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30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timothy/Downloads/"/>
    </mc:Choice>
  </mc:AlternateContent>
  <bookViews>
    <workbookView xWindow="19960" yWindow="460" windowWidth="18840" windowHeight="22560"/>
  </bookViews>
  <sheets>
    <sheet name="Utility Model" sheetId="1" r:id="rId1"/>
    <sheet name="Bondholders Debt Payment Schedu" sheetId="3" state="hidden" r:id="rId2"/>
    <sheet name="Notes" sheetId="2" r:id="rId3"/>
  </sheets>
  <definedNames>
    <definedName name="CIQWBGuid" hidden="1">"8e4d8c27-6d5f-4be4-a1b9-0ed422e22e82"</definedName>
    <definedName name="InterestType">Notes!$B$5:$B$5</definedName>
    <definedName name="_xlnm.Print_Area" localSheetId="0">'Utility Model'!$A$640:$AF$718</definedName>
  </definedNames>
  <calcPr calcId="150001" iterate="1" iterateCount="1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G424" i="1" l="1"/>
  <c r="AG385" i="1"/>
  <c r="AG440" i="1"/>
  <c r="AG539" i="1"/>
  <c r="AG607" i="1"/>
  <c r="AG398" i="1"/>
  <c r="AG463" i="1"/>
  <c r="AG608" i="1"/>
  <c r="AG610" i="1"/>
  <c r="AG24" i="1"/>
  <c r="AG25" i="1"/>
  <c r="AH424" i="1"/>
  <c r="AH385" i="1"/>
  <c r="AH440" i="1"/>
  <c r="AH539" i="1"/>
  <c r="AH607" i="1"/>
  <c r="AH398" i="1"/>
  <c r="AH463" i="1"/>
  <c r="AH608" i="1"/>
  <c r="AH610" i="1"/>
  <c r="AH24" i="1"/>
  <c r="AH25" i="1"/>
  <c r="AI424" i="1"/>
  <c r="AI385" i="1"/>
  <c r="AI440" i="1"/>
  <c r="AI539" i="1"/>
  <c r="AI607" i="1"/>
  <c r="AI398" i="1"/>
  <c r="AI463" i="1"/>
  <c r="AI608" i="1"/>
  <c r="AI610" i="1"/>
  <c r="AI24" i="1"/>
  <c r="AI25" i="1"/>
  <c r="AJ424" i="1"/>
  <c r="AJ385" i="1"/>
  <c r="AJ440" i="1"/>
  <c r="AJ539" i="1"/>
  <c r="AJ607" i="1"/>
  <c r="AJ398" i="1"/>
  <c r="AJ463" i="1"/>
  <c r="AJ608" i="1"/>
  <c r="AJ610" i="1"/>
  <c r="AG423" i="1"/>
  <c r="AG425" i="1"/>
  <c r="AG439" i="1"/>
  <c r="AG441" i="1"/>
  <c r="AH423" i="1"/>
  <c r="AH425" i="1"/>
  <c r="AH439" i="1"/>
  <c r="AH441" i="1"/>
  <c r="AG572" i="1"/>
  <c r="AI423" i="1"/>
  <c r="AI425" i="1"/>
  <c r="AI439" i="1"/>
  <c r="AI441" i="1"/>
  <c r="AH572" i="1"/>
  <c r="AJ423" i="1"/>
  <c r="AJ425" i="1"/>
  <c r="AJ439" i="1"/>
  <c r="AJ441" i="1"/>
  <c r="AI572" i="1"/>
  <c r="AJ572" i="1"/>
  <c r="AG456" i="1"/>
  <c r="AG421" i="1"/>
  <c r="AG454" i="1"/>
  <c r="AG458" i="1"/>
  <c r="AG457" i="1"/>
  <c r="AG464" i="1"/>
  <c r="AG573" i="1"/>
  <c r="AH456" i="1"/>
  <c r="AH421" i="1"/>
  <c r="AH454" i="1"/>
  <c r="AH458" i="1"/>
  <c r="AH457" i="1"/>
  <c r="AH464" i="1"/>
  <c r="AH573" i="1"/>
  <c r="AI456" i="1"/>
  <c r="AI421" i="1"/>
  <c r="AI454" i="1"/>
  <c r="AI458" i="1"/>
  <c r="AI457" i="1"/>
  <c r="AI464" i="1"/>
  <c r="AI573" i="1"/>
  <c r="AJ456" i="1"/>
  <c r="AJ421" i="1"/>
  <c r="AJ454" i="1"/>
  <c r="AJ458" i="1"/>
  <c r="AJ457" i="1"/>
  <c r="AJ464" i="1"/>
  <c r="AJ573" i="1"/>
  <c r="AG192" i="1"/>
  <c r="AG321" i="1"/>
  <c r="AG191" i="1"/>
  <c r="AG305" i="1"/>
  <c r="AG190" i="1"/>
  <c r="AG289" i="1"/>
  <c r="AG189" i="1"/>
  <c r="AG273" i="1"/>
  <c r="AG188" i="1"/>
  <c r="AG257" i="1"/>
  <c r="AG337" i="1"/>
  <c r="AG345" i="1"/>
  <c r="AG601" i="1"/>
  <c r="AG202" i="1"/>
  <c r="AG602" i="1"/>
  <c r="AG604" i="1"/>
  <c r="AH192" i="1"/>
  <c r="AH321" i="1"/>
  <c r="AH191" i="1"/>
  <c r="AH305" i="1"/>
  <c r="AH190" i="1"/>
  <c r="AH289" i="1"/>
  <c r="AH189" i="1"/>
  <c r="AH273" i="1"/>
  <c r="AH188" i="1"/>
  <c r="AH257" i="1"/>
  <c r="AH337" i="1"/>
  <c r="AH345" i="1"/>
  <c r="AH601" i="1"/>
  <c r="AH202" i="1"/>
  <c r="AH602" i="1"/>
  <c r="AH604" i="1"/>
  <c r="AI192" i="1"/>
  <c r="AI321" i="1"/>
  <c r="AI191" i="1"/>
  <c r="AI305" i="1"/>
  <c r="AI190" i="1"/>
  <c r="AI289" i="1"/>
  <c r="AI189" i="1"/>
  <c r="AI273" i="1"/>
  <c r="AI188" i="1"/>
  <c r="AI257" i="1"/>
  <c r="AI337" i="1"/>
  <c r="AI345" i="1"/>
  <c r="AI601" i="1"/>
  <c r="AI202" i="1"/>
  <c r="AI602" i="1"/>
  <c r="AI604" i="1"/>
  <c r="AJ24" i="1"/>
  <c r="AJ25" i="1"/>
  <c r="AJ192" i="1"/>
  <c r="AJ321" i="1"/>
  <c r="AJ191" i="1"/>
  <c r="AJ305" i="1"/>
  <c r="AJ190" i="1"/>
  <c r="AJ289" i="1"/>
  <c r="AJ189" i="1"/>
  <c r="AJ273" i="1"/>
  <c r="AJ188" i="1"/>
  <c r="AJ257" i="1"/>
  <c r="AJ337" i="1"/>
  <c r="AJ345" i="1"/>
  <c r="AJ601" i="1"/>
  <c r="AJ202" i="1"/>
  <c r="AJ602" i="1"/>
  <c r="AJ604" i="1"/>
  <c r="AG60" i="1"/>
  <c r="AG57" i="1"/>
  <c r="AG58" i="1"/>
  <c r="AG62" i="1"/>
  <c r="AG68" i="1"/>
  <c r="AG69" i="1"/>
  <c r="AG70" i="1"/>
  <c r="AG77" i="1"/>
  <c r="AG89" i="1"/>
  <c r="AG90" i="1"/>
  <c r="AG93" i="1"/>
  <c r="AG94" i="1"/>
  <c r="AG88" i="1"/>
  <c r="AG96" i="1"/>
  <c r="AG78" i="1"/>
  <c r="AG80" i="1"/>
  <c r="AG76" i="1"/>
  <c r="AG82" i="1"/>
  <c r="AG98" i="1"/>
  <c r="AG30" i="1"/>
  <c r="AG513" i="1"/>
  <c r="AG114" i="1"/>
  <c r="AG515" i="1"/>
  <c r="AG117" i="1"/>
  <c r="AG516" i="1"/>
  <c r="AG120" i="1"/>
  <c r="AG517" i="1"/>
  <c r="AG126" i="1"/>
  <c r="AG518" i="1"/>
  <c r="AG123" i="1"/>
  <c r="AG519" i="1"/>
  <c r="AG27" i="1"/>
  <c r="AG28" i="1"/>
  <c r="AG31" i="1"/>
  <c r="AG101" i="1"/>
  <c r="AG104" i="1"/>
  <c r="AG514" i="1"/>
  <c r="AG520" i="1"/>
  <c r="AH60" i="1"/>
  <c r="AH57" i="1"/>
  <c r="AH58" i="1"/>
  <c r="AH62" i="1"/>
  <c r="AH68" i="1"/>
  <c r="AH69" i="1"/>
  <c r="AH70" i="1"/>
  <c r="AH77" i="1"/>
  <c r="AH89" i="1"/>
  <c r="AH90" i="1"/>
  <c r="AH93" i="1"/>
  <c r="AH94" i="1"/>
  <c r="AH88" i="1"/>
  <c r="AH96" i="1"/>
  <c r="AH78" i="1"/>
  <c r="AH80" i="1"/>
  <c r="AH76" i="1"/>
  <c r="AH82" i="1"/>
  <c r="AH98" i="1"/>
  <c r="AG29" i="1"/>
  <c r="AH30" i="1"/>
  <c r="AH513" i="1"/>
  <c r="AH114" i="1"/>
  <c r="AH515" i="1"/>
  <c r="AH117" i="1"/>
  <c r="AH516" i="1"/>
  <c r="AH120" i="1"/>
  <c r="AH517" i="1"/>
  <c r="AH126" i="1"/>
  <c r="AH518" i="1"/>
  <c r="AH123" i="1"/>
  <c r="AH519" i="1"/>
  <c r="AH27" i="1"/>
  <c r="AH28" i="1"/>
  <c r="AH31" i="1"/>
  <c r="AH101" i="1"/>
  <c r="AH104" i="1"/>
  <c r="AH514" i="1"/>
  <c r="AH520" i="1"/>
  <c r="AI60" i="1"/>
  <c r="AI57" i="1"/>
  <c r="AI58" i="1"/>
  <c r="AI62" i="1"/>
  <c r="AI68" i="1"/>
  <c r="AI69" i="1"/>
  <c r="AI70" i="1"/>
  <c r="AI77" i="1"/>
  <c r="AI89" i="1"/>
  <c r="AI90" i="1"/>
  <c r="AI93" i="1"/>
  <c r="AI94" i="1"/>
  <c r="AI88" i="1"/>
  <c r="AI96" i="1"/>
  <c r="AI78" i="1"/>
  <c r="AI80" i="1"/>
  <c r="AI76" i="1"/>
  <c r="AI82" i="1"/>
  <c r="AI98" i="1"/>
  <c r="AH29" i="1"/>
  <c r="AI30" i="1"/>
  <c r="AI513" i="1"/>
  <c r="AI114" i="1"/>
  <c r="AI515" i="1"/>
  <c r="AI117" i="1"/>
  <c r="AI516" i="1"/>
  <c r="AI120" i="1"/>
  <c r="AI517" i="1"/>
  <c r="AI126" i="1"/>
  <c r="AI518" i="1"/>
  <c r="AI123" i="1"/>
  <c r="AI519" i="1"/>
  <c r="AI27" i="1"/>
  <c r="AI28" i="1"/>
  <c r="AI31" i="1"/>
  <c r="AI101" i="1"/>
  <c r="AI104" i="1"/>
  <c r="AI514" i="1"/>
  <c r="AI520" i="1"/>
  <c r="AJ60" i="1"/>
  <c r="AJ57" i="1"/>
  <c r="AJ58" i="1"/>
  <c r="AJ62" i="1"/>
  <c r="AJ68" i="1"/>
  <c r="AJ69" i="1"/>
  <c r="AJ70" i="1"/>
  <c r="AJ77" i="1"/>
  <c r="AJ89" i="1"/>
  <c r="AJ90" i="1"/>
  <c r="AJ93" i="1"/>
  <c r="AJ94" i="1"/>
  <c r="AJ88" i="1"/>
  <c r="AJ96" i="1"/>
  <c r="AJ78" i="1"/>
  <c r="AJ80" i="1"/>
  <c r="AJ76" i="1"/>
  <c r="AJ82" i="1"/>
  <c r="AJ98" i="1"/>
  <c r="AI29" i="1"/>
  <c r="AJ30" i="1"/>
  <c r="AJ513" i="1"/>
  <c r="AJ114" i="1"/>
  <c r="AJ515" i="1"/>
  <c r="AJ117" i="1"/>
  <c r="AJ516" i="1"/>
  <c r="AJ120" i="1"/>
  <c r="AJ517" i="1"/>
  <c r="AJ126" i="1"/>
  <c r="AJ518" i="1"/>
  <c r="AJ123" i="1"/>
  <c r="AJ519" i="1"/>
  <c r="AJ27" i="1"/>
  <c r="AJ28" i="1"/>
  <c r="AJ31" i="1"/>
  <c r="AJ101" i="1"/>
  <c r="AJ104" i="1"/>
  <c r="AJ514" i="1"/>
  <c r="AJ520" i="1"/>
  <c r="AG330" i="1"/>
  <c r="AG331" i="1"/>
  <c r="AG338" i="1"/>
  <c r="AG336" i="1"/>
  <c r="AG341" i="1"/>
  <c r="AG334" i="1"/>
  <c r="AH330" i="1"/>
  <c r="AH331" i="1"/>
  <c r="AH338" i="1"/>
  <c r="AH336" i="1"/>
  <c r="AH341" i="1"/>
  <c r="AH334" i="1"/>
  <c r="AI330" i="1"/>
  <c r="AI331" i="1"/>
  <c r="AI338" i="1"/>
  <c r="AI336" i="1"/>
  <c r="AI341" i="1"/>
  <c r="AI334" i="1"/>
  <c r="AJ330" i="1"/>
  <c r="AJ331" i="1"/>
  <c r="AJ338" i="1"/>
  <c r="AJ336" i="1"/>
  <c r="AJ341" i="1"/>
  <c r="AG320" i="1"/>
  <c r="AG314" i="1"/>
  <c r="AG315" i="1"/>
  <c r="AG322" i="1"/>
  <c r="AG323" i="1"/>
  <c r="AG325" i="1"/>
  <c r="AH320" i="1"/>
  <c r="AG318" i="1"/>
  <c r="AH314" i="1"/>
  <c r="AH315" i="1"/>
  <c r="AH322" i="1"/>
  <c r="AG230" i="1"/>
  <c r="AH323" i="1"/>
  <c r="AH325" i="1"/>
  <c r="AI320" i="1"/>
  <c r="AH318" i="1"/>
  <c r="AI314" i="1"/>
  <c r="AI315" i="1"/>
  <c r="AI322" i="1"/>
  <c r="AH230" i="1"/>
  <c r="AI323" i="1"/>
  <c r="AI325" i="1"/>
  <c r="AJ320" i="1"/>
  <c r="AI318" i="1"/>
  <c r="AJ314" i="1"/>
  <c r="AJ315" i="1"/>
  <c r="AJ322" i="1"/>
  <c r="AI230" i="1"/>
  <c r="AJ323" i="1"/>
  <c r="AJ325" i="1"/>
  <c r="AG304" i="1"/>
  <c r="AG298" i="1"/>
  <c r="AG299" i="1"/>
  <c r="AG306" i="1"/>
  <c r="AG307" i="1"/>
  <c r="AG309" i="1"/>
  <c r="AH304" i="1"/>
  <c r="AG302" i="1"/>
  <c r="AH298" i="1"/>
  <c r="AH299" i="1"/>
  <c r="AH306" i="1"/>
  <c r="AG224" i="1"/>
  <c r="AH307" i="1"/>
  <c r="AH309" i="1"/>
  <c r="AI304" i="1"/>
  <c r="AH302" i="1"/>
  <c r="AI298" i="1"/>
  <c r="AI299" i="1"/>
  <c r="AI306" i="1"/>
  <c r="AH224" i="1"/>
  <c r="AI307" i="1"/>
  <c r="AI309" i="1"/>
  <c r="AJ304" i="1"/>
  <c r="AI302" i="1"/>
  <c r="AJ298" i="1"/>
  <c r="AJ299" i="1"/>
  <c r="AJ306" i="1"/>
  <c r="AI224" i="1"/>
  <c r="AJ307" i="1"/>
  <c r="AJ309" i="1"/>
  <c r="AG288" i="1"/>
  <c r="AG282" i="1"/>
  <c r="AG283" i="1"/>
  <c r="AG290" i="1"/>
  <c r="AG291" i="1"/>
  <c r="AG293" i="1"/>
  <c r="AH288" i="1"/>
  <c r="AG286" i="1"/>
  <c r="AH282" i="1"/>
  <c r="AH283" i="1"/>
  <c r="AH290" i="1"/>
  <c r="AG218" i="1"/>
  <c r="AH291" i="1"/>
  <c r="AH293" i="1"/>
  <c r="AI288" i="1"/>
  <c r="AH286" i="1"/>
  <c r="AI282" i="1"/>
  <c r="AI283" i="1"/>
  <c r="AI290" i="1"/>
  <c r="AH218" i="1"/>
  <c r="AI291" i="1"/>
  <c r="AI293" i="1"/>
  <c r="AJ288" i="1"/>
  <c r="AI286" i="1"/>
  <c r="AJ282" i="1"/>
  <c r="AJ283" i="1"/>
  <c r="AJ290" i="1"/>
  <c r="AI218" i="1"/>
  <c r="AJ291" i="1"/>
  <c r="AJ293" i="1"/>
  <c r="AG272" i="1"/>
  <c r="AG266" i="1"/>
  <c r="AG267" i="1"/>
  <c r="AG274" i="1"/>
  <c r="AG275" i="1"/>
  <c r="AG277" i="1"/>
  <c r="AH272" i="1"/>
  <c r="AG270" i="1"/>
  <c r="AH266" i="1"/>
  <c r="AH267" i="1"/>
  <c r="AH274" i="1"/>
  <c r="AG212" i="1"/>
  <c r="AH275" i="1"/>
  <c r="AH277" i="1"/>
  <c r="AI272" i="1"/>
  <c r="AH270" i="1"/>
  <c r="AI266" i="1"/>
  <c r="AI267" i="1"/>
  <c r="AI274" i="1"/>
  <c r="AH212" i="1"/>
  <c r="AI275" i="1"/>
  <c r="AI277" i="1"/>
  <c r="AJ272" i="1"/>
  <c r="AI270" i="1"/>
  <c r="AJ266" i="1"/>
  <c r="AJ267" i="1"/>
  <c r="AJ274" i="1"/>
  <c r="AI212" i="1"/>
  <c r="AJ275" i="1"/>
  <c r="AJ277" i="1"/>
  <c r="AG256" i="1"/>
  <c r="AG250" i="1"/>
  <c r="AG251" i="1"/>
  <c r="AG258" i="1"/>
  <c r="AG259" i="1"/>
  <c r="AG261" i="1"/>
  <c r="AH256" i="1"/>
  <c r="AG254" i="1"/>
  <c r="AH250" i="1"/>
  <c r="AH251" i="1"/>
  <c r="AH258" i="1"/>
  <c r="AG207" i="1"/>
  <c r="AH259" i="1"/>
  <c r="AH261" i="1"/>
  <c r="AI256" i="1"/>
  <c r="AH254" i="1"/>
  <c r="AI250" i="1"/>
  <c r="AI251" i="1"/>
  <c r="AI258" i="1"/>
  <c r="AH207" i="1"/>
  <c r="AI259" i="1"/>
  <c r="AI261" i="1"/>
  <c r="AJ256" i="1"/>
  <c r="AI254" i="1"/>
  <c r="AJ250" i="1"/>
  <c r="AJ251" i="1"/>
  <c r="AJ258" i="1"/>
  <c r="AI207" i="1"/>
  <c r="AJ259" i="1"/>
  <c r="AJ261" i="1"/>
  <c r="AG542" i="1"/>
  <c r="AH542" i="1"/>
  <c r="AI542" i="1"/>
  <c r="AJ542" i="1"/>
  <c r="AG59" i="1"/>
  <c r="AH59" i="1"/>
  <c r="AI59" i="1"/>
  <c r="AG39" i="1"/>
  <c r="AG111" i="1"/>
  <c r="AH39" i="1"/>
  <c r="AH111" i="1"/>
  <c r="AI39" i="1"/>
  <c r="AI111" i="1"/>
  <c r="AJ39" i="1"/>
  <c r="AJ111" i="1"/>
  <c r="AJ59" i="1"/>
  <c r="AG263" i="1"/>
  <c r="AG279" i="1"/>
  <c r="AG295" i="1"/>
  <c r="AG311" i="1"/>
  <c r="AG343" i="1"/>
  <c r="AG560" i="1"/>
  <c r="AG561" i="1"/>
  <c r="AH263" i="1"/>
  <c r="AH279" i="1"/>
  <c r="AH295" i="1"/>
  <c r="AH311" i="1"/>
  <c r="AH343" i="1"/>
  <c r="AH560" i="1"/>
  <c r="AH561" i="1"/>
  <c r="AI263" i="1"/>
  <c r="AI279" i="1"/>
  <c r="AI295" i="1"/>
  <c r="AI311" i="1"/>
  <c r="AI343" i="1"/>
  <c r="AI560" i="1"/>
  <c r="AI561" i="1"/>
  <c r="AJ254" i="1"/>
  <c r="AJ263" i="1"/>
  <c r="AJ270" i="1"/>
  <c r="AJ279" i="1"/>
  <c r="AJ286" i="1"/>
  <c r="AJ295" i="1"/>
  <c r="AJ302" i="1"/>
  <c r="AJ311" i="1"/>
  <c r="AJ334" i="1"/>
  <c r="AJ343" i="1"/>
  <c r="AJ560" i="1"/>
  <c r="AJ561" i="1"/>
  <c r="AG22" i="1"/>
  <c r="AG346" i="1"/>
  <c r="AH22" i="1"/>
  <c r="AH346" i="1"/>
  <c r="AI22" i="1"/>
  <c r="AI346" i="1"/>
  <c r="AJ22" i="1"/>
  <c r="AJ346" i="1"/>
  <c r="AG327" i="1"/>
  <c r="AH327" i="1"/>
  <c r="AI327" i="1"/>
  <c r="AJ318" i="1"/>
  <c r="AJ327" i="1"/>
  <c r="AG333" i="1"/>
  <c r="AH333" i="1"/>
  <c r="AI333" i="1"/>
  <c r="AJ333" i="1"/>
  <c r="AJ340" i="1"/>
  <c r="AI340" i="1"/>
  <c r="AH340" i="1"/>
  <c r="AG340" i="1"/>
  <c r="AJ236" i="1"/>
  <c r="AI236" i="1"/>
  <c r="AH236" i="1"/>
  <c r="AG236" i="1"/>
  <c r="AG194" i="1"/>
  <c r="AG541" i="1"/>
  <c r="AG523" i="1"/>
  <c r="AG130" i="1"/>
  <c r="AG522" i="1"/>
  <c r="AG422" i="1"/>
  <c r="AG426" i="1"/>
  <c r="AG438" i="1"/>
  <c r="AG442" i="1"/>
  <c r="AG430" i="1"/>
  <c r="AG432" i="1"/>
  <c r="AG455" i="1"/>
  <c r="AG465" i="1"/>
  <c r="AG525" i="1"/>
  <c r="AG540" i="1"/>
  <c r="AG509" i="1"/>
  <c r="AG152" i="1"/>
  <c r="AG153" i="1"/>
  <c r="AG590" i="1"/>
  <c r="AG26" i="1"/>
  <c r="AG158" i="1"/>
  <c r="AG159" i="1"/>
  <c r="AG160" i="1"/>
  <c r="AG555" i="1"/>
  <c r="AG593" i="1"/>
  <c r="AG141" i="1"/>
  <c r="AG567" i="1"/>
  <c r="AG594" i="1"/>
  <c r="AG596" i="1"/>
  <c r="AG556" i="1"/>
  <c r="AG569" i="1"/>
  <c r="AG574" i="1"/>
  <c r="AG136" i="1"/>
  <c r="AG575" i="1"/>
  <c r="AG576" i="1"/>
  <c r="AH194" i="1"/>
  <c r="AH541" i="1"/>
  <c r="AH523" i="1"/>
  <c r="AH130" i="1"/>
  <c r="AH522" i="1"/>
  <c r="AH422" i="1"/>
  <c r="AH426" i="1"/>
  <c r="AH438" i="1"/>
  <c r="AH442" i="1"/>
  <c r="AH430" i="1"/>
  <c r="AH432" i="1"/>
  <c r="AH455" i="1"/>
  <c r="AH465" i="1"/>
  <c r="AH525" i="1"/>
  <c r="AH540" i="1"/>
  <c r="AH509" i="1"/>
  <c r="AH152" i="1"/>
  <c r="AH153" i="1"/>
  <c r="AH590" i="1"/>
  <c r="AH26" i="1"/>
  <c r="AH158" i="1"/>
  <c r="AH159" i="1"/>
  <c r="AH160" i="1"/>
  <c r="AH555" i="1"/>
  <c r="AH593" i="1"/>
  <c r="AH141" i="1"/>
  <c r="AH567" i="1"/>
  <c r="AH594" i="1"/>
  <c r="AH596" i="1"/>
  <c r="AH556" i="1"/>
  <c r="AH569" i="1"/>
  <c r="AH574" i="1"/>
  <c r="AH136" i="1"/>
  <c r="AH575" i="1"/>
  <c r="AH576" i="1"/>
  <c r="AI194" i="1"/>
  <c r="AI541" i="1"/>
  <c r="AI523" i="1"/>
  <c r="AI130" i="1"/>
  <c r="AI522" i="1"/>
  <c r="AI422" i="1"/>
  <c r="AI426" i="1"/>
  <c r="AI438" i="1"/>
  <c r="AI442" i="1"/>
  <c r="AI430" i="1"/>
  <c r="AI432" i="1"/>
  <c r="AI455" i="1"/>
  <c r="AI465" i="1"/>
  <c r="AI525" i="1"/>
  <c r="AI540" i="1"/>
  <c r="AI509" i="1"/>
  <c r="AI152" i="1"/>
  <c r="AI153" i="1"/>
  <c r="AI590" i="1"/>
  <c r="AI26" i="1"/>
  <c r="AI158" i="1"/>
  <c r="AI159" i="1"/>
  <c r="AI160" i="1"/>
  <c r="AI555" i="1"/>
  <c r="AI593" i="1"/>
  <c r="AI141" i="1"/>
  <c r="AI567" i="1"/>
  <c r="AI594" i="1"/>
  <c r="AI596" i="1"/>
  <c r="AI556" i="1"/>
  <c r="AI569" i="1"/>
  <c r="AI574" i="1"/>
  <c r="AI136" i="1"/>
  <c r="AI575" i="1"/>
  <c r="AI576" i="1"/>
  <c r="AJ230" i="1"/>
  <c r="AJ194" i="1"/>
  <c r="AJ541" i="1"/>
  <c r="AJ523" i="1"/>
  <c r="AJ130" i="1"/>
  <c r="AJ522" i="1"/>
  <c r="AJ422" i="1"/>
  <c r="AJ426" i="1"/>
  <c r="AJ438" i="1"/>
  <c r="AJ442" i="1"/>
  <c r="AJ430" i="1"/>
  <c r="AJ432" i="1"/>
  <c r="AJ455" i="1"/>
  <c r="AJ465" i="1"/>
  <c r="AJ525" i="1"/>
  <c r="AJ540" i="1"/>
  <c r="AJ509" i="1"/>
  <c r="AJ152" i="1"/>
  <c r="AJ153" i="1"/>
  <c r="AJ590" i="1"/>
  <c r="AJ26" i="1"/>
  <c r="AJ158" i="1"/>
  <c r="AJ159" i="1"/>
  <c r="AJ160" i="1"/>
  <c r="AJ555" i="1"/>
  <c r="AJ593" i="1"/>
  <c r="AJ141" i="1"/>
  <c r="AJ567" i="1"/>
  <c r="AJ594" i="1"/>
  <c r="AJ596" i="1"/>
  <c r="AJ556" i="1"/>
  <c r="AJ569" i="1"/>
  <c r="AJ574" i="1"/>
  <c r="AJ136" i="1"/>
  <c r="AJ575" i="1"/>
  <c r="AJ576" i="1"/>
  <c r="AG459" i="1"/>
  <c r="AH459" i="1"/>
  <c r="AI459" i="1"/>
  <c r="AJ459" i="1"/>
  <c r="AJ472" i="1"/>
  <c r="AG544" i="1"/>
  <c r="AH544" i="1"/>
  <c r="AI544" i="1"/>
  <c r="AJ544" i="1"/>
  <c r="AJ505" i="1"/>
  <c r="AJ536" i="1"/>
  <c r="AI536" i="1"/>
  <c r="AH536" i="1"/>
  <c r="AG536" i="1"/>
  <c r="AG446" i="1"/>
  <c r="AH446" i="1"/>
  <c r="AI446" i="1"/>
  <c r="AJ446" i="1"/>
  <c r="B27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" i="3"/>
  <c r="AG41" i="1"/>
  <c r="AH41" i="1"/>
  <c r="AI41" i="1"/>
  <c r="AJ41" i="1"/>
  <c r="AJ52" i="1"/>
  <c r="AI52" i="1"/>
  <c r="AJ443" i="1"/>
  <c r="AJ451" i="1"/>
  <c r="AH52" i="1"/>
  <c r="AI443" i="1"/>
  <c r="AI451" i="1"/>
  <c r="AG52" i="1"/>
  <c r="AH443" i="1"/>
  <c r="AH451" i="1"/>
  <c r="AG443" i="1"/>
  <c r="AG451" i="1"/>
  <c r="AJ450" i="1"/>
  <c r="AI450" i="1"/>
  <c r="AH450" i="1"/>
  <c r="AG450" i="1"/>
  <c r="AJ449" i="1"/>
  <c r="AI449" i="1"/>
  <c r="AH449" i="1"/>
  <c r="AG449" i="1"/>
  <c r="AJ448" i="1"/>
  <c r="AI448" i="1"/>
  <c r="AH448" i="1"/>
  <c r="AG448" i="1"/>
  <c r="AJ447" i="1"/>
  <c r="AI447" i="1"/>
  <c r="AH447" i="1"/>
  <c r="AG447" i="1"/>
  <c r="AG427" i="1"/>
  <c r="AH427" i="1"/>
  <c r="AI427" i="1"/>
  <c r="AJ427" i="1"/>
  <c r="AJ224" i="1"/>
  <c r="AJ218" i="1"/>
  <c r="AJ212" i="1"/>
  <c r="AJ207" i="1"/>
  <c r="AJ107" i="1"/>
  <c r="AI107" i="1"/>
  <c r="AH107" i="1"/>
  <c r="AG107" i="1"/>
  <c r="AG150" i="1"/>
  <c r="AH150" i="1"/>
  <c r="AI150" i="1"/>
  <c r="AJ150" i="1"/>
  <c r="AJ29" i="1"/>
  <c r="AG42" i="1"/>
  <c r="AH42" i="1"/>
  <c r="AI42" i="1"/>
  <c r="AJ42" i="1"/>
  <c r="AG44" i="1"/>
  <c r="AH44" i="1"/>
  <c r="AI44" i="1"/>
  <c r="AJ44" i="1"/>
  <c r="AG472" i="1"/>
  <c r="AG474" i="1"/>
  <c r="AG475" i="1"/>
  <c r="AG467" i="1"/>
  <c r="AG468" i="1"/>
  <c r="AG480" i="1"/>
  <c r="AG466" i="1"/>
  <c r="AG478" i="1"/>
  <c r="AG434" i="1"/>
  <c r="AG477" i="1"/>
  <c r="AG469" i="1"/>
  <c r="AG481" i="1"/>
  <c r="AG435" i="1"/>
  <c r="AH472" i="1"/>
  <c r="AH474" i="1"/>
  <c r="AH475" i="1"/>
  <c r="AH467" i="1"/>
  <c r="AH468" i="1"/>
  <c r="AH480" i="1"/>
  <c r="AH466" i="1"/>
  <c r="AH478" i="1"/>
  <c r="AH434" i="1"/>
  <c r="AH477" i="1"/>
  <c r="AH469" i="1"/>
  <c r="AH481" i="1"/>
  <c r="AH435" i="1"/>
  <c r="AI472" i="1"/>
  <c r="AI474" i="1"/>
  <c r="AI475" i="1"/>
  <c r="AI467" i="1"/>
  <c r="AI468" i="1"/>
  <c r="AI480" i="1"/>
  <c r="AI466" i="1"/>
  <c r="AI478" i="1"/>
  <c r="AI434" i="1"/>
  <c r="AI477" i="1"/>
  <c r="AI469" i="1"/>
  <c r="AI481" i="1"/>
  <c r="AI435" i="1"/>
  <c r="AJ474" i="1"/>
  <c r="AJ475" i="1"/>
  <c r="AJ467" i="1"/>
  <c r="AJ468" i="1"/>
  <c r="AJ480" i="1"/>
  <c r="AJ466" i="1"/>
  <c r="AJ478" i="1"/>
  <c r="AJ434" i="1"/>
  <c r="AJ477" i="1"/>
  <c r="AJ469" i="1"/>
  <c r="AJ481" i="1"/>
  <c r="AJ435" i="1"/>
  <c r="AG249" i="1"/>
  <c r="AH249" i="1"/>
  <c r="AI249" i="1"/>
  <c r="AJ249" i="1"/>
  <c r="AG253" i="1"/>
  <c r="AH253" i="1"/>
  <c r="AI253" i="1"/>
  <c r="AJ253" i="1"/>
  <c r="AG260" i="1"/>
  <c r="AH260" i="1"/>
  <c r="AI260" i="1"/>
  <c r="AJ260" i="1"/>
  <c r="AG269" i="1"/>
  <c r="AH269" i="1"/>
  <c r="AI269" i="1"/>
  <c r="AJ269" i="1"/>
  <c r="AG276" i="1"/>
  <c r="AH276" i="1"/>
  <c r="AI276" i="1"/>
  <c r="AJ276" i="1"/>
  <c r="AG285" i="1"/>
  <c r="AH285" i="1"/>
  <c r="AI285" i="1"/>
  <c r="AJ285" i="1"/>
  <c r="AG292" i="1"/>
  <c r="AH292" i="1"/>
  <c r="AI292" i="1"/>
  <c r="AJ292" i="1"/>
  <c r="AG301" i="1"/>
  <c r="AH301" i="1"/>
  <c r="AI301" i="1"/>
  <c r="AJ301" i="1"/>
  <c r="AG308" i="1"/>
  <c r="AH308" i="1"/>
  <c r="AI308" i="1"/>
  <c r="AJ308" i="1"/>
  <c r="AG317" i="1"/>
  <c r="AH317" i="1"/>
  <c r="AI317" i="1"/>
  <c r="AJ317" i="1"/>
  <c r="AG324" i="1"/>
  <c r="AH324" i="1"/>
  <c r="AI324" i="1"/>
  <c r="AJ324" i="1"/>
  <c r="AG431" i="1"/>
  <c r="AH431" i="1"/>
  <c r="AI431" i="1"/>
  <c r="AJ431" i="1"/>
  <c r="AG433" i="1"/>
  <c r="AH433" i="1"/>
  <c r="AI433" i="1"/>
  <c r="AJ433" i="1"/>
  <c r="AG460" i="1"/>
  <c r="AH460" i="1"/>
  <c r="AI460" i="1"/>
  <c r="AJ460" i="1"/>
  <c r="AG461" i="1"/>
  <c r="AH461" i="1"/>
  <c r="AI461" i="1"/>
  <c r="AJ461" i="1"/>
  <c r="AG462" i="1"/>
  <c r="AH462" i="1"/>
  <c r="AI462" i="1"/>
  <c r="AJ462" i="1"/>
  <c r="AG473" i="1"/>
  <c r="AH473" i="1"/>
  <c r="AI473" i="1"/>
  <c r="AJ473" i="1"/>
  <c r="AG476" i="1"/>
  <c r="AH476" i="1"/>
  <c r="AI476" i="1"/>
  <c r="AJ476" i="1"/>
  <c r="AG479" i="1"/>
  <c r="AH479" i="1"/>
  <c r="AI479" i="1"/>
  <c r="AJ479" i="1"/>
  <c r="AG505" i="1"/>
  <c r="AH505" i="1"/>
  <c r="AI505" i="1"/>
  <c r="AG549" i="1"/>
  <c r="AH549" i="1"/>
  <c r="AI549" i="1"/>
  <c r="AJ549" i="1"/>
  <c r="AG577" i="1"/>
  <c r="AH577" i="1"/>
  <c r="AI577" i="1"/>
  <c r="AJ577" i="1"/>
  <c r="AG585" i="1"/>
  <c r="AH585" i="1"/>
  <c r="AI585" i="1"/>
  <c r="AJ585" i="1"/>
  <c r="AG485" i="1"/>
  <c r="AG614" i="1"/>
  <c r="AG242" i="1"/>
  <c r="AG559" i="1"/>
  <c r="AG595" i="1"/>
  <c r="AG151" i="1"/>
  <c r="AH151" i="1"/>
  <c r="AI151" i="1"/>
  <c r="AJ151" i="1"/>
  <c r="AG154" i="1"/>
  <c r="AH154" i="1"/>
  <c r="AI154" i="1"/>
  <c r="AJ154" i="1"/>
  <c r="AH242" i="1"/>
  <c r="AI242" i="1"/>
  <c r="AJ242" i="1"/>
  <c r="AG411" i="1"/>
  <c r="AH411" i="1"/>
  <c r="AI411" i="1"/>
  <c r="AJ411" i="1"/>
  <c r="AH485" i="1"/>
  <c r="AI485" i="1"/>
  <c r="AJ485" i="1"/>
  <c r="AG486" i="1"/>
  <c r="AH486" i="1"/>
  <c r="AI486" i="1"/>
  <c r="AJ486" i="1"/>
  <c r="AG487" i="1"/>
  <c r="AH487" i="1"/>
  <c r="AI487" i="1"/>
  <c r="AJ487" i="1"/>
  <c r="AG491" i="1"/>
  <c r="AH491" i="1"/>
  <c r="AI491" i="1"/>
  <c r="AJ491" i="1"/>
  <c r="AG496" i="1"/>
  <c r="AH496" i="1"/>
  <c r="AI496" i="1"/>
  <c r="AJ496" i="1"/>
  <c r="AG497" i="1"/>
  <c r="AH497" i="1"/>
  <c r="AI497" i="1"/>
  <c r="AJ497" i="1"/>
  <c r="AG498" i="1"/>
  <c r="AH498" i="1"/>
  <c r="AI498" i="1"/>
  <c r="AJ498" i="1"/>
  <c r="AG499" i="1"/>
  <c r="AH499" i="1"/>
  <c r="AI499" i="1"/>
  <c r="AJ499" i="1"/>
  <c r="AG500" i="1"/>
  <c r="AH500" i="1"/>
  <c r="AI500" i="1"/>
  <c r="AJ500" i="1"/>
  <c r="AG501" i="1"/>
  <c r="AH501" i="1"/>
  <c r="AI501" i="1"/>
  <c r="AJ501" i="1"/>
  <c r="AG508" i="1"/>
  <c r="AH508" i="1"/>
  <c r="AI508" i="1"/>
  <c r="AJ508" i="1"/>
  <c r="AG510" i="1"/>
  <c r="AH510" i="1"/>
  <c r="AI510" i="1"/>
  <c r="AJ510" i="1"/>
  <c r="AG524" i="1"/>
  <c r="AH524" i="1"/>
  <c r="AI524" i="1"/>
  <c r="AJ524" i="1"/>
  <c r="AG527" i="1"/>
  <c r="AH527" i="1"/>
  <c r="AI527" i="1"/>
  <c r="AJ527" i="1"/>
  <c r="AG529" i="1"/>
  <c r="AH529" i="1"/>
  <c r="AI529" i="1"/>
  <c r="AJ529" i="1"/>
  <c r="AG531" i="1"/>
  <c r="AH531" i="1"/>
  <c r="AI531" i="1"/>
  <c r="AJ531" i="1"/>
  <c r="AG534" i="1"/>
  <c r="AH534" i="1"/>
  <c r="AI534" i="1"/>
  <c r="AJ534" i="1"/>
  <c r="AG538" i="1"/>
  <c r="AH538" i="1"/>
  <c r="AI538" i="1"/>
  <c r="AJ538" i="1"/>
  <c r="AG543" i="1"/>
  <c r="AH543" i="1"/>
  <c r="AI543" i="1"/>
  <c r="AJ543" i="1"/>
  <c r="AG545" i="1"/>
  <c r="AH545" i="1"/>
  <c r="AI545" i="1"/>
  <c r="AJ545" i="1"/>
  <c r="AG553" i="1"/>
  <c r="AH553" i="1"/>
  <c r="AI553" i="1"/>
  <c r="AJ553" i="1"/>
  <c r="AG554" i="1"/>
  <c r="AH554" i="1"/>
  <c r="AI554" i="1"/>
  <c r="AJ554" i="1"/>
  <c r="AG557" i="1"/>
  <c r="AH557" i="1"/>
  <c r="AI557" i="1"/>
  <c r="AJ557" i="1"/>
  <c r="AH559" i="1"/>
  <c r="AI559" i="1"/>
  <c r="AJ559" i="1"/>
  <c r="AG562" i="1"/>
  <c r="AH562" i="1"/>
  <c r="AI562" i="1"/>
  <c r="AJ562" i="1"/>
  <c r="AG568" i="1"/>
  <c r="AH568" i="1"/>
  <c r="AI568" i="1"/>
  <c r="AJ568" i="1"/>
  <c r="AG570" i="1"/>
  <c r="AH570" i="1"/>
  <c r="AI570" i="1"/>
  <c r="AJ570" i="1"/>
  <c r="AG578" i="1"/>
  <c r="AH578" i="1"/>
  <c r="AI578" i="1"/>
  <c r="AJ578" i="1"/>
  <c r="AG581" i="1"/>
  <c r="AH581" i="1"/>
  <c r="AI581" i="1"/>
  <c r="AJ581" i="1"/>
  <c r="AG582" i="1"/>
  <c r="AH582" i="1"/>
  <c r="AI582" i="1"/>
  <c r="AJ582" i="1"/>
  <c r="AG583" i="1"/>
  <c r="AH583" i="1"/>
  <c r="AI583" i="1"/>
  <c r="AJ583" i="1"/>
  <c r="AG588" i="1"/>
  <c r="AH588" i="1"/>
  <c r="AI588" i="1"/>
  <c r="AJ588" i="1"/>
  <c r="AG592" i="1"/>
  <c r="AH592" i="1"/>
  <c r="AI592" i="1"/>
  <c r="AJ592" i="1"/>
  <c r="AH595" i="1"/>
  <c r="AI595" i="1"/>
  <c r="AJ595" i="1"/>
  <c r="AG597" i="1"/>
  <c r="AH597" i="1"/>
  <c r="AI597" i="1"/>
  <c r="AJ597" i="1"/>
  <c r="AG598" i="1"/>
  <c r="AH598" i="1"/>
  <c r="AI598" i="1"/>
  <c r="AJ598" i="1"/>
  <c r="AG612" i="1"/>
  <c r="AH612" i="1"/>
  <c r="AI612" i="1"/>
  <c r="AJ612" i="1"/>
  <c r="AH614" i="1"/>
  <c r="AI614" i="1"/>
  <c r="AJ614" i="1"/>
  <c r="AG615" i="1"/>
  <c r="AH615" i="1"/>
  <c r="AI615" i="1"/>
  <c r="AJ615" i="1"/>
</calcChain>
</file>

<file path=xl/sharedStrings.xml><?xml version="1.0" encoding="utf-8"?>
<sst xmlns="http://schemas.openxmlformats.org/spreadsheetml/2006/main" count="954" uniqueCount="441">
  <si>
    <t>Term</t>
  </si>
  <si>
    <t>Currency</t>
  </si>
  <si>
    <t>Equity</t>
  </si>
  <si>
    <t>PART 8: SUMMARY PAGE</t>
  </si>
  <si>
    <t>Run Scenario Analysis on Variable?</t>
  </si>
  <si>
    <t>No</t>
  </si>
  <si>
    <t>Run scenario analysis?</t>
  </si>
  <si>
    <t>Scenario Analysis</t>
  </si>
  <si>
    <t>End Scenario Year</t>
  </si>
  <si>
    <t>Model Number of Years</t>
  </si>
  <si>
    <t>End Date</t>
  </si>
  <si>
    <t>Start Date</t>
  </si>
  <si>
    <t>Control Panel</t>
  </si>
  <si>
    <t>PART 7: SCENARIO ANALYSIS</t>
  </si>
  <si>
    <t>Cash balance at end of year</t>
  </si>
  <si>
    <t>Cash balance at beginning of year</t>
  </si>
  <si>
    <t>NET CHANGE IN CASH</t>
  </si>
  <si>
    <t>NET CASH FROM FINANCING ACTIVITIES</t>
  </si>
  <si>
    <t>Proceeds from loans</t>
  </si>
  <si>
    <t>Repayment of loans</t>
  </si>
  <si>
    <t>FINANCING ACTIVITIES</t>
  </si>
  <si>
    <t>NET CASH FROM INVESTING ACTIVITIES</t>
  </si>
  <si>
    <t>Sale of property, plant and equipment</t>
  </si>
  <si>
    <t>Acquisition of property, plant and equipment</t>
  </si>
  <si>
    <t>INVESTING ACTIVITIES</t>
  </si>
  <si>
    <t>NET CASH FROM OPERATING ACTIVITIES</t>
  </si>
  <si>
    <t>Total change in working capital</t>
  </si>
  <si>
    <t xml:space="preserve">  Accounts payable</t>
  </si>
  <si>
    <t xml:space="preserve">  Inventory</t>
  </si>
  <si>
    <t xml:space="preserve">  Accounts receivable</t>
  </si>
  <si>
    <t>Change in working capital</t>
  </si>
  <si>
    <t>Depreciation</t>
  </si>
  <si>
    <t xml:space="preserve">Adjustment for non-cash costs </t>
  </si>
  <si>
    <t>Net income</t>
  </si>
  <si>
    <t>OPERATING ACTIVITIES</t>
  </si>
  <si>
    <t>Balance?</t>
  </si>
  <si>
    <t>TOTAL LIABILITIES AND EQUITY</t>
  </si>
  <si>
    <t>Total equity</t>
  </si>
  <si>
    <t>Total liabilities</t>
  </si>
  <si>
    <t>Total long-term liabilities</t>
  </si>
  <si>
    <t>Long-term liabilities</t>
  </si>
  <si>
    <t>Total current liabilities</t>
  </si>
  <si>
    <t>Accounts payable</t>
  </si>
  <si>
    <t>Current liabilities</t>
  </si>
  <si>
    <t>LIABILITIES AND EQUITY</t>
  </si>
  <si>
    <t>TOTAL ASSETS</t>
  </si>
  <si>
    <t>Total long-term assets</t>
  </si>
  <si>
    <t>Property, plant and equipment</t>
  </si>
  <si>
    <t>Long-term assets</t>
  </si>
  <si>
    <t>Total current assets</t>
  </si>
  <si>
    <t>Inventory</t>
  </si>
  <si>
    <t>Accounts receivable</t>
  </si>
  <si>
    <t>Cash and cash equivalents</t>
  </si>
  <si>
    <t>Current assets</t>
  </si>
  <si>
    <t>ASSETS</t>
  </si>
  <si>
    <t>Total operating expenses</t>
  </si>
  <si>
    <t>Fuel</t>
  </si>
  <si>
    <t>OPERATING EXPENSES</t>
  </si>
  <si>
    <t>OPERATING REVENUES</t>
  </si>
  <si>
    <t>PART 6: FINANCIAL STATEMENTS</t>
  </si>
  <si>
    <t>Working ratio</t>
  </si>
  <si>
    <t>Return on assets</t>
  </si>
  <si>
    <t>Average assets</t>
  </si>
  <si>
    <t>Net profit margin</t>
  </si>
  <si>
    <t>Total revenue</t>
  </si>
  <si>
    <t>Financial Results</t>
  </si>
  <si>
    <t>Total debt service</t>
  </si>
  <si>
    <t>Commitment fee</t>
  </si>
  <si>
    <t>Undisbursed capital</t>
  </si>
  <si>
    <t>Front-end fee</t>
  </si>
  <si>
    <t>Interest due at the end of the year</t>
  </si>
  <si>
    <t>Principal outstanding at the end of the year</t>
  </si>
  <si>
    <t>Principal received</t>
  </si>
  <si>
    <t xml:space="preserve">Repayment of principal </t>
  </si>
  <si>
    <t>Principal outstanding at the beginning of the year</t>
  </si>
  <si>
    <t>Exchange rate</t>
  </si>
  <si>
    <t xml:space="preserve">    Annuity interest</t>
  </si>
  <si>
    <t xml:space="preserve">    Annuity discount factor</t>
  </si>
  <si>
    <t xml:space="preserve">    Annuity principal</t>
  </si>
  <si>
    <t xml:space="preserve">    Equal installment principal</t>
  </si>
  <si>
    <t xml:space="preserve">    Bullet principal</t>
  </si>
  <si>
    <t>Interest rate</t>
  </si>
  <si>
    <t>Year</t>
  </si>
  <si>
    <t>Repayment period</t>
  </si>
  <si>
    <t>Debt Financing Calculations</t>
  </si>
  <si>
    <t>Select</t>
  </si>
  <si>
    <t>Repayment profile</t>
  </si>
  <si>
    <t>Years</t>
  </si>
  <si>
    <t>Grace period</t>
  </si>
  <si>
    <t>Fixed</t>
  </si>
  <si>
    <t>Used fixed or variable interest rate?</t>
  </si>
  <si>
    <t>Drawdown amounts (annual)</t>
  </si>
  <si>
    <t>Principal amount in issue currency</t>
  </si>
  <si>
    <t>Year (between 1 and 30)</t>
  </si>
  <si>
    <t>First disbursement year</t>
  </si>
  <si>
    <t>Debt/bond funding source (name of lender/capital markets)</t>
  </si>
  <si>
    <t>USD</t>
  </si>
  <si>
    <t>New debt 1</t>
  </si>
  <si>
    <t>Principal repayments (annual)</t>
  </si>
  <si>
    <t>Interest expense in first year</t>
  </si>
  <si>
    <t>Use fixed or variable interest rate?</t>
  </si>
  <si>
    <t>Debt Financing Assumptions</t>
  </si>
  <si>
    <t xml:space="preserve">Debt Financing </t>
  </si>
  <si>
    <t>PART 5: FINANCIAL ENGINEERING</t>
  </si>
  <si>
    <t>Total depreciation</t>
  </si>
  <si>
    <t>Total capex</t>
  </si>
  <si>
    <t>Total ending net asset value</t>
  </si>
  <si>
    <t xml:space="preserve">Ending </t>
  </si>
  <si>
    <t>Accumulated depreciation of new assets</t>
  </si>
  <si>
    <t>Less depreciation of new assets</t>
  </si>
  <si>
    <t>Less sale of assets</t>
  </si>
  <si>
    <t>Add CAPEX</t>
  </si>
  <si>
    <t>Starting value of new assets</t>
  </si>
  <si>
    <t>Ending value of existing assets</t>
  </si>
  <si>
    <t>Accumulated depreciation of existing assets</t>
  </si>
  <si>
    <t>Less depreciation of existing assets</t>
  </si>
  <si>
    <t>Starting value of existing assets</t>
  </si>
  <si>
    <t>Fixed Asset Calculations</t>
  </si>
  <si>
    <t>Average life of new assets</t>
  </si>
  <si>
    <t>If calculated enter average remaining life</t>
  </si>
  <si>
    <t>If manual enter depreciation</t>
  </si>
  <si>
    <t>Let model calculate or enter manually?</t>
  </si>
  <si>
    <t>Depreciation expense first year (total)</t>
  </si>
  <si>
    <t>Total sale</t>
  </si>
  <si>
    <t>Total capital expenditure</t>
  </si>
  <si>
    <t>Name of fixed asset class 5</t>
  </si>
  <si>
    <t>Name of fixed asset class 4</t>
  </si>
  <si>
    <t>Name of fixed asset class 3</t>
  </si>
  <si>
    <t>Name of fixed asset class 2</t>
  </si>
  <si>
    <t>Name of fixed asset class 1</t>
  </si>
  <si>
    <t>Fixed Asset Assumptions</t>
  </si>
  <si>
    <t>PART 4: CAPITAL EXPENDITURES (CAPEX)</t>
  </si>
  <si>
    <t>Operational benchmark</t>
  </si>
  <si>
    <t>PART 3: OPERATING EXPENDITURES (OPEX)</t>
  </si>
  <si>
    <t>Libor</t>
  </si>
  <si>
    <t>Interest Rates</t>
  </si>
  <si>
    <t>Inflation adjustment</t>
  </si>
  <si>
    <t>Inflation</t>
  </si>
  <si>
    <t>PART 2: MACRO-ECONOMIC ASSUMPTIONS</t>
  </si>
  <si>
    <t>Active integrated model period:</t>
  </si>
  <si>
    <t xml:space="preserve">Model period ended: </t>
  </si>
  <si>
    <t xml:space="preserve">Model period ends here: </t>
  </si>
  <si>
    <t xml:space="preserve">Model period started: </t>
  </si>
  <si>
    <t xml:space="preserve">Model period starts here: </t>
  </si>
  <si>
    <t>No. days</t>
  </si>
  <si>
    <t>Period to:</t>
  </si>
  <si>
    <t>Period from:</t>
  </si>
  <si>
    <t>Periods</t>
  </si>
  <si>
    <t>Millions</t>
  </si>
  <si>
    <t>%</t>
  </si>
  <si>
    <t>Name of home currency</t>
  </si>
  <si>
    <t>Units</t>
  </si>
  <si>
    <t>Text</t>
  </si>
  <si>
    <t>Model ending date</t>
  </si>
  <si>
    <t>End of Month?</t>
  </si>
  <si>
    <t>Type of model (number)</t>
  </si>
  <si>
    <t>Model starting date</t>
  </si>
  <si>
    <t>Compounding frequency</t>
  </si>
  <si>
    <t>Type of model</t>
  </si>
  <si>
    <t>Name of entity</t>
  </si>
  <si>
    <t>Assumptions</t>
  </si>
  <si>
    <t>PART 1: MODEL SCOPE, NAMES, DATES AND TIMINGS</t>
  </si>
  <si>
    <t/>
  </si>
  <si>
    <t>Puerto Rico Electric Power Authority</t>
  </si>
  <si>
    <t>Carribean Island Utilities</t>
  </si>
  <si>
    <t>Utility</t>
  </si>
  <si>
    <t>Indexes (inflation)</t>
  </si>
  <si>
    <t>Rates (Interest Rates)</t>
  </si>
  <si>
    <t>(2% is the normal inflation from tradingeconomics.com</t>
  </si>
  <si>
    <t>Population</t>
  </si>
  <si>
    <t>Demand Assumptions</t>
  </si>
  <si>
    <t>Electricity Rate Modifier</t>
  </si>
  <si>
    <t>Production Plant</t>
  </si>
  <si>
    <t>Transmission Plant</t>
  </si>
  <si>
    <t>Distribution Plant</t>
  </si>
  <si>
    <t>Contribution in Lieu of Taxes (CILT)</t>
  </si>
  <si>
    <t>CILT Assumptions</t>
  </si>
  <si>
    <t>Manual</t>
  </si>
  <si>
    <t>% of Net Revenue</t>
  </si>
  <si>
    <t>Cost of Municipal Electric Consumption</t>
  </si>
  <si>
    <t>5-Year Moving Average</t>
  </si>
  <si>
    <t>CILT Calculations</t>
  </si>
  <si>
    <t>Amount Paid for the year</t>
  </si>
  <si>
    <t>% Net Revenue Allocation Amount</t>
  </si>
  <si>
    <t>prev. * Δ in population</t>
  </si>
  <si>
    <t>Preliminary Surveys and Investigations</t>
  </si>
  <si>
    <t>General Land, Building and Equipment</t>
  </si>
  <si>
    <t>Total Demand</t>
  </si>
  <si>
    <t>Power allotment to purchased power sources</t>
  </si>
  <si>
    <t>Self-Generated Demand</t>
  </si>
  <si>
    <t>Inputs</t>
  </si>
  <si>
    <t>Name of Commodity</t>
  </si>
  <si>
    <t>Liquid Natural Gas</t>
  </si>
  <si>
    <t>Unit of Measurement</t>
  </si>
  <si>
    <t>Mcf</t>
  </si>
  <si>
    <t>=1000 cubic feet</t>
  </si>
  <si>
    <t>Cost/ unit</t>
  </si>
  <si>
    <t>$</t>
  </si>
  <si>
    <t>max out lng then rest to fuel oil- up to 80% ( discounted from the 94% in PREPA business Plan)</t>
  </si>
  <si>
    <t>% of Demand Allocable</t>
  </si>
  <si>
    <t>=demand * % in row 7</t>
  </si>
  <si>
    <t>mWh</t>
  </si>
  <si>
    <t>Conversion Ratio (Mcf/kWh)</t>
  </si>
  <si>
    <t>Mcf Demanded</t>
  </si>
  <si>
    <t>http://www.gdb-pur.com/investors_resources/documents/gnroundtable-v2final-gs.pdf</t>
  </si>
  <si>
    <t>Fuel Premium</t>
  </si>
  <si>
    <t>Total Cost</t>
  </si>
  <si>
    <t>Double</t>
  </si>
  <si>
    <t>Heavy Fuel Oil No. 6</t>
  </si>
  <si>
    <t>bbl</t>
  </si>
  <si>
    <t>Heat Rate</t>
  </si>
  <si>
    <t>Energy Content Per Unit</t>
  </si>
  <si>
    <t>kWh/bbl</t>
  </si>
  <si>
    <t>Conversion Ratio</t>
  </si>
  <si>
    <t>x</t>
  </si>
  <si>
    <t>mmt</t>
  </si>
  <si>
    <t>Fuel Cost Multiplier</t>
  </si>
  <si>
    <t>Total Fuel Cost</t>
  </si>
  <si>
    <t>Purchased Power</t>
  </si>
  <si>
    <t>$Cost/mWh</t>
  </si>
  <si>
    <t>mWh Purchased</t>
  </si>
  <si>
    <t>Total Cost of Purchased Power</t>
  </si>
  <si>
    <t>Total Fuel &amp; Purchase Cost</t>
  </si>
  <si>
    <t>Other Production Expense</t>
  </si>
  <si>
    <t>Prev. * CPI adjustment</t>
  </si>
  <si>
    <t>Transmission and Distribution</t>
  </si>
  <si>
    <t>Prev * CPI Adjustment</t>
  </si>
  <si>
    <t>Customer Accounting and Collection</t>
  </si>
  <si>
    <t>Prev * CPI Adjustment * Haircut</t>
  </si>
  <si>
    <t>Maintenance Expense</t>
  </si>
  <si>
    <t>Prev * CPI</t>
  </si>
  <si>
    <t>Haircut Amount</t>
  </si>
  <si>
    <t>Inflation Assumptions</t>
  </si>
  <si>
    <t>Other Production</t>
  </si>
  <si>
    <t>Administrative and General</t>
  </si>
  <si>
    <t>Maintenance</t>
  </si>
  <si>
    <t>Fuel Cost</t>
  </si>
  <si>
    <t>(from linear regression of historical)</t>
  </si>
  <si>
    <t>Change in Population Rate</t>
  </si>
  <si>
    <t>Line Loss Rate</t>
  </si>
  <si>
    <t>Total kWh demanded</t>
  </si>
  <si>
    <t>Electricity Revenues</t>
  </si>
  <si>
    <t>Administation Expense</t>
  </si>
  <si>
    <t>Capex Inflation</t>
  </si>
  <si>
    <t>Prepaid Assets</t>
  </si>
  <si>
    <t>Inventory Model</t>
  </si>
  <si>
    <t>Fuel Inventory</t>
  </si>
  <si>
    <t>Materials and Supplies Inventory</t>
  </si>
  <si>
    <t>% of Fuel Expense</t>
  </si>
  <si>
    <t>same $ + CPI</t>
  </si>
  <si>
    <t>Total Inventory</t>
  </si>
  <si>
    <t>A/P was done as a targeted 20% of total expenses, given historical was 28%, and that healthy utility companies i.e.; chesapeake was at 70 days or 19% of yearly expenses for AP</t>
  </si>
  <si>
    <t>Fuel Line (and GDB)</t>
  </si>
  <si>
    <t>ScotiaBank &amp; Credit Suisse &amp; GDB</t>
  </si>
  <si>
    <t>Haircut</t>
  </si>
  <si>
    <t>PIK</t>
  </si>
  <si>
    <t>Cash</t>
  </si>
  <si>
    <t>PIK or Cash Interest?</t>
  </si>
  <si>
    <t>Moratorium Period (Starting in 2016)</t>
  </si>
  <si>
    <t>Outstanding Principle (Moratoriam Period)</t>
  </si>
  <si>
    <t>Bondholders</t>
  </si>
  <si>
    <t>Interest Rate (Morotoriam Period)</t>
  </si>
  <si>
    <t>Interest Rate (Post-Morotoriam Period)</t>
  </si>
  <si>
    <t>Interest rate (Cash)</t>
  </si>
  <si>
    <t>Principle Payments</t>
  </si>
  <si>
    <t>Interest Payments</t>
  </si>
  <si>
    <t>Principal repayments (%)</t>
  </si>
  <si>
    <t>(Cash) Interest due at the end of the year</t>
  </si>
  <si>
    <t>Repayment of principal (PIK)</t>
  </si>
  <si>
    <t xml:space="preserve">Banks </t>
  </si>
  <si>
    <t>OPEB</t>
  </si>
  <si>
    <t>Interest</t>
  </si>
  <si>
    <t>CILT</t>
  </si>
  <si>
    <t>Other Appropriations</t>
  </si>
  <si>
    <t>Total Expense</t>
  </si>
  <si>
    <t>Contributed Capital</t>
  </si>
  <si>
    <t>Changes in Net Position</t>
  </si>
  <si>
    <t>Interest Expense</t>
  </si>
  <si>
    <t>Net Revenues</t>
  </si>
  <si>
    <t>Assumed 0 due to new capital structure</t>
  </si>
  <si>
    <t>Other Income</t>
  </si>
  <si>
    <t>Non-current receivables</t>
  </si>
  <si>
    <t>Non-current Receivables</t>
  </si>
  <si>
    <t xml:space="preserve">Assumption: based on past year sales, represents the government entities share of A/R </t>
  </si>
  <si>
    <t>Non Current Receivables Value</t>
  </si>
  <si>
    <t>Notes Payable</t>
  </si>
  <si>
    <t>Customer Deposits</t>
  </si>
  <si>
    <t>PLUG</t>
  </si>
  <si>
    <t>Customer Deposit</t>
  </si>
  <si>
    <t>Current Portion</t>
  </si>
  <si>
    <t>Non-current Portion</t>
  </si>
  <si>
    <t>Non-current portion of Customer Deposits</t>
  </si>
  <si>
    <t>Sick Leave Benefits</t>
  </si>
  <si>
    <t>Accrued OPEB</t>
  </si>
  <si>
    <t>Sick Leave Liability</t>
  </si>
  <si>
    <t>Accrued OPEB Liability</t>
  </si>
  <si>
    <t>Total Expenses</t>
  </si>
  <si>
    <t>Debt Payments Required</t>
  </si>
  <si>
    <t xml:space="preserve">Margin </t>
  </si>
  <si>
    <t>Total Revenues Required</t>
  </si>
  <si>
    <t>Capex</t>
  </si>
  <si>
    <t>Assumed same $</t>
  </si>
  <si>
    <t>kWh rate</t>
  </si>
  <si>
    <t>Number of kWh sold</t>
  </si>
  <si>
    <t xml:space="preserve"> </t>
  </si>
  <si>
    <t>Non-current Accounts Recievable</t>
  </si>
  <si>
    <t>PIK Interest</t>
  </si>
  <si>
    <t>Other Balance Sheet Items</t>
  </si>
  <si>
    <t>Accounts Payable</t>
  </si>
  <si>
    <t>A/P Balance</t>
  </si>
  <si>
    <t>Long Term Debt Level</t>
  </si>
  <si>
    <t>Long Term Debt Percentage</t>
  </si>
  <si>
    <t>Long-term loans (Existing)</t>
  </si>
  <si>
    <t>New long-term loans</t>
  </si>
  <si>
    <t>Bullet</t>
  </si>
  <si>
    <t>Refinanced Portion</t>
  </si>
  <si>
    <t>Revolver</t>
  </si>
  <si>
    <t>Outstanding Principle</t>
  </si>
  <si>
    <t>Name of fixed asset class 6</t>
  </si>
  <si>
    <t>Construction In Progress</t>
  </si>
  <si>
    <t>Base Case</t>
  </si>
  <si>
    <t>Populaton Growth Rate</t>
  </si>
  <si>
    <t>Line Loss</t>
  </si>
  <si>
    <t>Fuel Cost - NGLs ($/mcf)</t>
  </si>
  <si>
    <t>Fuel Cost - Heavy Oil ($/bbl)</t>
  </si>
  <si>
    <t>Fuel Cost - Purchased Power ($/Mwh)</t>
  </si>
  <si>
    <t>Revenue Margin</t>
  </si>
  <si>
    <t>Fuel Line Haircut</t>
  </si>
  <si>
    <t>Bondholders Haircut</t>
  </si>
  <si>
    <t>Long Term Debt Levels ($)</t>
  </si>
  <si>
    <t>`</t>
  </si>
  <si>
    <t>Accounts Payable Days</t>
  </si>
  <si>
    <t>Enter Scenario</t>
  </si>
  <si>
    <t>Non-Current Receivables</t>
  </si>
  <si>
    <t>Ratio to last years sales:</t>
  </si>
  <si>
    <t>kWh</t>
  </si>
  <si>
    <t>Barrels Demanded</t>
  </si>
  <si>
    <t>mWh demanded</t>
  </si>
  <si>
    <t>mWh Demanded</t>
  </si>
  <si>
    <t>Commodity 2</t>
  </si>
  <si>
    <t>Days A/P</t>
  </si>
  <si>
    <t>Commodity 1</t>
  </si>
  <si>
    <t>Other Costs</t>
  </si>
  <si>
    <t>1) Basic working model shows that next few years will be tough for PREPA as equity slowly becomes positive</t>
  </si>
  <si>
    <t>2) Key Assumptions that need professional guidance are: Capex forecast, Steady State Capital Structure, Demand projections for electricity</t>
  </si>
  <si>
    <t>Notes:</t>
  </si>
  <si>
    <t>Summary of Assumptions:</t>
  </si>
  <si>
    <t xml:space="preserve">Period From: </t>
  </si>
  <si>
    <t xml:space="preserve"> to </t>
  </si>
  <si>
    <t>Operational Assumptions</t>
  </si>
  <si>
    <t>Financial Summary</t>
  </si>
  <si>
    <t>Electricity Rates</t>
  </si>
  <si>
    <t>Interest Coverage</t>
  </si>
  <si>
    <t>Population Rate Growth</t>
  </si>
  <si>
    <t>NGL Power Allocation</t>
  </si>
  <si>
    <t>NGL Fuel Cost/bbl</t>
  </si>
  <si>
    <t>Heavy Oil Fuel Cost/bbl</t>
  </si>
  <si>
    <t>Purchased Power Cost/kWh</t>
  </si>
  <si>
    <t>Target Margin</t>
  </si>
  <si>
    <t>Actual Margin</t>
  </si>
  <si>
    <t>Leverage to Net Earnings</t>
  </si>
  <si>
    <t>Debt to Revenues</t>
  </si>
  <si>
    <t>Total Revenues</t>
  </si>
  <si>
    <t>Return on Assets</t>
  </si>
  <si>
    <t>Current Ratio</t>
  </si>
  <si>
    <t>Ratio Summary</t>
  </si>
  <si>
    <t>Min</t>
  </si>
  <si>
    <t>Max</t>
  </si>
  <si>
    <t>Average</t>
  </si>
  <si>
    <t>Financing</t>
  </si>
  <si>
    <t>New Bonds</t>
  </si>
  <si>
    <t>Fuel Lines</t>
  </si>
  <si>
    <t>Moratorium Int. Rate</t>
  </si>
  <si>
    <t>Post-Moratorium Rate</t>
  </si>
  <si>
    <t>Initial Amount</t>
  </si>
  <si>
    <t>New Revolver</t>
  </si>
  <si>
    <t>Fixed Assets</t>
  </si>
  <si>
    <t>Average Value</t>
  </si>
  <si>
    <t>Distribution</t>
  </si>
  <si>
    <t>Transmission</t>
  </si>
  <si>
    <t>Production</t>
  </si>
  <si>
    <t>Land, Building, Equip</t>
  </si>
  <si>
    <t>Surveys</t>
  </si>
  <si>
    <t>CIP</t>
  </si>
  <si>
    <t>Average Capex</t>
  </si>
  <si>
    <t>Cash Balance</t>
  </si>
  <si>
    <t>Change In Cash</t>
  </si>
  <si>
    <t>Net Cash from Operations</t>
  </si>
  <si>
    <t>Net Cash from Investing</t>
  </si>
  <si>
    <t>Net Cash from Financing</t>
  </si>
  <si>
    <t>Current Assets</t>
  </si>
  <si>
    <t>Current Liabilities</t>
  </si>
  <si>
    <t>Net Amount Paid</t>
  </si>
  <si>
    <t>Graph Data</t>
  </si>
  <si>
    <t>Utility Model</t>
  </si>
  <si>
    <t>No. years</t>
  </si>
  <si>
    <t>Inflation index %</t>
  </si>
  <si>
    <t>Inflation end period</t>
  </si>
  <si>
    <t>Inflation mid period</t>
  </si>
  <si>
    <t>Inflation index</t>
  </si>
  <si>
    <t>% of Net Revenue Method</t>
  </si>
  <si>
    <t>USD Millions</t>
  </si>
  <si>
    <t>Cost of Municipal Electric Consumption Method</t>
  </si>
  <si>
    <t>5-Year Moving Average Method</t>
  </si>
  <si>
    <t>Net asset value at end of first year of production plant</t>
  </si>
  <si>
    <t xml:space="preserve">USD </t>
  </si>
  <si>
    <t>Net asset value at end of first year of transmission plant</t>
  </si>
  <si>
    <t>Net asset value at end of first year of distribution plant</t>
  </si>
  <si>
    <t>Net asset value at end of first year of general land, building and equipment</t>
  </si>
  <si>
    <t>Net asset value at end of first year of preliminary surveys and investigations</t>
  </si>
  <si>
    <t>Net asset value at end of first year of construction in progress</t>
  </si>
  <si>
    <t>Annual capital expenditure on production plant</t>
  </si>
  <si>
    <t>Annual capital expenditure on transmission plant</t>
  </si>
  <si>
    <t>Annual capital expenditure on distribution plant</t>
  </si>
  <si>
    <t>Annual capital expenditure on general land, building and equipment</t>
  </si>
  <si>
    <t>Annual capital expenditure on preliminary surveys and investigations</t>
  </si>
  <si>
    <t>Annual capital expenditure on construction in progress</t>
  </si>
  <si>
    <t>Annual sale of production plant</t>
  </si>
  <si>
    <t>Annual sale of transmission plant</t>
  </si>
  <si>
    <t>Annual sale of distribution plant</t>
  </si>
  <si>
    <t>Annual sale of general land, building and equipment</t>
  </si>
  <si>
    <t>Annual sale of preliminary surveys and investigations</t>
  </si>
  <si>
    <t>Annual sale of construction in progress</t>
  </si>
  <si>
    <t>Depreciation of production plant</t>
  </si>
  <si>
    <t>Depreciation of transmission plant</t>
  </si>
  <si>
    <t>Depreciation of distribution plant</t>
  </si>
  <si>
    <t>Depreciation of general land, building and equipment</t>
  </si>
  <si>
    <t>Depreciation of preliminary surveys and investigations</t>
  </si>
  <si>
    <t>Depreciation of construction in progress</t>
  </si>
  <si>
    <t>If fixed, enter interest rate</t>
  </si>
  <si>
    <t>Existing loan from ScotiaBank &amp; Credit Suisse &amp; GDB</t>
  </si>
  <si>
    <t>USD Millions/USD Millions</t>
  </si>
  <si>
    <t>Existing loan from Bondholders</t>
  </si>
  <si>
    <t xml:space="preserve">New loan from Banks </t>
  </si>
  <si>
    <t>Puerto Rico Electric Power Authority Income Statement (USD Millions)</t>
  </si>
  <si>
    <t>Puerto Rico Electric Power Authority Revenue Model (USD Millions)</t>
  </si>
  <si>
    <t>Puerto Rico Electric Power Authority Balance Sheet (USD Millions)</t>
  </si>
  <si>
    <t>YES</t>
  </si>
  <si>
    <t>Puerto Rico Electric Power Authority Cash Flow Statement (USD Millions)</t>
  </si>
  <si>
    <t>RNFCUtility Model</t>
  </si>
  <si>
    <t>Fuel Expense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</si>
</sst>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0.0%"/>
    <numFmt numFmtId="166" formatCode="_(* #,##0_);_(* \(#,##0\);_(* &quot;-&quot;??_);_(@_)"/>
    <numFmt numFmtId="167" formatCode=";;"/>
    <numFmt numFmtId="168" formatCode="[$-F800]dddd\,\ mmmm\ dd\,\ yyyy"/>
    <numFmt numFmtId="169" formatCode="m/d/yyyy;@"/>
    <numFmt numFmtId="170" formatCode="0.0"/>
    <numFmt numFmtId="171" formatCode="0.000%"/>
    <numFmt numFmtId="172" formatCode="#,##0.000"/>
    <numFmt numFmtId="173" formatCode="_-[$$-1009]* #,##0.00_-;\-[$$-1009]* #,##0.00_-;_-[$$-1009]* &quot;-&quot;??_-;_-@_-"/>
    <numFmt numFmtId="174" formatCode="_-[$$-1009]* #,##0_-;\-[$$-1009]* #,##0_-;_-[$$-1009]* &quot;-&quot;??_-;_-@_-"/>
    <numFmt numFmtId="175" formatCode="#,##0.000000"/>
    <numFmt numFmtId="176" formatCode="#,##0.0"/>
    <numFmt numFmtId="177" formatCode="_-* #,##0_-;\-* #,##0_-;_-* &quot;-&quot;??_-;_-@_-"/>
    <numFmt numFmtId="178" formatCode="#,##0.00;\(#,##0.00\)"/>
    <numFmt numFmtId="179" formatCode="0%;\(0%\)"/>
    <numFmt numFmtId="180" formatCode="#,##0.00\x"/>
    <numFmt numFmtId="181" formatCode="0.000E+00"/>
  </numFmts>
  <fonts count="7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Book Antiqua"/>
      <family val="1"/>
    </font>
    <font>
      <sz val="11"/>
      <color theme="0"/>
      <name val="Book Antiqua"/>
      <family val="1"/>
    </font>
    <font>
      <sz val="10"/>
      <name val="Arial"/>
      <family val="2"/>
    </font>
    <font>
      <sz val="11"/>
      <name val="Book Antiqua"/>
      <family val="1"/>
    </font>
    <font>
      <b/>
      <sz val="11"/>
      <color theme="0"/>
      <name val="Book Antiqua"/>
      <family val="1"/>
    </font>
    <font>
      <b/>
      <sz val="11"/>
      <name val="Book Antiqua"/>
      <family val="1"/>
    </font>
    <font>
      <sz val="11"/>
      <color theme="4" tint="-0.249977111117893"/>
      <name val="Book Antiqua"/>
      <family val="1"/>
    </font>
    <font>
      <b/>
      <sz val="11"/>
      <color theme="0" tint="-4.9989318521683403E-2"/>
      <name val="Book Antiqua"/>
      <family val="1"/>
    </font>
    <font>
      <b/>
      <sz val="11"/>
      <color theme="1"/>
      <name val="Book Antiqua"/>
      <family val="1"/>
    </font>
    <font>
      <b/>
      <sz val="16"/>
      <color rgb="FFFF0000"/>
      <name val="Book Antiqua"/>
      <family val="1"/>
    </font>
    <font>
      <sz val="11"/>
      <color theme="0" tint="-4.9989318521683403E-2"/>
      <name val="Book Antiqua"/>
      <family val="1"/>
    </font>
    <font>
      <b/>
      <sz val="18"/>
      <name val="Book Antiqua"/>
      <family val="1"/>
    </font>
    <font>
      <sz val="11"/>
      <color theme="4" tint="-0.499984740745262"/>
      <name val="Book Antiqua"/>
      <family val="1"/>
    </font>
    <font>
      <b/>
      <sz val="11"/>
      <color theme="4" tint="-0.499984740745262"/>
      <name val="Book Antiqua"/>
      <family val="1"/>
    </font>
    <font>
      <b/>
      <sz val="11"/>
      <color rgb="FFFF0000"/>
      <name val="Book Antiqua"/>
      <family val="1"/>
    </font>
    <font>
      <sz val="11"/>
      <color theme="8" tint="-0.249977111117893"/>
      <name val="Book Antiqua"/>
      <family val="1"/>
    </font>
    <font>
      <sz val="10"/>
      <color theme="8" tint="-0.249977111117893"/>
      <name val="Book Antiqua"/>
      <family val="1"/>
    </font>
    <font>
      <b/>
      <sz val="14"/>
      <color theme="1"/>
      <name val="Book Antiqua"/>
      <family val="1"/>
    </font>
    <font>
      <b/>
      <sz val="24"/>
      <color theme="1"/>
      <name val="Book Antiqua"/>
      <family val="1"/>
    </font>
    <font>
      <u/>
      <sz val="11"/>
      <color theme="10"/>
      <name val="Calibri"/>
      <family val="2"/>
      <scheme val="minor"/>
    </font>
    <font>
      <sz val="11"/>
      <color theme="3"/>
      <name val="Book Antiqua"/>
      <family val="1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indexed="9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b/>
      <sz val="11"/>
      <color rgb="FF3F3F3F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theme="1"/>
      <name val="Arial"/>
      <family val="2"/>
    </font>
    <font>
      <u/>
      <sz val="10"/>
      <color indexed="12"/>
      <name val="Arial"/>
      <family val="2"/>
    </font>
    <font>
      <sz val="12"/>
      <name val="Times New Roman"/>
      <family val="1"/>
    </font>
    <font>
      <sz val="8"/>
      <name val="Arial"/>
      <family val="2"/>
    </font>
    <font>
      <u/>
      <sz val="8"/>
      <color indexed="63"/>
      <name val="Arial"/>
      <family val="2"/>
    </font>
    <font>
      <sz val="11"/>
      <color indexed="8"/>
      <name val="Calibri"/>
      <family val="2"/>
    </font>
    <font>
      <sz val="11"/>
      <color theme="4"/>
      <name val="Book Antiqua"/>
      <family val="1"/>
    </font>
    <font>
      <sz val="11"/>
      <color theme="10"/>
      <name val="Book Antiqua"/>
      <family val="1"/>
    </font>
    <font>
      <b/>
      <sz val="16"/>
      <name val="Book Antiqua"/>
      <family val="1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7821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2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25" applyNumberFormat="0" applyFill="0" applyAlignment="0" applyProtection="0"/>
    <xf numFmtId="0" fontId="27" fillId="0" borderId="26" applyNumberFormat="0" applyFill="0" applyAlignment="0" applyProtection="0"/>
    <xf numFmtId="0" fontId="28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9" fillId="8" borderId="0" applyNumberFormat="0" applyBorder="0" applyAlignment="0" applyProtection="0"/>
    <xf numFmtId="0" fontId="30" fillId="9" borderId="0" applyNumberFormat="0" applyBorder="0" applyAlignment="0" applyProtection="0"/>
    <xf numFmtId="0" fontId="31" fillId="10" borderId="0" applyNumberFormat="0" applyBorder="0" applyAlignment="0" applyProtection="0"/>
    <xf numFmtId="0" fontId="32" fillId="11" borderId="28" applyNumberFormat="0" applyAlignment="0" applyProtection="0"/>
    <xf numFmtId="0" fontId="33" fillId="12" borderId="29" applyNumberFormat="0" applyAlignment="0" applyProtection="0"/>
    <xf numFmtId="0" fontId="34" fillId="12" borderId="28" applyNumberFormat="0" applyAlignment="0" applyProtection="0"/>
    <xf numFmtId="0" fontId="35" fillId="0" borderId="30" applyNumberFormat="0" applyFill="0" applyAlignment="0" applyProtection="0"/>
    <xf numFmtId="0" fontId="36" fillId="13" borderId="31" applyNumberFormat="0" applyAlignment="0" applyProtection="0"/>
    <xf numFmtId="0" fontId="37" fillId="0" borderId="0" applyNumberFormat="0" applyFill="0" applyBorder="0" applyAlignment="0" applyProtection="0"/>
    <xf numFmtId="0" fontId="1" fillId="14" borderId="32" applyNumberFormat="0" applyFont="0" applyAlignment="0" applyProtection="0"/>
    <xf numFmtId="0" fontId="38" fillId="0" borderId="0" applyNumberFormat="0" applyFill="0" applyBorder="0" applyAlignment="0" applyProtection="0"/>
    <xf numFmtId="0" fontId="23" fillId="0" borderId="33" applyNumberFormat="0" applyFill="0" applyAlignment="0" applyProtection="0"/>
    <xf numFmtId="0" fontId="39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9" fillId="38" borderId="0" applyNumberFormat="0" applyBorder="0" applyAlignment="0" applyProtection="0"/>
    <xf numFmtId="43" fontId="1" fillId="0" borderId="0" applyFont="0" applyFill="0" applyBorder="0" applyAlignment="0" applyProtection="0"/>
    <xf numFmtId="0" fontId="40" fillId="0" borderId="0">
      <alignment vertical="center"/>
    </xf>
    <xf numFmtId="0" fontId="4" fillId="0" borderId="0">
      <alignment horizontal="left" wrapText="1"/>
    </xf>
    <xf numFmtId="0" fontId="1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42" fillId="18" borderId="0" applyNumberFormat="0" applyBorder="0" applyAlignment="0" applyProtection="0"/>
    <xf numFmtId="0" fontId="42" fillId="22" borderId="0" applyNumberFormat="0" applyBorder="0" applyAlignment="0" applyProtection="0"/>
    <xf numFmtId="0" fontId="42" fillId="26" borderId="0" applyNumberFormat="0" applyBorder="0" applyAlignment="0" applyProtection="0"/>
    <xf numFmtId="0" fontId="42" fillId="30" borderId="0" applyNumberFormat="0" applyBorder="0" applyAlignment="0" applyProtection="0"/>
    <xf numFmtId="0" fontId="42" fillId="34" borderId="0" applyNumberFormat="0" applyBorder="0" applyAlignment="0" applyProtection="0"/>
    <xf numFmtId="0" fontId="42" fillId="38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23" borderId="0" applyNumberFormat="0" applyBorder="0" applyAlignment="0" applyProtection="0"/>
    <xf numFmtId="0" fontId="42" fillId="27" borderId="0" applyNumberFormat="0" applyBorder="0" applyAlignment="0" applyProtection="0"/>
    <xf numFmtId="0" fontId="42" fillId="31" borderId="0" applyNumberFormat="0" applyBorder="0" applyAlignment="0" applyProtection="0"/>
    <xf numFmtId="0" fontId="42" fillId="35" borderId="0" applyNumberFormat="0" applyBorder="0" applyAlignment="0" applyProtection="0"/>
    <xf numFmtId="0" fontId="43" fillId="9" borderId="0" applyNumberFormat="0" applyBorder="0" applyAlignment="0" applyProtection="0"/>
    <xf numFmtId="0" fontId="44" fillId="39" borderId="0"/>
    <xf numFmtId="0" fontId="45" fillId="12" borderId="28" applyNumberFormat="0" applyAlignment="0" applyProtection="0"/>
    <xf numFmtId="0" fontId="46" fillId="13" borderId="3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8" borderId="0" applyNumberFormat="0" applyBorder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1" fillId="0" borderId="27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11" borderId="28" applyNumberFormat="0" applyAlignment="0" applyProtection="0"/>
    <xf numFmtId="0" fontId="54" fillId="0" borderId="30" applyNumberFormat="0" applyFill="0" applyAlignment="0" applyProtection="0"/>
    <xf numFmtId="0" fontId="55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1" fillId="14" borderId="32" applyNumberFormat="0" applyFont="0" applyAlignment="0" applyProtection="0"/>
    <xf numFmtId="0" fontId="57" fillId="12" borderId="29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8" fillId="0" borderId="33" applyNumberFormat="0" applyFill="0" applyAlignment="0" applyProtection="0"/>
    <xf numFmtId="0" fontId="59" fillId="0" borderId="0" applyNumberFormat="0" applyFill="0" applyBorder="0" applyAlignment="0" applyProtection="0"/>
    <xf numFmtId="0" fontId="62" fillId="0" borderId="0"/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/>
    <xf numFmtId="0" fontId="63" fillId="0" borderId="0"/>
    <xf numFmtId="0" fontId="64" fillId="0" borderId="0" applyNumberFormat="0" applyFill="0" applyBorder="0" applyAlignment="0" applyProtection="0">
      <alignment vertical="top"/>
      <protection locked="0"/>
    </xf>
    <xf numFmtId="0" fontId="65" fillId="0" borderId="0"/>
    <xf numFmtId="44" fontId="1" fillId="0" borderId="0" applyFont="0" applyFill="0" applyBorder="0" applyAlignment="0" applyProtection="0"/>
    <xf numFmtId="0" fontId="69" fillId="0" borderId="0" applyNumberFormat="0" applyFill="0" applyBorder="0" applyAlignment="0" applyProtection="0"/>
  </cellStyleXfs>
  <cellXfs count="350">
    <xf numFmtId="0" fontId="0" fillId="0" borderId="0" xfId="0"/>
    <xf numFmtId="0" fontId="2" fillId="0" borderId="0" xfId="0" applyFont="1" applyAlignment="1">
      <alignment horizontal="right"/>
    </xf>
    <xf numFmtId="0" fontId="5" fillId="0" borderId="0" xfId="0" applyFont="1" applyFill="1" applyBorder="1"/>
    <xf numFmtId="0" fontId="6" fillId="0" borderId="0" xfId="0" applyFont="1" applyFill="1"/>
    <xf numFmtId="0" fontId="5" fillId="0" borderId="0" xfId="0" applyFont="1" applyFill="1"/>
    <xf numFmtId="0" fontId="2" fillId="3" borderId="0" xfId="0" applyFont="1" applyFill="1"/>
    <xf numFmtId="0" fontId="6" fillId="3" borderId="0" xfId="0" applyFont="1" applyFill="1"/>
    <xf numFmtId="0" fontId="2" fillId="0" borderId="0" xfId="0" applyFont="1" applyBorder="1"/>
    <xf numFmtId="0" fontId="2" fillId="0" borderId="0" xfId="0" applyFont="1" applyFill="1"/>
    <xf numFmtId="0" fontId="6" fillId="0" borderId="0" xfId="0" applyFont="1" applyFill="1" applyBorder="1"/>
    <xf numFmtId="167" fontId="2" fillId="0" borderId="0" xfId="0" applyNumberFormat="1" applyFont="1" applyFill="1"/>
    <xf numFmtId="0" fontId="9" fillId="0" borderId="0" xfId="0" applyFont="1" applyFill="1"/>
    <xf numFmtId="167" fontId="2" fillId="4" borderId="0" xfId="0" applyNumberFormat="1" applyFont="1" applyFill="1"/>
    <xf numFmtId="0" fontId="2" fillId="4" borderId="0" xfId="0" applyFont="1" applyFill="1"/>
    <xf numFmtId="0" fontId="9" fillId="4" borderId="0" xfId="0" applyFont="1" applyFill="1"/>
    <xf numFmtId="4" fontId="2" fillId="0" borderId="0" xfId="0" applyNumberFormat="1" applyFont="1" applyFill="1" applyBorder="1" applyAlignment="1">
      <alignment horizontal="center"/>
    </xf>
    <xf numFmtId="10" fontId="2" fillId="0" borderId="0" xfId="0" applyNumberFormat="1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 vertical="center"/>
    </xf>
    <xf numFmtId="9" fontId="8" fillId="5" borderId="0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9" fontId="2" fillId="5" borderId="2" xfId="2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9" fontId="8" fillId="5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wrapText="1"/>
    </xf>
    <xf numFmtId="3" fontId="2" fillId="0" borderId="0" xfId="0" applyNumberFormat="1" applyFont="1"/>
    <xf numFmtId="0" fontId="8" fillId="5" borderId="2" xfId="0" applyFont="1" applyFill="1" applyBorder="1" applyAlignment="1">
      <alignment horizontal="center"/>
    </xf>
    <xf numFmtId="0" fontId="2" fillId="0" borderId="5" xfId="0" applyFont="1" applyBorder="1"/>
    <xf numFmtId="0" fontId="2" fillId="0" borderId="6" xfId="0" applyFont="1" applyFill="1" applyBorder="1"/>
    <xf numFmtId="0" fontId="2" fillId="0" borderId="0" xfId="0" applyFont="1" applyBorder="1" applyAlignment="1">
      <alignment horizontal="center"/>
    </xf>
    <xf numFmtId="0" fontId="2" fillId="0" borderId="7" xfId="0" applyFont="1" applyBorder="1"/>
    <xf numFmtId="0" fontId="12" fillId="0" borderId="0" xfId="0" applyFont="1" applyFill="1"/>
    <xf numFmtId="0" fontId="7" fillId="0" borderId="0" xfId="3" applyFont="1" applyAlignment="1">
      <alignment vertical="center"/>
    </xf>
    <xf numFmtId="0" fontId="13" fillId="0" borderId="0" xfId="3" applyFont="1" applyAlignment="1">
      <alignment vertical="center"/>
    </xf>
    <xf numFmtId="0" fontId="10" fillId="0" borderId="0" xfId="0" applyFont="1"/>
    <xf numFmtId="4" fontId="2" fillId="0" borderId="0" xfId="0" applyNumberFormat="1" applyFont="1"/>
    <xf numFmtId="4" fontId="10" fillId="0" borderId="0" xfId="0" applyNumberFormat="1" applyFont="1"/>
    <xf numFmtId="4" fontId="10" fillId="0" borderId="8" xfId="0" applyNumberFormat="1" applyFont="1" applyBorder="1"/>
    <xf numFmtId="0" fontId="10" fillId="0" borderId="8" xfId="0" applyFont="1" applyBorder="1"/>
    <xf numFmtId="0" fontId="10" fillId="0" borderId="8" xfId="0" applyFont="1" applyFill="1" applyBorder="1"/>
    <xf numFmtId="4" fontId="10" fillId="0" borderId="9" xfId="0" applyNumberFormat="1" applyFont="1" applyBorder="1"/>
    <xf numFmtId="0" fontId="10" fillId="0" borderId="9" xfId="0" applyFont="1" applyBorder="1"/>
    <xf numFmtId="0" fontId="10" fillId="0" borderId="9" xfId="0" applyFont="1" applyFill="1" applyBorder="1"/>
    <xf numFmtId="3" fontId="10" fillId="0" borderId="0" xfId="0" applyNumberFormat="1" applyFont="1"/>
    <xf numFmtId="4" fontId="2" fillId="0" borderId="0" xfId="0" applyNumberFormat="1" applyFont="1" applyFill="1"/>
    <xf numFmtId="3" fontId="2" fillId="0" borderId="0" xfId="0" applyNumberFormat="1" applyFont="1" applyFill="1"/>
    <xf numFmtId="4" fontId="10" fillId="0" borderId="1" xfId="0" applyNumberFormat="1" applyFont="1" applyBorder="1"/>
    <xf numFmtId="0" fontId="10" fillId="0" borderId="1" xfId="0" applyFont="1" applyBorder="1"/>
    <xf numFmtId="0" fontId="10" fillId="0" borderId="1" xfId="0" applyFont="1" applyFill="1" applyBorder="1"/>
    <xf numFmtId="0" fontId="10" fillId="0" borderId="0" xfId="0" applyFont="1" applyFill="1"/>
    <xf numFmtId="4" fontId="10" fillId="0" borderId="9" xfId="0" applyNumberFormat="1" applyFont="1" applyFill="1" applyBorder="1"/>
    <xf numFmtId="4" fontId="10" fillId="0" borderId="8" xfId="0" applyNumberFormat="1" applyFont="1" applyFill="1" applyBorder="1"/>
    <xf numFmtId="9" fontId="2" fillId="0" borderId="0" xfId="0" applyNumberFormat="1" applyFont="1"/>
    <xf numFmtId="9" fontId="2" fillId="0" borderId="4" xfId="0" applyNumberFormat="1" applyFont="1" applyBorder="1"/>
    <xf numFmtId="0" fontId="2" fillId="0" borderId="4" xfId="0" applyFont="1" applyBorder="1"/>
    <xf numFmtId="9" fontId="10" fillId="0" borderId="0" xfId="0" applyNumberFormat="1" applyFont="1" applyBorder="1"/>
    <xf numFmtId="0" fontId="10" fillId="0" borderId="0" xfId="0" applyFont="1" applyBorder="1"/>
    <xf numFmtId="0" fontId="10" fillId="0" borderId="7" xfId="0" applyFont="1" applyBorder="1"/>
    <xf numFmtId="4" fontId="2" fillId="0" borderId="0" xfId="0" applyNumberFormat="1" applyFont="1" applyBorder="1"/>
    <xf numFmtId="0" fontId="10" fillId="6" borderId="10" xfId="0" applyFont="1" applyFill="1" applyBorder="1"/>
    <xf numFmtId="0" fontId="10" fillId="6" borderId="11" xfId="0" applyFont="1" applyFill="1" applyBorder="1"/>
    <xf numFmtId="4" fontId="10" fillId="0" borderId="0" xfId="0" applyNumberFormat="1" applyFont="1" applyBorder="1"/>
    <xf numFmtId="4" fontId="10" fillId="0" borderId="4" xfId="0" applyNumberFormat="1" applyFont="1" applyBorder="1"/>
    <xf numFmtId="4" fontId="10" fillId="0" borderId="5" xfId="0" applyNumberFormat="1" applyFont="1" applyBorder="1"/>
    <xf numFmtId="4" fontId="2" fillId="0" borderId="7" xfId="0" applyNumberFormat="1" applyFont="1" applyFill="1" applyBorder="1"/>
    <xf numFmtId="0" fontId="2" fillId="6" borderId="10" xfId="0" applyFont="1" applyFill="1" applyBorder="1"/>
    <xf numFmtId="0" fontId="10" fillId="0" borderId="12" xfId="0" applyFont="1" applyBorder="1"/>
    <xf numFmtId="0" fontId="14" fillId="0" borderId="0" xfId="0" applyFont="1" applyBorder="1"/>
    <xf numFmtId="4" fontId="14" fillId="0" borderId="0" xfId="0" applyNumberFormat="1" applyFont="1" applyBorder="1"/>
    <xf numFmtId="0" fontId="10" fillId="0" borderId="5" xfId="0" applyFont="1" applyFill="1" applyBorder="1"/>
    <xf numFmtId="0" fontId="2" fillId="0" borderId="7" xfId="0" applyFont="1" applyFill="1" applyBorder="1"/>
    <xf numFmtId="4" fontId="10" fillId="0" borderId="0" xfId="0" quotePrefix="1" applyNumberFormat="1" applyFont="1" applyBorder="1"/>
    <xf numFmtId="4" fontId="2" fillId="0" borderId="0" xfId="0" quotePrefix="1" applyNumberFormat="1" applyFont="1" applyBorder="1"/>
    <xf numFmtId="0" fontId="2" fillId="5" borderId="7" xfId="0" applyFont="1" applyFill="1" applyBorder="1"/>
    <xf numFmtId="10" fontId="14" fillId="0" borderId="0" xfId="0" applyNumberFormat="1" applyFont="1" applyFill="1" applyBorder="1" applyAlignment="1">
      <alignment horizontal="right" vertical="center"/>
    </xf>
    <xf numFmtId="169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right" vertical="center"/>
    </xf>
    <xf numFmtId="9" fontId="14" fillId="0" borderId="0" xfId="0" applyNumberFormat="1" applyFont="1" applyFill="1" applyBorder="1" applyAlignment="1">
      <alignment horizontal="right" vertical="center"/>
    </xf>
    <xf numFmtId="1" fontId="14" fillId="0" borderId="0" xfId="0" applyNumberFormat="1" applyFont="1" applyFill="1" applyBorder="1" applyAlignment="1">
      <alignment horizontal="right" vertical="center"/>
    </xf>
    <xf numFmtId="0" fontId="2" fillId="0" borderId="0" xfId="3" applyFont="1" applyFill="1" applyBorder="1" applyAlignment="1">
      <alignment horizontal="left" vertical="center"/>
    </xf>
    <xf numFmtId="2" fontId="15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2" fillId="5" borderId="7" xfId="0" applyFont="1" applyFill="1" applyBorder="1" applyAlignment="1">
      <alignment horizontal="left" vertical="center" indent="1"/>
    </xf>
    <xf numFmtId="0" fontId="2" fillId="0" borderId="7" xfId="0" applyFont="1" applyFill="1" applyBorder="1" applyAlignment="1">
      <alignment horizontal="left"/>
    </xf>
    <xf numFmtId="0" fontId="7" fillId="6" borderId="10" xfId="0" applyFont="1" applyFill="1" applyBorder="1"/>
    <xf numFmtId="0" fontId="7" fillId="6" borderId="11" xfId="0" applyFont="1" applyFill="1" applyBorder="1"/>
    <xf numFmtId="9" fontId="2" fillId="0" borderId="0" xfId="0" applyNumberFormat="1" applyFont="1" applyBorder="1"/>
    <xf numFmtId="0" fontId="10" fillId="0" borderId="4" xfId="0" applyFont="1" applyBorder="1"/>
    <xf numFmtId="0" fontId="10" fillId="0" borderId="12" xfId="0" applyFont="1" applyFill="1" applyBorder="1"/>
    <xf numFmtId="0" fontId="10" fillId="5" borderId="7" xfId="0" applyFont="1" applyFill="1" applyBorder="1"/>
    <xf numFmtId="3" fontId="14" fillId="0" borderId="0" xfId="0" applyNumberFormat="1" applyFont="1" applyBorder="1"/>
    <xf numFmtId="3" fontId="14" fillId="0" borderId="0" xfId="3" applyNumberFormat="1" applyFont="1" applyFill="1" applyBorder="1" applyAlignment="1">
      <alignment vertical="center"/>
    </xf>
    <xf numFmtId="0" fontId="2" fillId="0" borderId="0" xfId="0" applyFont="1" applyBorder="1" applyAlignment="1">
      <alignment horizontal="right"/>
    </xf>
    <xf numFmtId="4" fontId="2" fillId="0" borderId="0" xfId="0" applyNumberFormat="1" applyFont="1" applyBorder="1" applyAlignment="1">
      <alignment horizontal="right"/>
    </xf>
    <xf numFmtId="17" fontId="2" fillId="0" borderId="0" xfId="0" applyNumberFormat="1" applyFont="1" applyBorder="1"/>
    <xf numFmtId="9" fontId="17" fillId="0" borderId="0" xfId="0" applyNumberFormat="1" applyFont="1" applyBorder="1" applyAlignment="1">
      <alignment horizontal="right"/>
    </xf>
    <xf numFmtId="10" fontId="2" fillId="0" borderId="0" xfId="0" applyNumberFormat="1" applyFont="1" applyBorder="1" applyAlignment="1">
      <alignment horizontal="right"/>
    </xf>
    <xf numFmtId="10" fontId="17" fillId="0" borderId="0" xfId="0" applyNumberFormat="1" applyFont="1" applyBorder="1" applyAlignment="1">
      <alignment horizontal="right"/>
    </xf>
    <xf numFmtId="10" fontId="17" fillId="0" borderId="4" xfId="0" applyNumberFormat="1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6" fillId="3" borderId="0" xfId="0" applyFont="1" applyFill="1" applyBorder="1"/>
    <xf numFmtId="4" fontId="17" fillId="0" borderId="0" xfId="0" applyNumberFormat="1" applyFont="1" applyBorder="1" applyAlignment="1">
      <alignment horizontal="right"/>
    </xf>
    <xf numFmtId="9" fontId="2" fillId="0" borderId="0" xfId="0" applyNumberFormat="1" applyFont="1" applyBorder="1" applyAlignment="1">
      <alignment horizontal="right"/>
    </xf>
    <xf numFmtId="0" fontId="2" fillId="0" borderId="7" xfId="0" applyFont="1" applyBorder="1" applyAlignment="1">
      <alignment horizontal="left"/>
    </xf>
    <xf numFmtId="0" fontId="6" fillId="6" borderId="10" xfId="0" applyFont="1" applyFill="1" applyBorder="1"/>
    <xf numFmtId="0" fontId="2" fillId="0" borderId="0" xfId="0" applyFont="1" applyFill="1" applyBorder="1" applyAlignment="1">
      <alignment horizontal="center"/>
    </xf>
    <xf numFmtId="168" fontId="2" fillId="0" borderId="0" xfId="0" applyNumberFormat="1" applyFont="1"/>
    <xf numFmtId="0" fontId="17" fillId="0" borderId="4" xfId="0" applyFont="1" applyBorder="1"/>
    <xf numFmtId="17" fontId="17" fillId="0" borderId="13" xfId="0" applyNumberFormat="1" applyFont="1" applyBorder="1"/>
    <xf numFmtId="0" fontId="2" fillId="0" borderId="14" xfId="0" applyFont="1" applyBorder="1"/>
    <xf numFmtId="0" fontId="17" fillId="0" borderId="15" xfId="0" applyFont="1" applyBorder="1"/>
    <xf numFmtId="17" fontId="17" fillId="0" borderId="15" xfId="0" applyNumberFormat="1" applyFont="1" applyBorder="1"/>
    <xf numFmtId="0" fontId="2" fillId="0" borderId="16" xfId="0" applyFont="1" applyBorder="1"/>
    <xf numFmtId="17" fontId="18" fillId="0" borderId="15" xfId="0" applyNumberFormat="1" applyFont="1" applyBorder="1"/>
    <xf numFmtId="17" fontId="5" fillId="0" borderId="15" xfId="0" applyNumberFormat="1" applyFont="1" applyFill="1" applyBorder="1"/>
    <xf numFmtId="0" fontId="5" fillId="0" borderId="15" xfId="0" applyFont="1" applyBorder="1"/>
    <xf numFmtId="0" fontId="5" fillId="0" borderId="17" xfId="0" applyFont="1" applyBorder="1"/>
    <xf numFmtId="17" fontId="5" fillId="0" borderId="18" xfId="0" applyNumberFormat="1" applyFont="1" applyBorder="1"/>
    <xf numFmtId="167" fontId="2" fillId="0" borderId="0" xfId="0" applyNumberFormat="1" applyFont="1" applyBorder="1"/>
    <xf numFmtId="0" fontId="2" fillId="0" borderId="19" xfId="0" applyFont="1" applyBorder="1"/>
    <xf numFmtId="0" fontId="2" fillId="0" borderId="20" xfId="0" applyFont="1" applyBorder="1"/>
    <xf numFmtId="0" fontId="17" fillId="0" borderId="21" xfId="0" applyFont="1" applyBorder="1"/>
    <xf numFmtId="0" fontId="2" fillId="0" borderId="22" xfId="0" applyFont="1" applyBorder="1"/>
    <xf numFmtId="0" fontId="2" fillId="0" borderId="23" xfId="0" applyFont="1" applyBorder="1"/>
    <xf numFmtId="0" fontId="17" fillId="0" borderId="24" xfId="0" applyFont="1" applyBorder="1"/>
    <xf numFmtId="0" fontId="19" fillId="0" borderId="0" xfId="0" applyFont="1"/>
    <xf numFmtId="0" fontId="20" fillId="0" borderId="0" xfId="0" applyFont="1" applyBorder="1" applyAlignment="1">
      <alignment horizontal="left"/>
    </xf>
    <xf numFmtId="0" fontId="2" fillId="7" borderId="0" xfId="0" applyFont="1" applyFill="1"/>
    <xf numFmtId="0" fontId="2" fillId="7" borderId="16" xfId="0" applyFont="1" applyFill="1" applyBorder="1"/>
    <xf numFmtId="0" fontId="17" fillId="7" borderId="21" xfId="0" applyFont="1" applyFill="1" applyBorder="1"/>
    <xf numFmtId="0" fontId="2" fillId="7" borderId="20" xfId="0" applyFont="1" applyFill="1" applyBorder="1"/>
    <xf numFmtId="0" fontId="2" fillId="7" borderId="19" xfId="0" applyFont="1" applyFill="1" applyBorder="1"/>
    <xf numFmtId="0" fontId="2" fillId="7" borderId="0" xfId="0" applyFont="1" applyFill="1" applyBorder="1"/>
    <xf numFmtId="0" fontId="7" fillId="0" borderId="0" xfId="0" applyFont="1" applyFill="1"/>
    <xf numFmtId="165" fontId="2" fillId="0" borderId="0" xfId="0" applyNumberFormat="1" applyFont="1" applyBorder="1" applyAlignment="1">
      <alignment horizontal="right"/>
    </xf>
    <xf numFmtId="1" fontId="14" fillId="0" borderId="0" xfId="0" applyNumberFormat="1" applyFont="1" applyBorder="1"/>
    <xf numFmtId="170" fontId="10" fillId="0" borderId="9" xfId="0" applyNumberFormat="1" applyFont="1" applyBorder="1"/>
    <xf numFmtId="0" fontId="0" fillId="0" borderId="4" xfId="0" applyBorder="1"/>
    <xf numFmtId="0" fontId="5" fillId="0" borderId="11" xfId="0" applyFont="1" applyFill="1" applyBorder="1"/>
    <xf numFmtId="0" fontId="5" fillId="0" borderId="10" xfId="0" applyFont="1" applyFill="1" applyBorder="1"/>
    <xf numFmtId="167" fontId="5" fillId="0" borderId="10" xfId="0" applyNumberFormat="1" applyFont="1" applyFill="1" applyBorder="1"/>
    <xf numFmtId="0" fontId="5" fillId="0" borderId="7" xfId="0" applyFont="1" applyFill="1" applyBorder="1"/>
    <xf numFmtId="167" fontId="5" fillId="0" borderId="0" xfId="0" applyNumberFormat="1" applyFont="1" applyFill="1" applyBorder="1"/>
    <xf numFmtId="0" fontId="5" fillId="0" borderId="0" xfId="0" applyNumberFormat="1" applyFont="1" applyFill="1" applyBorder="1"/>
    <xf numFmtId="0" fontId="5" fillId="0" borderId="6" xfId="0" applyNumberFormat="1" applyFont="1" applyFill="1" applyBorder="1"/>
    <xf numFmtId="9" fontId="5" fillId="0" borderId="0" xfId="0" applyNumberFormat="1" applyFont="1" applyFill="1" applyBorder="1"/>
    <xf numFmtId="0" fontId="5" fillId="0" borderId="5" xfId="0" applyFont="1" applyFill="1" applyBorder="1"/>
    <xf numFmtId="0" fontId="5" fillId="0" borderId="4" xfId="0" applyFont="1" applyFill="1" applyBorder="1"/>
    <xf numFmtId="167" fontId="5" fillId="0" borderId="4" xfId="0" applyNumberFormat="1" applyFont="1" applyFill="1" applyBorder="1"/>
    <xf numFmtId="0" fontId="5" fillId="0" borderId="4" xfId="0" applyNumberFormat="1" applyFont="1" applyFill="1" applyBorder="1"/>
    <xf numFmtId="0" fontId="5" fillId="0" borderId="3" xfId="0" applyNumberFormat="1" applyFont="1" applyFill="1" applyBorder="1"/>
    <xf numFmtId="164" fontId="2" fillId="0" borderId="0" xfId="0" applyNumberFormat="1" applyFont="1"/>
    <xf numFmtId="171" fontId="14" fillId="0" borderId="0" xfId="2" applyNumberFormat="1" applyFont="1" applyFill="1" applyBorder="1" applyAlignment="1">
      <alignment horizontal="right" vertical="center"/>
    </xf>
    <xf numFmtId="0" fontId="2" fillId="0" borderId="0" xfId="0" applyFont="1" applyFill="1" applyBorder="1"/>
    <xf numFmtId="0" fontId="2" fillId="0" borderId="0" xfId="0" applyFont="1"/>
    <xf numFmtId="4" fontId="2" fillId="0" borderId="0" xfId="0" applyNumberFormat="1" applyFont="1" applyFill="1" applyBorder="1"/>
    <xf numFmtId="0" fontId="10" fillId="0" borderId="0" xfId="0" applyFont="1" applyFill="1" applyBorder="1"/>
    <xf numFmtId="4" fontId="10" fillId="0" borderId="0" xfId="0" applyNumberFormat="1" applyFont="1" applyFill="1" applyBorder="1"/>
    <xf numFmtId="10" fontId="2" fillId="0" borderId="0" xfId="0" applyNumberFormat="1" applyFont="1" applyFill="1" applyBorder="1"/>
    <xf numFmtId="0" fontId="14" fillId="0" borderId="0" xfId="0" applyFont="1" applyBorder="1" applyAlignment="1">
      <alignment horizontal="right"/>
    </xf>
    <xf numFmtId="0" fontId="10" fillId="0" borderId="7" xfId="0" applyFont="1" applyFill="1" applyBorder="1"/>
    <xf numFmtId="3" fontId="2" fillId="0" borderId="0" xfId="0" applyNumberFormat="1" applyFont="1" applyFill="1" applyBorder="1"/>
    <xf numFmtId="0" fontId="14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2" fillId="0" borderId="0" xfId="3" applyFont="1" applyFill="1" applyBorder="1" applyAlignment="1">
      <alignment horizontal="centerContinuous" vertical="center"/>
    </xf>
    <xf numFmtId="169" fontId="14" fillId="0" borderId="0" xfId="0" applyNumberFormat="1" applyFont="1" applyFill="1" applyBorder="1" applyAlignment="1">
      <alignment horizontal="center"/>
    </xf>
    <xf numFmtId="0" fontId="2" fillId="0" borderId="7" xfId="0" applyFont="1" applyFill="1" applyBorder="1" applyAlignment="1">
      <alignment horizontal="left" vertical="center" indent="1"/>
    </xf>
    <xf numFmtId="3" fontId="14" fillId="0" borderId="0" xfId="3" applyNumberFormat="1" applyFont="1" applyFill="1" applyBorder="1" applyAlignment="1">
      <alignment horizontal="right" vertical="center"/>
    </xf>
    <xf numFmtId="0" fontId="2" fillId="0" borderId="7" xfId="0" applyFont="1" applyFill="1" applyBorder="1" applyAlignment="1">
      <alignment vertical="center"/>
    </xf>
    <xf numFmtId="9" fontId="14" fillId="0" borderId="0" xfId="2" applyFont="1" applyFill="1" applyBorder="1" applyAlignment="1">
      <alignment horizontal="right" vertical="center"/>
    </xf>
    <xf numFmtId="0" fontId="2" fillId="0" borderId="7" xfId="0" applyFont="1" applyFill="1" applyBorder="1" applyAlignment="1">
      <alignment horizontal="left" vertical="center"/>
    </xf>
    <xf numFmtId="0" fontId="15" fillId="0" borderId="0" xfId="0" applyFont="1" applyFill="1" applyBorder="1"/>
    <xf numFmtId="169" fontId="2" fillId="0" borderId="7" xfId="0" applyNumberFormat="1" applyFont="1" applyFill="1" applyBorder="1" applyAlignment="1">
      <alignment vertical="center"/>
    </xf>
    <xf numFmtId="0" fontId="16" fillId="0" borderId="0" xfId="0" applyFont="1" applyFill="1" applyBorder="1"/>
    <xf numFmtId="0" fontId="3" fillId="0" borderId="0" xfId="0" applyFont="1" applyFill="1" applyBorder="1"/>
    <xf numFmtId="2" fontId="16" fillId="0" borderId="0" xfId="0" applyNumberFormat="1" applyFont="1" applyFill="1" applyBorder="1" applyAlignment="1">
      <alignment horizontal="center"/>
    </xf>
    <xf numFmtId="172" fontId="14" fillId="0" borderId="0" xfId="3" applyNumberFormat="1" applyFont="1" applyFill="1" applyBorder="1" applyAlignment="1">
      <alignment horizontal="right" vertical="center"/>
    </xf>
    <xf numFmtId="172" fontId="14" fillId="0" borderId="0" xfId="0" applyNumberFormat="1" applyFont="1" applyFill="1" applyBorder="1"/>
    <xf numFmtId="9" fontId="15" fillId="0" borderId="0" xfId="2" applyFont="1" applyFill="1" applyBorder="1"/>
    <xf numFmtId="9" fontId="0" fillId="0" borderId="0" xfId="2" applyFont="1"/>
    <xf numFmtId="0" fontId="24" fillId="0" borderId="0" xfId="0" applyFont="1" applyFill="1" applyAlignment="1">
      <alignment horizontal="center"/>
    </xf>
    <xf numFmtId="0" fontId="24" fillId="0" borderId="0" xfId="0" applyNumberFormat="1" applyFont="1" applyFill="1" applyAlignment="1">
      <alignment horizontal="center"/>
    </xf>
    <xf numFmtId="173" fontId="0" fillId="0" borderId="0" xfId="0" applyNumberFormat="1"/>
    <xf numFmtId="174" fontId="24" fillId="0" borderId="0" xfId="0" applyNumberFormat="1" applyFont="1" applyFill="1" applyAlignment="1">
      <alignment horizontal="center"/>
    </xf>
    <xf numFmtId="44" fontId="2" fillId="0" borderId="0" xfId="0" applyNumberFormat="1" applyFont="1"/>
    <xf numFmtId="9" fontId="2" fillId="0" borderId="0" xfId="2" applyFont="1"/>
    <xf numFmtId="175" fontId="2" fillId="0" borderId="0" xfId="0" applyNumberFormat="1" applyFont="1"/>
    <xf numFmtId="0" fontId="2" fillId="0" borderId="0" xfId="0" applyFont="1" applyFill="1" applyBorder="1" applyAlignment="1">
      <alignment vertical="center"/>
    </xf>
    <xf numFmtId="176" fontId="2" fillId="0" borderId="0" xfId="0" applyNumberFormat="1" applyFont="1" applyFill="1" applyBorder="1"/>
    <xf numFmtId="176" fontId="2" fillId="0" borderId="0" xfId="0" applyNumberFormat="1" applyFont="1" applyFill="1"/>
    <xf numFmtId="1" fontId="2" fillId="0" borderId="0" xfId="0" applyNumberFormat="1" applyFont="1" applyBorder="1"/>
    <xf numFmtId="171" fontId="5" fillId="40" borderId="0" xfId="2" applyNumberFormat="1" applyFont="1" applyFill="1" applyBorder="1"/>
    <xf numFmtId="10" fontId="8" fillId="5" borderId="2" xfId="2" applyNumberFormat="1" applyFont="1" applyFill="1" applyBorder="1" applyAlignment="1">
      <alignment horizontal="center" vertical="center"/>
    </xf>
    <xf numFmtId="9" fontId="2" fillId="5" borderId="2" xfId="0" applyNumberFormat="1" applyFont="1" applyFill="1" applyBorder="1" applyAlignment="1">
      <alignment horizontal="center" vertical="center"/>
    </xf>
    <xf numFmtId="171" fontId="2" fillId="0" borderId="0" xfId="2" applyNumberFormat="1" applyFont="1" applyBorder="1"/>
    <xf numFmtId="2" fontId="5" fillId="40" borderId="0" xfId="2" applyNumberFormat="1" applyFont="1" applyFill="1" applyBorder="1"/>
    <xf numFmtId="9" fontId="5" fillId="40" borderId="0" xfId="2" applyFont="1" applyFill="1" applyBorder="1"/>
    <xf numFmtId="1" fontId="5" fillId="40" borderId="0" xfId="2" applyNumberFormat="1" applyFont="1" applyFill="1" applyBorder="1"/>
    <xf numFmtId="167" fontId="6" fillId="4" borderId="0" xfId="0" applyNumberFormat="1" applyFont="1" applyFill="1"/>
    <xf numFmtId="0" fontId="6" fillId="2" borderId="11" xfId="0" applyFont="1" applyFill="1" applyBorder="1"/>
    <xf numFmtId="0" fontId="6" fillId="2" borderId="34" xfId="0" applyFont="1" applyFill="1" applyBorder="1"/>
    <xf numFmtId="0" fontId="8" fillId="0" borderId="6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6" fillId="2" borderId="10" xfId="0" applyFont="1" applyFill="1" applyBorder="1"/>
    <xf numFmtId="0" fontId="6" fillId="2" borderId="7" xfId="0" applyFont="1" applyFill="1" applyBorder="1"/>
    <xf numFmtId="0" fontId="6" fillId="2" borderId="0" xfId="0" applyFont="1" applyFill="1" applyBorder="1"/>
    <xf numFmtId="0" fontId="11" fillId="2" borderId="0" xfId="0" applyFont="1" applyFill="1" applyBorder="1"/>
    <xf numFmtId="0" fontId="6" fillId="2" borderId="6" xfId="0" applyFont="1" applyFill="1" applyBorder="1"/>
    <xf numFmtId="0" fontId="6" fillId="2" borderId="7" xfId="0" applyFont="1" applyFill="1" applyBorder="1" applyAlignment="1">
      <alignment wrapText="1"/>
    </xf>
    <xf numFmtId="0" fontId="6" fillId="2" borderId="5" xfId="0" applyFont="1" applyFill="1" applyBorder="1" applyAlignment="1">
      <alignment wrapText="1"/>
    </xf>
    <xf numFmtId="0" fontId="10" fillId="0" borderId="35" xfId="0" applyFont="1" applyFill="1" applyBorder="1" applyAlignment="1">
      <alignment horizontal="center" wrapText="1"/>
    </xf>
    <xf numFmtId="3" fontId="8" fillId="5" borderId="35" xfId="1" applyNumberFormat="1" applyFont="1" applyFill="1" applyBorder="1" applyAlignment="1">
      <alignment horizontal="center" vertical="center"/>
    </xf>
    <xf numFmtId="1" fontId="2" fillId="5" borderId="2" xfId="0" applyNumberFormat="1" applyFont="1" applyFill="1" applyBorder="1" applyAlignment="1">
      <alignment horizontal="center" vertical="center"/>
    </xf>
    <xf numFmtId="178" fontId="2" fillId="0" borderId="0" xfId="0" applyNumberFormat="1" applyFont="1"/>
    <xf numFmtId="44" fontId="10" fillId="0" borderId="0" xfId="7819" applyFont="1"/>
    <xf numFmtId="178" fontId="10" fillId="0" borderId="0" xfId="0" applyNumberFormat="1" applyFont="1"/>
    <xf numFmtId="0" fontId="10" fillId="0" borderId="11" xfId="0" applyFont="1" applyFill="1" applyBorder="1"/>
    <xf numFmtId="0" fontId="2" fillId="0" borderId="10" xfId="0" applyFont="1" applyFill="1" applyBorder="1"/>
    <xf numFmtId="0" fontId="2" fillId="0" borderId="10" xfId="0" applyFont="1" applyBorder="1"/>
    <xf numFmtId="0" fontId="2" fillId="0" borderId="34" xfId="0" applyFont="1" applyFill="1" applyBorder="1"/>
    <xf numFmtId="10" fontId="2" fillId="0" borderId="6" xfId="0" applyNumberFormat="1" applyFont="1" applyFill="1" applyBorder="1"/>
    <xf numFmtId="3" fontId="2" fillId="0" borderId="6" xfId="0" applyNumberFormat="1" applyFont="1" applyFill="1" applyBorder="1"/>
    <xf numFmtId="0" fontId="10" fillId="0" borderId="6" xfId="0" applyFont="1" applyFill="1" applyBorder="1"/>
    <xf numFmtId="4" fontId="2" fillId="0" borderId="6" xfId="0" applyNumberFormat="1" applyFont="1" applyFill="1" applyBorder="1"/>
    <xf numFmtId="4" fontId="10" fillId="0" borderId="6" xfId="0" applyNumberFormat="1" applyFont="1" applyFill="1" applyBorder="1"/>
    <xf numFmtId="0" fontId="2" fillId="0" borderId="6" xfId="0" applyFont="1" applyBorder="1"/>
    <xf numFmtId="4" fontId="2" fillId="0" borderId="6" xfId="0" applyNumberFormat="1" applyFont="1" applyBorder="1"/>
    <xf numFmtId="4" fontId="10" fillId="0" borderId="6" xfId="0" applyNumberFormat="1" applyFont="1" applyBorder="1"/>
    <xf numFmtId="4" fontId="2" fillId="0" borderId="6" xfId="0" quotePrefix="1" applyNumberFormat="1" applyFont="1" applyBorder="1"/>
    <xf numFmtId="4" fontId="10" fillId="0" borderId="6" xfId="0" quotePrefix="1" applyNumberFormat="1" applyFont="1" applyBorder="1"/>
    <xf numFmtId="4" fontId="2" fillId="0" borderId="4" xfId="0" applyNumberFormat="1" applyFont="1" applyBorder="1"/>
    <xf numFmtId="4" fontId="2" fillId="0" borderId="4" xfId="0" applyNumberFormat="1" applyFont="1" applyFill="1" applyBorder="1"/>
    <xf numFmtId="4" fontId="2" fillId="0" borderId="3" xfId="0" applyNumberFormat="1" applyFont="1" applyBorder="1"/>
    <xf numFmtId="0" fontId="7" fillId="6" borderId="34" xfId="0" applyFont="1" applyFill="1" applyBorder="1"/>
    <xf numFmtId="0" fontId="14" fillId="0" borderId="6" xfId="0" applyFont="1" applyFill="1" applyBorder="1" applyAlignment="1">
      <alignment horizontal="center"/>
    </xf>
    <xf numFmtId="0" fontId="15" fillId="0" borderId="6" xfId="0" applyFont="1" applyFill="1" applyBorder="1"/>
    <xf numFmtId="0" fontId="14" fillId="0" borderId="6" xfId="0" applyFont="1" applyBorder="1"/>
    <xf numFmtId="9" fontId="15" fillId="0" borderId="6" xfId="2" applyFont="1" applyFill="1" applyBorder="1"/>
    <xf numFmtId="0" fontId="14" fillId="0" borderId="6" xfId="0" applyFont="1" applyBorder="1" applyAlignment="1">
      <alignment horizontal="right"/>
    </xf>
    <xf numFmtId="0" fontId="10" fillId="0" borderId="7" xfId="0" applyFont="1" applyFill="1" applyBorder="1" applyAlignment="1">
      <alignment vertical="center"/>
    </xf>
    <xf numFmtId="176" fontId="2" fillId="0" borderId="6" xfId="0" applyNumberFormat="1" applyFont="1" applyFill="1" applyBorder="1"/>
    <xf numFmtId="0" fontId="2" fillId="0" borderId="5" xfId="0" applyFont="1" applyFill="1" applyBorder="1" applyAlignment="1">
      <alignment horizontal="left" vertical="center" indent="1"/>
    </xf>
    <xf numFmtId="0" fontId="2" fillId="0" borderId="4" xfId="0" applyFont="1" applyFill="1" applyBorder="1"/>
    <xf numFmtId="0" fontId="2" fillId="0" borderId="4" xfId="3" applyFont="1" applyFill="1" applyBorder="1" applyAlignment="1">
      <alignment horizontal="centerContinuous" vertical="center"/>
    </xf>
    <xf numFmtId="171" fontId="14" fillId="0" borderId="4" xfId="2" applyNumberFormat="1" applyFont="1" applyFill="1" applyBorder="1" applyAlignment="1">
      <alignment horizontal="right" vertical="center"/>
    </xf>
    <xf numFmtId="0" fontId="14" fillId="0" borderId="4" xfId="0" applyFont="1" applyFill="1" applyBorder="1"/>
    <xf numFmtId="0" fontId="14" fillId="0" borderId="4" xfId="0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10" fontId="2" fillId="0" borderId="4" xfId="0" applyNumberFormat="1" applyFont="1" applyBorder="1"/>
    <xf numFmtId="2" fontId="2" fillId="0" borderId="4" xfId="0" applyNumberFormat="1" applyFont="1" applyBorder="1"/>
    <xf numFmtId="165" fontId="8" fillId="5" borderId="35" xfId="2" applyNumberFormat="1" applyFont="1" applyFill="1" applyBorder="1" applyAlignment="1">
      <alignment horizontal="center" vertical="center"/>
    </xf>
    <xf numFmtId="165" fontId="2" fillId="5" borderId="2" xfId="2" applyNumberFormat="1" applyFont="1" applyFill="1" applyBorder="1" applyAlignment="1">
      <alignment horizontal="center" vertical="center"/>
    </xf>
    <xf numFmtId="10" fontId="2" fillId="40" borderId="0" xfId="0" applyNumberFormat="1" applyFont="1" applyFill="1"/>
    <xf numFmtId="3" fontId="5" fillId="0" borderId="10" xfId="0" applyNumberFormat="1" applyFont="1" applyFill="1" applyBorder="1"/>
    <xf numFmtId="3" fontId="22" fillId="0" borderId="10" xfId="0" applyNumberFormat="1" applyFont="1" applyFill="1" applyBorder="1"/>
    <xf numFmtId="2" fontId="5" fillId="0" borderId="0" xfId="0" applyNumberFormat="1" applyFont="1" applyFill="1" applyBorder="1"/>
    <xf numFmtId="17" fontId="2" fillId="0" borderId="0" xfId="0" applyNumberFormat="1" applyFont="1"/>
    <xf numFmtId="2" fontId="2" fillId="0" borderId="0" xfId="0" applyNumberFormat="1" applyFont="1"/>
    <xf numFmtId="0" fontId="2" fillId="0" borderId="0" xfId="0" quotePrefix="1" applyFont="1"/>
    <xf numFmtId="0" fontId="67" fillId="0" borderId="0" xfId="4" applyFont="1"/>
    <xf numFmtId="2" fontId="2" fillId="0" borderId="0" xfId="0" applyNumberFormat="1" applyFont="1" applyFill="1" applyBorder="1"/>
    <xf numFmtId="0" fontId="10" fillId="0" borderId="11" xfId="0" applyFont="1" applyBorder="1"/>
    <xf numFmtId="164" fontId="2" fillId="0" borderId="10" xfId="0" applyNumberFormat="1" applyFont="1" applyBorder="1"/>
    <xf numFmtId="164" fontId="2" fillId="0" borderId="34" xfId="0" applyNumberFormat="1" applyFont="1" applyBorder="1"/>
    <xf numFmtId="164" fontId="2" fillId="0" borderId="0" xfId="0" applyNumberFormat="1" applyFont="1" applyBorder="1"/>
    <xf numFmtId="164" fontId="2" fillId="0" borderId="6" xfId="0" applyNumberFormat="1" applyFont="1" applyBorder="1"/>
    <xf numFmtId="164" fontId="2" fillId="0" borderId="4" xfId="0" applyNumberFormat="1" applyFont="1" applyBorder="1"/>
    <xf numFmtId="164" fontId="2" fillId="0" borderId="3" xfId="0" applyNumberFormat="1" applyFont="1" applyBorder="1"/>
    <xf numFmtId="0" fontId="2" fillId="0" borderId="34" xfId="0" applyFont="1" applyBorder="1"/>
    <xf numFmtId="10" fontId="2" fillId="40" borderId="0" xfId="0" applyNumberFormat="1" applyFont="1" applyFill="1" applyBorder="1"/>
    <xf numFmtId="164" fontId="2" fillId="0" borderId="0" xfId="1" applyFont="1" applyBorder="1"/>
    <xf numFmtId="164" fontId="2" fillId="0" borderId="6" xfId="1" applyFont="1" applyBorder="1"/>
    <xf numFmtId="2" fontId="2" fillId="0" borderId="0" xfId="0" applyNumberFormat="1" applyFont="1" applyBorder="1"/>
    <xf numFmtId="2" fontId="2" fillId="0" borderId="3" xfId="0" applyNumberFormat="1" applyFont="1" applyBorder="1"/>
    <xf numFmtId="0" fontId="10" fillId="0" borderId="5" xfId="0" applyFont="1" applyBorder="1"/>
    <xf numFmtId="164" fontId="10" fillId="0" borderId="4" xfId="0" applyNumberFormat="1" applyFont="1" applyBorder="1"/>
    <xf numFmtId="164" fontId="10" fillId="0" borderId="3" xfId="0" applyNumberFormat="1" applyFont="1" applyBorder="1"/>
    <xf numFmtId="0" fontId="10" fillId="0" borderId="10" xfId="0" applyFont="1" applyBorder="1"/>
    <xf numFmtId="0" fontId="10" fillId="0" borderId="34" xfId="0" applyFont="1" applyBorder="1"/>
    <xf numFmtId="2" fontId="2" fillId="0" borderId="6" xfId="0" applyNumberFormat="1" applyFont="1" applyFill="1" applyBorder="1"/>
    <xf numFmtId="0" fontId="2" fillId="0" borderId="0" xfId="0" applyNumberFormat="1" applyFont="1" applyBorder="1"/>
    <xf numFmtId="0" fontId="2" fillId="0" borderId="6" xfId="0" applyNumberFormat="1" applyFont="1" applyBorder="1"/>
    <xf numFmtId="0" fontId="2" fillId="0" borderId="3" xfId="0" applyFont="1" applyBorder="1"/>
    <xf numFmtId="9" fontId="2" fillId="40" borderId="4" xfId="0" applyNumberFormat="1" applyFont="1" applyFill="1" applyBorder="1"/>
    <xf numFmtId="2" fontId="2" fillId="0" borderId="6" xfId="0" applyNumberFormat="1" applyFont="1" applyBorder="1"/>
    <xf numFmtId="2" fontId="2" fillId="0" borderId="10" xfId="0" applyNumberFormat="1" applyFont="1" applyBorder="1"/>
    <xf numFmtId="2" fontId="2" fillId="0" borderId="34" xfId="0" applyNumberFormat="1" applyFont="1" applyBorder="1"/>
    <xf numFmtId="9" fontId="14" fillId="0" borderId="0" xfId="2" applyFont="1" applyBorder="1"/>
    <xf numFmtId="9" fontId="14" fillId="0" borderId="6" xfId="2" applyFont="1" applyBorder="1"/>
    <xf numFmtId="0" fontId="2" fillId="0" borderId="0" xfId="0" quotePrefix="1" applyFont="1" applyBorder="1"/>
    <xf numFmtId="2" fontId="8" fillId="0" borderId="0" xfId="0" applyNumberFormat="1" applyFont="1" applyBorder="1"/>
    <xf numFmtId="2" fontId="8" fillId="0" borderId="6" xfId="0" applyNumberFormat="1" applyFont="1" applyBorder="1"/>
    <xf numFmtId="9" fontId="66" fillId="0" borderId="0" xfId="0" applyNumberFormat="1" applyFont="1" applyBorder="1"/>
    <xf numFmtId="9" fontId="66" fillId="0" borderId="6" xfId="0" applyNumberFormat="1" applyFont="1" applyBorder="1"/>
    <xf numFmtId="166" fontId="2" fillId="0" borderId="0" xfId="1" applyNumberFormat="1" applyFont="1" applyBorder="1"/>
    <xf numFmtId="166" fontId="2" fillId="0" borderId="6" xfId="1" applyNumberFormat="1" applyFont="1" applyBorder="1"/>
    <xf numFmtId="0" fontId="5" fillId="0" borderId="0" xfId="0" applyFont="1" applyBorder="1"/>
    <xf numFmtId="0" fontId="5" fillId="0" borderId="6" xfId="0" applyFont="1" applyBorder="1"/>
    <xf numFmtId="166" fontId="2" fillId="0" borderId="0" xfId="0" applyNumberFormat="1" applyFont="1" applyBorder="1"/>
    <xf numFmtId="166" fontId="2" fillId="0" borderId="6" xfId="0" applyNumberFormat="1" applyFont="1" applyBorder="1"/>
    <xf numFmtId="8" fontId="8" fillId="0" borderId="0" xfId="0" applyNumberFormat="1" applyFont="1" applyBorder="1"/>
    <xf numFmtId="8" fontId="8" fillId="0" borderId="6" xfId="0" applyNumberFormat="1" applyFont="1" applyBorder="1"/>
    <xf numFmtId="9" fontId="5" fillId="0" borderId="0" xfId="0" applyNumberFormat="1" applyFont="1" applyBorder="1" applyAlignment="1">
      <alignment horizontal="right"/>
    </xf>
    <xf numFmtId="9" fontId="5" fillId="0" borderId="6" xfId="0" applyNumberFormat="1" applyFont="1" applyBorder="1" applyAlignment="1">
      <alignment horizontal="right"/>
    </xf>
    <xf numFmtId="166" fontId="66" fillId="0" borderId="0" xfId="1" applyNumberFormat="1" applyFont="1" applyBorder="1"/>
    <xf numFmtId="166" fontId="66" fillId="0" borderId="6" xfId="1" applyNumberFormat="1" applyFont="1" applyBorder="1"/>
    <xf numFmtId="3" fontId="66" fillId="0" borderId="0" xfId="0" applyNumberFormat="1" applyFont="1" applyBorder="1"/>
    <xf numFmtId="3" fontId="66" fillId="0" borderId="6" xfId="0" applyNumberFormat="1" applyFont="1" applyBorder="1"/>
    <xf numFmtId="2" fontId="5" fillId="0" borderId="0" xfId="0" applyNumberFormat="1" applyFont="1" applyBorder="1"/>
    <xf numFmtId="2" fontId="5" fillId="0" borderId="6" xfId="0" applyNumberFormat="1" applyFont="1" applyBorder="1"/>
    <xf numFmtId="43" fontId="2" fillId="0" borderId="0" xfId="0" applyNumberFormat="1" applyFont="1" applyBorder="1"/>
    <xf numFmtId="43" fontId="2" fillId="0" borderId="6" xfId="0" applyNumberFormat="1" applyFont="1" applyBorder="1"/>
    <xf numFmtId="9" fontId="8" fillId="0" borderId="0" xfId="0" applyNumberFormat="1" applyFont="1" applyBorder="1"/>
    <xf numFmtId="9" fontId="8" fillId="0" borderId="6" xfId="0" applyNumberFormat="1" applyFont="1" applyBorder="1"/>
    <xf numFmtId="6" fontId="2" fillId="0" borderId="0" xfId="0" applyNumberFormat="1" applyFont="1" applyBorder="1"/>
    <xf numFmtId="6" fontId="2" fillId="0" borderId="6" xfId="0" applyNumberFormat="1" applyFont="1" applyBorder="1"/>
    <xf numFmtId="177" fontId="14" fillId="0" borderId="0" xfId="1" applyNumberFormat="1" applyFont="1" applyBorder="1"/>
    <xf numFmtId="177" fontId="14" fillId="0" borderId="6" xfId="1" applyNumberFormat="1" applyFont="1" applyBorder="1"/>
    <xf numFmtId="39" fontId="2" fillId="0" borderId="10" xfId="0" applyNumberFormat="1" applyFont="1" applyBorder="1"/>
    <xf numFmtId="39" fontId="2" fillId="0" borderId="34" xfId="0" applyNumberFormat="1" applyFont="1" applyBorder="1"/>
    <xf numFmtId="39" fontId="2" fillId="0" borderId="0" xfId="0" applyNumberFormat="1" applyFont="1" applyBorder="1"/>
    <xf numFmtId="39" fontId="2" fillId="0" borderId="6" xfId="0" applyNumberFormat="1" applyFont="1" applyBorder="1"/>
    <xf numFmtId="0" fontId="2" fillId="0" borderId="36" xfId="0" applyFont="1" applyBorder="1"/>
    <xf numFmtId="0" fontId="2" fillId="0" borderId="37" xfId="0" applyFont="1" applyBorder="1"/>
    <xf numFmtId="43" fontId="2" fillId="0" borderId="37" xfId="0" applyNumberFormat="1" applyFont="1" applyBorder="1"/>
    <xf numFmtId="0" fontId="10" fillId="0" borderId="36" xfId="0" applyFont="1" applyBorder="1"/>
    <xf numFmtId="2" fontId="2" fillId="0" borderId="37" xfId="0" applyNumberFormat="1" applyFont="1" applyBorder="1"/>
    <xf numFmtId="2" fontId="2" fillId="0" borderId="38" xfId="0" applyNumberFormat="1" applyFont="1" applyBorder="1"/>
    <xf numFmtId="166" fontId="2" fillId="0" borderId="37" xfId="0" applyNumberFormat="1" applyFont="1" applyBorder="1"/>
    <xf numFmtId="166" fontId="2" fillId="0" borderId="38" xfId="0" applyNumberFormat="1" applyFont="1" applyBorder="1"/>
    <xf numFmtId="0" fontId="7" fillId="0" borderId="0" xfId="0" applyFont="1" applyBorder="1"/>
    <xf numFmtId="2" fontId="14" fillId="0" borderId="0" xfId="0" applyNumberFormat="1" applyFont="1" applyBorder="1"/>
    <xf numFmtId="0" fontId="68" fillId="0" borderId="0" xfId="0" applyFont="1"/>
    <xf numFmtId="0" fontId="3" fillId="2" borderId="0" xfId="0" applyFont="1" applyFill="1"/>
    <xf numFmtId="0" fontId="10" fillId="42" borderId="0" xfId="0" applyFont="1" applyFill="1"/>
    <xf numFmtId="17" fontId="2" fillId="42" borderId="0" xfId="0" applyNumberFormat="1" applyFont="1" applyFill="1"/>
    <xf numFmtId="10" fontId="5" fillId="0" borderId="0" xfId="2" applyNumberFormat="1" applyFont="1" applyFill="1" applyBorder="1"/>
    <xf numFmtId="10" fontId="5" fillId="0" borderId="6" xfId="2" applyNumberFormat="1" applyFont="1" applyFill="1" applyBorder="1"/>
    <xf numFmtId="179" fontId="2" fillId="0" borderId="0" xfId="0" applyNumberFormat="1" applyFont="1"/>
    <xf numFmtId="180" fontId="2" fillId="0" borderId="0" xfId="1" applyNumberFormat="1" applyFont="1"/>
    <xf numFmtId="167" fontId="6" fillId="0" borderId="0" xfId="0" applyNumberFormat="1" applyFont="1" applyFill="1"/>
    <xf numFmtId="0" fontId="2" fillId="41" borderId="0" xfId="0" applyFont="1" applyFill="1" applyBorder="1"/>
    <xf numFmtId="180" fontId="2" fillId="0" borderId="0" xfId="0" applyNumberFormat="1" applyFont="1"/>
    <xf numFmtId="181" fontId="10" fillId="0" borderId="0" xfId="0" applyNumberFormat="1" applyFont="1" applyFill="1" applyBorder="1"/>
    <xf numFmtId="171" fontId="2" fillId="0" borderId="0" xfId="0" applyNumberFormat="1" applyFont="1"/>
    <xf numFmtId="172" fontId="2" fillId="0" borderId="0" xfId="0" applyNumberFormat="1" applyFont="1"/>
    <xf numFmtId="0" fontId="2" fillId="42" borderId="0" xfId="0" applyFont="1" applyFill="1" applyAlignment="1">
      <alignment horizontal="right"/>
    </xf>
    <xf numFmtId="0" fontId="10" fillId="42" borderId="0" xfId="0" applyFont="1" applyFill="1" applyAlignment="1">
      <alignment horizontal="left"/>
    </xf>
    <xf numFmtId="176" fontId="2" fillId="0" borderId="0" xfId="0" applyNumberFormat="1" applyFont="1"/>
    <xf numFmtId="0" fontId="2" fillId="0" borderId="3" xfId="0" applyFont="1" applyBorder="1" applyAlignment="1">
      <alignment horizontal="center"/>
    </xf>
    <xf numFmtId="0" fontId="6" fillId="4" borderId="0" xfId="0" applyFont="1" applyFill="1"/>
  </cellXfs>
  <cellStyles count="7821">
    <cellStyle name="20% - Accent1" xfId="23" builtinId="30" customBuiltin="1"/>
    <cellStyle name="20% - Accent1 2" xfId="55"/>
    <cellStyle name="20% - Accent1 2 2" xfId="56"/>
    <cellStyle name="20% - Accent1 2 3" xfId="57"/>
    <cellStyle name="20% - Accent1 2 3 2" xfId="58"/>
    <cellStyle name="20% - Accent1 2 3 2 2" xfId="59"/>
    <cellStyle name="20% - Accent1 2 3 3" xfId="60"/>
    <cellStyle name="20% - Accent1 2 3 3 2" xfId="61"/>
    <cellStyle name="20% - Accent1 2 4" xfId="62"/>
    <cellStyle name="20% - Accent1 2 4 2" xfId="63"/>
    <cellStyle name="20% - Accent1 2 4 2 2" xfId="64"/>
    <cellStyle name="20% - Accent1 2 4 2 2 2" xfId="65"/>
    <cellStyle name="20% - Accent1 2 4 2 3" xfId="66"/>
    <cellStyle name="20% - Accent1 2 4 3" xfId="67"/>
    <cellStyle name="20% - Accent1 2 4 3 2" xfId="68"/>
    <cellStyle name="20% - Accent1 2 4 4" xfId="69"/>
    <cellStyle name="20% - Accent1 2 4 4 2" xfId="70"/>
    <cellStyle name="20% - Accent1 2 4 5" xfId="71"/>
    <cellStyle name="20% - Accent1 2 5" xfId="72"/>
    <cellStyle name="20% - Accent1 2 5 2" xfId="73"/>
    <cellStyle name="20% - Accent1 2 5 2 2" xfId="74"/>
    <cellStyle name="20% - Accent1 2 5 3" xfId="75"/>
    <cellStyle name="20% - Accent1 2 6" xfId="76"/>
    <cellStyle name="20% - Accent1 2 6 2" xfId="77"/>
    <cellStyle name="20% - Accent1 2 6 2 2" xfId="78"/>
    <cellStyle name="20% - Accent1 2 6 3" xfId="79"/>
    <cellStyle name="20% - Accent1 2 7" xfId="80"/>
    <cellStyle name="20% - Accent1 2 7 2" xfId="81"/>
    <cellStyle name="20% - Accent1 3" xfId="82"/>
    <cellStyle name="20% - Accent1 3 2" xfId="83"/>
    <cellStyle name="20% - Accent1 3 2 2" xfId="84"/>
    <cellStyle name="20% - Accent1 3 2 2 2" xfId="85"/>
    <cellStyle name="20% - Accent1 3 2 2 2 2" xfId="86"/>
    <cellStyle name="20% - Accent1 3 2 2 3" xfId="87"/>
    <cellStyle name="20% - Accent1 3 2 3" xfId="88"/>
    <cellStyle name="20% - Accent1 3 2 3 2" xfId="89"/>
    <cellStyle name="20% - Accent1 3 2 4" xfId="90"/>
    <cellStyle name="20% - Accent1 3 2 4 2" xfId="91"/>
    <cellStyle name="20% - Accent1 3 2 5" xfId="92"/>
    <cellStyle name="20% - Accent1 3 3" xfId="93"/>
    <cellStyle name="20% - Accent1 3 3 2" xfId="94"/>
    <cellStyle name="20% - Accent1 3 3 2 2" xfId="95"/>
    <cellStyle name="20% - Accent1 3 3 3" xfId="96"/>
    <cellStyle name="20% - Accent1 3 4" xfId="97"/>
    <cellStyle name="20% - Accent1 3 4 2" xfId="98"/>
    <cellStyle name="20% - Accent1 3 5" xfId="99"/>
    <cellStyle name="20% - Accent1 3 5 2" xfId="100"/>
    <cellStyle name="20% - Accent1 3 6" xfId="101"/>
    <cellStyle name="20% - Accent1 4" xfId="102"/>
    <cellStyle name="20% - Accent1 4 2" xfId="103"/>
    <cellStyle name="20% - Accent1 4 2 2" xfId="104"/>
    <cellStyle name="20% - Accent1 4 2 2 2" xfId="105"/>
    <cellStyle name="20% - Accent1 4 2 2 2 2" xfId="106"/>
    <cellStyle name="20% - Accent1 4 2 2 3" xfId="107"/>
    <cellStyle name="20% - Accent1 4 2 3" xfId="108"/>
    <cellStyle name="20% - Accent1 4 2 3 2" xfId="109"/>
    <cellStyle name="20% - Accent1 4 2 4" xfId="110"/>
    <cellStyle name="20% - Accent1 4 2 4 2" xfId="111"/>
    <cellStyle name="20% - Accent1 4 2 5" xfId="112"/>
    <cellStyle name="20% - Accent1 4 3" xfId="113"/>
    <cellStyle name="20% - Accent1 4 3 2" xfId="114"/>
    <cellStyle name="20% - Accent1 4 3 2 2" xfId="115"/>
    <cellStyle name="20% - Accent1 4 3 3" xfId="116"/>
    <cellStyle name="20% - Accent1 4 4" xfId="117"/>
    <cellStyle name="20% - Accent1 4 4 2" xfId="118"/>
    <cellStyle name="20% - Accent1 4 5" xfId="119"/>
    <cellStyle name="20% - Accent1 4 5 2" xfId="120"/>
    <cellStyle name="20% - Accent1 4 6" xfId="121"/>
    <cellStyle name="20% - Accent1 5" xfId="122"/>
    <cellStyle name="20% - Accent1 5 2" xfId="123"/>
    <cellStyle name="20% - Accent1 5 2 2" xfId="124"/>
    <cellStyle name="20% - Accent1 5 2 2 2" xfId="125"/>
    <cellStyle name="20% - Accent1 5 2 3" xfId="126"/>
    <cellStyle name="20% - Accent1 5 3" xfId="127"/>
    <cellStyle name="20% - Accent1 5 3 2" xfId="128"/>
    <cellStyle name="20% - Accent1 5 4" xfId="129"/>
    <cellStyle name="20% - Accent1 5 4 2" xfId="130"/>
    <cellStyle name="20% - Accent1 5 5" xfId="131"/>
    <cellStyle name="20% - Accent1 6" xfId="132"/>
    <cellStyle name="20% - Accent1 6 2" xfId="133"/>
    <cellStyle name="20% - Accent1 6 2 2" xfId="134"/>
    <cellStyle name="20% - Accent1 6 3" xfId="135"/>
    <cellStyle name="20% - Accent1 7" xfId="136"/>
    <cellStyle name="20% - Accent1 7 2" xfId="137"/>
    <cellStyle name="20% - Accent1 8" xfId="138"/>
    <cellStyle name="20% - Accent1 8 2" xfId="139"/>
    <cellStyle name="20% - Accent1 9" xfId="140"/>
    <cellStyle name="20% - Accent2" xfId="27" builtinId="34" customBuiltin="1"/>
    <cellStyle name="20% - Accent2 2" xfId="141"/>
    <cellStyle name="20% - Accent2 2 2" xfId="142"/>
    <cellStyle name="20% - Accent2 2 3" xfId="143"/>
    <cellStyle name="20% - Accent2 2 3 2" xfId="144"/>
    <cellStyle name="20% - Accent2 2 3 2 2" xfId="145"/>
    <cellStyle name="20% - Accent2 2 3 3" xfId="146"/>
    <cellStyle name="20% - Accent2 2 3 3 2" xfId="147"/>
    <cellStyle name="20% - Accent2 2 4" xfId="148"/>
    <cellStyle name="20% - Accent2 2 4 2" xfId="149"/>
    <cellStyle name="20% - Accent2 2 4 2 2" xfId="150"/>
    <cellStyle name="20% - Accent2 2 4 2 2 2" xfId="151"/>
    <cellStyle name="20% - Accent2 2 4 2 3" xfId="152"/>
    <cellStyle name="20% - Accent2 2 4 3" xfId="153"/>
    <cellStyle name="20% - Accent2 2 4 3 2" xfId="154"/>
    <cellStyle name="20% - Accent2 2 4 4" xfId="155"/>
    <cellStyle name="20% - Accent2 2 4 4 2" xfId="156"/>
    <cellStyle name="20% - Accent2 2 4 5" xfId="157"/>
    <cellStyle name="20% - Accent2 2 5" xfId="158"/>
    <cellStyle name="20% - Accent2 2 5 2" xfId="159"/>
    <cellStyle name="20% - Accent2 2 5 2 2" xfId="160"/>
    <cellStyle name="20% - Accent2 2 5 3" xfId="161"/>
    <cellStyle name="20% - Accent2 2 6" xfId="162"/>
    <cellStyle name="20% - Accent2 2 6 2" xfId="163"/>
    <cellStyle name="20% - Accent2 2 6 2 2" xfId="164"/>
    <cellStyle name="20% - Accent2 2 6 3" xfId="165"/>
    <cellStyle name="20% - Accent2 2 7" xfId="166"/>
    <cellStyle name="20% - Accent2 2 7 2" xfId="167"/>
    <cellStyle name="20% - Accent2 3" xfId="168"/>
    <cellStyle name="20% - Accent2 3 2" xfId="169"/>
    <cellStyle name="20% - Accent2 3 2 2" xfId="170"/>
    <cellStyle name="20% - Accent2 3 2 2 2" xfId="171"/>
    <cellStyle name="20% - Accent2 3 2 2 2 2" xfId="172"/>
    <cellStyle name="20% - Accent2 3 2 2 3" xfId="173"/>
    <cellStyle name="20% - Accent2 3 2 3" xfId="174"/>
    <cellStyle name="20% - Accent2 3 2 3 2" xfId="175"/>
    <cellStyle name="20% - Accent2 3 2 4" xfId="176"/>
    <cellStyle name="20% - Accent2 3 2 4 2" xfId="177"/>
    <cellStyle name="20% - Accent2 3 2 5" xfId="178"/>
    <cellStyle name="20% - Accent2 3 3" xfId="179"/>
    <cellStyle name="20% - Accent2 3 3 2" xfId="180"/>
    <cellStyle name="20% - Accent2 3 3 2 2" xfId="181"/>
    <cellStyle name="20% - Accent2 3 3 3" xfId="182"/>
    <cellStyle name="20% - Accent2 3 4" xfId="183"/>
    <cellStyle name="20% - Accent2 3 4 2" xfId="184"/>
    <cellStyle name="20% - Accent2 3 5" xfId="185"/>
    <cellStyle name="20% - Accent2 3 5 2" xfId="186"/>
    <cellStyle name="20% - Accent2 3 6" xfId="187"/>
    <cellStyle name="20% - Accent2 4" xfId="188"/>
    <cellStyle name="20% - Accent2 4 2" xfId="189"/>
    <cellStyle name="20% - Accent2 4 2 2" xfId="190"/>
    <cellStyle name="20% - Accent2 4 2 2 2" xfId="191"/>
    <cellStyle name="20% - Accent2 4 2 2 2 2" xfId="192"/>
    <cellStyle name="20% - Accent2 4 2 2 3" xfId="193"/>
    <cellStyle name="20% - Accent2 4 2 3" xfId="194"/>
    <cellStyle name="20% - Accent2 4 2 3 2" xfId="195"/>
    <cellStyle name="20% - Accent2 4 2 4" xfId="196"/>
    <cellStyle name="20% - Accent2 4 2 4 2" xfId="197"/>
    <cellStyle name="20% - Accent2 4 2 5" xfId="198"/>
    <cellStyle name="20% - Accent2 4 3" xfId="199"/>
    <cellStyle name="20% - Accent2 4 3 2" xfId="200"/>
    <cellStyle name="20% - Accent2 4 3 2 2" xfId="201"/>
    <cellStyle name="20% - Accent2 4 3 3" xfId="202"/>
    <cellStyle name="20% - Accent2 4 4" xfId="203"/>
    <cellStyle name="20% - Accent2 4 4 2" xfId="204"/>
    <cellStyle name="20% - Accent2 4 5" xfId="205"/>
    <cellStyle name="20% - Accent2 4 5 2" xfId="206"/>
    <cellStyle name="20% - Accent2 4 6" xfId="207"/>
    <cellStyle name="20% - Accent2 5" xfId="208"/>
    <cellStyle name="20% - Accent2 5 2" xfId="209"/>
    <cellStyle name="20% - Accent2 5 2 2" xfId="210"/>
    <cellStyle name="20% - Accent2 5 2 2 2" xfId="211"/>
    <cellStyle name="20% - Accent2 5 2 3" xfId="212"/>
    <cellStyle name="20% - Accent2 5 3" xfId="213"/>
    <cellStyle name="20% - Accent2 5 3 2" xfId="214"/>
    <cellStyle name="20% - Accent2 5 4" xfId="215"/>
    <cellStyle name="20% - Accent2 5 4 2" xfId="216"/>
    <cellStyle name="20% - Accent2 5 5" xfId="217"/>
    <cellStyle name="20% - Accent2 6" xfId="218"/>
    <cellStyle name="20% - Accent2 6 2" xfId="219"/>
    <cellStyle name="20% - Accent2 6 2 2" xfId="220"/>
    <cellStyle name="20% - Accent2 6 3" xfId="221"/>
    <cellStyle name="20% - Accent2 7" xfId="222"/>
    <cellStyle name="20% - Accent2 7 2" xfId="223"/>
    <cellStyle name="20% - Accent2 8" xfId="224"/>
    <cellStyle name="20% - Accent2 8 2" xfId="225"/>
    <cellStyle name="20% - Accent2 9" xfId="226"/>
    <cellStyle name="20% - Accent3" xfId="31" builtinId="38" customBuiltin="1"/>
    <cellStyle name="20% - Accent3 2" xfId="227"/>
    <cellStyle name="20% - Accent3 2 2" xfId="228"/>
    <cellStyle name="20% - Accent3 2 3" xfId="229"/>
    <cellStyle name="20% - Accent3 2 3 2" xfId="230"/>
    <cellStyle name="20% - Accent3 2 3 2 2" xfId="231"/>
    <cellStyle name="20% - Accent3 2 3 3" xfId="232"/>
    <cellStyle name="20% - Accent3 2 3 3 2" xfId="233"/>
    <cellStyle name="20% - Accent3 2 4" xfId="234"/>
    <cellStyle name="20% - Accent3 2 4 2" xfId="235"/>
    <cellStyle name="20% - Accent3 2 4 2 2" xfId="236"/>
    <cellStyle name="20% - Accent3 2 4 2 2 2" xfId="237"/>
    <cellStyle name="20% - Accent3 2 4 2 3" xfId="238"/>
    <cellStyle name="20% - Accent3 2 4 3" xfId="239"/>
    <cellStyle name="20% - Accent3 2 4 3 2" xfId="240"/>
    <cellStyle name="20% - Accent3 2 4 4" xfId="241"/>
    <cellStyle name="20% - Accent3 2 4 4 2" xfId="242"/>
    <cellStyle name="20% - Accent3 2 4 5" xfId="243"/>
    <cellStyle name="20% - Accent3 2 5" xfId="244"/>
    <cellStyle name="20% - Accent3 2 5 2" xfId="245"/>
    <cellStyle name="20% - Accent3 2 5 2 2" xfId="246"/>
    <cellStyle name="20% - Accent3 2 5 3" xfId="247"/>
    <cellStyle name="20% - Accent3 2 6" xfId="248"/>
    <cellStyle name="20% - Accent3 2 6 2" xfId="249"/>
    <cellStyle name="20% - Accent3 2 6 2 2" xfId="250"/>
    <cellStyle name="20% - Accent3 2 6 3" xfId="251"/>
    <cellStyle name="20% - Accent3 2 7" xfId="252"/>
    <cellStyle name="20% - Accent3 2 7 2" xfId="253"/>
    <cellStyle name="20% - Accent3 3" xfId="254"/>
    <cellStyle name="20% - Accent3 3 2" xfId="255"/>
    <cellStyle name="20% - Accent3 3 2 2" xfId="256"/>
    <cellStyle name="20% - Accent3 3 2 2 2" xfId="257"/>
    <cellStyle name="20% - Accent3 3 2 2 2 2" xfId="258"/>
    <cellStyle name="20% - Accent3 3 2 2 3" xfId="259"/>
    <cellStyle name="20% - Accent3 3 2 3" xfId="260"/>
    <cellStyle name="20% - Accent3 3 2 3 2" xfId="261"/>
    <cellStyle name="20% - Accent3 3 2 4" xfId="262"/>
    <cellStyle name="20% - Accent3 3 2 4 2" xfId="263"/>
    <cellStyle name="20% - Accent3 3 2 5" xfId="264"/>
    <cellStyle name="20% - Accent3 3 3" xfId="265"/>
    <cellStyle name="20% - Accent3 3 3 2" xfId="266"/>
    <cellStyle name="20% - Accent3 3 3 2 2" xfId="267"/>
    <cellStyle name="20% - Accent3 3 3 3" xfId="268"/>
    <cellStyle name="20% - Accent3 3 4" xfId="269"/>
    <cellStyle name="20% - Accent3 3 4 2" xfId="270"/>
    <cellStyle name="20% - Accent3 3 5" xfId="271"/>
    <cellStyle name="20% - Accent3 3 5 2" xfId="272"/>
    <cellStyle name="20% - Accent3 3 6" xfId="273"/>
    <cellStyle name="20% - Accent3 4" xfId="274"/>
    <cellStyle name="20% - Accent3 4 2" xfId="275"/>
    <cellStyle name="20% - Accent3 4 2 2" xfId="276"/>
    <cellStyle name="20% - Accent3 4 2 2 2" xfId="277"/>
    <cellStyle name="20% - Accent3 4 2 2 2 2" xfId="278"/>
    <cellStyle name="20% - Accent3 4 2 2 3" xfId="279"/>
    <cellStyle name="20% - Accent3 4 2 3" xfId="280"/>
    <cellStyle name="20% - Accent3 4 2 3 2" xfId="281"/>
    <cellStyle name="20% - Accent3 4 2 4" xfId="282"/>
    <cellStyle name="20% - Accent3 4 2 4 2" xfId="283"/>
    <cellStyle name="20% - Accent3 4 2 5" xfId="284"/>
    <cellStyle name="20% - Accent3 4 3" xfId="285"/>
    <cellStyle name="20% - Accent3 4 3 2" xfId="286"/>
    <cellStyle name="20% - Accent3 4 3 2 2" xfId="287"/>
    <cellStyle name="20% - Accent3 4 3 3" xfId="288"/>
    <cellStyle name="20% - Accent3 4 4" xfId="289"/>
    <cellStyle name="20% - Accent3 4 4 2" xfId="290"/>
    <cellStyle name="20% - Accent3 4 5" xfId="291"/>
    <cellStyle name="20% - Accent3 4 5 2" xfId="292"/>
    <cellStyle name="20% - Accent3 4 6" xfId="293"/>
    <cellStyle name="20% - Accent3 5" xfId="294"/>
    <cellStyle name="20% - Accent3 5 2" xfId="295"/>
    <cellStyle name="20% - Accent3 5 2 2" xfId="296"/>
    <cellStyle name="20% - Accent3 5 2 2 2" xfId="297"/>
    <cellStyle name="20% - Accent3 5 2 3" xfId="298"/>
    <cellStyle name="20% - Accent3 5 3" xfId="299"/>
    <cellStyle name="20% - Accent3 5 3 2" xfId="300"/>
    <cellStyle name="20% - Accent3 5 4" xfId="301"/>
    <cellStyle name="20% - Accent3 5 4 2" xfId="302"/>
    <cellStyle name="20% - Accent3 5 5" xfId="303"/>
    <cellStyle name="20% - Accent3 6" xfId="304"/>
    <cellStyle name="20% - Accent3 6 2" xfId="305"/>
    <cellStyle name="20% - Accent3 6 2 2" xfId="306"/>
    <cellStyle name="20% - Accent3 6 3" xfId="307"/>
    <cellStyle name="20% - Accent3 7" xfId="308"/>
    <cellStyle name="20% - Accent3 7 2" xfId="309"/>
    <cellStyle name="20% - Accent3 8" xfId="310"/>
    <cellStyle name="20% - Accent3 8 2" xfId="311"/>
    <cellStyle name="20% - Accent3 9" xfId="312"/>
    <cellStyle name="20% - Accent4" xfId="35" builtinId="42" customBuiltin="1"/>
    <cellStyle name="20% - Accent4 2" xfId="313"/>
    <cellStyle name="20% - Accent4 2 2" xfId="314"/>
    <cellStyle name="20% - Accent4 2 3" xfId="315"/>
    <cellStyle name="20% - Accent4 2 3 2" xfId="316"/>
    <cellStyle name="20% - Accent4 2 3 2 2" xfId="317"/>
    <cellStyle name="20% - Accent4 2 3 3" xfId="318"/>
    <cellStyle name="20% - Accent4 2 3 3 2" xfId="319"/>
    <cellStyle name="20% - Accent4 2 4" xfId="320"/>
    <cellStyle name="20% - Accent4 2 4 2" xfId="321"/>
    <cellStyle name="20% - Accent4 2 4 2 2" xfId="322"/>
    <cellStyle name="20% - Accent4 2 4 2 2 2" xfId="323"/>
    <cellStyle name="20% - Accent4 2 4 2 3" xfId="324"/>
    <cellStyle name="20% - Accent4 2 4 3" xfId="325"/>
    <cellStyle name="20% - Accent4 2 4 3 2" xfId="326"/>
    <cellStyle name="20% - Accent4 2 4 4" xfId="327"/>
    <cellStyle name="20% - Accent4 2 4 4 2" xfId="328"/>
    <cellStyle name="20% - Accent4 2 4 5" xfId="329"/>
    <cellStyle name="20% - Accent4 2 5" xfId="330"/>
    <cellStyle name="20% - Accent4 2 5 2" xfId="331"/>
    <cellStyle name="20% - Accent4 2 5 2 2" xfId="332"/>
    <cellStyle name="20% - Accent4 2 5 3" xfId="333"/>
    <cellStyle name="20% - Accent4 2 6" xfId="334"/>
    <cellStyle name="20% - Accent4 2 6 2" xfId="335"/>
    <cellStyle name="20% - Accent4 2 6 2 2" xfId="336"/>
    <cellStyle name="20% - Accent4 2 6 3" xfId="337"/>
    <cellStyle name="20% - Accent4 2 7" xfId="338"/>
    <cellStyle name="20% - Accent4 2 7 2" xfId="339"/>
    <cellStyle name="20% - Accent4 3" xfId="340"/>
    <cellStyle name="20% - Accent4 3 2" xfId="341"/>
    <cellStyle name="20% - Accent4 3 2 2" xfId="342"/>
    <cellStyle name="20% - Accent4 3 2 2 2" xfId="343"/>
    <cellStyle name="20% - Accent4 3 2 2 2 2" xfId="344"/>
    <cellStyle name="20% - Accent4 3 2 2 3" xfId="345"/>
    <cellStyle name="20% - Accent4 3 2 3" xfId="346"/>
    <cellStyle name="20% - Accent4 3 2 3 2" xfId="347"/>
    <cellStyle name="20% - Accent4 3 2 4" xfId="348"/>
    <cellStyle name="20% - Accent4 3 2 4 2" xfId="349"/>
    <cellStyle name="20% - Accent4 3 2 5" xfId="350"/>
    <cellStyle name="20% - Accent4 3 3" xfId="351"/>
    <cellStyle name="20% - Accent4 3 3 2" xfId="352"/>
    <cellStyle name="20% - Accent4 3 3 2 2" xfId="353"/>
    <cellStyle name="20% - Accent4 3 3 3" xfId="354"/>
    <cellStyle name="20% - Accent4 3 4" xfId="355"/>
    <cellStyle name="20% - Accent4 3 4 2" xfId="356"/>
    <cellStyle name="20% - Accent4 3 5" xfId="357"/>
    <cellStyle name="20% - Accent4 3 5 2" xfId="358"/>
    <cellStyle name="20% - Accent4 3 6" xfId="359"/>
    <cellStyle name="20% - Accent4 4" xfId="360"/>
    <cellStyle name="20% - Accent4 4 2" xfId="361"/>
    <cellStyle name="20% - Accent4 4 2 2" xfId="362"/>
    <cellStyle name="20% - Accent4 4 2 2 2" xfId="363"/>
    <cellStyle name="20% - Accent4 4 2 2 2 2" xfId="364"/>
    <cellStyle name="20% - Accent4 4 2 2 3" xfId="365"/>
    <cellStyle name="20% - Accent4 4 2 3" xfId="366"/>
    <cellStyle name="20% - Accent4 4 2 3 2" xfId="367"/>
    <cellStyle name="20% - Accent4 4 2 4" xfId="368"/>
    <cellStyle name="20% - Accent4 4 2 4 2" xfId="369"/>
    <cellStyle name="20% - Accent4 4 2 5" xfId="370"/>
    <cellStyle name="20% - Accent4 4 3" xfId="371"/>
    <cellStyle name="20% - Accent4 4 3 2" xfId="372"/>
    <cellStyle name="20% - Accent4 4 3 2 2" xfId="373"/>
    <cellStyle name="20% - Accent4 4 3 3" xfId="374"/>
    <cellStyle name="20% - Accent4 4 4" xfId="375"/>
    <cellStyle name="20% - Accent4 4 4 2" xfId="376"/>
    <cellStyle name="20% - Accent4 4 5" xfId="377"/>
    <cellStyle name="20% - Accent4 4 5 2" xfId="378"/>
    <cellStyle name="20% - Accent4 4 6" xfId="379"/>
    <cellStyle name="20% - Accent4 5" xfId="380"/>
    <cellStyle name="20% - Accent4 5 2" xfId="381"/>
    <cellStyle name="20% - Accent4 5 2 2" xfId="382"/>
    <cellStyle name="20% - Accent4 5 2 2 2" xfId="383"/>
    <cellStyle name="20% - Accent4 5 2 3" xfId="384"/>
    <cellStyle name="20% - Accent4 5 3" xfId="385"/>
    <cellStyle name="20% - Accent4 5 3 2" xfId="386"/>
    <cellStyle name="20% - Accent4 5 4" xfId="387"/>
    <cellStyle name="20% - Accent4 5 4 2" xfId="388"/>
    <cellStyle name="20% - Accent4 5 5" xfId="389"/>
    <cellStyle name="20% - Accent4 6" xfId="390"/>
    <cellStyle name="20% - Accent4 6 2" xfId="391"/>
    <cellStyle name="20% - Accent4 6 2 2" xfId="392"/>
    <cellStyle name="20% - Accent4 6 3" xfId="393"/>
    <cellStyle name="20% - Accent4 7" xfId="394"/>
    <cellStyle name="20% - Accent4 7 2" xfId="395"/>
    <cellStyle name="20% - Accent4 8" xfId="396"/>
    <cellStyle name="20% - Accent4 8 2" xfId="397"/>
    <cellStyle name="20% - Accent4 9" xfId="398"/>
    <cellStyle name="20% - Accent5" xfId="39" builtinId="46" customBuiltin="1"/>
    <cellStyle name="20% - Accent5 2" xfId="399"/>
    <cellStyle name="20% - Accent5 2 2" xfId="400"/>
    <cellStyle name="20% - Accent5 2 3" xfId="401"/>
    <cellStyle name="20% - Accent5 2 3 2" xfId="402"/>
    <cellStyle name="20% - Accent5 2 3 2 2" xfId="403"/>
    <cellStyle name="20% - Accent5 2 3 3" xfId="404"/>
    <cellStyle name="20% - Accent5 2 3 3 2" xfId="405"/>
    <cellStyle name="20% - Accent5 2 4" xfId="406"/>
    <cellStyle name="20% - Accent5 2 4 2" xfId="407"/>
    <cellStyle name="20% - Accent5 2 4 2 2" xfId="408"/>
    <cellStyle name="20% - Accent5 2 4 2 2 2" xfId="409"/>
    <cellStyle name="20% - Accent5 2 4 2 3" xfId="410"/>
    <cellStyle name="20% - Accent5 2 4 3" xfId="411"/>
    <cellStyle name="20% - Accent5 2 4 3 2" xfId="412"/>
    <cellStyle name="20% - Accent5 2 4 4" xfId="413"/>
    <cellStyle name="20% - Accent5 2 4 4 2" xfId="414"/>
    <cellStyle name="20% - Accent5 2 4 5" xfId="415"/>
    <cellStyle name="20% - Accent5 2 5" xfId="416"/>
    <cellStyle name="20% - Accent5 2 5 2" xfId="417"/>
    <cellStyle name="20% - Accent5 2 5 2 2" xfId="418"/>
    <cellStyle name="20% - Accent5 2 5 3" xfId="419"/>
    <cellStyle name="20% - Accent5 2 6" xfId="420"/>
    <cellStyle name="20% - Accent5 2 6 2" xfId="421"/>
    <cellStyle name="20% - Accent5 2 6 2 2" xfId="422"/>
    <cellStyle name="20% - Accent5 2 6 3" xfId="423"/>
    <cellStyle name="20% - Accent5 2 7" xfId="424"/>
    <cellStyle name="20% - Accent5 2 7 2" xfId="425"/>
    <cellStyle name="20% - Accent5 3" xfId="426"/>
    <cellStyle name="20% - Accent5 3 2" xfId="427"/>
    <cellStyle name="20% - Accent5 3 2 2" xfId="428"/>
    <cellStyle name="20% - Accent5 3 2 2 2" xfId="429"/>
    <cellStyle name="20% - Accent5 3 2 2 2 2" xfId="430"/>
    <cellStyle name="20% - Accent5 3 2 2 3" xfId="431"/>
    <cellStyle name="20% - Accent5 3 2 3" xfId="432"/>
    <cellStyle name="20% - Accent5 3 2 3 2" xfId="433"/>
    <cellStyle name="20% - Accent5 3 2 4" xfId="434"/>
    <cellStyle name="20% - Accent5 3 2 4 2" xfId="435"/>
    <cellStyle name="20% - Accent5 3 2 5" xfId="436"/>
    <cellStyle name="20% - Accent5 3 3" xfId="437"/>
    <cellStyle name="20% - Accent5 3 3 2" xfId="438"/>
    <cellStyle name="20% - Accent5 3 3 2 2" xfId="439"/>
    <cellStyle name="20% - Accent5 3 3 3" xfId="440"/>
    <cellStyle name="20% - Accent5 3 4" xfId="441"/>
    <cellStyle name="20% - Accent5 3 4 2" xfId="442"/>
    <cellStyle name="20% - Accent5 3 5" xfId="443"/>
    <cellStyle name="20% - Accent5 3 5 2" xfId="444"/>
    <cellStyle name="20% - Accent5 3 6" xfId="445"/>
    <cellStyle name="20% - Accent5 4" xfId="446"/>
    <cellStyle name="20% - Accent5 4 2" xfId="447"/>
    <cellStyle name="20% - Accent5 4 2 2" xfId="448"/>
    <cellStyle name="20% - Accent5 4 2 2 2" xfId="449"/>
    <cellStyle name="20% - Accent5 4 2 2 2 2" xfId="450"/>
    <cellStyle name="20% - Accent5 4 2 2 3" xfId="451"/>
    <cellStyle name="20% - Accent5 4 2 3" xfId="452"/>
    <cellStyle name="20% - Accent5 4 2 3 2" xfId="453"/>
    <cellStyle name="20% - Accent5 4 2 4" xfId="454"/>
    <cellStyle name="20% - Accent5 4 2 4 2" xfId="455"/>
    <cellStyle name="20% - Accent5 4 2 5" xfId="456"/>
    <cellStyle name="20% - Accent5 4 3" xfId="457"/>
    <cellStyle name="20% - Accent5 4 3 2" xfId="458"/>
    <cellStyle name="20% - Accent5 4 3 2 2" xfId="459"/>
    <cellStyle name="20% - Accent5 4 3 3" xfId="460"/>
    <cellStyle name="20% - Accent5 4 4" xfId="461"/>
    <cellStyle name="20% - Accent5 4 4 2" xfId="462"/>
    <cellStyle name="20% - Accent5 4 5" xfId="463"/>
    <cellStyle name="20% - Accent5 4 5 2" xfId="464"/>
    <cellStyle name="20% - Accent5 4 6" xfId="465"/>
    <cellStyle name="20% - Accent5 5" xfId="466"/>
    <cellStyle name="20% - Accent5 5 2" xfId="467"/>
    <cellStyle name="20% - Accent5 5 2 2" xfId="468"/>
    <cellStyle name="20% - Accent5 5 2 2 2" xfId="469"/>
    <cellStyle name="20% - Accent5 5 2 3" xfId="470"/>
    <cellStyle name="20% - Accent5 5 3" xfId="471"/>
    <cellStyle name="20% - Accent5 5 3 2" xfId="472"/>
    <cellStyle name="20% - Accent5 5 4" xfId="473"/>
    <cellStyle name="20% - Accent5 5 4 2" xfId="474"/>
    <cellStyle name="20% - Accent5 5 5" xfId="475"/>
    <cellStyle name="20% - Accent5 6" xfId="476"/>
    <cellStyle name="20% - Accent5 6 2" xfId="477"/>
    <cellStyle name="20% - Accent5 6 2 2" xfId="478"/>
    <cellStyle name="20% - Accent5 6 3" xfId="479"/>
    <cellStyle name="20% - Accent5 7" xfId="480"/>
    <cellStyle name="20% - Accent5 7 2" xfId="481"/>
    <cellStyle name="20% - Accent5 8" xfId="482"/>
    <cellStyle name="20% - Accent5 8 2" xfId="483"/>
    <cellStyle name="20% - Accent5 9" xfId="484"/>
    <cellStyle name="20% - Accent6" xfId="43" builtinId="50" customBuiltin="1"/>
    <cellStyle name="20% - Accent6 2" xfId="485"/>
    <cellStyle name="20% - Accent6 2 2" xfId="486"/>
    <cellStyle name="20% - Accent6 2 3" xfId="487"/>
    <cellStyle name="20% - Accent6 2 3 2" xfId="488"/>
    <cellStyle name="20% - Accent6 2 3 2 2" xfId="489"/>
    <cellStyle name="20% - Accent6 2 3 3" xfId="490"/>
    <cellStyle name="20% - Accent6 2 3 3 2" xfId="491"/>
    <cellStyle name="20% - Accent6 2 4" xfId="492"/>
    <cellStyle name="20% - Accent6 2 4 2" xfId="493"/>
    <cellStyle name="20% - Accent6 2 4 2 2" xfId="494"/>
    <cellStyle name="20% - Accent6 2 4 2 2 2" xfId="495"/>
    <cellStyle name="20% - Accent6 2 4 2 3" xfId="496"/>
    <cellStyle name="20% - Accent6 2 4 3" xfId="497"/>
    <cellStyle name="20% - Accent6 2 4 3 2" xfId="498"/>
    <cellStyle name="20% - Accent6 2 4 4" xfId="499"/>
    <cellStyle name="20% - Accent6 2 4 4 2" xfId="500"/>
    <cellStyle name="20% - Accent6 2 4 5" xfId="501"/>
    <cellStyle name="20% - Accent6 2 5" xfId="502"/>
    <cellStyle name="20% - Accent6 2 5 2" xfId="503"/>
    <cellStyle name="20% - Accent6 2 5 2 2" xfId="504"/>
    <cellStyle name="20% - Accent6 2 5 3" xfId="505"/>
    <cellStyle name="20% - Accent6 2 6" xfId="506"/>
    <cellStyle name="20% - Accent6 2 6 2" xfId="507"/>
    <cellStyle name="20% - Accent6 2 6 2 2" xfId="508"/>
    <cellStyle name="20% - Accent6 2 6 3" xfId="509"/>
    <cellStyle name="20% - Accent6 2 7" xfId="510"/>
    <cellStyle name="20% - Accent6 2 7 2" xfId="511"/>
    <cellStyle name="20% - Accent6 3" xfId="512"/>
    <cellStyle name="20% - Accent6 3 2" xfId="513"/>
    <cellStyle name="20% - Accent6 3 2 2" xfId="514"/>
    <cellStyle name="20% - Accent6 3 2 2 2" xfId="515"/>
    <cellStyle name="20% - Accent6 3 2 2 2 2" xfId="516"/>
    <cellStyle name="20% - Accent6 3 2 2 3" xfId="517"/>
    <cellStyle name="20% - Accent6 3 2 3" xfId="518"/>
    <cellStyle name="20% - Accent6 3 2 3 2" xfId="519"/>
    <cellStyle name="20% - Accent6 3 2 4" xfId="520"/>
    <cellStyle name="20% - Accent6 3 2 4 2" xfId="521"/>
    <cellStyle name="20% - Accent6 3 2 5" xfId="522"/>
    <cellStyle name="20% - Accent6 3 3" xfId="523"/>
    <cellStyle name="20% - Accent6 3 3 2" xfId="524"/>
    <cellStyle name="20% - Accent6 3 3 2 2" xfId="525"/>
    <cellStyle name="20% - Accent6 3 3 3" xfId="526"/>
    <cellStyle name="20% - Accent6 3 4" xfId="527"/>
    <cellStyle name="20% - Accent6 3 4 2" xfId="528"/>
    <cellStyle name="20% - Accent6 3 5" xfId="529"/>
    <cellStyle name="20% - Accent6 3 5 2" xfId="530"/>
    <cellStyle name="20% - Accent6 3 6" xfId="531"/>
    <cellStyle name="20% - Accent6 4" xfId="532"/>
    <cellStyle name="20% - Accent6 4 2" xfId="533"/>
    <cellStyle name="20% - Accent6 4 2 2" xfId="534"/>
    <cellStyle name="20% - Accent6 4 2 2 2" xfId="535"/>
    <cellStyle name="20% - Accent6 4 2 2 2 2" xfId="536"/>
    <cellStyle name="20% - Accent6 4 2 2 3" xfId="537"/>
    <cellStyle name="20% - Accent6 4 2 3" xfId="538"/>
    <cellStyle name="20% - Accent6 4 2 3 2" xfId="539"/>
    <cellStyle name="20% - Accent6 4 2 4" xfId="540"/>
    <cellStyle name="20% - Accent6 4 2 4 2" xfId="541"/>
    <cellStyle name="20% - Accent6 4 2 5" xfId="542"/>
    <cellStyle name="20% - Accent6 4 3" xfId="543"/>
    <cellStyle name="20% - Accent6 4 3 2" xfId="544"/>
    <cellStyle name="20% - Accent6 4 3 2 2" xfId="545"/>
    <cellStyle name="20% - Accent6 4 3 3" xfId="546"/>
    <cellStyle name="20% - Accent6 4 4" xfId="547"/>
    <cellStyle name="20% - Accent6 4 4 2" xfId="548"/>
    <cellStyle name="20% - Accent6 4 5" xfId="549"/>
    <cellStyle name="20% - Accent6 4 5 2" xfId="550"/>
    <cellStyle name="20% - Accent6 4 6" xfId="551"/>
    <cellStyle name="20% - Accent6 5" xfId="552"/>
    <cellStyle name="20% - Accent6 5 2" xfId="553"/>
    <cellStyle name="20% - Accent6 5 2 2" xfId="554"/>
    <cellStyle name="20% - Accent6 5 2 2 2" xfId="555"/>
    <cellStyle name="20% - Accent6 5 2 3" xfId="556"/>
    <cellStyle name="20% - Accent6 5 3" xfId="557"/>
    <cellStyle name="20% - Accent6 5 3 2" xfId="558"/>
    <cellStyle name="20% - Accent6 5 4" xfId="559"/>
    <cellStyle name="20% - Accent6 5 4 2" xfId="560"/>
    <cellStyle name="20% - Accent6 5 5" xfId="561"/>
    <cellStyle name="20% - Accent6 6" xfId="562"/>
    <cellStyle name="20% - Accent6 6 2" xfId="563"/>
    <cellStyle name="20% - Accent6 6 2 2" xfId="564"/>
    <cellStyle name="20% - Accent6 6 3" xfId="565"/>
    <cellStyle name="20% - Accent6 7" xfId="566"/>
    <cellStyle name="20% - Accent6 7 2" xfId="567"/>
    <cellStyle name="20% - Accent6 8" xfId="568"/>
    <cellStyle name="20% - Accent6 8 2" xfId="569"/>
    <cellStyle name="20% - Accent6 9" xfId="570"/>
    <cellStyle name="40% - Accent1" xfId="24" builtinId="31" customBuiltin="1"/>
    <cellStyle name="40% - Accent1 2" xfId="571"/>
    <cellStyle name="40% - Accent1 2 2" xfId="572"/>
    <cellStyle name="40% - Accent1 2 3" xfId="573"/>
    <cellStyle name="40% - Accent1 2 3 2" xfId="574"/>
    <cellStyle name="40% - Accent1 2 3 2 2" xfId="575"/>
    <cellStyle name="40% - Accent1 2 3 3" xfId="576"/>
    <cellStyle name="40% - Accent1 2 3 3 2" xfId="577"/>
    <cellStyle name="40% - Accent1 2 4" xfId="578"/>
    <cellStyle name="40% - Accent1 2 4 2" xfId="579"/>
    <cellStyle name="40% - Accent1 2 4 2 2" xfId="580"/>
    <cellStyle name="40% - Accent1 2 4 2 2 2" xfId="581"/>
    <cellStyle name="40% - Accent1 2 4 2 3" xfId="582"/>
    <cellStyle name="40% - Accent1 2 4 3" xfId="583"/>
    <cellStyle name="40% - Accent1 2 4 3 2" xfId="584"/>
    <cellStyle name="40% - Accent1 2 4 4" xfId="585"/>
    <cellStyle name="40% - Accent1 2 4 4 2" xfId="586"/>
    <cellStyle name="40% - Accent1 2 4 5" xfId="587"/>
    <cellStyle name="40% - Accent1 2 5" xfId="588"/>
    <cellStyle name="40% - Accent1 2 5 2" xfId="589"/>
    <cellStyle name="40% - Accent1 2 5 2 2" xfId="590"/>
    <cellStyle name="40% - Accent1 2 5 3" xfId="591"/>
    <cellStyle name="40% - Accent1 2 6" xfId="592"/>
    <cellStyle name="40% - Accent1 2 6 2" xfId="593"/>
    <cellStyle name="40% - Accent1 2 6 2 2" xfId="594"/>
    <cellStyle name="40% - Accent1 2 6 3" xfId="595"/>
    <cellStyle name="40% - Accent1 2 7" xfId="596"/>
    <cellStyle name="40% - Accent1 2 7 2" xfId="597"/>
    <cellStyle name="40% - Accent1 3" xfId="598"/>
    <cellStyle name="40% - Accent1 3 2" xfId="599"/>
    <cellStyle name="40% - Accent1 3 2 2" xfId="600"/>
    <cellStyle name="40% - Accent1 3 2 2 2" xfId="601"/>
    <cellStyle name="40% - Accent1 3 2 2 2 2" xfId="602"/>
    <cellStyle name="40% - Accent1 3 2 2 3" xfId="603"/>
    <cellStyle name="40% - Accent1 3 2 3" xfId="604"/>
    <cellStyle name="40% - Accent1 3 2 3 2" xfId="605"/>
    <cellStyle name="40% - Accent1 3 2 4" xfId="606"/>
    <cellStyle name="40% - Accent1 3 2 4 2" xfId="607"/>
    <cellStyle name="40% - Accent1 3 2 5" xfId="608"/>
    <cellStyle name="40% - Accent1 3 3" xfId="609"/>
    <cellStyle name="40% - Accent1 3 3 2" xfId="610"/>
    <cellStyle name="40% - Accent1 3 3 2 2" xfId="611"/>
    <cellStyle name="40% - Accent1 3 3 3" xfId="612"/>
    <cellStyle name="40% - Accent1 3 4" xfId="613"/>
    <cellStyle name="40% - Accent1 3 4 2" xfId="614"/>
    <cellStyle name="40% - Accent1 3 5" xfId="615"/>
    <cellStyle name="40% - Accent1 3 5 2" xfId="616"/>
    <cellStyle name="40% - Accent1 3 6" xfId="617"/>
    <cellStyle name="40% - Accent1 4" xfId="618"/>
    <cellStyle name="40% - Accent1 4 2" xfId="619"/>
    <cellStyle name="40% - Accent1 4 2 2" xfId="620"/>
    <cellStyle name="40% - Accent1 4 2 2 2" xfId="621"/>
    <cellStyle name="40% - Accent1 4 2 2 2 2" xfId="622"/>
    <cellStyle name="40% - Accent1 4 2 2 3" xfId="623"/>
    <cellStyle name="40% - Accent1 4 2 3" xfId="624"/>
    <cellStyle name="40% - Accent1 4 2 3 2" xfId="625"/>
    <cellStyle name="40% - Accent1 4 2 4" xfId="626"/>
    <cellStyle name="40% - Accent1 4 2 4 2" xfId="627"/>
    <cellStyle name="40% - Accent1 4 2 5" xfId="628"/>
    <cellStyle name="40% - Accent1 4 3" xfId="629"/>
    <cellStyle name="40% - Accent1 4 3 2" xfId="630"/>
    <cellStyle name="40% - Accent1 4 3 2 2" xfId="631"/>
    <cellStyle name="40% - Accent1 4 3 3" xfId="632"/>
    <cellStyle name="40% - Accent1 4 4" xfId="633"/>
    <cellStyle name="40% - Accent1 4 4 2" xfId="634"/>
    <cellStyle name="40% - Accent1 4 5" xfId="635"/>
    <cellStyle name="40% - Accent1 4 5 2" xfId="636"/>
    <cellStyle name="40% - Accent1 4 6" xfId="637"/>
    <cellStyle name="40% - Accent1 5" xfId="638"/>
    <cellStyle name="40% - Accent1 5 2" xfId="639"/>
    <cellStyle name="40% - Accent1 5 2 2" xfId="640"/>
    <cellStyle name="40% - Accent1 5 2 2 2" xfId="641"/>
    <cellStyle name="40% - Accent1 5 2 3" xfId="642"/>
    <cellStyle name="40% - Accent1 5 3" xfId="643"/>
    <cellStyle name="40% - Accent1 5 3 2" xfId="644"/>
    <cellStyle name="40% - Accent1 5 4" xfId="645"/>
    <cellStyle name="40% - Accent1 5 4 2" xfId="646"/>
    <cellStyle name="40% - Accent1 5 5" xfId="647"/>
    <cellStyle name="40% - Accent1 6" xfId="648"/>
    <cellStyle name="40% - Accent1 6 2" xfId="649"/>
    <cellStyle name="40% - Accent1 6 2 2" xfId="650"/>
    <cellStyle name="40% - Accent1 6 3" xfId="651"/>
    <cellStyle name="40% - Accent1 7" xfId="652"/>
    <cellStyle name="40% - Accent1 7 2" xfId="653"/>
    <cellStyle name="40% - Accent1 8" xfId="654"/>
    <cellStyle name="40% - Accent1 8 2" xfId="655"/>
    <cellStyle name="40% - Accent1 9" xfId="656"/>
    <cellStyle name="40% - Accent2" xfId="28" builtinId="35" customBuiltin="1"/>
    <cellStyle name="40% - Accent2 2" xfId="657"/>
    <cellStyle name="40% - Accent2 2 2" xfId="658"/>
    <cellStyle name="40% - Accent2 2 3" xfId="659"/>
    <cellStyle name="40% - Accent2 2 3 2" xfId="660"/>
    <cellStyle name="40% - Accent2 2 3 2 2" xfId="661"/>
    <cellStyle name="40% - Accent2 2 3 3" xfId="662"/>
    <cellStyle name="40% - Accent2 2 3 3 2" xfId="663"/>
    <cellStyle name="40% - Accent2 2 4" xfId="664"/>
    <cellStyle name="40% - Accent2 2 4 2" xfId="665"/>
    <cellStyle name="40% - Accent2 2 4 2 2" xfId="666"/>
    <cellStyle name="40% - Accent2 2 4 2 2 2" xfId="667"/>
    <cellStyle name="40% - Accent2 2 4 2 3" xfId="668"/>
    <cellStyle name="40% - Accent2 2 4 3" xfId="669"/>
    <cellStyle name="40% - Accent2 2 4 3 2" xfId="670"/>
    <cellStyle name="40% - Accent2 2 4 4" xfId="671"/>
    <cellStyle name="40% - Accent2 2 4 4 2" xfId="672"/>
    <cellStyle name="40% - Accent2 2 4 5" xfId="673"/>
    <cellStyle name="40% - Accent2 2 5" xfId="674"/>
    <cellStyle name="40% - Accent2 2 5 2" xfId="675"/>
    <cellStyle name="40% - Accent2 2 5 2 2" xfId="676"/>
    <cellStyle name="40% - Accent2 2 5 3" xfId="677"/>
    <cellStyle name="40% - Accent2 2 6" xfId="678"/>
    <cellStyle name="40% - Accent2 2 6 2" xfId="679"/>
    <cellStyle name="40% - Accent2 2 6 2 2" xfId="680"/>
    <cellStyle name="40% - Accent2 2 6 3" xfId="681"/>
    <cellStyle name="40% - Accent2 2 7" xfId="682"/>
    <cellStyle name="40% - Accent2 2 7 2" xfId="683"/>
    <cellStyle name="40% - Accent2 3" xfId="684"/>
    <cellStyle name="40% - Accent2 3 2" xfId="685"/>
    <cellStyle name="40% - Accent2 3 2 2" xfId="686"/>
    <cellStyle name="40% - Accent2 3 2 2 2" xfId="687"/>
    <cellStyle name="40% - Accent2 3 2 2 2 2" xfId="688"/>
    <cellStyle name="40% - Accent2 3 2 2 3" xfId="689"/>
    <cellStyle name="40% - Accent2 3 2 3" xfId="690"/>
    <cellStyle name="40% - Accent2 3 2 3 2" xfId="691"/>
    <cellStyle name="40% - Accent2 3 2 4" xfId="692"/>
    <cellStyle name="40% - Accent2 3 2 4 2" xfId="693"/>
    <cellStyle name="40% - Accent2 3 2 5" xfId="694"/>
    <cellStyle name="40% - Accent2 3 3" xfId="695"/>
    <cellStyle name="40% - Accent2 3 3 2" xfId="696"/>
    <cellStyle name="40% - Accent2 3 3 2 2" xfId="697"/>
    <cellStyle name="40% - Accent2 3 3 3" xfId="698"/>
    <cellStyle name="40% - Accent2 3 4" xfId="699"/>
    <cellStyle name="40% - Accent2 3 4 2" xfId="700"/>
    <cellStyle name="40% - Accent2 3 5" xfId="701"/>
    <cellStyle name="40% - Accent2 3 5 2" xfId="702"/>
    <cellStyle name="40% - Accent2 3 6" xfId="703"/>
    <cellStyle name="40% - Accent2 4" xfId="704"/>
    <cellStyle name="40% - Accent2 4 2" xfId="705"/>
    <cellStyle name="40% - Accent2 4 2 2" xfId="706"/>
    <cellStyle name="40% - Accent2 4 2 2 2" xfId="707"/>
    <cellStyle name="40% - Accent2 4 2 2 2 2" xfId="708"/>
    <cellStyle name="40% - Accent2 4 2 2 3" xfId="709"/>
    <cellStyle name="40% - Accent2 4 2 3" xfId="710"/>
    <cellStyle name="40% - Accent2 4 2 3 2" xfId="711"/>
    <cellStyle name="40% - Accent2 4 2 4" xfId="712"/>
    <cellStyle name="40% - Accent2 4 2 4 2" xfId="713"/>
    <cellStyle name="40% - Accent2 4 2 5" xfId="714"/>
    <cellStyle name="40% - Accent2 4 3" xfId="715"/>
    <cellStyle name="40% - Accent2 4 3 2" xfId="716"/>
    <cellStyle name="40% - Accent2 4 3 2 2" xfId="717"/>
    <cellStyle name="40% - Accent2 4 3 3" xfId="718"/>
    <cellStyle name="40% - Accent2 4 4" xfId="719"/>
    <cellStyle name="40% - Accent2 4 4 2" xfId="720"/>
    <cellStyle name="40% - Accent2 4 5" xfId="721"/>
    <cellStyle name="40% - Accent2 4 5 2" xfId="722"/>
    <cellStyle name="40% - Accent2 4 6" xfId="723"/>
    <cellStyle name="40% - Accent2 5" xfId="724"/>
    <cellStyle name="40% - Accent2 5 2" xfId="725"/>
    <cellStyle name="40% - Accent2 5 2 2" xfId="726"/>
    <cellStyle name="40% - Accent2 5 2 2 2" xfId="727"/>
    <cellStyle name="40% - Accent2 5 2 3" xfId="728"/>
    <cellStyle name="40% - Accent2 5 3" xfId="729"/>
    <cellStyle name="40% - Accent2 5 3 2" xfId="730"/>
    <cellStyle name="40% - Accent2 5 4" xfId="731"/>
    <cellStyle name="40% - Accent2 5 4 2" xfId="732"/>
    <cellStyle name="40% - Accent2 5 5" xfId="733"/>
    <cellStyle name="40% - Accent2 6" xfId="734"/>
    <cellStyle name="40% - Accent2 6 2" xfId="735"/>
    <cellStyle name="40% - Accent2 6 2 2" xfId="736"/>
    <cellStyle name="40% - Accent2 6 3" xfId="737"/>
    <cellStyle name="40% - Accent2 7" xfId="738"/>
    <cellStyle name="40% - Accent2 7 2" xfId="739"/>
    <cellStyle name="40% - Accent2 8" xfId="740"/>
    <cellStyle name="40% - Accent2 8 2" xfId="741"/>
    <cellStyle name="40% - Accent2 9" xfId="742"/>
    <cellStyle name="40% - Accent3" xfId="32" builtinId="39" customBuiltin="1"/>
    <cellStyle name="40% - Accent3 2" xfId="743"/>
    <cellStyle name="40% - Accent3 2 2" xfId="744"/>
    <cellStyle name="40% - Accent3 2 3" xfId="745"/>
    <cellStyle name="40% - Accent3 2 3 2" xfId="746"/>
    <cellStyle name="40% - Accent3 2 3 2 2" xfId="747"/>
    <cellStyle name="40% - Accent3 2 3 3" xfId="748"/>
    <cellStyle name="40% - Accent3 2 3 3 2" xfId="749"/>
    <cellStyle name="40% - Accent3 2 4" xfId="750"/>
    <cellStyle name="40% - Accent3 2 4 2" xfId="751"/>
    <cellStyle name="40% - Accent3 2 4 2 2" xfId="752"/>
    <cellStyle name="40% - Accent3 2 4 2 2 2" xfId="753"/>
    <cellStyle name="40% - Accent3 2 4 2 3" xfId="754"/>
    <cellStyle name="40% - Accent3 2 4 3" xfId="755"/>
    <cellStyle name="40% - Accent3 2 4 3 2" xfId="756"/>
    <cellStyle name="40% - Accent3 2 4 4" xfId="757"/>
    <cellStyle name="40% - Accent3 2 4 4 2" xfId="758"/>
    <cellStyle name="40% - Accent3 2 4 5" xfId="759"/>
    <cellStyle name="40% - Accent3 2 5" xfId="760"/>
    <cellStyle name="40% - Accent3 2 5 2" xfId="761"/>
    <cellStyle name="40% - Accent3 2 5 2 2" xfId="762"/>
    <cellStyle name="40% - Accent3 2 5 3" xfId="763"/>
    <cellStyle name="40% - Accent3 2 6" xfId="764"/>
    <cellStyle name="40% - Accent3 2 6 2" xfId="765"/>
    <cellStyle name="40% - Accent3 2 6 2 2" xfId="766"/>
    <cellStyle name="40% - Accent3 2 6 3" xfId="767"/>
    <cellStyle name="40% - Accent3 2 7" xfId="768"/>
    <cellStyle name="40% - Accent3 2 7 2" xfId="769"/>
    <cellStyle name="40% - Accent3 3" xfId="770"/>
    <cellStyle name="40% - Accent3 3 2" xfId="771"/>
    <cellStyle name="40% - Accent3 3 2 2" xfId="772"/>
    <cellStyle name="40% - Accent3 3 2 2 2" xfId="773"/>
    <cellStyle name="40% - Accent3 3 2 2 2 2" xfId="774"/>
    <cellStyle name="40% - Accent3 3 2 2 3" xfId="775"/>
    <cellStyle name="40% - Accent3 3 2 3" xfId="776"/>
    <cellStyle name="40% - Accent3 3 2 3 2" xfId="777"/>
    <cellStyle name="40% - Accent3 3 2 4" xfId="778"/>
    <cellStyle name="40% - Accent3 3 2 4 2" xfId="779"/>
    <cellStyle name="40% - Accent3 3 2 5" xfId="780"/>
    <cellStyle name="40% - Accent3 3 3" xfId="781"/>
    <cellStyle name="40% - Accent3 3 3 2" xfId="782"/>
    <cellStyle name="40% - Accent3 3 3 2 2" xfId="783"/>
    <cellStyle name="40% - Accent3 3 3 3" xfId="784"/>
    <cellStyle name="40% - Accent3 3 4" xfId="785"/>
    <cellStyle name="40% - Accent3 3 4 2" xfId="786"/>
    <cellStyle name="40% - Accent3 3 5" xfId="787"/>
    <cellStyle name="40% - Accent3 3 5 2" xfId="788"/>
    <cellStyle name="40% - Accent3 3 6" xfId="789"/>
    <cellStyle name="40% - Accent3 4" xfId="790"/>
    <cellStyle name="40% - Accent3 4 2" xfId="791"/>
    <cellStyle name="40% - Accent3 4 2 2" xfId="792"/>
    <cellStyle name="40% - Accent3 4 2 2 2" xfId="793"/>
    <cellStyle name="40% - Accent3 4 2 2 2 2" xfId="794"/>
    <cellStyle name="40% - Accent3 4 2 2 3" xfId="795"/>
    <cellStyle name="40% - Accent3 4 2 3" xfId="796"/>
    <cellStyle name="40% - Accent3 4 2 3 2" xfId="797"/>
    <cellStyle name="40% - Accent3 4 2 4" xfId="798"/>
    <cellStyle name="40% - Accent3 4 2 4 2" xfId="799"/>
    <cellStyle name="40% - Accent3 4 2 5" xfId="800"/>
    <cellStyle name="40% - Accent3 4 3" xfId="801"/>
    <cellStyle name="40% - Accent3 4 3 2" xfId="802"/>
    <cellStyle name="40% - Accent3 4 3 2 2" xfId="803"/>
    <cellStyle name="40% - Accent3 4 3 3" xfId="804"/>
    <cellStyle name="40% - Accent3 4 4" xfId="805"/>
    <cellStyle name="40% - Accent3 4 4 2" xfId="806"/>
    <cellStyle name="40% - Accent3 4 5" xfId="807"/>
    <cellStyle name="40% - Accent3 4 5 2" xfId="808"/>
    <cellStyle name="40% - Accent3 4 6" xfId="809"/>
    <cellStyle name="40% - Accent3 5" xfId="810"/>
    <cellStyle name="40% - Accent3 5 2" xfId="811"/>
    <cellStyle name="40% - Accent3 5 2 2" xfId="812"/>
    <cellStyle name="40% - Accent3 5 2 2 2" xfId="813"/>
    <cellStyle name="40% - Accent3 5 2 3" xfId="814"/>
    <cellStyle name="40% - Accent3 5 3" xfId="815"/>
    <cellStyle name="40% - Accent3 5 3 2" xfId="816"/>
    <cellStyle name="40% - Accent3 5 4" xfId="817"/>
    <cellStyle name="40% - Accent3 5 4 2" xfId="818"/>
    <cellStyle name="40% - Accent3 5 5" xfId="819"/>
    <cellStyle name="40% - Accent3 6" xfId="820"/>
    <cellStyle name="40% - Accent3 6 2" xfId="821"/>
    <cellStyle name="40% - Accent3 6 2 2" xfId="822"/>
    <cellStyle name="40% - Accent3 6 3" xfId="823"/>
    <cellStyle name="40% - Accent3 7" xfId="824"/>
    <cellStyle name="40% - Accent3 7 2" xfId="825"/>
    <cellStyle name="40% - Accent3 8" xfId="826"/>
    <cellStyle name="40% - Accent3 8 2" xfId="827"/>
    <cellStyle name="40% - Accent3 9" xfId="828"/>
    <cellStyle name="40% - Accent4" xfId="36" builtinId="43" customBuiltin="1"/>
    <cellStyle name="40% - Accent4 2" xfId="829"/>
    <cellStyle name="40% - Accent4 2 2" xfId="830"/>
    <cellStyle name="40% - Accent4 2 3" xfId="831"/>
    <cellStyle name="40% - Accent4 2 3 2" xfId="832"/>
    <cellStyle name="40% - Accent4 2 3 2 2" xfId="833"/>
    <cellStyle name="40% - Accent4 2 3 3" xfId="834"/>
    <cellStyle name="40% - Accent4 2 3 3 2" xfId="835"/>
    <cellStyle name="40% - Accent4 2 4" xfId="836"/>
    <cellStyle name="40% - Accent4 2 4 2" xfId="837"/>
    <cellStyle name="40% - Accent4 2 4 2 2" xfId="838"/>
    <cellStyle name="40% - Accent4 2 4 2 2 2" xfId="839"/>
    <cellStyle name="40% - Accent4 2 4 2 3" xfId="840"/>
    <cellStyle name="40% - Accent4 2 4 3" xfId="841"/>
    <cellStyle name="40% - Accent4 2 4 3 2" xfId="842"/>
    <cellStyle name="40% - Accent4 2 4 4" xfId="843"/>
    <cellStyle name="40% - Accent4 2 4 4 2" xfId="844"/>
    <cellStyle name="40% - Accent4 2 4 5" xfId="845"/>
    <cellStyle name="40% - Accent4 2 5" xfId="846"/>
    <cellStyle name="40% - Accent4 2 5 2" xfId="847"/>
    <cellStyle name="40% - Accent4 2 5 2 2" xfId="848"/>
    <cellStyle name="40% - Accent4 2 5 3" xfId="849"/>
    <cellStyle name="40% - Accent4 2 6" xfId="850"/>
    <cellStyle name="40% - Accent4 2 6 2" xfId="851"/>
    <cellStyle name="40% - Accent4 2 6 2 2" xfId="852"/>
    <cellStyle name="40% - Accent4 2 6 3" xfId="853"/>
    <cellStyle name="40% - Accent4 2 7" xfId="854"/>
    <cellStyle name="40% - Accent4 2 7 2" xfId="855"/>
    <cellStyle name="40% - Accent4 3" xfId="856"/>
    <cellStyle name="40% - Accent4 3 2" xfId="857"/>
    <cellStyle name="40% - Accent4 3 2 2" xfId="858"/>
    <cellStyle name="40% - Accent4 3 2 2 2" xfId="859"/>
    <cellStyle name="40% - Accent4 3 2 2 2 2" xfId="860"/>
    <cellStyle name="40% - Accent4 3 2 2 3" xfId="861"/>
    <cellStyle name="40% - Accent4 3 2 3" xfId="862"/>
    <cellStyle name="40% - Accent4 3 2 3 2" xfId="863"/>
    <cellStyle name="40% - Accent4 3 2 4" xfId="864"/>
    <cellStyle name="40% - Accent4 3 2 4 2" xfId="865"/>
    <cellStyle name="40% - Accent4 3 2 5" xfId="866"/>
    <cellStyle name="40% - Accent4 3 3" xfId="867"/>
    <cellStyle name="40% - Accent4 3 3 2" xfId="868"/>
    <cellStyle name="40% - Accent4 3 3 2 2" xfId="869"/>
    <cellStyle name="40% - Accent4 3 3 3" xfId="870"/>
    <cellStyle name="40% - Accent4 3 4" xfId="871"/>
    <cellStyle name="40% - Accent4 3 4 2" xfId="872"/>
    <cellStyle name="40% - Accent4 3 5" xfId="873"/>
    <cellStyle name="40% - Accent4 3 5 2" xfId="874"/>
    <cellStyle name="40% - Accent4 3 6" xfId="875"/>
    <cellStyle name="40% - Accent4 4" xfId="876"/>
    <cellStyle name="40% - Accent4 4 2" xfId="877"/>
    <cellStyle name="40% - Accent4 4 2 2" xfId="878"/>
    <cellStyle name="40% - Accent4 4 2 2 2" xfId="879"/>
    <cellStyle name="40% - Accent4 4 2 2 2 2" xfId="880"/>
    <cellStyle name="40% - Accent4 4 2 2 3" xfId="881"/>
    <cellStyle name="40% - Accent4 4 2 3" xfId="882"/>
    <cellStyle name="40% - Accent4 4 2 3 2" xfId="883"/>
    <cellStyle name="40% - Accent4 4 2 4" xfId="884"/>
    <cellStyle name="40% - Accent4 4 2 4 2" xfId="885"/>
    <cellStyle name="40% - Accent4 4 2 5" xfId="886"/>
    <cellStyle name="40% - Accent4 4 3" xfId="887"/>
    <cellStyle name="40% - Accent4 4 3 2" xfId="888"/>
    <cellStyle name="40% - Accent4 4 3 2 2" xfId="889"/>
    <cellStyle name="40% - Accent4 4 3 3" xfId="890"/>
    <cellStyle name="40% - Accent4 4 4" xfId="891"/>
    <cellStyle name="40% - Accent4 4 4 2" xfId="892"/>
    <cellStyle name="40% - Accent4 4 5" xfId="893"/>
    <cellStyle name="40% - Accent4 4 5 2" xfId="894"/>
    <cellStyle name="40% - Accent4 4 6" xfId="895"/>
    <cellStyle name="40% - Accent4 5" xfId="896"/>
    <cellStyle name="40% - Accent4 5 2" xfId="897"/>
    <cellStyle name="40% - Accent4 5 2 2" xfId="898"/>
    <cellStyle name="40% - Accent4 5 2 2 2" xfId="899"/>
    <cellStyle name="40% - Accent4 5 2 3" xfId="900"/>
    <cellStyle name="40% - Accent4 5 3" xfId="901"/>
    <cellStyle name="40% - Accent4 5 3 2" xfId="902"/>
    <cellStyle name="40% - Accent4 5 4" xfId="903"/>
    <cellStyle name="40% - Accent4 5 4 2" xfId="904"/>
    <cellStyle name="40% - Accent4 5 5" xfId="905"/>
    <cellStyle name="40% - Accent4 6" xfId="906"/>
    <cellStyle name="40% - Accent4 6 2" xfId="907"/>
    <cellStyle name="40% - Accent4 6 2 2" xfId="908"/>
    <cellStyle name="40% - Accent4 6 3" xfId="909"/>
    <cellStyle name="40% - Accent4 7" xfId="910"/>
    <cellStyle name="40% - Accent4 7 2" xfId="911"/>
    <cellStyle name="40% - Accent4 8" xfId="912"/>
    <cellStyle name="40% - Accent4 8 2" xfId="913"/>
    <cellStyle name="40% - Accent4 9" xfId="914"/>
    <cellStyle name="40% - Accent5" xfId="40" builtinId="47" customBuiltin="1"/>
    <cellStyle name="40% - Accent5 2" xfId="915"/>
    <cellStyle name="40% - Accent5 2 2" xfId="916"/>
    <cellStyle name="40% - Accent5 2 3" xfId="917"/>
    <cellStyle name="40% - Accent5 2 3 2" xfId="918"/>
    <cellStyle name="40% - Accent5 2 3 2 2" xfId="919"/>
    <cellStyle name="40% - Accent5 2 3 3" xfId="920"/>
    <cellStyle name="40% - Accent5 2 3 3 2" xfId="921"/>
    <cellStyle name="40% - Accent5 2 4" xfId="922"/>
    <cellStyle name="40% - Accent5 2 4 2" xfId="923"/>
    <cellStyle name="40% - Accent5 2 4 2 2" xfId="924"/>
    <cellStyle name="40% - Accent5 2 4 2 2 2" xfId="925"/>
    <cellStyle name="40% - Accent5 2 4 2 3" xfId="926"/>
    <cellStyle name="40% - Accent5 2 4 3" xfId="927"/>
    <cellStyle name="40% - Accent5 2 4 3 2" xfId="928"/>
    <cellStyle name="40% - Accent5 2 4 4" xfId="929"/>
    <cellStyle name="40% - Accent5 2 4 4 2" xfId="930"/>
    <cellStyle name="40% - Accent5 2 4 5" xfId="931"/>
    <cellStyle name="40% - Accent5 2 5" xfId="932"/>
    <cellStyle name="40% - Accent5 2 5 2" xfId="933"/>
    <cellStyle name="40% - Accent5 2 5 2 2" xfId="934"/>
    <cellStyle name="40% - Accent5 2 5 3" xfId="935"/>
    <cellStyle name="40% - Accent5 2 6" xfId="936"/>
    <cellStyle name="40% - Accent5 2 6 2" xfId="937"/>
    <cellStyle name="40% - Accent5 2 6 2 2" xfId="938"/>
    <cellStyle name="40% - Accent5 2 6 3" xfId="939"/>
    <cellStyle name="40% - Accent5 2 7" xfId="940"/>
    <cellStyle name="40% - Accent5 2 7 2" xfId="941"/>
    <cellStyle name="40% - Accent5 3" xfId="942"/>
    <cellStyle name="40% - Accent5 3 2" xfId="943"/>
    <cellStyle name="40% - Accent5 3 2 2" xfId="944"/>
    <cellStyle name="40% - Accent5 3 2 2 2" xfId="945"/>
    <cellStyle name="40% - Accent5 3 2 2 2 2" xfId="946"/>
    <cellStyle name="40% - Accent5 3 2 2 3" xfId="947"/>
    <cellStyle name="40% - Accent5 3 2 3" xfId="948"/>
    <cellStyle name="40% - Accent5 3 2 3 2" xfId="949"/>
    <cellStyle name="40% - Accent5 3 2 4" xfId="950"/>
    <cellStyle name="40% - Accent5 3 2 4 2" xfId="951"/>
    <cellStyle name="40% - Accent5 3 2 5" xfId="952"/>
    <cellStyle name="40% - Accent5 3 3" xfId="953"/>
    <cellStyle name="40% - Accent5 3 3 2" xfId="954"/>
    <cellStyle name="40% - Accent5 3 3 2 2" xfId="955"/>
    <cellStyle name="40% - Accent5 3 3 3" xfId="956"/>
    <cellStyle name="40% - Accent5 3 4" xfId="957"/>
    <cellStyle name="40% - Accent5 3 4 2" xfId="958"/>
    <cellStyle name="40% - Accent5 3 5" xfId="959"/>
    <cellStyle name="40% - Accent5 3 5 2" xfId="960"/>
    <cellStyle name="40% - Accent5 3 6" xfId="961"/>
    <cellStyle name="40% - Accent5 4" xfId="962"/>
    <cellStyle name="40% - Accent5 4 2" xfId="963"/>
    <cellStyle name="40% - Accent5 4 2 2" xfId="964"/>
    <cellStyle name="40% - Accent5 4 2 2 2" xfId="965"/>
    <cellStyle name="40% - Accent5 4 2 2 2 2" xfId="966"/>
    <cellStyle name="40% - Accent5 4 2 2 3" xfId="967"/>
    <cellStyle name="40% - Accent5 4 2 3" xfId="968"/>
    <cellStyle name="40% - Accent5 4 2 3 2" xfId="969"/>
    <cellStyle name="40% - Accent5 4 2 4" xfId="970"/>
    <cellStyle name="40% - Accent5 4 2 4 2" xfId="971"/>
    <cellStyle name="40% - Accent5 4 2 5" xfId="972"/>
    <cellStyle name="40% - Accent5 4 3" xfId="973"/>
    <cellStyle name="40% - Accent5 4 3 2" xfId="974"/>
    <cellStyle name="40% - Accent5 4 3 2 2" xfId="975"/>
    <cellStyle name="40% - Accent5 4 3 3" xfId="976"/>
    <cellStyle name="40% - Accent5 4 4" xfId="977"/>
    <cellStyle name="40% - Accent5 4 4 2" xfId="978"/>
    <cellStyle name="40% - Accent5 4 5" xfId="979"/>
    <cellStyle name="40% - Accent5 4 5 2" xfId="980"/>
    <cellStyle name="40% - Accent5 4 6" xfId="981"/>
    <cellStyle name="40% - Accent5 5" xfId="982"/>
    <cellStyle name="40% - Accent5 5 2" xfId="983"/>
    <cellStyle name="40% - Accent5 5 2 2" xfId="984"/>
    <cellStyle name="40% - Accent5 5 2 2 2" xfId="985"/>
    <cellStyle name="40% - Accent5 5 2 3" xfId="986"/>
    <cellStyle name="40% - Accent5 5 3" xfId="987"/>
    <cellStyle name="40% - Accent5 5 3 2" xfId="988"/>
    <cellStyle name="40% - Accent5 5 4" xfId="989"/>
    <cellStyle name="40% - Accent5 5 4 2" xfId="990"/>
    <cellStyle name="40% - Accent5 5 5" xfId="991"/>
    <cellStyle name="40% - Accent5 6" xfId="992"/>
    <cellStyle name="40% - Accent5 6 2" xfId="993"/>
    <cellStyle name="40% - Accent5 6 2 2" xfId="994"/>
    <cellStyle name="40% - Accent5 6 3" xfId="995"/>
    <cellStyle name="40% - Accent5 7" xfId="996"/>
    <cellStyle name="40% - Accent5 7 2" xfId="997"/>
    <cellStyle name="40% - Accent5 8" xfId="998"/>
    <cellStyle name="40% - Accent5 8 2" xfId="999"/>
    <cellStyle name="40% - Accent5 9" xfId="1000"/>
    <cellStyle name="40% - Accent6" xfId="44" builtinId="51" customBuiltin="1"/>
    <cellStyle name="40% - Accent6 2" xfId="1001"/>
    <cellStyle name="40% - Accent6 2 2" xfId="1002"/>
    <cellStyle name="40% - Accent6 2 3" xfId="1003"/>
    <cellStyle name="40% - Accent6 2 3 2" xfId="1004"/>
    <cellStyle name="40% - Accent6 2 3 2 2" xfId="1005"/>
    <cellStyle name="40% - Accent6 2 3 3" xfId="1006"/>
    <cellStyle name="40% - Accent6 2 3 3 2" xfId="1007"/>
    <cellStyle name="40% - Accent6 2 4" xfId="1008"/>
    <cellStyle name="40% - Accent6 2 4 2" xfId="1009"/>
    <cellStyle name="40% - Accent6 2 4 2 2" xfId="1010"/>
    <cellStyle name="40% - Accent6 2 4 2 2 2" xfId="1011"/>
    <cellStyle name="40% - Accent6 2 4 2 3" xfId="1012"/>
    <cellStyle name="40% - Accent6 2 4 3" xfId="1013"/>
    <cellStyle name="40% - Accent6 2 4 3 2" xfId="1014"/>
    <cellStyle name="40% - Accent6 2 4 4" xfId="1015"/>
    <cellStyle name="40% - Accent6 2 4 4 2" xfId="1016"/>
    <cellStyle name="40% - Accent6 2 4 5" xfId="1017"/>
    <cellStyle name="40% - Accent6 2 5" xfId="1018"/>
    <cellStyle name="40% - Accent6 2 5 2" xfId="1019"/>
    <cellStyle name="40% - Accent6 2 5 2 2" xfId="1020"/>
    <cellStyle name="40% - Accent6 2 5 3" xfId="1021"/>
    <cellStyle name="40% - Accent6 2 6" xfId="1022"/>
    <cellStyle name="40% - Accent6 2 6 2" xfId="1023"/>
    <cellStyle name="40% - Accent6 2 6 2 2" xfId="1024"/>
    <cellStyle name="40% - Accent6 2 6 3" xfId="1025"/>
    <cellStyle name="40% - Accent6 2 7" xfId="1026"/>
    <cellStyle name="40% - Accent6 2 7 2" xfId="1027"/>
    <cellStyle name="40% - Accent6 3" xfId="1028"/>
    <cellStyle name="40% - Accent6 3 2" xfId="1029"/>
    <cellStyle name="40% - Accent6 3 2 2" xfId="1030"/>
    <cellStyle name="40% - Accent6 3 2 2 2" xfId="1031"/>
    <cellStyle name="40% - Accent6 3 2 2 2 2" xfId="1032"/>
    <cellStyle name="40% - Accent6 3 2 2 3" xfId="1033"/>
    <cellStyle name="40% - Accent6 3 2 3" xfId="1034"/>
    <cellStyle name="40% - Accent6 3 2 3 2" xfId="1035"/>
    <cellStyle name="40% - Accent6 3 2 4" xfId="1036"/>
    <cellStyle name="40% - Accent6 3 2 4 2" xfId="1037"/>
    <cellStyle name="40% - Accent6 3 2 5" xfId="1038"/>
    <cellStyle name="40% - Accent6 3 3" xfId="1039"/>
    <cellStyle name="40% - Accent6 3 3 2" xfId="1040"/>
    <cellStyle name="40% - Accent6 3 3 2 2" xfId="1041"/>
    <cellStyle name="40% - Accent6 3 3 3" xfId="1042"/>
    <cellStyle name="40% - Accent6 3 4" xfId="1043"/>
    <cellStyle name="40% - Accent6 3 4 2" xfId="1044"/>
    <cellStyle name="40% - Accent6 3 5" xfId="1045"/>
    <cellStyle name="40% - Accent6 3 5 2" xfId="1046"/>
    <cellStyle name="40% - Accent6 3 6" xfId="1047"/>
    <cellStyle name="40% - Accent6 4" xfId="1048"/>
    <cellStyle name="40% - Accent6 4 2" xfId="1049"/>
    <cellStyle name="40% - Accent6 4 2 2" xfId="1050"/>
    <cellStyle name="40% - Accent6 4 2 2 2" xfId="1051"/>
    <cellStyle name="40% - Accent6 4 2 2 2 2" xfId="1052"/>
    <cellStyle name="40% - Accent6 4 2 2 3" xfId="1053"/>
    <cellStyle name="40% - Accent6 4 2 3" xfId="1054"/>
    <cellStyle name="40% - Accent6 4 2 3 2" xfId="1055"/>
    <cellStyle name="40% - Accent6 4 2 4" xfId="1056"/>
    <cellStyle name="40% - Accent6 4 2 4 2" xfId="1057"/>
    <cellStyle name="40% - Accent6 4 2 5" xfId="1058"/>
    <cellStyle name="40% - Accent6 4 3" xfId="1059"/>
    <cellStyle name="40% - Accent6 4 3 2" xfId="1060"/>
    <cellStyle name="40% - Accent6 4 3 2 2" xfId="1061"/>
    <cellStyle name="40% - Accent6 4 3 3" xfId="1062"/>
    <cellStyle name="40% - Accent6 4 4" xfId="1063"/>
    <cellStyle name="40% - Accent6 4 4 2" xfId="1064"/>
    <cellStyle name="40% - Accent6 4 5" xfId="1065"/>
    <cellStyle name="40% - Accent6 4 5 2" xfId="1066"/>
    <cellStyle name="40% - Accent6 4 6" xfId="1067"/>
    <cellStyle name="40% - Accent6 5" xfId="1068"/>
    <cellStyle name="40% - Accent6 5 2" xfId="1069"/>
    <cellStyle name="40% - Accent6 5 2 2" xfId="1070"/>
    <cellStyle name="40% - Accent6 5 2 2 2" xfId="1071"/>
    <cellStyle name="40% - Accent6 5 2 3" xfId="1072"/>
    <cellStyle name="40% - Accent6 5 3" xfId="1073"/>
    <cellStyle name="40% - Accent6 5 3 2" xfId="1074"/>
    <cellStyle name="40% - Accent6 5 4" xfId="1075"/>
    <cellStyle name="40% - Accent6 5 4 2" xfId="1076"/>
    <cellStyle name="40% - Accent6 5 5" xfId="1077"/>
    <cellStyle name="40% - Accent6 6" xfId="1078"/>
    <cellStyle name="40% - Accent6 6 2" xfId="1079"/>
    <cellStyle name="40% - Accent6 6 2 2" xfId="1080"/>
    <cellStyle name="40% - Accent6 6 3" xfId="1081"/>
    <cellStyle name="40% - Accent6 7" xfId="1082"/>
    <cellStyle name="40% - Accent6 7 2" xfId="1083"/>
    <cellStyle name="40% - Accent6 8" xfId="1084"/>
    <cellStyle name="40% - Accent6 8 2" xfId="1085"/>
    <cellStyle name="40% - Accent6 9" xfId="1086"/>
    <cellStyle name="60% - Accent1" xfId="25" builtinId="32" customBuiltin="1"/>
    <cellStyle name="60% - Accent1 2" xfId="1087"/>
    <cellStyle name="60% - Accent2" xfId="29" builtinId="36" customBuiltin="1"/>
    <cellStyle name="60% - Accent2 2" xfId="1088"/>
    <cellStyle name="60% - Accent3" xfId="33" builtinId="40" customBuiltin="1"/>
    <cellStyle name="60% - Accent3 2" xfId="1089"/>
    <cellStyle name="60% - Accent4" xfId="37" builtinId="44" customBuiltin="1"/>
    <cellStyle name="60% - Accent4 2" xfId="1090"/>
    <cellStyle name="60% - Accent5" xfId="41" builtinId="48" customBuiltin="1"/>
    <cellStyle name="60% - Accent5 2" xfId="1091"/>
    <cellStyle name="60% - Accent6" xfId="45" builtinId="52" customBuiltin="1"/>
    <cellStyle name="60% - Accent6 2" xfId="1092"/>
    <cellStyle name="Accent1" xfId="22" builtinId="29" customBuiltin="1"/>
    <cellStyle name="Accent1 2" xfId="1093"/>
    <cellStyle name="Accent2" xfId="26" builtinId="33" customBuiltin="1"/>
    <cellStyle name="Accent2 2" xfId="1094"/>
    <cellStyle name="Accent3" xfId="30" builtinId="37" customBuiltin="1"/>
    <cellStyle name="Accent3 2" xfId="1095"/>
    <cellStyle name="Accent4" xfId="34" builtinId="41" customBuiltin="1"/>
    <cellStyle name="Accent4 2" xfId="1096"/>
    <cellStyle name="Accent5" xfId="38" builtinId="45" customBuiltin="1"/>
    <cellStyle name="Accent5 2" xfId="1097"/>
    <cellStyle name="Accent6" xfId="42" builtinId="49" customBuiltin="1"/>
    <cellStyle name="Accent6 2" xfId="1098"/>
    <cellStyle name="Bad" xfId="11" builtinId="27" customBuiltin="1"/>
    <cellStyle name="Bad 2" xfId="1099"/>
    <cellStyle name="blp_column_header" xfId="1100"/>
    <cellStyle name="Calculation" xfId="15" builtinId="22" customBuiltin="1"/>
    <cellStyle name="Calculation 2" xfId="1101"/>
    <cellStyle name="Check Cell" xfId="17" builtinId="23" customBuiltin="1"/>
    <cellStyle name="Check Cell 2" xfId="1102"/>
    <cellStyle name="Comma" xfId="1" builtinId="3"/>
    <cellStyle name="Comma 10" xfId="50"/>
    <cellStyle name="Comma 11" xfId="46"/>
    <cellStyle name="Comma 2" xfId="1103"/>
    <cellStyle name="Comma 2 10" xfId="1104"/>
    <cellStyle name="Comma 2 10 2" xfId="1105"/>
    <cellStyle name="Comma 2 10 2 2" xfId="1106"/>
    <cellStyle name="Comma 2 10 3" xfId="1107"/>
    <cellStyle name="Comma 2 11" xfId="1108"/>
    <cellStyle name="Comma 2 11 2" xfId="1109"/>
    <cellStyle name="Comma 2 12" xfId="1110"/>
    <cellStyle name="Comma 2 12 2" xfId="1111"/>
    <cellStyle name="Comma 2 13" xfId="1112"/>
    <cellStyle name="Comma 2 2" xfId="1113"/>
    <cellStyle name="Comma 2 3" xfId="1114"/>
    <cellStyle name="Comma 2 3 2" xfId="1115"/>
    <cellStyle name="Comma 2 3 2 2" xfId="1116"/>
    <cellStyle name="Comma 2 3 2 2 2" xfId="1117"/>
    <cellStyle name="Comma 2 3 2 2 2 2" xfId="1118"/>
    <cellStyle name="Comma 2 3 2 2 2 2 2" xfId="1119"/>
    <cellStyle name="Comma 2 3 2 2 2 2 2 2" xfId="1120"/>
    <cellStyle name="Comma 2 3 2 2 2 2 3" xfId="1121"/>
    <cellStyle name="Comma 2 3 2 2 2 3" xfId="1122"/>
    <cellStyle name="Comma 2 3 2 2 2 3 2" xfId="1123"/>
    <cellStyle name="Comma 2 3 2 2 2 4" xfId="1124"/>
    <cellStyle name="Comma 2 3 2 2 2 4 2" xfId="1125"/>
    <cellStyle name="Comma 2 3 2 2 2 5" xfId="1126"/>
    <cellStyle name="Comma 2 3 2 2 3" xfId="1127"/>
    <cellStyle name="Comma 2 3 2 2 3 2" xfId="1128"/>
    <cellStyle name="Comma 2 3 2 2 3 2 2" xfId="1129"/>
    <cellStyle name="Comma 2 3 2 2 3 3" xfId="1130"/>
    <cellStyle name="Comma 2 3 2 2 4" xfId="1131"/>
    <cellStyle name="Comma 2 3 2 2 4 2" xfId="1132"/>
    <cellStyle name="Comma 2 3 2 2 5" xfId="1133"/>
    <cellStyle name="Comma 2 3 2 2 5 2" xfId="1134"/>
    <cellStyle name="Comma 2 3 2 2 6" xfId="1135"/>
    <cellStyle name="Comma 2 3 2 2 6 2" xfId="1136"/>
    <cellStyle name="Comma 2 3 2 2 7" xfId="1137"/>
    <cellStyle name="Comma 2 3 2 3" xfId="1138"/>
    <cellStyle name="Comma 2 3 2 3 2" xfId="1139"/>
    <cellStyle name="Comma 2 3 2 3 2 2" xfId="1140"/>
    <cellStyle name="Comma 2 3 2 3 2 2 2" xfId="1141"/>
    <cellStyle name="Comma 2 3 2 3 2 3" xfId="1142"/>
    <cellStyle name="Comma 2 3 2 3 3" xfId="1143"/>
    <cellStyle name="Comma 2 3 2 3 3 2" xfId="1144"/>
    <cellStyle name="Comma 2 3 2 3 4" xfId="1145"/>
    <cellStyle name="Comma 2 3 2 3 4 2" xfId="1146"/>
    <cellStyle name="Comma 2 3 2 3 5" xfId="1147"/>
    <cellStyle name="Comma 2 3 2 4" xfId="1148"/>
    <cellStyle name="Comma 2 3 2 4 2" xfId="1149"/>
    <cellStyle name="Comma 2 3 2 4 2 2" xfId="1150"/>
    <cellStyle name="Comma 2 3 2 4 3" xfId="1151"/>
    <cellStyle name="Comma 2 3 2 4 3 2" xfId="1152"/>
    <cellStyle name="Comma 2 3 2 4 4" xfId="1153"/>
    <cellStyle name="Comma 2 3 2 5" xfId="1154"/>
    <cellStyle name="Comma 2 3 2 5 2" xfId="1155"/>
    <cellStyle name="Comma 2 3 2 5 2 2" xfId="1156"/>
    <cellStyle name="Comma 2 3 2 5 3" xfId="1157"/>
    <cellStyle name="Comma 2 3 2 6" xfId="1158"/>
    <cellStyle name="Comma 2 3 2 6 2" xfId="1159"/>
    <cellStyle name="Comma 2 3 2 7" xfId="1160"/>
    <cellStyle name="Comma 2 3 2 7 2" xfId="1161"/>
    <cellStyle name="Comma 2 3 2 8" xfId="1162"/>
    <cellStyle name="Comma 2 3 3" xfId="1163"/>
    <cellStyle name="Comma 2 3 3 2" xfId="1164"/>
    <cellStyle name="Comma 2 3 3 2 2" xfId="1165"/>
    <cellStyle name="Comma 2 3 3 2 2 2" xfId="1166"/>
    <cellStyle name="Comma 2 3 3 2 2 2 2" xfId="1167"/>
    <cellStyle name="Comma 2 3 3 2 2 3" xfId="1168"/>
    <cellStyle name="Comma 2 3 3 2 3" xfId="1169"/>
    <cellStyle name="Comma 2 3 3 2 3 2" xfId="1170"/>
    <cellStyle name="Comma 2 3 3 2 4" xfId="1171"/>
    <cellStyle name="Comma 2 3 3 2 4 2" xfId="1172"/>
    <cellStyle name="Comma 2 3 3 2 5" xfId="1173"/>
    <cellStyle name="Comma 2 3 3 3" xfId="1174"/>
    <cellStyle name="Comma 2 3 3 3 2" xfId="1175"/>
    <cellStyle name="Comma 2 3 3 3 2 2" xfId="1176"/>
    <cellStyle name="Comma 2 3 3 3 3" xfId="1177"/>
    <cellStyle name="Comma 2 3 3 4" xfId="1178"/>
    <cellStyle name="Comma 2 3 3 4 2" xfId="1179"/>
    <cellStyle name="Comma 2 3 3 5" xfId="1180"/>
    <cellStyle name="Comma 2 3 3 5 2" xfId="1181"/>
    <cellStyle name="Comma 2 3 3 6" xfId="1182"/>
    <cellStyle name="Comma 2 3 4" xfId="1183"/>
    <cellStyle name="Comma 2 3 4 2" xfId="1184"/>
    <cellStyle name="Comma 2 3 4 2 2" xfId="1185"/>
    <cellStyle name="Comma 2 3 4 2 2 2" xfId="1186"/>
    <cellStyle name="Comma 2 3 4 2 3" xfId="1187"/>
    <cellStyle name="Comma 2 3 4 3" xfId="1188"/>
    <cellStyle name="Comma 2 3 4 3 2" xfId="1189"/>
    <cellStyle name="Comma 2 3 4 4" xfId="1190"/>
    <cellStyle name="Comma 2 3 4 4 2" xfId="1191"/>
    <cellStyle name="Comma 2 3 4 5" xfId="1192"/>
    <cellStyle name="Comma 2 3 5" xfId="1193"/>
    <cellStyle name="Comma 2 3 5 2" xfId="1194"/>
    <cellStyle name="Comma 2 3 5 2 2" xfId="1195"/>
    <cellStyle name="Comma 2 3 5 3" xfId="1196"/>
    <cellStyle name="Comma 2 3 5 3 2" xfId="1197"/>
    <cellStyle name="Comma 2 3 5 4" xfId="1198"/>
    <cellStyle name="Comma 2 3 6" xfId="1199"/>
    <cellStyle name="Comma 2 3 6 2" xfId="1200"/>
    <cellStyle name="Comma 2 3 6 2 2" xfId="1201"/>
    <cellStyle name="Comma 2 3 6 3" xfId="1202"/>
    <cellStyle name="Comma 2 3 7" xfId="1203"/>
    <cellStyle name="Comma 2 3 7 2" xfId="1204"/>
    <cellStyle name="Comma 2 3 8" xfId="1205"/>
    <cellStyle name="Comma 2 3 8 2" xfId="1206"/>
    <cellStyle name="Comma 2 3 9" xfId="1207"/>
    <cellStyle name="Comma 2 4" xfId="1208"/>
    <cellStyle name="Comma 2 4 2" xfId="1209"/>
    <cellStyle name="Comma 2 4 2 2" xfId="1210"/>
    <cellStyle name="Comma 2 4 2 2 2" xfId="1211"/>
    <cellStyle name="Comma 2 4 2 2 2 2" xfId="1212"/>
    <cellStyle name="Comma 2 4 2 2 2 2 2" xfId="1213"/>
    <cellStyle name="Comma 2 4 2 2 2 3" xfId="1214"/>
    <cellStyle name="Comma 2 4 2 2 3" xfId="1215"/>
    <cellStyle name="Comma 2 4 2 2 3 2" xfId="1216"/>
    <cellStyle name="Comma 2 4 2 2 4" xfId="1217"/>
    <cellStyle name="Comma 2 4 2 2 4 2" xfId="1218"/>
    <cellStyle name="Comma 2 4 2 2 5" xfId="1219"/>
    <cellStyle name="Comma 2 4 2 3" xfId="1220"/>
    <cellStyle name="Comma 2 4 2 3 2" xfId="1221"/>
    <cellStyle name="Comma 2 4 2 3 2 2" xfId="1222"/>
    <cellStyle name="Comma 2 4 2 3 3" xfId="1223"/>
    <cellStyle name="Comma 2 4 2 4" xfId="1224"/>
    <cellStyle name="Comma 2 4 2 4 2" xfId="1225"/>
    <cellStyle name="Comma 2 4 2 5" xfId="1226"/>
    <cellStyle name="Comma 2 4 2 5 2" xfId="1227"/>
    <cellStyle name="Comma 2 4 2 6" xfId="1228"/>
    <cellStyle name="Comma 2 4 3" xfId="1229"/>
    <cellStyle name="Comma 2 4 3 2" xfId="1230"/>
    <cellStyle name="Comma 2 4 3 2 2" xfId="1231"/>
    <cellStyle name="Comma 2 4 3 2 2 2" xfId="1232"/>
    <cellStyle name="Comma 2 4 3 2 3" xfId="1233"/>
    <cellStyle name="Comma 2 4 3 3" xfId="1234"/>
    <cellStyle name="Comma 2 4 3 3 2" xfId="1235"/>
    <cellStyle name="Comma 2 4 3 4" xfId="1236"/>
    <cellStyle name="Comma 2 4 3 4 2" xfId="1237"/>
    <cellStyle name="Comma 2 4 3 5" xfId="1238"/>
    <cellStyle name="Comma 2 4 4" xfId="1239"/>
    <cellStyle name="Comma 2 4 4 2" xfId="1240"/>
    <cellStyle name="Comma 2 4 4 2 2" xfId="1241"/>
    <cellStyle name="Comma 2 4 4 3" xfId="1242"/>
    <cellStyle name="Comma 2 4 4 3 2" xfId="1243"/>
    <cellStyle name="Comma 2 4 4 4" xfId="1244"/>
    <cellStyle name="Comma 2 4 5" xfId="1245"/>
    <cellStyle name="Comma 2 4 5 2" xfId="1246"/>
    <cellStyle name="Comma 2 4 5 2 2" xfId="1247"/>
    <cellStyle name="Comma 2 4 5 3" xfId="1248"/>
    <cellStyle name="Comma 2 4 6" xfId="1249"/>
    <cellStyle name="Comma 2 4 6 2" xfId="1250"/>
    <cellStyle name="Comma 2 4 7" xfId="1251"/>
    <cellStyle name="Comma 2 4 7 2" xfId="1252"/>
    <cellStyle name="Comma 2 4 8" xfId="1253"/>
    <cellStyle name="Comma 2 5" xfId="1254"/>
    <cellStyle name="Comma 2 5 2" xfId="1255"/>
    <cellStyle name="Comma 2 5 2 2" xfId="1256"/>
    <cellStyle name="Comma 2 5 2 2 2" xfId="1257"/>
    <cellStyle name="Comma 2 5 2 2 2 2" xfId="1258"/>
    <cellStyle name="Comma 2 5 2 2 2 2 2" xfId="1259"/>
    <cellStyle name="Comma 2 5 2 2 2 3" xfId="1260"/>
    <cellStyle name="Comma 2 5 2 2 3" xfId="1261"/>
    <cellStyle name="Comma 2 5 2 2 3 2" xfId="1262"/>
    <cellStyle name="Comma 2 5 2 2 4" xfId="1263"/>
    <cellStyle name="Comma 2 5 2 2 4 2" xfId="1264"/>
    <cellStyle name="Comma 2 5 2 2 5" xfId="1265"/>
    <cellStyle name="Comma 2 5 2 3" xfId="1266"/>
    <cellStyle name="Comma 2 5 2 3 2" xfId="1267"/>
    <cellStyle name="Comma 2 5 2 3 2 2" xfId="1268"/>
    <cellStyle name="Comma 2 5 2 3 3" xfId="1269"/>
    <cellStyle name="Comma 2 5 2 4" xfId="1270"/>
    <cellStyle name="Comma 2 5 2 4 2" xfId="1271"/>
    <cellStyle name="Comma 2 5 2 5" xfId="1272"/>
    <cellStyle name="Comma 2 5 2 5 2" xfId="1273"/>
    <cellStyle name="Comma 2 5 2 6" xfId="1274"/>
    <cellStyle name="Comma 2 5 3" xfId="1275"/>
    <cellStyle name="Comma 2 5 3 2" xfId="1276"/>
    <cellStyle name="Comma 2 5 3 2 2" xfId="1277"/>
    <cellStyle name="Comma 2 5 3 2 2 2" xfId="1278"/>
    <cellStyle name="Comma 2 5 3 2 3" xfId="1279"/>
    <cellStyle name="Comma 2 5 3 3" xfId="1280"/>
    <cellStyle name="Comma 2 5 3 3 2" xfId="1281"/>
    <cellStyle name="Comma 2 5 3 4" xfId="1282"/>
    <cellStyle name="Comma 2 5 3 4 2" xfId="1283"/>
    <cellStyle name="Comma 2 5 3 5" xfId="1284"/>
    <cellStyle name="Comma 2 5 4" xfId="1285"/>
    <cellStyle name="Comma 2 5 4 2" xfId="1286"/>
    <cellStyle name="Comma 2 5 4 2 2" xfId="1287"/>
    <cellStyle name="Comma 2 5 4 3" xfId="1288"/>
    <cellStyle name="Comma 2 5 5" xfId="1289"/>
    <cellStyle name="Comma 2 5 5 2" xfId="1290"/>
    <cellStyle name="Comma 2 5 6" xfId="1291"/>
    <cellStyle name="Comma 2 5 6 2" xfId="1292"/>
    <cellStyle name="Comma 2 5 7" xfId="1293"/>
    <cellStyle name="Comma 2 6" xfId="1294"/>
    <cellStyle name="Comma 2 6 2" xfId="1295"/>
    <cellStyle name="Comma 2 6 2 2" xfId="1296"/>
    <cellStyle name="Comma 2 6 2 2 2" xfId="1297"/>
    <cellStyle name="Comma 2 6 2 2 2 2" xfId="1298"/>
    <cellStyle name="Comma 2 6 2 2 3" xfId="1299"/>
    <cellStyle name="Comma 2 6 2 3" xfId="1300"/>
    <cellStyle name="Comma 2 6 2 3 2" xfId="1301"/>
    <cellStyle name="Comma 2 6 2 4" xfId="1302"/>
    <cellStyle name="Comma 2 6 2 4 2" xfId="1303"/>
    <cellStyle name="Comma 2 6 2 5" xfId="1304"/>
    <cellStyle name="Comma 2 6 3" xfId="1305"/>
    <cellStyle name="Comma 2 6 3 2" xfId="1306"/>
    <cellStyle name="Comma 2 6 3 2 2" xfId="1307"/>
    <cellStyle name="Comma 2 6 3 3" xfId="1308"/>
    <cellStyle name="Comma 2 6 4" xfId="1309"/>
    <cellStyle name="Comma 2 6 4 2" xfId="1310"/>
    <cellStyle name="Comma 2 6 5" xfId="1311"/>
    <cellStyle name="Comma 2 6 5 2" xfId="1312"/>
    <cellStyle name="Comma 2 6 6" xfId="1313"/>
    <cellStyle name="Comma 2 7" xfId="1314"/>
    <cellStyle name="Comma 2 7 2" xfId="1315"/>
    <cellStyle name="Comma 2 7 2 2" xfId="1316"/>
    <cellStyle name="Comma 2 7 2 2 2" xfId="1317"/>
    <cellStyle name="Comma 2 7 2 2 2 2" xfId="1318"/>
    <cellStyle name="Comma 2 7 2 2 3" xfId="1319"/>
    <cellStyle name="Comma 2 7 2 3" xfId="1320"/>
    <cellStyle name="Comma 2 7 2 3 2" xfId="1321"/>
    <cellStyle name="Comma 2 7 2 4" xfId="1322"/>
    <cellStyle name="Comma 2 7 2 4 2" xfId="1323"/>
    <cellStyle name="Comma 2 7 2 5" xfId="1324"/>
    <cellStyle name="Comma 2 7 3" xfId="1325"/>
    <cellStyle name="Comma 2 7 3 2" xfId="1326"/>
    <cellStyle name="Comma 2 7 3 2 2" xfId="1327"/>
    <cellStyle name="Comma 2 7 3 3" xfId="1328"/>
    <cellStyle name="Comma 2 7 4" xfId="1329"/>
    <cellStyle name="Comma 2 7 4 2" xfId="1330"/>
    <cellStyle name="Comma 2 7 5" xfId="1331"/>
    <cellStyle name="Comma 2 7 5 2" xfId="1332"/>
    <cellStyle name="Comma 2 7 6" xfId="1333"/>
    <cellStyle name="Comma 2 8" xfId="1334"/>
    <cellStyle name="Comma 2 8 2" xfId="1335"/>
    <cellStyle name="Comma 2 8 2 2" xfId="1336"/>
    <cellStyle name="Comma 2 8 2 2 2" xfId="1337"/>
    <cellStyle name="Comma 2 8 2 3" xfId="1338"/>
    <cellStyle name="Comma 2 8 3" xfId="1339"/>
    <cellStyle name="Comma 2 8 3 2" xfId="1340"/>
    <cellStyle name="Comma 2 8 4" xfId="1341"/>
    <cellStyle name="Comma 2 8 4 2" xfId="1342"/>
    <cellStyle name="Comma 2 8 5" xfId="1343"/>
    <cellStyle name="Comma 2 9" xfId="1344"/>
    <cellStyle name="Comma 2 9 2" xfId="1345"/>
    <cellStyle name="Comma 2 9 2 2" xfId="1346"/>
    <cellStyle name="Comma 2 9 3" xfId="1347"/>
    <cellStyle name="Comma 3" xfId="1348"/>
    <cellStyle name="Comma 3 10" xfId="1349"/>
    <cellStyle name="Comma 3 10 2" xfId="1350"/>
    <cellStyle name="Comma 3 2" xfId="1351"/>
    <cellStyle name="Comma 3 2 10" xfId="1352"/>
    <cellStyle name="Comma 3 2 10 2" xfId="1353"/>
    <cellStyle name="Comma 3 2 11" xfId="1354"/>
    <cellStyle name="Comma 3 2 11 2" xfId="1355"/>
    <cellStyle name="Comma 3 2 12" xfId="1356"/>
    <cellStyle name="Comma 3 2 2" xfId="1357"/>
    <cellStyle name="Comma 3 2 2 10" xfId="1358"/>
    <cellStyle name="Comma 3 2 2 10 2" xfId="1359"/>
    <cellStyle name="Comma 3 2 2 11" xfId="1360"/>
    <cellStyle name="Comma 3 2 2 11 2" xfId="1361"/>
    <cellStyle name="Comma 3 2 2 12" xfId="1362"/>
    <cellStyle name="Comma 3 2 2 2" xfId="1363"/>
    <cellStyle name="Comma 3 2 2 2 10" xfId="1364"/>
    <cellStyle name="Comma 3 2 2 2 10 2" xfId="1365"/>
    <cellStyle name="Comma 3 2 2 2 11" xfId="1366"/>
    <cellStyle name="Comma 3 2 2 2 2" xfId="1367"/>
    <cellStyle name="Comma 3 2 2 2 2 2" xfId="1368"/>
    <cellStyle name="Comma 3 2 2 2 2 2 2" xfId="1369"/>
    <cellStyle name="Comma 3 2 2 2 2 2 2 2" xfId="1370"/>
    <cellStyle name="Comma 3 2 2 2 2 2 2 2 2" xfId="1371"/>
    <cellStyle name="Comma 3 2 2 2 2 2 2 2 2 2" xfId="1372"/>
    <cellStyle name="Comma 3 2 2 2 2 2 2 2 3" xfId="1373"/>
    <cellStyle name="Comma 3 2 2 2 2 2 2 3" xfId="1374"/>
    <cellStyle name="Comma 3 2 2 2 2 2 2 3 2" xfId="1375"/>
    <cellStyle name="Comma 3 2 2 2 2 2 2 4" xfId="1376"/>
    <cellStyle name="Comma 3 2 2 2 2 2 2 4 2" xfId="1377"/>
    <cellStyle name="Comma 3 2 2 2 2 2 2 5" xfId="1378"/>
    <cellStyle name="Comma 3 2 2 2 2 2 3" xfId="1379"/>
    <cellStyle name="Comma 3 2 2 2 2 2 3 2" xfId="1380"/>
    <cellStyle name="Comma 3 2 2 2 2 2 3 2 2" xfId="1381"/>
    <cellStyle name="Comma 3 2 2 2 2 2 3 3" xfId="1382"/>
    <cellStyle name="Comma 3 2 2 2 2 2 4" xfId="1383"/>
    <cellStyle name="Comma 3 2 2 2 2 2 4 2" xfId="1384"/>
    <cellStyle name="Comma 3 2 2 2 2 2 5" xfId="1385"/>
    <cellStyle name="Comma 3 2 2 2 2 2 5 2" xfId="1386"/>
    <cellStyle name="Comma 3 2 2 2 2 2 6" xfId="1387"/>
    <cellStyle name="Comma 3 2 2 2 2 3" xfId="1388"/>
    <cellStyle name="Comma 3 2 2 2 2 3 2" xfId="1389"/>
    <cellStyle name="Comma 3 2 2 2 2 3 2 2" xfId="1390"/>
    <cellStyle name="Comma 3 2 2 2 2 3 2 2 2" xfId="1391"/>
    <cellStyle name="Comma 3 2 2 2 2 3 2 3" xfId="1392"/>
    <cellStyle name="Comma 3 2 2 2 2 3 3" xfId="1393"/>
    <cellStyle name="Comma 3 2 2 2 2 3 3 2" xfId="1394"/>
    <cellStyle name="Comma 3 2 2 2 2 3 4" xfId="1395"/>
    <cellStyle name="Comma 3 2 2 2 2 3 4 2" xfId="1396"/>
    <cellStyle name="Comma 3 2 2 2 2 3 5" xfId="1397"/>
    <cellStyle name="Comma 3 2 2 2 2 4" xfId="1398"/>
    <cellStyle name="Comma 3 2 2 2 2 4 2" xfId="1399"/>
    <cellStyle name="Comma 3 2 2 2 2 4 2 2" xfId="1400"/>
    <cellStyle name="Comma 3 2 2 2 2 4 3" xfId="1401"/>
    <cellStyle name="Comma 3 2 2 2 2 4 3 2" xfId="1402"/>
    <cellStyle name="Comma 3 2 2 2 2 4 4" xfId="1403"/>
    <cellStyle name="Comma 3 2 2 2 2 5" xfId="1404"/>
    <cellStyle name="Comma 3 2 2 2 2 5 2" xfId="1405"/>
    <cellStyle name="Comma 3 2 2 2 2 5 2 2" xfId="1406"/>
    <cellStyle name="Comma 3 2 2 2 2 5 3" xfId="1407"/>
    <cellStyle name="Comma 3 2 2 2 2 6" xfId="1408"/>
    <cellStyle name="Comma 3 2 2 2 2 6 2" xfId="1409"/>
    <cellStyle name="Comma 3 2 2 2 2 7" xfId="1410"/>
    <cellStyle name="Comma 3 2 2 2 2 7 2" xfId="1411"/>
    <cellStyle name="Comma 3 2 2 2 2 8" xfId="1412"/>
    <cellStyle name="Comma 3 2 2 2 3" xfId="1413"/>
    <cellStyle name="Comma 3 2 2 2 3 2" xfId="1414"/>
    <cellStyle name="Comma 3 2 2 2 3 2 2" xfId="1415"/>
    <cellStyle name="Comma 3 2 2 2 3 2 2 2" xfId="1416"/>
    <cellStyle name="Comma 3 2 2 2 3 2 2 2 2" xfId="1417"/>
    <cellStyle name="Comma 3 2 2 2 3 2 2 2 2 2" xfId="1418"/>
    <cellStyle name="Comma 3 2 2 2 3 2 2 2 3" xfId="1419"/>
    <cellStyle name="Comma 3 2 2 2 3 2 2 3" xfId="1420"/>
    <cellStyle name="Comma 3 2 2 2 3 2 2 3 2" xfId="1421"/>
    <cellStyle name="Comma 3 2 2 2 3 2 2 4" xfId="1422"/>
    <cellStyle name="Comma 3 2 2 2 3 2 2 4 2" xfId="1423"/>
    <cellStyle name="Comma 3 2 2 2 3 2 2 5" xfId="1424"/>
    <cellStyle name="Comma 3 2 2 2 3 2 3" xfId="1425"/>
    <cellStyle name="Comma 3 2 2 2 3 2 3 2" xfId="1426"/>
    <cellStyle name="Comma 3 2 2 2 3 2 3 2 2" xfId="1427"/>
    <cellStyle name="Comma 3 2 2 2 3 2 3 3" xfId="1428"/>
    <cellStyle name="Comma 3 2 2 2 3 2 4" xfId="1429"/>
    <cellStyle name="Comma 3 2 2 2 3 2 4 2" xfId="1430"/>
    <cellStyle name="Comma 3 2 2 2 3 2 5" xfId="1431"/>
    <cellStyle name="Comma 3 2 2 2 3 2 5 2" xfId="1432"/>
    <cellStyle name="Comma 3 2 2 2 3 2 6" xfId="1433"/>
    <cellStyle name="Comma 3 2 2 2 3 3" xfId="1434"/>
    <cellStyle name="Comma 3 2 2 2 3 3 2" xfId="1435"/>
    <cellStyle name="Comma 3 2 2 2 3 3 2 2" xfId="1436"/>
    <cellStyle name="Comma 3 2 2 2 3 3 2 2 2" xfId="1437"/>
    <cellStyle name="Comma 3 2 2 2 3 3 2 3" xfId="1438"/>
    <cellStyle name="Comma 3 2 2 2 3 3 3" xfId="1439"/>
    <cellStyle name="Comma 3 2 2 2 3 3 3 2" xfId="1440"/>
    <cellStyle name="Comma 3 2 2 2 3 3 4" xfId="1441"/>
    <cellStyle name="Comma 3 2 2 2 3 3 4 2" xfId="1442"/>
    <cellStyle name="Comma 3 2 2 2 3 3 5" xfId="1443"/>
    <cellStyle name="Comma 3 2 2 2 3 4" xfId="1444"/>
    <cellStyle name="Comma 3 2 2 2 3 4 2" xfId="1445"/>
    <cellStyle name="Comma 3 2 2 2 3 4 2 2" xfId="1446"/>
    <cellStyle name="Comma 3 2 2 2 3 4 3" xfId="1447"/>
    <cellStyle name="Comma 3 2 2 2 3 5" xfId="1448"/>
    <cellStyle name="Comma 3 2 2 2 3 5 2" xfId="1449"/>
    <cellStyle name="Comma 3 2 2 2 3 6" xfId="1450"/>
    <cellStyle name="Comma 3 2 2 2 3 6 2" xfId="1451"/>
    <cellStyle name="Comma 3 2 2 2 3 7" xfId="1452"/>
    <cellStyle name="Comma 3 2 2 2 4" xfId="1453"/>
    <cellStyle name="Comma 3 2 2 2 4 2" xfId="1454"/>
    <cellStyle name="Comma 3 2 2 2 4 2 2" xfId="1455"/>
    <cellStyle name="Comma 3 2 2 2 4 2 2 2" xfId="1456"/>
    <cellStyle name="Comma 3 2 2 2 4 2 2 2 2" xfId="1457"/>
    <cellStyle name="Comma 3 2 2 2 4 2 2 3" xfId="1458"/>
    <cellStyle name="Comma 3 2 2 2 4 2 3" xfId="1459"/>
    <cellStyle name="Comma 3 2 2 2 4 2 3 2" xfId="1460"/>
    <cellStyle name="Comma 3 2 2 2 4 2 4" xfId="1461"/>
    <cellStyle name="Comma 3 2 2 2 4 2 4 2" xfId="1462"/>
    <cellStyle name="Comma 3 2 2 2 4 2 5" xfId="1463"/>
    <cellStyle name="Comma 3 2 2 2 4 3" xfId="1464"/>
    <cellStyle name="Comma 3 2 2 2 4 3 2" xfId="1465"/>
    <cellStyle name="Comma 3 2 2 2 4 3 2 2" xfId="1466"/>
    <cellStyle name="Comma 3 2 2 2 4 3 3" xfId="1467"/>
    <cellStyle name="Comma 3 2 2 2 4 4" xfId="1468"/>
    <cellStyle name="Comma 3 2 2 2 4 4 2" xfId="1469"/>
    <cellStyle name="Comma 3 2 2 2 4 5" xfId="1470"/>
    <cellStyle name="Comma 3 2 2 2 4 5 2" xfId="1471"/>
    <cellStyle name="Comma 3 2 2 2 4 6" xfId="1472"/>
    <cellStyle name="Comma 3 2 2 2 5" xfId="1473"/>
    <cellStyle name="Comma 3 2 2 2 5 2" xfId="1474"/>
    <cellStyle name="Comma 3 2 2 2 5 2 2" xfId="1475"/>
    <cellStyle name="Comma 3 2 2 2 5 2 2 2" xfId="1476"/>
    <cellStyle name="Comma 3 2 2 2 5 2 2 2 2" xfId="1477"/>
    <cellStyle name="Comma 3 2 2 2 5 2 2 3" xfId="1478"/>
    <cellStyle name="Comma 3 2 2 2 5 2 3" xfId="1479"/>
    <cellStyle name="Comma 3 2 2 2 5 2 3 2" xfId="1480"/>
    <cellStyle name="Comma 3 2 2 2 5 2 4" xfId="1481"/>
    <cellStyle name="Comma 3 2 2 2 5 2 4 2" xfId="1482"/>
    <cellStyle name="Comma 3 2 2 2 5 2 5" xfId="1483"/>
    <cellStyle name="Comma 3 2 2 2 5 3" xfId="1484"/>
    <cellStyle name="Comma 3 2 2 2 5 3 2" xfId="1485"/>
    <cellStyle name="Comma 3 2 2 2 5 3 2 2" xfId="1486"/>
    <cellStyle name="Comma 3 2 2 2 5 3 3" xfId="1487"/>
    <cellStyle name="Comma 3 2 2 2 5 4" xfId="1488"/>
    <cellStyle name="Comma 3 2 2 2 5 4 2" xfId="1489"/>
    <cellStyle name="Comma 3 2 2 2 5 5" xfId="1490"/>
    <cellStyle name="Comma 3 2 2 2 5 5 2" xfId="1491"/>
    <cellStyle name="Comma 3 2 2 2 5 6" xfId="1492"/>
    <cellStyle name="Comma 3 2 2 2 6" xfId="1493"/>
    <cellStyle name="Comma 3 2 2 2 6 2" xfId="1494"/>
    <cellStyle name="Comma 3 2 2 2 6 2 2" xfId="1495"/>
    <cellStyle name="Comma 3 2 2 2 6 2 2 2" xfId="1496"/>
    <cellStyle name="Comma 3 2 2 2 6 2 3" xfId="1497"/>
    <cellStyle name="Comma 3 2 2 2 6 3" xfId="1498"/>
    <cellStyle name="Comma 3 2 2 2 6 3 2" xfId="1499"/>
    <cellStyle name="Comma 3 2 2 2 6 4" xfId="1500"/>
    <cellStyle name="Comma 3 2 2 2 6 4 2" xfId="1501"/>
    <cellStyle name="Comma 3 2 2 2 6 5" xfId="1502"/>
    <cellStyle name="Comma 3 2 2 2 7" xfId="1503"/>
    <cellStyle name="Comma 3 2 2 2 7 2" xfId="1504"/>
    <cellStyle name="Comma 3 2 2 2 7 2 2" xfId="1505"/>
    <cellStyle name="Comma 3 2 2 2 7 3" xfId="1506"/>
    <cellStyle name="Comma 3 2 2 2 8" xfId="1507"/>
    <cellStyle name="Comma 3 2 2 2 8 2" xfId="1508"/>
    <cellStyle name="Comma 3 2 2 2 8 2 2" xfId="1509"/>
    <cellStyle name="Comma 3 2 2 2 8 3" xfId="1510"/>
    <cellStyle name="Comma 3 2 2 2 9" xfId="1511"/>
    <cellStyle name="Comma 3 2 2 2 9 2" xfId="1512"/>
    <cellStyle name="Comma 3 2 2 3" xfId="1513"/>
    <cellStyle name="Comma 3 2 2 3 2" xfId="1514"/>
    <cellStyle name="Comma 3 2 2 3 2 2" xfId="1515"/>
    <cellStyle name="Comma 3 2 2 3 2 2 2" xfId="1516"/>
    <cellStyle name="Comma 3 2 2 3 2 2 2 2" xfId="1517"/>
    <cellStyle name="Comma 3 2 2 3 2 2 2 2 2" xfId="1518"/>
    <cellStyle name="Comma 3 2 2 3 2 2 2 3" xfId="1519"/>
    <cellStyle name="Comma 3 2 2 3 2 2 3" xfId="1520"/>
    <cellStyle name="Comma 3 2 2 3 2 2 3 2" xfId="1521"/>
    <cellStyle name="Comma 3 2 2 3 2 2 4" xfId="1522"/>
    <cellStyle name="Comma 3 2 2 3 2 2 4 2" xfId="1523"/>
    <cellStyle name="Comma 3 2 2 3 2 2 5" xfId="1524"/>
    <cellStyle name="Comma 3 2 2 3 2 3" xfId="1525"/>
    <cellStyle name="Comma 3 2 2 3 2 3 2" xfId="1526"/>
    <cellStyle name="Comma 3 2 2 3 2 3 2 2" xfId="1527"/>
    <cellStyle name="Comma 3 2 2 3 2 3 3" xfId="1528"/>
    <cellStyle name="Comma 3 2 2 3 2 4" xfId="1529"/>
    <cellStyle name="Comma 3 2 2 3 2 4 2" xfId="1530"/>
    <cellStyle name="Comma 3 2 2 3 2 5" xfId="1531"/>
    <cellStyle name="Comma 3 2 2 3 2 5 2" xfId="1532"/>
    <cellStyle name="Comma 3 2 2 3 2 6" xfId="1533"/>
    <cellStyle name="Comma 3 2 2 3 3" xfId="1534"/>
    <cellStyle name="Comma 3 2 2 3 3 2" xfId="1535"/>
    <cellStyle name="Comma 3 2 2 3 3 2 2" xfId="1536"/>
    <cellStyle name="Comma 3 2 2 3 3 2 2 2" xfId="1537"/>
    <cellStyle name="Comma 3 2 2 3 3 2 3" xfId="1538"/>
    <cellStyle name="Comma 3 2 2 3 3 3" xfId="1539"/>
    <cellStyle name="Comma 3 2 2 3 3 3 2" xfId="1540"/>
    <cellStyle name="Comma 3 2 2 3 3 4" xfId="1541"/>
    <cellStyle name="Comma 3 2 2 3 3 4 2" xfId="1542"/>
    <cellStyle name="Comma 3 2 2 3 3 5" xfId="1543"/>
    <cellStyle name="Comma 3 2 2 3 4" xfId="1544"/>
    <cellStyle name="Comma 3 2 2 3 4 2" xfId="1545"/>
    <cellStyle name="Comma 3 2 2 3 4 2 2" xfId="1546"/>
    <cellStyle name="Comma 3 2 2 3 4 3" xfId="1547"/>
    <cellStyle name="Comma 3 2 2 3 4 3 2" xfId="1548"/>
    <cellStyle name="Comma 3 2 2 3 4 4" xfId="1549"/>
    <cellStyle name="Comma 3 2 2 3 5" xfId="1550"/>
    <cellStyle name="Comma 3 2 2 3 5 2" xfId="1551"/>
    <cellStyle name="Comma 3 2 2 3 5 2 2" xfId="1552"/>
    <cellStyle name="Comma 3 2 2 3 5 3" xfId="1553"/>
    <cellStyle name="Comma 3 2 2 3 6" xfId="1554"/>
    <cellStyle name="Comma 3 2 2 3 6 2" xfId="1555"/>
    <cellStyle name="Comma 3 2 2 3 7" xfId="1556"/>
    <cellStyle name="Comma 3 2 2 3 7 2" xfId="1557"/>
    <cellStyle name="Comma 3 2 2 3 8" xfId="1558"/>
    <cellStyle name="Comma 3 2 2 4" xfId="1559"/>
    <cellStyle name="Comma 3 2 2 4 2" xfId="1560"/>
    <cellStyle name="Comma 3 2 2 4 2 2" xfId="1561"/>
    <cellStyle name="Comma 3 2 2 4 2 2 2" xfId="1562"/>
    <cellStyle name="Comma 3 2 2 4 2 2 2 2" xfId="1563"/>
    <cellStyle name="Comma 3 2 2 4 2 2 2 2 2" xfId="1564"/>
    <cellStyle name="Comma 3 2 2 4 2 2 2 3" xfId="1565"/>
    <cellStyle name="Comma 3 2 2 4 2 2 3" xfId="1566"/>
    <cellStyle name="Comma 3 2 2 4 2 2 3 2" xfId="1567"/>
    <cellStyle name="Comma 3 2 2 4 2 2 4" xfId="1568"/>
    <cellStyle name="Comma 3 2 2 4 2 2 4 2" xfId="1569"/>
    <cellStyle name="Comma 3 2 2 4 2 2 5" xfId="1570"/>
    <cellStyle name="Comma 3 2 2 4 2 3" xfId="1571"/>
    <cellStyle name="Comma 3 2 2 4 2 3 2" xfId="1572"/>
    <cellStyle name="Comma 3 2 2 4 2 3 2 2" xfId="1573"/>
    <cellStyle name="Comma 3 2 2 4 2 3 3" xfId="1574"/>
    <cellStyle name="Comma 3 2 2 4 2 4" xfId="1575"/>
    <cellStyle name="Comma 3 2 2 4 2 4 2" xfId="1576"/>
    <cellStyle name="Comma 3 2 2 4 2 5" xfId="1577"/>
    <cellStyle name="Comma 3 2 2 4 2 5 2" xfId="1578"/>
    <cellStyle name="Comma 3 2 2 4 2 6" xfId="1579"/>
    <cellStyle name="Comma 3 2 2 4 3" xfId="1580"/>
    <cellStyle name="Comma 3 2 2 4 3 2" xfId="1581"/>
    <cellStyle name="Comma 3 2 2 4 3 2 2" xfId="1582"/>
    <cellStyle name="Comma 3 2 2 4 3 2 2 2" xfId="1583"/>
    <cellStyle name="Comma 3 2 2 4 3 2 3" xfId="1584"/>
    <cellStyle name="Comma 3 2 2 4 3 3" xfId="1585"/>
    <cellStyle name="Comma 3 2 2 4 3 3 2" xfId="1586"/>
    <cellStyle name="Comma 3 2 2 4 3 4" xfId="1587"/>
    <cellStyle name="Comma 3 2 2 4 3 4 2" xfId="1588"/>
    <cellStyle name="Comma 3 2 2 4 3 5" xfId="1589"/>
    <cellStyle name="Comma 3 2 2 4 4" xfId="1590"/>
    <cellStyle name="Comma 3 2 2 4 4 2" xfId="1591"/>
    <cellStyle name="Comma 3 2 2 4 4 2 2" xfId="1592"/>
    <cellStyle name="Comma 3 2 2 4 4 3" xfId="1593"/>
    <cellStyle name="Comma 3 2 2 4 5" xfId="1594"/>
    <cellStyle name="Comma 3 2 2 4 5 2" xfId="1595"/>
    <cellStyle name="Comma 3 2 2 4 6" xfId="1596"/>
    <cellStyle name="Comma 3 2 2 4 6 2" xfId="1597"/>
    <cellStyle name="Comma 3 2 2 4 7" xfId="1598"/>
    <cellStyle name="Comma 3 2 2 5" xfId="1599"/>
    <cellStyle name="Comma 3 2 2 5 2" xfId="1600"/>
    <cellStyle name="Comma 3 2 2 5 2 2" xfId="1601"/>
    <cellStyle name="Comma 3 2 2 5 2 2 2" xfId="1602"/>
    <cellStyle name="Comma 3 2 2 5 2 2 2 2" xfId="1603"/>
    <cellStyle name="Comma 3 2 2 5 2 2 3" xfId="1604"/>
    <cellStyle name="Comma 3 2 2 5 2 3" xfId="1605"/>
    <cellStyle name="Comma 3 2 2 5 2 3 2" xfId="1606"/>
    <cellStyle name="Comma 3 2 2 5 2 4" xfId="1607"/>
    <cellStyle name="Comma 3 2 2 5 2 4 2" xfId="1608"/>
    <cellStyle name="Comma 3 2 2 5 2 5" xfId="1609"/>
    <cellStyle name="Comma 3 2 2 5 3" xfId="1610"/>
    <cellStyle name="Comma 3 2 2 5 3 2" xfId="1611"/>
    <cellStyle name="Comma 3 2 2 5 3 2 2" xfId="1612"/>
    <cellStyle name="Comma 3 2 2 5 3 3" xfId="1613"/>
    <cellStyle name="Comma 3 2 2 5 4" xfId="1614"/>
    <cellStyle name="Comma 3 2 2 5 4 2" xfId="1615"/>
    <cellStyle name="Comma 3 2 2 5 5" xfId="1616"/>
    <cellStyle name="Comma 3 2 2 5 5 2" xfId="1617"/>
    <cellStyle name="Comma 3 2 2 5 6" xfId="1618"/>
    <cellStyle name="Comma 3 2 2 6" xfId="1619"/>
    <cellStyle name="Comma 3 2 2 6 2" xfId="1620"/>
    <cellStyle name="Comma 3 2 2 6 2 2" xfId="1621"/>
    <cellStyle name="Comma 3 2 2 6 2 2 2" xfId="1622"/>
    <cellStyle name="Comma 3 2 2 6 2 2 2 2" xfId="1623"/>
    <cellStyle name="Comma 3 2 2 6 2 2 3" xfId="1624"/>
    <cellStyle name="Comma 3 2 2 6 2 3" xfId="1625"/>
    <cellStyle name="Comma 3 2 2 6 2 3 2" xfId="1626"/>
    <cellStyle name="Comma 3 2 2 6 2 4" xfId="1627"/>
    <cellStyle name="Comma 3 2 2 6 2 4 2" xfId="1628"/>
    <cellStyle name="Comma 3 2 2 6 2 5" xfId="1629"/>
    <cellStyle name="Comma 3 2 2 6 3" xfId="1630"/>
    <cellStyle name="Comma 3 2 2 6 3 2" xfId="1631"/>
    <cellStyle name="Comma 3 2 2 6 3 2 2" xfId="1632"/>
    <cellStyle name="Comma 3 2 2 6 3 3" xfId="1633"/>
    <cellStyle name="Comma 3 2 2 6 4" xfId="1634"/>
    <cellStyle name="Comma 3 2 2 6 4 2" xfId="1635"/>
    <cellStyle name="Comma 3 2 2 6 5" xfId="1636"/>
    <cellStyle name="Comma 3 2 2 6 5 2" xfId="1637"/>
    <cellStyle name="Comma 3 2 2 6 6" xfId="1638"/>
    <cellStyle name="Comma 3 2 2 7" xfId="1639"/>
    <cellStyle name="Comma 3 2 2 7 2" xfId="1640"/>
    <cellStyle name="Comma 3 2 2 7 2 2" xfId="1641"/>
    <cellStyle name="Comma 3 2 2 7 2 2 2" xfId="1642"/>
    <cellStyle name="Comma 3 2 2 7 2 3" xfId="1643"/>
    <cellStyle name="Comma 3 2 2 7 3" xfId="1644"/>
    <cellStyle name="Comma 3 2 2 7 3 2" xfId="1645"/>
    <cellStyle name="Comma 3 2 2 7 4" xfId="1646"/>
    <cellStyle name="Comma 3 2 2 7 4 2" xfId="1647"/>
    <cellStyle name="Comma 3 2 2 7 5" xfId="1648"/>
    <cellStyle name="Comma 3 2 2 8" xfId="1649"/>
    <cellStyle name="Comma 3 2 2 8 2" xfId="1650"/>
    <cellStyle name="Comma 3 2 2 8 2 2" xfId="1651"/>
    <cellStyle name="Comma 3 2 2 8 3" xfId="1652"/>
    <cellStyle name="Comma 3 2 2 9" xfId="1653"/>
    <cellStyle name="Comma 3 2 2 9 2" xfId="1654"/>
    <cellStyle name="Comma 3 2 2 9 2 2" xfId="1655"/>
    <cellStyle name="Comma 3 2 2 9 3" xfId="1656"/>
    <cellStyle name="Comma 3 2 3" xfId="1657"/>
    <cellStyle name="Comma 3 2 3 2" xfId="1658"/>
    <cellStyle name="Comma 3 2 3 2 2" xfId="1659"/>
    <cellStyle name="Comma 3 2 3 2 2 2" xfId="1660"/>
    <cellStyle name="Comma 3 2 3 2 2 2 2" xfId="1661"/>
    <cellStyle name="Comma 3 2 3 2 2 2 2 2" xfId="1662"/>
    <cellStyle name="Comma 3 2 3 2 2 2 3" xfId="1663"/>
    <cellStyle name="Comma 3 2 3 2 2 3" xfId="1664"/>
    <cellStyle name="Comma 3 2 3 2 2 3 2" xfId="1665"/>
    <cellStyle name="Comma 3 2 3 2 2 4" xfId="1666"/>
    <cellStyle name="Comma 3 2 3 2 2 4 2" xfId="1667"/>
    <cellStyle name="Comma 3 2 3 2 2 5" xfId="1668"/>
    <cellStyle name="Comma 3 2 3 2 3" xfId="1669"/>
    <cellStyle name="Comma 3 2 3 2 3 2" xfId="1670"/>
    <cellStyle name="Comma 3 2 3 2 3 2 2" xfId="1671"/>
    <cellStyle name="Comma 3 2 3 2 3 3" xfId="1672"/>
    <cellStyle name="Comma 3 2 3 2 4" xfId="1673"/>
    <cellStyle name="Comma 3 2 3 2 4 2" xfId="1674"/>
    <cellStyle name="Comma 3 2 3 2 5" xfId="1675"/>
    <cellStyle name="Comma 3 2 3 2 5 2" xfId="1676"/>
    <cellStyle name="Comma 3 2 3 2 6" xfId="1677"/>
    <cellStyle name="Comma 3 2 3 3" xfId="1678"/>
    <cellStyle name="Comma 3 2 3 3 2" xfId="1679"/>
    <cellStyle name="Comma 3 2 3 3 2 2" xfId="1680"/>
    <cellStyle name="Comma 3 2 3 3 2 2 2" xfId="1681"/>
    <cellStyle name="Comma 3 2 3 3 2 3" xfId="1682"/>
    <cellStyle name="Comma 3 2 3 3 3" xfId="1683"/>
    <cellStyle name="Comma 3 2 3 3 3 2" xfId="1684"/>
    <cellStyle name="Comma 3 2 3 3 4" xfId="1685"/>
    <cellStyle name="Comma 3 2 3 3 4 2" xfId="1686"/>
    <cellStyle name="Comma 3 2 3 3 5" xfId="1687"/>
    <cellStyle name="Comma 3 2 3 4" xfId="1688"/>
    <cellStyle name="Comma 3 2 3 4 2" xfId="1689"/>
    <cellStyle name="Comma 3 2 3 4 2 2" xfId="1690"/>
    <cellStyle name="Comma 3 2 3 4 3" xfId="1691"/>
    <cellStyle name="Comma 3 2 3 4 3 2" xfId="1692"/>
    <cellStyle name="Comma 3 2 3 4 4" xfId="1693"/>
    <cellStyle name="Comma 3 2 3 5" xfId="1694"/>
    <cellStyle name="Comma 3 2 3 5 2" xfId="1695"/>
    <cellStyle name="Comma 3 2 3 5 2 2" xfId="1696"/>
    <cellStyle name="Comma 3 2 3 5 3" xfId="1697"/>
    <cellStyle name="Comma 3 2 3 6" xfId="1698"/>
    <cellStyle name="Comma 3 2 3 6 2" xfId="1699"/>
    <cellStyle name="Comma 3 2 3 7" xfId="1700"/>
    <cellStyle name="Comma 3 2 3 7 2" xfId="1701"/>
    <cellStyle name="Comma 3 2 3 8" xfId="1702"/>
    <cellStyle name="Comma 3 2 4" xfId="1703"/>
    <cellStyle name="Comma 3 2 4 2" xfId="1704"/>
    <cellStyle name="Comma 3 2 4 2 2" xfId="1705"/>
    <cellStyle name="Comma 3 2 4 2 2 2" xfId="1706"/>
    <cellStyle name="Comma 3 2 4 2 2 2 2" xfId="1707"/>
    <cellStyle name="Comma 3 2 4 2 2 2 2 2" xfId="1708"/>
    <cellStyle name="Comma 3 2 4 2 2 2 3" xfId="1709"/>
    <cellStyle name="Comma 3 2 4 2 2 3" xfId="1710"/>
    <cellStyle name="Comma 3 2 4 2 2 3 2" xfId="1711"/>
    <cellStyle name="Comma 3 2 4 2 2 4" xfId="1712"/>
    <cellStyle name="Comma 3 2 4 2 2 4 2" xfId="1713"/>
    <cellStyle name="Comma 3 2 4 2 2 5" xfId="1714"/>
    <cellStyle name="Comma 3 2 4 2 3" xfId="1715"/>
    <cellStyle name="Comma 3 2 4 2 3 2" xfId="1716"/>
    <cellStyle name="Comma 3 2 4 2 3 2 2" xfId="1717"/>
    <cellStyle name="Comma 3 2 4 2 3 3" xfId="1718"/>
    <cellStyle name="Comma 3 2 4 2 4" xfId="1719"/>
    <cellStyle name="Comma 3 2 4 2 4 2" xfId="1720"/>
    <cellStyle name="Comma 3 2 4 2 5" xfId="1721"/>
    <cellStyle name="Comma 3 2 4 2 5 2" xfId="1722"/>
    <cellStyle name="Comma 3 2 4 2 6" xfId="1723"/>
    <cellStyle name="Comma 3 2 4 3" xfId="1724"/>
    <cellStyle name="Comma 3 2 4 3 2" xfId="1725"/>
    <cellStyle name="Comma 3 2 4 3 2 2" xfId="1726"/>
    <cellStyle name="Comma 3 2 4 3 2 2 2" xfId="1727"/>
    <cellStyle name="Comma 3 2 4 3 2 3" xfId="1728"/>
    <cellStyle name="Comma 3 2 4 3 3" xfId="1729"/>
    <cellStyle name="Comma 3 2 4 3 3 2" xfId="1730"/>
    <cellStyle name="Comma 3 2 4 3 4" xfId="1731"/>
    <cellStyle name="Comma 3 2 4 3 4 2" xfId="1732"/>
    <cellStyle name="Comma 3 2 4 3 5" xfId="1733"/>
    <cellStyle name="Comma 3 2 4 4" xfId="1734"/>
    <cellStyle name="Comma 3 2 4 4 2" xfId="1735"/>
    <cellStyle name="Comma 3 2 4 4 2 2" xfId="1736"/>
    <cellStyle name="Comma 3 2 4 4 3" xfId="1737"/>
    <cellStyle name="Comma 3 2 4 5" xfId="1738"/>
    <cellStyle name="Comma 3 2 4 5 2" xfId="1739"/>
    <cellStyle name="Comma 3 2 4 6" xfId="1740"/>
    <cellStyle name="Comma 3 2 4 6 2" xfId="1741"/>
    <cellStyle name="Comma 3 2 4 7" xfId="1742"/>
    <cellStyle name="Comma 3 2 5" xfId="1743"/>
    <cellStyle name="Comma 3 2 5 2" xfId="1744"/>
    <cellStyle name="Comma 3 2 5 2 2" xfId="1745"/>
    <cellStyle name="Comma 3 2 5 2 2 2" xfId="1746"/>
    <cellStyle name="Comma 3 2 5 2 2 2 2" xfId="1747"/>
    <cellStyle name="Comma 3 2 5 2 2 3" xfId="1748"/>
    <cellStyle name="Comma 3 2 5 2 3" xfId="1749"/>
    <cellStyle name="Comma 3 2 5 2 3 2" xfId="1750"/>
    <cellStyle name="Comma 3 2 5 2 4" xfId="1751"/>
    <cellStyle name="Comma 3 2 5 2 4 2" xfId="1752"/>
    <cellStyle name="Comma 3 2 5 2 5" xfId="1753"/>
    <cellStyle name="Comma 3 2 5 3" xfId="1754"/>
    <cellStyle name="Comma 3 2 5 3 2" xfId="1755"/>
    <cellStyle name="Comma 3 2 5 3 2 2" xfId="1756"/>
    <cellStyle name="Comma 3 2 5 3 3" xfId="1757"/>
    <cellStyle name="Comma 3 2 5 4" xfId="1758"/>
    <cellStyle name="Comma 3 2 5 4 2" xfId="1759"/>
    <cellStyle name="Comma 3 2 5 5" xfId="1760"/>
    <cellStyle name="Comma 3 2 5 5 2" xfId="1761"/>
    <cellStyle name="Comma 3 2 5 6" xfId="1762"/>
    <cellStyle name="Comma 3 2 6" xfId="1763"/>
    <cellStyle name="Comma 3 2 6 2" xfId="1764"/>
    <cellStyle name="Comma 3 2 6 2 2" xfId="1765"/>
    <cellStyle name="Comma 3 2 6 2 2 2" xfId="1766"/>
    <cellStyle name="Comma 3 2 6 2 2 2 2" xfId="1767"/>
    <cellStyle name="Comma 3 2 6 2 2 3" xfId="1768"/>
    <cellStyle name="Comma 3 2 6 2 3" xfId="1769"/>
    <cellStyle name="Comma 3 2 6 2 3 2" xfId="1770"/>
    <cellStyle name="Comma 3 2 6 2 4" xfId="1771"/>
    <cellStyle name="Comma 3 2 6 2 4 2" xfId="1772"/>
    <cellStyle name="Comma 3 2 6 2 5" xfId="1773"/>
    <cellStyle name="Comma 3 2 6 3" xfId="1774"/>
    <cellStyle name="Comma 3 2 6 3 2" xfId="1775"/>
    <cellStyle name="Comma 3 2 6 3 2 2" xfId="1776"/>
    <cellStyle name="Comma 3 2 6 3 3" xfId="1777"/>
    <cellStyle name="Comma 3 2 6 4" xfId="1778"/>
    <cellStyle name="Comma 3 2 6 4 2" xfId="1779"/>
    <cellStyle name="Comma 3 2 6 5" xfId="1780"/>
    <cellStyle name="Comma 3 2 6 5 2" xfId="1781"/>
    <cellStyle name="Comma 3 2 6 6" xfId="1782"/>
    <cellStyle name="Comma 3 2 7" xfId="1783"/>
    <cellStyle name="Comma 3 2 7 2" xfId="1784"/>
    <cellStyle name="Comma 3 2 7 2 2" xfId="1785"/>
    <cellStyle name="Comma 3 2 7 2 2 2" xfId="1786"/>
    <cellStyle name="Comma 3 2 7 2 3" xfId="1787"/>
    <cellStyle name="Comma 3 2 7 3" xfId="1788"/>
    <cellStyle name="Comma 3 2 7 3 2" xfId="1789"/>
    <cellStyle name="Comma 3 2 7 4" xfId="1790"/>
    <cellStyle name="Comma 3 2 7 4 2" xfId="1791"/>
    <cellStyle name="Comma 3 2 7 5" xfId="1792"/>
    <cellStyle name="Comma 3 2 8" xfId="1793"/>
    <cellStyle name="Comma 3 2 8 2" xfId="1794"/>
    <cellStyle name="Comma 3 2 8 2 2" xfId="1795"/>
    <cellStyle name="Comma 3 2 8 3" xfId="1796"/>
    <cellStyle name="Comma 3 2 9" xfId="1797"/>
    <cellStyle name="Comma 3 2 9 2" xfId="1798"/>
    <cellStyle name="Comma 3 2 9 2 2" xfId="1799"/>
    <cellStyle name="Comma 3 2 9 3" xfId="1800"/>
    <cellStyle name="Comma 3 3" xfId="1801"/>
    <cellStyle name="Comma 3 3 10" xfId="1802"/>
    <cellStyle name="Comma 3 3 10 2" xfId="1803"/>
    <cellStyle name="Comma 3 3 11" xfId="1804"/>
    <cellStyle name="Comma 3 3 11 2" xfId="1805"/>
    <cellStyle name="Comma 3 3 12" xfId="1806"/>
    <cellStyle name="Comma 3 3 2" xfId="1807"/>
    <cellStyle name="Comma 3 3 2 10" xfId="1808"/>
    <cellStyle name="Comma 3 3 2 10 2" xfId="1809"/>
    <cellStyle name="Comma 3 3 2 11" xfId="1810"/>
    <cellStyle name="Comma 3 3 2 2" xfId="1811"/>
    <cellStyle name="Comma 3 3 2 2 2" xfId="1812"/>
    <cellStyle name="Comma 3 3 2 2 2 2" xfId="1813"/>
    <cellStyle name="Comma 3 3 2 2 2 2 2" xfId="1814"/>
    <cellStyle name="Comma 3 3 2 2 2 2 2 2" xfId="1815"/>
    <cellStyle name="Comma 3 3 2 2 2 2 2 2 2" xfId="1816"/>
    <cellStyle name="Comma 3 3 2 2 2 2 2 3" xfId="1817"/>
    <cellStyle name="Comma 3 3 2 2 2 2 3" xfId="1818"/>
    <cellStyle name="Comma 3 3 2 2 2 2 3 2" xfId="1819"/>
    <cellStyle name="Comma 3 3 2 2 2 2 4" xfId="1820"/>
    <cellStyle name="Comma 3 3 2 2 2 2 4 2" xfId="1821"/>
    <cellStyle name="Comma 3 3 2 2 2 2 5" xfId="1822"/>
    <cellStyle name="Comma 3 3 2 2 2 3" xfId="1823"/>
    <cellStyle name="Comma 3 3 2 2 2 3 2" xfId="1824"/>
    <cellStyle name="Comma 3 3 2 2 2 3 2 2" xfId="1825"/>
    <cellStyle name="Comma 3 3 2 2 2 3 3" xfId="1826"/>
    <cellStyle name="Comma 3 3 2 2 2 4" xfId="1827"/>
    <cellStyle name="Comma 3 3 2 2 2 4 2" xfId="1828"/>
    <cellStyle name="Comma 3 3 2 2 2 5" xfId="1829"/>
    <cellStyle name="Comma 3 3 2 2 2 5 2" xfId="1830"/>
    <cellStyle name="Comma 3 3 2 2 2 6" xfId="1831"/>
    <cellStyle name="Comma 3 3 2 2 3" xfId="1832"/>
    <cellStyle name="Comma 3 3 2 2 3 2" xfId="1833"/>
    <cellStyle name="Comma 3 3 2 2 3 2 2" xfId="1834"/>
    <cellStyle name="Comma 3 3 2 2 3 2 2 2" xfId="1835"/>
    <cellStyle name="Comma 3 3 2 2 3 2 3" xfId="1836"/>
    <cellStyle name="Comma 3 3 2 2 3 3" xfId="1837"/>
    <cellStyle name="Comma 3 3 2 2 3 3 2" xfId="1838"/>
    <cellStyle name="Comma 3 3 2 2 3 4" xfId="1839"/>
    <cellStyle name="Comma 3 3 2 2 3 4 2" xfId="1840"/>
    <cellStyle name="Comma 3 3 2 2 3 5" xfId="1841"/>
    <cellStyle name="Comma 3 3 2 2 4" xfId="1842"/>
    <cellStyle name="Comma 3 3 2 2 4 2" xfId="1843"/>
    <cellStyle name="Comma 3 3 2 2 4 2 2" xfId="1844"/>
    <cellStyle name="Comma 3 3 2 2 4 3" xfId="1845"/>
    <cellStyle name="Comma 3 3 2 2 4 3 2" xfId="1846"/>
    <cellStyle name="Comma 3 3 2 2 4 4" xfId="1847"/>
    <cellStyle name="Comma 3 3 2 2 5" xfId="1848"/>
    <cellStyle name="Comma 3 3 2 2 5 2" xfId="1849"/>
    <cellStyle name="Comma 3 3 2 2 5 2 2" xfId="1850"/>
    <cellStyle name="Comma 3 3 2 2 5 3" xfId="1851"/>
    <cellStyle name="Comma 3 3 2 2 6" xfId="1852"/>
    <cellStyle name="Comma 3 3 2 2 6 2" xfId="1853"/>
    <cellStyle name="Comma 3 3 2 2 7" xfId="1854"/>
    <cellStyle name="Comma 3 3 2 2 7 2" xfId="1855"/>
    <cellStyle name="Comma 3 3 2 2 8" xfId="1856"/>
    <cellStyle name="Comma 3 3 2 3" xfId="1857"/>
    <cellStyle name="Comma 3 3 2 3 2" xfId="1858"/>
    <cellStyle name="Comma 3 3 2 3 2 2" xfId="1859"/>
    <cellStyle name="Comma 3 3 2 3 2 2 2" xfId="1860"/>
    <cellStyle name="Comma 3 3 2 3 2 2 2 2" xfId="1861"/>
    <cellStyle name="Comma 3 3 2 3 2 2 2 2 2" xfId="1862"/>
    <cellStyle name="Comma 3 3 2 3 2 2 2 3" xfId="1863"/>
    <cellStyle name="Comma 3 3 2 3 2 2 3" xfId="1864"/>
    <cellStyle name="Comma 3 3 2 3 2 2 3 2" xfId="1865"/>
    <cellStyle name="Comma 3 3 2 3 2 2 4" xfId="1866"/>
    <cellStyle name="Comma 3 3 2 3 2 2 4 2" xfId="1867"/>
    <cellStyle name="Comma 3 3 2 3 2 2 5" xfId="1868"/>
    <cellStyle name="Comma 3 3 2 3 2 3" xfId="1869"/>
    <cellStyle name="Comma 3 3 2 3 2 3 2" xfId="1870"/>
    <cellStyle name="Comma 3 3 2 3 2 3 2 2" xfId="1871"/>
    <cellStyle name="Comma 3 3 2 3 2 3 3" xfId="1872"/>
    <cellStyle name="Comma 3 3 2 3 2 4" xfId="1873"/>
    <cellStyle name="Comma 3 3 2 3 2 4 2" xfId="1874"/>
    <cellStyle name="Comma 3 3 2 3 2 5" xfId="1875"/>
    <cellStyle name="Comma 3 3 2 3 2 5 2" xfId="1876"/>
    <cellStyle name="Comma 3 3 2 3 2 6" xfId="1877"/>
    <cellStyle name="Comma 3 3 2 3 3" xfId="1878"/>
    <cellStyle name="Comma 3 3 2 3 3 2" xfId="1879"/>
    <cellStyle name="Comma 3 3 2 3 3 2 2" xfId="1880"/>
    <cellStyle name="Comma 3 3 2 3 3 2 2 2" xfId="1881"/>
    <cellStyle name="Comma 3 3 2 3 3 2 3" xfId="1882"/>
    <cellStyle name="Comma 3 3 2 3 3 3" xfId="1883"/>
    <cellStyle name="Comma 3 3 2 3 3 3 2" xfId="1884"/>
    <cellStyle name="Comma 3 3 2 3 3 4" xfId="1885"/>
    <cellStyle name="Comma 3 3 2 3 3 4 2" xfId="1886"/>
    <cellStyle name="Comma 3 3 2 3 3 5" xfId="1887"/>
    <cellStyle name="Comma 3 3 2 3 4" xfId="1888"/>
    <cellStyle name="Comma 3 3 2 3 4 2" xfId="1889"/>
    <cellStyle name="Comma 3 3 2 3 4 2 2" xfId="1890"/>
    <cellStyle name="Comma 3 3 2 3 4 3" xfId="1891"/>
    <cellStyle name="Comma 3 3 2 3 5" xfId="1892"/>
    <cellStyle name="Comma 3 3 2 3 5 2" xfId="1893"/>
    <cellStyle name="Comma 3 3 2 3 6" xfId="1894"/>
    <cellStyle name="Comma 3 3 2 3 6 2" xfId="1895"/>
    <cellStyle name="Comma 3 3 2 3 7" xfId="1896"/>
    <cellStyle name="Comma 3 3 2 4" xfId="1897"/>
    <cellStyle name="Comma 3 3 2 4 2" xfId="1898"/>
    <cellStyle name="Comma 3 3 2 4 2 2" xfId="1899"/>
    <cellStyle name="Comma 3 3 2 4 2 2 2" xfId="1900"/>
    <cellStyle name="Comma 3 3 2 4 2 2 2 2" xfId="1901"/>
    <cellStyle name="Comma 3 3 2 4 2 2 3" xfId="1902"/>
    <cellStyle name="Comma 3 3 2 4 2 3" xfId="1903"/>
    <cellStyle name="Comma 3 3 2 4 2 3 2" xfId="1904"/>
    <cellStyle name="Comma 3 3 2 4 2 4" xfId="1905"/>
    <cellStyle name="Comma 3 3 2 4 2 4 2" xfId="1906"/>
    <cellStyle name="Comma 3 3 2 4 2 5" xfId="1907"/>
    <cellStyle name="Comma 3 3 2 4 3" xfId="1908"/>
    <cellStyle name="Comma 3 3 2 4 3 2" xfId="1909"/>
    <cellStyle name="Comma 3 3 2 4 3 2 2" xfId="1910"/>
    <cellStyle name="Comma 3 3 2 4 3 3" xfId="1911"/>
    <cellStyle name="Comma 3 3 2 4 4" xfId="1912"/>
    <cellStyle name="Comma 3 3 2 4 4 2" xfId="1913"/>
    <cellStyle name="Comma 3 3 2 4 5" xfId="1914"/>
    <cellStyle name="Comma 3 3 2 4 5 2" xfId="1915"/>
    <cellStyle name="Comma 3 3 2 4 6" xfId="1916"/>
    <cellStyle name="Comma 3 3 2 5" xfId="1917"/>
    <cellStyle name="Comma 3 3 2 5 2" xfId="1918"/>
    <cellStyle name="Comma 3 3 2 5 2 2" xfId="1919"/>
    <cellStyle name="Comma 3 3 2 5 2 2 2" xfId="1920"/>
    <cellStyle name="Comma 3 3 2 5 2 2 2 2" xfId="1921"/>
    <cellStyle name="Comma 3 3 2 5 2 2 3" xfId="1922"/>
    <cellStyle name="Comma 3 3 2 5 2 3" xfId="1923"/>
    <cellStyle name="Comma 3 3 2 5 2 3 2" xfId="1924"/>
    <cellStyle name="Comma 3 3 2 5 2 4" xfId="1925"/>
    <cellStyle name="Comma 3 3 2 5 2 4 2" xfId="1926"/>
    <cellStyle name="Comma 3 3 2 5 2 5" xfId="1927"/>
    <cellStyle name="Comma 3 3 2 5 3" xfId="1928"/>
    <cellStyle name="Comma 3 3 2 5 3 2" xfId="1929"/>
    <cellStyle name="Comma 3 3 2 5 3 2 2" xfId="1930"/>
    <cellStyle name="Comma 3 3 2 5 3 3" xfId="1931"/>
    <cellStyle name="Comma 3 3 2 5 4" xfId="1932"/>
    <cellStyle name="Comma 3 3 2 5 4 2" xfId="1933"/>
    <cellStyle name="Comma 3 3 2 5 5" xfId="1934"/>
    <cellStyle name="Comma 3 3 2 5 5 2" xfId="1935"/>
    <cellStyle name="Comma 3 3 2 5 6" xfId="1936"/>
    <cellStyle name="Comma 3 3 2 6" xfId="1937"/>
    <cellStyle name="Comma 3 3 2 6 2" xfId="1938"/>
    <cellStyle name="Comma 3 3 2 6 2 2" xfId="1939"/>
    <cellStyle name="Comma 3 3 2 6 2 2 2" xfId="1940"/>
    <cellStyle name="Comma 3 3 2 6 2 3" xfId="1941"/>
    <cellStyle name="Comma 3 3 2 6 3" xfId="1942"/>
    <cellStyle name="Comma 3 3 2 6 3 2" xfId="1943"/>
    <cellStyle name="Comma 3 3 2 6 4" xfId="1944"/>
    <cellStyle name="Comma 3 3 2 6 4 2" xfId="1945"/>
    <cellStyle name="Comma 3 3 2 6 5" xfId="1946"/>
    <cellStyle name="Comma 3 3 2 7" xfId="1947"/>
    <cellStyle name="Comma 3 3 2 7 2" xfId="1948"/>
    <cellStyle name="Comma 3 3 2 7 2 2" xfId="1949"/>
    <cellStyle name="Comma 3 3 2 7 3" xfId="1950"/>
    <cellStyle name="Comma 3 3 2 8" xfId="1951"/>
    <cellStyle name="Comma 3 3 2 8 2" xfId="1952"/>
    <cellStyle name="Comma 3 3 2 8 2 2" xfId="1953"/>
    <cellStyle name="Comma 3 3 2 8 3" xfId="1954"/>
    <cellStyle name="Comma 3 3 2 9" xfId="1955"/>
    <cellStyle name="Comma 3 3 2 9 2" xfId="1956"/>
    <cellStyle name="Comma 3 3 3" xfId="1957"/>
    <cellStyle name="Comma 3 3 3 2" xfId="1958"/>
    <cellStyle name="Comma 3 3 3 2 2" xfId="1959"/>
    <cellStyle name="Comma 3 3 3 2 2 2" xfId="1960"/>
    <cellStyle name="Comma 3 3 3 2 2 2 2" xfId="1961"/>
    <cellStyle name="Comma 3 3 3 2 2 2 2 2" xfId="1962"/>
    <cellStyle name="Comma 3 3 3 2 2 2 3" xfId="1963"/>
    <cellStyle name="Comma 3 3 3 2 2 3" xfId="1964"/>
    <cellStyle name="Comma 3 3 3 2 2 3 2" xfId="1965"/>
    <cellStyle name="Comma 3 3 3 2 2 4" xfId="1966"/>
    <cellStyle name="Comma 3 3 3 2 2 4 2" xfId="1967"/>
    <cellStyle name="Comma 3 3 3 2 2 5" xfId="1968"/>
    <cellStyle name="Comma 3 3 3 2 3" xfId="1969"/>
    <cellStyle name="Comma 3 3 3 2 3 2" xfId="1970"/>
    <cellStyle name="Comma 3 3 3 2 3 2 2" xfId="1971"/>
    <cellStyle name="Comma 3 3 3 2 3 3" xfId="1972"/>
    <cellStyle name="Comma 3 3 3 2 4" xfId="1973"/>
    <cellStyle name="Comma 3 3 3 2 4 2" xfId="1974"/>
    <cellStyle name="Comma 3 3 3 2 5" xfId="1975"/>
    <cellStyle name="Comma 3 3 3 2 5 2" xfId="1976"/>
    <cellStyle name="Comma 3 3 3 2 6" xfId="1977"/>
    <cellStyle name="Comma 3 3 3 3" xfId="1978"/>
    <cellStyle name="Comma 3 3 3 3 2" xfId="1979"/>
    <cellStyle name="Comma 3 3 3 3 2 2" xfId="1980"/>
    <cellStyle name="Comma 3 3 3 3 2 2 2" xfId="1981"/>
    <cellStyle name="Comma 3 3 3 3 2 3" xfId="1982"/>
    <cellStyle name="Comma 3 3 3 3 3" xfId="1983"/>
    <cellStyle name="Comma 3 3 3 3 3 2" xfId="1984"/>
    <cellStyle name="Comma 3 3 3 3 4" xfId="1985"/>
    <cellStyle name="Comma 3 3 3 3 4 2" xfId="1986"/>
    <cellStyle name="Comma 3 3 3 3 5" xfId="1987"/>
    <cellStyle name="Comma 3 3 3 4" xfId="1988"/>
    <cellStyle name="Comma 3 3 3 4 2" xfId="1989"/>
    <cellStyle name="Comma 3 3 3 4 2 2" xfId="1990"/>
    <cellStyle name="Comma 3 3 3 4 3" xfId="1991"/>
    <cellStyle name="Comma 3 3 3 4 3 2" xfId="1992"/>
    <cellStyle name="Comma 3 3 3 4 4" xfId="1993"/>
    <cellStyle name="Comma 3 3 3 5" xfId="1994"/>
    <cellStyle name="Comma 3 3 3 5 2" xfId="1995"/>
    <cellStyle name="Comma 3 3 3 5 2 2" xfId="1996"/>
    <cellStyle name="Comma 3 3 3 5 3" xfId="1997"/>
    <cellStyle name="Comma 3 3 3 6" xfId="1998"/>
    <cellStyle name="Comma 3 3 3 6 2" xfId="1999"/>
    <cellStyle name="Comma 3 3 3 7" xfId="2000"/>
    <cellStyle name="Comma 3 3 3 7 2" xfId="2001"/>
    <cellStyle name="Comma 3 3 3 8" xfId="2002"/>
    <cellStyle name="Comma 3 3 4" xfId="2003"/>
    <cellStyle name="Comma 3 3 4 2" xfId="2004"/>
    <cellStyle name="Comma 3 3 4 2 2" xfId="2005"/>
    <cellStyle name="Comma 3 3 4 2 2 2" xfId="2006"/>
    <cellStyle name="Comma 3 3 4 2 2 2 2" xfId="2007"/>
    <cellStyle name="Comma 3 3 4 2 2 2 2 2" xfId="2008"/>
    <cellStyle name="Comma 3 3 4 2 2 2 3" xfId="2009"/>
    <cellStyle name="Comma 3 3 4 2 2 3" xfId="2010"/>
    <cellStyle name="Comma 3 3 4 2 2 3 2" xfId="2011"/>
    <cellStyle name="Comma 3 3 4 2 2 4" xfId="2012"/>
    <cellStyle name="Comma 3 3 4 2 2 4 2" xfId="2013"/>
    <cellStyle name="Comma 3 3 4 2 2 5" xfId="2014"/>
    <cellStyle name="Comma 3 3 4 2 3" xfId="2015"/>
    <cellStyle name="Comma 3 3 4 2 3 2" xfId="2016"/>
    <cellStyle name="Comma 3 3 4 2 3 2 2" xfId="2017"/>
    <cellStyle name="Comma 3 3 4 2 3 3" xfId="2018"/>
    <cellStyle name="Comma 3 3 4 2 4" xfId="2019"/>
    <cellStyle name="Comma 3 3 4 2 4 2" xfId="2020"/>
    <cellStyle name="Comma 3 3 4 2 5" xfId="2021"/>
    <cellStyle name="Comma 3 3 4 2 5 2" xfId="2022"/>
    <cellStyle name="Comma 3 3 4 2 6" xfId="2023"/>
    <cellStyle name="Comma 3 3 4 3" xfId="2024"/>
    <cellStyle name="Comma 3 3 4 3 2" xfId="2025"/>
    <cellStyle name="Comma 3 3 4 3 2 2" xfId="2026"/>
    <cellStyle name="Comma 3 3 4 3 2 2 2" xfId="2027"/>
    <cellStyle name="Comma 3 3 4 3 2 3" xfId="2028"/>
    <cellStyle name="Comma 3 3 4 3 3" xfId="2029"/>
    <cellStyle name="Comma 3 3 4 3 3 2" xfId="2030"/>
    <cellStyle name="Comma 3 3 4 3 4" xfId="2031"/>
    <cellStyle name="Comma 3 3 4 3 4 2" xfId="2032"/>
    <cellStyle name="Comma 3 3 4 3 5" xfId="2033"/>
    <cellStyle name="Comma 3 3 4 4" xfId="2034"/>
    <cellStyle name="Comma 3 3 4 4 2" xfId="2035"/>
    <cellStyle name="Comma 3 3 4 4 2 2" xfId="2036"/>
    <cellStyle name="Comma 3 3 4 4 3" xfId="2037"/>
    <cellStyle name="Comma 3 3 4 5" xfId="2038"/>
    <cellStyle name="Comma 3 3 4 5 2" xfId="2039"/>
    <cellStyle name="Comma 3 3 4 6" xfId="2040"/>
    <cellStyle name="Comma 3 3 4 6 2" xfId="2041"/>
    <cellStyle name="Comma 3 3 4 7" xfId="2042"/>
    <cellStyle name="Comma 3 3 5" xfId="2043"/>
    <cellStyle name="Comma 3 3 5 2" xfId="2044"/>
    <cellStyle name="Comma 3 3 5 2 2" xfId="2045"/>
    <cellStyle name="Comma 3 3 5 2 2 2" xfId="2046"/>
    <cellStyle name="Comma 3 3 5 2 2 2 2" xfId="2047"/>
    <cellStyle name="Comma 3 3 5 2 2 3" xfId="2048"/>
    <cellStyle name="Comma 3 3 5 2 3" xfId="2049"/>
    <cellStyle name="Comma 3 3 5 2 3 2" xfId="2050"/>
    <cellStyle name="Comma 3 3 5 2 4" xfId="2051"/>
    <cellStyle name="Comma 3 3 5 2 4 2" xfId="2052"/>
    <cellStyle name="Comma 3 3 5 2 5" xfId="2053"/>
    <cellStyle name="Comma 3 3 5 3" xfId="2054"/>
    <cellStyle name="Comma 3 3 5 3 2" xfId="2055"/>
    <cellStyle name="Comma 3 3 5 3 2 2" xfId="2056"/>
    <cellStyle name="Comma 3 3 5 3 3" xfId="2057"/>
    <cellStyle name="Comma 3 3 5 4" xfId="2058"/>
    <cellStyle name="Comma 3 3 5 4 2" xfId="2059"/>
    <cellStyle name="Comma 3 3 5 5" xfId="2060"/>
    <cellStyle name="Comma 3 3 5 5 2" xfId="2061"/>
    <cellStyle name="Comma 3 3 5 6" xfId="2062"/>
    <cellStyle name="Comma 3 3 6" xfId="2063"/>
    <cellStyle name="Comma 3 3 6 2" xfId="2064"/>
    <cellStyle name="Comma 3 3 6 2 2" xfId="2065"/>
    <cellStyle name="Comma 3 3 6 2 2 2" xfId="2066"/>
    <cellStyle name="Comma 3 3 6 2 2 2 2" xfId="2067"/>
    <cellStyle name="Comma 3 3 6 2 2 3" xfId="2068"/>
    <cellStyle name="Comma 3 3 6 2 3" xfId="2069"/>
    <cellStyle name="Comma 3 3 6 2 3 2" xfId="2070"/>
    <cellStyle name="Comma 3 3 6 2 4" xfId="2071"/>
    <cellStyle name="Comma 3 3 6 2 4 2" xfId="2072"/>
    <cellStyle name="Comma 3 3 6 2 5" xfId="2073"/>
    <cellStyle name="Comma 3 3 6 3" xfId="2074"/>
    <cellStyle name="Comma 3 3 6 3 2" xfId="2075"/>
    <cellStyle name="Comma 3 3 6 3 2 2" xfId="2076"/>
    <cellStyle name="Comma 3 3 6 3 3" xfId="2077"/>
    <cellStyle name="Comma 3 3 6 4" xfId="2078"/>
    <cellStyle name="Comma 3 3 6 4 2" xfId="2079"/>
    <cellStyle name="Comma 3 3 6 5" xfId="2080"/>
    <cellStyle name="Comma 3 3 6 5 2" xfId="2081"/>
    <cellStyle name="Comma 3 3 6 6" xfId="2082"/>
    <cellStyle name="Comma 3 3 7" xfId="2083"/>
    <cellStyle name="Comma 3 3 7 2" xfId="2084"/>
    <cellStyle name="Comma 3 3 7 2 2" xfId="2085"/>
    <cellStyle name="Comma 3 3 7 2 2 2" xfId="2086"/>
    <cellStyle name="Comma 3 3 7 2 3" xfId="2087"/>
    <cellStyle name="Comma 3 3 7 3" xfId="2088"/>
    <cellStyle name="Comma 3 3 7 3 2" xfId="2089"/>
    <cellStyle name="Comma 3 3 7 4" xfId="2090"/>
    <cellStyle name="Comma 3 3 7 4 2" xfId="2091"/>
    <cellStyle name="Comma 3 3 7 5" xfId="2092"/>
    <cellStyle name="Comma 3 3 8" xfId="2093"/>
    <cellStyle name="Comma 3 3 8 2" xfId="2094"/>
    <cellStyle name="Comma 3 3 8 2 2" xfId="2095"/>
    <cellStyle name="Comma 3 3 8 3" xfId="2096"/>
    <cellStyle name="Comma 3 3 9" xfId="2097"/>
    <cellStyle name="Comma 3 3 9 2" xfId="2098"/>
    <cellStyle name="Comma 3 3 9 2 2" xfId="2099"/>
    <cellStyle name="Comma 3 3 9 3" xfId="2100"/>
    <cellStyle name="Comma 3 4" xfId="2101"/>
    <cellStyle name="Comma 3 4 2" xfId="2102"/>
    <cellStyle name="Comma 3 4 2 2" xfId="2103"/>
    <cellStyle name="Comma 3 4 2 2 2" xfId="2104"/>
    <cellStyle name="Comma 3 4 2 2 2 2" xfId="2105"/>
    <cellStyle name="Comma 3 4 2 2 2 2 2" xfId="2106"/>
    <cellStyle name="Comma 3 4 2 2 2 3" xfId="2107"/>
    <cellStyle name="Comma 3 4 2 2 3" xfId="2108"/>
    <cellStyle name="Comma 3 4 2 2 3 2" xfId="2109"/>
    <cellStyle name="Comma 3 4 2 2 4" xfId="2110"/>
    <cellStyle name="Comma 3 4 2 2 4 2" xfId="2111"/>
    <cellStyle name="Comma 3 4 2 2 5" xfId="2112"/>
    <cellStyle name="Comma 3 4 2 3" xfId="2113"/>
    <cellStyle name="Comma 3 4 2 3 2" xfId="2114"/>
    <cellStyle name="Comma 3 4 2 3 2 2" xfId="2115"/>
    <cellStyle name="Comma 3 4 2 3 3" xfId="2116"/>
    <cellStyle name="Comma 3 4 2 3 3 2" xfId="2117"/>
    <cellStyle name="Comma 3 4 2 3 4" xfId="2118"/>
    <cellStyle name="Comma 3 4 2 4" xfId="2119"/>
    <cellStyle name="Comma 3 4 2 4 2" xfId="2120"/>
    <cellStyle name="Comma 3 4 2 5" xfId="2121"/>
    <cellStyle name="Comma 3 4 2 5 2" xfId="2122"/>
    <cellStyle name="Comma 3 4 2 6" xfId="2123"/>
    <cellStyle name="Comma 3 4 3" xfId="2124"/>
    <cellStyle name="Comma 3 4 3 2" xfId="2125"/>
    <cellStyle name="Comma 3 4 3 2 2" xfId="2126"/>
    <cellStyle name="Comma 3 4 3 2 2 2" xfId="2127"/>
    <cellStyle name="Comma 3 4 3 2 2 2 2" xfId="2128"/>
    <cellStyle name="Comma 3 4 3 2 2 3" xfId="2129"/>
    <cellStyle name="Comma 3 4 3 2 3" xfId="2130"/>
    <cellStyle name="Comma 3 4 3 2 3 2" xfId="2131"/>
    <cellStyle name="Comma 3 4 3 2 4" xfId="2132"/>
    <cellStyle name="Comma 3 4 3 2 4 2" xfId="2133"/>
    <cellStyle name="Comma 3 4 3 2 5" xfId="2134"/>
    <cellStyle name="Comma 3 4 3 3" xfId="2135"/>
    <cellStyle name="Comma 3 4 3 3 2" xfId="2136"/>
    <cellStyle name="Comma 3 4 3 3 2 2" xfId="2137"/>
    <cellStyle name="Comma 3 4 3 3 3" xfId="2138"/>
    <cellStyle name="Comma 3 4 3 4" xfId="2139"/>
    <cellStyle name="Comma 3 4 3 4 2" xfId="2140"/>
    <cellStyle name="Comma 3 4 3 5" xfId="2141"/>
    <cellStyle name="Comma 3 4 3 5 2" xfId="2142"/>
    <cellStyle name="Comma 3 4 3 5 3" xfId="2143"/>
    <cellStyle name="Comma 3 4 3 6" xfId="2144"/>
    <cellStyle name="Comma 3 4 4" xfId="2145"/>
    <cellStyle name="Comma 3 4 4 2" xfId="2146"/>
    <cellStyle name="Comma 3 4 4 2 2" xfId="2147"/>
    <cellStyle name="Comma 3 4 4 2 2 2" xfId="2148"/>
    <cellStyle name="Comma 3 4 4 2 2 2 2" xfId="2149"/>
    <cellStyle name="Comma 3 4 4 2 2 3" xfId="2150"/>
    <cellStyle name="Comma 3 4 4 2 3" xfId="2151"/>
    <cellStyle name="Comma 3 4 4 2 3 2" xfId="2152"/>
    <cellStyle name="Comma 3 4 4 2 4" xfId="2153"/>
    <cellStyle name="Comma 3 4 4 2 4 2" xfId="2154"/>
    <cellStyle name="Comma 3 4 4 2 5" xfId="2155"/>
    <cellStyle name="Comma 3 4 4 3" xfId="2156"/>
    <cellStyle name="Comma 3 4 4 3 2" xfId="2157"/>
    <cellStyle name="Comma 3 4 4 3 2 2" xfId="2158"/>
    <cellStyle name="Comma 3 4 4 3 3" xfId="2159"/>
    <cellStyle name="Comma 3 4 4 4" xfId="2160"/>
    <cellStyle name="Comma 3 4 4 4 2" xfId="2161"/>
    <cellStyle name="Comma 3 4 4 5" xfId="2162"/>
    <cellStyle name="Comma 3 4 4 5 2" xfId="2163"/>
    <cellStyle name="Comma 3 4 4 6" xfId="2164"/>
    <cellStyle name="Comma 3 4 5" xfId="2165"/>
    <cellStyle name="Comma 3 4 6" xfId="2166"/>
    <cellStyle name="Comma 3 4 6 2" xfId="2167"/>
    <cellStyle name="Comma 3 4 7" xfId="2168"/>
    <cellStyle name="Comma 3 5" xfId="2169"/>
    <cellStyle name="Comma 3 5 2" xfId="2170"/>
    <cellStyle name="Comma 3 5 2 2" xfId="2171"/>
    <cellStyle name="Comma 3 5 2 2 2" xfId="2172"/>
    <cellStyle name="Comma 3 5 2 2 2 2" xfId="2173"/>
    <cellStyle name="Comma 3 5 2 2 2 2 2" xfId="2174"/>
    <cellStyle name="Comma 3 5 2 2 2 3" xfId="2175"/>
    <cellStyle name="Comma 3 5 2 2 3" xfId="2176"/>
    <cellStyle name="Comma 3 5 2 2 3 2" xfId="2177"/>
    <cellStyle name="Comma 3 5 2 2 4" xfId="2178"/>
    <cellStyle name="Comma 3 5 2 2 4 2" xfId="2179"/>
    <cellStyle name="Comma 3 5 2 2 5" xfId="2180"/>
    <cellStyle name="Comma 3 5 2 3" xfId="2181"/>
    <cellStyle name="Comma 3 5 2 3 2" xfId="2182"/>
    <cellStyle name="Comma 3 5 2 3 2 2" xfId="2183"/>
    <cellStyle name="Comma 3 5 2 3 3" xfId="2184"/>
    <cellStyle name="Comma 3 5 2 4" xfId="2185"/>
    <cellStyle name="Comma 3 5 2 4 2" xfId="2186"/>
    <cellStyle name="Comma 3 5 2 5" xfId="2187"/>
    <cellStyle name="Comma 3 5 2 5 2" xfId="2188"/>
    <cellStyle name="Comma 3 5 2 6" xfId="2189"/>
    <cellStyle name="Comma 3 5 3" xfId="2190"/>
    <cellStyle name="Comma 3 5 3 2" xfId="2191"/>
    <cellStyle name="Comma 3 5 3 2 2" xfId="2192"/>
    <cellStyle name="Comma 3 5 3 2 2 2" xfId="2193"/>
    <cellStyle name="Comma 3 5 3 2 3" xfId="2194"/>
    <cellStyle name="Comma 3 5 3 3" xfId="2195"/>
    <cellStyle name="Comma 3 5 3 3 2" xfId="2196"/>
    <cellStyle name="Comma 3 5 3 4" xfId="2197"/>
    <cellStyle name="Comma 3 5 3 4 2" xfId="2198"/>
    <cellStyle name="Comma 3 5 3 5" xfId="2199"/>
    <cellStyle name="Comma 3 5 4" xfId="2200"/>
    <cellStyle name="Comma 3 5 4 2" xfId="2201"/>
    <cellStyle name="Comma 3 5 4 2 2" xfId="2202"/>
    <cellStyle name="Comma 3 5 4 3" xfId="2203"/>
    <cellStyle name="Comma 3 5 5" xfId="2204"/>
    <cellStyle name="Comma 3 5 5 2" xfId="2205"/>
    <cellStyle name="Comma 3 5 6" xfId="2206"/>
    <cellStyle name="Comma 3 5 6 2" xfId="2207"/>
    <cellStyle name="Comma 3 5 7" xfId="2208"/>
    <cellStyle name="Comma 3 6" xfId="2209"/>
    <cellStyle name="Comma 3 6 2" xfId="2210"/>
    <cellStyle name="Comma 3 6 2 2" xfId="2211"/>
    <cellStyle name="Comma 3 6 3" xfId="2212"/>
    <cellStyle name="Comma 3 6 3 2" xfId="2213"/>
    <cellStyle name="Comma 3 7" xfId="2214"/>
    <cellStyle name="Comma 3 7 2" xfId="2215"/>
    <cellStyle name="Comma 3 7 2 2" xfId="2216"/>
    <cellStyle name="Comma 3 7 2 2 2" xfId="2217"/>
    <cellStyle name="Comma 3 7 2 3" xfId="2218"/>
    <cellStyle name="Comma 3 7 3" xfId="2219"/>
    <cellStyle name="Comma 3 7 3 2" xfId="2220"/>
    <cellStyle name="Comma 3 7 4" xfId="2221"/>
    <cellStyle name="Comma 3 7 4 2" xfId="2222"/>
    <cellStyle name="Comma 3 7 5" xfId="2223"/>
    <cellStyle name="Comma 3 8" xfId="2224"/>
    <cellStyle name="Comma 3 8 2" xfId="2225"/>
    <cellStyle name="Comma 3 8 2 2" xfId="2226"/>
    <cellStyle name="Comma 3 8 3" xfId="2227"/>
    <cellStyle name="Comma 3 9" xfId="2228"/>
    <cellStyle name="Comma 3 9 2" xfId="2229"/>
    <cellStyle name="Comma 3 9 2 2" xfId="2230"/>
    <cellStyle name="Comma 3 9 3" xfId="2231"/>
    <cellStyle name="Comma 4" xfId="2232"/>
    <cellStyle name="Comma 4 10" xfId="2233"/>
    <cellStyle name="Comma 4 10 2" xfId="2234"/>
    <cellStyle name="Comma 4 11" xfId="2235"/>
    <cellStyle name="Comma 4 2" xfId="2236"/>
    <cellStyle name="Comma 4 2 2" xfId="2237"/>
    <cellStyle name="Comma 4 2 2 2" xfId="2238"/>
    <cellStyle name="Comma 4 2 2 2 2" xfId="2239"/>
    <cellStyle name="Comma 4 2 2 2 2 2" xfId="2240"/>
    <cellStyle name="Comma 4 2 2 2 2 2 2" xfId="2241"/>
    <cellStyle name="Comma 4 2 2 2 2 3" xfId="2242"/>
    <cellStyle name="Comma 4 2 2 2 3" xfId="2243"/>
    <cellStyle name="Comma 4 2 2 2 3 2" xfId="2244"/>
    <cellStyle name="Comma 4 2 2 2 4" xfId="2245"/>
    <cellStyle name="Comma 4 2 2 2 4 2" xfId="2246"/>
    <cellStyle name="Comma 4 2 2 2 5" xfId="2247"/>
    <cellStyle name="Comma 4 2 2 3" xfId="2248"/>
    <cellStyle name="Comma 4 2 2 3 2" xfId="2249"/>
    <cellStyle name="Comma 4 2 2 3 2 2" xfId="2250"/>
    <cellStyle name="Comma 4 2 2 3 3" xfId="2251"/>
    <cellStyle name="Comma 4 2 2 4" xfId="2252"/>
    <cellStyle name="Comma 4 2 2 4 2" xfId="2253"/>
    <cellStyle name="Comma 4 2 2 5" xfId="2254"/>
    <cellStyle name="Comma 4 2 2 5 2" xfId="2255"/>
    <cellStyle name="Comma 4 2 2 6" xfId="2256"/>
    <cellStyle name="Comma 4 2 3" xfId="2257"/>
    <cellStyle name="Comma 4 2 3 2" xfId="2258"/>
    <cellStyle name="Comma 4 2 3 2 2" xfId="2259"/>
    <cellStyle name="Comma 4 2 3 2 2 2" xfId="2260"/>
    <cellStyle name="Comma 4 2 3 2 3" xfId="2261"/>
    <cellStyle name="Comma 4 2 3 3" xfId="2262"/>
    <cellStyle name="Comma 4 2 3 3 2" xfId="2263"/>
    <cellStyle name="Comma 4 2 3 4" xfId="2264"/>
    <cellStyle name="Comma 4 2 3 4 2" xfId="2265"/>
    <cellStyle name="Comma 4 2 3 5" xfId="2266"/>
    <cellStyle name="Comma 4 2 4" xfId="2267"/>
    <cellStyle name="Comma 4 2 4 2" xfId="2268"/>
    <cellStyle name="Comma 4 2 4 2 2" xfId="2269"/>
    <cellStyle name="Comma 4 2 4 3" xfId="2270"/>
    <cellStyle name="Comma 4 2 4 3 2" xfId="2271"/>
    <cellStyle name="Comma 4 2 4 4" xfId="2272"/>
    <cellStyle name="Comma 4 2 5" xfId="2273"/>
    <cellStyle name="Comma 4 2 5 2" xfId="2274"/>
    <cellStyle name="Comma 4 2 5 2 2" xfId="2275"/>
    <cellStyle name="Comma 4 2 5 3" xfId="2276"/>
    <cellStyle name="Comma 4 2 6" xfId="2277"/>
    <cellStyle name="Comma 4 2 6 2" xfId="2278"/>
    <cellStyle name="Comma 4 2 7" xfId="2279"/>
    <cellStyle name="Comma 4 2 7 2" xfId="2280"/>
    <cellStyle name="Comma 4 2 8" xfId="2281"/>
    <cellStyle name="Comma 4 3" xfId="2282"/>
    <cellStyle name="Comma 4 3 2" xfId="2283"/>
    <cellStyle name="Comma 4 3 2 2" xfId="2284"/>
    <cellStyle name="Comma 4 3 2 2 2" xfId="2285"/>
    <cellStyle name="Comma 4 3 2 2 2 2" xfId="2286"/>
    <cellStyle name="Comma 4 3 2 2 2 2 2" xfId="2287"/>
    <cellStyle name="Comma 4 3 2 2 2 3" xfId="2288"/>
    <cellStyle name="Comma 4 3 2 2 3" xfId="2289"/>
    <cellStyle name="Comma 4 3 2 2 3 2" xfId="2290"/>
    <cellStyle name="Comma 4 3 2 2 4" xfId="2291"/>
    <cellStyle name="Comma 4 3 2 2 4 2" xfId="2292"/>
    <cellStyle name="Comma 4 3 2 2 5" xfId="2293"/>
    <cellStyle name="Comma 4 3 2 3" xfId="2294"/>
    <cellStyle name="Comma 4 3 2 3 2" xfId="2295"/>
    <cellStyle name="Comma 4 3 2 3 2 2" xfId="2296"/>
    <cellStyle name="Comma 4 3 2 3 3" xfId="2297"/>
    <cellStyle name="Comma 4 3 2 4" xfId="2298"/>
    <cellStyle name="Comma 4 3 2 4 2" xfId="2299"/>
    <cellStyle name="Comma 4 3 2 5" xfId="2300"/>
    <cellStyle name="Comma 4 3 2 5 2" xfId="2301"/>
    <cellStyle name="Comma 4 3 2 6" xfId="2302"/>
    <cellStyle name="Comma 4 3 3" xfId="2303"/>
    <cellStyle name="Comma 4 3 3 2" xfId="2304"/>
    <cellStyle name="Comma 4 3 3 2 2" xfId="2305"/>
    <cellStyle name="Comma 4 3 3 2 2 2" xfId="2306"/>
    <cellStyle name="Comma 4 3 3 2 3" xfId="2307"/>
    <cellStyle name="Comma 4 3 3 3" xfId="2308"/>
    <cellStyle name="Comma 4 3 3 3 2" xfId="2309"/>
    <cellStyle name="Comma 4 3 3 4" xfId="2310"/>
    <cellStyle name="Comma 4 3 3 4 2" xfId="2311"/>
    <cellStyle name="Comma 4 3 3 5" xfId="2312"/>
    <cellStyle name="Comma 4 3 4" xfId="2313"/>
    <cellStyle name="Comma 4 3 4 2" xfId="2314"/>
    <cellStyle name="Comma 4 3 4 2 2" xfId="2315"/>
    <cellStyle name="Comma 4 3 4 3" xfId="2316"/>
    <cellStyle name="Comma 4 3 5" xfId="2317"/>
    <cellStyle name="Comma 4 3 5 2" xfId="2318"/>
    <cellStyle name="Comma 4 3 6" xfId="2319"/>
    <cellStyle name="Comma 4 3 6 2" xfId="2320"/>
    <cellStyle name="Comma 4 3 7" xfId="2321"/>
    <cellStyle name="Comma 4 4" xfId="2322"/>
    <cellStyle name="Comma 4 4 2" xfId="2323"/>
    <cellStyle name="Comma 4 4 2 2" xfId="2324"/>
    <cellStyle name="Comma 4 4 2 2 2" xfId="2325"/>
    <cellStyle name="Comma 4 4 2 2 2 2" xfId="2326"/>
    <cellStyle name="Comma 4 4 2 2 3" xfId="2327"/>
    <cellStyle name="Comma 4 4 2 3" xfId="2328"/>
    <cellStyle name="Comma 4 4 2 3 2" xfId="2329"/>
    <cellStyle name="Comma 4 4 2 4" xfId="2330"/>
    <cellStyle name="Comma 4 4 2 4 2" xfId="2331"/>
    <cellStyle name="Comma 4 4 2 5" xfId="2332"/>
    <cellStyle name="Comma 4 4 3" xfId="2333"/>
    <cellStyle name="Comma 4 4 3 2" xfId="2334"/>
    <cellStyle name="Comma 4 4 3 2 2" xfId="2335"/>
    <cellStyle name="Comma 4 4 3 3" xfId="2336"/>
    <cellStyle name="Comma 4 4 4" xfId="2337"/>
    <cellStyle name="Comma 4 4 4 2" xfId="2338"/>
    <cellStyle name="Comma 4 4 5" xfId="2339"/>
    <cellStyle name="Comma 4 4 5 2" xfId="2340"/>
    <cellStyle name="Comma 4 4 6" xfId="2341"/>
    <cellStyle name="Comma 4 5" xfId="2342"/>
    <cellStyle name="Comma 4 5 2" xfId="2343"/>
    <cellStyle name="Comma 4 5 2 2" xfId="2344"/>
    <cellStyle name="Comma 4 5 2 2 2" xfId="2345"/>
    <cellStyle name="Comma 4 5 2 2 2 2" xfId="2346"/>
    <cellStyle name="Comma 4 5 2 2 3" xfId="2347"/>
    <cellStyle name="Comma 4 5 2 3" xfId="2348"/>
    <cellStyle name="Comma 4 5 2 3 2" xfId="2349"/>
    <cellStyle name="Comma 4 5 2 4" xfId="2350"/>
    <cellStyle name="Comma 4 5 2 4 2" xfId="2351"/>
    <cellStyle name="Comma 4 5 2 5" xfId="2352"/>
    <cellStyle name="Comma 4 5 3" xfId="2353"/>
    <cellStyle name="Comma 4 5 3 2" xfId="2354"/>
    <cellStyle name="Comma 4 5 3 2 2" xfId="2355"/>
    <cellStyle name="Comma 4 5 3 3" xfId="2356"/>
    <cellStyle name="Comma 4 5 4" xfId="2357"/>
    <cellStyle name="Comma 4 5 4 2" xfId="2358"/>
    <cellStyle name="Comma 4 5 5" xfId="2359"/>
    <cellStyle name="Comma 4 5 5 2" xfId="2360"/>
    <cellStyle name="Comma 4 5 6" xfId="2361"/>
    <cellStyle name="Comma 4 6" xfId="2362"/>
    <cellStyle name="Comma 4 6 2" xfId="2363"/>
    <cellStyle name="Comma 4 6 2 2" xfId="2364"/>
    <cellStyle name="Comma 4 6 2 2 2" xfId="2365"/>
    <cellStyle name="Comma 4 6 2 3" xfId="2366"/>
    <cellStyle name="Comma 4 6 3" xfId="2367"/>
    <cellStyle name="Comma 4 6 3 2" xfId="2368"/>
    <cellStyle name="Comma 4 6 4" xfId="2369"/>
    <cellStyle name="Comma 4 6 4 2" xfId="2370"/>
    <cellStyle name="Comma 4 6 5" xfId="2371"/>
    <cellStyle name="Comma 4 7" xfId="2372"/>
    <cellStyle name="Comma 4 7 2" xfId="2373"/>
    <cellStyle name="Comma 4 7 2 2" xfId="2374"/>
    <cellStyle name="Comma 4 7 3" xfId="2375"/>
    <cellStyle name="Comma 4 8" xfId="2376"/>
    <cellStyle name="Comma 4 8 2" xfId="2377"/>
    <cellStyle name="Comma 4 8 2 2" xfId="2378"/>
    <cellStyle name="Comma 4 8 3" xfId="2379"/>
    <cellStyle name="Comma 4 9" xfId="2380"/>
    <cellStyle name="Comma 4 9 2" xfId="2381"/>
    <cellStyle name="Comma 5" xfId="2382"/>
    <cellStyle name="Comma 5 10" xfId="2383"/>
    <cellStyle name="Comma 5 10 2" xfId="2384"/>
    <cellStyle name="Comma 5 11" xfId="2385"/>
    <cellStyle name="Comma 5 2" xfId="2386"/>
    <cellStyle name="Comma 5 2 2" xfId="2387"/>
    <cellStyle name="Comma 5 2 2 2" xfId="2388"/>
    <cellStyle name="Comma 5 2 2 2 2" xfId="2389"/>
    <cellStyle name="Comma 5 2 2 2 2 2" xfId="2390"/>
    <cellStyle name="Comma 5 2 2 2 2 2 2" xfId="2391"/>
    <cellStyle name="Comma 5 2 2 2 2 3" xfId="2392"/>
    <cellStyle name="Comma 5 2 2 2 3" xfId="2393"/>
    <cellStyle name="Comma 5 2 2 2 3 2" xfId="2394"/>
    <cellStyle name="Comma 5 2 2 2 4" xfId="2395"/>
    <cellStyle name="Comma 5 2 2 2 4 2" xfId="2396"/>
    <cellStyle name="Comma 5 2 2 2 5" xfId="2397"/>
    <cellStyle name="Comma 5 2 2 3" xfId="2398"/>
    <cellStyle name="Comma 5 2 2 3 2" xfId="2399"/>
    <cellStyle name="Comma 5 2 2 3 2 2" xfId="2400"/>
    <cellStyle name="Comma 5 2 2 3 3" xfId="2401"/>
    <cellStyle name="Comma 5 2 2 4" xfId="2402"/>
    <cellStyle name="Comma 5 2 2 4 2" xfId="2403"/>
    <cellStyle name="Comma 5 2 2 5" xfId="2404"/>
    <cellStyle name="Comma 5 2 2 5 2" xfId="2405"/>
    <cellStyle name="Comma 5 2 2 6" xfId="2406"/>
    <cellStyle name="Comma 5 2 3" xfId="2407"/>
    <cellStyle name="Comma 5 2 3 2" xfId="2408"/>
    <cellStyle name="Comma 5 2 3 2 2" xfId="2409"/>
    <cellStyle name="Comma 5 2 3 2 2 2" xfId="2410"/>
    <cellStyle name="Comma 5 2 3 2 3" xfId="2411"/>
    <cellStyle name="Comma 5 2 3 3" xfId="2412"/>
    <cellStyle name="Comma 5 2 3 3 2" xfId="2413"/>
    <cellStyle name="Comma 5 2 3 4" xfId="2414"/>
    <cellStyle name="Comma 5 2 3 4 2" xfId="2415"/>
    <cellStyle name="Comma 5 2 3 5" xfId="2416"/>
    <cellStyle name="Comma 5 2 4" xfId="2417"/>
    <cellStyle name="Comma 5 2 4 2" xfId="2418"/>
    <cellStyle name="Comma 5 2 4 2 2" xfId="2419"/>
    <cellStyle name="Comma 5 2 4 3" xfId="2420"/>
    <cellStyle name="Comma 5 2 4 3 2" xfId="2421"/>
    <cellStyle name="Comma 5 2 4 4" xfId="2422"/>
    <cellStyle name="Comma 5 2 5" xfId="2423"/>
    <cellStyle name="Comma 5 2 5 2" xfId="2424"/>
    <cellStyle name="Comma 5 2 5 2 2" xfId="2425"/>
    <cellStyle name="Comma 5 2 5 3" xfId="2426"/>
    <cellStyle name="Comma 5 2 6" xfId="2427"/>
    <cellStyle name="Comma 5 2 6 2" xfId="2428"/>
    <cellStyle name="Comma 5 2 7" xfId="2429"/>
    <cellStyle name="Comma 5 2 7 2" xfId="2430"/>
    <cellStyle name="Comma 5 2 8" xfId="2431"/>
    <cellStyle name="Comma 5 3" xfId="2432"/>
    <cellStyle name="Comma 5 3 2" xfId="2433"/>
    <cellStyle name="Comma 5 3 2 2" xfId="2434"/>
    <cellStyle name="Comma 5 3 2 2 2" xfId="2435"/>
    <cellStyle name="Comma 5 3 2 2 2 2" xfId="2436"/>
    <cellStyle name="Comma 5 3 2 2 2 2 2" xfId="2437"/>
    <cellStyle name="Comma 5 3 2 2 2 3" xfId="2438"/>
    <cellStyle name="Comma 5 3 2 2 3" xfId="2439"/>
    <cellStyle name="Comma 5 3 2 2 3 2" xfId="2440"/>
    <cellStyle name="Comma 5 3 2 2 4" xfId="2441"/>
    <cellStyle name="Comma 5 3 2 2 4 2" xfId="2442"/>
    <cellStyle name="Comma 5 3 2 2 5" xfId="2443"/>
    <cellStyle name="Comma 5 3 2 3" xfId="2444"/>
    <cellStyle name="Comma 5 3 2 3 2" xfId="2445"/>
    <cellStyle name="Comma 5 3 2 3 2 2" xfId="2446"/>
    <cellStyle name="Comma 5 3 2 3 3" xfId="2447"/>
    <cellStyle name="Comma 5 3 2 4" xfId="2448"/>
    <cellStyle name="Comma 5 3 2 4 2" xfId="2449"/>
    <cellStyle name="Comma 5 3 2 5" xfId="2450"/>
    <cellStyle name="Comma 5 3 2 5 2" xfId="2451"/>
    <cellStyle name="Comma 5 3 2 6" xfId="2452"/>
    <cellStyle name="Comma 5 3 3" xfId="2453"/>
    <cellStyle name="Comma 5 3 3 2" xfId="2454"/>
    <cellStyle name="Comma 5 3 3 2 2" xfId="2455"/>
    <cellStyle name="Comma 5 3 3 2 2 2" xfId="2456"/>
    <cellStyle name="Comma 5 3 3 2 3" xfId="2457"/>
    <cellStyle name="Comma 5 3 3 3" xfId="2458"/>
    <cellStyle name="Comma 5 3 3 3 2" xfId="2459"/>
    <cellStyle name="Comma 5 3 3 4" xfId="2460"/>
    <cellStyle name="Comma 5 3 3 4 2" xfId="2461"/>
    <cellStyle name="Comma 5 3 3 5" xfId="2462"/>
    <cellStyle name="Comma 5 3 4" xfId="2463"/>
    <cellStyle name="Comma 5 3 4 2" xfId="2464"/>
    <cellStyle name="Comma 5 3 4 2 2" xfId="2465"/>
    <cellStyle name="Comma 5 3 4 3" xfId="2466"/>
    <cellStyle name="Comma 5 3 5" xfId="2467"/>
    <cellStyle name="Comma 5 3 5 2" xfId="2468"/>
    <cellStyle name="Comma 5 3 6" xfId="2469"/>
    <cellStyle name="Comma 5 3 6 2" xfId="2470"/>
    <cellStyle name="Comma 5 3 7" xfId="2471"/>
    <cellStyle name="Comma 5 4" xfId="2472"/>
    <cellStyle name="Comma 5 4 2" xfId="2473"/>
    <cellStyle name="Comma 5 4 2 2" xfId="2474"/>
    <cellStyle name="Comma 5 4 2 2 2" xfId="2475"/>
    <cellStyle name="Comma 5 4 2 2 2 2" xfId="2476"/>
    <cellStyle name="Comma 5 4 2 2 3" xfId="2477"/>
    <cellStyle name="Comma 5 4 2 3" xfId="2478"/>
    <cellStyle name="Comma 5 4 2 3 2" xfId="2479"/>
    <cellStyle name="Comma 5 4 2 4" xfId="2480"/>
    <cellStyle name="Comma 5 4 2 4 2" xfId="2481"/>
    <cellStyle name="Comma 5 4 2 5" xfId="2482"/>
    <cellStyle name="Comma 5 4 3" xfId="2483"/>
    <cellStyle name="Comma 5 4 3 2" xfId="2484"/>
    <cellStyle name="Comma 5 4 3 2 2" xfId="2485"/>
    <cellStyle name="Comma 5 4 3 3" xfId="2486"/>
    <cellStyle name="Comma 5 4 4" xfId="2487"/>
    <cellStyle name="Comma 5 4 4 2" xfId="2488"/>
    <cellStyle name="Comma 5 4 5" xfId="2489"/>
    <cellStyle name="Comma 5 4 5 2" xfId="2490"/>
    <cellStyle name="Comma 5 4 6" xfId="2491"/>
    <cellStyle name="Comma 5 5" xfId="2492"/>
    <cellStyle name="Comma 5 5 2" xfId="2493"/>
    <cellStyle name="Comma 5 5 2 2" xfId="2494"/>
    <cellStyle name="Comma 5 5 2 2 2" xfId="2495"/>
    <cellStyle name="Comma 5 5 2 2 2 2" xfId="2496"/>
    <cellStyle name="Comma 5 5 2 2 3" xfId="2497"/>
    <cellStyle name="Comma 5 5 2 3" xfId="2498"/>
    <cellStyle name="Comma 5 5 2 3 2" xfId="2499"/>
    <cellStyle name="Comma 5 5 2 4" xfId="2500"/>
    <cellStyle name="Comma 5 5 2 4 2" xfId="2501"/>
    <cellStyle name="Comma 5 5 2 5" xfId="2502"/>
    <cellStyle name="Comma 5 5 3" xfId="2503"/>
    <cellStyle name="Comma 5 5 3 2" xfId="2504"/>
    <cellStyle name="Comma 5 5 3 2 2" xfId="2505"/>
    <cellStyle name="Comma 5 5 3 3" xfId="2506"/>
    <cellStyle name="Comma 5 5 4" xfId="2507"/>
    <cellStyle name="Comma 5 5 4 2" xfId="2508"/>
    <cellStyle name="Comma 5 5 5" xfId="2509"/>
    <cellStyle name="Comma 5 5 5 2" xfId="2510"/>
    <cellStyle name="Comma 5 5 6" xfId="2511"/>
    <cellStyle name="Comma 5 6" xfId="2512"/>
    <cellStyle name="Comma 5 6 2" xfId="2513"/>
    <cellStyle name="Comma 5 6 2 2" xfId="2514"/>
    <cellStyle name="Comma 5 6 2 2 2" xfId="2515"/>
    <cellStyle name="Comma 5 6 2 3" xfId="2516"/>
    <cellStyle name="Comma 5 6 3" xfId="2517"/>
    <cellStyle name="Comma 5 6 3 2" xfId="2518"/>
    <cellStyle name="Comma 5 6 4" xfId="2519"/>
    <cellStyle name="Comma 5 6 4 2" xfId="2520"/>
    <cellStyle name="Comma 5 6 5" xfId="2521"/>
    <cellStyle name="Comma 5 7" xfId="2522"/>
    <cellStyle name="Comma 5 7 2" xfId="2523"/>
    <cellStyle name="Comma 5 7 2 2" xfId="2524"/>
    <cellStyle name="Comma 5 7 3" xfId="2525"/>
    <cellStyle name="Comma 5 8" xfId="2526"/>
    <cellStyle name="Comma 5 8 2" xfId="2527"/>
    <cellStyle name="Comma 5 8 2 2" xfId="2528"/>
    <cellStyle name="Comma 5 8 3" xfId="2529"/>
    <cellStyle name="Comma 5 9" xfId="2530"/>
    <cellStyle name="Comma 5 9 2" xfId="2531"/>
    <cellStyle name="Comma 6" xfId="2532"/>
    <cellStyle name="Comma 6 10" xfId="2533"/>
    <cellStyle name="Comma 6 10 2" xfId="2534"/>
    <cellStyle name="Comma 6 11" xfId="2535"/>
    <cellStyle name="Comma 6 11 2" xfId="2536"/>
    <cellStyle name="Comma 6 12" xfId="2537"/>
    <cellStyle name="Comma 6 2" xfId="2538"/>
    <cellStyle name="Comma 6 2 2" xfId="2539"/>
    <cellStyle name="Comma 6 2 2 2" xfId="2540"/>
    <cellStyle name="Comma 6 2 2 2 2" xfId="2541"/>
    <cellStyle name="Comma 6 2 2 2 2 2" xfId="2542"/>
    <cellStyle name="Comma 6 2 2 2 2 2 2" xfId="2543"/>
    <cellStyle name="Comma 6 2 2 2 2 2 2 2" xfId="2544"/>
    <cellStyle name="Comma 6 2 2 2 2 2 3" xfId="2545"/>
    <cellStyle name="Comma 6 2 2 2 2 3" xfId="2546"/>
    <cellStyle name="Comma 6 2 2 2 2 3 2" xfId="2547"/>
    <cellStyle name="Comma 6 2 2 2 2 4" xfId="2548"/>
    <cellStyle name="Comma 6 2 2 2 2 4 2" xfId="2549"/>
    <cellStyle name="Comma 6 2 2 2 2 5" xfId="2550"/>
    <cellStyle name="Comma 6 2 2 2 3" xfId="2551"/>
    <cellStyle name="Comma 6 2 2 2 3 2" xfId="2552"/>
    <cellStyle name="Comma 6 2 2 2 3 2 2" xfId="2553"/>
    <cellStyle name="Comma 6 2 2 2 3 3" xfId="2554"/>
    <cellStyle name="Comma 6 2 2 2 4" xfId="2555"/>
    <cellStyle name="Comma 6 2 2 2 4 2" xfId="2556"/>
    <cellStyle name="Comma 6 2 2 2 5" xfId="2557"/>
    <cellStyle name="Comma 6 2 2 2 5 2" xfId="2558"/>
    <cellStyle name="Comma 6 2 2 2 6" xfId="2559"/>
    <cellStyle name="Comma 6 2 2 3" xfId="2560"/>
    <cellStyle name="Comma 6 2 2 3 2" xfId="2561"/>
    <cellStyle name="Comma 6 2 2 3 2 2" xfId="2562"/>
    <cellStyle name="Comma 6 2 2 3 2 2 2" xfId="2563"/>
    <cellStyle name="Comma 6 2 2 3 2 3" xfId="2564"/>
    <cellStyle name="Comma 6 2 2 3 3" xfId="2565"/>
    <cellStyle name="Comma 6 2 2 3 3 2" xfId="2566"/>
    <cellStyle name="Comma 6 2 2 3 4" xfId="2567"/>
    <cellStyle name="Comma 6 2 2 3 4 2" xfId="2568"/>
    <cellStyle name="Comma 6 2 2 3 5" xfId="2569"/>
    <cellStyle name="Comma 6 2 2 4" xfId="2570"/>
    <cellStyle name="Comma 6 2 2 4 2" xfId="2571"/>
    <cellStyle name="Comma 6 2 2 4 2 2" xfId="2572"/>
    <cellStyle name="Comma 6 2 2 4 3" xfId="2573"/>
    <cellStyle name="Comma 6 2 2 4 3 2" xfId="2574"/>
    <cellStyle name="Comma 6 2 2 4 4" xfId="2575"/>
    <cellStyle name="Comma 6 2 2 5" xfId="2576"/>
    <cellStyle name="Comma 6 2 2 5 2" xfId="2577"/>
    <cellStyle name="Comma 6 2 2 5 2 2" xfId="2578"/>
    <cellStyle name="Comma 6 2 2 5 3" xfId="2579"/>
    <cellStyle name="Comma 6 2 2 6" xfId="2580"/>
    <cellStyle name="Comma 6 2 2 6 2" xfId="2581"/>
    <cellStyle name="Comma 6 2 2 7" xfId="2582"/>
    <cellStyle name="Comma 6 2 2 7 2" xfId="2583"/>
    <cellStyle name="Comma 6 2 2 8" xfId="2584"/>
    <cellStyle name="Comma 6 2 3" xfId="2585"/>
    <cellStyle name="Comma 6 2 3 2" xfId="2586"/>
    <cellStyle name="Comma 6 2 3 2 2" xfId="2587"/>
    <cellStyle name="Comma 6 2 3 2 2 2" xfId="2588"/>
    <cellStyle name="Comma 6 2 3 2 2 2 2" xfId="2589"/>
    <cellStyle name="Comma 6 2 3 2 2 3" xfId="2590"/>
    <cellStyle name="Comma 6 2 3 2 3" xfId="2591"/>
    <cellStyle name="Comma 6 2 3 2 3 2" xfId="2592"/>
    <cellStyle name="Comma 6 2 3 2 4" xfId="2593"/>
    <cellStyle name="Comma 6 2 3 2 4 2" xfId="2594"/>
    <cellStyle name="Comma 6 2 3 2 5" xfId="2595"/>
    <cellStyle name="Comma 6 2 3 3" xfId="2596"/>
    <cellStyle name="Comma 6 2 3 3 2" xfId="2597"/>
    <cellStyle name="Comma 6 2 3 3 2 2" xfId="2598"/>
    <cellStyle name="Comma 6 2 3 3 3" xfId="2599"/>
    <cellStyle name="Comma 6 2 3 4" xfId="2600"/>
    <cellStyle name="Comma 6 2 3 4 2" xfId="2601"/>
    <cellStyle name="Comma 6 2 3 5" xfId="2602"/>
    <cellStyle name="Comma 6 2 3 5 2" xfId="2603"/>
    <cellStyle name="Comma 6 2 3 6" xfId="2604"/>
    <cellStyle name="Comma 6 2 4" xfId="2605"/>
    <cellStyle name="Comma 6 2 4 2" xfId="2606"/>
    <cellStyle name="Comma 6 2 4 2 2" xfId="2607"/>
    <cellStyle name="Comma 6 2 4 2 2 2" xfId="2608"/>
    <cellStyle name="Comma 6 2 4 2 3" xfId="2609"/>
    <cellStyle name="Comma 6 2 4 3" xfId="2610"/>
    <cellStyle name="Comma 6 2 4 3 2" xfId="2611"/>
    <cellStyle name="Comma 6 2 4 4" xfId="2612"/>
    <cellStyle name="Comma 6 2 4 4 2" xfId="2613"/>
    <cellStyle name="Comma 6 2 4 5" xfId="2614"/>
    <cellStyle name="Comma 6 2 5" xfId="2615"/>
    <cellStyle name="Comma 6 2 5 2" xfId="2616"/>
    <cellStyle name="Comma 6 2 5 2 2" xfId="2617"/>
    <cellStyle name="Comma 6 2 5 3" xfId="2618"/>
    <cellStyle name="Comma 6 2 5 3 2" xfId="2619"/>
    <cellStyle name="Comma 6 2 5 4" xfId="2620"/>
    <cellStyle name="Comma 6 2 6" xfId="2621"/>
    <cellStyle name="Comma 6 2 6 2" xfId="2622"/>
    <cellStyle name="Comma 6 2 6 2 2" xfId="2623"/>
    <cellStyle name="Comma 6 2 6 3" xfId="2624"/>
    <cellStyle name="Comma 6 2 7" xfId="2625"/>
    <cellStyle name="Comma 6 2 7 2" xfId="2626"/>
    <cellStyle name="Comma 6 2 8" xfId="2627"/>
    <cellStyle name="Comma 6 2 8 2" xfId="2628"/>
    <cellStyle name="Comma 6 2 9" xfId="2629"/>
    <cellStyle name="Comma 6 3" xfId="2630"/>
    <cellStyle name="Comma 6 3 2" xfId="2631"/>
    <cellStyle name="Comma 6 3 2 2" xfId="2632"/>
    <cellStyle name="Comma 6 3 2 2 2" xfId="2633"/>
    <cellStyle name="Comma 6 3 2 2 2 2" xfId="2634"/>
    <cellStyle name="Comma 6 3 2 2 2 2 2" xfId="2635"/>
    <cellStyle name="Comma 6 3 2 2 2 3" xfId="2636"/>
    <cellStyle name="Comma 6 3 2 2 3" xfId="2637"/>
    <cellStyle name="Comma 6 3 2 2 3 2" xfId="2638"/>
    <cellStyle name="Comma 6 3 2 2 4" xfId="2639"/>
    <cellStyle name="Comma 6 3 2 2 4 2" xfId="2640"/>
    <cellStyle name="Comma 6 3 2 2 5" xfId="2641"/>
    <cellStyle name="Comma 6 3 2 3" xfId="2642"/>
    <cellStyle name="Comma 6 3 2 3 2" xfId="2643"/>
    <cellStyle name="Comma 6 3 2 3 2 2" xfId="2644"/>
    <cellStyle name="Comma 6 3 2 3 3" xfId="2645"/>
    <cellStyle name="Comma 6 3 2 4" xfId="2646"/>
    <cellStyle name="Comma 6 3 2 4 2" xfId="2647"/>
    <cellStyle name="Comma 6 3 2 5" xfId="2648"/>
    <cellStyle name="Comma 6 3 2 5 2" xfId="2649"/>
    <cellStyle name="Comma 6 3 2 6" xfId="2650"/>
    <cellStyle name="Comma 6 3 3" xfId="2651"/>
    <cellStyle name="Comma 6 3 3 2" xfId="2652"/>
    <cellStyle name="Comma 6 3 3 2 2" xfId="2653"/>
    <cellStyle name="Comma 6 3 3 2 2 2" xfId="2654"/>
    <cellStyle name="Comma 6 3 3 2 3" xfId="2655"/>
    <cellStyle name="Comma 6 3 3 3" xfId="2656"/>
    <cellStyle name="Comma 6 3 3 3 2" xfId="2657"/>
    <cellStyle name="Comma 6 3 3 4" xfId="2658"/>
    <cellStyle name="Comma 6 3 3 4 2" xfId="2659"/>
    <cellStyle name="Comma 6 3 3 5" xfId="2660"/>
    <cellStyle name="Comma 6 3 4" xfId="2661"/>
    <cellStyle name="Comma 6 3 4 2" xfId="2662"/>
    <cellStyle name="Comma 6 3 4 2 2" xfId="2663"/>
    <cellStyle name="Comma 6 3 4 3" xfId="2664"/>
    <cellStyle name="Comma 6 3 4 3 2" xfId="2665"/>
    <cellStyle name="Comma 6 3 4 4" xfId="2666"/>
    <cellStyle name="Comma 6 3 5" xfId="2667"/>
    <cellStyle name="Comma 6 3 5 2" xfId="2668"/>
    <cellStyle name="Comma 6 3 5 2 2" xfId="2669"/>
    <cellStyle name="Comma 6 3 5 3" xfId="2670"/>
    <cellStyle name="Comma 6 3 6" xfId="2671"/>
    <cellStyle name="Comma 6 3 6 2" xfId="2672"/>
    <cellStyle name="Comma 6 3 7" xfId="2673"/>
    <cellStyle name="Comma 6 3 7 2" xfId="2674"/>
    <cellStyle name="Comma 6 3 8" xfId="2675"/>
    <cellStyle name="Comma 6 4" xfId="2676"/>
    <cellStyle name="Comma 6 4 2" xfId="2677"/>
    <cellStyle name="Comma 6 4 2 2" xfId="2678"/>
    <cellStyle name="Comma 6 4 2 2 2" xfId="2679"/>
    <cellStyle name="Comma 6 4 2 2 2 2" xfId="2680"/>
    <cellStyle name="Comma 6 4 2 2 2 2 2" xfId="2681"/>
    <cellStyle name="Comma 6 4 2 2 2 3" xfId="2682"/>
    <cellStyle name="Comma 6 4 2 2 3" xfId="2683"/>
    <cellStyle name="Comma 6 4 2 2 3 2" xfId="2684"/>
    <cellStyle name="Comma 6 4 2 2 4" xfId="2685"/>
    <cellStyle name="Comma 6 4 2 2 4 2" xfId="2686"/>
    <cellStyle name="Comma 6 4 2 2 5" xfId="2687"/>
    <cellStyle name="Comma 6 4 2 3" xfId="2688"/>
    <cellStyle name="Comma 6 4 2 3 2" xfId="2689"/>
    <cellStyle name="Comma 6 4 2 3 2 2" xfId="2690"/>
    <cellStyle name="Comma 6 4 2 3 3" xfId="2691"/>
    <cellStyle name="Comma 6 4 2 4" xfId="2692"/>
    <cellStyle name="Comma 6 4 2 4 2" xfId="2693"/>
    <cellStyle name="Comma 6 4 2 5" xfId="2694"/>
    <cellStyle name="Comma 6 4 2 5 2" xfId="2695"/>
    <cellStyle name="Comma 6 4 2 6" xfId="2696"/>
    <cellStyle name="Comma 6 4 3" xfId="2697"/>
    <cellStyle name="Comma 6 4 3 2" xfId="2698"/>
    <cellStyle name="Comma 6 4 3 2 2" xfId="2699"/>
    <cellStyle name="Comma 6 4 3 2 2 2" xfId="2700"/>
    <cellStyle name="Comma 6 4 3 2 3" xfId="2701"/>
    <cellStyle name="Comma 6 4 3 3" xfId="2702"/>
    <cellStyle name="Comma 6 4 3 3 2" xfId="2703"/>
    <cellStyle name="Comma 6 4 3 4" xfId="2704"/>
    <cellStyle name="Comma 6 4 3 4 2" xfId="2705"/>
    <cellStyle name="Comma 6 4 3 5" xfId="2706"/>
    <cellStyle name="Comma 6 4 4" xfId="2707"/>
    <cellStyle name="Comma 6 4 4 2" xfId="2708"/>
    <cellStyle name="Comma 6 4 4 2 2" xfId="2709"/>
    <cellStyle name="Comma 6 4 4 3" xfId="2710"/>
    <cellStyle name="Comma 6 4 5" xfId="2711"/>
    <cellStyle name="Comma 6 4 5 2" xfId="2712"/>
    <cellStyle name="Comma 6 4 6" xfId="2713"/>
    <cellStyle name="Comma 6 4 6 2" xfId="2714"/>
    <cellStyle name="Comma 6 4 7" xfId="2715"/>
    <cellStyle name="Comma 6 5" xfId="2716"/>
    <cellStyle name="Comma 6 5 2" xfId="2717"/>
    <cellStyle name="Comma 6 5 2 2" xfId="2718"/>
    <cellStyle name="Comma 6 5 2 2 2" xfId="2719"/>
    <cellStyle name="Comma 6 5 2 2 2 2" xfId="2720"/>
    <cellStyle name="Comma 6 5 2 2 3" xfId="2721"/>
    <cellStyle name="Comma 6 5 2 3" xfId="2722"/>
    <cellStyle name="Comma 6 5 2 3 2" xfId="2723"/>
    <cellStyle name="Comma 6 5 2 4" xfId="2724"/>
    <cellStyle name="Comma 6 5 2 4 2" xfId="2725"/>
    <cellStyle name="Comma 6 5 2 5" xfId="2726"/>
    <cellStyle name="Comma 6 5 3" xfId="2727"/>
    <cellStyle name="Comma 6 5 3 2" xfId="2728"/>
    <cellStyle name="Comma 6 5 3 2 2" xfId="2729"/>
    <cellStyle name="Comma 6 5 3 3" xfId="2730"/>
    <cellStyle name="Comma 6 5 4" xfId="2731"/>
    <cellStyle name="Comma 6 5 4 2" xfId="2732"/>
    <cellStyle name="Comma 6 5 5" xfId="2733"/>
    <cellStyle name="Comma 6 5 5 2" xfId="2734"/>
    <cellStyle name="Comma 6 5 6" xfId="2735"/>
    <cellStyle name="Comma 6 6" xfId="2736"/>
    <cellStyle name="Comma 6 6 2" xfId="2737"/>
    <cellStyle name="Comma 6 6 2 2" xfId="2738"/>
    <cellStyle name="Comma 6 6 2 2 2" xfId="2739"/>
    <cellStyle name="Comma 6 6 2 2 2 2" xfId="2740"/>
    <cellStyle name="Comma 6 6 2 2 3" xfId="2741"/>
    <cellStyle name="Comma 6 6 2 3" xfId="2742"/>
    <cellStyle name="Comma 6 6 2 3 2" xfId="2743"/>
    <cellStyle name="Comma 6 6 2 4" xfId="2744"/>
    <cellStyle name="Comma 6 6 2 4 2" xfId="2745"/>
    <cellStyle name="Comma 6 6 2 5" xfId="2746"/>
    <cellStyle name="Comma 6 6 3" xfId="2747"/>
    <cellStyle name="Comma 6 6 3 2" xfId="2748"/>
    <cellStyle name="Comma 6 6 3 2 2" xfId="2749"/>
    <cellStyle name="Comma 6 6 3 3" xfId="2750"/>
    <cellStyle name="Comma 6 6 4" xfId="2751"/>
    <cellStyle name="Comma 6 6 4 2" xfId="2752"/>
    <cellStyle name="Comma 6 6 5" xfId="2753"/>
    <cellStyle name="Comma 6 6 5 2" xfId="2754"/>
    <cellStyle name="Comma 6 6 6" xfId="2755"/>
    <cellStyle name="Comma 6 7" xfId="2756"/>
    <cellStyle name="Comma 6 7 2" xfId="2757"/>
    <cellStyle name="Comma 6 7 2 2" xfId="2758"/>
    <cellStyle name="Comma 6 7 2 2 2" xfId="2759"/>
    <cellStyle name="Comma 6 7 2 3" xfId="2760"/>
    <cellStyle name="Comma 6 7 3" xfId="2761"/>
    <cellStyle name="Comma 6 7 3 2" xfId="2762"/>
    <cellStyle name="Comma 6 7 4" xfId="2763"/>
    <cellStyle name="Comma 6 7 4 2" xfId="2764"/>
    <cellStyle name="Comma 6 7 5" xfId="2765"/>
    <cellStyle name="Comma 6 8" xfId="2766"/>
    <cellStyle name="Comma 6 8 2" xfId="2767"/>
    <cellStyle name="Comma 6 8 2 2" xfId="2768"/>
    <cellStyle name="Comma 6 8 3" xfId="2769"/>
    <cellStyle name="Comma 6 9" xfId="2770"/>
    <cellStyle name="Comma 6 9 2" xfId="2771"/>
    <cellStyle name="Comma 6 9 2 2" xfId="2772"/>
    <cellStyle name="Comma 6 9 3" xfId="2773"/>
    <cellStyle name="Comma 7" xfId="2774"/>
    <cellStyle name="Comma 7 2" xfId="2775"/>
    <cellStyle name="Comma 7 2 2" xfId="2776"/>
    <cellStyle name="Comma 7 2 2 2" xfId="2777"/>
    <cellStyle name="Comma 7 2 2 2 2" xfId="2778"/>
    <cellStyle name="Comma 7 2 2 2 2 2" xfId="2779"/>
    <cellStyle name="Comma 7 2 2 2 3" xfId="2780"/>
    <cellStyle name="Comma 7 2 2 3" xfId="2781"/>
    <cellStyle name="Comma 7 2 2 3 2" xfId="2782"/>
    <cellStyle name="Comma 7 2 2 4" xfId="2783"/>
    <cellStyle name="Comma 7 2 2 4 2" xfId="2784"/>
    <cellStyle name="Comma 7 2 2 5" xfId="2785"/>
    <cellStyle name="Comma 7 2 3" xfId="2786"/>
    <cellStyle name="Comma 7 2 3 2" xfId="2787"/>
    <cellStyle name="Comma 7 2 3 2 2" xfId="2788"/>
    <cellStyle name="Comma 7 2 3 3" xfId="2789"/>
    <cellStyle name="Comma 7 2 3 3 2" xfId="2790"/>
    <cellStyle name="Comma 7 2 3 4" xfId="2791"/>
    <cellStyle name="Comma 7 2 4" xfId="2792"/>
    <cellStyle name="Comma 7 2 4 2" xfId="2793"/>
    <cellStyle name="Comma 7 2 5" xfId="2794"/>
    <cellStyle name="Comma 7 2 5 2" xfId="2795"/>
    <cellStyle name="Comma 7 2 6" xfId="2796"/>
    <cellStyle name="Comma 7 3" xfId="2797"/>
    <cellStyle name="Comma 7 3 2" xfId="2798"/>
    <cellStyle name="Comma 7 3 2 2" xfId="2799"/>
    <cellStyle name="Comma 7 3 2 2 2" xfId="2800"/>
    <cellStyle name="Comma 7 3 2 2 2 2" xfId="2801"/>
    <cellStyle name="Comma 7 3 2 2 3" xfId="2802"/>
    <cellStyle name="Comma 7 3 2 3" xfId="2803"/>
    <cellStyle name="Comma 7 3 2 3 2" xfId="2804"/>
    <cellStyle name="Comma 7 3 2 4" xfId="2805"/>
    <cellStyle name="Comma 7 3 2 4 2" xfId="2806"/>
    <cellStyle name="Comma 7 3 2 5" xfId="2807"/>
    <cellStyle name="Comma 7 3 3" xfId="2808"/>
    <cellStyle name="Comma 7 3 3 2" xfId="2809"/>
    <cellStyle name="Comma 7 3 3 2 2" xfId="2810"/>
    <cellStyle name="Comma 7 3 3 3" xfId="2811"/>
    <cellStyle name="Comma 7 3 4" xfId="2812"/>
    <cellStyle name="Comma 7 3 4 2" xfId="2813"/>
    <cellStyle name="Comma 7 3 5" xfId="2814"/>
    <cellStyle name="Comma 7 3 5 2" xfId="2815"/>
    <cellStyle name="Comma 7 3 6" xfId="2816"/>
    <cellStyle name="Comma 7 4" xfId="2817"/>
    <cellStyle name="Comma 7 4 2" xfId="2818"/>
    <cellStyle name="Comma 7 4 2 2" xfId="2819"/>
    <cellStyle name="Comma 7 4 2 2 2" xfId="2820"/>
    <cellStyle name="Comma 7 4 2 3" xfId="2821"/>
    <cellStyle name="Comma 7 4 3" xfId="2822"/>
    <cellStyle name="Comma 7 4 3 2" xfId="2823"/>
    <cellStyle name="Comma 7 4 4" xfId="2824"/>
    <cellStyle name="Comma 7 4 4 2" xfId="2825"/>
    <cellStyle name="Comma 7 4 5" xfId="2826"/>
    <cellStyle name="Comma 7 5" xfId="2827"/>
    <cellStyle name="Comma 7 5 2" xfId="2828"/>
    <cellStyle name="Comma 7 5 2 2" xfId="2829"/>
    <cellStyle name="Comma 7 5 3" xfId="2830"/>
    <cellStyle name="Comma 7 6" xfId="2831"/>
    <cellStyle name="Comma 7 6 2" xfId="2832"/>
    <cellStyle name="Comma 7 6 2 2" xfId="2833"/>
    <cellStyle name="Comma 7 6 3" xfId="2834"/>
    <cellStyle name="Comma 7 7" xfId="2835"/>
    <cellStyle name="Comma 7 7 2" xfId="2836"/>
    <cellStyle name="Comma 7 8" xfId="2837"/>
    <cellStyle name="Comma 7 8 2" xfId="2838"/>
    <cellStyle name="Comma 7 9" xfId="2839"/>
    <cellStyle name="Comma 8" xfId="2840"/>
    <cellStyle name="Comma 8 2" xfId="2841"/>
    <cellStyle name="Comma 8 2 2" xfId="2842"/>
    <cellStyle name="Comma 8 2 2 2" xfId="2843"/>
    <cellStyle name="Comma 8 2 2 2 2" xfId="2844"/>
    <cellStyle name="Comma 8 2 2 2 2 2" xfId="2845"/>
    <cellStyle name="Comma 8 2 2 2 3" xfId="2846"/>
    <cellStyle name="Comma 8 2 2 3" xfId="2847"/>
    <cellStyle name="Comma 8 2 2 3 2" xfId="2848"/>
    <cellStyle name="Comma 8 2 2 4" xfId="2849"/>
    <cellStyle name="Comma 8 2 2 4 2" xfId="2850"/>
    <cellStyle name="Comma 8 2 2 5" xfId="2851"/>
    <cellStyle name="Comma 8 2 3" xfId="2852"/>
    <cellStyle name="Comma 8 2 3 2" xfId="2853"/>
    <cellStyle name="Comma 8 2 3 2 2" xfId="2854"/>
    <cellStyle name="Comma 8 2 3 3" xfId="2855"/>
    <cellStyle name="Comma 8 2 4" xfId="2856"/>
    <cellStyle name="Comma 8 2 4 2" xfId="2857"/>
    <cellStyle name="Comma 8 2 5" xfId="2858"/>
    <cellStyle name="Comma 8 2 5 2" xfId="2859"/>
    <cellStyle name="Comma 8 2 6" xfId="2860"/>
    <cellStyle name="Comma 8 3" xfId="2861"/>
    <cellStyle name="Comma 8 3 2" xfId="2862"/>
    <cellStyle name="Comma 8 3 2 2" xfId="2863"/>
    <cellStyle name="Comma 8 3 2 2 2" xfId="2864"/>
    <cellStyle name="Comma 8 3 2 3" xfId="2865"/>
    <cellStyle name="Comma 8 3 3" xfId="2866"/>
    <cellStyle name="Comma 8 3 3 2" xfId="2867"/>
    <cellStyle name="Comma 8 3 4" xfId="2868"/>
    <cellStyle name="Comma 8 3 4 2" xfId="2869"/>
    <cellStyle name="Comma 8 3 5" xfId="2870"/>
    <cellStyle name="Comma 8 4" xfId="2871"/>
    <cellStyle name="Comma 8 4 2" xfId="2872"/>
    <cellStyle name="Comma 8 4 2 2" xfId="2873"/>
    <cellStyle name="Comma 8 4 3" xfId="2874"/>
    <cellStyle name="Comma 8 4 3 2" xfId="2875"/>
    <cellStyle name="Comma 8 4 4" xfId="2876"/>
    <cellStyle name="Comma 8 5" xfId="2877"/>
    <cellStyle name="Comma 8 5 2" xfId="2878"/>
    <cellStyle name="Comma 8 5 2 2" xfId="2879"/>
    <cellStyle name="Comma 8 5 3" xfId="2880"/>
    <cellStyle name="Comma 8 6" xfId="2881"/>
    <cellStyle name="Comma 8 6 2" xfId="2882"/>
    <cellStyle name="Comma 8 7" xfId="2883"/>
    <cellStyle name="Comma 8 7 2" xfId="2884"/>
    <cellStyle name="Comma 8 8" xfId="2885"/>
    <cellStyle name="Comma 8 9" xfId="2886"/>
    <cellStyle name="Comma 9" xfId="2887"/>
    <cellStyle name="Currency" xfId="7819" builtinId="4"/>
    <cellStyle name="Currency 2" xfId="2888"/>
    <cellStyle name="Currency 3" xfId="2889"/>
    <cellStyle name="Explanatory Text" xfId="20" builtinId="53" customBuiltin="1"/>
    <cellStyle name="Explanatory Text 2" xfId="2890"/>
    <cellStyle name="Followed Hyperlink" xfId="7820" builtinId="9" hidden="1"/>
    <cellStyle name="Good" xfId="10" builtinId="26" customBuiltin="1"/>
    <cellStyle name="Good 2" xfId="2891"/>
    <cellStyle name="Heading 1" xfId="6" builtinId="16" customBuiltin="1"/>
    <cellStyle name="Heading 1 2" xfId="2892"/>
    <cellStyle name="Heading 2" xfId="7" builtinId="17" customBuiltin="1"/>
    <cellStyle name="Heading 2 2" xfId="2893"/>
    <cellStyle name="Heading 3" xfId="8" builtinId="18" customBuiltin="1"/>
    <cellStyle name="Heading 3 2" xfId="2894"/>
    <cellStyle name="Heading 4" xfId="9" builtinId="19" customBuiltin="1"/>
    <cellStyle name="Heading 4 2" xfId="2895"/>
    <cellStyle name="Hyperlink" xfId="4" builtinId="8"/>
    <cellStyle name="Hyperlink 2" xfId="2896"/>
    <cellStyle name="Hyperlink 3" xfId="7814"/>
    <cellStyle name="Hyperlink 5" xfId="7817"/>
    <cellStyle name="Input" xfId="13" builtinId="20" customBuiltin="1"/>
    <cellStyle name="Input 2" xfId="2897"/>
    <cellStyle name="Linked Cell" xfId="16" builtinId="24" customBuiltin="1"/>
    <cellStyle name="Linked Cell 2" xfId="2898"/>
    <cellStyle name="Neutral" xfId="12" builtinId="28" customBuiltin="1"/>
    <cellStyle name="Neutral 2" xfId="2899"/>
    <cellStyle name="Normal" xfId="0" builtinId="0"/>
    <cellStyle name="Normal 10" xfId="2900"/>
    <cellStyle name="Normal 10 10" xfId="2901"/>
    <cellStyle name="Normal 10 10 2" xfId="2902"/>
    <cellStyle name="Normal 10 11" xfId="2903"/>
    <cellStyle name="Normal 10 2" xfId="2904"/>
    <cellStyle name="Normal 10 2 2" xfId="2905"/>
    <cellStyle name="Normal 10 2 2 2" xfId="2906"/>
    <cellStyle name="Normal 10 2 2 2 2" xfId="2907"/>
    <cellStyle name="Normal 10 2 2 2 2 2" xfId="2908"/>
    <cellStyle name="Normal 10 2 2 2 2 2 2" xfId="2909"/>
    <cellStyle name="Normal 10 2 2 2 2 3" xfId="2910"/>
    <cellStyle name="Normal 10 2 2 2 3" xfId="2911"/>
    <cellStyle name="Normal 10 2 2 2 3 2" xfId="2912"/>
    <cellStyle name="Normal 10 2 2 2 4" xfId="2913"/>
    <cellStyle name="Normal 10 2 2 2 4 2" xfId="2914"/>
    <cellStyle name="Normal 10 2 2 2 5" xfId="2915"/>
    <cellStyle name="Normal 10 2 2 3" xfId="2916"/>
    <cellStyle name="Normal 10 2 2 3 2" xfId="2917"/>
    <cellStyle name="Normal 10 2 2 3 2 2" xfId="2918"/>
    <cellStyle name="Normal 10 2 2 3 3" xfId="2919"/>
    <cellStyle name="Normal 10 2 2 4" xfId="2920"/>
    <cellStyle name="Normal 10 2 2 4 2" xfId="2921"/>
    <cellStyle name="Normal 10 2 2 5" xfId="2922"/>
    <cellStyle name="Normal 10 2 2 5 2" xfId="2923"/>
    <cellStyle name="Normal 10 2 2 6" xfId="2924"/>
    <cellStyle name="Normal 10 2 3" xfId="2925"/>
    <cellStyle name="Normal 10 2 3 2" xfId="2926"/>
    <cellStyle name="Normal 10 2 3 2 2" xfId="2927"/>
    <cellStyle name="Normal 10 2 3 2 2 2" xfId="2928"/>
    <cellStyle name="Normal 10 2 3 2 3" xfId="2929"/>
    <cellStyle name="Normal 10 2 3 3" xfId="2930"/>
    <cellStyle name="Normal 10 2 3 3 2" xfId="2931"/>
    <cellStyle name="Normal 10 2 3 4" xfId="2932"/>
    <cellStyle name="Normal 10 2 3 4 2" xfId="2933"/>
    <cellStyle name="Normal 10 2 3 5" xfId="2934"/>
    <cellStyle name="Normal 10 2 4" xfId="2935"/>
    <cellStyle name="Normal 10 2 4 2" xfId="2936"/>
    <cellStyle name="Normal 10 2 4 2 2" xfId="2937"/>
    <cellStyle name="Normal 10 2 4 3" xfId="2938"/>
    <cellStyle name="Normal 10 2 4 3 2" xfId="2939"/>
    <cellStyle name="Normal 10 2 4 4" xfId="2940"/>
    <cellStyle name="Normal 10 2 5" xfId="2941"/>
    <cellStyle name="Normal 10 2 5 2" xfId="2942"/>
    <cellStyle name="Normal 10 2 5 2 2" xfId="2943"/>
    <cellStyle name="Normal 10 2 5 3" xfId="2944"/>
    <cellStyle name="Normal 10 2 6" xfId="2945"/>
    <cellStyle name="Normal 10 2 6 2" xfId="2946"/>
    <cellStyle name="Normal 10 2 7" xfId="2947"/>
    <cellStyle name="Normal 10 2 7 2" xfId="2948"/>
    <cellStyle name="Normal 10 2 8" xfId="2949"/>
    <cellStyle name="Normal 10 3" xfId="2950"/>
    <cellStyle name="Normal 10 3 2" xfId="2951"/>
    <cellStyle name="Normal 10 3 2 2" xfId="2952"/>
    <cellStyle name="Normal 10 3 2 2 2" xfId="2953"/>
    <cellStyle name="Normal 10 3 2 2 2 2" xfId="2954"/>
    <cellStyle name="Normal 10 3 2 2 2 2 2" xfId="2955"/>
    <cellStyle name="Normal 10 3 2 2 2 3" xfId="2956"/>
    <cellStyle name="Normal 10 3 2 2 3" xfId="2957"/>
    <cellStyle name="Normal 10 3 2 2 3 2" xfId="2958"/>
    <cellStyle name="Normal 10 3 2 2 4" xfId="2959"/>
    <cellStyle name="Normal 10 3 2 2 4 2" xfId="2960"/>
    <cellStyle name="Normal 10 3 2 2 5" xfId="2961"/>
    <cellStyle name="Normal 10 3 2 3" xfId="2962"/>
    <cellStyle name="Normal 10 3 2 3 2" xfId="2963"/>
    <cellStyle name="Normal 10 3 2 3 2 2" xfId="2964"/>
    <cellStyle name="Normal 10 3 2 3 3" xfId="2965"/>
    <cellStyle name="Normal 10 3 2 4" xfId="2966"/>
    <cellStyle name="Normal 10 3 2 4 2" xfId="2967"/>
    <cellStyle name="Normal 10 3 2 5" xfId="2968"/>
    <cellStyle name="Normal 10 3 2 5 2" xfId="2969"/>
    <cellStyle name="Normal 10 3 2 6" xfId="2970"/>
    <cellStyle name="Normal 10 3 3" xfId="2971"/>
    <cellStyle name="Normal 10 3 3 2" xfId="2972"/>
    <cellStyle name="Normal 10 3 3 2 2" xfId="2973"/>
    <cellStyle name="Normal 10 3 3 2 2 2" xfId="2974"/>
    <cellStyle name="Normal 10 3 3 2 3" xfId="2975"/>
    <cellStyle name="Normal 10 3 3 3" xfId="2976"/>
    <cellStyle name="Normal 10 3 3 3 2" xfId="2977"/>
    <cellStyle name="Normal 10 3 3 4" xfId="2978"/>
    <cellStyle name="Normal 10 3 3 4 2" xfId="2979"/>
    <cellStyle name="Normal 10 3 3 5" xfId="2980"/>
    <cellStyle name="Normal 10 3 4" xfId="2981"/>
    <cellStyle name="Normal 10 3 4 2" xfId="2982"/>
    <cellStyle name="Normal 10 3 4 2 2" xfId="2983"/>
    <cellStyle name="Normal 10 3 4 3" xfId="2984"/>
    <cellStyle name="Normal 10 3 5" xfId="2985"/>
    <cellStyle name="Normal 10 3 5 2" xfId="2986"/>
    <cellStyle name="Normal 10 3 6" xfId="2987"/>
    <cellStyle name="Normal 10 3 6 2" xfId="2988"/>
    <cellStyle name="Normal 10 3 7" xfId="2989"/>
    <cellStyle name="Normal 10 4" xfId="2990"/>
    <cellStyle name="Normal 10 4 2" xfId="2991"/>
    <cellStyle name="Normal 10 4 2 2" xfId="2992"/>
    <cellStyle name="Normal 10 4 2 2 2" xfId="2993"/>
    <cellStyle name="Normal 10 4 2 2 2 2" xfId="2994"/>
    <cellStyle name="Normal 10 4 2 2 3" xfId="2995"/>
    <cellStyle name="Normal 10 4 2 3" xfId="2996"/>
    <cellStyle name="Normal 10 4 2 3 2" xfId="2997"/>
    <cellStyle name="Normal 10 4 2 4" xfId="2998"/>
    <cellStyle name="Normal 10 4 2 4 2" xfId="2999"/>
    <cellStyle name="Normal 10 4 2 5" xfId="3000"/>
    <cellStyle name="Normal 10 4 3" xfId="3001"/>
    <cellStyle name="Normal 10 4 3 2" xfId="3002"/>
    <cellStyle name="Normal 10 4 3 2 2" xfId="3003"/>
    <cellStyle name="Normal 10 4 3 3" xfId="3004"/>
    <cellStyle name="Normal 10 4 4" xfId="3005"/>
    <cellStyle name="Normal 10 4 4 2" xfId="3006"/>
    <cellStyle name="Normal 10 4 5" xfId="3007"/>
    <cellStyle name="Normal 10 4 5 2" xfId="3008"/>
    <cellStyle name="Normal 10 4 6" xfId="3009"/>
    <cellStyle name="Normal 10 5" xfId="3010"/>
    <cellStyle name="Normal 10 5 2" xfId="3011"/>
    <cellStyle name="Normal 10 5 2 2" xfId="3012"/>
    <cellStyle name="Normal 10 5 2 2 2" xfId="3013"/>
    <cellStyle name="Normal 10 5 2 2 2 2" xfId="3014"/>
    <cellStyle name="Normal 10 5 2 2 3" xfId="3015"/>
    <cellStyle name="Normal 10 5 2 3" xfId="3016"/>
    <cellStyle name="Normal 10 5 2 3 2" xfId="3017"/>
    <cellStyle name="Normal 10 5 2 4" xfId="3018"/>
    <cellStyle name="Normal 10 5 2 4 2" xfId="3019"/>
    <cellStyle name="Normal 10 5 2 5" xfId="3020"/>
    <cellStyle name="Normal 10 5 3" xfId="3021"/>
    <cellStyle name="Normal 10 5 3 2" xfId="3022"/>
    <cellStyle name="Normal 10 5 3 2 2" xfId="3023"/>
    <cellStyle name="Normal 10 5 3 3" xfId="3024"/>
    <cellStyle name="Normal 10 5 4" xfId="3025"/>
    <cellStyle name="Normal 10 5 4 2" xfId="3026"/>
    <cellStyle name="Normal 10 5 5" xfId="3027"/>
    <cellStyle name="Normal 10 5 5 2" xfId="3028"/>
    <cellStyle name="Normal 10 5 6" xfId="3029"/>
    <cellStyle name="Normal 10 6" xfId="3030"/>
    <cellStyle name="Normal 10 6 2" xfId="3031"/>
    <cellStyle name="Normal 10 6 2 2" xfId="3032"/>
    <cellStyle name="Normal 10 6 2 2 2" xfId="3033"/>
    <cellStyle name="Normal 10 6 2 3" xfId="3034"/>
    <cellStyle name="Normal 10 6 3" xfId="3035"/>
    <cellStyle name="Normal 10 6 3 2" xfId="3036"/>
    <cellStyle name="Normal 10 6 4" xfId="3037"/>
    <cellStyle name="Normal 10 6 4 2" xfId="3038"/>
    <cellStyle name="Normal 10 6 5" xfId="3039"/>
    <cellStyle name="Normal 10 7" xfId="3040"/>
    <cellStyle name="Normal 10 7 2" xfId="3041"/>
    <cellStyle name="Normal 10 7 2 2" xfId="3042"/>
    <cellStyle name="Normal 10 7 3" xfId="3043"/>
    <cellStyle name="Normal 10 8" xfId="3044"/>
    <cellStyle name="Normal 10 8 2" xfId="3045"/>
    <cellStyle name="Normal 10 8 2 2" xfId="3046"/>
    <cellStyle name="Normal 10 8 3" xfId="3047"/>
    <cellStyle name="Normal 10 9" xfId="3048"/>
    <cellStyle name="Normal 10 9 2" xfId="3049"/>
    <cellStyle name="Normal 11" xfId="3050"/>
    <cellStyle name="Normal 11 2" xfId="3051"/>
    <cellStyle name="Normal 11 2 2" xfId="3052"/>
    <cellStyle name="Normal 11 2 2 2" xfId="3053"/>
    <cellStyle name="Normal 11 2 2 2 2" xfId="3054"/>
    <cellStyle name="Normal 11 2 2 2 2 2" xfId="3055"/>
    <cellStyle name="Normal 11 2 2 2 3" xfId="3056"/>
    <cellStyle name="Normal 11 2 2 3" xfId="3057"/>
    <cellStyle name="Normal 11 2 2 3 2" xfId="3058"/>
    <cellStyle name="Normal 11 2 2 4" xfId="3059"/>
    <cellStyle name="Normal 11 2 2 4 2" xfId="3060"/>
    <cellStyle name="Normal 11 2 2 5" xfId="3061"/>
    <cellStyle name="Normal 11 2 3" xfId="3062"/>
    <cellStyle name="Normal 11 2 3 2" xfId="3063"/>
    <cellStyle name="Normal 11 2 3 2 2" xfId="3064"/>
    <cellStyle name="Normal 11 2 3 3" xfId="3065"/>
    <cellStyle name="Normal 11 2 4" xfId="3066"/>
    <cellStyle name="Normal 11 2 4 2" xfId="3067"/>
    <cellStyle name="Normal 11 2 5" xfId="3068"/>
    <cellStyle name="Normal 11 2 5 2" xfId="3069"/>
    <cellStyle name="Normal 11 2 6" xfId="3070"/>
    <cellStyle name="Normal 11 3" xfId="3071"/>
    <cellStyle name="Normal 11 3 2" xfId="3072"/>
    <cellStyle name="Normal 11 3 2 2" xfId="3073"/>
    <cellStyle name="Normal 11 3 2 2 2" xfId="3074"/>
    <cellStyle name="Normal 11 3 2 2 2 2" xfId="3075"/>
    <cellStyle name="Normal 11 3 2 2 3" xfId="3076"/>
    <cellStyle name="Normal 11 3 2 3" xfId="3077"/>
    <cellStyle name="Normal 11 3 2 3 2" xfId="3078"/>
    <cellStyle name="Normal 11 3 2 4" xfId="3079"/>
    <cellStyle name="Normal 11 3 2 4 2" xfId="3080"/>
    <cellStyle name="Normal 11 3 2 5" xfId="3081"/>
    <cellStyle name="Normal 11 3 3" xfId="3082"/>
    <cellStyle name="Normal 11 3 3 2" xfId="3083"/>
    <cellStyle name="Normal 11 3 3 2 2" xfId="3084"/>
    <cellStyle name="Normal 11 3 3 3" xfId="3085"/>
    <cellStyle name="Normal 11 3 4" xfId="3086"/>
    <cellStyle name="Normal 11 3 4 2" xfId="3087"/>
    <cellStyle name="Normal 11 3 5" xfId="3088"/>
    <cellStyle name="Normal 11 3 5 2" xfId="3089"/>
    <cellStyle name="Normal 11 3 6" xfId="3090"/>
    <cellStyle name="Normal 11 4" xfId="3091"/>
    <cellStyle name="Normal 11 4 2" xfId="3092"/>
    <cellStyle name="Normal 11 4 2 2" xfId="3093"/>
    <cellStyle name="Normal 11 4 2 2 2" xfId="3094"/>
    <cellStyle name="Normal 11 4 2 2 2 2" xfId="3095"/>
    <cellStyle name="Normal 11 4 2 2 3" xfId="3096"/>
    <cellStyle name="Normal 11 4 2 3" xfId="3097"/>
    <cellStyle name="Normal 11 4 2 3 2" xfId="3098"/>
    <cellStyle name="Normal 11 4 2 4" xfId="3099"/>
    <cellStyle name="Normal 11 4 2 4 2" xfId="3100"/>
    <cellStyle name="Normal 11 4 2 5" xfId="3101"/>
    <cellStyle name="Normal 11 4 3" xfId="3102"/>
    <cellStyle name="Normal 11 4 3 2" xfId="3103"/>
    <cellStyle name="Normal 11 4 3 2 2" xfId="3104"/>
    <cellStyle name="Normal 11 4 3 3" xfId="3105"/>
    <cellStyle name="Normal 11 4 4" xfId="3106"/>
    <cellStyle name="Normal 11 4 4 2" xfId="3107"/>
    <cellStyle name="Normal 11 4 5" xfId="3108"/>
    <cellStyle name="Normal 11 4 5 2" xfId="3109"/>
    <cellStyle name="Normal 11 4 6" xfId="3110"/>
    <cellStyle name="Normal 11 5" xfId="3111"/>
    <cellStyle name="Normal 11 5 2" xfId="3112"/>
    <cellStyle name="Normal 11 5 2 2" xfId="3113"/>
    <cellStyle name="Normal 11 6" xfId="3114"/>
    <cellStyle name="Normal 11 6 2" xfId="3115"/>
    <cellStyle name="Normal 11 7" xfId="3116"/>
    <cellStyle name="Normal 12" xfId="3117"/>
    <cellStyle name="Normal 12 10" xfId="3118"/>
    <cellStyle name="Normal 12 2" xfId="3119"/>
    <cellStyle name="Normal 12 3" xfId="3120"/>
    <cellStyle name="Normal 12 3 2" xfId="3121"/>
    <cellStyle name="Normal 12 3 2 2" xfId="3122"/>
    <cellStyle name="Normal 12 3 2 2 2" xfId="3123"/>
    <cellStyle name="Normal 12 3 2 2 2 2" xfId="3124"/>
    <cellStyle name="Normal 12 3 2 2 2 2 2" xfId="3125"/>
    <cellStyle name="Normal 12 3 2 2 2 3" xfId="3126"/>
    <cellStyle name="Normal 12 3 2 2 3" xfId="3127"/>
    <cellStyle name="Normal 12 3 2 2 3 2" xfId="3128"/>
    <cellStyle name="Normal 12 3 2 2 4" xfId="3129"/>
    <cellStyle name="Normal 12 3 2 2 4 2" xfId="3130"/>
    <cellStyle name="Normal 12 3 2 2 5" xfId="3131"/>
    <cellStyle name="Normal 12 3 2 3" xfId="3132"/>
    <cellStyle name="Normal 12 3 2 3 2" xfId="3133"/>
    <cellStyle name="Normal 12 3 2 3 2 2" xfId="3134"/>
    <cellStyle name="Normal 12 3 2 3 3" xfId="3135"/>
    <cellStyle name="Normal 12 3 2 4" xfId="3136"/>
    <cellStyle name="Normal 12 3 2 4 2" xfId="3137"/>
    <cellStyle name="Normal 12 3 2 5" xfId="3138"/>
    <cellStyle name="Normal 12 3 2 5 2" xfId="3139"/>
    <cellStyle name="Normal 12 3 2 6" xfId="3140"/>
    <cellStyle name="Normal 12 3 3" xfId="3141"/>
    <cellStyle name="Normal 12 3 3 2" xfId="3142"/>
    <cellStyle name="Normal 12 3 3 2 2" xfId="3143"/>
    <cellStyle name="Normal 12 3 3 2 2 2" xfId="3144"/>
    <cellStyle name="Normal 12 3 3 2 3" xfId="3145"/>
    <cellStyle name="Normal 12 3 3 3" xfId="3146"/>
    <cellStyle name="Normal 12 3 3 3 2" xfId="3147"/>
    <cellStyle name="Normal 12 3 3 4" xfId="3148"/>
    <cellStyle name="Normal 12 3 3 4 2" xfId="3149"/>
    <cellStyle name="Normal 12 3 3 5" xfId="3150"/>
    <cellStyle name="Normal 12 3 4" xfId="3151"/>
    <cellStyle name="Normal 12 3 4 2" xfId="3152"/>
    <cellStyle name="Normal 12 3 4 2 2" xfId="3153"/>
    <cellStyle name="Normal 12 3 4 3" xfId="3154"/>
    <cellStyle name="Normal 12 3 4 3 2" xfId="3155"/>
    <cellStyle name="Normal 12 3 4 4" xfId="3156"/>
    <cellStyle name="Normal 12 3 5" xfId="3157"/>
    <cellStyle name="Normal 12 3 5 2" xfId="3158"/>
    <cellStyle name="Normal 12 3 5 2 2" xfId="3159"/>
    <cellStyle name="Normal 12 3 5 3" xfId="3160"/>
    <cellStyle name="Normal 12 3 6" xfId="3161"/>
    <cellStyle name="Normal 12 3 6 2" xfId="3162"/>
    <cellStyle name="Normal 12 3 7" xfId="3163"/>
    <cellStyle name="Normal 12 3 7 2" xfId="3164"/>
    <cellStyle name="Normal 12 3 8" xfId="3165"/>
    <cellStyle name="Normal 12 4" xfId="3166"/>
    <cellStyle name="Normal 12 4 2" xfId="3167"/>
    <cellStyle name="Normal 12 4 2 2" xfId="3168"/>
    <cellStyle name="Normal 12 4 2 2 2" xfId="3169"/>
    <cellStyle name="Normal 12 4 2 2 2 2" xfId="3170"/>
    <cellStyle name="Normal 12 4 2 2 3" xfId="3171"/>
    <cellStyle name="Normal 12 4 2 3" xfId="3172"/>
    <cellStyle name="Normal 12 4 2 3 2" xfId="3173"/>
    <cellStyle name="Normal 12 4 2 4" xfId="3174"/>
    <cellStyle name="Normal 12 4 2 4 2" xfId="3175"/>
    <cellStyle name="Normal 12 4 2 5" xfId="3176"/>
    <cellStyle name="Normal 12 4 3" xfId="3177"/>
    <cellStyle name="Normal 12 4 3 2" xfId="3178"/>
    <cellStyle name="Normal 12 4 3 2 2" xfId="3179"/>
    <cellStyle name="Normal 12 4 3 3" xfId="3180"/>
    <cellStyle name="Normal 12 4 4" xfId="3181"/>
    <cellStyle name="Normal 12 4 4 2" xfId="3182"/>
    <cellStyle name="Normal 12 4 5" xfId="3183"/>
    <cellStyle name="Normal 12 4 5 2" xfId="3184"/>
    <cellStyle name="Normal 12 4 6" xfId="3185"/>
    <cellStyle name="Normal 12 5" xfId="3186"/>
    <cellStyle name="Normal 12 5 2" xfId="3187"/>
    <cellStyle name="Normal 12 5 2 2" xfId="3188"/>
    <cellStyle name="Normal 12 5 2 2 2" xfId="3189"/>
    <cellStyle name="Normal 12 5 2 3" xfId="3190"/>
    <cellStyle name="Normal 12 5 3" xfId="3191"/>
    <cellStyle name="Normal 12 5 3 2" xfId="3192"/>
    <cellStyle name="Normal 12 5 4" xfId="3193"/>
    <cellStyle name="Normal 12 5 4 2" xfId="3194"/>
    <cellStyle name="Normal 12 5 5" xfId="3195"/>
    <cellStyle name="Normal 12 6" xfId="3196"/>
    <cellStyle name="Normal 12 6 2" xfId="3197"/>
    <cellStyle name="Normal 12 6 2 2" xfId="3198"/>
    <cellStyle name="Normal 12 6 3" xfId="3199"/>
    <cellStyle name="Normal 12 6 3 2" xfId="3200"/>
    <cellStyle name="Normal 12 6 4" xfId="3201"/>
    <cellStyle name="Normal 12 7" xfId="3202"/>
    <cellStyle name="Normal 12 7 2" xfId="3203"/>
    <cellStyle name="Normal 12 7 2 2" xfId="3204"/>
    <cellStyle name="Normal 12 7 3" xfId="3205"/>
    <cellStyle name="Normal 12 8" xfId="3206"/>
    <cellStyle name="Normal 12 8 2" xfId="3207"/>
    <cellStyle name="Normal 12 9" xfId="3208"/>
    <cellStyle name="Normal 12 9 2" xfId="3209"/>
    <cellStyle name="Normal 13" xfId="3210"/>
    <cellStyle name="Normal 13 10" xfId="3211"/>
    <cellStyle name="Normal 13 2" xfId="3212"/>
    <cellStyle name="Normal 13 2 2" xfId="3213"/>
    <cellStyle name="Normal 13 2 2 2" xfId="3214"/>
    <cellStyle name="Normal 13 2 2 2 2" xfId="3215"/>
    <cellStyle name="Normal 13 2 2 2 2 2" xfId="3216"/>
    <cellStyle name="Normal 13 2 2 2 3" xfId="3217"/>
    <cellStyle name="Normal 13 2 2 3" xfId="3218"/>
    <cellStyle name="Normal 13 2 2 3 2" xfId="3219"/>
    <cellStyle name="Normal 13 2 2 4" xfId="3220"/>
    <cellStyle name="Normal 13 2 2 4 2" xfId="3221"/>
    <cellStyle name="Normal 13 2 2 5" xfId="3222"/>
    <cellStyle name="Normal 13 2 3" xfId="3223"/>
    <cellStyle name="Normal 13 2 3 2" xfId="3224"/>
    <cellStyle name="Normal 13 2 3 2 2" xfId="3225"/>
    <cellStyle name="Normal 13 2 3 3" xfId="3226"/>
    <cellStyle name="Normal 13 2 4" xfId="3227"/>
    <cellStyle name="Normal 13 2 4 2" xfId="3228"/>
    <cellStyle name="Normal 13 2 5" xfId="3229"/>
    <cellStyle name="Normal 13 2 5 2" xfId="3230"/>
    <cellStyle name="Normal 13 2 6" xfId="3231"/>
    <cellStyle name="Normal 13 3" xfId="3232"/>
    <cellStyle name="Normal 13 3 2" xfId="3233"/>
    <cellStyle name="Normal 13 3 2 2" xfId="3234"/>
    <cellStyle name="Normal 13 3 2 2 2" xfId="3235"/>
    <cellStyle name="Normal 13 3 2 3" xfId="3236"/>
    <cellStyle name="Normal 13 3 3" xfId="3237"/>
    <cellStyle name="Normal 13 3 3 2" xfId="3238"/>
    <cellStyle name="Normal 13 3 4" xfId="3239"/>
    <cellStyle name="Normal 13 3 4 2" xfId="3240"/>
    <cellStyle name="Normal 13 3 5" xfId="3241"/>
    <cellStyle name="Normal 13 4" xfId="3242"/>
    <cellStyle name="Normal 13 4 2" xfId="3243"/>
    <cellStyle name="Normal 13 4 2 2" xfId="3244"/>
    <cellStyle name="Normal 13 4 3" xfId="3245"/>
    <cellStyle name="Normal 13 4 3 2" xfId="3246"/>
    <cellStyle name="Normal 13 4 4" xfId="3247"/>
    <cellStyle name="Normal 13 5" xfId="3248"/>
    <cellStyle name="Normal 13 5 2" xfId="3249"/>
    <cellStyle name="Normal 13 5 2 2" xfId="3250"/>
    <cellStyle name="Normal 13 5 3" xfId="3251"/>
    <cellStyle name="Normal 13 6" xfId="3252"/>
    <cellStyle name="Normal 13 6 2" xfId="3253"/>
    <cellStyle name="Normal 13 7" xfId="3254"/>
    <cellStyle name="Normal 13 7 2" xfId="3255"/>
    <cellStyle name="Normal 13 8" xfId="3256"/>
    <cellStyle name="Normal 13 8 2" xfId="3257"/>
    <cellStyle name="Normal 13 9" xfId="3258"/>
    <cellStyle name="Normal 14" xfId="3259"/>
    <cellStyle name="Normal 15" xfId="3260"/>
    <cellStyle name="Normal 15 2" xfId="3261"/>
    <cellStyle name="Normal 15 2 2" xfId="3262"/>
    <cellStyle name="Normal 15 2 2 2" xfId="3263"/>
    <cellStyle name="Normal 15 2 2 2 2" xfId="3264"/>
    <cellStyle name="Normal 15 2 2 2 2 2" xfId="3265"/>
    <cellStyle name="Normal 15 2 2 2 3" xfId="3266"/>
    <cellStyle name="Normal 15 2 2 3" xfId="3267"/>
    <cellStyle name="Normal 15 2 2 3 2" xfId="3268"/>
    <cellStyle name="Normal 15 2 2 4" xfId="3269"/>
    <cellStyle name="Normal 15 2 2 4 2" xfId="3270"/>
    <cellStyle name="Normal 15 2 2 5" xfId="3271"/>
    <cellStyle name="Normal 15 2 3" xfId="3272"/>
    <cellStyle name="Normal 15 2 3 2" xfId="3273"/>
    <cellStyle name="Normal 15 2 3 2 2" xfId="3274"/>
    <cellStyle name="Normal 15 2 3 3" xfId="3275"/>
    <cellStyle name="Normal 15 2 4" xfId="3276"/>
    <cellStyle name="Normal 15 2 4 2" xfId="3277"/>
    <cellStyle name="Normal 15 2 5" xfId="3278"/>
    <cellStyle name="Normal 15 2 5 2" xfId="3279"/>
    <cellStyle name="Normal 15 2 6" xfId="3280"/>
    <cellStyle name="Normal 15 3" xfId="3281"/>
    <cellStyle name="Normal 15 3 2" xfId="3282"/>
    <cellStyle name="Normal 15 3 2 2" xfId="3283"/>
    <cellStyle name="Normal 15 3 2 2 2" xfId="3284"/>
    <cellStyle name="Normal 15 3 2 3" xfId="3285"/>
    <cellStyle name="Normal 15 3 3" xfId="3286"/>
    <cellStyle name="Normal 15 3 3 2" xfId="3287"/>
    <cellStyle name="Normal 15 3 4" xfId="3288"/>
    <cellStyle name="Normal 15 3 4 2" xfId="3289"/>
    <cellStyle name="Normal 15 3 5" xfId="3290"/>
    <cellStyle name="Normal 15 4" xfId="3291"/>
    <cellStyle name="Normal 15 4 2" xfId="3292"/>
    <cellStyle name="Normal 15 4 2 2" xfId="3293"/>
    <cellStyle name="Normal 15 4 3" xfId="3294"/>
    <cellStyle name="Normal 15 4 3 2" xfId="3295"/>
    <cellStyle name="Normal 15 4 4" xfId="3296"/>
    <cellStyle name="Normal 15 5" xfId="3297"/>
    <cellStyle name="Normal 15 5 2" xfId="3298"/>
    <cellStyle name="Normal 15 5 2 2" xfId="3299"/>
    <cellStyle name="Normal 15 5 3" xfId="3300"/>
    <cellStyle name="Normal 15 6" xfId="3301"/>
    <cellStyle name="Normal 15 6 2" xfId="3302"/>
    <cellStyle name="Normal 15 7" xfId="3303"/>
    <cellStyle name="Normal 15 7 2" xfId="3304"/>
    <cellStyle name="Normal 15 8" xfId="3305"/>
    <cellStyle name="Normal 16" xfId="3306"/>
    <cellStyle name="Normal 16 2" xfId="3307"/>
    <cellStyle name="Normal 16 2 2" xfId="3308"/>
    <cellStyle name="Normal 16 2 2 2" xfId="3309"/>
    <cellStyle name="Normal 16 2 2 2 2" xfId="3310"/>
    <cellStyle name="Normal 16 2 2 2 2 2" xfId="3311"/>
    <cellStyle name="Normal 16 2 2 2 3" xfId="3312"/>
    <cellStyle name="Normal 16 2 2 3" xfId="3313"/>
    <cellStyle name="Normal 16 2 2 3 2" xfId="3314"/>
    <cellStyle name="Normal 16 2 2 4" xfId="3315"/>
    <cellStyle name="Normal 16 2 2 4 2" xfId="3316"/>
    <cellStyle name="Normal 16 2 2 5" xfId="3317"/>
    <cellStyle name="Normal 16 2 3" xfId="3318"/>
    <cellStyle name="Normal 16 2 3 2" xfId="3319"/>
    <cellStyle name="Normal 16 2 3 2 2" xfId="3320"/>
    <cellStyle name="Normal 16 2 3 3" xfId="3321"/>
    <cellStyle name="Normal 16 2 4" xfId="3322"/>
    <cellStyle name="Normal 16 2 4 2" xfId="3323"/>
    <cellStyle name="Normal 16 2 5" xfId="3324"/>
    <cellStyle name="Normal 16 2 5 2" xfId="3325"/>
    <cellStyle name="Normal 16 2 6" xfId="3326"/>
    <cellStyle name="Normal 16 3" xfId="3327"/>
    <cellStyle name="Normal 16 3 2" xfId="3328"/>
    <cellStyle name="Normal 16 3 2 2" xfId="3329"/>
    <cellStyle name="Normal 16 3 2 2 2" xfId="3330"/>
    <cellStyle name="Normal 16 3 2 3" xfId="3331"/>
    <cellStyle name="Normal 16 3 3" xfId="3332"/>
    <cellStyle name="Normal 16 3 3 2" xfId="3333"/>
    <cellStyle name="Normal 16 3 4" xfId="3334"/>
    <cellStyle name="Normal 16 3 4 2" xfId="3335"/>
    <cellStyle name="Normal 16 3 5" xfId="3336"/>
    <cellStyle name="Normal 16 4" xfId="3337"/>
    <cellStyle name="Normal 16 4 2" xfId="3338"/>
    <cellStyle name="Normal 16 4 2 2" xfId="3339"/>
    <cellStyle name="Normal 16 4 3" xfId="3340"/>
    <cellStyle name="Normal 16 4 3 2" xfId="3341"/>
    <cellStyle name="Normal 16 4 4" xfId="3342"/>
    <cellStyle name="Normal 16 5" xfId="3343"/>
    <cellStyle name="Normal 16 5 2" xfId="3344"/>
    <cellStyle name="Normal 16 5 2 2" xfId="3345"/>
    <cellStyle name="Normal 16 5 3" xfId="3346"/>
    <cellStyle name="Normal 16 6" xfId="3347"/>
    <cellStyle name="Normal 16 6 2" xfId="3348"/>
    <cellStyle name="Normal 16 7" xfId="3349"/>
    <cellStyle name="Normal 16 7 2" xfId="3350"/>
    <cellStyle name="Normal 16 8" xfId="3351"/>
    <cellStyle name="Normal 17" xfId="3352"/>
    <cellStyle name="Normal 18" xfId="3353"/>
    <cellStyle name="Normal 19" xfId="3354"/>
    <cellStyle name="Normal 19 2" xfId="3355"/>
    <cellStyle name="Normal 19 2 2" xfId="3356"/>
    <cellStyle name="Normal 19 2 2 2" xfId="3357"/>
    <cellStyle name="Normal 19 2 3" xfId="3358"/>
    <cellStyle name="Normal 19 3" xfId="3359"/>
    <cellStyle name="Normal 19 3 2" xfId="3360"/>
    <cellStyle name="Normal 19 4" xfId="3361"/>
    <cellStyle name="Normal 19 4 2" xfId="3362"/>
    <cellStyle name="Normal 19 5" xfId="3363"/>
    <cellStyle name="Normal 2" xfId="47"/>
    <cellStyle name="Normal 2 10" xfId="3364"/>
    <cellStyle name="Normal 2 10 2" xfId="3365"/>
    <cellStyle name="Normal 2 10 2 2" xfId="3366"/>
    <cellStyle name="Normal 2 10 3" xfId="3367"/>
    <cellStyle name="Normal 2 10 3 2" xfId="3368"/>
    <cellStyle name="Normal 2 10 4" xfId="3369"/>
    <cellStyle name="Normal 2 11" xfId="3370"/>
    <cellStyle name="Normal 2 11 2" xfId="3371"/>
    <cellStyle name="Normal 2 11 2 2" xfId="3372"/>
    <cellStyle name="Normal 2 11 3" xfId="3373"/>
    <cellStyle name="Normal 2 11 3 2" xfId="3374"/>
    <cellStyle name="Normal 2 11 4" xfId="3375"/>
    <cellStyle name="Normal 2 12" xfId="3376"/>
    <cellStyle name="Normal 2 12 2" xfId="3377"/>
    <cellStyle name="Normal 2 13" xfId="3378"/>
    <cellStyle name="Normal 2 13 2" xfId="3379"/>
    <cellStyle name="Normal 2 14" xfId="3380"/>
    <cellStyle name="Normal 2 15" xfId="54"/>
    <cellStyle name="Normal 2 2" xfId="3381"/>
    <cellStyle name="Normal 2 2 10" xfId="3382"/>
    <cellStyle name="Normal 2 2 10 2" xfId="3383"/>
    <cellStyle name="Normal 2 2 11" xfId="3384"/>
    <cellStyle name="Normal 2 2 11 2" xfId="3385"/>
    <cellStyle name="Normal 2 2 12" xfId="3386"/>
    <cellStyle name="Normal 2 2 12 2" xfId="3387"/>
    <cellStyle name="Normal 2 2 13" xfId="3388"/>
    <cellStyle name="Normal 2 2 14" xfId="7813"/>
    <cellStyle name="Normal 2 2 2" xfId="3389"/>
    <cellStyle name="Normal 2 2 2 10" xfId="3390"/>
    <cellStyle name="Normal 2 2 2 10 2" xfId="3391"/>
    <cellStyle name="Normal 2 2 2 11" xfId="3392"/>
    <cellStyle name="Normal 2 2 2 2" xfId="3393"/>
    <cellStyle name="Normal 2 2 2 2 2" xfId="3394"/>
    <cellStyle name="Normal 2 2 2 2 2 2" xfId="3395"/>
    <cellStyle name="Normal 2 2 2 2 2 2 2" xfId="3396"/>
    <cellStyle name="Normal 2 2 2 2 2 2 2 2" xfId="3397"/>
    <cellStyle name="Normal 2 2 2 2 2 2 2 2 2" xfId="3398"/>
    <cellStyle name="Normal 2 2 2 2 2 2 2 3" xfId="3399"/>
    <cellStyle name="Normal 2 2 2 2 2 2 2 3 2" xfId="3400"/>
    <cellStyle name="Normal 2 2 2 2 2 2 2 4" xfId="3401"/>
    <cellStyle name="Normal 2 2 2 2 2 2 3" xfId="3402"/>
    <cellStyle name="Normal 2 2 2 2 2 2 3 2" xfId="3403"/>
    <cellStyle name="Normal 2 2 2 2 2 2 3 2 2" xfId="3404"/>
    <cellStyle name="Normal 2 2 2 2 2 2 3 3" xfId="3405"/>
    <cellStyle name="Normal 2 2 2 2 2 2 4" xfId="3406"/>
    <cellStyle name="Normal 2 2 2 2 2 2 4 2" xfId="3407"/>
    <cellStyle name="Normal 2 2 2 2 2 2 5" xfId="3408"/>
    <cellStyle name="Normal 2 2 2 2 2 3" xfId="3409"/>
    <cellStyle name="Normal 2 2 2 2 2 3 2" xfId="3410"/>
    <cellStyle name="Normal 2 2 2 2 2 3 2 2" xfId="3411"/>
    <cellStyle name="Normal 2 2 2 2 2 3 3" xfId="3412"/>
    <cellStyle name="Normal 2 2 2 2 2 4" xfId="3413"/>
    <cellStyle name="Normal 2 2 2 2 2 4 2" xfId="3414"/>
    <cellStyle name="Normal 2 2 2 2 2 5" xfId="3415"/>
    <cellStyle name="Normal 2 2 2 2 2 5 2" xfId="3416"/>
    <cellStyle name="Normal 2 2 2 2 2 6" xfId="3417"/>
    <cellStyle name="Normal 2 2 2 2 3" xfId="3418"/>
    <cellStyle name="Normal 2 2 2 2 3 2" xfId="3419"/>
    <cellStyle name="Normal 2 2 2 2 3 2 2" xfId="3420"/>
    <cellStyle name="Normal 2 2 2 2 3 2 2 2" xfId="3421"/>
    <cellStyle name="Normal 2 2 2 2 3 2 3" xfId="3422"/>
    <cellStyle name="Normal 2 2 2 2 3 3" xfId="3423"/>
    <cellStyle name="Normal 2 2 2 2 3 3 2" xfId="3424"/>
    <cellStyle name="Normal 2 2 2 2 3 4" xfId="3425"/>
    <cellStyle name="Normal 2 2 2 2 3 4 2" xfId="3426"/>
    <cellStyle name="Normal 2 2 2 2 3 5" xfId="3427"/>
    <cellStyle name="Normal 2 2 2 2 4" xfId="3428"/>
    <cellStyle name="Normal 2 2 2 2 4 2" xfId="3429"/>
    <cellStyle name="Normal 2 2 2 2 4 2 2" xfId="3430"/>
    <cellStyle name="Normal 2 2 2 2 4 3" xfId="3431"/>
    <cellStyle name="Normal 2 2 2 2 4 3 2" xfId="3432"/>
    <cellStyle name="Normal 2 2 2 2 4 4" xfId="3433"/>
    <cellStyle name="Normal 2 2 2 2 5" xfId="3434"/>
    <cellStyle name="Normal 2 2 2 2 5 2" xfId="3435"/>
    <cellStyle name="Normal 2 2 2 2 5 2 2" xfId="3436"/>
    <cellStyle name="Normal 2 2 2 2 5 3" xfId="3437"/>
    <cellStyle name="Normal 2 2 2 2 6" xfId="3438"/>
    <cellStyle name="Normal 2 2 2 2 6 2" xfId="3439"/>
    <cellStyle name="Normal 2 2 2 2 7" xfId="3440"/>
    <cellStyle name="Normal 2 2 2 2 7 2" xfId="3441"/>
    <cellStyle name="Normal 2 2 2 2 8" xfId="3442"/>
    <cellStyle name="Normal 2 2 2 3" xfId="3443"/>
    <cellStyle name="Normal 2 2 2 3 2" xfId="3444"/>
    <cellStyle name="Normal 2 2 2 3 2 2" xfId="3445"/>
    <cellStyle name="Normal 2 2 2 3 2 2 2" xfId="3446"/>
    <cellStyle name="Normal 2 2 2 3 2 2 2 2" xfId="3447"/>
    <cellStyle name="Normal 2 2 2 3 2 2 2 2 2" xfId="3448"/>
    <cellStyle name="Normal 2 2 2 3 2 2 2 3" xfId="3449"/>
    <cellStyle name="Normal 2 2 2 3 2 2 3" xfId="3450"/>
    <cellStyle name="Normal 2 2 2 3 2 2 3 2" xfId="3451"/>
    <cellStyle name="Normal 2 2 2 3 2 2 4" xfId="3452"/>
    <cellStyle name="Normal 2 2 2 3 2 2 4 2" xfId="3453"/>
    <cellStyle name="Normal 2 2 2 3 2 2 5" xfId="3454"/>
    <cellStyle name="Normal 2 2 2 3 2 3" xfId="3455"/>
    <cellStyle name="Normal 2 2 2 3 2 3 2" xfId="3456"/>
    <cellStyle name="Normal 2 2 2 3 2 3 2 2" xfId="3457"/>
    <cellStyle name="Normal 2 2 2 3 2 3 3" xfId="3458"/>
    <cellStyle name="Normal 2 2 2 3 2 4" xfId="3459"/>
    <cellStyle name="Normal 2 2 2 3 2 4 2" xfId="3460"/>
    <cellStyle name="Normal 2 2 2 3 2 5" xfId="3461"/>
    <cellStyle name="Normal 2 2 2 3 2 5 2" xfId="3462"/>
    <cellStyle name="Normal 2 2 2 3 2 6" xfId="3463"/>
    <cellStyle name="Normal 2 2 2 3 3" xfId="3464"/>
    <cellStyle name="Normal 2 2 2 3 3 2" xfId="3465"/>
    <cellStyle name="Normal 2 2 2 3 3 2 2" xfId="3466"/>
    <cellStyle name="Normal 2 2 2 3 3 2 2 2" xfId="3467"/>
    <cellStyle name="Normal 2 2 2 3 3 2 3" xfId="3468"/>
    <cellStyle name="Normal 2 2 2 3 3 3" xfId="3469"/>
    <cellStyle name="Normal 2 2 2 3 3 3 2" xfId="3470"/>
    <cellStyle name="Normal 2 2 2 3 3 4" xfId="3471"/>
    <cellStyle name="Normal 2 2 2 3 3 4 2" xfId="3472"/>
    <cellStyle name="Normal 2 2 2 3 3 5" xfId="3473"/>
    <cellStyle name="Normal 2 2 2 3 4" xfId="3474"/>
    <cellStyle name="Normal 2 2 2 3 4 2" xfId="3475"/>
    <cellStyle name="Normal 2 2 2 3 4 2 2" xfId="3476"/>
    <cellStyle name="Normal 2 2 2 3 4 3" xfId="3477"/>
    <cellStyle name="Normal 2 2 2 3 5" xfId="3478"/>
    <cellStyle name="Normal 2 2 2 3 5 2" xfId="3479"/>
    <cellStyle name="Normal 2 2 2 3 6" xfId="3480"/>
    <cellStyle name="Normal 2 2 2 3 6 2" xfId="3481"/>
    <cellStyle name="Normal 2 2 2 3 7" xfId="3482"/>
    <cellStyle name="Normal 2 2 2 4" xfId="3483"/>
    <cellStyle name="Normal 2 2 2 4 2" xfId="3484"/>
    <cellStyle name="Normal 2 2 2 4 2 2" xfId="3485"/>
    <cellStyle name="Normal 2 2 2 4 2 2 2" xfId="3486"/>
    <cellStyle name="Normal 2 2 2 4 2 2 2 2" xfId="3487"/>
    <cellStyle name="Normal 2 2 2 4 2 2 3" xfId="3488"/>
    <cellStyle name="Normal 2 2 2 4 2 3" xfId="3489"/>
    <cellStyle name="Normal 2 2 2 4 2 3 2" xfId="3490"/>
    <cellStyle name="Normal 2 2 2 4 2 4" xfId="3491"/>
    <cellStyle name="Normal 2 2 2 4 2 4 2" xfId="3492"/>
    <cellStyle name="Normal 2 2 2 4 2 5" xfId="3493"/>
    <cellStyle name="Normal 2 2 2 4 3" xfId="3494"/>
    <cellStyle name="Normal 2 2 2 4 3 2" xfId="3495"/>
    <cellStyle name="Normal 2 2 2 4 3 2 2" xfId="3496"/>
    <cellStyle name="Normal 2 2 2 4 3 3" xfId="3497"/>
    <cellStyle name="Normal 2 2 2 4 4" xfId="3498"/>
    <cellStyle name="Normal 2 2 2 4 4 2" xfId="3499"/>
    <cellStyle name="Normal 2 2 2 4 5" xfId="3500"/>
    <cellStyle name="Normal 2 2 2 4 5 2" xfId="3501"/>
    <cellStyle name="Normal 2 2 2 4 6" xfId="3502"/>
    <cellStyle name="Normal 2 2 2 5" xfId="3503"/>
    <cellStyle name="Normal 2 2 2 5 2" xfId="3504"/>
    <cellStyle name="Normal 2 2 2 5 2 2" xfId="3505"/>
    <cellStyle name="Normal 2 2 2 5 2 2 2" xfId="3506"/>
    <cellStyle name="Normal 2 2 2 5 2 2 2 2" xfId="3507"/>
    <cellStyle name="Normal 2 2 2 5 2 2 3" xfId="3508"/>
    <cellStyle name="Normal 2 2 2 5 2 3" xfId="3509"/>
    <cellStyle name="Normal 2 2 2 5 2 3 2" xfId="3510"/>
    <cellStyle name="Normal 2 2 2 5 2 4" xfId="3511"/>
    <cellStyle name="Normal 2 2 2 5 2 4 2" xfId="3512"/>
    <cellStyle name="Normal 2 2 2 5 2 5" xfId="3513"/>
    <cellStyle name="Normal 2 2 2 5 3" xfId="3514"/>
    <cellStyle name="Normal 2 2 2 5 3 2" xfId="3515"/>
    <cellStyle name="Normal 2 2 2 5 3 2 2" xfId="3516"/>
    <cellStyle name="Normal 2 2 2 5 3 3" xfId="3517"/>
    <cellStyle name="Normal 2 2 2 5 4" xfId="3518"/>
    <cellStyle name="Normal 2 2 2 5 4 2" xfId="3519"/>
    <cellStyle name="Normal 2 2 2 5 5" xfId="3520"/>
    <cellStyle name="Normal 2 2 2 5 5 2" xfId="3521"/>
    <cellStyle name="Normal 2 2 2 5 6" xfId="3522"/>
    <cellStyle name="Normal 2 2 2 6" xfId="3523"/>
    <cellStyle name="Normal 2 2 2 6 2" xfId="3524"/>
    <cellStyle name="Normal 2 2 2 6 2 2" xfId="3525"/>
    <cellStyle name="Normal 2 2 2 6 2 2 2" xfId="3526"/>
    <cellStyle name="Normal 2 2 2 6 2 3" xfId="3527"/>
    <cellStyle name="Normal 2 2 2 6 3" xfId="3528"/>
    <cellStyle name="Normal 2 2 2 6 3 2" xfId="3529"/>
    <cellStyle name="Normal 2 2 2 6 4" xfId="3530"/>
    <cellStyle name="Normal 2 2 2 6 4 2" xfId="3531"/>
    <cellStyle name="Normal 2 2 2 6 5" xfId="3532"/>
    <cellStyle name="Normal 2 2 2 7" xfId="3533"/>
    <cellStyle name="Normal 2 2 2 7 2" xfId="3534"/>
    <cellStyle name="Normal 2 2 2 7 2 2" xfId="3535"/>
    <cellStyle name="Normal 2 2 2 7 3" xfId="3536"/>
    <cellStyle name="Normal 2 2 2 8" xfId="3537"/>
    <cellStyle name="Normal 2 2 2 8 2" xfId="3538"/>
    <cellStyle name="Normal 2 2 2 8 2 2" xfId="3539"/>
    <cellStyle name="Normal 2 2 2 8 3" xfId="3540"/>
    <cellStyle name="Normal 2 2 2 9" xfId="3541"/>
    <cellStyle name="Normal 2 2 2 9 2" xfId="3542"/>
    <cellStyle name="Normal 2 2 3" xfId="3543"/>
    <cellStyle name="Normal 2 2 3 2" xfId="3544"/>
    <cellStyle name="Normal 2 2 3 2 2" xfId="3545"/>
    <cellStyle name="Normal 2 2 3 2 2 2" xfId="3546"/>
    <cellStyle name="Normal 2 2 3 2 2 2 2" xfId="3547"/>
    <cellStyle name="Normal 2 2 3 2 2 2 2 2" xfId="3548"/>
    <cellStyle name="Normal 2 2 3 2 2 2 3" xfId="3549"/>
    <cellStyle name="Normal 2 2 3 2 2 3" xfId="3550"/>
    <cellStyle name="Normal 2 2 3 2 2 3 2" xfId="3551"/>
    <cellStyle name="Normal 2 2 3 2 2 4" xfId="3552"/>
    <cellStyle name="Normal 2 2 3 2 2 4 2" xfId="3553"/>
    <cellStyle name="Normal 2 2 3 2 2 5" xfId="3554"/>
    <cellStyle name="Normal 2 2 3 2 3" xfId="3555"/>
    <cellStyle name="Normal 2 2 3 2 3 2" xfId="3556"/>
    <cellStyle name="Normal 2 2 3 2 3 2 2" xfId="3557"/>
    <cellStyle name="Normal 2 2 3 2 3 3" xfId="3558"/>
    <cellStyle name="Normal 2 2 3 2 4" xfId="3559"/>
    <cellStyle name="Normal 2 2 3 2 4 2" xfId="3560"/>
    <cellStyle name="Normal 2 2 3 2 5" xfId="3561"/>
    <cellStyle name="Normal 2 2 3 2 5 2" xfId="3562"/>
    <cellStyle name="Normal 2 2 3 2 6" xfId="3563"/>
    <cellStyle name="Normal 2 2 3 3" xfId="3564"/>
    <cellStyle name="Normal 2 2 3 3 2" xfId="3565"/>
    <cellStyle name="Normal 2 2 3 3 2 2" xfId="3566"/>
    <cellStyle name="Normal 2 2 3 3 2 2 2" xfId="3567"/>
    <cellStyle name="Normal 2 2 3 3 2 3" xfId="3568"/>
    <cellStyle name="Normal 2 2 3 3 3" xfId="3569"/>
    <cellStyle name="Normal 2 2 3 3 3 2" xfId="3570"/>
    <cellStyle name="Normal 2 2 3 3 4" xfId="3571"/>
    <cellStyle name="Normal 2 2 3 3 4 2" xfId="3572"/>
    <cellStyle name="Normal 2 2 3 3 5" xfId="3573"/>
    <cellStyle name="Normal 2 2 3 4" xfId="3574"/>
    <cellStyle name="Normal 2 2 3 4 2" xfId="3575"/>
    <cellStyle name="Normal 2 2 3 4 2 2" xfId="3576"/>
    <cellStyle name="Normal 2 2 3 4 3" xfId="3577"/>
    <cellStyle name="Normal 2 2 3 4 3 2" xfId="3578"/>
    <cellStyle name="Normal 2 2 3 4 4" xfId="3579"/>
    <cellStyle name="Normal 2 2 3 5" xfId="3580"/>
    <cellStyle name="Normal 2 2 3 5 2" xfId="3581"/>
    <cellStyle name="Normal 2 2 3 5 2 2" xfId="3582"/>
    <cellStyle name="Normal 2 2 3 5 3" xfId="3583"/>
    <cellStyle name="Normal 2 2 3 6" xfId="3584"/>
    <cellStyle name="Normal 2 2 3 6 2" xfId="3585"/>
    <cellStyle name="Normal 2 2 3 7" xfId="3586"/>
    <cellStyle name="Normal 2 2 3 7 2" xfId="3587"/>
    <cellStyle name="Normal 2 2 3 8" xfId="3588"/>
    <cellStyle name="Normal 2 2 4" xfId="3589"/>
    <cellStyle name="Normal 2 2 4 2" xfId="3590"/>
    <cellStyle name="Normal 2 2 4 2 2" xfId="3591"/>
    <cellStyle name="Normal 2 2 4 2 2 2" xfId="3592"/>
    <cellStyle name="Normal 2 2 4 2 2 2 2" xfId="3593"/>
    <cellStyle name="Normal 2 2 4 2 2 2 2 2" xfId="3594"/>
    <cellStyle name="Normal 2 2 4 2 2 2 3" xfId="3595"/>
    <cellStyle name="Normal 2 2 4 2 2 3" xfId="3596"/>
    <cellStyle name="Normal 2 2 4 2 2 3 2" xfId="3597"/>
    <cellStyle name="Normal 2 2 4 2 2 4" xfId="3598"/>
    <cellStyle name="Normal 2 2 4 2 2 4 2" xfId="3599"/>
    <cellStyle name="Normal 2 2 4 2 2 5" xfId="3600"/>
    <cellStyle name="Normal 2 2 4 2 3" xfId="3601"/>
    <cellStyle name="Normal 2 2 4 2 3 2" xfId="3602"/>
    <cellStyle name="Normal 2 2 4 2 3 2 2" xfId="3603"/>
    <cellStyle name="Normal 2 2 4 2 3 3" xfId="3604"/>
    <cellStyle name="Normal 2 2 4 2 4" xfId="3605"/>
    <cellStyle name="Normal 2 2 4 2 4 2" xfId="3606"/>
    <cellStyle name="Normal 2 2 4 2 5" xfId="3607"/>
    <cellStyle name="Normal 2 2 4 2 5 2" xfId="3608"/>
    <cellStyle name="Normal 2 2 4 2 6" xfId="3609"/>
    <cellStyle name="Normal 2 2 4 3" xfId="3610"/>
    <cellStyle name="Normal 2 2 4 3 2" xfId="3611"/>
    <cellStyle name="Normal 2 2 4 3 2 2" xfId="3612"/>
    <cellStyle name="Normal 2 2 4 3 2 2 2" xfId="3613"/>
    <cellStyle name="Normal 2 2 4 3 2 3" xfId="3614"/>
    <cellStyle name="Normal 2 2 4 3 3" xfId="3615"/>
    <cellStyle name="Normal 2 2 4 3 3 2" xfId="3616"/>
    <cellStyle name="Normal 2 2 4 3 4" xfId="3617"/>
    <cellStyle name="Normal 2 2 4 3 4 2" xfId="3618"/>
    <cellStyle name="Normal 2 2 4 3 5" xfId="3619"/>
    <cellStyle name="Normal 2 2 4 4" xfId="3620"/>
    <cellStyle name="Normal 2 2 4 4 2" xfId="3621"/>
    <cellStyle name="Normal 2 2 4 4 2 2" xfId="3622"/>
    <cellStyle name="Normal 2 2 4 4 3" xfId="3623"/>
    <cellStyle name="Normal 2 2 4 5" xfId="3624"/>
    <cellStyle name="Normal 2 2 4 5 2" xfId="3625"/>
    <cellStyle name="Normal 2 2 4 6" xfId="3626"/>
    <cellStyle name="Normal 2 2 4 6 2" xfId="3627"/>
    <cellStyle name="Normal 2 2 4 7" xfId="3628"/>
    <cellStyle name="Normal 2 2 5" xfId="3629"/>
    <cellStyle name="Normal 2 2 5 2" xfId="3630"/>
    <cellStyle name="Normal 2 2 5 2 2" xfId="3631"/>
    <cellStyle name="Normal 2 2 5 2 2 2" xfId="3632"/>
    <cellStyle name="Normal 2 2 5 2 2 2 2" xfId="3633"/>
    <cellStyle name="Normal 2 2 5 2 2 3" xfId="3634"/>
    <cellStyle name="Normal 2 2 5 2 3" xfId="3635"/>
    <cellStyle name="Normal 2 2 5 2 3 2" xfId="3636"/>
    <cellStyle name="Normal 2 2 5 2 4" xfId="3637"/>
    <cellStyle name="Normal 2 2 5 2 4 2" xfId="3638"/>
    <cellStyle name="Normal 2 2 5 2 5" xfId="3639"/>
    <cellStyle name="Normal 2 2 5 3" xfId="3640"/>
    <cellStyle name="Normal 2 2 5 3 2" xfId="3641"/>
    <cellStyle name="Normal 2 2 5 3 2 2" xfId="3642"/>
    <cellStyle name="Normal 2 2 5 3 3" xfId="3643"/>
    <cellStyle name="Normal 2 2 5 4" xfId="3644"/>
    <cellStyle name="Normal 2 2 5 4 2" xfId="3645"/>
    <cellStyle name="Normal 2 2 5 5" xfId="3646"/>
    <cellStyle name="Normal 2 2 5 5 2" xfId="3647"/>
    <cellStyle name="Normal 2 2 5 6" xfId="3648"/>
    <cellStyle name="Normal 2 2 6" xfId="3649"/>
    <cellStyle name="Normal 2 2 6 2" xfId="3650"/>
    <cellStyle name="Normal 2 2 6 2 2" xfId="3651"/>
    <cellStyle name="Normal 2 2 6 2 2 2" xfId="3652"/>
    <cellStyle name="Normal 2 2 6 2 2 2 2" xfId="3653"/>
    <cellStyle name="Normal 2 2 6 2 2 3" xfId="3654"/>
    <cellStyle name="Normal 2 2 6 2 3" xfId="3655"/>
    <cellStyle name="Normal 2 2 6 2 3 2" xfId="3656"/>
    <cellStyle name="Normal 2 2 6 2 4" xfId="3657"/>
    <cellStyle name="Normal 2 2 6 2 4 2" xfId="3658"/>
    <cellStyle name="Normal 2 2 6 2 5" xfId="3659"/>
    <cellStyle name="Normal 2 2 6 3" xfId="3660"/>
    <cellStyle name="Normal 2 2 6 3 2" xfId="3661"/>
    <cellStyle name="Normal 2 2 6 3 2 2" xfId="3662"/>
    <cellStyle name="Normal 2 2 6 3 3" xfId="3663"/>
    <cellStyle name="Normal 2 2 6 4" xfId="3664"/>
    <cellStyle name="Normal 2 2 6 4 2" xfId="3665"/>
    <cellStyle name="Normal 2 2 6 5" xfId="3666"/>
    <cellStyle name="Normal 2 2 6 5 2" xfId="3667"/>
    <cellStyle name="Normal 2 2 6 6" xfId="3668"/>
    <cellStyle name="Normal 2 2 7" xfId="3669"/>
    <cellStyle name="Normal 2 2 7 2" xfId="3670"/>
    <cellStyle name="Normal 2 2 7 2 2" xfId="3671"/>
    <cellStyle name="Normal 2 2 7 2 2 2" xfId="3672"/>
    <cellStyle name="Normal 2 2 7 2 3" xfId="3673"/>
    <cellStyle name="Normal 2 2 7 3" xfId="3674"/>
    <cellStyle name="Normal 2 2 7 3 2" xfId="3675"/>
    <cellStyle name="Normal 2 2 7 4" xfId="3676"/>
    <cellStyle name="Normal 2 2 7 4 2" xfId="3677"/>
    <cellStyle name="Normal 2 2 7 5" xfId="3678"/>
    <cellStyle name="Normal 2 2 8" xfId="3679"/>
    <cellStyle name="Normal 2 2 8 2" xfId="3680"/>
    <cellStyle name="Normal 2 2 8 2 2" xfId="3681"/>
    <cellStyle name="Normal 2 2 8 3" xfId="3682"/>
    <cellStyle name="Normal 2 2 9" xfId="3683"/>
    <cellStyle name="Normal 2 2 9 2" xfId="3684"/>
    <cellStyle name="Normal 2 2 9 2 2" xfId="3685"/>
    <cellStyle name="Normal 2 2 9 3" xfId="3686"/>
    <cellStyle name="Normal 2 3" xfId="3687"/>
    <cellStyle name="Normal 2 4" xfId="3688"/>
    <cellStyle name="Normal 2 4 2" xfId="3689"/>
    <cellStyle name="Normal 2 4 2 2" xfId="3690"/>
    <cellStyle name="Normal 2 4 2 2 2" xfId="3691"/>
    <cellStyle name="Normal 2 4 2 2 2 2" xfId="3692"/>
    <cellStyle name="Normal 2 4 2 2 2 2 2" xfId="3693"/>
    <cellStyle name="Normal 2 4 2 2 2 2 2 2" xfId="3694"/>
    <cellStyle name="Normal 2 4 2 2 2 2 3" xfId="3695"/>
    <cellStyle name="Normal 2 4 2 2 2 3" xfId="3696"/>
    <cellStyle name="Normal 2 4 2 2 2 3 2" xfId="3697"/>
    <cellStyle name="Normal 2 4 2 2 2 4" xfId="3698"/>
    <cellStyle name="Normal 2 4 2 2 2 4 2" xfId="3699"/>
    <cellStyle name="Normal 2 4 2 2 2 5" xfId="3700"/>
    <cellStyle name="Normal 2 4 2 2 3" xfId="3701"/>
    <cellStyle name="Normal 2 4 2 2 3 2" xfId="3702"/>
    <cellStyle name="Normal 2 4 2 2 3 2 2" xfId="3703"/>
    <cellStyle name="Normal 2 4 2 2 3 3" xfId="3704"/>
    <cellStyle name="Normal 2 4 2 2 4" xfId="3705"/>
    <cellStyle name="Normal 2 4 2 2 4 2" xfId="3706"/>
    <cellStyle name="Normal 2 4 2 2 5" xfId="3707"/>
    <cellStyle name="Normal 2 4 2 2 5 2" xfId="3708"/>
    <cellStyle name="Normal 2 4 2 2 6" xfId="3709"/>
    <cellStyle name="Normal 2 4 2 3" xfId="3710"/>
    <cellStyle name="Normal 2 4 2 3 2" xfId="3711"/>
    <cellStyle name="Normal 2 4 2 3 2 2" xfId="3712"/>
    <cellStyle name="Normal 2 4 2 3 2 2 2" xfId="3713"/>
    <cellStyle name="Normal 2 4 2 3 2 3" xfId="3714"/>
    <cellStyle name="Normal 2 4 2 3 3" xfId="3715"/>
    <cellStyle name="Normal 2 4 2 3 3 2" xfId="3716"/>
    <cellStyle name="Normal 2 4 2 3 4" xfId="3717"/>
    <cellStyle name="Normal 2 4 2 3 4 2" xfId="3718"/>
    <cellStyle name="Normal 2 4 2 3 5" xfId="3719"/>
    <cellStyle name="Normal 2 4 2 4" xfId="3720"/>
    <cellStyle name="Normal 2 4 2 4 2" xfId="3721"/>
    <cellStyle name="Normal 2 4 2 4 2 2" xfId="3722"/>
    <cellStyle name="Normal 2 4 2 4 3" xfId="3723"/>
    <cellStyle name="Normal 2 4 2 4 3 2" xfId="3724"/>
    <cellStyle name="Normal 2 4 2 4 4" xfId="3725"/>
    <cellStyle name="Normal 2 4 2 5" xfId="3726"/>
    <cellStyle name="Normal 2 4 2 5 2" xfId="3727"/>
    <cellStyle name="Normal 2 4 2 5 2 2" xfId="3728"/>
    <cellStyle name="Normal 2 4 2 5 3" xfId="3729"/>
    <cellStyle name="Normal 2 4 2 6" xfId="3730"/>
    <cellStyle name="Normal 2 4 2 6 2" xfId="3731"/>
    <cellStyle name="Normal 2 4 2 7" xfId="3732"/>
    <cellStyle name="Normal 2 4 2 7 2" xfId="3733"/>
    <cellStyle name="Normal 2 4 2 8" xfId="3734"/>
    <cellStyle name="Normal 2 4 3" xfId="3735"/>
    <cellStyle name="Normal 2 4 3 2" xfId="3736"/>
    <cellStyle name="Normal 2 4 3 2 2" xfId="3737"/>
    <cellStyle name="Normal 2 4 3 2 2 2" xfId="3738"/>
    <cellStyle name="Normal 2 4 3 2 2 2 2" xfId="3739"/>
    <cellStyle name="Normal 2 4 3 2 2 3" xfId="3740"/>
    <cellStyle name="Normal 2 4 3 2 3" xfId="3741"/>
    <cellStyle name="Normal 2 4 3 2 3 2" xfId="3742"/>
    <cellStyle name="Normal 2 4 3 2 4" xfId="3743"/>
    <cellStyle name="Normal 2 4 3 2 4 2" xfId="3744"/>
    <cellStyle name="Normal 2 4 3 2 5" xfId="3745"/>
    <cellStyle name="Normal 2 4 3 3" xfId="3746"/>
    <cellStyle name="Normal 2 4 3 3 2" xfId="3747"/>
    <cellStyle name="Normal 2 4 3 3 2 2" xfId="3748"/>
    <cellStyle name="Normal 2 4 3 3 3" xfId="3749"/>
    <cellStyle name="Normal 2 4 3 4" xfId="3750"/>
    <cellStyle name="Normal 2 4 3 4 2" xfId="3751"/>
    <cellStyle name="Normal 2 4 3 5" xfId="3752"/>
    <cellStyle name="Normal 2 4 3 5 2" xfId="3753"/>
    <cellStyle name="Normal 2 4 3 6" xfId="3754"/>
    <cellStyle name="Normal 2 4 4" xfId="3755"/>
    <cellStyle name="Normal 2 4 4 2" xfId="3756"/>
    <cellStyle name="Normal 2 4 4 2 2" xfId="3757"/>
    <cellStyle name="Normal 2 4 4 2 2 2" xfId="3758"/>
    <cellStyle name="Normal 2 4 4 2 3" xfId="3759"/>
    <cellStyle name="Normal 2 4 4 3" xfId="3760"/>
    <cellStyle name="Normal 2 4 4 3 2" xfId="3761"/>
    <cellStyle name="Normal 2 4 4 4" xfId="3762"/>
    <cellStyle name="Normal 2 4 4 4 2" xfId="3763"/>
    <cellStyle name="Normal 2 4 4 5" xfId="3764"/>
    <cellStyle name="Normal 2 4 5" xfId="3765"/>
    <cellStyle name="Normal 2 4 5 2" xfId="3766"/>
    <cellStyle name="Normal 2 4 5 2 2" xfId="3767"/>
    <cellStyle name="Normal 2 4 5 3" xfId="3768"/>
    <cellStyle name="Normal 2 4 5 3 2" xfId="3769"/>
    <cellStyle name="Normal 2 4 5 4" xfId="3770"/>
    <cellStyle name="Normal 2 4 6" xfId="3771"/>
    <cellStyle name="Normal 2 4 6 2" xfId="3772"/>
    <cellStyle name="Normal 2 4 6 2 2" xfId="3773"/>
    <cellStyle name="Normal 2 4 6 3" xfId="3774"/>
    <cellStyle name="Normal 2 4 7" xfId="3775"/>
    <cellStyle name="Normal 2 4 7 2" xfId="3776"/>
    <cellStyle name="Normal 2 4 8" xfId="3777"/>
    <cellStyle name="Normal 2 4 8 2" xfId="3778"/>
    <cellStyle name="Normal 2 4 9" xfId="3779"/>
    <cellStyle name="Normal 2 5" xfId="3780"/>
    <cellStyle name="Normal 2 5 2" xfId="3781"/>
    <cellStyle name="Normal 2 5 2 2" xfId="3782"/>
    <cellStyle name="Normal 2 5 2 2 2" xfId="3783"/>
    <cellStyle name="Normal 2 5 2 2 2 2" xfId="3784"/>
    <cellStyle name="Normal 2 5 2 2 2 2 2" xfId="3785"/>
    <cellStyle name="Normal 2 5 2 2 2 3" xfId="3786"/>
    <cellStyle name="Normal 2 5 2 2 3" xfId="3787"/>
    <cellStyle name="Normal 2 5 2 2 3 2" xfId="3788"/>
    <cellStyle name="Normal 2 5 2 2 4" xfId="3789"/>
    <cellStyle name="Normal 2 5 2 2 4 2" xfId="3790"/>
    <cellStyle name="Normal 2 5 2 2 5" xfId="3791"/>
    <cellStyle name="Normal 2 5 2 3" xfId="3792"/>
    <cellStyle name="Normal 2 5 2 3 2" xfId="3793"/>
    <cellStyle name="Normal 2 5 2 3 2 2" xfId="3794"/>
    <cellStyle name="Normal 2 5 2 3 3" xfId="3795"/>
    <cellStyle name="Normal 2 5 2 4" xfId="3796"/>
    <cellStyle name="Normal 2 5 2 4 2" xfId="3797"/>
    <cellStyle name="Normal 2 5 2 5" xfId="3798"/>
    <cellStyle name="Normal 2 5 2 5 2" xfId="3799"/>
    <cellStyle name="Normal 2 5 2 6" xfId="3800"/>
    <cellStyle name="Normal 2 5 3" xfId="3801"/>
    <cellStyle name="Normal 2 5 3 2" xfId="3802"/>
    <cellStyle name="Normal 2 5 3 2 2" xfId="3803"/>
    <cellStyle name="Normal 2 5 3 2 2 2" xfId="3804"/>
    <cellStyle name="Normal 2 5 3 2 3" xfId="3805"/>
    <cellStyle name="Normal 2 5 3 3" xfId="3806"/>
    <cellStyle name="Normal 2 5 3 3 2" xfId="3807"/>
    <cellStyle name="Normal 2 5 3 4" xfId="3808"/>
    <cellStyle name="Normal 2 5 3 4 2" xfId="3809"/>
    <cellStyle name="Normal 2 5 3 5" xfId="3810"/>
    <cellStyle name="Normal 2 5 4" xfId="3811"/>
    <cellStyle name="Normal 2 5 4 2" xfId="3812"/>
    <cellStyle name="Normal 2 5 4 2 2" xfId="3813"/>
    <cellStyle name="Normal 2 5 4 3" xfId="3814"/>
    <cellStyle name="Normal 2 5 4 3 2" xfId="3815"/>
    <cellStyle name="Normal 2 5 4 4" xfId="3816"/>
    <cellStyle name="Normal 2 5 5" xfId="3817"/>
    <cellStyle name="Normal 2 5 5 2" xfId="3818"/>
    <cellStyle name="Normal 2 5 5 2 2" xfId="3819"/>
    <cellStyle name="Normal 2 5 5 3" xfId="3820"/>
    <cellStyle name="Normal 2 5 6" xfId="3821"/>
    <cellStyle name="Normal 2 5 6 2" xfId="3822"/>
    <cellStyle name="Normal 2 5 7" xfId="3823"/>
    <cellStyle name="Normal 2 5 7 2" xfId="3824"/>
    <cellStyle name="Normal 2 5 8" xfId="3825"/>
    <cellStyle name="Normal 2 6" xfId="3826"/>
    <cellStyle name="Normal 2 6 2" xfId="3827"/>
    <cellStyle name="Normal 2 6 2 2" xfId="3828"/>
    <cellStyle name="Normal 2 6 2 2 2" xfId="3829"/>
    <cellStyle name="Normal 2 6 2 2 2 2" xfId="3830"/>
    <cellStyle name="Normal 2 6 2 2 2 2 2" xfId="3831"/>
    <cellStyle name="Normal 2 6 2 2 2 3" xfId="3832"/>
    <cellStyle name="Normal 2 6 2 2 3" xfId="3833"/>
    <cellStyle name="Normal 2 6 2 2 3 2" xfId="3834"/>
    <cellStyle name="Normal 2 6 2 2 4" xfId="3835"/>
    <cellStyle name="Normal 2 6 2 2 4 2" xfId="3836"/>
    <cellStyle name="Normal 2 6 2 2 5" xfId="3837"/>
    <cellStyle name="Normal 2 6 2 3" xfId="3838"/>
    <cellStyle name="Normal 2 6 2 3 2" xfId="3839"/>
    <cellStyle name="Normal 2 6 2 3 2 2" xfId="3840"/>
    <cellStyle name="Normal 2 6 2 3 3" xfId="3841"/>
    <cellStyle name="Normal 2 6 2 4" xfId="3842"/>
    <cellStyle name="Normal 2 6 2 4 2" xfId="3843"/>
    <cellStyle name="Normal 2 6 2 5" xfId="3844"/>
    <cellStyle name="Normal 2 6 2 5 2" xfId="3845"/>
    <cellStyle name="Normal 2 6 2 6" xfId="3846"/>
    <cellStyle name="Normal 2 6 3" xfId="3847"/>
    <cellStyle name="Normal 2 6 3 2" xfId="3848"/>
    <cellStyle name="Normal 2 6 3 2 2" xfId="3849"/>
    <cellStyle name="Normal 2 6 3 2 2 2" xfId="3850"/>
    <cellStyle name="Normal 2 6 3 2 3" xfId="3851"/>
    <cellStyle name="Normal 2 6 3 3" xfId="3852"/>
    <cellStyle name="Normal 2 6 3 3 2" xfId="3853"/>
    <cellStyle name="Normal 2 6 3 4" xfId="3854"/>
    <cellStyle name="Normal 2 6 3 4 2" xfId="3855"/>
    <cellStyle name="Normal 2 6 3 5" xfId="3856"/>
    <cellStyle name="Normal 2 6 4" xfId="3857"/>
    <cellStyle name="Normal 2 6 4 2" xfId="3858"/>
    <cellStyle name="Normal 2 6 4 2 2" xfId="3859"/>
    <cellStyle name="Normal 2 6 4 3" xfId="3860"/>
    <cellStyle name="Normal 2 6 5" xfId="3861"/>
    <cellStyle name="Normal 2 6 5 2" xfId="3862"/>
    <cellStyle name="Normal 2 6 6" xfId="3863"/>
    <cellStyle name="Normal 2 6 6 2" xfId="3864"/>
    <cellStyle name="Normal 2 6 7" xfId="3865"/>
    <cellStyle name="Normal 2 7" xfId="3866"/>
    <cellStyle name="Normal 2 7 2" xfId="3867"/>
    <cellStyle name="Normal 2 7 2 2" xfId="3868"/>
    <cellStyle name="Normal 2 7 2 2 2" xfId="3869"/>
    <cellStyle name="Normal 2 7 2 2 2 2" xfId="3870"/>
    <cellStyle name="Normal 2 7 2 2 3" xfId="3871"/>
    <cellStyle name="Normal 2 7 2 3" xfId="3872"/>
    <cellStyle name="Normal 2 7 2 3 2" xfId="3873"/>
    <cellStyle name="Normal 2 7 2 4" xfId="3874"/>
    <cellStyle name="Normal 2 7 2 4 2" xfId="3875"/>
    <cellStyle name="Normal 2 7 2 5" xfId="3876"/>
    <cellStyle name="Normal 2 7 3" xfId="3877"/>
    <cellStyle name="Normal 2 7 3 2" xfId="3878"/>
    <cellStyle name="Normal 2 7 3 2 2" xfId="3879"/>
    <cellStyle name="Normal 2 7 3 3" xfId="3880"/>
    <cellStyle name="Normal 2 7 4" xfId="3881"/>
    <cellStyle name="Normal 2 7 4 2" xfId="3882"/>
    <cellStyle name="Normal 2 7 5" xfId="3883"/>
    <cellStyle name="Normal 2 7 5 2" xfId="3884"/>
    <cellStyle name="Normal 2 7 6" xfId="3885"/>
    <cellStyle name="Normal 2 8" xfId="3886"/>
    <cellStyle name="Normal 2 8 2" xfId="3887"/>
    <cellStyle name="Normal 2 8 2 2" xfId="3888"/>
    <cellStyle name="Normal 2 8 2 2 2" xfId="3889"/>
    <cellStyle name="Normal 2 8 2 2 2 2" xfId="3890"/>
    <cellStyle name="Normal 2 8 2 2 3" xfId="3891"/>
    <cellStyle name="Normal 2 8 2 3" xfId="3892"/>
    <cellStyle name="Normal 2 8 2 3 2" xfId="3893"/>
    <cellStyle name="Normal 2 8 2 4" xfId="3894"/>
    <cellStyle name="Normal 2 8 2 4 2" xfId="3895"/>
    <cellStyle name="Normal 2 8 2 5" xfId="3896"/>
    <cellStyle name="Normal 2 8 3" xfId="3897"/>
    <cellStyle name="Normal 2 8 3 2" xfId="3898"/>
    <cellStyle name="Normal 2 8 3 2 2" xfId="3899"/>
    <cellStyle name="Normal 2 8 3 3" xfId="3900"/>
    <cellStyle name="Normal 2 8 4" xfId="3901"/>
    <cellStyle name="Normal 2 8 4 2" xfId="3902"/>
    <cellStyle name="Normal 2 8 5" xfId="3903"/>
    <cellStyle name="Normal 2 8 5 2" xfId="3904"/>
    <cellStyle name="Normal 2 8 6" xfId="3905"/>
    <cellStyle name="Normal 2 9" xfId="3906"/>
    <cellStyle name="Normal 2 9 2" xfId="3907"/>
    <cellStyle name="Normal 2 9 2 2" xfId="3908"/>
    <cellStyle name="Normal 2 9 2 2 2" xfId="3909"/>
    <cellStyle name="Normal 2 9 2 3" xfId="3910"/>
    <cellStyle name="Normal 2 9 3" xfId="3911"/>
    <cellStyle name="Normal 2 9 3 2" xfId="3912"/>
    <cellStyle name="Normal 2 9 4" xfId="3913"/>
    <cellStyle name="Normal 2 9 4 2" xfId="3914"/>
    <cellStyle name="Normal 2 9 5" xfId="3915"/>
    <cellStyle name="Normal 20" xfId="53"/>
    <cellStyle name="Normal 21" xfId="7815"/>
    <cellStyle name="Normal 22" xfId="7818"/>
    <cellStyle name="Normal 3" xfId="3"/>
    <cellStyle name="Normal 3 10" xfId="3917"/>
    <cellStyle name="Normal 3 10 2" xfId="3918"/>
    <cellStyle name="Normal 3 10 2 2" xfId="3919"/>
    <cellStyle name="Normal 3 10 3" xfId="3920"/>
    <cellStyle name="Normal 3 11" xfId="3921"/>
    <cellStyle name="Normal 3 11 2" xfId="3922"/>
    <cellStyle name="Normal 3 12" xfId="3923"/>
    <cellStyle name="Normal 3 12 2" xfId="3924"/>
    <cellStyle name="Normal 3 13" xfId="3925"/>
    <cellStyle name="Normal 3 14" xfId="3916"/>
    <cellStyle name="Normal 3 2" xfId="52"/>
    <cellStyle name="Normal 3 2 2" xfId="3926"/>
    <cellStyle name="Normal 3 2 2 10" xfId="3927"/>
    <cellStyle name="Normal 3 2 2 10 2" xfId="3928"/>
    <cellStyle name="Normal 3 2 2 10 2 2" xfId="3929"/>
    <cellStyle name="Normal 3 2 2 10 3" xfId="3930"/>
    <cellStyle name="Normal 3 2 2 11" xfId="3931"/>
    <cellStyle name="Normal 3 2 2 11 2" xfId="3932"/>
    <cellStyle name="Normal 3 2 2 12" xfId="3933"/>
    <cellStyle name="Normal 3 2 2 12 2" xfId="3934"/>
    <cellStyle name="Normal 3 2 2 13" xfId="3935"/>
    <cellStyle name="Normal 3 2 2 13 2" xfId="3936"/>
    <cellStyle name="Normal 3 2 2 14" xfId="3937"/>
    <cellStyle name="Normal 3 2 2 2" xfId="3938"/>
    <cellStyle name="Normal 3 2 2 2 10" xfId="3939"/>
    <cellStyle name="Normal 3 2 2 2 10 2" xfId="3940"/>
    <cellStyle name="Normal 3 2 2 2 11" xfId="3941"/>
    <cellStyle name="Normal 3 2 2 2 11 2" xfId="3942"/>
    <cellStyle name="Normal 3 2 2 2 12" xfId="3943"/>
    <cellStyle name="Normal 3 2 2 2 2" xfId="3944"/>
    <cellStyle name="Normal 3 2 2 2 2 10" xfId="3945"/>
    <cellStyle name="Normal 3 2 2 2 2 10 2" xfId="3946"/>
    <cellStyle name="Normal 3 2 2 2 2 11" xfId="3947"/>
    <cellStyle name="Normal 3 2 2 2 2 2" xfId="3948"/>
    <cellStyle name="Normal 3 2 2 2 2 2 2" xfId="3949"/>
    <cellStyle name="Normal 3 2 2 2 2 2 2 2" xfId="3950"/>
    <cellStyle name="Normal 3 2 2 2 2 2 2 2 2" xfId="3951"/>
    <cellStyle name="Normal 3 2 2 2 2 2 2 2 2 2" xfId="3952"/>
    <cellStyle name="Normal 3 2 2 2 2 2 2 2 2 2 2" xfId="3953"/>
    <cellStyle name="Normal 3 2 2 2 2 2 2 2 2 3" xfId="3954"/>
    <cellStyle name="Normal 3 2 2 2 2 2 2 2 3" xfId="3955"/>
    <cellStyle name="Normal 3 2 2 2 2 2 2 2 3 2" xfId="3956"/>
    <cellStyle name="Normal 3 2 2 2 2 2 2 2 4" xfId="3957"/>
    <cellStyle name="Normal 3 2 2 2 2 2 2 2 4 2" xfId="3958"/>
    <cellStyle name="Normal 3 2 2 2 2 2 2 2 5" xfId="3959"/>
    <cellStyle name="Normal 3 2 2 2 2 2 2 3" xfId="3960"/>
    <cellStyle name="Normal 3 2 2 2 2 2 2 3 2" xfId="3961"/>
    <cellStyle name="Normal 3 2 2 2 2 2 2 3 2 2" xfId="3962"/>
    <cellStyle name="Normal 3 2 2 2 2 2 2 3 3" xfId="3963"/>
    <cellStyle name="Normal 3 2 2 2 2 2 2 4" xfId="3964"/>
    <cellStyle name="Normal 3 2 2 2 2 2 2 4 2" xfId="3965"/>
    <cellStyle name="Normal 3 2 2 2 2 2 2 5" xfId="3966"/>
    <cellStyle name="Normal 3 2 2 2 2 2 2 5 2" xfId="3967"/>
    <cellStyle name="Normal 3 2 2 2 2 2 2 6" xfId="3968"/>
    <cellStyle name="Normal 3 2 2 2 2 2 3" xfId="3969"/>
    <cellStyle name="Normal 3 2 2 2 2 2 3 2" xfId="3970"/>
    <cellStyle name="Normal 3 2 2 2 2 2 3 2 2" xfId="3971"/>
    <cellStyle name="Normal 3 2 2 2 2 2 3 2 2 2" xfId="3972"/>
    <cellStyle name="Normal 3 2 2 2 2 2 3 2 3" xfId="3973"/>
    <cellStyle name="Normal 3 2 2 2 2 2 3 3" xfId="3974"/>
    <cellStyle name="Normal 3 2 2 2 2 2 3 3 2" xfId="3975"/>
    <cellStyle name="Normal 3 2 2 2 2 2 3 4" xfId="3976"/>
    <cellStyle name="Normal 3 2 2 2 2 2 3 4 2" xfId="3977"/>
    <cellStyle name="Normal 3 2 2 2 2 2 3 5" xfId="3978"/>
    <cellStyle name="Normal 3 2 2 2 2 2 4" xfId="3979"/>
    <cellStyle name="Normal 3 2 2 2 2 2 4 2" xfId="3980"/>
    <cellStyle name="Normal 3 2 2 2 2 2 4 2 2" xfId="3981"/>
    <cellStyle name="Normal 3 2 2 2 2 2 4 3" xfId="3982"/>
    <cellStyle name="Normal 3 2 2 2 2 2 4 3 2" xfId="3983"/>
    <cellStyle name="Normal 3 2 2 2 2 2 4 4" xfId="3984"/>
    <cellStyle name="Normal 3 2 2 2 2 2 5" xfId="3985"/>
    <cellStyle name="Normal 3 2 2 2 2 2 5 2" xfId="3986"/>
    <cellStyle name="Normal 3 2 2 2 2 2 5 2 2" xfId="3987"/>
    <cellStyle name="Normal 3 2 2 2 2 2 5 3" xfId="3988"/>
    <cellStyle name="Normal 3 2 2 2 2 2 6" xfId="3989"/>
    <cellStyle name="Normal 3 2 2 2 2 2 6 2" xfId="3990"/>
    <cellStyle name="Normal 3 2 2 2 2 2 7" xfId="3991"/>
    <cellStyle name="Normal 3 2 2 2 2 2 7 2" xfId="3992"/>
    <cellStyle name="Normal 3 2 2 2 2 2 8" xfId="3993"/>
    <cellStyle name="Normal 3 2 2 2 2 3" xfId="3994"/>
    <cellStyle name="Normal 3 2 2 2 2 3 2" xfId="3995"/>
    <cellStyle name="Normal 3 2 2 2 2 3 2 2" xfId="3996"/>
    <cellStyle name="Normal 3 2 2 2 2 3 2 2 2" xfId="3997"/>
    <cellStyle name="Normal 3 2 2 2 2 3 2 2 2 2" xfId="3998"/>
    <cellStyle name="Normal 3 2 2 2 2 3 2 2 2 2 2" xfId="3999"/>
    <cellStyle name="Normal 3 2 2 2 2 3 2 2 2 3" xfId="4000"/>
    <cellStyle name="Normal 3 2 2 2 2 3 2 2 3" xfId="4001"/>
    <cellStyle name="Normal 3 2 2 2 2 3 2 2 3 2" xfId="4002"/>
    <cellStyle name="Normal 3 2 2 2 2 3 2 2 4" xfId="4003"/>
    <cellStyle name="Normal 3 2 2 2 2 3 2 2 4 2" xfId="4004"/>
    <cellStyle name="Normal 3 2 2 2 2 3 2 2 5" xfId="4005"/>
    <cellStyle name="Normal 3 2 2 2 2 3 2 3" xfId="4006"/>
    <cellStyle name="Normal 3 2 2 2 2 3 2 3 2" xfId="4007"/>
    <cellStyle name="Normal 3 2 2 2 2 3 2 3 2 2" xfId="4008"/>
    <cellStyle name="Normal 3 2 2 2 2 3 2 3 3" xfId="4009"/>
    <cellStyle name="Normal 3 2 2 2 2 3 2 4" xfId="4010"/>
    <cellStyle name="Normal 3 2 2 2 2 3 2 4 2" xfId="4011"/>
    <cellStyle name="Normal 3 2 2 2 2 3 2 5" xfId="4012"/>
    <cellStyle name="Normal 3 2 2 2 2 3 2 5 2" xfId="4013"/>
    <cellStyle name="Normal 3 2 2 2 2 3 2 6" xfId="4014"/>
    <cellStyle name="Normal 3 2 2 2 2 3 3" xfId="4015"/>
    <cellStyle name="Normal 3 2 2 2 2 3 3 2" xfId="4016"/>
    <cellStyle name="Normal 3 2 2 2 2 3 3 2 2" xfId="4017"/>
    <cellStyle name="Normal 3 2 2 2 2 3 3 2 2 2" xfId="4018"/>
    <cellStyle name="Normal 3 2 2 2 2 3 3 2 3" xfId="4019"/>
    <cellStyle name="Normal 3 2 2 2 2 3 3 3" xfId="4020"/>
    <cellStyle name="Normal 3 2 2 2 2 3 3 3 2" xfId="4021"/>
    <cellStyle name="Normal 3 2 2 2 2 3 3 4" xfId="4022"/>
    <cellStyle name="Normal 3 2 2 2 2 3 3 4 2" xfId="4023"/>
    <cellStyle name="Normal 3 2 2 2 2 3 3 5" xfId="4024"/>
    <cellStyle name="Normal 3 2 2 2 2 3 4" xfId="4025"/>
    <cellStyle name="Normal 3 2 2 2 2 3 4 2" xfId="4026"/>
    <cellStyle name="Normal 3 2 2 2 2 3 4 2 2" xfId="4027"/>
    <cellStyle name="Normal 3 2 2 2 2 3 4 3" xfId="4028"/>
    <cellStyle name="Normal 3 2 2 2 2 3 5" xfId="4029"/>
    <cellStyle name="Normal 3 2 2 2 2 3 5 2" xfId="4030"/>
    <cellStyle name="Normal 3 2 2 2 2 3 6" xfId="4031"/>
    <cellStyle name="Normal 3 2 2 2 2 3 6 2" xfId="4032"/>
    <cellStyle name="Normal 3 2 2 2 2 3 7" xfId="4033"/>
    <cellStyle name="Normal 3 2 2 2 2 4" xfId="4034"/>
    <cellStyle name="Normal 3 2 2 2 2 4 2" xfId="4035"/>
    <cellStyle name="Normal 3 2 2 2 2 4 2 2" xfId="4036"/>
    <cellStyle name="Normal 3 2 2 2 2 4 2 2 2" xfId="4037"/>
    <cellStyle name="Normal 3 2 2 2 2 4 2 2 2 2" xfId="4038"/>
    <cellStyle name="Normal 3 2 2 2 2 4 2 2 3" xfId="4039"/>
    <cellStyle name="Normal 3 2 2 2 2 4 2 3" xfId="4040"/>
    <cellStyle name="Normal 3 2 2 2 2 4 2 3 2" xfId="4041"/>
    <cellStyle name="Normal 3 2 2 2 2 4 2 4" xfId="4042"/>
    <cellStyle name="Normal 3 2 2 2 2 4 2 4 2" xfId="4043"/>
    <cellStyle name="Normal 3 2 2 2 2 4 2 5" xfId="4044"/>
    <cellStyle name="Normal 3 2 2 2 2 4 3" xfId="4045"/>
    <cellStyle name="Normal 3 2 2 2 2 4 3 2" xfId="4046"/>
    <cellStyle name="Normal 3 2 2 2 2 4 3 2 2" xfId="4047"/>
    <cellStyle name="Normal 3 2 2 2 2 4 3 3" xfId="4048"/>
    <cellStyle name="Normal 3 2 2 2 2 4 4" xfId="4049"/>
    <cellStyle name="Normal 3 2 2 2 2 4 4 2" xfId="4050"/>
    <cellStyle name="Normal 3 2 2 2 2 4 5" xfId="4051"/>
    <cellStyle name="Normal 3 2 2 2 2 4 5 2" xfId="4052"/>
    <cellStyle name="Normal 3 2 2 2 2 4 6" xfId="4053"/>
    <cellStyle name="Normal 3 2 2 2 2 5" xfId="4054"/>
    <cellStyle name="Normal 3 2 2 2 2 5 2" xfId="4055"/>
    <cellStyle name="Normal 3 2 2 2 2 5 2 2" xfId="4056"/>
    <cellStyle name="Normal 3 2 2 2 2 5 2 2 2" xfId="4057"/>
    <cellStyle name="Normal 3 2 2 2 2 5 2 2 2 2" xfId="4058"/>
    <cellStyle name="Normal 3 2 2 2 2 5 2 2 3" xfId="4059"/>
    <cellStyle name="Normal 3 2 2 2 2 5 2 3" xfId="4060"/>
    <cellStyle name="Normal 3 2 2 2 2 5 2 3 2" xfId="4061"/>
    <cellStyle name="Normal 3 2 2 2 2 5 2 4" xfId="4062"/>
    <cellStyle name="Normal 3 2 2 2 2 5 2 4 2" xfId="4063"/>
    <cellStyle name="Normal 3 2 2 2 2 5 2 5" xfId="4064"/>
    <cellStyle name="Normal 3 2 2 2 2 5 3" xfId="4065"/>
    <cellStyle name="Normal 3 2 2 2 2 5 3 2" xfId="4066"/>
    <cellStyle name="Normal 3 2 2 2 2 5 3 2 2" xfId="4067"/>
    <cellStyle name="Normal 3 2 2 2 2 5 3 3" xfId="4068"/>
    <cellStyle name="Normal 3 2 2 2 2 5 4" xfId="4069"/>
    <cellStyle name="Normal 3 2 2 2 2 5 4 2" xfId="4070"/>
    <cellStyle name="Normal 3 2 2 2 2 5 5" xfId="4071"/>
    <cellStyle name="Normal 3 2 2 2 2 5 5 2" xfId="4072"/>
    <cellStyle name="Normal 3 2 2 2 2 5 6" xfId="4073"/>
    <cellStyle name="Normal 3 2 2 2 2 6" xfId="4074"/>
    <cellStyle name="Normal 3 2 2 2 2 6 2" xfId="4075"/>
    <cellStyle name="Normal 3 2 2 2 2 6 2 2" xfId="4076"/>
    <cellStyle name="Normal 3 2 2 2 2 6 2 2 2" xfId="4077"/>
    <cellStyle name="Normal 3 2 2 2 2 6 2 3" xfId="4078"/>
    <cellStyle name="Normal 3 2 2 2 2 6 3" xfId="4079"/>
    <cellStyle name="Normal 3 2 2 2 2 6 3 2" xfId="4080"/>
    <cellStyle name="Normal 3 2 2 2 2 6 4" xfId="4081"/>
    <cellStyle name="Normal 3 2 2 2 2 6 4 2" xfId="4082"/>
    <cellStyle name="Normal 3 2 2 2 2 6 5" xfId="4083"/>
    <cellStyle name="Normal 3 2 2 2 2 7" xfId="4084"/>
    <cellStyle name="Normal 3 2 2 2 2 7 2" xfId="4085"/>
    <cellStyle name="Normal 3 2 2 2 2 7 2 2" xfId="4086"/>
    <cellStyle name="Normal 3 2 2 2 2 7 3" xfId="4087"/>
    <cellStyle name="Normal 3 2 2 2 2 8" xfId="4088"/>
    <cellStyle name="Normal 3 2 2 2 2 8 2" xfId="4089"/>
    <cellStyle name="Normal 3 2 2 2 2 8 2 2" xfId="4090"/>
    <cellStyle name="Normal 3 2 2 2 2 8 3" xfId="4091"/>
    <cellStyle name="Normal 3 2 2 2 2 9" xfId="4092"/>
    <cellStyle name="Normal 3 2 2 2 2 9 2" xfId="4093"/>
    <cellStyle name="Normal 3 2 2 2 3" xfId="4094"/>
    <cellStyle name="Normal 3 2 2 2 3 2" xfId="4095"/>
    <cellStyle name="Normal 3 2 2 2 3 2 2" xfId="4096"/>
    <cellStyle name="Normal 3 2 2 2 3 2 2 2" xfId="4097"/>
    <cellStyle name="Normal 3 2 2 2 3 2 2 2 2" xfId="4098"/>
    <cellStyle name="Normal 3 2 2 2 3 2 2 2 2 2" xfId="4099"/>
    <cellStyle name="Normal 3 2 2 2 3 2 2 2 3" xfId="4100"/>
    <cellStyle name="Normal 3 2 2 2 3 2 2 3" xfId="4101"/>
    <cellStyle name="Normal 3 2 2 2 3 2 2 3 2" xfId="4102"/>
    <cellStyle name="Normal 3 2 2 2 3 2 2 4" xfId="4103"/>
    <cellStyle name="Normal 3 2 2 2 3 2 2 4 2" xfId="4104"/>
    <cellStyle name="Normal 3 2 2 2 3 2 2 5" xfId="4105"/>
    <cellStyle name="Normal 3 2 2 2 3 2 3" xfId="4106"/>
    <cellStyle name="Normal 3 2 2 2 3 2 3 2" xfId="4107"/>
    <cellStyle name="Normal 3 2 2 2 3 2 3 2 2" xfId="4108"/>
    <cellStyle name="Normal 3 2 2 2 3 2 3 3" xfId="4109"/>
    <cellStyle name="Normal 3 2 2 2 3 2 4" xfId="4110"/>
    <cellStyle name="Normal 3 2 2 2 3 2 4 2" xfId="4111"/>
    <cellStyle name="Normal 3 2 2 2 3 2 5" xfId="4112"/>
    <cellStyle name="Normal 3 2 2 2 3 2 5 2" xfId="4113"/>
    <cellStyle name="Normal 3 2 2 2 3 2 6" xfId="4114"/>
    <cellStyle name="Normal 3 2 2 2 3 3" xfId="4115"/>
    <cellStyle name="Normal 3 2 2 2 3 3 2" xfId="4116"/>
    <cellStyle name="Normal 3 2 2 2 3 3 2 2" xfId="4117"/>
    <cellStyle name="Normal 3 2 2 2 3 3 2 2 2" xfId="4118"/>
    <cellStyle name="Normal 3 2 2 2 3 3 2 3" xfId="4119"/>
    <cellStyle name="Normal 3 2 2 2 3 3 3" xfId="4120"/>
    <cellStyle name="Normal 3 2 2 2 3 3 3 2" xfId="4121"/>
    <cellStyle name="Normal 3 2 2 2 3 3 4" xfId="4122"/>
    <cellStyle name="Normal 3 2 2 2 3 3 4 2" xfId="4123"/>
    <cellStyle name="Normal 3 2 2 2 3 3 5" xfId="4124"/>
    <cellStyle name="Normal 3 2 2 2 3 4" xfId="4125"/>
    <cellStyle name="Normal 3 2 2 2 3 4 2" xfId="4126"/>
    <cellStyle name="Normal 3 2 2 2 3 4 2 2" xfId="4127"/>
    <cellStyle name="Normal 3 2 2 2 3 4 3" xfId="4128"/>
    <cellStyle name="Normal 3 2 2 2 3 4 3 2" xfId="4129"/>
    <cellStyle name="Normal 3 2 2 2 3 4 4" xfId="4130"/>
    <cellStyle name="Normal 3 2 2 2 3 5" xfId="4131"/>
    <cellStyle name="Normal 3 2 2 2 3 5 2" xfId="4132"/>
    <cellStyle name="Normal 3 2 2 2 3 5 2 2" xfId="4133"/>
    <cellStyle name="Normal 3 2 2 2 3 5 3" xfId="4134"/>
    <cellStyle name="Normal 3 2 2 2 3 6" xfId="4135"/>
    <cellStyle name="Normal 3 2 2 2 3 6 2" xfId="4136"/>
    <cellStyle name="Normal 3 2 2 2 3 7" xfId="4137"/>
    <cellStyle name="Normal 3 2 2 2 3 7 2" xfId="4138"/>
    <cellStyle name="Normal 3 2 2 2 3 8" xfId="4139"/>
    <cellStyle name="Normal 3 2 2 2 4" xfId="4140"/>
    <cellStyle name="Normal 3 2 2 2 4 2" xfId="4141"/>
    <cellStyle name="Normal 3 2 2 2 4 2 2" xfId="4142"/>
    <cellStyle name="Normal 3 2 2 2 4 2 2 2" xfId="4143"/>
    <cellStyle name="Normal 3 2 2 2 4 2 2 2 2" xfId="4144"/>
    <cellStyle name="Normal 3 2 2 2 4 2 2 2 2 2" xfId="4145"/>
    <cellStyle name="Normal 3 2 2 2 4 2 2 2 3" xfId="4146"/>
    <cellStyle name="Normal 3 2 2 2 4 2 2 3" xfId="4147"/>
    <cellStyle name="Normal 3 2 2 2 4 2 2 3 2" xfId="4148"/>
    <cellStyle name="Normal 3 2 2 2 4 2 2 4" xfId="4149"/>
    <cellStyle name="Normal 3 2 2 2 4 2 2 4 2" xfId="4150"/>
    <cellStyle name="Normal 3 2 2 2 4 2 2 5" xfId="4151"/>
    <cellStyle name="Normal 3 2 2 2 4 2 3" xfId="4152"/>
    <cellStyle name="Normal 3 2 2 2 4 2 3 2" xfId="4153"/>
    <cellStyle name="Normal 3 2 2 2 4 2 3 2 2" xfId="4154"/>
    <cellStyle name="Normal 3 2 2 2 4 2 3 3" xfId="4155"/>
    <cellStyle name="Normal 3 2 2 2 4 2 4" xfId="4156"/>
    <cellStyle name="Normal 3 2 2 2 4 2 4 2" xfId="4157"/>
    <cellStyle name="Normal 3 2 2 2 4 2 5" xfId="4158"/>
    <cellStyle name="Normal 3 2 2 2 4 2 5 2" xfId="4159"/>
    <cellStyle name="Normal 3 2 2 2 4 2 6" xfId="4160"/>
    <cellStyle name="Normal 3 2 2 2 4 3" xfId="4161"/>
    <cellStyle name="Normal 3 2 2 2 4 3 2" xfId="4162"/>
    <cellStyle name="Normal 3 2 2 2 4 3 2 2" xfId="4163"/>
    <cellStyle name="Normal 3 2 2 2 4 3 2 2 2" xfId="4164"/>
    <cellStyle name="Normal 3 2 2 2 4 3 2 3" xfId="4165"/>
    <cellStyle name="Normal 3 2 2 2 4 3 3" xfId="4166"/>
    <cellStyle name="Normal 3 2 2 2 4 3 3 2" xfId="4167"/>
    <cellStyle name="Normal 3 2 2 2 4 3 4" xfId="4168"/>
    <cellStyle name="Normal 3 2 2 2 4 3 4 2" xfId="4169"/>
    <cellStyle name="Normal 3 2 2 2 4 3 5" xfId="4170"/>
    <cellStyle name="Normal 3 2 2 2 4 4" xfId="4171"/>
    <cellStyle name="Normal 3 2 2 2 4 4 2" xfId="4172"/>
    <cellStyle name="Normal 3 2 2 2 4 4 2 2" xfId="4173"/>
    <cellStyle name="Normal 3 2 2 2 4 4 3" xfId="4174"/>
    <cellStyle name="Normal 3 2 2 2 4 5" xfId="4175"/>
    <cellStyle name="Normal 3 2 2 2 4 5 2" xfId="4176"/>
    <cellStyle name="Normal 3 2 2 2 4 6" xfId="4177"/>
    <cellStyle name="Normal 3 2 2 2 4 6 2" xfId="4178"/>
    <cellStyle name="Normal 3 2 2 2 4 7" xfId="4179"/>
    <cellStyle name="Normal 3 2 2 2 5" xfId="4180"/>
    <cellStyle name="Normal 3 2 2 2 5 2" xfId="4181"/>
    <cellStyle name="Normal 3 2 2 2 5 2 2" xfId="4182"/>
    <cellStyle name="Normal 3 2 2 2 5 2 2 2" xfId="4183"/>
    <cellStyle name="Normal 3 2 2 2 5 2 2 2 2" xfId="4184"/>
    <cellStyle name="Normal 3 2 2 2 5 2 2 3" xfId="4185"/>
    <cellStyle name="Normal 3 2 2 2 5 2 3" xfId="4186"/>
    <cellStyle name="Normal 3 2 2 2 5 2 3 2" xfId="4187"/>
    <cellStyle name="Normal 3 2 2 2 5 2 4" xfId="4188"/>
    <cellStyle name="Normal 3 2 2 2 5 2 4 2" xfId="4189"/>
    <cellStyle name="Normal 3 2 2 2 5 2 5" xfId="4190"/>
    <cellStyle name="Normal 3 2 2 2 5 3" xfId="4191"/>
    <cellStyle name="Normal 3 2 2 2 5 3 2" xfId="4192"/>
    <cellStyle name="Normal 3 2 2 2 5 3 2 2" xfId="4193"/>
    <cellStyle name="Normal 3 2 2 2 5 3 3" xfId="4194"/>
    <cellStyle name="Normal 3 2 2 2 5 4" xfId="4195"/>
    <cellStyle name="Normal 3 2 2 2 5 4 2" xfId="4196"/>
    <cellStyle name="Normal 3 2 2 2 5 5" xfId="4197"/>
    <cellStyle name="Normal 3 2 2 2 5 5 2" xfId="4198"/>
    <cellStyle name="Normal 3 2 2 2 5 6" xfId="4199"/>
    <cellStyle name="Normal 3 2 2 2 6" xfId="4200"/>
    <cellStyle name="Normal 3 2 2 2 6 2" xfId="4201"/>
    <cellStyle name="Normal 3 2 2 2 6 2 2" xfId="4202"/>
    <cellStyle name="Normal 3 2 2 2 6 2 2 2" xfId="4203"/>
    <cellStyle name="Normal 3 2 2 2 6 2 2 2 2" xfId="4204"/>
    <cellStyle name="Normal 3 2 2 2 6 2 2 3" xfId="4205"/>
    <cellStyle name="Normal 3 2 2 2 6 2 3" xfId="4206"/>
    <cellStyle name="Normal 3 2 2 2 6 2 3 2" xfId="4207"/>
    <cellStyle name="Normal 3 2 2 2 6 2 4" xfId="4208"/>
    <cellStyle name="Normal 3 2 2 2 6 2 4 2" xfId="4209"/>
    <cellStyle name="Normal 3 2 2 2 6 2 5" xfId="4210"/>
    <cellStyle name="Normal 3 2 2 2 6 3" xfId="4211"/>
    <cellStyle name="Normal 3 2 2 2 6 3 2" xfId="4212"/>
    <cellStyle name="Normal 3 2 2 2 6 3 2 2" xfId="4213"/>
    <cellStyle name="Normal 3 2 2 2 6 3 3" xfId="4214"/>
    <cellStyle name="Normal 3 2 2 2 6 4" xfId="4215"/>
    <cellStyle name="Normal 3 2 2 2 6 4 2" xfId="4216"/>
    <cellStyle name="Normal 3 2 2 2 6 5" xfId="4217"/>
    <cellStyle name="Normal 3 2 2 2 6 5 2" xfId="4218"/>
    <cellStyle name="Normal 3 2 2 2 6 6" xfId="4219"/>
    <cellStyle name="Normal 3 2 2 2 7" xfId="4220"/>
    <cellStyle name="Normal 3 2 2 2 7 2" xfId="4221"/>
    <cellStyle name="Normal 3 2 2 2 7 2 2" xfId="4222"/>
    <cellStyle name="Normal 3 2 2 2 7 2 2 2" xfId="4223"/>
    <cellStyle name="Normal 3 2 2 2 7 2 3" xfId="4224"/>
    <cellStyle name="Normal 3 2 2 2 7 3" xfId="4225"/>
    <cellStyle name="Normal 3 2 2 2 7 3 2" xfId="4226"/>
    <cellStyle name="Normal 3 2 2 2 7 4" xfId="4227"/>
    <cellStyle name="Normal 3 2 2 2 7 4 2" xfId="4228"/>
    <cellStyle name="Normal 3 2 2 2 7 5" xfId="4229"/>
    <cellStyle name="Normal 3 2 2 2 8" xfId="4230"/>
    <cellStyle name="Normal 3 2 2 2 8 2" xfId="4231"/>
    <cellStyle name="Normal 3 2 2 2 8 2 2" xfId="4232"/>
    <cellStyle name="Normal 3 2 2 2 8 3" xfId="4233"/>
    <cellStyle name="Normal 3 2 2 2 9" xfId="4234"/>
    <cellStyle name="Normal 3 2 2 2 9 2" xfId="4235"/>
    <cellStyle name="Normal 3 2 2 2 9 2 2" xfId="4236"/>
    <cellStyle name="Normal 3 2 2 2 9 3" xfId="4237"/>
    <cellStyle name="Normal 3 2 2 3" xfId="4238"/>
    <cellStyle name="Normal 3 2 2 3 2" xfId="4239"/>
    <cellStyle name="Normal 3 2 2 3 2 2" xfId="4240"/>
    <cellStyle name="Normal 3 2 2 3 2 2 2" xfId="4241"/>
    <cellStyle name="Normal 3 2 2 3 2 2 2 2" xfId="4242"/>
    <cellStyle name="Normal 3 2 2 3 2 2 2 2 2" xfId="4243"/>
    <cellStyle name="Normal 3 2 2 3 2 2 2 2 2 2" xfId="4244"/>
    <cellStyle name="Normal 3 2 2 3 2 2 2 2 3" xfId="4245"/>
    <cellStyle name="Normal 3 2 2 3 2 2 2 3" xfId="4246"/>
    <cellStyle name="Normal 3 2 2 3 2 2 2 3 2" xfId="4247"/>
    <cellStyle name="Normal 3 2 2 3 2 2 2 4" xfId="4248"/>
    <cellStyle name="Normal 3 2 2 3 2 2 2 4 2" xfId="4249"/>
    <cellStyle name="Normal 3 2 2 3 2 2 2 5" xfId="4250"/>
    <cellStyle name="Normal 3 2 2 3 2 2 3" xfId="4251"/>
    <cellStyle name="Normal 3 2 2 3 2 2 3 2" xfId="4252"/>
    <cellStyle name="Normal 3 2 2 3 2 2 3 2 2" xfId="4253"/>
    <cellStyle name="Normal 3 2 2 3 2 2 3 3" xfId="4254"/>
    <cellStyle name="Normal 3 2 2 3 2 2 4" xfId="4255"/>
    <cellStyle name="Normal 3 2 2 3 2 2 4 2" xfId="4256"/>
    <cellStyle name="Normal 3 2 2 3 2 2 5" xfId="4257"/>
    <cellStyle name="Normal 3 2 2 3 2 2 5 2" xfId="4258"/>
    <cellStyle name="Normal 3 2 2 3 2 2 6" xfId="4259"/>
    <cellStyle name="Normal 3 2 2 3 2 3" xfId="4260"/>
    <cellStyle name="Normal 3 2 2 3 2 3 2" xfId="4261"/>
    <cellStyle name="Normal 3 2 2 3 2 3 2 2" xfId="4262"/>
    <cellStyle name="Normal 3 2 2 3 2 3 2 2 2" xfId="4263"/>
    <cellStyle name="Normal 3 2 2 3 2 3 2 3" xfId="4264"/>
    <cellStyle name="Normal 3 2 2 3 2 3 3" xfId="4265"/>
    <cellStyle name="Normal 3 2 2 3 2 3 3 2" xfId="4266"/>
    <cellStyle name="Normal 3 2 2 3 2 3 4" xfId="4267"/>
    <cellStyle name="Normal 3 2 2 3 2 3 4 2" xfId="4268"/>
    <cellStyle name="Normal 3 2 2 3 2 3 5" xfId="4269"/>
    <cellStyle name="Normal 3 2 2 3 2 4" xfId="4270"/>
    <cellStyle name="Normal 3 2 2 3 2 4 2" xfId="4271"/>
    <cellStyle name="Normal 3 2 2 3 2 4 2 2" xfId="4272"/>
    <cellStyle name="Normal 3 2 2 3 2 4 3" xfId="4273"/>
    <cellStyle name="Normal 3 2 2 3 2 4 3 2" xfId="4274"/>
    <cellStyle name="Normal 3 2 2 3 2 4 4" xfId="4275"/>
    <cellStyle name="Normal 3 2 2 3 2 5" xfId="4276"/>
    <cellStyle name="Normal 3 2 2 3 2 5 2" xfId="4277"/>
    <cellStyle name="Normal 3 2 2 3 2 5 2 2" xfId="4278"/>
    <cellStyle name="Normal 3 2 2 3 2 5 3" xfId="4279"/>
    <cellStyle name="Normal 3 2 2 3 2 6" xfId="4280"/>
    <cellStyle name="Normal 3 2 2 3 2 6 2" xfId="4281"/>
    <cellStyle name="Normal 3 2 2 3 2 7" xfId="4282"/>
    <cellStyle name="Normal 3 2 2 3 2 7 2" xfId="4283"/>
    <cellStyle name="Normal 3 2 2 3 2 8" xfId="4284"/>
    <cellStyle name="Normal 3 2 2 3 3" xfId="4285"/>
    <cellStyle name="Normal 3 2 2 3 3 2" xfId="4286"/>
    <cellStyle name="Normal 3 2 2 3 3 2 2" xfId="4287"/>
    <cellStyle name="Normal 3 2 2 3 3 2 2 2" xfId="4288"/>
    <cellStyle name="Normal 3 2 2 3 3 2 2 2 2" xfId="4289"/>
    <cellStyle name="Normal 3 2 2 3 3 2 2 3" xfId="4290"/>
    <cellStyle name="Normal 3 2 2 3 3 2 3" xfId="4291"/>
    <cellStyle name="Normal 3 2 2 3 3 2 3 2" xfId="4292"/>
    <cellStyle name="Normal 3 2 2 3 3 2 4" xfId="4293"/>
    <cellStyle name="Normal 3 2 2 3 3 2 4 2" xfId="4294"/>
    <cellStyle name="Normal 3 2 2 3 3 2 5" xfId="4295"/>
    <cellStyle name="Normal 3 2 2 3 3 3" xfId="4296"/>
    <cellStyle name="Normal 3 2 2 3 3 3 2" xfId="4297"/>
    <cellStyle name="Normal 3 2 2 3 3 3 2 2" xfId="4298"/>
    <cellStyle name="Normal 3 2 2 3 3 3 3" xfId="4299"/>
    <cellStyle name="Normal 3 2 2 3 3 4" xfId="4300"/>
    <cellStyle name="Normal 3 2 2 3 3 4 2" xfId="4301"/>
    <cellStyle name="Normal 3 2 2 3 3 5" xfId="4302"/>
    <cellStyle name="Normal 3 2 2 3 3 5 2" xfId="4303"/>
    <cellStyle name="Normal 3 2 2 3 3 6" xfId="4304"/>
    <cellStyle name="Normal 3 2 2 3 4" xfId="4305"/>
    <cellStyle name="Normal 3 2 2 3 4 2" xfId="4306"/>
    <cellStyle name="Normal 3 2 2 3 4 2 2" xfId="4307"/>
    <cellStyle name="Normal 3 2 2 3 4 2 2 2" xfId="4308"/>
    <cellStyle name="Normal 3 2 2 3 4 2 3" xfId="4309"/>
    <cellStyle name="Normal 3 2 2 3 4 3" xfId="4310"/>
    <cellStyle name="Normal 3 2 2 3 4 3 2" xfId="4311"/>
    <cellStyle name="Normal 3 2 2 3 4 4" xfId="4312"/>
    <cellStyle name="Normal 3 2 2 3 4 4 2" xfId="4313"/>
    <cellStyle name="Normal 3 2 2 3 4 5" xfId="4314"/>
    <cellStyle name="Normal 3 2 2 3 5" xfId="4315"/>
    <cellStyle name="Normal 3 2 2 3 5 2" xfId="4316"/>
    <cellStyle name="Normal 3 2 2 3 5 2 2" xfId="4317"/>
    <cellStyle name="Normal 3 2 2 3 5 3" xfId="4318"/>
    <cellStyle name="Normal 3 2 2 3 5 3 2" xfId="4319"/>
    <cellStyle name="Normal 3 2 2 3 5 4" xfId="4320"/>
    <cellStyle name="Normal 3 2 2 3 6" xfId="4321"/>
    <cellStyle name="Normal 3 2 2 3 6 2" xfId="4322"/>
    <cellStyle name="Normal 3 2 2 3 6 2 2" xfId="4323"/>
    <cellStyle name="Normal 3 2 2 3 6 3" xfId="4324"/>
    <cellStyle name="Normal 3 2 2 3 7" xfId="4325"/>
    <cellStyle name="Normal 3 2 2 3 7 2" xfId="4326"/>
    <cellStyle name="Normal 3 2 2 3 8" xfId="4327"/>
    <cellStyle name="Normal 3 2 2 3 8 2" xfId="4328"/>
    <cellStyle name="Normal 3 2 2 3 9" xfId="4329"/>
    <cellStyle name="Normal 3 2 2 4" xfId="4330"/>
    <cellStyle name="Normal 3 2 2 4 2" xfId="4331"/>
    <cellStyle name="Normal 3 2 2 4 2 2" xfId="4332"/>
    <cellStyle name="Normal 3 2 2 4 2 2 2" xfId="4333"/>
    <cellStyle name="Normal 3 2 2 4 2 2 2 2" xfId="4334"/>
    <cellStyle name="Normal 3 2 2 4 2 2 2 2 2" xfId="4335"/>
    <cellStyle name="Normal 3 2 2 4 2 2 2 3" xfId="4336"/>
    <cellStyle name="Normal 3 2 2 4 2 2 3" xfId="4337"/>
    <cellStyle name="Normal 3 2 2 4 2 2 3 2" xfId="4338"/>
    <cellStyle name="Normal 3 2 2 4 2 2 4" xfId="4339"/>
    <cellStyle name="Normal 3 2 2 4 2 2 4 2" xfId="4340"/>
    <cellStyle name="Normal 3 2 2 4 2 2 5" xfId="4341"/>
    <cellStyle name="Normal 3 2 2 4 2 3" xfId="4342"/>
    <cellStyle name="Normal 3 2 2 4 2 3 2" xfId="4343"/>
    <cellStyle name="Normal 3 2 2 4 2 3 2 2" xfId="4344"/>
    <cellStyle name="Normal 3 2 2 4 2 3 3" xfId="4345"/>
    <cellStyle name="Normal 3 2 2 4 2 4" xfId="4346"/>
    <cellStyle name="Normal 3 2 2 4 2 4 2" xfId="4347"/>
    <cellStyle name="Normal 3 2 2 4 2 5" xfId="4348"/>
    <cellStyle name="Normal 3 2 2 4 2 5 2" xfId="4349"/>
    <cellStyle name="Normal 3 2 2 4 2 6" xfId="4350"/>
    <cellStyle name="Normal 3 2 2 4 3" xfId="4351"/>
    <cellStyle name="Normal 3 2 2 4 3 2" xfId="4352"/>
    <cellStyle name="Normal 3 2 2 4 3 2 2" xfId="4353"/>
    <cellStyle name="Normal 3 2 2 4 3 2 2 2" xfId="4354"/>
    <cellStyle name="Normal 3 2 2 4 3 2 3" xfId="4355"/>
    <cellStyle name="Normal 3 2 2 4 3 3" xfId="4356"/>
    <cellStyle name="Normal 3 2 2 4 3 3 2" xfId="4357"/>
    <cellStyle name="Normal 3 2 2 4 3 4" xfId="4358"/>
    <cellStyle name="Normal 3 2 2 4 3 4 2" xfId="4359"/>
    <cellStyle name="Normal 3 2 2 4 3 5" xfId="4360"/>
    <cellStyle name="Normal 3 2 2 4 4" xfId="4361"/>
    <cellStyle name="Normal 3 2 2 4 4 2" xfId="4362"/>
    <cellStyle name="Normal 3 2 2 4 4 2 2" xfId="4363"/>
    <cellStyle name="Normal 3 2 2 4 4 3" xfId="4364"/>
    <cellStyle name="Normal 3 2 2 4 4 3 2" xfId="4365"/>
    <cellStyle name="Normal 3 2 2 4 4 4" xfId="4366"/>
    <cellStyle name="Normal 3 2 2 4 5" xfId="4367"/>
    <cellStyle name="Normal 3 2 2 4 5 2" xfId="4368"/>
    <cellStyle name="Normal 3 2 2 4 5 2 2" xfId="4369"/>
    <cellStyle name="Normal 3 2 2 4 5 3" xfId="4370"/>
    <cellStyle name="Normal 3 2 2 4 6" xfId="4371"/>
    <cellStyle name="Normal 3 2 2 4 6 2" xfId="4372"/>
    <cellStyle name="Normal 3 2 2 4 7" xfId="4373"/>
    <cellStyle name="Normal 3 2 2 4 7 2" xfId="4374"/>
    <cellStyle name="Normal 3 2 2 4 8" xfId="4375"/>
    <cellStyle name="Normal 3 2 2 5" xfId="4376"/>
    <cellStyle name="Normal 3 2 2 5 2" xfId="4377"/>
    <cellStyle name="Normal 3 2 2 5 2 2" xfId="4378"/>
    <cellStyle name="Normal 3 2 2 5 2 2 2" xfId="4379"/>
    <cellStyle name="Normal 3 2 2 5 2 2 2 2" xfId="4380"/>
    <cellStyle name="Normal 3 2 2 5 2 2 2 2 2" xfId="4381"/>
    <cellStyle name="Normal 3 2 2 5 2 2 2 3" xfId="4382"/>
    <cellStyle name="Normal 3 2 2 5 2 2 3" xfId="4383"/>
    <cellStyle name="Normal 3 2 2 5 2 2 3 2" xfId="4384"/>
    <cellStyle name="Normal 3 2 2 5 2 2 4" xfId="4385"/>
    <cellStyle name="Normal 3 2 2 5 2 2 4 2" xfId="4386"/>
    <cellStyle name="Normal 3 2 2 5 2 2 5" xfId="4387"/>
    <cellStyle name="Normal 3 2 2 5 2 3" xfId="4388"/>
    <cellStyle name="Normal 3 2 2 5 2 3 2" xfId="4389"/>
    <cellStyle name="Normal 3 2 2 5 2 3 2 2" xfId="4390"/>
    <cellStyle name="Normal 3 2 2 5 2 3 3" xfId="4391"/>
    <cellStyle name="Normal 3 2 2 5 2 4" xfId="4392"/>
    <cellStyle name="Normal 3 2 2 5 2 4 2" xfId="4393"/>
    <cellStyle name="Normal 3 2 2 5 2 5" xfId="4394"/>
    <cellStyle name="Normal 3 2 2 5 2 5 2" xfId="4395"/>
    <cellStyle name="Normal 3 2 2 5 2 6" xfId="4396"/>
    <cellStyle name="Normal 3 2 2 5 3" xfId="4397"/>
    <cellStyle name="Normal 3 2 2 5 3 2" xfId="4398"/>
    <cellStyle name="Normal 3 2 2 5 3 2 2" xfId="4399"/>
    <cellStyle name="Normal 3 2 2 5 3 2 2 2" xfId="4400"/>
    <cellStyle name="Normal 3 2 2 5 3 2 3" xfId="4401"/>
    <cellStyle name="Normal 3 2 2 5 3 3" xfId="4402"/>
    <cellStyle name="Normal 3 2 2 5 3 3 2" xfId="4403"/>
    <cellStyle name="Normal 3 2 2 5 3 4" xfId="4404"/>
    <cellStyle name="Normal 3 2 2 5 3 4 2" xfId="4405"/>
    <cellStyle name="Normal 3 2 2 5 3 5" xfId="4406"/>
    <cellStyle name="Normal 3 2 2 5 4" xfId="4407"/>
    <cellStyle name="Normal 3 2 2 5 4 2" xfId="4408"/>
    <cellStyle name="Normal 3 2 2 5 4 2 2" xfId="4409"/>
    <cellStyle name="Normal 3 2 2 5 4 3" xfId="4410"/>
    <cellStyle name="Normal 3 2 2 5 5" xfId="4411"/>
    <cellStyle name="Normal 3 2 2 5 5 2" xfId="4412"/>
    <cellStyle name="Normal 3 2 2 5 6" xfId="4413"/>
    <cellStyle name="Normal 3 2 2 5 6 2" xfId="4414"/>
    <cellStyle name="Normal 3 2 2 5 7" xfId="4415"/>
    <cellStyle name="Normal 3 2 2 6" xfId="4416"/>
    <cellStyle name="Normal 3 2 2 6 2" xfId="4417"/>
    <cellStyle name="Normal 3 2 2 6 2 2" xfId="4418"/>
    <cellStyle name="Normal 3 2 2 6 2 2 2" xfId="4419"/>
    <cellStyle name="Normal 3 2 2 6 2 2 2 2" xfId="4420"/>
    <cellStyle name="Normal 3 2 2 6 2 2 3" xfId="4421"/>
    <cellStyle name="Normal 3 2 2 6 2 3" xfId="4422"/>
    <cellStyle name="Normal 3 2 2 6 2 3 2" xfId="4423"/>
    <cellStyle name="Normal 3 2 2 6 2 4" xfId="4424"/>
    <cellStyle name="Normal 3 2 2 6 2 4 2" xfId="4425"/>
    <cellStyle name="Normal 3 2 2 6 2 5" xfId="4426"/>
    <cellStyle name="Normal 3 2 2 6 3" xfId="4427"/>
    <cellStyle name="Normal 3 2 2 6 3 2" xfId="4428"/>
    <cellStyle name="Normal 3 2 2 6 3 2 2" xfId="4429"/>
    <cellStyle name="Normal 3 2 2 6 3 3" xfId="4430"/>
    <cellStyle name="Normal 3 2 2 6 4" xfId="4431"/>
    <cellStyle name="Normal 3 2 2 6 4 2" xfId="4432"/>
    <cellStyle name="Normal 3 2 2 6 5" xfId="4433"/>
    <cellStyle name="Normal 3 2 2 6 5 2" xfId="4434"/>
    <cellStyle name="Normal 3 2 2 6 6" xfId="4435"/>
    <cellStyle name="Normal 3 2 2 7" xfId="4436"/>
    <cellStyle name="Normal 3 2 2 7 2" xfId="4437"/>
    <cellStyle name="Normal 3 2 2 7 2 2" xfId="4438"/>
    <cellStyle name="Normal 3 2 2 7 2 2 2" xfId="4439"/>
    <cellStyle name="Normal 3 2 2 7 2 2 2 2" xfId="4440"/>
    <cellStyle name="Normal 3 2 2 7 2 2 3" xfId="4441"/>
    <cellStyle name="Normal 3 2 2 7 2 3" xfId="4442"/>
    <cellStyle name="Normal 3 2 2 7 2 3 2" xfId="4443"/>
    <cellStyle name="Normal 3 2 2 7 2 4" xfId="4444"/>
    <cellStyle name="Normal 3 2 2 7 2 4 2" xfId="4445"/>
    <cellStyle name="Normal 3 2 2 7 2 5" xfId="4446"/>
    <cellStyle name="Normal 3 2 2 7 3" xfId="4447"/>
    <cellStyle name="Normal 3 2 2 7 3 2" xfId="4448"/>
    <cellStyle name="Normal 3 2 2 7 3 2 2" xfId="4449"/>
    <cellStyle name="Normal 3 2 2 7 3 3" xfId="4450"/>
    <cellStyle name="Normal 3 2 2 7 4" xfId="4451"/>
    <cellStyle name="Normal 3 2 2 7 4 2" xfId="4452"/>
    <cellStyle name="Normal 3 2 2 7 5" xfId="4453"/>
    <cellStyle name="Normal 3 2 2 7 5 2" xfId="4454"/>
    <cellStyle name="Normal 3 2 2 7 6" xfId="4455"/>
    <cellStyle name="Normal 3 2 2 8" xfId="4456"/>
    <cellStyle name="Normal 3 2 2 8 2" xfId="4457"/>
    <cellStyle name="Normal 3 2 2 8 2 2" xfId="4458"/>
    <cellStyle name="Normal 3 2 2 8 2 2 2" xfId="4459"/>
    <cellStyle name="Normal 3 2 2 8 2 3" xfId="4460"/>
    <cellStyle name="Normal 3 2 2 8 3" xfId="4461"/>
    <cellStyle name="Normal 3 2 2 8 3 2" xfId="4462"/>
    <cellStyle name="Normal 3 2 2 8 4" xfId="4463"/>
    <cellStyle name="Normal 3 2 2 8 4 2" xfId="4464"/>
    <cellStyle name="Normal 3 2 2 8 5" xfId="4465"/>
    <cellStyle name="Normal 3 2 2 9" xfId="4466"/>
    <cellStyle name="Normal 3 2 2 9 2" xfId="4467"/>
    <cellStyle name="Normal 3 2 2 9 2 2" xfId="4468"/>
    <cellStyle name="Normal 3 2 2 9 3" xfId="4469"/>
    <cellStyle name="Normal 3 3" xfId="4470"/>
    <cellStyle name="Normal 3 3 10" xfId="4471"/>
    <cellStyle name="Normal 3 3 10 2" xfId="4472"/>
    <cellStyle name="Normal 3 3 11" xfId="4473"/>
    <cellStyle name="Normal 3 3 11 2" xfId="4474"/>
    <cellStyle name="Normal 3 3 12" xfId="4475"/>
    <cellStyle name="Normal 3 3 2" xfId="4476"/>
    <cellStyle name="Normal 3 3 2 10" xfId="4477"/>
    <cellStyle name="Normal 3 3 2 10 2" xfId="4478"/>
    <cellStyle name="Normal 3 3 2 11" xfId="4479"/>
    <cellStyle name="Normal 3 3 2 2" xfId="4480"/>
    <cellStyle name="Normal 3 3 2 2 2" xfId="4481"/>
    <cellStyle name="Normal 3 3 2 2 2 2" xfId="4482"/>
    <cellStyle name="Normal 3 3 2 2 2 2 2" xfId="4483"/>
    <cellStyle name="Normal 3 3 2 2 2 2 2 2" xfId="4484"/>
    <cellStyle name="Normal 3 3 2 2 2 2 2 2 2" xfId="4485"/>
    <cellStyle name="Normal 3 3 2 2 2 2 2 3" xfId="4486"/>
    <cellStyle name="Normal 3 3 2 2 2 2 3" xfId="4487"/>
    <cellStyle name="Normal 3 3 2 2 2 2 3 2" xfId="4488"/>
    <cellStyle name="Normal 3 3 2 2 2 2 4" xfId="4489"/>
    <cellStyle name="Normal 3 3 2 2 2 2 4 2" xfId="4490"/>
    <cellStyle name="Normal 3 3 2 2 2 2 5" xfId="4491"/>
    <cellStyle name="Normal 3 3 2 2 2 3" xfId="4492"/>
    <cellStyle name="Normal 3 3 2 2 2 3 2" xfId="4493"/>
    <cellStyle name="Normal 3 3 2 2 2 3 2 2" xfId="4494"/>
    <cellStyle name="Normal 3 3 2 2 2 3 3" xfId="4495"/>
    <cellStyle name="Normal 3 3 2 2 2 4" xfId="4496"/>
    <cellStyle name="Normal 3 3 2 2 2 4 2" xfId="4497"/>
    <cellStyle name="Normal 3 3 2 2 2 5" xfId="4498"/>
    <cellStyle name="Normal 3 3 2 2 2 5 2" xfId="4499"/>
    <cellStyle name="Normal 3 3 2 2 2 6" xfId="4500"/>
    <cellStyle name="Normal 3 3 2 2 3" xfId="4501"/>
    <cellStyle name="Normal 3 3 2 2 3 2" xfId="4502"/>
    <cellStyle name="Normal 3 3 2 2 3 2 2" xfId="4503"/>
    <cellStyle name="Normal 3 3 2 2 3 2 2 2" xfId="4504"/>
    <cellStyle name="Normal 3 3 2 2 3 2 3" xfId="4505"/>
    <cellStyle name="Normal 3 3 2 2 3 3" xfId="4506"/>
    <cellStyle name="Normal 3 3 2 2 3 3 2" xfId="4507"/>
    <cellStyle name="Normal 3 3 2 2 3 4" xfId="4508"/>
    <cellStyle name="Normal 3 3 2 2 3 4 2" xfId="4509"/>
    <cellStyle name="Normal 3 3 2 2 3 5" xfId="4510"/>
    <cellStyle name="Normal 3 3 2 2 4" xfId="4511"/>
    <cellStyle name="Normal 3 3 2 2 4 2" xfId="4512"/>
    <cellStyle name="Normal 3 3 2 2 4 2 2" xfId="4513"/>
    <cellStyle name="Normal 3 3 2 2 4 3" xfId="4514"/>
    <cellStyle name="Normal 3 3 2 2 4 3 2" xfId="4515"/>
    <cellStyle name="Normal 3 3 2 2 4 4" xfId="4516"/>
    <cellStyle name="Normal 3 3 2 2 5" xfId="4517"/>
    <cellStyle name="Normal 3 3 2 2 5 2" xfId="4518"/>
    <cellStyle name="Normal 3 3 2 2 5 2 2" xfId="4519"/>
    <cellStyle name="Normal 3 3 2 2 5 3" xfId="4520"/>
    <cellStyle name="Normal 3 3 2 2 6" xfId="4521"/>
    <cellStyle name="Normal 3 3 2 2 6 2" xfId="4522"/>
    <cellStyle name="Normal 3 3 2 2 7" xfId="4523"/>
    <cellStyle name="Normal 3 3 2 2 7 2" xfId="4524"/>
    <cellStyle name="Normal 3 3 2 2 8" xfId="4525"/>
    <cellStyle name="Normal 3 3 2 3" xfId="4526"/>
    <cellStyle name="Normal 3 3 2 3 2" xfId="4527"/>
    <cellStyle name="Normal 3 3 2 3 2 2" xfId="4528"/>
    <cellStyle name="Normal 3 3 2 3 2 2 2" xfId="4529"/>
    <cellStyle name="Normal 3 3 2 3 2 2 2 2" xfId="4530"/>
    <cellStyle name="Normal 3 3 2 3 2 2 2 2 2" xfId="4531"/>
    <cellStyle name="Normal 3 3 2 3 2 2 2 3" xfId="4532"/>
    <cellStyle name="Normal 3 3 2 3 2 2 3" xfId="4533"/>
    <cellStyle name="Normal 3 3 2 3 2 2 3 2" xfId="4534"/>
    <cellStyle name="Normal 3 3 2 3 2 2 4" xfId="4535"/>
    <cellStyle name="Normal 3 3 2 3 2 2 4 2" xfId="4536"/>
    <cellStyle name="Normal 3 3 2 3 2 2 5" xfId="4537"/>
    <cellStyle name="Normal 3 3 2 3 2 3" xfId="4538"/>
    <cellStyle name="Normal 3 3 2 3 2 3 2" xfId="4539"/>
    <cellStyle name="Normal 3 3 2 3 2 3 2 2" xfId="4540"/>
    <cellStyle name="Normal 3 3 2 3 2 3 3" xfId="4541"/>
    <cellStyle name="Normal 3 3 2 3 2 4" xfId="4542"/>
    <cellStyle name="Normal 3 3 2 3 2 4 2" xfId="4543"/>
    <cellStyle name="Normal 3 3 2 3 2 5" xfId="4544"/>
    <cellStyle name="Normal 3 3 2 3 2 5 2" xfId="4545"/>
    <cellStyle name="Normal 3 3 2 3 2 6" xfId="4546"/>
    <cellStyle name="Normal 3 3 2 3 3" xfId="4547"/>
    <cellStyle name="Normal 3 3 2 3 3 2" xfId="4548"/>
    <cellStyle name="Normal 3 3 2 3 3 2 2" xfId="4549"/>
    <cellStyle name="Normal 3 3 2 3 3 2 2 2" xfId="4550"/>
    <cellStyle name="Normal 3 3 2 3 3 2 3" xfId="4551"/>
    <cellStyle name="Normal 3 3 2 3 3 3" xfId="4552"/>
    <cellStyle name="Normal 3 3 2 3 3 3 2" xfId="4553"/>
    <cellStyle name="Normal 3 3 2 3 3 4" xfId="4554"/>
    <cellStyle name="Normal 3 3 2 3 3 4 2" xfId="4555"/>
    <cellStyle name="Normal 3 3 2 3 3 5" xfId="4556"/>
    <cellStyle name="Normal 3 3 2 3 4" xfId="4557"/>
    <cellStyle name="Normal 3 3 2 3 4 2" xfId="4558"/>
    <cellStyle name="Normal 3 3 2 3 4 2 2" xfId="4559"/>
    <cellStyle name="Normal 3 3 2 3 4 3" xfId="4560"/>
    <cellStyle name="Normal 3 3 2 3 5" xfId="4561"/>
    <cellStyle name="Normal 3 3 2 3 5 2" xfId="4562"/>
    <cellStyle name="Normal 3 3 2 3 6" xfId="4563"/>
    <cellStyle name="Normal 3 3 2 3 6 2" xfId="4564"/>
    <cellStyle name="Normal 3 3 2 3 7" xfId="4565"/>
    <cellStyle name="Normal 3 3 2 4" xfId="4566"/>
    <cellStyle name="Normal 3 3 2 4 2" xfId="4567"/>
    <cellStyle name="Normal 3 3 2 4 2 2" xfId="4568"/>
    <cellStyle name="Normal 3 3 2 4 2 2 2" xfId="4569"/>
    <cellStyle name="Normal 3 3 2 4 2 2 2 2" xfId="4570"/>
    <cellStyle name="Normal 3 3 2 4 2 2 3" xfId="4571"/>
    <cellStyle name="Normal 3 3 2 4 2 3" xfId="4572"/>
    <cellStyle name="Normal 3 3 2 4 2 3 2" xfId="4573"/>
    <cellStyle name="Normal 3 3 2 4 2 4" xfId="4574"/>
    <cellStyle name="Normal 3 3 2 4 2 4 2" xfId="4575"/>
    <cellStyle name="Normal 3 3 2 4 2 5" xfId="4576"/>
    <cellStyle name="Normal 3 3 2 4 3" xfId="4577"/>
    <cellStyle name="Normal 3 3 2 4 3 2" xfId="4578"/>
    <cellStyle name="Normal 3 3 2 4 3 2 2" xfId="4579"/>
    <cellStyle name="Normal 3 3 2 4 3 3" xfId="4580"/>
    <cellStyle name="Normal 3 3 2 4 4" xfId="4581"/>
    <cellStyle name="Normal 3 3 2 4 4 2" xfId="4582"/>
    <cellStyle name="Normal 3 3 2 4 5" xfId="4583"/>
    <cellStyle name="Normal 3 3 2 4 5 2" xfId="4584"/>
    <cellStyle name="Normal 3 3 2 4 6" xfId="4585"/>
    <cellStyle name="Normal 3 3 2 5" xfId="4586"/>
    <cellStyle name="Normal 3 3 2 5 2" xfId="4587"/>
    <cellStyle name="Normal 3 3 2 5 2 2" xfId="4588"/>
    <cellStyle name="Normal 3 3 2 5 2 2 2" xfId="4589"/>
    <cellStyle name="Normal 3 3 2 5 2 2 2 2" xfId="4590"/>
    <cellStyle name="Normal 3 3 2 5 2 2 3" xfId="4591"/>
    <cellStyle name="Normal 3 3 2 5 2 3" xfId="4592"/>
    <cellStyle name="Normal 3 3 2 5 2 3 2" xfId="4593"/>
    <cellStyle name="Normal 3 3 2 5 2 4" xfId="4594"/>
    <cellStyle name="Normal 3 3 2 5 2 4 2" xfId="4595"/>
    <cellStyle name="Normal 3 3 2 5 2 5" xfId="4596"/>
    <cellStyle name="Normal 3 3 2 5 3" xfId="4597"/>
    <cellStyle name="Normal 3 3 2 5 3 2" xfId="4598"/>
    <cellStyle name="Normal 3 3 2 5 3 2 2" xfId="4599"/>
    <cellStyle name="Normal 3 3 2 5 3 3" xfId="4600"/>
    <cellStyle name="Normal 3 3 2 5 4" xfId="4601"/>
    <cellStyle name="Normal 3 3 2 5 4 2" xfId="4602"/>
    <cellStyle name="Normal 3 3 2 5 5" xfId="4603"/>
    <cellStyle name="Normal 3 3 2 5 5 2" xfId="4604"/>
    <cellStyle name="Normal 3 3 2 5 6" xfId="4605"/>
    <cellStyle name="Normal 3 3 2 6" xfId="4606"/>
    <cellStyle name="Normal 3 3 2 6 2" xfId="4607"/>
    <cellStyle name="Normal 3 3 2 6 2 2" xfId="4608"/>
    <cellStyle name="Normal 3 3 2 6 2 2 2" xfId="4609"/>
    <cellStyle name="Normal 3 3 2 6 2 3" xfId="4610"/>
    <cellStyle name="Normal 3 3 2 6 3" xfId="4611"/>
    <cellStyle name="Normal 3 3 2 6 3 2" xfId="4612"/>
    <cellStyle name="Normal 3 3 2 6 4" xfId="4613"/>
    <cellStyle name="Normal 3 3 2 6 4 2" xfId="4614"/>
    <cellStyle name="Normal 3 3 2 6 5" xfId="4615"/>
    <cellStyle name="Normal 3 3 2 7" xfId="4616"/>
    <cellStyle name="Normal 3 3 2 7 2" xfId="4617"/>
    <cellStyle name="Normal 3 3 2 7 2 2" xfId="4618"/>
    <cellStyle name="Normal 3 3 2 7 3" xfId="4619"/>
    <cellStyle name="Normal 3 3 2 8" xfId="4620"/>
    <cellStyle name="Normal 3 3 2 8 2" xfId="4621"/>
    <cellStyle name="Normal 3 3 2 8 2 2" xfId="4622"/>
    <cellStyle name="Normal 3 3 2 8 3" xfId="4623"/>
    <cellStyle name="Normal 3 3 2 9" xfId="4624"/>
    <cellStyle name="Normal 3 3 2 9 2" xfId="4625"/>
    <cellStyle name="Normal 3 3 3" xfId="4626"/>
    <cellStyle name="Normal 3 3 3 2" xfId="4627"/>
    <cellStyle name="Normal 3 3 3 2 2" xfId="4628"/>
    <cellStyle name="Normal 3 3 3 2 2 2" xfId="4629"/>
    <cellStyle name="Normal 3 3 3 2 2 2 2" xfId="4630"/>
    <cellStyle name="Normal 3 3 3 2 2 2 2 2" xfId="4631"/>
    <cellStyle name="Normal 3 3 3 2 2 2 3" xfId="4632"/>
    <cellStyle name="Normal 3 3 3 2 2 3" xfId="4633"/>
    <cellStyle name="Normal 3 3 3 2 2 3 2" xfId="4634"/>
    <cellStyle name="Normal 3 3 3 2 2 4" xfId="4635"/>
    <cellStyle name="Normal 3 3 3 2 2 4 2" xfId="4636"/>
    <cellStyle name="Normal 3 3 3 2 2 5" xfId="4637"/>
    <cellStyle name="Normal 3 3 3 2 3" xfId="4638"/>
    <cellStyle name="Normal 3 3 3 2 3 2" xfId="4639"/>
    <cellStyle name="Normal 3 3 3 2 3 2 2" xfId="4640"/>
    <cellStyle name="Normal 3 3 3 2 3 3" xfId="4641"/>
    <cellStyle name="Normal 3 3 3 2 4" xfId="4642"/>
    <cellStyle name="Normal 3 3 3 2 4 2" xfId="4643"/>
    <cellStyle name="Normal 3 3 3 2 5" xfId="4644"/>
    <cellStyle name="Normal 3 3 3 2 5 2" xfId="4645"/>
    <cellStyle name="Normal 3 3 3 2 6" xfId="4646"/>
    <cellStyle name="Normal 3 3 3 3" xfId="4647"/>
    <cellStyle name="Normal 3 3 3 3 2" xfId="4648"/>
    <cellStyle name="Normal 3 3 3 3 2 2" xfId="4649"/>
    <cellStyle name="Normal 3 3 3 3 2 2 2" xfId="4650"/>
    <cellStyle name="Normal 3 3 3 3 2 3" xfId="4651"/>
    <cellStyle name="Normal 3 3 3 3 3" xfId="4652"/>
    <cellStyle name="Normal 3 3 3 3 3 2" xfId="4653"/>
    <cellStyle name="Normal 3 3 3 3 4" xfId="4654"/>
    <cellStyle name="Normal 3 3 3 3 4 2" xfId="4655"/>
    <cellStyle name="Normal 3 3 3 3 5" xfId="4656"/>
    <cellStyle name="Normal 3 3 3 4" xfId="4657"/>
    <cellStyle name="Normal 3 3 3 4 2" xfId="4658"/>
    <cellStyle name="Normal 3 3 3 4 2 2" xfId="4659"/>
    <cellStyle name="Normal 3 3 3 4 3" xfId="4660"/>
    <cellStyle name="Normal 3 3 3 4 3 2" xfId="4661"/>
    <cellStyle name="Normal 3 3 3 4 4" xfId="4662"/>
    <cellStyle name="Normal 3 3 3 5" xfId="4663"/>
    <cellStyle name="Normal 3 3 3 5 2" xfId="4664"/>
    <cellStyle name="Normal 3 3 3 5 2 2" xfId="4665"/>
    <cellStyle name="Normal 3 3 3 5 3" xfId="4666"/>
    <cellStyle name="Normal 3 3 3 6" xfId="4667"/>
    <cellStyle name="Normal 3 3 3 6 2" xfId="4668"/>
    <cellStyle name="Normal 3 3 3 7" xfId="4669"/>
    <cellStyle name="Normal 3 3 3 7 2" xfId="4670"/>
    <cellStyle name="Normal 3 3 3 8" xfId="4671"/>
    <cellStyle name="Normal 3 3 4" xfId="4672"/>
    <cellStyle name="Normal 3 3 4 2" xfId="4673"/>
    <cellStyle name="Normal 3 3 4 2 2" xfId="4674"/>
    <cellStyle name="Normal 3 3 4 2 2 2" xfId="4675"/>
    <cellStyle name="Normal 3 3 4 2 2 2 2" xfId="4676"/>
    <cellStyle name="Normal 3 3 4 2 2 2 2 2" xfId="4677"/>
    <cellStyle name="Normal 3 3 4 2 2 2 3" xfId="4678"/>
    <cellStyle name="Normal 3 3 4 2 2 3" xfId="4679"/>
    <cellStyle name="Normal 3 3 4 2 2 3 2" xfId="4680"/>
    <cellStyle name="Normal 3 3 4 2 2 4" xfId="4681"/>
    <cellStyle name="Normal 3 3 4 2 2 4 2" xfId="4682"/>
    <cellStyle name="Normal 3 3 4 2 2 5" xfId="4683"/>
    <cellStyle name="Normal 3 3 4 2 3" xfId="4684"/>
    <cellStyle name="Normal 3 3 4 2 3 2" xfId="4685"/>
    <cellStyle name="Normal 3 3 4 2 3 2 2" xfId="4686"/>
    <cellStyle name="Normal 3 3 4 2 3 3" xfId="4687"/>
    <cellStyle name="Normal 3 3 4 2 4" xfId="4688"/>
    <cellStyle name="Normal 3 3 4 2 4 2" xfId="4689"/>
    <cellStyle name="Normal 3 3 4 2 5" xfId="4690"/>
    <cellStyle name="Normal 3 3 4 2 5 2" xfId="4691"/>
    <cellStyle name="Normal 3 3 4 2 6" xfId="4692"/>
    <cellStyle name="Normal 3 3 4 3" xfId="4693"/>
    <cellStyle name="Normal 3 3 4 3 2" xfId="4694"/>
    <cellStyle name="Normal 3 3 4 3 2 2" xfId="4695"/>
    <cellStyle name="Normal 3 3 4 3 2 2 2" xfId="4696"/>
    <cellStyle name="Normal 3 3 4 3 2 3" xfId="4697"/>
    <cellStyle name="Normal 3 3 4 3 3" xfId="4698"/>
    <cellStyle name="Normal 3 3 4 3 3 2" xfId="4699"/>
    <cellStyle name="Normal 3 3 4 3 4" xfId="4700"/>
    <cellStyle name="Normal 3 3 4 3 4 2" xfId="4701"/>
    <cellStyle name="Normal 3 3 4 3 5" xfId="4702"/>
    <cellStyle name="Normal 3 3 4 4" xfId="4703"/>
    <cellStyle name="Normal 3 3 4 4 2" xfId="4704"/>
    <cellStyle name="Normal 3 3 4 4 2 2" xfId="4705"/>
    <cellStyle name="Normal 3 3 4 4 3" xfId="4706"/>
    <cellStyle name="Normal 3 3 4 5" xfId="4707"/>
    <cellStyle name="Normal 3 3 4 5 2" xfId="4708"/>
    <cellStyle name="Normal 3 3 4 6" xfId="4709"/>
    <cellStyle name="Normal 3 3 4 6 2" xfId="4710"/>
    <cellStyle name="Normal 3 3 4 7" xfId="4711"/>
    <cellStyle name="Normal 3 3 5" xfId="4712"/>
    <cellStyle name="Normal 3 3 5 2" xfId="4713"/>
    <cellStyle name="Normal 3 3 5 2 2" xfId="4714"/>
    <cellStyle name="Normal 3 3 5 2 2 2" xfId="4715"/>
    <cellStyle name="Normal 3 3 5 2 2 2 2" xfId="4716"/>
    <cellStyle name="Normal 3 3 5 2 2 3" xfId="4717"/>
    <cellStyle name="Normal 3 3 5 2 3" xfId="4718"/>
    <cellStyle name="Normal 3 3 5 2 3 2" xfId="4719"/>
    <cellStyle name="Normal 3 3 5 2 4" xfId="4720"/>
    <cellStyle name="Normal 3 3 5 2 4 2" xfId="4721"/>
    <cellStyle name="Normal 3 3 5 2 5" xfId="4722"/>
    <cellStyle name="Normal 3 3 5 3" xfId="4723"/>
    <cellStyle name="Normal 3 3 5 3 2" xfId="4724"/>
    <cellStyle name="Normal 3 3 5 3 2 2" xfId="4725"/>
    <cellStyle name="Normal 3 3 5 3 3" xfId="4726"/>
    <cellStyle name="Normal 3 3 5 4" xfId="4727"/>
    <cellStyle name="Normal 3 3 5 4 2" xfId="4728"/>
    <cellStyle name="Normal 3 3 5 5" xfId="4729"/>
    <cellStyle name="Normal 3 3 5 5 2" xfId="4730"/>
    <cellStyle name="Normal 3 3 5 6" xfId="4731"/>
    <cellStyle name="Normal 3 3 6" xfId="4732"/>
    <cellStyle name="Normal 3 3 6 2" xfId="4733"/>
    <cellStyle name="Normal 3 3 6 2 2" xfId="4734"/>
    <cellStyle name="Normal 3 3 6 2 2 2" xfId="4735"/>
    <cellStyle name="Normal 3 3 6 2 2 2 2" xfId="4736"/>
    <cellStyle name="Normal 3 3 6 2 2 3" xfId="4737"/>
    <cellStyle name="Normal 3 3 6 2 3" xfId="4738"/>
    <cellStyle name="Normal 3 3 6 2 3 2" xfId="4739"/>
    <cellStyle name="Normal 3 3 6 2 4" xfId="4740"/>
    <cellStyle name="Normal 3 3 6 2 4 2" xfId="4741"/>
    <cellStyle name="Normal 3 3 6 2 5" xfId="4742"/>
    <cellStyle name="Normal 3 3 6 3" xfId="4743"/>
    <cellStyle name="Normal 3 3 6 3 2" xfId="4744"/>
    <cellStyle name="Normal 3 3 6 3 2 2" xfId="4745"/>
    <cellStyle name="Normal 3 3 6 3 3" xfId="4746"/>
    <cellStyle name="Normal 3 3 6 4" xfId="4747"/>
    <cellStyle name="Normal 3 3 6 4 2" xfId="4748"/>
    <cellStyle name="Normal 3 3 6 5" xfId="4749"/>
    <cellStyle name="Normal 3 3 6 5 2" xfId="4750"/>
    <cellStyle name="Normal 3 3 6 6" xfId="4751"/>
    <cellStyle name="Normal 3 3 7" xfId="4752"/>
    <cellStyle name="Normal 3 3 7 2" xfId="4753"/>
    <cellStyle name="Normal 3 3 7 2 2" xfId="4754"/>
    <cellStyle name="Normal 3 3 7 2 2 2" xfId="4755"/>
    <cellStyle name="Normal 3 3 7 2 3" xfId="4756"/>
    <cellStyle name="Normal 3 3 7 3" xfId="4757"/>
    <cellStyle name="Normal 3 3 7 3 2" xfId="4758"/>
    <cellStyle name="Normal 3 3 7 4" xfId="4759"/>
    <cellStyle name="Normal 3 3 7 4 2" xfId="4760"/>
    <cellStyle name="Normal 3 3 7 5" xfId="4761"/>
    <cellStyle name="Normal 3 3 8" xfId="4762"/>
    <cellStyle name="Normal 3 3 8 2" xfId="4763"/>
    <cellStyle name="Normal 3 3 8 2 2" xfId="4764"/>
    <cellStyle name="Normal 3 3 8 3" xfId="4765"/>
    <cellStyle name="Normal 3 3 9" xfId="4766"/>
    <cellStyle name="Normal 3 3 9 2" xfId="4767"/>
    <cellStyle name="Normal 3 3 9 2 2" xfId="4768"/>
    <cellStyle name="Normal 3 3 9 3" xfId="4769"/>
    <cellStyle name="Normal 3 4" xfId="4770"/>
    <cellStyle name="Normal 3 4 2" xfId="4771"/>
    <cellStyle name="Normal 3 4 2 2" xfId="4772"/>
    <cellStyle name="Normal 3 4 2 2 2" xfId="4773"/>
    <cellStyle name="Normal 3 4 2 2 2 2" xfId="4774"/>
    <cellStyle name="Normal 3 4 2 2 2 2 2" xfId="4775"/>
    <cellStyle name="Normal 3 4 2 2 2 3" xfId="4776"/>
    <cellStyle name="Normal 3 4 2 2 3" xfId="4777"/>
    <cellStyle name="Normal 3 4 2 2 3 2" xfId="4778"/>
    <cellStyle name="Normal 3 4 2 2 4" xfId="4779"/>
    <cellStyle name="Normal 3 4 2 2 4 2" xfId="4780"/>
    <cellStyle name="Normal 3 4 2 2 5" xfId="4781"/>
    <cellStyle name="Normal 3 4 2 3" xfId="4782"/>
    <cellStyle name="Normal 3 4 2 3 2" xfId="4783"/>
    <cellStyle name="Normal 3 4 2 3 2 2" xfId="4784"/>
    <cellStyle name="Normal 3 4 2 3 3" xfId="4785"/>
    <cellStyle name="Normal 3 4 2 4" xfId="4786"/>
    <cellStyle name="Normal 3 4 2 4 2" xfId="4787"/>
    <cellStyle name="Normal 3 4 2 5" xfId="4788"/>
    <cellStyle name="Normal 3 4 2 5 2" xfId="4789"/>
    <cellStyle name="Normal 3 4 2 6" xfId="4790"/>
    <cellStyle name="Normal 3 4 3" xfId="4791"/>
    <cellStyle name="Normal 3 4 3 2" xfId="4792"/>
    <cellStyle name="Normal 3 4 3 2 2" xfId="4793"/>
    <cellStyle name="Normal 3 4 3 2 2 2" xfId="4794"/>
    <cellStyle name="Normal 3 4 3 2 3" xfId="4795"/>
    <cellStyle name="Normal 3 4 3 3" xfId="4796"/>
    <cellStyle name="Normal 3 4 3 3 2" xfId="4797"/>
    <cellStyle name="Normal 3 4 3 4" xfId="4798"/>
    <cellStyle name="Normal 3 4 3 4 2" xfId="4799"/>
    <cellStyle name="Normal 3 4 3 5" xfId="4800"/>
    <cellStyle name="Normal 3 4 4" xfId="4801"/>
    <cellStyle name="Normal 3 4 4 2" xfId="4802"/>
    <cellStyle name="Normal 3 4 4 2 2" xfId="4803"/>
    <cellStyle name="Normal 3 4 4 3" xfId="4804"/>
    <cellStyle name="Normal 3 4 4 3 2" xfId="4805"/>
    <cellStyle name="Normal 3 4 4 4" xfId="4806"/>
    <cellStyle name="Normal 3 4 5" xfId="4807"/>
    <cellStyle name="Normal 3 4 5 2" xfId="4808"/>
    <cellStyle name="Normal 3 4 5 2 2" xfId="4809"/>
    <cellStyle name="Normal 3 4 5 3" xfId="4810"/>
    <cellStyle name="Normal 3 4 6" xfId="4811"/>
    <cellStyle name="Normal 3 4 6 2" xfId="4812"/>
    <cellStyle name="Normal 3 4 7" xfId="4813"/>
    <cellStyle name="Normal 3 4 7 2" xfId="4814"/>
    <cellStyle name="Normal 3 4 8" xfId="4815"/>
    <cellStyle name="Normal 3 5" xfId="4816"/>
    <cellStyle name="Normal 3 5 2" xfId="4817"/>
    <cellStyle name="Normal 3 5 2 2" xfId="4818"/>
    <cellStyle name="Normal 3 5 2 2 2" xfId="4819"/>
    <cellStyle name="Normal 3 5 2 2 2 2" xfId="4820"/>
    <cellStyle name="Normal 3 5 2 2 2 2 2" xfId="4821"/>
    <cellStyle name="Normal 3 5 2 2 2 3" xfId="4822"/>
    <cellStyle name="Normal 3 5 2 2 3" xfId="4823"/>
    <cellStyle name="Normal 3 5 2 2 3 2" xfId="4824"/>
    <cellStyle name="Normal 3 5 2 2 4" xfId="4825"/>
    <cellStyle name="Normal 3 5 2 2 4 2" xfId="4826"/>
    <cellStyle name="Normal 3 5 2 2 5" xfId="4827"/>
    <cellStyle name="Normal 3 5 2 3" xfId="4828"/>
    <cellStyle name="Normal 3 5 2 3 2" xfId="4829"/>
    <cellStyle name="Normal 3 5 2 3 2 2" xfId="4830"/>
    <cellStyle name="Normal 3 5 2 3 3" xfId="4831"/>
    <cellStyle name="Normal 3 5 2 4" xfId="4832"/>
    <cellStyle name="Normal 3 5 2 4 2" xfId="4833"/>
    <cellStyle name="Normal 3 5 2 5" xfId="4834"/>
    <cellStyle name="Normal 3 5 2 5 2" xfId="4835"/>
    <cellStyle name="Normal 3 5 2 6" xfId="4836"/>
    <cellStyle name="Normal 3 5 3" xfId="4837"/>
    <cellStyle name="Normal 3 5 3 2" xfId="4838"/>
    <cellStyle name="Normal 3 5 3 2 2" xfId="4839"/>
    <cellStyle name="Normal 3 5 3 2 2 2" xfId="4840"/>
    <cellStyle name="Normal 3 5 3 2 3" xfId="4841"/>
    <cellStyle name="Normal 3 5 3 3" xfId="4842"/>
    <cellStyle name="Normal 3 5 3 3 2" xfId="4843"/>
    <cellStyle name="Normal 3 5 3 4" xfId="4844"/>
    <cellStyle name="Normal 3 5 3 4 2" xfId="4845"/>
    <cellStyle name="Normal 3 5 3 5" xfId="4846"/>
    <cellStyle name="Normal 3 5 4" xfId="4847"/>
    <cellStyle name="Normal 3 5 4 2" xfId="4848"/>
    <cellStyle name="Normal 3 5 4 2 2" xfId="4849"/>
    <cellStyle name="Normal 3 5 4 3" xfId="4850"/>
    <cellStyle name="Normal 3 5 5" xfId="4851"/>
    <cellStyle name="Normal 3 5 5 2" xfId="4852"/>
    <cellStyle name="Normal 3 5 6" xfId="4853"/>
    <cellStyle name="Normal 3 5 6 2" xfId="4854"/>
    <cellStyle name="Normal 3 5 7" xfId="4855"/>
    <cellStyle name="Normal 3 6" xfId="4856"/>
    <cellStyle name="Normal 3 6 2" xfId="4857"/>
    <cellStyle name="Normal 3 6 2 2" xfId="4858"/>
    <cellStyle name="Normal 3 6 2 2 2" xfId="4859"/>
    <cellStyle name="Normal 3 6 2 2 2 2" xfId="4860"/>
    <cellStyle name="Normal 3 6 2 2 3" xfId="4861"/>
    <cellStyle name="Normal 3 6 2 3" xfId="4862"/>
    <cellStyle name="Normal 3 6 2 3 2" xfId="4863"/>
    <cellStyle name="Normal 3 6 2 4" xfId="4864"/>
    <cellStyle name="Normal 3 6 2 4 2" xfId="4865"/>
    <cellStyle name="Normal 3 6 2 5" xfId="4866"/>
    <cellStyle name="Normal 3 6 3" xfId="4867"/>
    <cellStyle name="Normal 3 6 3 2" xfId="4868"/>
    <cellStyle name="Normal 3 6 3 2 2" xfId="4869"/>
    <cellStyle name="Normal 3 6 3 3" xfId="4870"/>
    <cellStyle name="Normal 3 6 4" xfId="4871"/>
    <cellStyle name="Normal 3 6 4 2" xfId="4872"/>
    <cellStyle name="Normal 3 6 5" xfId="4873"/>
    <cellStyle name="Normal 3 6 5 2" xfId="4874"/>
    <cellStyle name="Normal 3 6 6" xfId="4875"/>
    <cellStyle name="Normal 3 7" xfId="4876"/>
    <cellStyle name="Normal 3 7 2" xfId="4877"/>
    <cellStyle name="Normal 3 7 2 2" xfId="4878"/>
    <cellStyle name="Normal 3 7 2 2 2" xfId="4879"/>
    <cellStyle name="Normal 3 7 2 2 2 2" xfId="4880"/>
    <cellStyle name="Normal 3 7 2 2 3" xfId="4881"/>
    <cellStyle name="Normal 3 7 2 3" xfId="4882"/>
    <cellStyle name="Normal 3 7 2 3 2" xfId="4883"/>
    <cellStyle name="Normal 3 7 2 4" xfId="4884"/>
    <cellStyle name="Normal 3 7 2 4 2" xfId="4885"/>
    <cellStyle name="Normal 3 7 2 5" xfId="4886"/>
    <cellStyle name="Normal 3 7 3" xfId="4887"/>
    <cellStyle name="Normal 3 7 3 2" xfId="4888"/>
    <cellStyle name="Normal 3 7 3 2 2" xfId="4889"/>
    <cellStyle name="Normal 3 7 3 3" xfId="4890"/>
    <cellStyle name="Normal 3 7 4" xfId="4891"/>
    <cellStyle name="Normal 3 7 4 2" xfId="4892"/>
    <cellStyle name="Normal 3 7 5" xfId="4893"/>
    <cellStyle name="Normal 3 7 5 2" xfId="4894"/>
    <cellStyle name="Normal 3 7 6" xfId="4895"/>
    <cellStyle name="Normal 3 8" xfId="4896"/>
    <cellStyle name="Normal 3 8 2" xfId="4897"/>
    <cellStyle name="Normal 3 8 2 2" xfId="4898"/>
    <cellStyle name="Normal 3 8 2 2 2" xfId="4899"/>
    <cellStyle name="Normal 3 8 2 3" xfId="4900"/>
    <cellStyle name="Normal 3 8 3" xfId="4901"/>
    <cellStyle name="Normal 3 8 3 2" xfId="4902"/>
    <cellStyle name="Normal 3 8 4" xfId="4903"/>
    <cellStyle name="Normal 3 8 4 2" xfId="4904"/>
    <cellStyle name="Normal 3 8 5" xfId="4905"/>
    <cellStyle name="Normal 3 9" xfId="4906"/>
    <cellStyle name="Normal 3 9 2" xfId="4907"/>
    <cellStyle name="Normal 3 9 2 2" xfId="4908"/>
    <cellStyle name="Normal 3 9 3" xfId="4909"/>
    <cellStyle name="Normal 4" xfId="48"/>
    <cellStyle name="Normal 4 10" xfId="4911"/>
    <cellStyle name="Normal 4 10 2" xfId="4912"/>
    <cellStyle name="Normal 4 11" xfId="4913"/>
    <cellStyle name="Normal 4 2" xfId="4910"/>
    <cellStyle name="Normal 4 2 2" xfId="4914"/>
    <cellStyle name="Normal 4 2 2 2" xfId="4915"/>
    <cellStyle name="Normal 4 2 2 2 2" xfId="4916"/>
    <cellStyle name="Normal 4 2 2 2 2 2" xfId="4917"/>
    <cellStyle name="Normal 4 2 2 2 2 2 2" xfId="4918"/>
    <cellStyle name="Normal 4 2 2 2 2 3" xfId="4919"/>
    <cellStyle name="Normal 4 2 2 2 3" xfId="4920"/>
    <cellStyle name="Normal 4 2 2 2 3 2" xfId="4921"/>
    <cellStyle name="Normal 4 2 2 2 4" xfId="4922"/>
    <cellStyle name="Normal 4 2 2 2 4 2" xfId="4923"/>
    <cellStyle name="Normal 4 2 2 2 5" xfId="4924"/>
    <cellStyle name="Normal 4 2 2 3" xfId="4925"/>
    <cellStyle name="Normal 4 2 2 3 2" xfId="4926"/>
    <cellStyle name="Normal 4 2 2 3 2 2" xfId="4927"/>
    <cellStyle name="Normal 4 2 2 3 3" xfId="4928"/>
    <cellStyle name="Normal 4 2 2 4" xfId="4929"/>
    <cellStyle name="Normal 4 2 2 4 2" xfId="4930"/>
    <cellStyle name="Normal 4 2 2 5" xfId="4931"/>
    <cellStyle name="Normal 4 2 2 5 2" xfId="4932"/>
    <cellStyle name="Normal 4 2 2 6" xfId="4933"/>
    <cellStyle name="Normal 4 2 3" xfId="4934"/>
    <cellStyle name="Normal 4 2 3 2" xfId="4935"/>
    <cellStyle name="Normal 4 2 3 2 2" xfId="4936"/>
    <cellStyle name="Normal 4 2 3 2 2 2" xfId="4937"/>
    <cellStyle name="Normal 4 2 3 2 3" xfId="4938"/>
    <cellStyle name="Normal 4 2 3 3" xfId="4939"/>
    <cellStyle name="Normal 4 2 3 3 2" xfId="4940"/>
    <cellStyle name="Normal 4 2 3 4" xfId="4941"/>
    <cellStyle name="Normal 4 2 3 4 2" xfId="4942"/>
    <cellStyle name="Normal 4 2 3 5" xfId="4943"/>
    <cellStyle name="Normal 4 2 4" xfId="4944"/>
    <cellStyle name="Normal 4 2 4 2" xfId="4945"/>
    <cellStyle name="Normal 4 2 4 2 2" xfId="4946"/>
    <cellStyle name="Normal 4 2 4 3" xfId="4947"/>
    <cellStyle name="Normal 4 2 4 3 2" xfId="4948"/>
    <cellStyle name="Normal 4 2 4 4" xfId="4949"/>
    <cellStyle name="Normal 4 2 5" xfId="4950"/>
    <cellStyle name="Normal 4 2 5 2" xfId="4951"/>
    <cellStyle name="Normal 4 2 5 2 2" xfId="4952"/>
    <cellStyle name="Normal 4 2 5 3" xfId="4953"/>
    <cellStyle name="Normal 4 2 6" xfId="4954"/>
    <cellStyle name="Normal 4 2 6 2" xfId="4955"/>
    <cellStyle name="Normal 4 2 7" xfId="4956"/>
    <cellStyle name="Normal 4 2 7 2" xfId="4957"/>
    <cellStyle name="Normal 4 2 8" xfId="4958"/>
    <cellStyle name="Normal 4 3" xfId="4959"/>
    <cellStyle name="Normal 4 3 2" xfId="4960"/>
    <cellStyle name="Normal 4 3 2 2" xfId="4961"/>
    <cellStyle name="Normal 4 3 2 2 2" xfId="4962"/>
    <cellStyle name="Normal 4 3 2 2 2 2" xfId="4963"/>
    <cellStyle name="Normal 4 3 2 2 2 2 2" xfId="4964"/>
    <cellStyle name="Normal 4 3 2 2 2 3" xfId="4965"/>
    <cellStyle name="Normal 4 3 2 2 3" xfId="4966"/>
    <cellStyle name="Normal 4 3 2 2 3 2" xfId="4967"/>
    <cellStyle name="Normal 4 3 2 2 4" xfId="4968"/>
    <cellStyle name="Normal 4 3 2 2 4 2" xfId="4969"/>
    <cellStyle name="Normal 4 3 2 2 5" xfId="4970"/>
    <cellStyle name="Normal 4 3 2 3" xfId="4971"/>
    <cellStyle name="Normal 4 3 2 3 2" xfId="4972"/>
    <cellStyle name="Normal 4 3 2 3 2 2" xfId="4973"/>
    <cellStyle name="Normal 4 3 2 3 3" xfId="4974"/>
    <cellStyle name="Normal 4 3 2 4" xfId="4975"/>
    <cellStyle name="Normal 4 3 2 4 2" xfId="4976"/>
    <cellStyle name="Normal 4 3 2 5" xfId="4977"/>
    <cellStyle name="Normal 4 3 2 5 2" xfId="4978"/>
    <cellStyle name="Normal 4 3 2 6" xfId="4979"/>
    <cellStyle name="Normal 4 3 3" xfId="4980"/>
    <cellStyle name="Normal 4 3 3 2" xfId="4981"/>
    <cellStyle name="Normal 4 3 3 2 2" xfId="4982"/>
    <cellStyle name="Normal 4 3 3 2 2 2" xfId="4983"/>
    <cellStyle name="Normal 4 3 3 2 3" xfId="4984"/>
    <cellStyle name="Normal 4 3 3 3" xfId="4985"/>
    <cellStyle name="Normal 4 3 3 3 2" xfId="4986"/>
    <cellStyle name="Normal 4 3 3 4" xfId="4987"/>
    <cellStyle name="Normal 4 3 3 4 2" xfId="4988"/>
    <cellStyle name="Normal 4 3 3 5" xfId="4989"/>
    <cellStyle name="Normal 4 3 4" xfId="4990"/>
    <cellStyle name="Normal 4 3 4 2" xfId="4991"/>
    <cellStyle name="Normal 4 3 4 2 2" xfId="4992"/>
    <cellStyle name="Normal 4 3 4 3" xfId="4993"/>
    <cellStyle name="Normal 4 3 5" xfId="4994"/>
    <cellStyle name="Normal 4 3 5 2" xfId="4995"/>
    <cellStyle name="Normal 4 3 6" xfId="4996"/>
    <cellStyle name="Normal 4 3 6 2" xfId="4997"/>
    <cellStyle name="Normal 4 3 7" xfId="4998"/>
    <cellStyle name="Normal 4 4" xfId="4999"/>
    <cellStyle name="Normal 4 4 2" xfId="5000"/>
    <cellStyle name="Normal 4 4 2 2" xfId="5001"/>
    <cellStyle name="Normal 4 4 2 2 2" xfId="5002"/>
    <cellStyle name="Normal 4 4 2 2 2 2" xfId="5003"/>
    <cellStyle name="Normal 4 4 2 2 3" xfId="5004"/>
    <cellStyle name="Normal 4 4 2 3" xfId="5005"/>
    <cellStyle name="Normal 4 4 2 3 2" xfId="5006"/>
    <cellStyle name="Normal 4 4 2 4" xfId="5007"/>
    <cellStyle name="Normal 4 4 2 4 2" xfId="5008"/>
    <cellStyle name="Normal 4 4 2 5" xfId="5009"/>
    <cellStyle name="Normal 4 4 3" xfId="5010"/>
    <cellStyle name="Normal 4 4 3 2" xfId="5011"/>
    <cellStyle name="Normal 4 4 3 2 2" xfId="5012"/>
    <cellStyle name="Normal 4 4 3 3" xfId="5013"/>
    <cellStyle name="Normal 4 4 4" xfId="5014"/>
    <cellStyle name="Normal 4 4 4 2" xfId="5015"/>
    <cellStyle name="Normal 4 4 5" xfId="5016"/>
    <cellStyle name="Normal 4 4 5 2" xfId="5017"/>
    <cellStyle name="Normal 4 4 6" xfId="5018"/>
    <cellStyle name="Normal 4 5" xfId="5019"/>
    <cellStyle name="Normal 4 5 2" xfId="5020"/>
    <cellStyle name="Normal 4 5 2 2" xfId="5021"/>
    <cellStyle name="Normal 4 5 2 2 2" xfId="5022"/>
    <cellStyle name="Normal 4 5 2 2 2 2" xfId="5023"/>
    <cellStyle name="Normal 4 5 2 2 3" xfId="5024"/>
    <cellStyle name="Normal 4 5 2 3" xfId="5025"/>
    <cellStyle name="Normal 4 5 2 3 2" xfId="5026"/>
    <cellStyle name="Normal 4 5 2 4" xfId="5027"/>
    <cellStyle name="Normal 4 5 2 4 2" xfId="5028"/>
    <cellStyle name="Normal 4 5 2 5" xfId="5029"/>
    <cellStyle name="Normal 4 5 3" xfId="5030"/>
    <cellStyle name="Normal 4 5 3 2" xfId="5031"/>
    <cellStyle name="Normal 4 5 3 2 2" xfId="5032"/>
    <cellStyle name="Normal 4 5 3 3" xfId="5033"/>
    <cellStyle name="Normal 4 5 4" xfId="5034"/>
    <cellStyle name="Normal 4 5 4 2" xfId="5035"/>
    <cellStyle name="Normal 4 5 5" xfId="5036"/>
    <cellStyle name="Normal 4 5 5 2" xfId="5037"/>
    <cellStyle name="Normal 4 5 6" xfId="5038"/>
    <cellStyle name="Normal 4 6" xfId="5039"/>
    <cellStyle name="Normal 4 6 2" xfId="5040"/>
    <cellStyle name="Normal 4 6 2 2" xfId="5041"/>
    <cellStyle name="Normal 4 6 2 2 2" xfId="5042"/>
    <cellStyle name="Normal 4 6 2 3" xfId="5043"/>
    <cellStyle name="Normal 4 6 3" xfId="5044"/>
    <cellStyle name="Normal 4 6 3 2" xfId="5045"/>
    <cellStyle name="Normal 4 6 4" xfId="5046"/>
    <cellStyle name="Normal 4 6 4 2" xfId="5047"/>
    <cellStyle name="Normal 4 6 5" xfId="5048"/>
    <cellStyle name="Normal 4 7" xfId="5049"/>
    <cellStyle name="Normal 4 7 2" xfId="5050"/>
    <cellStyle name="Normal 4 7 2 2" xfId="5051"/>
    <cellStyle name="Normal 4 7 3" xfId="5052"/>
    <cellStyle name="Normal 4 8" xfId="5053"/>
    <cellStyle name="Normal 4 8 2" xfId="5054"/>
    <cellStyle name="Normal 4 8 2 2" xfId="5055"/>
    <cellStyle name="Normal 4 8 3" xfId="5056"/>
    <cellStyle name="Normal 4 9" xfId="5057"/>
    <cellStyle name="Normal 4 9 2" xfId="5058"/>
    <cellStyle name="Normal 44" xfId="7816"/>
    <cellStyle name="Normal 5" xfId="5059"/>
    <cellStyle name="Normal 5 10" xfId="5060"/>
    <cellStyle name="Normal 5 10 2" xfId="5061"/>
    <cellStyle name="Normal 5 11" xfId="5062"/>
    <cellStyle name="Normal 5 2" xfId="5063"/>
    <cellStyle name="Normal 5 2 2" xfId="5064"/>
    <cellStyle name="Normal 5 2 2 2" xfId="5065"/>
    <cellStyle name="Normal 5 2 2 2 2" xfId="5066"/>
    <cellStyle name="Normal 5 2 2 2 2 2" xfId="5067"/>
    <cellStyle name="Normal 5 2 2 2 2 2 2" xfId="5068"/>
    <cellStyle name="Normal 5 2 2 2 2 3" xfId="5069"/>
    <cellStyle name="Normal 5 2 2 2 3" xfId="5070"/>
    <cellStyle name="Normal 5 2 2 2 3 2" xfId="5071"/>
    <cellStyle name="Normal 5 2 2 2 4" xfId="5072"/>
    <cellStyle name="Normal 5 2 2 2 4 2" xfId="5073"/>
    <cellStyle name="Normal 5 2 2 2 5" xfId="5074"/>
    <cellStyle name="Normal 5 2 2 3" xfId="5075"/>
    <cellStyle name="Normal 5 2 2 3 2" xfId="5076"/>
    <cellStyle name="Normal 5 2 2 3 2 2" xfId="5077"/>
    <cellStyle name="Normal 5 2 2 3 3" xfId="5078"/>
    <cellStyle name="Normal 5 2 2 4" xfId="5079"/>
    <cellStyle name="Normal 5 2 2 4 2" xfId="5080"/>
    <cellStyle name="Normal 5 2 2 5" xfId="5081"/>
    <cellStyle name="Normal 5 2 2 5 2" xfId="5082"/>
    <cellStyle name="Normal 5 2 2 6" xfId="5083"/>
    <cellStyle name="Normal 5 2 3" xfId="5084"/>
    <cellStyle name="Normal 5 2 3 2" xfId="5085"/>
    <cellStyle name="Normal 5 2 3 2 2" xfId="5086"/>
    <cellStyle name="Normal 5 2 3 2 2 2" xfId="5087"/>
    <cellStyle name="Normal 5 2 3 2 3" xfId="5088"/>
    <cellStyle name="Normal 5 2 3 3" xfId="5089"/>
    <cellStyle name="Normal 5 2 3 3 2" xfId="5090"/>
    <cellStyle name="Normal 5 2 3 4" xfId="5091"/>
    <cellStyle name="Normal 5 2 3 4 2" xfId="5092"/>
    <cellStyle name="Normal 5 2 3 5" xfId="5093"/>
    <cellStyle name="Normal 5 2 4" xfId="5094"/>
    <cellStyle name="Normal 5 2 4 2" xfId="5095"/>
    <cellStyle name="Normal 5 2 4 2 2" xfId="5096"/>
    <cellStyle name="Normal 5 2 4 3" xfId="5097"/>
    <cellStyle name="Normal 5 2 4 3 2" xfId="5098"/>
    <cellStyle name="Normal 5 2 4 4" xfId="5099"/>
    <cellStyle name="Normal 5 2 5" xfId="5100"/>
    <cellStyle name="Normal 5 2 5 2" xfId="5101"/>
    <cellStyle name="Normal 5 2 5 2 2" xfId="5102"/>
    <cellStyle name="Normal 5 2 5 3" xfId="5103"/>
    <cellStyle name="Normal 5 2 6" xfId="5104"/>
    <cellStyle name="Normal 5 2 6 2" xfId="5105"/>
    <cellStyle name="Normal 5 2 7" xfId="5106"/>
    <cellStyle name="Normal 5 2 7 2" xfId="5107"/>
    <cellStyle name="Normal 5 2 8" xfId="5108"/>
    <cellStyle name="Normal 5 3" xfId="5109"/>
    <cellStyle name="Normal 5 3 2" xfId="5110"/>
    <cellStyle name="Normal 5 3 2 2" xfId="5111"/>
    <cellStyle name="Normal 5 3 2 2 2" xfId="5112"/>
    <cellStyle name="Normal 5 3 2 2 2 2" xfId="5113"/>
    <cellStyle name="Normal 5 3 2 2 2 2 2" xfId="5114"/>
    <cellStyle name="Normal 5 3 2 2 2 3" xfId="5115"/>
    <cellStyle name="Normal 5 3 2 2 3" xfId="5116"/>
    <cellStyle name="Normal 5 3 2 2 3 2" xfId="5117"/>
    <cellStyle name="Normal 5 3 2 2 4" xfId="5118"/>
    <cellStyle name="Normal 5 3 2 2 4 2" xfId="5119"/>
    <cellStyle name="Normal 5 3 2 2 5" xfId="5120"/>
    <cellStyle name="Normal 5 3 2 3" xfId="5121"/>
    <cellStyle name="Normal 5 3 2 3 2" xfId="5122"/>
    <cellStyle name="Normal 5 3 2 3 2 2" xfId="5123"/>
    <cellStyle name="Normal 5 3 2 3 3" xfId="5124"/>
    <cellStyle name="Normal 5 3 2 4" xfId="5125"/>
    <cellStyle name="Normal 5 3 2 4 2" xfId="5126"/>
    <cellStyle name="Normal 5 3 2 5" xfId="5127"/>
    <cellStyle name="Normal 5 3 2 5 2" xfId="5128"/>
    <cellStyle name="Normal 5 3 2 6" xfId="5129"/>
    <cellStyle name="Normal 5 3 3" xfId="5130"/>
    <cellStyle name="Normal 5 3 3 2" xfId="5131"/>
    <cellStyle name="Normal 5 3 3 2 2" xfId="5132"/>
    <cellStyle name="Normal 5 3 3 2 2 2" xfId="5133"/>
    <cellStyle name="Normal 5 3 3 2 3" xfId="5134"/>
    <cellStyle name="Normal 5 3 3 3" xfId="5135"/>
    <cellStyle name="Normal 5 3 3 3 2" xfId="5136"/>
    <cellStyle name="Normal 5 3 3 4" xfId="5137"/>
    <cellStyle name="Normal 5 3 3 4 2" xfId="5138"/>
    <cellStyle name="Normal 5 3 3 5" xfId="5139"/>
    <cellStyle name="Normal 5 3 4" xfId="5140"/>
    <cellStyle name="Normal 5 3 4 2" xfId="5141"/>
    <cellStyle name="Normal 5 3 4 2 2" xfId="5142"/>
    <cellStyle name="Normal 5 3 4 3" xfId="5143"/>
    <cellStyle name="Normal 5 3 5" xfId="5144"/>
    <cellStyle name="Normal 5 3 5 2" xfId="5145"/>
    <cellStyle name="Normal 5 3 6" xfId="5146"/>
    <cellStyle name="Normal 5 3 6 2" xfId="5147"/>
    <cellStyle name="Normal 5 3 7" xfId="5148"/>
    <cellStyle name="Normal 5 4" xfId="5149"/>
    <cellStyle name="Normal 5 4 2" xfId="5150"/>
    <cellStyle name="Normal 5 4 2 2" xfId="5151"/>
    <cellStyle name="Normal 5 4 2 2 2" xfId="5152"/>
    <cellStyle name="Normal 5 4 2 2 2 2" xfId="5153"/>
    <cellStyle name="Normal 5 4 2 2 3" xfId="5154"/>
    <cellStyle name="Normal 5 4 2 3" xfId="5155"/>
    <cellStyle name="Normal 5 4 2 3 2" xfId="5156"/>
    <cellStyle name="Normal 5 4 2 4" xfId="5157"/>
    <cellStyle name="Normal 5 4 2 4 2" xfId="5158"/>
    <cellStyle name="Normal 5 4 2 5" xfId="5159"/>
    <cellStyle name="Normal 5 4 3" xfId="5160"/>
    <cellStyle name="Normal 5 4 3 2" xfId="5161"/>
    <cellStyle name="Normal 5 4 3 2 2" xfId="5162"/>
    <cellStyle name="Normal 5 4 3 3" xfId="5163"/>
    <cellStyle name="Normal 5 4 4" xfId="5164"/>
    <cellStyle name="Normal 5 4 4 2" xfId="5165"/>
    <cellStyle name="Normal 5 4 5" xfId="5166"/>
    <cellStyle name="Normal 5 4 5 2" xfId="5167"/>
    <cellStyle name="Normal 5 4 6" xfId="5168"/>
    <cellStyle name="Normal 5 5" xfId="5169"/>
    <cellStyle name="Normal 5 5 2" xfId="5170"/>
    <cellStyle name="Normal 5 5 2 2" xfId="5171"/>
    <cellStyle name="Normal 5 5 2 2 2" xfId="5172"/>
    <cellStyle name="Normal 5 5 2 2 2 2" xfId="5173"/>
    <cellStyle name="Normal 5 5 2 2 3" xfId="5174"/>
    <cellStyle name="Normal 5 5 2 3" xfId="5175"/>
    <cellStyle name="Normal 5 5 2 3 2" xfId="5176"/>
    <cellStyle name="Normal 5 5 2 4" xfId="5177"/>
    <cellStyle name="Normal 5 5 2 4 2" xfId="5178"/>
    <cellStyle name="Normal 5 5 2 5" xfId="5179"/>
    <cellStyle name="Normal 5 5 3" xfId="5180"/>
    <cellStyle name="Normal 5 5 3 2" xfId="5181"/>
    <cellStyle name="Normal 5 5 3 2 2" xfId="5182"/>
    <cellStyle name="Normal 5 5 3 3" xfId="5183"/>
    <cellStyle name="Normal 5 5 4" xfId="5184"/>
    <cellStyle name="Normal 5 5 4 2" xfId="5185"/>
    <cellStyle name="Normal 5 5 5" xfId="5186"/>
    <cellStyle name="Normal 5 5 5 2" xfId="5187"/>
    <cellStyle name="Normal 5 5 6" xfId="5188"/>
    <cellStyle name="Normal 5 6" xfId="5189"/>
    <cellStyle name="Normal 5 6 2" xfId="5190"/>
    <cellStyle name="Normal 5 6 2 2" xfId="5191"/>
    <cellStyle name="Normal 5 6 2 2 2" xfId="5192"/>
    <cellStyle name="Normal 5 6 2 3" xfId="5193"/>
    <cellStyle name="Normal 5 6 3" xfId="5194"/>
    <cellStyle name="Normal 5 6 3 2" xfId="5195"/>
    <cellStyle name="Normal 5 6 4" xfId="5196"/>
    <cellStyle name="Normal 5 6 4 2" xfId="5197"/>
    <cellStyle name="Normal 5 6 5" xfId="5198"/>
    <cellStyle name="Normal 5 7" xfId="5199"/>
    <cellStyle name="Normal 5 7 2" xfId="5200"/>
    <cellStyle name="Normal 5 7 2 2" xfId="5201"/>
    <cellStyle name="Normal 5 7 3" xfId="5202"/>
    <cellStyle name="Normal 5 8" xfId="5203"/>
    <cellStyle name="Normal 5 8 2" xfId="5204"/>
    <cellStyle name="Normal 5 8 2 2" xfId="5205"/>
    <cellStyle name="Normal 5 8 3" xfId="5206"/>
    <cellStyle name="Normal 5 9" xfId="5207"/>
    <cellStyle name="Normal 5 9 2" xfId="5208"/>
    <cellStyle name="Normal 6" xfId="5209"/>
    <cellStyle name="Normal 6 10" xfId="5210"/>
    <cellStyle name="Normal 6 10 2" xfId="5211"/>
    <cellStyle name="Normal 6 11" xfId="5212"/>
    <cellStyle name="Normal 6 2" xfId="5213"/>
    <cellStyle name="Normal 6 2 2" xfId="5214"/>
    <cellStyle name="Normal 6 2 2 2" xfId="5215"/>
    <cellStyle name="Normal 6 2 2 2 2" xfId="5216"/>
    <cellStyle name="Normal 6 2 2 2 2 2" xfId="5217"/>
    <cellStyle name="Normal 6 2 2 2 2 2 2" xfId="5218"/>
    <cellStyle name="Normal 6 2 2 2 2 3" xfId="5219"/>
    <cellStyle name="Normal 6 2 2 2 3" xfId="5220"/>
    <cellStyle name="Normal 6 2 2 2 3 2" xfId="5221"/>
    <cellStyle name="Normal 6 2 2 2 4" xfId="5222"/>
    <cellStyle name="Normal 6 2 2 2 4 2" xfId="5223"/>
    <cellStyle name="Normal 6 2 2 2 5" xfId="5224"/>
    <cellStyle name="Normal 6 2 2 3" xfId="5225"/>
    <cellStyle name="Normal 6 2 2 3 2" xfId="5226"/>
    <cellStyle name="Normal 6 2 2 3 2 2" xfId="5227"/>
    <cellStyle name="Normal 6 2 2 3 3" xfId="5228"/>
    <cellStyle name="Normal 6 2 2 4" xfId="5229"/>
    <cellStyle name="Normal 6 2 2 4 2" xfId="5230"/>
    <cellStyle name="Normal 6 2 2 5" xfId="5231"/>
    <cellStyle name="Normal 6 2 2 5 2" xfId="5232"/>
    <cellStyle name="Normal 6 2 2 6" xfId="5233"/>
    <cellStyle name="Normal 6 2 3" xfId="5234"/>
    <cellStyle name="Normal 6 2 3 2" xfId="5235"/>
    <cellStyle name="Normal 6 2 3 2 2" xfId="5236"/>
    <cellStyle name="Normal 6 2 3 2 2 2" xfId="5237"/>
    <cellStyle name="Normal 6 2 3 2 3" xfId="5238"/>
    <cellStyle name="Normal 6 2 3 3" xfId="5239"/>
    <cellStyle name="Normal 6 2 3 3 2" xfId="5240"/>
    <cellStyle name="Normal 6 2 3 4" xfId="5241"/>
    <cellStyle name="Normal 6 2 3 4 2" xfId="5242"/>
    <cellStyle name="Normal 6 2 3 5" xfId="5243"/>
    <cellStyle name="Normal 6 2 4" xfId="5244"/>
    <cellStyle name="Normal 6 2 4 2" xfId="5245"/>
    <cellStyle name="Normal 6 2 4 2 2" xfId="5246"/>
    <cellStyle name="Normal 6 2 4 3" xfId="5247"/>
    <cellStyle name="Normal 6 2 4 3 2" xfId="5248"/>
    <cellStyle name="Normal 6 2 4 4" xfId="5249"/>
    <cellStyle name="Normal 6 2 5" xfId="5250"/>
    <cellStyle name="Normal 6 2 5 2" xfId="5251"/>
    <cellStyle name="Normal 6 2 5 2 2" xfId="5252"/>
    <cellStyle name="Normal 6 2 5 3" xfId="5253"/>
    <cellStyle name="Normal 6 2 6" xfId="5254"/>
    <cellStyle name="Normal 6 2 6 2" xfId="5255"/>
    <cellStyle name="Normal 6 2 7" xfId="5256"/>
    <cellStyle name="Normal 6 2 7 2" xfId="5257"/>
    <cellStyle name="Normal 6 2 8" xfId="5258"/>
    <cellStyle name="Normal 6 3" xfId="5259"/>
    <cellStyle name="Normal 6 3 2" xfId="5260"/>
    <cellStyle name="Normal 6 3 2 2" xfId="5261"/>
    <cellStyle name="Normal 6 3 2 2 2" xfId="5262"/>
    <cellStyle name="Normal 6 3 2 2 2 2" xfId="5263"/>
    <cellStyle name="Normal 6 3 2 2 2 2 2" xfId="5264"/>
    <cellStyle name="Normal 6 3 2 2 2 3" xfId="5265"/>
    <cellStyle name="Normal 6 3 2 2 3" xfId="5266"/>
    <cellStyle name="Normal 6 3 2 2 3 2" xfId="5267"/>
    <cellStyle name="Normal 6 3 2 2 4" xfId="5268"/>
    <cellStyle name="Normal 6 3 2 2 4 2" xfId="5269"/>
    <cellStyle name="Normal 6 3 2 2 5" xfId="5270"/>
    <cellStyle name="Normal 6 3 2 3" xfId="5271"/>
    <cellStyle name="Normal 6 3 2 3 2" xfId="5272"/>
    <cellStyle name="Normal 6 3 2 3 2 2" xfId="5273"/>
    <cellStyle name="Normal 6 3 2 3 3" xfId="5274"/>
    <cellStyle name="Normal 6 3 2 4" xfId="5275"/>
    <cellStyle name="Normal 6 3 2 4 2" xfId="5276"/>
    <cellStyle name="Normal 6 3 2 5" xfId="5277"/>
    <cellStyle name="Normal 6 3 2 5 2" xfId="5278"/>
    <cellStyle name="Normal 6 3 2 6" xfId="5279"/>
    <cellStyle name="Normal 6 3 3" xfId="5280"/>
    <cellStyle name="Normal 6 3 3 2" xfId="5281"/>
    <cellStyle name="Normal 6 3 3 2 2" xfId="5282"/>
    <cellStyle name="Normal 6 3 3 2 2 2" xfId="5283"/>
    <cellStyle name="Normal 6 3 3 2 3" xfId="5284"/>
    <cellStyle name="Normal 6 3 3 3" xfId="5285"/>
    <cellStyle name="Normal 6 3 3 3 2" xfId="5286"/>
    <cellStyle name="Normal 6 3 3 4" xfId="5287"/>
    <cellStyle name="Normal 6 3 3 4 2" xfId="5288"/>
    <cellStyle name="Normal 6 3 3 5" xfId="5289"/>
    <cellStyle name="Normal 6 3 4" xfId="5290"/>
    <cellStyle name="Normal 6 3 4 2" xfId="5291"/>
    <cellStyle name="Normal 6 3 4 2 2" xfId="5292"/>
    <cellStyle name="Normal 6 3 4 3" xfId="5293"/>
    <cellStyle name="Normal 6 3 5" xfId="5294"/>
    <cellStyle name="Normal 6 3 5 2" xfId="5295"/>
    <cellStyle name="Normal 6 3 6" xfId="5296"/>
    <cellStyle name="Normal 6 3 6 2" xfId="5297"/>
    <cellStyle name="Normal 6 3 7" xfId="5298"/>
    <cellStyle name="Normal 6 4" xfId="5299"/>
    <cellStyle name="Normal 6 4 2" xfId="5300"/>
    <cellStyle name="Normal 6 4 2 2" xfId="5301"/>
    <cellStyle name="Normal 6 4 2 2 2" xfId="5302"/>
    <cellStyle name="Normal 6 4 2 2 2 2" xfId="5303"/>
    <cellStyle name="Normal 6 4 2 2 3" xfId="5304"/>
    <cellStyle name="Normal 6 4 2 3" xfId="5305"/>
    <cellStyle name="Normal 6 4 2 3 2" xfId="5306"/>
    <cellStyle name="Normal 6 4 2 4" xfId="5307"/>
    <cellStyle name="Normal 6 4 2 4 2" xfId="5308"/>
    <cellStyle name="Normal 6 4 2 5" xfId="5309"/>
    <cellStyle name="Normal 6 4 3" xfId="5310"/>
    <cellStyle name="Normal 6 4 3 2" xfId="5311"/>
    <cellStyle name="Normal 6 4 3 2 2" xfId="5312"/>
    <cellStyle name="Normal 6 4 3 3" xfId="5313"/>
    <cellStyle name="Normal 6 4 4" xfId="5314"/>
    <cellStyle name="Normal 6 4 4 2" xfId="5315"/>
    <cellStyle name="Normal 6 4 5" xfId="5316"/>
    <cellStyle name="Normal 6 4 5 2" xfId="5317"/>
    <cellStyle name="Normal 6 4 6" xfId="5318"/>
    <cellStyle name="Normal 6 5" xfId="5319"/>
    <cellStyle name="Normal 6 5 2" xfId="5320"/>
    <cellStyle name="Normal 6 5 2 2" xfId="5321"/>
    <cellStyle name="Normal 6 5 2 2 2" xfId="5322"/>
    <cellStyle name="Normal 6 5 2 2 2 2" xfId="5323"/>
    <cellStyle name="Normal 6 5 2 2 3" xfId="5324"/>
    <cellStyle name="Normal 6 5 2 3" xfId="5325"/>
    <cellStyle name="Normal 6 5 2 3 2" xfId="5326"/>
    <cellStyle name="Normal 6 5 2 4" xfId="5327"/>
    <cellStyle name="Normal 6 5 2 4 2" xfId="5328"/>
    <cellStyle name="Normal 6 5 2 5" xfId="5329"/>
    <cellStyle name="Normal 6 5 3" xfId="5330"/>
    <cellStyle name="Normal 6 5 3 2" xfId="5331"/>
    <cellStyle name="Normal 6 5 3 2 2" xfId="5332"/>
    <cellStyle name="Normal 6 5 3 3" xfId="5333"/>
    <cellStyle name="Normal 6 5 4" xfId="5334"/>
    <cellStyle name="Normal 6 5 4 2" xfId="5335"/>
    <cellStyle name="Normal 6 5 5" xfId="5336"/>
    <cellStyle name="Normal 6 5 5 2" xfId="5337"/>
    <cellStyle name="Normal 6 5 6" xfId="5338"/>
    <cellStyle name="Normal 6 6" xfId="5339"/>
    <cellStyle name="Normal 6 6 2" xfId="5340"/>
    <cellStyle name="Normal 6 6 2 2" xfId="5341"/>
    <cellStyle name="Normal 6 6 2 2 2" xfId="5342"/>
    <cellStyle name="Normal 6 6 2 3" xfId="5343"/>
    <cellStyle name="Normal 6 6 3" xfId="5344"/>
    <cellStyle name="Normal 6 6 3 2" xfId="5345"/>
    <cellStyle name="Normal 6 6 4" xfId="5346"/>
    <cellStyle name="Normal 6 6 4 2" xfId="5347"/>
    <cellStyle name="Normal 6 6 5" xfId="5348"/>
    <cellStyle name="Normal 6 7" xfId="5349"/>
    <cellStyle name="Normal 6 7 2" xfId="5350"/>
    <cellStyle name="Normal 6 7 2 2" xfId="5351"/>
    <cellStyle name="Normal 6 7 3" xfId="5352"/>
    <cellStyle name="Normal 6 8" xfId="5353"/>
    <cellStyle name="Normal 6 8 2" xfId="5354"/>
    <cellStyle name="Normal 6 8 2 2" xfId="5355"/>
    <cellStyle name="Normal 6 8 3" xfId="5356"/>
    <cellStyle name="Normal 6 9" xfId="5357"/>
    <cellStyle name="Normal 6 9 2" xfId="5358"/>
    <cellStyle name="Normal 7" xfId="5359"/>
    <cellStyle name="Normal 7 10" xfId="5360"/>
    <cellStyle name="Normal 7 10 2" xfId="5361"/>
    <cellStyle name="Normal 7 11" xfId="5362"/>
    <cellStyle name="Normal 7 11 2" xfId="5363"/>
    <cellStyle name="Normal 7 12" xfId="5364"/>
    <cellStyle name="Normal 7 12 2" xfId="5365"/>
    <cellStyle name="Normal 7 13" xfId="5366"/>
    <cellStyle name="Normal 7 2" xfId="5367"/>
    <cellStyle name="Normal 7 2 2" xfId="5368"/>
    <cellStyle name="Normal 7 2 2 2" xfId="5369"/>
    <cellStyle name="Normal 7 2 2 2 2" xfId="5370"/>
    <cellStyle name="Normal 7 2 2 2 2 2" xfId="5371"/>
    <cellStyle name="Normal 7 2 2 2 2 2 2" xfId="5372"/>
    <cellStyle name="Normal 7 2 2 2 2 2 2 2" xfId="5373"/>
    <cellStyle name="Normal 7 2 2 2 2 2 3" xfId="5374"/>
    <cellStyle name="Normal 7 2 2 2 2 3" xfId="5375"/>
    <cellStyle name="Normal 7 2 2 2 2 3 2" xfId="5376"/>
    <cellStyle name="Normal 7 2 2 2 2 4" xfId="5377"/>
    <cellStyle name="Normal 7 2 2 2 2 4 2" xfId="5378"/>
    <cellStyle name="Normal 7 2 2 2 2 5" xfId="5379"/>
    <cellStyle name="Normal 7 2 2 2 3" xfId="5380"/>
    <cellStyle name="Normal 7 2 2 2 3 2" xfId="5381"/>
    <cellStyle name="Normal 7 2 2 2 3 2 2" xfId="5382"/>
    <cellStyle name="Normal 7 2 2 2 3 3" xfId="5383"/>
    <cellStyle name="Normal 7 2 2 2 4" xfId="5384"/>
    <cellStyle name="Normal 7 2 2 2 4 2" xfId="5385"/>
    <cellStyle name="Normal 7 2 2 2 5" xfId="5386"/>
    <cellStyle name="Normal 7 2 2 2 5 2" xfId="5387"/>
    <cellStyle name="Normal 7 2 2 2 6" xfId="5388"/>
    <cellStyle name="Normal 7 2 2 3" xfId="5389"/>
    <cellStyle name="Normal 7 2 2 3 2" xfId="5390"/>
    <cellStyle name="Normal 7 2 2 3 2 2" xfId="5391"/>
    <cellStyle name="Normal 7 2 2 3 2 2 2" xfId="5392"/>
    <cellStyle name="Normal 7 2 2 3 2 3" xfId="5393"/>
    <cellStyle name="Normal 7 2 2 3 3" xfId="5394"/>
    <cellStyle name="Normal 7 2 2 3 3 2" xfId="5395"/>
    <cellStyle name="Normal 7 2 2 3 4" xfId="5396"/>
    <cellStyle name="Normal 7 2 2 3 4 2" xfId="5397"/>
    <cellStyle name="Normal 7 2 2 3 5" xfId="5398"/>
    <cellStyle name="Normal 7 2 2 4" xfId="5399"/>
    <cellStyle name="Normal 7 2 2 4 2" xfId="5400"/>
    <cellStyle name="Normal 7 2 2 4 2 2" xfId="5401"/>
    <cellStyle name="Normal 7 2 2 4 3" xfId="5402"/>
    <cellStyle name="Normal 7 2 2 4 3 2" xfId="5403"/>
    <cellStyle name="Normal 7 2 2 4 4" xfId="5404"/>
    <cellStyle name="Normal 7 2 2 5" xfId="5405"/>
    <cellStyle name="Normal 7 2 2 5 2" xfId="5406"/>
    <cellStyle name="Normal 7 2 2 5 2 2" xfId="5407"/>
    <cellStyle name="Normal 7 2 2 5 3" xfId="5408"/>
    <cellStyle name="Normal 7 2 2 6" xfId="5409"/>
    <cellStyle name="Normal 7 2 2 6 2" xfId="5410"/>
    <cellStyle name="Normal 7 2 2 7" xfId="5411"/>
    <cellStyle name="Normal 7 2 2 7 2" xfId="5412"/>
    <cellStyle name="Normal 7 2 2 8" xfId="5413"/>
    <cellStyle name="Normal 7 2 3" xfId="5414"/>
    <cellStyle name="Normal 7 2 3 2" xfId="5415"/>
    <cellStyle name="Normal 7 2 3 2 2" xfId="5416"/>
    <cellStyle name="Normal 7 2 3 2 2 2" xfId="5417"/>
    <cellStyle name="Normal 7 2 3 2 2 2 2" xfId="5418"/>
    <cellStyle name="Normal 7 2 3 2 2 3" xfId="5419"/>
    <cellStyle name="Normal 7 2 3 2 3" xfId="5420"/>
    <cellStyle name="Normal 7 2 3 2 3 2" xfId="5421"/>
    <cellStyle name="Normal 7 2 3 2 4" xfId="5422"/>
    <cellStyle name="Normal 7 2 3 2 4 2" xfId="5423"/>
    <cellStyle name="Normal 7 2 3 2 5" xfId="5424"/>
    <cellStyle name="Normal 7 2 3 3" xfId="5425"/>
    <cellStyle name="Normal 7 2 3 3 2" xfId="5426"/>
    <cellStyle name="Normal 7 2 3 3 2 2" xfId="5427"/>
    <cellStyle name="Normal 7 2 3 3 3" xfId="5428"/>
    <cellStyle name="Normal 7 2 3 4" xfId="5429"/>
    <cellStyle name="Normal 7 2 3 4 2" xfId="5430"/>
    <cellStyle name="Normal 7 2 3 5" xfId="5431"/>
    <cellStyle name="Normal 7 2 3 5 2" xfId="5432"/>
    <cellStyle name="Normal 7 2 3 6" xfId="5433"/>
    <cellStyle name="Normal 7 2 4" xfId="5434"/>
    <cellStyle name="Normal 7 2 4 2" xfId="5435"/>
    <cellStyle name="Normal 7 2 4 2 2" xfId="5436"/>
    <cellStyle name="Normal 7 2 4 2 2 2" xfId="5437"/>
    <cellStyle name="Normal 7 2 4 2 3" xfId="5438"/>
    <cellStyle name="Normal 7 2 4 3" xfId="5439"/>
    <cellStyle name="Normal 7 2 4 3 2" xfId="5440"/>
    <cellStyle name="Normal 7 2 4 4" xfId="5441"/>
    <cellStyle name="Normal 7 2 4 4 2" xfId="5442"/>
    <cellStyle name="Normal 7 2 4 5" xfId="5443"/>
    <cellStyle name="Normal 7 2 5" xfId="5444"/>
    <cellStyle name="Normal 7 2 5 2" xfId="5445"/>
    <cellStyle name="Normal 7 2 5 2 2" xfId="5446"/>
    <cellStyle name="Normal 7 2 5 3" xfId="5447"/>
    <cellStyle name="Normal 7 2 5 3 2" xfId="5448"/>
    <cellStyle name="Normal 7 2 5 4" xfId="5449"/>
    <cellStyle name="Normal 7 2 6" xfId="5450"/>
    <cellStyle name="Normal 7 2 6 2" xfId="5451"/>
    <cellStyle name="Normal 7 2 6 2 2" xfId="5452"/>
    <cellStyle name="Normal 7 2 6 3" xfId="5453"/>
    <cellStyle name="Normal 7 2 7" xfId="5454"/>
    <cellStyle name="Normal 7 2 7 2" xfId="5455"/>
    <cellStyle name="Normal 7 2 8" xfId="5456"/>
    <cellStyle name="Normal 7 2 8 2" xfId="5457"/>
    <cellStyle name="Normal 7 2 9" xfId="5458"/>
    <cellStyle name="Normal 7 3" xfId="5459"/>
    <cellStyle name="Normal 7 3 2" xfId="5460"/>
    <cellStyle name="Normal 7 3 2 2" xfId="5461"/>
    <cellStyle name="Normal 7 3 2 2 2" xfId="5462"/>
    <cellStyle name="Normal 7 3 2 2 2 2" xfId="5463"/>
    <cellStyle name="Normal 7 3 2 2 2 2 2" xfId="5464"/>
    <cellStyle name="Normal 7 3 2 2 2 3" xfId="5465"/>
    <cellStyle name="Normal 7 3 2 2 3" xfId="5466"/>
    <cellStyle name="Normal 7 3 2 2 3 2" xfId="5467"/>
    <cellStyle name="Normal 7 3 2 2 4" xfId="5468"/>
    <cellStyle name="Normal 7 3 2 2 4 2" xfId="5469"/>
    <cellStyle name="Normal 7 3 2 2 5" xfId="5470"/>
    <cellStyle name="Normal 7 3 2 3" xfId="5471"/>
    <cellStyle name="Normal 7 3 2 3 2" xfId="5472"/>
    <cellStyle name="Normal 7 3 2 3 2 2" xfId="5473"/>
    <cellStyle name="Normal 7 3 2 3 3" xfId="5474"/>
    <cellStyle name="Normal 7 3 2 4" xfId="5475"/>
    <cellStyle name="Normal 7 3 2 4 2" xfId="5476"/>
    <cellStyle name="Normal 7 3 2 5" xfId="5477"/>
    <cellStyle name="Normal 7 3 2 5 2" xfId="5478"/>
    <cellStyle name="Normal 7 3 2 6" xfId="5479"/>
    <cellStyle name="Normal 7 3 3" xfId="5480"/>
    <cellStyle name="Normal 7 3 3 2" xfId="5481"/>
    <cellStyle name="Normal 7 3 3 2 2" xfId="5482"/>
    <cellStyle name="Normal 7 3 3 2 2 2" xfId="5483"/>
    <cellStyle name="Normal 7 3 3 2 3" xfId="5484"/>
    <cellStyle name="Normal 7 3 3 3" xfId="5485"/>
    <cellStyle name="Normal 7 3 3 3 2" xfId="5486"/>
    <cellStyle name="Normal 7 3 3 4" xfId="5487"/>
    <cellStyle name="Normal 7 3 3 4 2" xfId="5488"/>
    <cellStyle name="Normal 7 3 3 5" xfId="5489"/>
    <cellStyle name="Normal 7 3 4" xfId="5490"/>
    <cellStyle name="Normal 7 3 4 2" xfId="5491"/>
    <cellStyle name="Normal 7 3 4 2 2" xfId="5492"/>
    <cellStyle name="Normal 7 3 4 3" xfId="5493"/>
    <cellStyle name="Normal 7 3 4 3 2" xfId="5494"/>
    <cellStyle name="Normal 7 3 4 4" xfId="5495"/>
    <cellStyle name="Normal 7 3 5" xfId="5496"/>
    <cellStyle name="Normal 7 3 5 2" xfId="5497"/>
    <cellStyle name="Normal 7 3 5 2 2" xfId="5498"/>
    <cellStyle name="Normal 7 3 5 3" xfId="5499"/>
    <cellStyle name="Normal 7 3 6" xfId="5500"/>
    <cellStyle name="Normal 7 3 6 2" xfId="5501"/>
    <cellStyle name="Normal 7 3 7" xfId="5502"/>
    <cellStyle name="Normal 7 3 7 2" xfId="5503"/>
    <cellStyle name="Normal 7 3 8" xfId="5504"/>
    <cellStyle name="Normal 7 4" xfId="5505"/>
    <cellStyle name="Normal 7 4 2" xfId="5506"/>
    <cellStyle name="Normal 7 4 2 2" xfId="5507"/>
    <cellStyle name="Normal 7 4 2 2 2" xfId="5508"/>
    <cellStyle name="Normal 7 4 2 2 2 2" xfId="5509"/>
    <cellStyle name="Normal 7 4 2 2 2 2 2" xfId="5510"/>
    <cellStyle name="Normal 7 4 2 2 2 3" xfId="5511"/>
    <cellStyle name="Normal 7 4 2 2 3" xfId="5512"/>
    <cellStyle name="Normal 7 4 2 2 3 2" xfId="5513"/>
    <cellStyle name="Normal 7 4 2 2 4" xfId="5514"/>
    <cellStyle name="Normal 7 4 2 2 4 2" xfId="5515"/>
    <cellStyle name="Normal 7 4 2 2 5" xfId="5516"/>
    <cellStyle name="Normal 7 4 2 3" xfId="5517"/>
    <cellStyle name="Normal 7 4 2 3 2" xfId="5518"/>
    <cellStyle name="Normal 7 4 2 3 2 2" xfId="5519"/>
    <cellStyle name="Normal 7 4 2 3 3" xfId="5520"/>
    <cellStyle name="Normal 7 4 2 4" xfId="5521"/>
    <cellStyle name="Normal 7 4 2 4 2" xfId="5522"/>
    <cellStyle name="Normal 7 4 2 5" xfId="5523"/>
    <cellStyle name="Normal 7 4 2 5 2" xfId="5524"/>
    <cellStyle name="Normal 7 4 2 6" xfId="5525"/>
    <cellStyle name="Normal 7 4 3" xfId="5526"/>
    <cellStyle name="Normal 7 4 3 2" xfId="5527"/>
    <cellStyle name="Normal 7 4 3 2 2" xfId="5528"/>
    <cellStyle name="Normal 7 4 3 2 2 2" xfId="5529"/>
    <cellStyle name="Normal 7 4 3 2 3" xfId="5530"/>
    <cellStyle name="Normal 7 4 3 3" xfId="5531"/>
    <cellStyle name="Normal 7 4 3 3 2" xfId="5532"/>
    <cellStyle name="Normal 7 4 3 4" xfId="5533"/>
    <cellStyle name="Normal 7 4 3 4 2" xfId="5534"/>
    <cellStyle name="Normal 7 4 3 5" xfId="5535"/>
    <cellStyle name="Normal 7 4 4" xfId="5536"/>
    <cellStyle name="Normal 7 4 4 2" xfId="5537"/>
    <cellStyle name="Normal 7 4 4 2 2" xfId="5538"/>
    <cellStyle name="Normal 7 4 4 3" xfId="5539"/>
    <cellStyle name="Normal 7 4 5" xfId="5540"/>
    <cellStyle name="Normal 7 4 5 2" xfId="5541"/>
    <cellStyle name="Normal 7 4 6" xfId="5542"/>
    <cellStyle name="Normal 7 4 6 2" xfId="5543"/>
    <cellStyle name="Normal 7 4 7" xfId="5544"/>
    <cellStyle name="Normal 7 5" xfId="5545"/>
    <cellStyle name="Normal 7 5 2" xfId="5546"/>
    <cellStyle name="Normal 7 5 2 2" xfId="5547"/>
    <cellStyle name="Normal 7 5 2 2 2" xfId="5548"/>
    <cellStyle name="Normal 7 5 2 2 2 2" xfId="5549"/>
    <cellStyle name="Normal 7 5 2 2 3" xfId="5550"/>
    <cellStyle name="Normal 7 5 2 3" xfId="5551"/>
    <cellStyle name="Normal 7 5 2 3 2" xfId="5552"/>
    <cellStyle name="Normal 7 5 2 4" xfId="5553"/>
    <cellStyle name="Normal 7 5 2 4 2" xfId="5554"/>
    <cellStyle name="Normal 7 5 2 5" xfId="5555"/>
    <cellStyle name="Normal 7 5 3" xfId="5556"/>
    <cellStyle name="Normal 7 5 3 2" xfId="5557"/>
    <cellStyle name="Normal 7 5 3 2 2" xfId="5558"/>
    <cellStyle name="Normal 7 5 3 3" xfId="5559"/>
    <cellStyle name="Normal 7 5 4" xfId="5560"/>
    <cellStyle name="Normal 7 5 4 2" xfId="5561"/>
    <cellStyle name="Normal 7 5 5" xfId="5562"/>
    <cellStyle name="Normal 7 5 5 2" xfId="5563"/>
    <cellStyle name="Normal 7 5 6" xfId="5564"/>
    <cellStyle name="Normal 7 6" xfId="5565"/>
    <cellStyle name="Normal 7 6 2" xfId="5566"/>
    <cellStyle name="Normal 7 6 2 2" xfId="5567"/>
    <cellStyle name="Normal 7 6 2 2 2" xfId="5568"/>
    <cellStyle name="Normal 7 6 2 2 2 2" xfId="5569"/>
    <cellStyle name="Normal 7 6 2 2 3" xfId="5570"/>
    <cellStyle name="Normal 7 6 2 3" xfId="5571"/>
    <cellStyle name="Normal 7 6 2 3 2" xfId="5572"/>
    <cellStyle name="Normal 7 6 2 4" xfId="5573"/>
    <cellStyle name="Normal 7 6 2 4 2" xfId="5574"/>
    <cellStyle name="Normal 7 6 2 5" xfId="5575"/>
    <cellStyle name="Normal 7 6 3" xfId="5576"/>
    <cellStyle name="Normal 7 6 3 2" xfId="5577"/>
    <cellStyle name="Normal 7 6 3 2 2" xfId="5578"/>
    <cellStyle name="Normal 7 6 3 3" xfId="5579"/>
    <cellStyle name="Normal 7 6 4" xfId="5580"/>
    <cellStyle name="Normal 7 6 4 2" xfId="5581"/>
    <cellStyle name="Normal 7 6 5" xfId="5582"/>
    <cellStyle name="Normal 7 6 5 2" xfId="5583"/>
    <cellStyle name="Normal 7 6 6" xfId="5584"/>
    <cellStyle name="Normal 7 7" xfId="5585"/>
    <cellStyle name="Normal 7 7 2" xfId="5586"/>
    <cellStyle name="Normal 7 7 2 2" xfId="5587"/>
    <cellStyle name="Normal 7 7 2 2 2" xfId="5588"/>
    <cellStyle name="Normal 7 7 2 3" xfId="5589"/>
    <cellStyle name="Normal 7 7 3" xfId="5590"/>
    <cellStyle name="Normal 7 7 3 2" xfId="5591"/>
    <cellStyle name="Normal 7 7 4" xfId="5592"/>
    <cellStyle name="Normal 7 7 4 2" xfId="5593"/>
    <cellStyle name="Normal 7 7 5" xfId="5594"/>
    <cellStyle name="Normal 7 8" xfId="5595"/>
    <cellStyle name="Normal 7 8 2" xfId="5596"/>
    <cellStyle name="Normal 7 8 2 2" xfId="5597"/>
    <cellStyle name="Normal 7 8 3" xfId="5598"/>
    <cellStyle name="Normal 7 9" xfId="5599"/>
    <cellStyle name="Normal 7 9 2" xfId="5600"/>
    <cellStyle name="Normal 7 9 2 2" xfId="5601"/>
    <cellStyle name="Normal 7 9 3" xfId="5602"/>
    <cellStyle name="Normal 8" xfId="5603"/>
    <cellStyle name="Normal 8 10" xfId="5604"/>
    <cellStyle name="Normal 8 10 2" xfId="5605"/>
    <cellStyle name="Normal 8 11" xfId="5606"/>
    <cellStyle name="Normal 8 2" xfId="5607"/>
    <cellStyle name="Normal 8 2 2" xfId="5608"/>
    <cellStyle name="Normal 8 2 2 2" xfId="5609"/>
    <cellStyle name="Normal 8 2 2 2 2" xfId="5610"/>
    <cellStyle name="Normal 8 2 2 2 2 2" xfId="5611"/>
    <cellStyle name="Normal 8 2 2 2 2 2 2" xfId="5612"/>
    <cellStyle name="Normal 8 2 2 2 2 3" xfId="5613"/>
    <cellStyle name="Normal 8 2 2 2 3" xfId="5614"/>
    <cellStyle name="Normal 8 2 2 2 3 2" xfId="5615"/>
    <cellStyle name="Normal 8 2 2 2 4" xfId="5616"/>
    <cellStyle name="Normal 8 2 2 2 4 2" xfId="5617"/>
    <cellStyle name="Normal 8 2 2 2 5" xfId="5618"/>
    <cellStyle name="Normal 8 2 2 3" xfId="5619"/>
    <cellStyle name="Normal 8 2 2 3 2" xfId="5620"/>
    <cellStyle name="Normal 8 2 2 3 2 2" xfId="5621"/>
    <cellStyle name="Normal 8 2 2 3 3" xfId="5622"/>
    <cellStyle name="Normal 8 2 2 4" xfId="5623"/>
    <cellStyle name="Normal 8 2 2 4 2" xfId="5624"/>
    <cellStyle name="Normal 8 2 2 5" xfId="5625"/>
    <cellStyle name="Normal 8 2 2 5 2" xfId="5626"/>
    <cellStyle name="Normal 8 2 2 6" xfId="5627"/>
    <cellStyle name="Normal 8 2 3" xfId="5628"/>
    <cellStyle name="Normal 8 2 3 2" xfId="5629"/>
    <cellStyle name="Normal 8 2 3 2 2" xfId="5630"/>
    <cellStyle name="Normal 8 2 3 2 2 2" xfId="5631"/>
    <cellStyle name="Normal 8 2 3 2 3" xfId="5632"/>
    <cellStyle name="Normal 8 2 3 3" xfId="5633"/>
    <cellStyle name="Normal 8 2 3 3 2" xfId="5634"/>
    <cellStyle name="Normal 8 2 3 4" xfId="5635"/>
    <cellStyle name="Normal 8 2 3 4 2" xfId="5636"/>
    <cellStyle name="Normal 8 2 3 5" xfId="5637"/>
    <cellStyle name="Normal 8 2 4" xfId="5638"/>
    <cellStyle name="Normal 8 2 4 2" xfId="5639"/>
    <cellStyle name="Normal 8 2 4 2 2" xfId="5640"/>
    <cellStyle name="Normal 8 2 4 3" xfId="5641"/>
    <cellStyle name="Normal 8 2 4 3 2" xfId="5642"/>
    <cellStyle name="Normal 8 2 4 4" xfId="5643"/>
    <cellStyle name="Normal 8 2 5" xfId="5644"/>
    <cellStyle name="Normal 8 2 5 2" xfId="5645"/>
    <cellStyle name="Normal 8 2 5 2 2" xfId="5646"/>
    <cellStyle name="Normal 8 2 5 3" xfId="5647"/>
    <cellStyle name="Normal 8 2 6" xfId="5648"/>
    <cellStyle name="Normal 8 2 6 2" xfId="5649"/>
    <cellStyle name="Normal 8 2 7" xfId="5650"/>
    <cellStyle name="Normal 8 2 7 2" xfId="5651"/>
    <cellStyle name="Normal 8 2 8" xfId="5652"/>
    <cellStyle name="Normal 8 3" xfId="5653"/>
    <cellStyle name="Normal 8 3 2" xfId="5654"/>
    <cellStyle name="Normal 8 3 2 2" xfId="5655"/>
    <cellStyle name="Normal 8 3 2 2 2" xfId="5656"/>
    <cellStyle name="Normal 8 3 2 2 2 2" xfId="5657"/>
    <cellStyle name="Normal 8 3 2 2 2 2 2" xfId="5658"/>
    <cellStyle name="Normal 8 3 2 2 2 3" xfId="5659"/>
    <cellStyle name="Normal 8 3 2 2 3" xfId="5660"/>
    <cellStyle name="Normal 8 3 2 2 3 2" xfId="5661"/>
    <cellStyle name="Normal 8 3 2 2 4" xfId="5662"/>
    <cellStyle name="Normal 8 3 2 2 4 2" xfId="5663"/>
    <cellStyle name="Normal 8 3 2 2 5" xfId="5664"/>
    <cellStyle name="Normal 8 3 2 3" xfId="5665"/>
    <cellStyle name="Normal 8 3 2 3 2" xfId="5666"/>
    <cellStyle name="Normal 8 3 2 3 2 2" xfId="5667"/>
    <cellStyle name="Normal 8 3 2 3 3" xfId="5668"/>
    <cellStyle name="Normal 8 3 2 4" xfId="5669"/>
    <cellStyle name="Normal 8 3 2 4 2" xfId="5670"/>
    <cellStyle name="Normal 8 3 2 5" xfId="5671"/>
    <cellStyle name="Normal 8 3 2 5 2" xfId="5672"/>
    <cellStyle name="Normal 8 3 2 6" xfId="5673"/>
    <cellStyle name="Normal 8 3 3" xfId="5674"/>
    <cellStyle name="Normal 8 3 3 2" xfId="5675"/>
    <cellStyle name="Normal 8 3 3 2 2" xfId="5676"/>
    <cellStyle name="Normal 8 3 3 2 2 2" xfId="5677"/>
    <cellStyle name="Normal 8 3 3 2 3" xfId="5678"/>
    <cellStyle name="Normal 8 3 3 3" xfId="5679"/>
    <cellStyle name="Normal 8 3 3 3 2" xfId="5680"/>
    <cellStyle name="Normal 8 3 3 4" xfId="5681"/>
    <cellStyle name="Normal 8 3 3 4 2" xfId="5682"/>
    <cellStyle name="Normal 8 3 3 5" xfId="5683"/>
    <cellStyle name="Normal 8 3 4" xfId="5684"/>
    <cellStyle name="Normal 8 3 4 2" xfId="5685"/>
    <cellStyle name="Normal 8 3 4 2 2" xfId="5686"/>
    <cellStyle name="Normal 8 3 4 3" xfId="5687"/>
    <cellStyle name="Normal 8 3 5" xfId="5688"/>
    <cellStyle name="Normal 8 3 5 2" xfId="5689"/>
    <cellStyle name="Normal 8 3 6" xfId="5690"/>
    <cellStyle name="Normal 8 3 6 2" xfId="5691"/>
    <cellStyle name="Normal 8 3 7" xfId="5692"/>
    <cellStyle name="Normal 8 4" xfId="5693"/>
    <cellStyle name="Normal 8 4 2" xfId="5694"/>
    <cellStyle name="Normal 8 4 2 2" xfId="5695"/>
    <cellStyle name="Normal 8 4 2 2 2" xfId="5696"/>
    <cellStyle name="Normal 8 4 2 2 2 2" xfId="5697"/>
    <cellStyle name="Normal 8 4 2 2 3" xfId="5698"/>
    <cellStyle name="Normal 8 4 2 3" xfId="5699"/>
    <cellStyle name="Normal 8 4 2 3 2" xfId="5700"/>
    <cellStyle name="Normal 8 4 2 4" xfId="5701"/>
    <cellStyle name="Normal 8 4 2 4 2" xfId="5702"/>
    <cellStyle name="Normal 8 4 2 5" xfId="5703"/>
    <cellStyle name="Normal 8 4 3" xfId="5704"/>
    <cellStyle name="Normal 8 4 3 2" xfId="5705"/>
    <cellStyle name="Normal 8 4 3 2 2" xfId="5706"/>
    <cellStyle name="Normal 8 4 3 3" xfId="5707"/>
    <cellStyle name="Normal 8 4 4" xfId="5708"/>
    <cellStyle name="Normal 8 4 4 2" xfId="5709"/>
    <cellStyle name="Normal 8 4 5" xfId="5710"/>
    <cellStyle name="Normal 8 4 5 2" xfId="5711"/>
    <cellStyle name="Normal 8 4 6" xfId="5712"/>
    <cellStyle name="Normal 8 5" xfId="5713"/>
    <cellStyle name="Normal 8 5 2" xfId="5714"/>
    <cellStyle name="Normal 8 5 2 2" xfId="5715"/>
    <cellStyle name="Normal 8 5 2 2 2" xfId="5716"/>
    <cellStyle name="Normal 8 5 2 2 2 2" xfId="5717"/>
    <cellStyle name="Normal 8 5 2 2 3" xfId="5718"/>
    <cellStyle name="Normal 8 5 2 3" xfId="5719"/>
    <cellStyle name="Normal 8 5 2 3 2" xfId="5720"/>
    <cellStyle name="Normal 8 5 2 4" xfId="5721"/>
    <cellStyle name="Normal 8 5 2 4 2" xfId="5722"/>
    <cellStyle name="Normal 8 5 2 5" xfId="5723"/>
    <cellStyle name="Normal 8 5 3" xfId="5724"/>
    <cellStyle name="Normal 8 5 3 2" xfId="5725"/>
    <cellStyle name="Normal 8 5 3 2 2" xfId="5726"/>
    <cellStyle name="Normal 8 5 3 3" xfId="5727"/>
    <cellStyle name="Normal 8 5 4" xfId="5728"/>
    <cellStyle name="Normal 8 5 4 2" xfId="5729"/>
    <cellStyle name="Normal 8 5 5" xfId="5730"/>
    <cellStyle name="Normal 8 5 5 2" xfId="5731"/>
    <cellStyle name="Normal 8 5 6" xfId="5732"/>
    <cellStyle name="Normal 8 6" xfId="5733"/>
    <cellStyle name="Normal 8 6 2" xfId="5734"/>
    <cellStyle name="Normal 8 6 2 2" xfId="5735"/>
    <cellStyle name="Normal 8 6 2 2 2" xfId="5736"/>
    <cellStyle name="Normal 8 6 2 3" xfId="5737"/>
    <cellStyle name="Normal 8 6 3" xfId="5738"/>
    <cellStyle name="Normal 8 6 3 2" xfId="5739"/>
    <cellStyle name="Normal 8 6 4" xfId="5740"/>
    <cellStyle name="Normal 8 6 4 2" xfId="5741"/>
    <cellStyle name="Normal 8 6 5" xfId="5742"/>
    <cellStyle name="Normal 8 7" xfId="5743"/>
    <cellStyle name="Normal 8 7 2" xfId="5744"/>
    <cellStyle name="Normal 8 7 2 2" xfId="5745"/>
    <cellStyle name="Normal 8 7 3" xfId="5746"/>
    <cellStyle name="Normal 8 8" xfId="5747"/>
    <cellStyle name="Normal 8 8 2" xfId="5748"/>
    <cellStyle name="Normal 8 8 2 2" xfId="5749"/>
    <cellStyle name="Normal 8 8 3" xfId="5750"/>
    <cellStyle name="Normal 8 9" xfId="5751"/>
    <cellStyle name="Normal 8 9 2" xfId="5752"/>
    <cellStyle name="Normal 9" xfId="5753"/>
    <cellStyle name="Normal 9 10" xfId="5754"/>
    <cellStyle name="Normal 9 10 2" xfId="5755"/>
    <cellStyle name="Normal 9 11" xfId="49"/>
    <cellStyle name="Normal 9 11 2" xfId="5756"/>
    <cellStyle name="Normal 9 12" xfId="5757"/>
    <cellStyle name="Normal 9 2" xfId="5758"/>
    <cellStyle name="Normal 9 2 2" xfId="5759"/>
    <cellStyle name="Normal 9 2 2 2" xfId="5760"/>
    <cellStyle name="Normal 9 2 2 2 2" xfId="5761"/>
    <cellStyle name="Normal 9 2 2 2 2 2" xfId="5762"/>
    <cellStyle name="Normal 9 2 2 2 2 2 2" xfId="5763"/>
    <cellStyle name="Normal 9 2 2 2 2 3" xfId="5764"/>
    <cellStyle name="Normal 9 2 2 2 3" xfId="5765"/>
    <cellStyle name="Normal 9 2 2 2 3 2" xfId="5766"/>
    <cellStyle name="Normal 9 2 2 2 4" xfId="5767"/>
    <cellStyle name="Normal 9 2 2 2 4 2" xfId="5768"/>
    <cellStyle name="Normal 9 2 2 2 5" xfId="5769"/>
    <cellStyle name="Normal 9 2 2 3" xfId="5770"/>
    <cellStyle name="Normal 9 2 2 3 2" xfId="5771"/>
    <cellStyle name="Normal 9 2 2 3 2 2" xfId="5772"/>
    <cellStyle name="Normal 9 2 2 3 3" xfId="5773"/>
    <cellStyle name="Normal 9 2 2 4" xfId="5774"/>
    <cellStyle name="Normal 9 2 2 4 2" xfId="5775"/>
    <cellStyle name="Normal 9 2 2 5" xfId="5776"/>
    <cellStyle name="Normal 9 2 2 5 2" xfId="5777"/>
    <cellStyle name="Normal 9 2 2 6" xfId="5778"/>
    <cellStyle name="Normal 9 2 3" xfId="5779"/>
    <cellStyle name="Normal 9 2 3 2" xfId="5780"/>
    <cellStyle name="Normal 9 2 3 2 2" xfId="5781"/>
    <cellStyle name="Normal 9 2 3 2 2 2" xfId="5782"/>
    <cellStyle name="Normal 9 2 3 2 3" xfId="5783"/>
    <cellStyle name="Normal 9 2 3 3" xfId="5784"/>
    <cellStyle name="Normal 9 2 3 3 2" xfId="5785"/>
    <cellStyle name="Normal 9 2 3 4" xfId="5786"/>
    <cellStyle name="Normal 9 2 3 4 2" xfId="5787"/>
    <cellStyle name="Normal 9 2 3 5" xfId="5788"/>
    <cellStyle name="Normal 9 2 4" xfId="5789"/>
    <cellStyle name="Normal 9 2 4 2" xfId="5790"/>
    <cellStyle name="Normal 9 2 4 2 2" xfId="5791"/>
    <cellStyle name="Normal 9 2 4 3" xfId="5792"/>
    <cellStyle name="Normal 9 2 4 3 2" xfId="5793"/>
    <cellStyle name="Normal 9 2 4 4" xfId="5794"/>
    <cellStyle name="Normal 9 2 5" xfId="5795"/>
    <cellStyle name="Normal 9 2 5 2" xfId="5796"/>
    <cellStyle name="Normal 9 2 5 2 2" xfId="5797"/>
    <cellStyle name="Normal 9 2 5 3" xfId="5798"/>
    <cellStyle name="Normal 9 2 6" xfId="5799"/>
    <cellStyle name="Normal 9 2 6 2" xfId="5800"/>
    <cellStyle name="Normal 9 2 7" xfId="5801"/>
    <cellStyle name="Normal 9 2 7 2" xfId="5802"/>
    <cellStyle name="Normal 9 2 8" xfId="5803"/>
    <cellStyle name="Normal 9 3" xfId="5804"/>
    <cellStyle name="Normal 9 3 2" xfId="5805"/>
    <cellStyle name="Normal 9 3 2 2" xfId="5806"/>
    <cellStyle name="Normal 9 3 2 2 2" xfId="5807"/>
    <cellStyle name="Normal 9 3 2 2 2 2" xfId="5808"/>
    <cellStyle name="Normal 9 3 2 2 2 2 2" xfId="5809"/>
    <cellStyle name="Normal 9 3 2 2 2 3" xfId="5810"/>
    <cellStyle name="Normal 9 3 2 2 3" xfId="5811"/>
    <cellStyle name="Normal 9 3 2 2 3 2" xfId="5812"/>
    <cellStyle name="Normal 9 3 2 2 4" xfId="5813"/>
    <cellStyle name="Normal 9 3 2 2 4 2" xfId="5814"/>
    <cellStyle name="Normal 9 3 2 2 5" xfId="5815"/>
    <cellStyle name="Normal 9 3 2 3" xfId="5816"/>
    <cellStyle name="Normal 9 3 2 3 2" xfId="5817"/>
    <cellStyle name="Normal 9 3 2 3 2 2" xfId="5818"/>
    <cellStyle name="Normal 9 3 2 3 3" xfId="5819"/>
    <cellStyle name="Normal 9 3 2 4" xfId="5820"/>
    <cellStyle name="Normal 9 3 2 4 2" xfId="5821"/>
    <cellStyle name="Normal 9 3 2 5" xfId="5822"/>
    <cellStyle name="Normal 9 3 2 5 2" xfId="5823"/>
    <cellStyle name="Normal 9 3 2 6" xfId="5824"/>
    <cellStyle name="Normal 9 3 3" xfId="5825"/>
    <cellStyle name="Normal 9 3 3 2" xfId="5826"/>
    <cellStyle name="Normal 9 3 3 2 2" xfId="5827"/>
    <cellStyle name="Normal 9 3 3 2 2 2" xfId="5828"/>
    <cellStyle name="Normal 9 3 3 2 3" xfId="5829"/>
    <cellStyle name="Normal 9 3 3 3" xfId="5830"/>
    <cellStyle name="Normal 9 3 3 3 2" xfId="5831"/>
    <cellStyle name="Normal 9 3 3 4" xfId="5832"/>
    <cellStyle name="Normal 9 3 3 4 2" xfId="5833"/>
    <cellStyle name="Normal 9 3 3 5" xfId="5834"/>
    <cellStyle name="Normal 9 3 4" xfId="5835"/>
    <cellStyle name="Normal 9 3 4 2" xfId="5836"/>
    <cellStyle name="Normal 9 3 4 2 2" xfId="5837"/>
    <cellStyle name="Normal 9 3 4 3" xfId="5838"/>
    <cellStyle name="Normal 9 3 5" xfId="5839"/>
    <cellStyle name="Normal 9 3 5 2" xfId="5840"/>
    <cellStyle name="Normal 9 3 6" xfId="5841"/>
    <cellStyle name="Normal 9 3 6 2" xfId="5842"/>
    <cellStyle name="Normal 9 3 7" xfId="5843"/>
    <cellStyle name="Normal 9 4" xfId="5844"/>
    <cellStyle name="Normal 9 4 2" xfId="5845"/>
    <cellStyle name="Normal 9 4 2 2" xfId="5846"/>
    <cellStyle name="Normal 9 4 2 2 2" xfId="5847"/>
    <cellStyle name="Normal 9 4 2 2 2 2" xfId="5848"/>
    <cellStyle name="Normal 9 4 2 2 3" xfId="5849"/>
    <cellStyle name="Normal 9 4 2 3" xfId="5850"/>
    <cellStyle name="Normal 9 4 2 3 2" xfId="5851"/>
    <cellStyle name="Normal 9 4 2 4" xfId="5852"/>
    <cellStyle name="Normal 9 4 2 4 2" xfId="5853"/>
    <cellStyle name="Normal 9 4 2 5" xfId="5854"/>
    <cellStyle name="Normal 9 4 3" xfId="5855"/>
    <cellStyle name="Normal 9 4 3 2" xfId="5856"/>
    <cellStyle name="Normal 9 4 3 2 2" xfId="5857"/>
    <cellStyle name="Normal 9 4 3 3" xfId="5858"/>
    <cellStyle name="Normal 9 4 4" xfId="5859"/>
    <cellStyle name="Normal 9 4 4 2" xfId="5860"/>
    <cellStyle name="Normal 9 4 5" xfId="5861"/>
    <cellStyle name="Normal 9 4 5 2" xfId="5862"/>
    <cellStyle name="Normal 9 4 6" xfId="5863"/>
    <cellStyle name="Normal 9 5" xfId="5864"/>
    <cellStyle name="Normal 9 5 2" xfId="5865"/>
    <cellStyle name="Normal 9 5 2 2" xfId="5866"/>
    <cellStyle name="Normal 9 5 2 2 2" xfId="5867"/>
    <cellStyle name="Normal 9 5 2 2 2 2" xfId="5868"/>
    <cellStyle name="Normal 9 5 2 2 3" xfId="5869"/>
    <cellStyle name="Normal 9 5 2 3" xfId="5870"/>
    <cellStyle name="Normal 9 5 2 3 2" xfId="5871"/>
    <cellStyle name="Normal 9 5 2 4" xfId="5872"/>
    <cellStyle name="Normal 9 5 2 4 2" xfId="5873"/>
    <cellStyle name="Normal 9 5 2 5" xfId="5874"/>
    <cellStyle name="Normal 9 5 3" xfId="5875"/>
    <cellStyle name="Normal 9 5 3 2" xfId="5876"/>
    <cellStyle name="Normal 9 5 3 2 2" xfId="5877"/>
    <cellStyle name="Normal 9 5 3 3" xfId="5878"/>
    <cellStyle name="Normal 9 5 4" xfId="5879"/>
    <cellStyle name="Normal 9 5 4 2" xfId="5880"/>
    <cellStyle name="Normal 9 5 5" xfId="5881"/>
    <cellStyle name="Normal 9 5 5 2" xfId="5882"/>
    <cellStyle name="Normal 9 5 6" xfId="5883"/>
    <cellStyle name="Normal 9 6" xfId="5884"/>
    <cellStyle name="Normal 9 6 2" xfId="5885"/>
    <cellStyle name="Normal 9 6 2 2" xfId="5886"/>
    <cellStyle name="Normal 9 6 2 2 2" xfId="5887"/>
    <cellStyle name="Normal 9 6 2 3" xfId="5888"/>
    <cellStyle name="Normal 9 6 3" xfId="5889"/>
    <cellStyle name="Normal 9 6 3 2" xfId="5890"/>
    <cellStyle name="Normal 9 6 4" xfId="5891"/>
    <cellStyle name="Normal 9 6 4 2" xfId="5892"/>
    <cellStyle name="Normal 9 6 5" xfId="5893"/>
    <cellStyle name="Normal 9 7" xfId="5894"/>
    <cellStyle name="Normal 9 7 2" xfId="5895"/>
    <cellStyle name="Normal 9 7 2 2" xfId="5896"/>
    <cellStyle name="Normal 9 7 3" xfId="5897"/>
    <cellStyle name="Normal 9 8" xfId="5898"/>
    <cellStyle name="Normal 9 8 2" xfId="5899"/>
    <cellStyle name="Normal 9 8 2 2" xfId="5900"/>
    <cellStyle name="Normal 9 8 3" xfId="5901"/>
    <cellStyle name="Normal 9 9" xfId="5902"/>
    <cellStyle name="Normal 9 9 2" xfId="5903"/>
    <cellStyle name="Note" xfId="19" builtinId="10" customBuiltin="1"/>
    <cellStyle name="Note 2" xfId="5904"/>
    <cellStyle name="Note 3" xfId="5905"/>
    <cellStyle name="Note 3 2" xfId="5906"/>
    <cellStyle name="Note 3 2 2" xfId="5907"/>
    <cellStyle name="Note 3 2 2 2" xfId="5908"/>
    <cellStyle name="Note 3 2 2 2 2" xfId="5909"/>
    <cellStyle name="Note 3 2 2 2 2 2" xfId="5910"/>
    <cellStyle name="Note 3 2 2 2 3" xfId="5911"/>
    <cellStyle name="Note 3 2 2 3" xfId="5912"/>
    <cellStyle name="Note 3 2 2 3 2" xfId="5913"/>
    <cellStyle name="Note 3 2 2 4" xfId="5914"/>
    <cellStyle name="Note 3 2 2 4 2" xfId="5915"/>
    <cellStyle name="Note 3 2 2 5" xfId="5916"/>
    <cellStyle name="Note 3 2 3" xfId="5917"/>
    <cellStyle name="Note 3 2 3 2" xfId="5918"/>
    <cellStyle name="Note 3 2 3 2 2" xfId="5919"/>
    <cellStyle name="Note 3 2 3 3" xfId="5920"/>
    <cellStyle name="Note 3 2 4" xfId="5921"/>
    <cellStyle name="Note 3 2 4 2" xfId="5922"/>
    <cellStyle name="Note 3 2 5" xfId="5923"/>
    <cellStyle name="Note 3 2 5 2" xfId="5924"/>
    <cellStyle name="Note 3 2 6" xfId="5925"/>
    <cellStyle name="Note 3 3" xfId="5926"/>
    <cellStyle name="Note 3 3 2" xfId="5927"/>
    <cellStyle name="Note 3 3 2 2" xfId="5928"/>
    <cellStyle name="Note 3 3 2 2 2" xfId="5929"/>
    <cellStyle name="Note 3 3 2 3" xfId="5930"/>
    <cellStyle name="Note 3 3 3" xfId="5931"/>
    <cellStyle name="Note 3 3 3 2" xfId="5932"/>
    <cellStyle name="Note 3 3 4" xfId="5933"/>
    <cellStyle name="Note 3 3 4 2" xfId="5934"/>
    <cellStyle name="Note 3 3 5" xfId="5935"/>
    <cellStyle name="Note 3 4" xfId="5936"/>
    <cellStyle name="Note 3 4 2" xfId="5937"/>
    <cellStyle name="Note 3 4 2 2" xfId="5938"/>
    <cellStyle name="Note 3 4 3" xfId="5939"/>
    <cellStyle name="Note 3 5" xfId="5940"/>
    <cellStyle name="Note 3 5 2" xfId="5941"/>
    <cellStyle name="Note 3 6" xfId="5942"/>
    <cellStyle name="Note 3 6 2" xfId="5943"/>
    <cellStyle name="Note 3 7" xfId="5944"/>
    <cellStyle name="Note 4" xfId="5945"/>
    <cellStyle name="Note 4 2" xfId="5946"/>
    <cellStyle name="Note 4 2 2" xfId="5947"/>
    <cellStyle name="Note 4 2 2 2" xfId="5948"/>
    <cellStyle name="Note 4 2 3" xfId="5949"/>
    <cellStyle name="Note 4 3" xfId="5950"/>
    <cellStyle name="Note 4 3 2" xfId="5951"/>
    <cellStyle name="Note 4 4" xfId="5952"/>
    <cellStyle name="Note 4 4 2" xfId="5953"/>
    <cellStyle name="Note 4 5" xfId="5954"/>
    <cellStyle name="Note 5" xfId="5955"/>
    <cellStyle name="Note 5 2" xfId="5956"/>
    <cellStyle name="Note 5 2 2" xfId="5957"/>
    <cellStyle name="Note 5 3" xfId="5958"/>
    <cellStyle name="Note 5 3 2" xfId="5959"/>
    <cellStyle name="Note 5 4" xfId="5960"/>
    <cellStyle name="Note 6" xfId="5961"/>
    <cellStyle name="Note 6 2" xfId="5962"/>
    <cellStyle name="Note 6 2 2" xfId="5963"/>
    <cellStyle name="Note 6 3" xfId="5964"/>
    <cellStyle name="Note 7" xfId="5965"/>
    <cellStyle name="Note 7 2" xfId="5966"/>
    <cellStyle name="Output" xfId="14" builtinId="21" customBuiltin="1"/>
    <cellStyle name="Output 2" xfId="5967"/>
    <cellStyle name="Percent" xfId="2" builtinId="5"/>
    <cellStyle name="Percent 2" xfId="51"/>
    <cellStyle name="Percent 2 10" xfId="5968"/>
    <cellStyle name="Percent 2 10 2" xfId="5969"/>
    <cellStyle name="Percent 2 2" xfId="5970"/>
    <cellStyle name="Percent 2 2 10" xfId="5971"/>
    <cellStyle name="Percent 2 2 10 2" xfId="5972"/>
    <cellStyle name="Percent 2 2 11" xfId="5973"/>
    <cellStyle name="Percent 2 2 2" xfId="5974"/>
    <cellStyle name="Percent 2 2 2 2" xfId="5975"/>
    <cellStyle name="Percent 2 2 2 2 2" xfId="5976"/>
    <cellStyle name="Percent 2 2 2 2 2 2" xfId="5977"/>
    <cellStyle name="Percent 2 2 2 2 2 2 2" xfId="5978"/>
    <cellStyle name="Percent 2 2 2 2 2 2 2 2" xfId="5979"/>
    <cellStyle name="Percent 2 2 2 2 2 2 3" xfId="5980"/>
    <cellStyle name="Percent 2 2 2 2 2 3" xfId="5981"/>
    <cellStyle name="Percent 2 2 2 2 2 3 2" xfId="5982"/>
    <cellStyle name="Percent 2 2 2 2 2 4" xfId="5983"/>
    <cellStyle name="Percent 2 2 2 2 2 4 2" xfId="5984"/>
    <cellStyle name="Percent 2 2 2 2 2 5" xfId="5985"/>
    <cellStyle name="Percent 2 2 2 2 3" xfId="5986"/>
    <cellStyle name="Percent 2 2 2 2 3 2" xfId="5987"/>
    <cellStyle name="Percent 2 2 2 2 3 2 2" xfId="5988"/>
    <cellStyle name="Percent 2 2 2 2 3 3" xfId="5989"/>
    <cellStyle name="Percent 2 2 2 2 4" xfId="5990"/>
    <cellStyle name="Percent 2 2 2 2 4 2" xfId="5991"/>
    <cellStyle name="Percent 2 2 2 2 5" xfId="5992"/>
    <cellStyle name="Percent 2 2 2 2 5 2" xfId="5993"/>
    <cellStyle name="Percent 2 2 2 2 6" xfId="5994"/>
    <cellStyle name="Percent 2 2 2 3" xfId="5995"/>
    <cellStyle name="Percent 2 2 2 3 2" xfId="5996"/>
    <cellStyle name="Percent 2 2 2 3 2 2" xfId="5997"/>
    <cellStyle name="Percent 2 2 2 3 2 2 2" xfId="5998"/>
    <cellStyle name="Percent 2 2 2 3 2 3" xfId="5999"/>
    <cellStyle name="Percent 2 2 2 3 3" xfId="6000"/>
    <cellStyle name="Percent 2 2 2 3 3 2" xfId="6001"/>
    <cellStyle name="Percent 2 2 2 3 4" xfId="6002"/>
    <cellStyle name="Percent 2 2 2 3 4 2" xfId="6003"/>
    <cellStyle name="Percent 2 2 2 3 5" xfId="6004"/>
    <cellStyle name="Percent 2 2 2 4" xfId="6005"/>
    <cellStyle name="Percent 2 2 2 4 2" xfId="6006"/>
    <cellStyle name="Percent 2 2 2 4 2 2" xfId="6007"/>
    <cellStyle name="Percent 2 2 2 4 3" xfId="6008"/>
    <cellStyle name="Percent 2 2 2 4 3 2" xfId="6009"/>
    <cellStyle name="Percent 2 2 2 4 4" xfId="6010"/>
    <cellStyle name="Percent 2 2 2 5" xfId="6011"/>
    <cellStyle name="Percent 2 2 2 5 2" xfId="6012"/>
    <cellStyle name="Percent 2 2 2 5 2 2" xfId="6013"/>
    <cellStyle name="Percent 2 2 2 5 3" xfId="6014"/>
    <cellStyle name="Percent 2 2 2 6" xfId="6015"/>
    <cellStyle name="Percent 2 2 2 6 2" xfId="6016"/>
    <cellStyle name="Percent 2 2 2 7" xfId="6017"/>
    <cellStyle name="Percent 2 2 2 7 2" xfId="6018"/>
    <cellStyle name="Percent 2 2 2 8" xfId="6019"/>
    <cellStyle name="Percent 2 2 3" xfId="6020"/>
    <cellStyle name="Percent 2 2 3 2" xfId="6021"/>
    <cellStyle name="Percent 2 2 3 2 2" xfId="6022"/>
    <cellStyle name="Percent 2 2 3 2 2 2" xfId="6023"/>
    <cellStyle name="Percent 2 2 3 2 2 2 2" xfId="6024"/>
    <cellStyle name="Percent 2 2 3 2 2 2 2 2" xfId="6025"/>
    <cellStyle name="Percent 2 2 3 2 2 2 3" xfId="6026"/>
    <cellStyle name="Percent 2 2 3 2 2 3" xfId="6027"/>
    <cellStyle name="Percent 2 2 3 2 2 3 2" xfId="6028"/>
    <cellStyle name="Percent 2 2 3 2 2 4" xfId="6029"/>
    <cellStyle name="Percent 2 2 3 2 2 4 2" xfId="6030"/>
    <cellStyle name="Percent 2 2 3 2 2 5" xfId="6031"/>
    <cellStyle name="Percent 2 2 3 2 3" xfId="6032"/>
    <cellStyle name="Percent 2 2 3 2 3 2" xfId="6033"/>
    <cellStyle name="Percent 2 2 3 2 3 2 2" xfId="6034"/>
    <cellStyle name="Percent 2 2 3 2 3 3" xfId="6035"/>
    <cellStyle name="Percent 2 2 3 2 4" xfId="6036"/>
    <cellStyle name="Percent 2 2 3 2 4 2" xfId="6037"/>
    <cellStyle name="Percent 2 2 3 2 5" xfId="6038"/>
    <cellStyle name="Percent 2 2 3 2 5 2" xfId="6039"/>
    <cellStyle name="Percent 2 2 3 2 6" xfId="6040"/>
    <cellStyle name="Percent 2 2 3 3" xfId="6041"/>
    <cellStyle name="Percent 2 2 3 3 2" xfId="6042"/>
    <cellStyle name="Percent 2 2 3 3 2 2" xfId="6043"/>
    <cellStyle name="Percent 2 2 3 3 2 2 2" xfId="6044"/>
    <cellStyle name="Percent 2 2 3 3 2 3" xfId="6045"/>
    <cellStyle name="Percent 2 2 3 3 3" xfId="6046"/>
    <cellStyle name="Percent 2 2 3 3 3 2" xfId="6047"/>
    <cellStyle name="Percent 2 2 3 3 4" xfId="6048"/>
    <cellStyle name="Percent 2 2 3 3 4 2" xfId="6049"/>
    <cellStyle name="Percent 2 2 3 3 5" xfId="6050"/>
    <cellStyle name="Percent 2 2 3 4" xfId="6051"/>
    <cellStyle name="Percent 2 2 3 4 2" xfId="6052"/>
    <cellStyle name="Percent 2 2 3 4 2 2" xfId="6053"/>
    <cellStyle name="Percent 2 2 3 4 3" xfId="6054"/>
    <cellStyle name="Percent 2 2 3 5" xfId="6055"/>
    <cellStyle name="Percent 2 2 3 5 2" xfId="6056"/>
    <cellStyle name="Percent 2 2 3 6" xfId="6057"/>
    <cellStyle name="Percent 2 2 3 6 2" xfId="6058"/>
    <cellStyle name="Percent 2 2 3 7" xfId="6059"/>
    <cellStyle name="Percent 2 2 4" xfId="6060"/>
    <cellStyle name="Percent 2 2 4 2" xfId="6061"/>
    <cellStyle name="Percent 2 2 4 2 2" xfId="6062"/>
    <cellStyle name="Percent 2 2 4 2 2 2" xfId="6063"/>
    <cellStyle name="Percent 2 2 4 2 2 2 2" xfId="6064"/>
    <cellStyle name="Percent 2 2 4 2 2 3" xfId="6065"/>
    <cellStyle name="Percent 2 2 4 2 3" xfId="6066"/>
    <cellStyle name="Percent 2 2 4 2 3 2" xfId="6067"/>
    <cellStyle name="Percent 2 2 4 2 4" xfId="6068"/>
    <cellStyle name="Percent 2 2 4 2 4 2" xfId="6069"/>
    <cellStyle name="Percent 2 2 4 2 5" xfId="6070"/>
    <cellStyle name="Percent 2 2 4 3" xfId="6071"/>
    <cellStyle name="Percent 2 2 4 3 2" xfId="6072"/>
    <cellStyle name="Percent 2 2 4 3 2 2" xfId="6073"/>
    <cellStyle name="Percent 2 2 4 3 3" xfId="6074"/>
    <cellStyle name="Percent 2 2 4 4" xfId="6075"/>
    <cellStyle name="Percent 2 2 4 4 2" xfId="6076"/>
    <cellStyle name="Percent 2 2 4 5" xfId="6077"/>
    <cellStyle name="Percent 2 2 4 5 2" xfId="6078"/>
    <cellStyle name="Percent 2 2 4 6" xfId="6079"/>
    <cellStyle name="Percent 2 2 5" xfId="6080"/>
    <cellStyle name="Percent 2 2 5 2" xfId="6081"/>
    <cellStyle name="Percent 2 2 5 2 2" xfId="6082"/>
    <cellStyle name="Percent 2 2 5 2 2 2" xfId="6083"/>
    <cellStyle name="Percent 2 2 5 2 2 2 2" xfId="6084"/>
    <cellStyle name="Percent 2 2 5 2 2 3" xfId="6085"/>
    <cellStyle name="Percent 2 2 5 2 3" xfId="6086"/>
    <cellStyle name="Percent 2 2 5 2 3 2" xfId="6087"/>
    <cellStyle name="Percent 2 2 5 2 4" xfId="6088"/>
    <cellStyle name="Percent 2 2 5 2 4 2" xfId="6089"/>
    <cellStyle name="Percent 2 2 5 2 5" xfId="6090"/>
    <cellStyle name="Percent 2 2 5 3" xfId="6091"/>
    <cellStyle name="Percent 2 2 5 3 2" xfId="6092"/>
    <cellStyle name="Percent 2 2 5 3 2 2" xfId="6093"/>
    <cellStyle name="Percent 2 2 5 3 3" xfId="6094"/>
    <cellStyle name="Percent 2 2 5 4" xfId="6095"/>
    <cellStyle name="Percent 2 2 5 4 2" xfId="6096"/>
    <cellStyle name="Percent 2 2 5 5" xfId="6097"/>
    <cellStyle name="Percent 2 2 5 5 2" xfId="6098"/>
    <cellStyle name="Percent 2 2 5 6" xfId="6099"/>
    <cellStyle name="Percent 2 2 6" xfId="6100"/>
    <cellStyle name="Percent 2 2 6 2" xfId="6101"/>
    <cellStyle name="Percent 2 2 6 2 2" xfId="6102"/>
    <cellStyle name="Percent 2 2 6 2 2 2" xfId="6103"/>
    <cellStyle name="Percent 2 2 6 2 3" xfId="6104"/>
    <cellStyle name="Percent 2 2 6 3" xfId="6105"/>
    <cellStyle name="Percent 2 2 6 3 2" xfId="6106"/>
    <cellStyle name="Percent 2 2 6 4" xfId="6107"/>
    <cellStyle name="Percent 2 2 6 4 2" xfId="6108"/>
    <cellStyle name="Percent 2 2 6 5" xfId="6109"/>
    <cellStyle name="Percent 2 2 7" xfId="6110"/>
    <cellStyle name="Percent 2 2 7 2" xfId="6111"/>
    <cellStyle name="Percent 2 2 7 2 2" xfId="6112"/>
    <cellStyle name="Percent 2 2 7 3" xfId="6113"/>
    <cellStyle name="Percent 2 2 8" xfId="6114"/>
    <cellStyle name="Percent 2 2 8 2" xfId="6115"/>
    <cellStyle name="Percent 2 2 8 2 2" xfId="6116"/>
    <cellStyle name="Percent 2 2 8 3" xfId="6117"/>
    <cellStyle name="Percent 2 2 9" xfId="6118"/>
    <cellStyle name="Percent 2 2 9 2" xfId="6119"/>
    <cellStyle name="Percent 2 3" xfId="6120"/>
    <cellStyle name="Percent 2 3 2" xfId="6121"/>
    <cellStyle name="Percent 2 3 2 2" xfId="6122"/>
    <cellStyle name="Percent 2 3 2 2 2" xfId="6123"/>
    <cellStyle name="Percent 2 3 2 2 2 2" xfId="6124"/>
    <cellStyle name="Percent 2 3 2 2 2 2 2" xfId="6125"/>
    <cellStyle name="Percent 2 3 2 2 2 2 2 2" xfId="6126"/>
    <cellStyle name="Percent 2 3 2 2 2 2 3" xfId="6127"/>
    <cellStyle name="Percent 2 3 2 2 2 3" xfId="6128"/>
    <cellStyle name="Percent 2 3 2 2 2 3 2" xfId="6129"/>
    <cellStyle name="Percent 2 3 2 2 2 4" xfId="6130"/>
    <cellStyle name="Percent 2 3 2 2 2 4 2" xfId="6131"/>
    <cellStyle name="Percent 2 3 2 2 2 5" xfId="6132"/>
    <cellStyle name="Percent 2 3 2 2 3" xfId="6133"/>
    <cellStyle name="Percent 2 3 2 2 3 2" xfId="6134"/>
    <cellStyle name="Percent 2 3 2 2 3 2 2" xfId="6135"/>
    <cellStyle name="Percent 2 3 2 2 3 3" xfId="6136"/>
    <cellStyle name="Percent 2 3 2 2 4" xfId="6137"/>
    <cellStyle name="Percent 2 3 2 2 4 2" xfId="6138"/>
    <cellStyle name="Percent 2 3 2 2 5" xfId="6139"/>
    <cellStyle name="Percent 2 3 2 2 5 2" xfId="6140"/>
    <cellStyle name="Percent 2 3 2 2 6" xfId="6141"/>
    <cellStyle name="Percent 2 3 2 3" xfId="6142"/>
    <cellStyle name="Percent 2 3 2 3 2" xfId="6143"/>
    <cellStyle name="Percent 2 3 2 3 2 2" xfId="6144"/>
    <cellStyle name="Percent 2 3 2 3 2 2 2" xfId="6145"/>
    <cellStyle name="Percent 2 3 2 3 2 3" xfId="6146"/>
    <cellStyle name="Percent 2 3 2 3 3" xfId="6147"/>
    <cellStyle name="Percent 2 3 2 3 3 2" xfId="6148"/>
    <cellStyle name="Percent 2 3 2 3 4" xfId="6149"/>
    <cellStyle name="Percent 2 3 2 3 4 2" xfId="6150"/>
    <cellStyle name="Percent 2 3 2 3 5" xfId="6151"/>
    <cellStyle name="Percent 2 3 2 4" xfId="6152"/>
    <cellStyle name="Percent 2 3 2 4 2" xfId="6153"/>
    <cellStyle name="Percent 2 3 2 4 2 2" xfId="6154"/>
    <cellStyle name="Percent 2 3 2 4 3" xfId="6155"/>
    <cellStyle name="Percent 2 3 2 4 3 2" xfId="6156"/>
    <cellStyle name="Percent 2 3 2 4 4" xfId="6157"/>
    <cellStyle name="Percent 2 3 2 5" xfId="6158"/>
    <cellStyle name="Percent 2 3 2 5 2" xfId="6159"/>
    <cellStyle name="Percent 2 3 2 5 2 2" xfId="6160"/>
    <cellStyle name="Percent 2 3 2 5 3" xfId="6161"/>
    <cellStyle name="Percent 2 3 2 6" xfId="6162"/>
    <cellStyle name="Percent 2 3 2 6 2" xfId="6163"/>
    <cellStyle name="Percent 2 3 2 7" xfId="6164"/>
    <cellStyle name="Percent 2 3 2 7 2" xfId="6165"/>
    <cellStyle name="Percent 2 3 2 8" xfId="6166"/>
    <cellStyle name="Percent 2 3 3" xfId="6167"/>
    <cellStyle name="Percent 2 3 3 2" xfId="6168"/>
    <cellStyle name="Percent 2 3 3 2 2" xfId="6169"/>
    <cellStyle name="Percent 2 3 3 2 2 2" xfId="6170"/>
    <cellStyle name="Percent 2 3 3 2 2 2 2" xfId="6171"/>
    <cellStyle name="Percent 2 3 3 2 2 3" xfId="6172"/>
    <cellStyle name="Percent 2 3 3 2 3" xfId="6173"/>
    <cellStyle name="Percent 2 3 3 2 3 2" xfId="6174"/>
    <cellStyle name="Percent 2 3 3 2 4" xfId="6175"/>
    <cellStyle name="Percent 2 3 3 2 4 2" xfId="6176"/>
    <cellStyle name="Percent 2 3 3 2 5" xfId="6177"/>
    <cellStyle name="Percent 2 3 3 3" xfId="6178"/>
    <cellStyle name="Percent 2 3 3 3 2" xfId="6179"/>
    <cellStyle name="Percent 2 3 3 3 2 2" xfId="6180"/>
    <cellStyle name="Percent 2 3 3 3 3" xfId="6181"/>
    <cellStyle name="Percent 2 3 3 4" xfId="6182"/>
    <cellStyle name="Percent 2 3 3 4 2" xfId="6183"/>
    <cellStyle name="Percent 2 3 3 5" xfId="6184"/>
    <cellStyle name="Percent 2 3 3 5 2" xfId="6185"/>
    <cellStyle name="Percent 2 3 3 5 3" xfId="6186"/>
    <cellStyle name="Percent 2 3 3 6" xfId="6187"/>
    <cellStyle name="Percent 2 3 4" xfId="6188"/>
    <cellStyle name="Percent 2 3 4 2" xfId="6189"/>
    <cellStyle name="Percent 2 3 4 2 2" xfId="6190"/>
    <cellStyle name="Percent 2 3 4 2 2 2" xfId="6191"/>
    <cellStyle name="Percent 2 3 4 2 2 2 2" xfId="6192"/>
    <cellStyle name="Percent 2 3 4 2 2 3" xfId="6193"/>
    <cellStyle name="Percent 2 3 4 2 3" xfId="6194"/>
    <cellStyle name="Percent 2 3 4 2 3 2" xfId="6195"/>
    <cellStyle name="Percent 2 3 4 2 4" xfId="6196"/>
    <cellStyle name="Percent 2 3 4 2 4 2" xfId="6197"/>
    <cellStyle name="Percent 2 3 4 2 5" xfId="6198"/>
    <cellStyle name="Percent 2 3 4 3" xfId="6199"/>
    <cellStyle name="Percent 2 3 4 3 2" xfId="6200"/>
    <cellStyle name="Percent 2 3 4 3 2 2" xfId="6201"/>
    <cellStyle name="Percent 2 3 4 3 3" xfId="6202"/>
    <cellStyle name="Percent 2 3 4 4" xfId="6203"/>
    <cellStyle name="Percent 2 3 4 4 2" xfId="6204"/>
    <cellStyle name="Percent 2 3 4 5" xfId="6205"/>
    <cellStyle name="Percent 2 3 4 5 2" xfId="6206"/>
    <cellStyle name="Percent 2 3 4 6" xfId="6207"/>
    <cellStyle name="Percent 2 3 5" xfId="6208"/>
    <cellStyle name="Percent 2 3 6" xfId="6209"/>
    <cellStyle name="Percent 2 3 6 2" xfId="6210"/>
    <cellStyle name="Percent 2 3 7" xfId="6211"/>
    <cellStyle name="Percent 2 4" xfId="6212"/>
    <cellStyle name="Percent 2 4 2" xfId="6213"/>
    <cellStyle name="Percent 2 4 2 2" xfId="6214"/>
    <cellStyle name="Percent 2 4 2 2 2" xfId="6215"/>
    <cellStyle name="Percent 2 4 2 2 2 2" xfId="6216"/>
    <cellStyle name="Percent 2 4 2 2 2 2 2" xfId="6217"/>
    <cellStyle name="Percent 2 4 2 2 2 3" xfId="6218"/>
    <cellStyle name="Percent 2 4 2 2 3" xfId="6219"/>
    <cellStyle name="Percent 2 4 2 2 3 2" xfId="6220"/>
    <cellStyle name="Percent 2 4 2 2 4" xfId="6221"/>
    <cellStyle name="Percent 2 4 2 2 4 2" xfId="6222"/>
    <cellStyle name="Percent 2 4 2 2 5" xfId="6223"/>
    <cellStyle name="Percent 2 4 2 3" xfId="6224"/>
    <cellStyle name="Percent 2 4 2 3 2" xfId="6225"/>
    <cellStyle name="Percent 2 4 2 3 2 2" xfId="6226"/>
    <cellStyle name="Percent 2 4 2 3 3" xfId="6227"/>
    <cellStyle name="Percent 2 4 2 4" xfId="6228"/>
    <cellStyle name="Percent 2 4 2 4 2" xfId="6229"/>
    <cellStyle name="Percent 2 4 2 5" xfId="6230"/>
    <cellStyle name="Percent 2 4 2 5 2" xfId="6231"/>
    <cellStyle name="Percent 2 4 2 6" xfId="6232"/>
    <cellStyle name="Percent 2 4 3" xfId="6233"/>
    <cellStyle name="Percent 2 4 3 2" xfId="6234"/>
    <cellStyle name="Percent 2 4 3 2 2" xfId="6235"/>
    <cellStyle name="Percent 2 4 3 2 2 2" xfId="6236"/>
    <cellStyle name="Percent 2 4 3 2 3" xfId="6237"/>
    <cellStyle name="Percent 2 4 3 3" xfId="6238"/>
    <cellStyle name="Percent 2 4 3 3 2" xfId="6239"/>
    <cellStyle name="Percent 2 4 3 4" xfId="6240"/>
    <cellStyle name="Percent 2 4 3 4 2" xfId="6241"/>
    <cellStyle name="Percent 2 4 3 5" xfId="6242"/>
    <cellStyle name="Percent 2 4 4" xfId="6243"/>
    <cellStyle name="Percent 2 4 4 2" xfId="6244"/>
    <cellStyle name="Percent 2 4 4 2 2" xfId="6245"/>
    <cellStyle name="Percent 2 4 4 3" xfId="6246"/>
    <cellStyle name="Percent 2 4 4 3 2" xfId="6247"/>
    <cellStyle name="Percent 2 4 4 4" xfId="6248"/>
    <cellStyle name="Percent 2 4 5" xfId="6249"/>
    <cellStyle name="Percent 2 4 5 2" xfId="6250"/>
    <cellStyle name="Percent 2 4 5 2 2" xfId="6251"/>
    <cellStyle name="Percent 2 4 5 3" xfId="6252"/>
    <cellStyle name="Percent 2 4 6" xfId="6253"/>
    <cellStyle name="Percent 2 4 6 2" xfId="6254"/>
    <cellStyle name="Percent 2 4 7" xfId="6255"/>
    <cellStyle name="Percent 2 4 7 2" xfId="6256"/>
    <cellStyle name="Percent 2 4 8" xfId="6257"/>
    <cellStyle name="Percent 2 5" xfId="6258"/>
    <cellStyle name="Percent 2 5 2" xfId="6259"/>
    <cellStyle name="Percent 2 5 2 2" xfId="6260"/>
    <cellStyle name="Percent 2 5 2 2 2" xfId="6261"/>
    <cellStyle name="Percent 2 5 2 2 2 2" xfId="6262"/>
    <cellStyle name="Percent 2 5 2 2 2 2 2" xfId="6263"/>
    <cellStyle name="Percent 2 5 2 2 2 3" xfId="6264"/>
    <cellStyle name="Percent 2 5 2 2 3" xfId="6265"/>
    <cellStyle name="Percent 2 5 2 2 3 2" xfId="6266"/>
    <cellStyle name="Percent 2 5 2 2 4" xfId="6267"/>
    <cellStyle name="Percent 2 5 2 2 4 2" xfId="6268"/>
    <cellStyle name="Percent 2 5 2 2 5" xfId="6269"/>
    <cellStyle name="Percent 2 5 2 3" xfId="6270"/>
    <cellStyle name="Percent 2 5 2 3 2" xfId="6271"/>
    <cellStyle name="Percent 2 5 2 3 2 2" xfId="6272"/>
    <cellStyle name="Percent 2 5 2 3 3" xfId="6273"/>
    <cellStyle name="Percent 2 5 2 4" xfId="6274"/>
    <cellStyle name="Percent 2 5 2 4 2" xfId="6275"/>
    <cellStyle name="Percent 2 5 2 5" xfId="6276"/>
    <cellStyle name="Percent 2 5 2 5 2" xfId="6277"/>
    <cellStyle name="Percent 2 5 2 6" xfId="6278"/>
    <cellStyle name="Percent 2 5 3" xfId="6279"/>
    <cellStyle name="Percent 2 5 3 2" xfId="6280"/>
    <cellStyle name="Percent 2 5 3 2 2" xfId="6281"/>
    <cellStyle name="Percent 2 5 3 2 2 2" xfId="6282"/>
    <cellStyle name="Percent 2 5 3 2 3" xfId="6283"/>
    <cellStyle name="Percent 2 5 3 3" xfId="6284"/>
    <cellStyle name="Percent 2 5 3 3 2" xfId="6285"/>
    <cellStyle name="Percent 2 5 3 4" xfId="6286"/>
    <cellStyle name="Percent 2 5 3 4 2" xfId="6287"/>
    <cellStyle name="Percent 2 5 3 5" xfId="6288"/>
    <cellStyle name="Percent 2 5 4" xfId="6289"/>
    <cellStyle name="Percent 2 5 4 2" xfId="6290"/>
    <cellStyle name="Percent 2 5 4 2 2" xfId="6291"/>
    <cellStyle name="Percent 2 5 4 3" xfId="6292"/>
    <cellStyle name="Percent 2 5 5" xfId="6293"/>
    <cellStyle name="Percent 2 5 5 2" xfId="6294"/>
    <cellStyle name="Percent 2 5 6" xfId="6295"/>
    <cellStyle name="Percent 2 5 6 2" xfId="6296"/>
    <cellStyle name="Percent 2 5 7" xfId="6297"/>
    <cellStyle name="Percent 2 6" xfId="6298"/>
    <cellStyle name="Percent 2 6 2" xfId="6299"/>
    <cellStyle name="Percent 2 6 2 2" xfId="6300"/>
    <cellStyle name="Percent 2 6 3" xfId="6301"/>
    <cellStyle name="Percent 2 6 3 2" xfId="6302"/>
    <cellStyle name="Percent 2 7" xfId="6303"/>
    <cellStyle name="Percent 2 7 2" xfId="6304"/>
    <cellStyle name="Percent 2 7 2 2" xfId="6305"/>
    <cellStyle name="Percent 2 7 2 2 2" xfId="6306"/>
    <cellStyle name="Percent 2 7 2 3" xfId="6307"/>
    <cellStyle name="Percent 2 7 3" xfId="6308"/>
    <cellStyle name="Percent 2 7 3 2" xfId="6309"/>
    <cellStyle name="Percent 2 7 4" xfId="6310"/>
    <cellStyle name="Percent 2 7 4 2" xfId="6311"/>
    <cellStyle name="Percent 2 7 5" xfId="6312"/>
    <cellStyle name="Percent 2 8" xfId="6313"/>
    <cellStyle name="Percent 2 8 2" xfId="6314"/>
    <cellStyle name="Percent 2 8 2 2" xfId="6315"/>
    <cellStyle name="Percent 2 8 3" xfId="6316"/>
    <cellStyle name="Percent 2 9" xfId="6317"/>
    <cellStyle name="Percent 2 9 2" xfId="6318"/>
    <cellStyle name="Percent 2 9 2 2" xfId="6319"/>
    <cellStyle name="Percent 2 9 3" xfId="6320"/>
    <cellStyle name="Percent 3" xfId="6321"/>
    <cellStyle name="Percent 3 10" xfId="6322"/>
    <cellStyle name="Percent 3 10 2" xfId="6323"/>
    <cellStyle name="Percent 3 10 2 2" xfId="6324"/>
    <cellStyle name="Percent 3 10 3" xfId="6325"/>
    <cellStyle name="Percent 3 11" xfId="6326"/>
    <cellStyle name="Percent 3 11 2" xfId="6327"/>
    <cellStyle name="Percent 3 12" xfId="6328"/>
    <cellStyle name="Percent 3 12 2" xfId="6329"/>
    <cellStyle name="Percent 3 13" xfId="6330"/>
    <cellStyle name="Percent 3 2" xfId="6331"/>
    <cellStyle name="Percent 3 2 10" xfId="6332"/>
    <cellStyle name="Percent 3 2 10 2" xfId="6333"/>
    <cellStyle name="Percent 3 2 11" xfId="6334"/>
    <cellStyle name="Percent 3 2 11 2" xfId="6335"/>
    <cellStyle name="Percent 3 2 12" xfId="6336"/>
    <cellStyle name="Percent 3 2 2" xfId="6337"/>
    <cellStyle name="Percent 3 2 2 10" xfId="6338"/>
    <cellStyle name="Percent 3 2 2 10 2" xfId="6339"/>
    <cellStyle name="Percent 3 2 2 11" xfId="6340"/>
    <cellStyle name="Percent 3 2 2 11 2" xfId="6341"/>
    <cellStyle name="Percent 3 2 2 12" xfId="6342"/>
    <cellStyle name="Percent 3 2 2 2" xfId="6343"/>
    <cellStyle name="Percent 3 2 2 2 10" xfId="6344"/>
    <cellStyle name="Percent 3 2 2 2 10 2" xfId="6345"/>
    <cellStyle name="Percent 3 2 2 2 11" xfId="6346"/>
    <cellStyle name="Percent 3 2 2 2 2" xfId="6347"/>
    <cellStyle name="Percent 3 2 2 2 2 2" xfId="6348"/>
    <cellStyle name="Percent 3 2 2 2 2 2 2" xfId="6349"/>
    <cellStyle name="Percent 3 2 2 2 2 2 2 2" xfId="6350"/>
    <cellStyle name="Percent 3 2 2 2 2 2 2 2 2" xfId="6351"/>
    <cellStyle name="Percent 3 2 2 2 2 2 2 2 2 2" xfId="6352"/>
    <cellStyle name="Percent 3 2 2 2 2 2 2 2 3" xfId="6353"/>
    <cellStyle name="Percent 3 2 2 2 2 2 2 3" xfId="6354"/>
    <cellStyle name="Percent 3 2 2 2 2 2 2 3 2" xfId="6355"/>
    <cellStyle name="Percent 3 2 2 2 2 2 2 4" xfId="6356"/>
    <cellStyle name="Percent 3 2 2 2 2 2 2 4 2" xfId="6357"/>
    <cellStyle name="Percent 3 2 2 2 2 2 2 5" xfId="6358"/>
    <cellStyle name="Percent 3 2 2 2 2 2 3" xfId="6359"/>
    <cellStyle name="Percent 3 2 2 2 2 2 3 2" xfId="6360"/>
    <cellStyle name="Percent 3 2 2 2 2 2 3 2 2" xfId="6361"/>
    <cellStyle name="Percent 3 2 2 2 2 2 3 3" xfId="6362"/>
    <cellStyle name="Percent 3 2 2 2 2 2 4" xfId="6363"/>
    <cellStyle name="Percent 3 2 2 2 2 2 4 2" xfId="6364"/>
    <cellStyle name="Percent 3 2 2 2 2 2 5" xfId="6365"/>
    <cellStyle name="Percent 3 2 2 2 2 2 5 2" xfId="6366"/>
    <cellStyle name="Percent 3 2 2 2 2 2 6" xfId="6367"/>
    <cellStyle name="Percent 3 2 2 2 2 3" xfId="6368"/>
    <cellStyle name="Percent 3 2 2 2 2 3 2" xfId="6369"/>
    <cellStyle name="Percent 3 2 2 2 2 3 2 2" xfId="6370"/>
    <cellStyle name="Percent 3 2 2 2 2 3 2 2 2" xfId="6371"/>
    <cellStyle name="Percent 3 2 2 2 2 3 2 3" xfId="6372"/>
    <cellStyle name="Percent 3 2 2 2 2 3 3" xfId="6373"/>
    <cellStyle name="Percent 3 2 2 2 2 3 3 2" xfId="6374"/>
    <cellStyle name="Percent 3 2 2 2 2 3 4" xfId="6375"/>
    <cellStyle name="Percent 3 2 2 2 2 3 4 2" xfId="6376"/>
    <cellStyle name="Percent 3 2 2 2 2 3 5" xfId="6377"/>
    <cellStyle name="Percent 3 2 2 2 2 4" xfId="6378"/>
    <cellStyle name="Percent 3 2 2 2 2 4 2" xfId="6379"/>
    <cellStyle name="Percent 3 2 2 2 2 4 2 2" xfId="6380"/>
    <cellStyle name="Percent 3 2 2 2 2 4 3" xfId="6381"/>
    <cellStyle name="Percent 3 2 2 2 2 4 3 2" xfId="6382"/>
    <cellStyle name="Percent 3 2 2 2 2 4 4" xfId="6383"/>
    <cellStyle name="Percent 3 2 2 2 2 5" xfId="6384"/>
    <cellStyle name="Percent 3 2 2 2 2 5 2" xfId="6385"/>
    <cellStyle name="Percent 3 2 2 2 2 5 2 2" xfId="6386"/>
    <cellStyle name="Percent 3 2 2 2 2 5 3" xfId="6387"/>
    <cellStyle name="Percent 3 2 2 2 2 6" xfId="6388"/>
    <cellStyle name="Percent 3 2 2 2 2 6 2" xfId="6389"/>
    <cellStyle name="Percent 3 2 2 2 2 7" xfId="6390"/>
    <cellStyle name="Percent 3 2 2 2 2 7 2" xfId="6391"/>
    <cellStyle name="Percent 3 2 2 2 2 8" xfId="6392"/>
    <cellStyle name="Percent 3 2 2 2 3" xfId="6393"/>
    <cellStyle name="Percent 3 2 2 2 3 2" xfId="6394"/>
    <cellStyle name="Percent 3 2 2 2 3 2 2" xfId="6395"/>
    <cellStyle name="Percent 3 2 2 2 3 2 2 2" xfId="6396"/>
    <cellStyle name="Percent 3 2 2 2 3 2 2 2 2" xfId="6397"/>
    <cellStyle name="Percent 3 2 2 2 3 2 2 2 2 2" xfId="6398"/>
    <cellStyle name="Percent 3 2 2 2 3 2 2 2 3" xfId="6399"/>
    <cellStyle name="Percent 3 2 2 2 3 2 2 3" xfId="6400"/>
    <cellStyle name="Percent 3 2 2 2 3 2 2 3 2" xfId="6401"/>
    <cellStyle name="Percent 3 2 2 2 3 2 2 4" xfId="6402"/>
    <cellStyle name="Percent 3 2 2 2 3 2 2 4 2" xfId="6403"/>
    <cellStyle name="Percent 3 2 2 2 3 2 2 5" xfId="6404"/>
    <cellStyle name="Percent 3 2 2 2 3 2 3" xfId="6405"/>
    <cellStyle name="Percent 3 2 2 2 3 2 3 2" xfId="6406"/>
    <cellStyle name="Percent 3 2 2 2 3 2 3 2 2" xfId="6407"/>
    <cellStyle name="Percent 3 2 2 2 3 2 3 3" xfId="6408"/>
    <cellStyle name="Percent 3 2 2 2 3 2 4" xfId="6409"/>
    <cellStyle name="Percent 3 2 2 2 3 2 4 2" xfId="6410"/>
    <cellStyle name="Percent 3 2 2 2 3 2 5" xfId="6411"/>
    <cellStyle name="Percent 3 2 2 2 3 2 5 2" xfId="6412"/>
    <cellStyle name="Percent 3 2 2 2 3 2 6" xfId="6413"/>
    <cellStyle name="Percent 3 2 2 2 3 3" xfId="6414"/>
    <cellStyle name="Percent 3 2 2 2 3 3 2" xfId="6415"/>
    <cellStyle name="Percent 3 2 2 2 3 3 2 2" xfId="6416"/>
    <cellStyle name="Percent 3 2 2 2 3 3 2 2 2" xfId="6417"/>
    <cellStyle name="Percent 3 2 2 2 3 3 2 3" xfId="6418"/>
    <cellStyle name="Percent 3 2 2 2 3 3 3" xfId="6419"/>
    <cellStyle name="Percent 3 2 2 2 3 3 3 2" xfId="6420"/>
    <cellStyle name="Percent 3 2 2 2 3 3 4" xfId="6421"/>
    <cellStyle name="Percent 3 2 2 2 3 3 4 2" xfId="6422"/>
    <cellStyle name="Percent 3 2 2 2 3 3 5" xfId="6423"/>
    <cellStyle name="Percent 3 2 2 2 3 4" xfId="6424"/>
    <cellStyle name="Percent 3 2 2 2 3 4 2" xfId="6425"/>
    <cellStyle name="Percent 3 2 2 2 3 4 2 2" xfId="6426"/>
    <cellStyle name="Percent 3 2 2 2 3 4 3" xfId="6427"/>
    <cellStyle name="Percent 3 2 2 2 3 5" xfId="6428"/>
    <cellStyle name="Percent 3 2 2 2 3 5 2" xfId="6429"/>
    <cellStyle name="Percent 3 2 2 2 3 6" xfId="6430"/>
    <cellStyle name="Percent 3 2 2 2 3 6 2" xfId="6431"/>
    <cellStyle name="Percent 3 2 2 2 3 7" xfId="6432"/>
    <cellStyle name="Percent 3 2 2 2 4" xfId="6433"/>
    <cellStyle name="Percent 3 2 2 2 4 2" xfId="6434"/>
    <cellStyle name="Percent 3 2 2 2 4 2 2" xfId="6435"/>
    <cellStyle name="Percent 3 2 2 2 4 2 2 2" xfId="6436"/>
    <cellStyle name="Percent 3 2 2 2 4 2 2 2 2" xfId="6437"/>
    <cellStyle name="Percent 3 2 2 2 4 2 2 3" xfId="6438"/>
    <cellStyle name="Percent 3 2 2 2 4 2 3" xfId="6439"/>
    <cellStyle name="Percent 3 2 2 2 4 2 3 2" xfId="6440"/>
    <cellStyle name="Percent 3 2 2 2 4 2 4" xfId="6441"/>
    <cellStyle name="Percent 3 2 2 2 4 2 4 2" xfId="6442"/>
    <cellStyle name="Percent 3 2 2 2 4 2 5" xfId="6443"/>
    <cellStyle name="Percent 3 2 2 2 4 3" xfId="6444"/>
    <cellStyle name="Percent 3 2 2 2 4 3 2" xfId="6445"/>
    <cellStyle name="Percent 3 2 2 2 4 3 2 2" xfId="6446"/>
    <cellStyle name="Percent 3 2 2 2 4 3 3" xfId="6447"/>
    <cellStyle name="Percent 3 2 2 2 4 4" xfId="6448"/>
    <cellStyle name="Percent 3 2 2 2 4 4 2" xfId="6449"/>
    <cellStyle name="Percent 3 2 2 2 4 5" xfId="6450"/>
    <cellStyle name="Percent 3 2 2 2 4 5 2" xfId="6451"/>
    <cellStyle name="Percent 3 2 2 2 4 6" xfId="6452"/>
    <cellStyle name="Percent 3 2 2 2 5" xfId="6453"/>
    <cellStyle name="Percent 3 2 2 2 5 2" xfId="6454"/>
    <cellStyle name="Percent 3 2 2 2 5 2 2" xfId="6455"/>
    <cellStyle name="Percent 3 2 2 2 5 2 2 2" xfId="6456"/>
    <cellStyle name="Percent 3 2 2 2 5 2 2 2 2" xfId="6457"/>
    <cellStyle name="Percent 3 2 2 2 5 2 2 3" xfId="6458"/>
    <cellStyle name="Percent 3 2 2 2 5 2 3" xfId="6459"/>
    <cellStyle name="Percent 3 2 2 2 5 2 3 2" xfId="6460"/>
    <cellStyle name="Percent 3 2 2 2 5 2 4" xfId="6461"/>
    <cellStyle name="Percent 3 2 2 2 5 2 4 2" xfId="6462"/>
    <cellStyle name="Percent 3 2 2 2 5 2 5" xfId="6463"/>
    <cellStyle name="Percent 3 2 2 2 5 3" xfId="6464"/>
    <cellStyle name="Percent 3 2 2 2 5 3 2" xfId="6465"/>
    <cellStyle name="Percent 3 2 2 2 5 3 2 2" xfId="6466"/>
    <cellStyle name="Percent 3 2 2 2 5 3 3" xfId="6467"/>
    <cellStyle name="Percent 3 2 2 2 5 4" xfId="6468"/>
    <cellStyle name="Percent 3 2 2 2 5 4 2" xfId="6469"/>
    <cellStyle name="Percent 3 2 2 2 5 5" xfId="6470"/>
    <cellStyle name="Percent 3 2 2 2 5 5 2" xfId="6471"/>
    <cellStyle name="Percent 3 2 2 2 5 6" xfId="6472"/>
    <cellStyle name="Percent 3 2 2 2 6" xfId="6473"/>
    <cellStyle name="Percent 3 2 2 2 6 2" xfId="6474"/>
    <cellStyle name="Percent 3 2 2 2 6 2 2" xfId="6475"/>
    <cellStyle name="Percent 3 2 2 2 6 2 2 2" xfId="6476"/>
    <cellStyle name="Percent 3 2 2 2 6 2 3" xfId="6477"/>
    <cellStyle name="Percent 3 2 2 2 6 3" xfId="6478"/>
    <cellStyle name="Percent 3 2 2 2 6 3 2" xfId="6479"/>
    <cellStyle name="Percent 3 2 2 2 6 4" xfId="6480"/>
    <cellStyle name="Percent 3 2 2 2 6 4 2" xfId="6481"/>
    <cellStyle name="Percent 3 2 2 2 6 5" xfId="6482"/>
    <cellStyle name="Percent 3 2 2 2 7" xfId="6483"/>
    <cellStyle name="Percent 3 2 2 2 7 2" xfId="6484"/>
    <cellStyle name="Percent 3 2 2 2 7 2 2" xfId="6485"/>
    <cellStyle name="Percent 3 2 2 2 7 3" xfId="6486"/>
    <cellStyle name="Percent 3 2 2 2 8" xfId="6487"/>
    <cellStyle name="Percent 3 2 2 2 8 2" xfId="6488"/>
    <cellStyle name="Percent 3 2 2 2 8 2 2" xfId="6489"/>
    <cellStyle name="Percent 3 2 2 2 8 3" xfId="6490"/>
    <cellStyle name="Percent 3 2 2 2 9" xfId="6491"/>
    <cellStyle name="Percent 3 2 2 2 9 2" xfId="6492"/>
    <cellStyle name="Percent 3 2 2 3" xfId="6493"/>
    <cellStyle name="Percent 3 2 2 3 2" xfId="6494"/>
    <cellStyle name="Percent 3 2 2 3 2 2" xfId="6495"/>
    <cellStyle name="Percent 3 2 2 3 2 2 2" xfId="6496"/>
    <cellStyle name="Percent 3 2 2 3 2 2 2 2" xfId="6497"/>
    <cellStyle name="Percent 3 2 2 3 2 2 2 2 2" xfId="6498"/>
    <cellStyle name="Percent 3 2 2 3 2 2 2 3" xfId="6499"/>
    <cellStyle name="Percent 3 2 2 3 2 2 3" xfId="6500"/>
    <cellStyle name="Percent 3 2 2 3 2 2 3 2" xfId="6501"/>
    <cellStyle name="Percent 3 2 2 3 2 2 4" xfId="6502"/>
    <cellStyle name="Percent 3 2 2 3 2 2 4 2" xfId="6503"/>
    <cellStyle name="Percent 3 2 2 3 2 2 5" xfId="6504"/>
    <cellStyle name="Percent 3 2 2 3 2 3" xfId="6505"/>
    <cellStyle name="Percent 3 2 2 3 2 3 2" xfId="6506"/>
    <cellStyle name="Percent 3 2 2 3 2 3 2 2" xfId="6507"/>
    <cellStyle name="Percent 3 2 2 3 2 3 3" xfId="6508"/>
    <cellStyle name="Percent 3 2 2 3 2 4" xfId="6509"/>
    <cellStyle name="Percent 3 2 2 3 2 4 2" xfId="6510"/>
    <cellStyle name="Percent 3 2 2 3 2 5" xfId="6511"/>
    <cellStyle name="Percent 3 2 2 3 2 5 2" xfId="6512"/>
    <cellStyle name="Percent 3 2 2 3 2 6" xfId="6513"/>
    <cellStyle name="Percent 3 2 2 3 3" xfId="6514"/>
    <cellStyle name="Percent 3 2 2 3 3 2" xfId="6515"/>
    <cellStyle name="Percent 3 2 2 3 3 2 2" xfId="6516"/>
    <cellStyle name="Percent 3 2 2 3 3 2 2 2" xfId="6517"/>
    <cellStyle name="Percent 3 2 2 3 3 2 3" xfId="6518"/>
    <cellStyle name="Percent 3 2 2 3 3 3" xfId="6519"/>
    <cellStyle name="Percent 3 2 2 3 3 3 2" xfId="6520"/>
    <cellStyle name="Percent 3 2 2 3 3 4" xfId="6521"/>
    <cellStyle name="Percent 3 2 2 3 3 4 2" xfId="6522"/>
    <cellStyle name="Percent 3 2 2 3 3 5" xfId="6523"/>
    <cellStyle name="Percent 3 2 2 3 4" xfId="6524"/>
    <cellStyle name="Percent 3 2 2 3 4 2" xfId="6525"/>
    <cellStyle name="Percent 3 2 2 3 4 2 2" xfId="6526"/>
    <cellStyle name="Percent 3 2 2 3 4 3" xfId="6527"/>
    <cellStyle name="Percent 3 2 2 3 4 3 2" xfId="6528"/>
    <cellStyle name="Percent 3 2 2 3 4 4" xfId="6529"/>
    <cellStyle name="Percent 3 2 2 3 5" xfId="6530"/>
    <cellStyle name="Percent 3 2 2 3 5 2" xfId="6531"/>
    <cellStyle name="Percent 3 2 2 3 5 2 2" xfId="6532"/>
    <cellStyle name="Percent 3 2 2 3 5 3" xfId="6533"/>
    <cellStyle name="Percent 3 2 2 3 6" xfId="6534"/>
    <cellStyle name="Percent 3 2 2 3 6 2" xfId="6535"/>
    <cellStyle name="Percent 3 2 2 3 7" xfId="6536"/>
    <cellStyle name="Percent 3 2 2 3 7 2" xfId="6537"/>
    <cellStyle name="Percent 3 2 2 3 8" xfId="6538"/>
    <cellStyle name="Percent 3 2 2 4" xfId="6539"/>
    <cellStyle name="Percent 3 2 2 4 2" xfId="6540"/>
    <cellStyle name="Percent 3 2 2 4 2 2" xfId="6541"/>
    <cellStyle name="Percent 3 2 2 4 2 2 2" xfId="6542"/>
    <cellStyle name="Percent 3 2 2 4 2 2 2 2" xfId="6543"/>
    <cellStyle name="Percent 3 2 2 4 2 2 2 2 2" xfId="6544"/>
    <cellStyle name="Percent 3 2 2 4 2 2 2 3" xfId="6545"/>
    <cellStyle name="Percent 3 2 2 4 2 2 3" xfId="6546"/>
    <cellStyle name="Percent 3 2 2 4 2 2 3 2" xfId="6547"/>
    <cellStyle name="Percent 3 2 2 4 2 2 4" xfId="6548"/>
    <cellStyle name="Percent 3 2 2 4 2 2 4 2" xfId="6549"/>
    <cellStyle name="Percent 3 2 2 4 2 2 5" xfId="6550"/>
    <cellStyle name="Percent 3 2 2 4 2 3" xfId="6551"/>
    <cellStyle name="Percent 3 2 2 4 2 3 2" xfId="6552"/>
    <cellStyle name="Percent 3 2 2 4 2 3 2 2" xfId="6553"/>
    <cellStyle name="Percent 3 2 2 4 2 3 3" xfId="6554"/>
    <cellStyle name="Percent 3 2 2 4 2 4" xfId="6555"/>
    <cellStyle name="Percent 3 2 2 4 2 4 2" xfId="6556"/>
    <cellStyle name="Percent 3 2 2 4 2 5" xfId="6557"/>
    <cellStyle name="Percent 3 2 2 4 2 5 2" xfId="6558"/>
    <cellStyle name="Percent 3 2 2 4 2 6" xfId="6559"/>
    <cellStyle name="Percent 3 2 2 4 3" xfId="6560"/>
    <cellStyle name="Percent 3 2 2 4 3 2" xfId="6561"/>
    <cellStyle name="Percent 3 2 2 4 3 2 2" xfId="6562"/>
    <cellStyle name="Percent 3 2 2 4 3 2 2 2" xfId="6563"/>
    <cellStyle name="Percent 3 2 2 4 3 2 3" xfId="6564"/>
    <cellStyle name="Percent 3 2 2 4 3 3" xfId="6565"/>
    <cellStyle name="Percent 3 2 2 4 3 3 2" xfId="6566"/>
    <cellStyle name="Percent 3 2 2 4 3 4" xfId="6567"/>
    <cellStyle name="Percent 3 2 2 4 3 4 2" xfId="6568"/>
    <cellStyle name="Percent 3 2 2 4 3 5" xfId="6569"/>
    <cellStyle name="Percent 3 2 2 4 4" xfId="6570"/>
    <cellStyle name="Percent 3 2 2 4 4 2" xfId="6571"/>
    <cellStyle name="Percent 3 2 2 4 4 2 2" xfId="6572"/>
    <cellStyle name="Percent 3 2 2 4 4 3" xfId="6573"/>
    <cellStyle name="Percent 3 2 2 4 5" xfId="6574"/>
    <cellStyle name="Percent 3 2 2 4 5 2" xfId="6575"/>
    <cellStyle name="Percent 3 2 2 4 6" xfId="6576"/>
    <cellStyle name="Percent 3 2 2 4 6 2" xfId="6577"/>
    <cellStyle name="Percent 3 2 2 4 7" xfId="6578"/>
    <cellStyle name="Percent 3 2 2 5" xfId="6579"/>
    <cellStyle name="Percent 3 2 2 5 2" xfId="6580"/>
    <cellStyle name="Percent 3 2 2 5 2 2" xfId="6581"/>
    <cellStyle name="Percent 3 2 2 5 2 2 2" xfId="6582"/>
    <cellStyle name="Percent 3 2 2 5 2 2 2 2" xfId="6583"/>
    <cellStyle name="Percent 3 2 2 5 2 2 3" xfId="6584"/>
    <cellStyle name="Percent 3 2 2 5 2 3" xfId="6585"/>
    <cellStyle name="Percent 3 2 2 5 2 3 2" xfId="6586"/>
    <cellStyle name="Percent 3 2 2 5 2 4" xfId="6587"/>
    <cellStyle name="Percent 3 2 2 5 2 4 2" xfId="6588"/>
    <cellStyle name="Percent 3 2 2 5 2 5" xfId="6589"/>
    <cellStyle name="Percent 3 2 2 5 3" xfId="6590"/>
    <cellStyle name="Percent 3 2 2 5 3 2" xfId="6591"/>
    <cellStyle name="Percent 3 2 2 5 3 2 2" xfId="6592"/>
    <cellStyle name="Percent 3 2 2 5 3 3" xfId="6593"/>
    <cellStyle name="Percent 3 2 2 5 4" xfId="6594"/>
    <cellStyle name="Percent 3 2 2 5 4 2" xfId="6595"/>
    <cellStyle name="Percent 3 2 2 5 5" xfId="6596"/>
    <cellStyle name="Percent 3 2 2 5 5 2" xfId="6597"/>
    <cellStyle name="Percent 3 2 2 5 6" xfId="6598"/>
    <cellStyle name="Percent 3 2 2 6" xfId="6599"/>
    <cellStyle name="Percent 3 2 2 6 2" xfId="6600"/>
    <cellStyle name="Percent 3 2 2 6 2 2" xfId="6601"/>
    <cellStyle name="Percent 3 2 2 6 2 2 2" xfId="6602"/>
    <cellStyle name="Percent 3 2 2 6 2 2 2 2" xfId="6603"/>
    <cellStyle name="Percent 3 2 2 6 2 2 3" xfId="6604"/>
    <cellStyle name="Percent 3 2 2 6 2 3" xfId="6605"/>
    <cellStyle name="Percent 3 2 2 6 2 3 2" xfId="6606"/>
    <cellStyle name="Percent 3 2 2 6 2 4" xfId="6607"/>
    <cellStyle name="Percent 3 2 2 6 2 4 2" xfId="6608"/>
    <cellStyle name="Percent 3 2 2 6 2 5" xfId="6609"/>
    <cellStyle name="Percent 3 2 2 6 3" xfId="6610"/>
    <cellStyle name="Percent 3 2 2 6 3 2" xfId="6611"/>
    <cellStyle name="Percent 3 2 2 6 3 2 2" xfId="6612"/>
    <cellStyle name="Percent 3 2 2 6 3 3" xfId="6613"/>
    <cellStyle name="Percent 3 2 2 6 4" xfId="6614"/>
    <cellStyle name="Percent 3 2 2 6 4 2" xfId="6615"/>
    <cellStyle name="Percent 3 2 2 6 5" xfId="6616"/>
    <cellStyle name="Percent 3 2 2 6 5 2" xfId="6617"/>
    <cellStyle name="Percent 3 2 2 6 6" xfId="6618"/>
    <cellStyle name="Percent 3 2 2 7" xfId="6619"/>
    <cellStyle name="Percent 3 2 2 7 2" xfId="6620"/>
    <cellStyle name="Percent 3 2 2 7 2 2" xfId="6621"/>
    <cellStyle name="Percent 3 2 2 7 2 2 2" xfId="6622"/>
    <cellStyle name="Percent 3 2 2 7 2 3" xfId="6623"/>
    <cellStyle name="Percent 3 2 2 7 3" xfId="6624"/>
    <cellStyle name="Percent 3 2 2 7 3 2" xfId="6625"/>
    <cellStyle name="Percent 3 2 2 7 4" xfId="6626"/>
    <cellStyle name="Percent 3 2 2 7 4 2" xfId="6627"/>
    <cellStyle name="Percent 3 2 2 7 5" xfId="6628"/>
    <cellStyle name="Percent 3 2 2 8" xfId="6629"/>
    <cellStyle name="Percent 3 2 2 8 2" xfId="6630"/>
    <cellStyle name="Percent 3 2 2 8 2 2" xfId="6631"/>
    <cellStyle name="Percent 3 2 2 8 3" xfId="6632"/>
    <cellStyle name="Percent 3 2 2 9" xfId="6633"/>
    <cellStyle name="Percent 3 2 2 9 2" xfId="6634"/>
    <cellStyle name="Percent 3 2 2 9 2 2" xfId="6635"/>
    <cellStyle name="Percent 3 2 2 9 3" xfId="6636"/>
    <cellStyle name="Percent 3 2 3" xfId="6637"/>
    <cellStyle name="Percent 3 2 3 2" xfId="6638"/>
    <cellStyle name="Percent 3 2 3 2 2" xfId="6639"/>
    <cellStyle name="Percent 3 2 3 2 2 2" xfId="6640"/>
    <cellStyle name="Percent 3 2 3 2 2 2 2" xfId="6641"/>
    <cellStyle name="Percent 3 2 3 2 2 2 2 2" xfId="6642"/>
    <cellStyle name="Percent 3 2 3 2 2 2 3" xfId="6643"/>
    <cellStyle name="Percent 3 2 3 2 2 3" xfId="6644"/>
    <cellStyle name="Percent 3 2 3 2 2 3 2" xfId="6645"/>
    <cellStyle name="Percent 3 2 3 2 2 4" xfId="6646"/>
    <cellStyle name="Percent 3 2 3 2 2 4 2" xfId="6647"/>
    <cellStyle name="Percent 3 2 3 2 2 5" xfId="6648"/>
    <cellStyle name="Percent 3 2 3 2 3" xfId="6649"/>
    <cellStyle name="Percent 3 2 3 2 3 2" xfId="6650"/>
    <cellStyle name="Percent 3 2 3 2 3 2 2" xfId="6651"/>
    <cellStyle name="Percent 3 2 3 2 3 3" xfId="6652"/>
    <cellStyle name="Percent 3 2 3 2 4" xfId="6653"/>
    <cellStyle name="Percent 3 2 3 2 4 2" xfId="6654"/>
    <cellStyle name="Percent 3 2 3 2 5" xfId="6655"/>
    <cellStyle name="Percent 3 2 3 2 5 2" xfId="6656"/>
    <cellStyle name="Percent 3 2 3 2 6" xfId="6657"/>
    <cellStyle name="Percent 3 2 3 3" xfId="6658"/>
    <cellStyle name="Percent 3 2 3 3 2" xfId="6659"/>
    <cellStyle name="Percent 3 2 3 3 2 2" xfId="6660"/>
    <cellStyle name="Percent 3 2 3 3 2 2 2" xfId="6661"/>
    <cellStyle name="Percent 3 2 3 3 2 3" xfId="6662"/>
    <cellStyle name="Percent 3 2 3 3 3" xfId="6663"/>
    <cellStyle name="Percent 3 2 3 3 3 2" xfId="6664"/>
    <cellStyle name="Percent 3 2 3 3 4" xfId="6665"/>
    <cellStyle name="Percent 3 2 3 3 4 2" xfId="6666"/>
    <cellStyle name="Percent 3 2 3 3 5" xfId="6667"/>
    <cellStyle name="Percent 3 2 3 4" xfId="6668"/>
    <cellStyle name="Percent 3 2 3 4 2" xfId="6669"/>
    <cellStyle name="Percent 3 2 3 4 2 2" xfId="6670"/>
    <cellStyle name="Percent 3 2 3 4 3" xfId="6671"/>
    <cellStyle name="Percent 3 2 3 4 3 2" xfId="6672"/>
    <cellStyle name="Percent 3 2 3 4 4" xfId="6673"/>
    <cellStyle name="Percent 3 2 3 5" xfId="6674"/>
    <cellStyle name="Percent 3 2 3 5 2" xfId="6675"/>
    <cellStyle name="Percent 3 2 3 5 2 2" xfId="6676"/>
    <cellStyle name="Percent 3 2 3 5 3" xfId="6677"/>
    <cellStyle name="Percent 3 2 3 6" xfId="6678"/>
    <cellStyle name="Percent 3 2 3 6 2" xfId="6679"/>
    <cellStyle name="Percent 3 2 3 7" xfId="6680"/>
    <cellStyle name="Percent 3 2 3 7 2" xfId="6681"/>
    <cellStyle name="Percent 3 2 3 8" xfId="6682"/>
    <cellStyle name="Percent 3 2 4" xfId="6683"/>
    <cellStyle name="Percent 3 2 4 2" xfId="6684"/>
    <cellStyle name="Percent 3 2 4 2 2" xfId="6685"/>
    <cellStyle name="Percent 3 2 4 2 2 2" xfId="6686"/>
    <cellStyle name="Percent 3 2 4 2 2 2 2" xfId="6687"/>
    <cellStyle name="Percent 3 2 4 2 2 2 2 2" xfId="6688"/>
    <cellStyle name="Percent 3 2 4 2 2 2 3" xfId="6689"/>
    <cellStyle name="Percent 3 2 4 2 2 3" xfId="6690"/>
    <cellStyle name="Percent 3 2 4 2 2 3 2" xfId="6691"/>
    <cellStyle name="Percent 3 2 4 2 2 4" xfId="6692"/>
    <cellStyle name="Percent 3 2 4 2 2 4 2" xfId="6693"/>
    <cellStyle name="Percent 3 2 4 2 2 5" xfId="6694"/>
    <cellStyle name="Percent 3 2 4 2 3" xfId="6695"/>
    <cellStyle name="Percent 3 2 4 2 3 2" xfId="6696"/>
    <cellStyle name="Percent 3 2 4 2 3 2 2" xfId="6697"/>
    <cellStyle name="Percent 3 2 4 2 3 3" xfId="6698"/>
    <cellStyle name="Percent 3 2 4 2 4" xfId="6699"/>
    <cellStyle name="Percent 3 2 4 2 4 2" xfId="6700"/>
    <cellStyle name="Percent 3 2 4 2 5" xfId="6701"/>
    <cellStyle name="Percent 3 2 4 2 5 2" xfId="6702"/>
    <cellStyle name="Percent 3 2 4 2 6" xfId="6703"/>
    <cellStyle name="Percent 3 2 4 3" xfId="6704"/>
    <cellStyle name="Percent 3 2 4 3 2" xfId="6705"/>
    <cellStyle name="Percent 3 2 4 3 2 2" xfId="6706"/>
    <cellStyle name="Percent 3 2 4 3 2 2 2" xfId="6707"/>
    <cellStyle name="Percent 3 2 4 3 2 3" xfId="6708"/>
    <cellStyle name="Percent 3 2 4 3 3" xfId="6709"/>
    <cellStyle name="Percent 3 2 4 3 3 2" xfId="6710"/>
    <cellStyle name="Percent 3 2 4 3 4" xfId="6711"/>
    <cellStyle name="Percent 3 2 4 3 4 2" xfId="6712"/>
    <cellStyle name="Percent 3 2 4 3 5" xfId="6713"/>
    <cellStyle name="Percent 3 2 4 4" xfId="6714"/>
    <cellStyle name="Percent 3 2 4 4 2" xfId="6715"/>
    <cellStyle name="Percent 3 2 4 4 2 2" xfId="6716"/>
    <cellStyle name="Percent 3 2 4 4 3" xfId="6717"/>
    <cellStyle name="Percent 3 2 4 5" xfId="6718"/>
    <cellStyle name="Percent 3 2 4 5 2" xfId="6719"/>
    <cellStyle name="Percent 3 2 4 6" xfId="6720"/>
    <cellStyle name="Percent 3 2 4 6 2" xfId="6721"/>
    <cellStyle name="Percent 3 2 4 7" xfId="6722"/>
    <cellStyle name="Percent 3 2 5" xfId="6723"/>
    <cellStyle name="Percent 3 2 5 2" xfId="6724"/>
    <cellStyle name="Percent 3 2 5 2 2" xfId="6725"/>
    <cellStyle name="Percent 3 2 5 2 2 2" xfId="6726"/>
    <cellStyle name="Percent 3 2 5 2 2 2 2" xfId="6727"/>
    <cellStyle name="Percent 3 2 5 2 2 3" xfId="6728"/>
    <cellStyle name="Percent 3 2 5 2 3" xfId="6729"/>
    <cellStyle name="Percent 3 2 5 2 3 2" xfId="6730"/>
    <cellStyle name="Percent 3 2 5 2 4" xfId="6731"/>
    <cellStyle name="Percent 3 2 5 2 4 2" xfId="6732"/>
    <cellStyle name="Percent 3 2 5 2 5" xfId="6733"/>
    <cellStyle name="Percent 3 2 5 3" xfId="6734"/>
    <cellStyle name="Percent 3 2 5 3 2" xfId="6735"/>
    <cellStyle name="Percent 3 2 5 3 2 2" xfId="6736"/>
    <cellStyle name="Percent 3 2 5 3 3" xfId="6737"/>
    <cellStyle name="Percent 3 2 5 4" xfId="6738"/>
    <cellStyle name="Percent 3 2 5 4 2" xfId="6739"/>
    <cellStyle name="Percent 3 2 5 5" xfId="6740"/>
    <cellStyle name="Percent 3 2 5 5 2" xfId="6741"/>
    <cellStyle name="Percent 3 2 5 6" xfId="6742"/>
    <cellStyle name="Percent 3 2 6" xfId="6743"/>
    <cellStyle name="Percent 3 2 6 2" xfId="6744"/>
    <cellStyle name="Percent 3 2 6 2 2" xfId="6745"/>
    <cellStyle name="Percent 3 2 6 2 2 2" xfId="6746"/>
    <cellStyle name="Percent 3 2 6 2 2 2 2" xfId="6747"/>
    <cellStyle name="Percent 3 2 6 2 2 3" xfId="6748"/>
    <cellStyle name="Percent 3 2 6 2 3" xfId="6749"/>
    <cellStyle name="Percent 3 2 6 2 3 2" xfId="6750"/>
    <cellStyle name="Percent 3 2 6 2 4" xfId="6751"/>
    <cellStyle name="Percent 3 2 6 2 4 2" xfId="6752"/>
    <cellStyle name="Percent 3 2 6 2 5" xfId="6753"/>
    <cellStyle name="Percent 3 2 6 3" xfId="6754"/>
    <cellStyle name="Percent 3 2 6 3 2" xfId="6755"/>
    <cellStyle name="Percent 3 2 6 3 2 2" xfId="6756"/>
    <cellStyle name="Percent 3 2 6 3 3" xfId="6757"/>
    <cellStyle name="Percent 3 2 6 4" xfId="6758"/>
    <cellStyle name="Percent 3 2 6 4 2" xfId="6759"/>
    <cellStyle name="Percent 3 2 6 5" xfId="6760"/>
    <cellStyle name="Percent 3 2 6 5 2" xfId="6761"/>
    <cellStyle name="Percent 3 2 6 6" xfId="6762"/>
    <cellStyle name="Percent 3 2 7" xfId="6763"/>
    <cellStyle name="Percent 3 2 7 2" xfId="6764"/>
    <cellStyle name="Percent 3 2 7 2 2" xfId="6765"/>
    <cellStyle name="Percent 3 2 7 2 2 2" xfId="6766"/>
    <cellStyle name="Percent 3 2 7 2 3" xfId="6767"/>
    <cellStyle name="Percent 3 2 7 3" xfId="6768"/>
    <cellStyle name="Percent 3 2 7 3 2" xfId="6769"/>
    <cellStyle name="Percent 3 2 7 4" xfId="6770"/>
    <cellStyle name="Percent 3 2 7 4 2" xfId="6771"/>
    <cellStyle name="Percent 3 2 7 5" xfId="6772"/>
    <cellStyle name="Percent 3 2 8" xfId="6773"/>
    <cellStyle name="Percent 3 2 8 2" xfId="6774"/>
    <cellStyle name="Percent 3 2 8 2 2" xfId="6775"/>
    <cellStyle name="Percent 3 2 8 3" xfId="6776"/>
    <cellStyle name="Percent 3 2 9" xfId="6777"/>
    <cellStyle name="Percent 3 2 9 2" xfId="6778"/>
    <cellStyle name="Percent 3 2 9 2 2" xfId="6779"/>
    <cellStyle name="Percent 3 2 9 3" xfId="6780"/>
    <cellStyle name="Percent 3 3" xfId="6781"/>
    <cellStyle name="Percent 3 3 10" xfId="6782"/>
    <cellStyle name="Percent 3 3 10 2" xfId="6783"/>
    <cellStyle name="Percent 3 3 11" xfId="6784"/>
    <cellStyle name="Percent 3 3 11 2" xfId="6785"/>
    <cellStyle name="Percent 3 3 12" xfId="6786"/>
    <cellStyle name="Percent 3 3 2" xfId="6787"/>
    <cellStyle name="Percent 3 3 2 10" xfId="6788"/>
    <cellStyle name="Percent 3 3 2 10 2" xfId="6789"/>
    <cellStyle name="Percent 3 3 2 11" xfId="6790"/>
    <cellStyle name="Percent 3 3 2 2" xfId="6791"/>
    <cellStyle name="Percent 3 3 2 2 2" xfId="6792"/>
    <cellStyle name="Percent 3 3 2 2 2 2" xfId="6793"/>
    <cellStyle name="Percent 3 3 2 2 2 2 2" xfId="6794"/>
    <cellStyle name="Percent 3 3 2 2 2 2 2 2" xfId="6795"/>
    <cellStyle name="Percent 3 3 2 2 2 2 2 2 2" xfId="6796"/>
    <cellStyle name="Percent 3 3 2 2 2 2 2 3" xfId="6797"/>
    <cellStyle name="Percent 3 3 2 2 2 2 3" xfId="6798"/>
    <cellStyle name="Percent 3 3 2 2 2 2 3 2" xfId="6799"/>
    <cellStyle name="Percent 3 3 2 2 2 2 4" xfId="6800"/>
    <cellStyle name="Percent 3 3 2 2 2 2 4 2" xfId="6801"/>
    <cellStyle name="Percent 3 3 2 2 2 2 5" xfId="6802"/>
    <cellStyle name="Percent 3 3 2 2 2 3" xfId="6803"/>
    <cellStyle name="Percent 3 3 2 2 2 3 2" xfId="6804"/>
    <cellStyle name="Percent 3 3 2 2 2 3 2 2" xfId="6805"/>
    <cellStyle name="Percent 3 3 2 2 2 3 3" xfId="6806"/>
    <cellStyle name="Percent 3 3 2 2 2 4" xfId="6807"/>
    <cellStyle name="Percent 3 3 2 2 2 4 2" xfId="6808"/>
    <cellStyle name="Percent 3 3 2 2 2 5" xfId="6809"/>
    <cellStyle name="Percent 3 3 2 2 2 5 2" xfId="6810"/>
    <cellStyle name="Percent 3 3 2 2 2 6" xfId="6811"/>
    <cellStyle name="Percent 3 3 2 2 3" xfId="6812"/>
    <cellStyle name="Percent 3 3 2 2 3 2" xfId="6813"/>
    <cellStyle name="Percent 3 3 2 2 3 2 2" xfId="6814"/>
    <cellStyle name="Percent 3 3 2 2 3 2 2 2" xfId="6815"/>
    <cellStyle name="Percent 3 3 2 2 3 2 3" xfId="6816"/>
    <cellStyle name="Percent 3 3 2 2 3 3" xfId="6817"/>
    <cellStyle name="Percent 3 3 2 2 3 3 2" xfId="6818"/>
    <cellStyle name="Percent 3 3 2 2 3 4" xfId="6819"/>
    <cellStyle name="Percent 3 3 2 2 3 4 2" xfId="6820"/>
    <cellStyle name="Percent 3 3 2 2 3 5" xfId="6821"/>
    <cellStyle name="Percent 3 3 2 2 4" xfId="6822"/>
    <cellStyle name="Percent 3 3 2 2 4 2" xfId="6823"/>
    <cellStyle name="Percent 3 3 2 2 4 2 2" xfId="6824"/>
    <cellStyle name="Percent 3 3 2 2 4 3" xfId="6825"/>
    <cellStyle name="Percent 3 3 2 2 4 3 2" xfId="6826"/>
    <cellStyle name="Percent 3 3 2 2 4 4" xfId="6827"/>
    <cellStyle name="Percent 3 3 2 2 5" xfId="6828"/>
    <cellStyle name="Percent 3 3 2 2 5 2" xfId="6829"/>
    <cellStyle name="Percent 3 3 2 2 5 2 2" xfId="6830"/>
    <cellStyle name="Percent 3 3 2 2 5 3" xfId="6831"/>
    <cellStyle name="Percent 3 3 2 2 6" xfId="6832"/>
    <cellStyle name="Percent 3 3 2 2 6 2" xfId="6833"/>
    <cellStyle name="Percent 3 3 2 2 7" xfId="6834"/>
    <cellStyle name="Percent 3 3 2 2 7 2" xfId="6835"/>
    <cellStyle name="Percent 3 3 2 2 8" xfId="6836"/>
    <cellStyle name="Percent 3 3 2 3" xfId="6837"/>
    <cellStyle name="Percent 3 3 2 3 2" xfId="6838"/>
    <cellStyle name="Percent 3 3 2 3 2 2" xfId="6839"/>
    <cellStyle name="Percent 3 3 2 3 2 2 2" xfId="6840"/>
    <cellStyle name="Percent 3 3 2 3 2 2 2 2" xfId="6841"/>
    <cellStyle name="Percent 3 3 2 3 2 2 2 2 2" xfId="6842"/>
    <cellStyle name="Percent 3 3 2 3 2 2 2 3" xfId="6843"/>
    <cellStyle name="Percent 3 3 2 3 2 2 3" xfId="6844"/>
    <cellStyle name="Percent 3 3 2 3 2 2 3 2" xfId="6845"/>
    <cellStyle name="Percent 3 3 2 3 2 2 4" xfId="6846"/>
    <cellStyle name="Percent 3 3 2 3 2 2 4 2" xfId="6847"/>
    <cellStyle name="Percent 3 3 2 3 2 2 5" xfId="6848"/>
    <cellStyle name="Percent 3 3 2 3 2 3" xfId="6849"/>
    <cellStyle name="Percent 3 3 2 3 2 3 2" xfId="6850"/>
    <cellStyle name="Percent 3 3 2 3 2 3 2 2" xfId="6851"/>
    <cellStyle name="Percent 3 3 2 3 2 3 3" xfId="6852"/>
    <cellStyle name="Percent 3 3 2 3 2 4" xfId="6853"/>
    <cellStyle name="Percent 3 3 2 3 2 4 2" xfId="6854"/>
    <cellStyle name="Percent 3 3 2 3 2 5" xfId="6855"/>
    <cellStyle name="Percent 3 3 2 3 2 5 2" xfId="6856"/>
    <cellStyle name="Percent 3 3 2 3 2 6" xfId="6857"/>
    <cellStyle name="Percent 3 3 2 3 3" xfId="6858"/>
    <cellStyle name="Percent 3 3 2 3 3 2" xfId="6859"/>
    <cellStyle name="Percent 3 3 2 3 3 2 2" xfId="6860"/>
    <cellStyle name="Percent 3 3 2 3 3 2 2 2" xfId="6861"/>
    <cellStyle name="Percent 3 3 2 3 3 2 3" xfId="6862"/>
    <cellStyle name="Percent 3 3 2 3 3 3" xfId="6863"/>
    <cellStyle name="Percent 3 3 2 3 3 3 2" xfId="6864"/>
    <cellStyle name="Percent 3 3 2 3 3 4" xfId="6865"/>
    <cellStyle name="Percent 3 3 2 3 3 4 2" xfId="6866"/>
    <cellStyle name="Percent 3 3 2 3 3 5" xfId="6867"/>
    <cellStyle name="Percent 3 3 2 3 4" xfId="6868"/>
    <cellStyle name="Percent 3 3 2 3 4 2" xfId="6869"/>
    <cellStyle name="Percent 3 3 2 3 4 2 2" xfId="6870"/>
    <cellStyle name="Percent 3 3 2 3 4 3" xfId="6871"/>
    <cellStyle name="Percent 3 3 2 3 5" xfId="6872"/>
    <cellStyle name="Percent 3 3 2 3 5 2" xfId="6873"/>
    <cellStyle name="Percent 3 3 2 3 6" xfId="6874"/>
    <cellStyle name="Percent 3 3 2 3 6 2" xfId="6875"/>
    <cellStyle name="Percent 3 3 2 3 7" xfId="6876"/>
    <cellStyle name="Percent 3 3 2 4" xfId="6877"/>
    <cellStyle name="Percent 3 3 2 4 2" xfId="6878"/>
    <cellStyle name="Percent 3 3 2 4 2 2" xfId="6879"/>
    <cellStyle name="Percent 3 3 2 4 2 2 2" xfId="6880"/>
    <cellStyle name="Percent 3 3 2 4 2 2 2 2" xfId="6881"/>
    <cellStyle name="Percent 3 3 2 4 2 2 3" xfId="6882"/>
    <cellStyle name="Percent 3 3 2 4 2 3" xfId="6883"/>
    <cellStyle name="Percent 3 3 2 4 2 3 2" xfId="6884"/>
    <cellStyle name="Percent 3 3 2 4 2 4" xfId="6885"/>
    <cellStyle name="Percent 3 3 2 4 2 4 2" xfId="6886"/>
    <cellStyle name="Percent 3 3 2 4 2 5" xfId="6887"/>
    <cellStyle name="Percent 3 3 2 4 3" xfId="6888"/>
    <cellStyle name="Percent 3 3 2 4 3 2" xfId="6889"/>
    <cellStyle name="Percent 3 3 2 4 3 2 2" xfId="6890"/>
    <cellStyle name="Percent 3 3 2 4 3 3" xfId="6891"/>
    <cellStyle name="Percent 3 3 2 4 4" xfId="6892"/>
    <cellStyle name="Percent 3 3 2 4 4 2" xfId="6893"/>
    <cellStyle name="Percent 3 3 2 4 5" xfId="6894"/>
    <cellStyle name="Percent 3 3 2 4 5 2" xfId="6895"/>
    <cellStyle name="Percent 3 3 2 4 6" xfId="6896"/>
    <cellStyle name="Percent 3 3 2 5" xfId="6897"/>
    <cellStyle name="Percent 3 3 2 5 2" xfId="6898"/>
    <cellStyle name="Percent 3 3 2 5 2 2" xfId="6899"/>
    <cellStyle name="Percent 3 3 2 5 2 2 2" xfId="6900"/>
    <cellStyle name="Percent 3 3 2 5 2 2 2 2" xfId="6901"/>
    <cellStyle name="Percent 3 3 2 5 2 2 3" xfId="6902"/>
    <cellStyle name="Percent 3 3 2 5 2 3" xfId="6903"/>
    <cellStyle name="Percent 3 3 2 5 2 3 2" xfId="6904"/>
    <cellStyle name="Percent 3 3 2 5 2 4" xfId="6905"/>
    <cellStyle name="Percent 3 3 2 5 2 4 2" xfId="6906"/>
    <cellStyle name="Percent 3 3 2 5 2 5" xfId="6907"/>
    <cellStyle name="Percent 3 3 2 5 3" xfId="6908"/>
    <cellStyle name="Percent 3 3 2 5 3 2" xfId="6909"/>
    <cellStyle name="Percent 3 3 2 5 3 2 2" xfId="6910"/>
    <cellStyle name="Percent 3 3 2 5 3 3" xfId="6911"/>
    <cellStyle name="Percent 3 3 2 5 4" xfId="6912"/>
    <cellStyle name="Percent 3 3 2 5 4 2" xfId="6913"/>
    <cellStyle name="Percent 3 3 2 5 5" xfId="6914"/>
    <cellStyle name="Percent 3 3 2 5 5 2" xfId="6915"/>
    <cellStyle name="Percent 3 3 2 5 6" xfId="6916"/>
    <cellStyle name="Percent 3 3 2 6" xfId="6917"/>
    <cellStyle name="Percent 3 3 2 6 2" xfId="6918"/>
    <cellStyle name="Percent 3 3 2 6 2 2" xfId="6919"/>
    <cellStyle name="Percent 3 3 2 6 2 2 2" xfId="6920"/>
    <cellStyle name="Percent 3 3 2 6 2 3" xfId="6921"/>
    <cellStyle name="Percent 3 3 2 6 3" xfId="6922"/>
    <cellStyle name="Percent 3 3 2 6 3 2" xfId="6923"/>
    <cellStyle name="Percent 3 3 2 6 4" xfId="6924"/>
    <cellStyle name="Percent 3 3 2 6 4 2" xfId="6925"/>
    <cellStyle name="Percent 3 3 2 6 5" xfId="6926"/>
    <cellStyle name="Percent 3 3 2 7" xfId="6927"/>
    <cellStyle name="Percent 3 3 2 7 2" xfId="6928"/>
    <cellStyle name="Percent 3 3 2 7 2 2" xfId="6929"/>
    <cellStyle name="Percent 3 3 2 7 3" xfId="6930"/>
    <cellStyle name="Percent 3 3 2 8" xfId="6931"/>
    <cellStyle name="Percent 3 3 2 8 2" xfId="6932"/>
    <cellStyle name="Percent 3 3 2 8 2 2" xfId="6933"/>
    <cellStyle name="Percent 3 3 2 8 3" xfId="6934"/>
    <cellStyle name="Percent 3 3 2 9" xfId="6935"/>
    <cellStyle name="Percent 3 3 2 9 2" xfId="6936"/>
    <cellStyle name="Percent 3 3 3" xfId="6937"/>
    <cellStyle name="Percent 3 3 3 2" xfId="6938"/>
    <cellStyle name="Percent 3 3 3 2 2" xfId="6939"/>
    <cellStyle name="Percent 3 3 3 2 2 2" xfId="6940"/>
    <cellStyle name="Percent 3 3 3 2 2 2 2" xfId="6941"/>
    <cellStyle name="Percent 3 3 3 2 2 2 2 2" xfId="6942"/>
    <cellStyle name="Percent 3 3 3 2 2 2 3" xfId="6943"/>
    <cellStyle name="Percent 3 3 3 2 2 3" xfId="6944"/>
    <cellStyle name="Percent 3 3 3 2 2 3 2" xfId="6945"/>
    <cellStyle name="Percent 3 3 3 2 2 4" xfId="6946"/>
    <cellStyle name="Percent 3 3 3 2 2 4 2" xfId="6947"/>
    <cellStyle name="Percent 3 3 3 2 2 5" xfId="6948"/>
    <cellStyle name="Percent 3 3 3 2 3" xfId="6949"/>
    <cellStyle name="Percent 3 3 3 2 3 2" xfId="6950"/>
    <cellStyle name="Percent 3 3 3 2 3 2 2" xfId="6951"/>
    <cellStyle name="Percent 3 3 3 2 3 3" xfId="6952"/>
    <cellStyle name="Percent 3 3 3 2 4" xfId="6953"/>
    <cellStyle name="Percent 3 3 3 2 4 2" xfId="6954"/>
    <cellStyle name="Percent 3 3 3 2 5" xfId="6955"/>
    <cellStyle name="Percent 3 3 3 2 5 2" xfId="6956"/>
    <cellStyle name="Percent 3 3 3 2 6" xfId="6957"/>
    <cellStyle name="Percent 3 3 3 3" xfId="6958"/>
    <cellStyle name="Percent 3 3 3 3 2" xfId="6959"/>
    <cellStyle name="Percent 3 3 3 3 2 2" xfId="6960"/>
    <cellStyle name="Percent 3 3 3 3 2 2 2" xfId="6961"/>
    <cellStyle name="Percent 3 3 3 3 2 3" xfId="6962"/>
    <cellStyle name="Percent 3 3 3 3 3" xfId="6963"/>
    <cellStyle name="Percent 3 3 3 3 3 2" xfId="6964"/>
    <cellStyle name="Percent 3 3 3 3 4" xfId="6965"/>
    <cellStyle name="Percent 3 3 3 3 4 2" xfId="6966"/>
    <cellStyle name="Percent 3 3 3 3 5" xfId="6967"/>
    <cellStyle name="Percent 3 3 3 4" xfId="6968"/>
    <cellStyle name="Percent 3 3 3 4 2" xfId="6969"/>
    <cellStyle name="Percent 3 3 3 4 2 2" xfId="6970"/>
    <cellStyle name="Percent 3 3 3 4 3" xfId="6971"/>
    <cellStyle name="Percent 3 3 3 4 3 2" xfId="6972"/>
    <cellStyle name="Percent 3 3 3 4 4" xfId="6973"/>
    <cellStyle name="Percent 3 3 3 5" xfId="6974"/>
    <cellStyle name="Percent 3 3 3 5 2" xfId="6975"/>
    <cellStyle name="Percent 3 3 3 5 2 2" xfId="6976"/>
    <cellStyle name="Percent 3 3 3 5 3" xfId="6977"/>
    <cellStyle name="Percent 3 3 3 6" xfId="6978"/>
    <cellStyle name="Percent 3 3 3 6 2" xfId="6979"/>
    <cellStyle name="Percent 3 3 3 7" xfId="6980"/>
    <cellStyle name="Percent 3 3 3 7 2" xfId="6981"/>
    <cellStyle name="Percent 3 3 3 8" xfId="6982"/>
    <cellStyle name="Percent 3 3 4" xfId="6983"/>
    <cellStyle name="Percent 3 3 4 2" xfId="6984"/>
    <cellStyle name="Percent 3 3 4 2 2" xfId="6985"/>
    <cellStyle name="Percent 3 3 4 2 2 2" xfId="6986"/>
    <cellStyle name="Percent 3 3 4 2 2 2 2" xfId="6987"/>
    <cellStyle name="Percent 3 3 4 2 2 2 2 2" xfId="6988"/>
    <cellStyle name="Percent 3 3 4 2 2 2 3" xfId="6989"/>
    <cellStyle name="Percent 3 3 4 2 2 3" xfId="6990"/>
    <cellStyle name="Percent 3 3 4 2 2 3 2" xfId="6991"/>
    <cellStyle name="Percent 3 3 4 2 2 4" xfId="6992"/>
    <cellStyle name="Percent 3 3 4 2 2 4 2" xfId="6993"/>
    <cellStyle name="Percent 3 3 4 2 2 5" xfId="6994"/>
    <cellStyle name="Percent 3 3 4 2 3" xfId="6995"/>
    <cellStyle name="Percent 3 3 4 2 3 2" xfId="6996"/>
    <cellStyle name="Percent 3 3 4 2 3 2 2" xfId="6997"/>
    <cellStyle name="Percent 3 3 4 2 3 3" xfId="6998"/>
    <cellStyle name="Percent 3 3 4 2 4" xfId="6999"/>
    <cellStyle name="Percent 3 3 4 2 4 2" xfId="7000"/>
    <cellStyle name="Percent 3 3 4 2 5" xfId="7001"/>
    <cellStyle name="Percent 3 3 4 2 5 2" xfId="7002"/>
    <cellStyle name="Percent 3 3 4 2 6" xfId="7003"/>
    <cellStyle name="Percent 3 3 4 3" xfId="7004"/>
    <cellStyle name="Percent 3 3 4 3 2" xfId="7005"/>
    <cellStyle name="Percent 3 3 4 3 2 2" xfId="7006"/>
    <cellStyle name="Percent 3 3 4 3 2 2 2" xfId="7007"/>
    <cellStyle name="Percent 3 3 4 3 2 3" xfId="7008"/>
    <cellStyle name="Percent 3 3 4 3 3" xfId="7009"/>
    <cellStyle name="Percent 3 3 4 3 3 2" xfId="7010"/>
    <cellStyle name="Percent 3 3 4 3 4" xfId="7011"/>
    <cellStyle name="Percent 3 3 4 3 4 2" xfId="7012"/>
    <cellStyle name="Percent 3 3 4 3 5" xfId="7013"/>
    <cellStyle name="Percent 3 3 4 4" xfId="7014"/>
    <cellStyle name="Percent 3 3 4 4 2" xfId="7015"/>
    <cellStyle name="Percent 3 3 4 4 2 2" xfId="7016"/>
    <cellStyle name="Percent 3 3 4 4 3" xfId="7017"/>
    <cellStyle name="Percent 3 3 4 5" xfId="7018"/>
    <cellStyle name="Percent 3 3 4 5 2" xfId="7019"/>
    <cellStyle name="Percent 3 3 4 6" xfId="7020"/>
    <cellStyle name="Percent 3 3 4 6 2" xfId="7021"/>
    <cellStyle name="Percent 3 3 4 7" xfId="7022"/>
    <cellStyle name="Percent 3 3 5" xfId="7023"/>
    <cellStyle name="Percent 3 3 5 2" xfId="7024"/>
    <cellStyle name="Percent 3 3 5 2 2" xfId="7025"/>
    <cellStyle name="Percent 3 3 5 2 2 2" xfId="7026"/>
    <cellStyle name="Percent 3 3 5 2 2 2 2" xfId="7027"/>
    <cellStyle name="Percent 3 3 5 2 2 3" xfId="7028"/>
    <cellStyle name="Percent 3 3 5 2 3" xfId="7029"/>
    <cellStyle name="Percent 3 3 5 2 3 2" xfId="7030"/>
    <cellStyle name="Percent 3 3 5 2 4" xfId="7031"/>
    <cellStyle name="Percent 3 3 5 2 4 2" xfId="7032"/>
    <cellStyle name="Percent 3 3 5 2 5" xfId="7033"/>
    <cellStyle name="Percent 3 3 5 3" xfId="7034"/>
    <cellStyle name="Percent 3 3 5 3 2" xfId="7035"/>
    <cellStyle name="Percent 3 3 5 3 2 2" xfId="7036"/>
    <cellStyle name="Percent 3 3 5 3 3" xfId="7037"/>
    <cellStyle name="Percent 3 3 5 4" xfId="7038"/>
    <cellStyle name="Percent 3 3 5 4 2" xfId="7039"/>
    <cellStyle name="Percent 3 3 5 5" xfId="7040"/>
    <cellStyle name="Percent 3 3 5 5 2" xfId="7041"/>
    <cellStyle name="Percent 3 3 5 6" xfId="7042"/>
    <cellStyle name="Percent 3 3 6" xfId="7043"/>
    <cellStyle name="Percent 3 3 6 2" xfId="7044"/>
    <cellStyle name="Percent 3 3 6 2 2" xfId="7045"/>
    <cellStyle name="Percent 3 3 6 2 2 2" xfId="7046"/>
    <cellStyle name="Percent 3 3 6 2 2 2 2" xfId="7047"/>
    <cellStyle name="Percent 3 3 6 2 2 3" xfId="7048"/>
    <cellStyle name="Percent 3 3 6 2 3" xfId="7049"/>
    <cellStyle name="Percent 3 3 6 2 3 2" xfId="7050"/>
    <cellStyle name="Percent 3 3 6 2 4" xfId="7051"/>
    <cellStyle name="Percent 3 3 6 2 4 2" xfId="7052"/>
    <cellStyle name="Percent 3 3 6 2 5" xfId="7053"/>
    <cellStyle name="Percent 3 3 6 3" xfId="7054"/>
    <cellStyle name="Percent 3 3 6 3 2" xfId="7055"/>
    <cellStyle name="Percent 3 3 6 3 2 2" xfId="7056"/>
    <cellStyle name="Percent 3 3 6 3 3" xfId="7057"/>
    <cellStyle name="Percent 3 3 6 4" xfId="7058"/>
    <cellStyle name="Percent 3 3 6 4 2" xfId="7059"/>
    <cellStyle name="Percent 3 3 6 5" xfId="7060"/>
    <cellStyle name="Percent 3 3 6 5 2" xfId="7061"/>
    <cellStyle name="Percent 3 3 6 6" xfId="7062"/>
    <cellStyle name="Percent 3 3 7" xfId="7063"/>
    <cellStyle name="Percent 3 3 7 2" xfId="7064"/>
    <cellStyle name="Percent 3 3 7 2 2" xfId="7065"/>
    <cellStyle name="Percent 3 3 7 2 2 2" xfId="7066"/>
    <cellStyle name="Percent 3 3 7 2 3" xfId="7067"/>
    <cellStyle name="Percent 3 3 7 3" xfId="7068"/>
    <cellStyle name="Percent 3 3 7 3 2" xfId="7069"/>
    <cellStyle name="Percent 3 3 7 4" xfId="7070"/>
    <cellStyle name="Percent 3 3 7 4 2" xfId="7071"/>
    <cellStyle name="Percent 3 3 7 5" xfId="7072"/>
    <cellStyle name="Percent 3 3 8" xfId="7073"/>
    <cellStyle name="Percent 3 3 8 2" xfId="7074"/>
    <cellStyle name="Percent 3 3 8 2 2" xfId="7075"/>
    <cellStyle name="Percent 3 3 8 3" xfId="7076"/>
    <cellStyle name="Percent 3 3 9" xfId="7077"/>
    <cellStyle name="Percent 3 3 9 2" xfId="7078"/>
    <cellStyle name="Percent 3 3 9 2 2" xfId="7079"/>
    <cellStyle name="Percent 3 3 9 3" xfId="7080"/>
    <cellStyle name="Percent 3 4" xfId="7081"/>
    <cellStyle name="Percent 3 4 2" xfId="7082"/>
    <cellStyle name="Percent 3 4 2 2" xfId="7083"/>
    <cellStyle name="Percent 3 4 2 2 2" xfId="7084"/>
    <cellStyle name="Percent 3 4 2 2 2 2" xfId="7085"/>
    <cellStyle name="Percent 3 4 2 2 2 2 2" xfId="7086"/>
    <cellStyle name="Percent 3 4 2 2 2 3" xfId="7087"/>
    <cellStyle name="Percent 3 4 2 2 3" xfId="7088"/>
    <cellStyle name="Percent 3 4 2 2 3 2" xfId="7089"/>
    <cellStyle name="Percent 3 4 2 2 4" xfId="7090"/>
    <cellStyle name="Percent 3 4 2 2 4 2" xfId="7091"/>
    <cellStyle name="Percent 3 4 2 2 5" xfId="7092"/>
    <cellStyle name="Percent 3 4 2 3" xfId="7093"/>
    <cellStyle name="Percent 3 4 2 3 2" xfId="7094"/>
    <cellStyle name="Percent 3 4 2 3 2 2" xfId="7095"/>
    <cellStyle name="Percent 3 4 2 3 3" xfId="7096"/>
    <cellStyle name="Percent 3 4 2 4" xfId="7097"/>
    <cellStyle name="Percent 3 4 2 4 2" xfId="7098"/>
    <cellStyle name="Percent 3 4 2 5" xfId="7099"/>
    <cellStyle name="Percent 3 4 2 5 2" xfId="7100"/>
    <cellStyle name="Percent 3 4 2 6" xfId="7101"/>
    <cellStyle name="Percent 3 4 3" xfId="7102"/>
    <cellStyle name="Percent 3 4 3 2" xfId="7103"/>
    <cellStyle name="Percent 3 4 3 2 2" xfId="7104"/>
    <cellStyle name="Percent 3 4 3 2 2 2" xfId="7105"/>
    <cellStyle name="Percent 3 4 3 2 3" xfId="7106"/>
    <cellStyle name="Percent 3 4 3 3" xfId="7107"/>
    <cellStyle name="Percent 3 4 3 3 2" xfId="7108"/>
    <cellStyle name="Percent 3 4 3 4" xfId="7109"/>
    <cellStyle name="Percent 3 4 3 4 2" xfId="7110"/>
    <cellStyle name="Percent 3 4 3 5" xfId="7111"/>
    <cellStyle name="Percent 3 4 4" xfId="7112"/>
    <cellStyle name="Percent 3 4 4 2" xfId="7113"/>
    <cellStyle name="Percent 3 4 4 2 2" xfId="7114"/>
    <cellStyle name="Percent 3 4 4 3" xfId="7115"/>
    <cellStyle name="Percent 3 4 4 3 2" xfId="7116"/>
    <cellStyle name="Percent 3 4 4 4" xfId="7117"/>
    <cellStyle name="Percent 3 4 5" xfId="7118"/>
    <cellStyle name="Percent 3 4 5 2" xfId="7119"/>
    <cellStyle name="Percent 3 4 5 2 2" xfId="7120"/>
    <cellStyle name="Percent 3 4 5 3" xfId="7121"/>
    <cellStyle name="Percent 3 4 6" xfId="7122"/>
    <cellStyle name="Percent 3 4 6 2" xfId="7123"/>
    <cellStyle name="Percent 3 4 7" xfId="7124"/>
    <cellStyle name="Percent 3 4 7 2" xfId="7125"/>
    <cellStyle name="Percent 3 4 8" xfId="7126"/>
    <cellStyle name="Percent 3 5" xfId="7127"/>
    <cellStyle name="Percent 3 5 2" xfId="7128"/>
    <cellStyle name="Percent 3 5 2 2" xfId="7129"/>
    <cellStyle name="Percent 3 5 2 2 2" xfId="7130"/>
    <cellStyle name="Percent 3 5 2 2 2 2" xfId="7131"/>
    <cellStyle name="Percent 3 5 2 2 2 2 2" xfId="7132"/>
    <cellStyle name="Percent 3 5 2 2 2 3" xfId="7133"/>
    <cellStyle name="Percent 3 5 2 2 3" xfId="7134"/>
    <cellStyle name="Percent 3 5 2 2 3 2" xfId="7135"/>
    <cellStyle name="Percent 3 5 2 2 4" xfId="7136"/>
    <cellStyle name="Percent 3 5 2 2 4 2" xfId="7137"/>
    <cellStyle name="Percent 3 5 2 2 5" xfId="7138"/>
    <cellStyle name="Percent 3 5 2 3" xfId="7139"/>
    <cellStyle name="Percent 3 5 2 3 2" xfId="7140"/>
    <cellStyle name="Percent 3 5 2 3 2 2" xfId="7141"/>
    <cellStyle name="Percent 3 5 2 3 3" xfId="7142"/>
    <cellStyle name="Percent 3 5 2 4" xfId="7143"/>
    <cellStyle name="Percent 3 5 2 4 2" xfId="7144"/>
    <cellStyle name="Percent 3 5 2 5" xfId="7145"/>
    <cellStyle name="Percent 3 5 2 5 2" xfId="7146"/>
    <cellStyle name="Percent 3 5 2 6" xfId="7147"/>
    <cellStyle name="Percent 3 5 3" xfId="7148"/>
    <cellStyle name="Percent 3 5 3 2" xfId="7149"/>
    <cellStyle name="Percent 3 5 3 2 2" xfId="7150"/>
    <cellStyle name="Percent 3 5 3 2 2 2" xfId="7151"/>
    <cellStyle name="Percent 3 5 3 2 3" xfId="7152"/>
    <cellStyle name="Percent 3 5 3 3" xfId="7153"/>
    <cellStyle name="Percent 3 5 3 3 2" xfId="7154"/>
    <cellStyle name="Percent 3 5 3 4" xfId="7155"/>
    <cellStyle name="Percent 3 5 3 4 2" xfId="7156"/>
    <cellStyle name="Percent 3 5 3 5" xfId="7157"/>
    <cellStyle name="Percent 3 5 4" xfId="7158"/>
    <cellStyle name="Percent 3 5 4 2" xfId="7159"/>
    <cellStyle name="Percent 3 5 4 2 2" xfId="7160"/>
    <cellStyle name="Percent 3 5 4 3" xfId="7161"/>
    <cellStyle name="Percent 3 5 5" xfId="7162"/>
    <cellStyle name="Percent 3 5 5 2" xfId="7163"/>
    <cellStyle name="Percent 3 5 6" xfId="7164"/>
    <cellStyle name="Percent 3 5 6 2" xfId="7165"/>
    <cellStyle name="Percent 3 5 7" xfId="7166"/>
    <cellStyle name="Percent 3 6" xfId="7167"/>
    <cellStyle name="Percent 3 6 2" xfId="7168"/>
    <cellStyle name="Percent 3 6 2 2" xfId="7169"/>
    <cellStyle name="Percent 3 6 2 2 2" xfId="7170"/>
    <cellStyle name="Percent 3 6 2 2 2 2" xfId="7171"/>
    <cellStyle name="Percent 3 6 2 2 3" xfId="7172"/>
    <cellStyle name="Percent 3 6 2 3" xfId="7173"/>
    <cellStyle name="Percent 3 6 2 3 2" xfId="7174"/>
    <cellStyle name="Percent 3 6 2 4" xfId="7175"/>
    <cellStyle name="Percent 3 6 2 4 2" xfId="7176"/>
    <cellStyle name="Percent 3 6 2 5" xfId="7177"/>
    <cellStyle name="Percent 3 6 3" xfId="7178"/>
    <cellStyle name="Percent 3 6 3 2" xfId="7179"/>
    <cellStyle name="Percent 3 6 3 2 2" xfId="7180"/>
    <cellStyle name="Percent 3 6 3 3" xfId="7181"/>
    <cellStyle name="Percent 3 6 4" xfId="7182"/>
    <cellStyle name="Percent 3 6 4 2" xfId="7183"/>
    <cellStyle name="Percent 3 6 5" xfId="7184"/>
    <cellStyle name="Percent 3 6 5 2" xfId="7185"/>
    <cellStyle name="Percent 3 6 6" xfId="7186"/>
    <cellStyle name="Percent 3 7" xfId="7187"/>
    <cellStyle name="Percent 3 7 2" xfId="7188"/>
    <cellStyle name="Percent 3 7 2 2" xfId="7189"/>
    <cellStyle name="Percent 3 7 2 2 2" xfId="7190"/>
    <cellStyle name="Percent 3 7 2 2 2 2" xfId="7191"/>
    <cellStyle name="Percent 3 7 2 2 3" xfId="7192"/>
    <cellStyle name="Percent 3 7 2 3" xfId="7193"/>
    <cellStyle name="Percent 3 7 2 3 2" xfId="7194"/>
    <cellStyle name="Percent 3 7 2 4" xfId="7195"/>
    <cellStyle name="Percent 3 7 2 4 2" xfId="7196"/>
    <cellStyle name="Percent 3 7 2 5" xfId="7197"/>
    <cellStyle name="Percent 3 7 3" xfId="7198"/>
    <cellStyle name="Percent 3 7 3 2" xfId="7199"/>
    <cellStyle name="Percent 3 7 3 2 2" xfId="7200"/>
    <cellStyle name="Percent 3 7 3 3" xfId="7201"/>
    <cellStyle name="Percent 3 7 4" xfId="7202"/>
    <cellStyle name="Percent 3 7 4 2" xfId="7203"/>
    <cellStyle name="Percent 3 7 5" xfId="7204"/>
    <cellStyle name="Percent 3 7 5 2" xfId="7205"/>
    <cellStyle name="Percent 3 7 6" xfId="7206"/>
    <cellStyle name="Percent 3 8" xfId="7207"/>
    <cellStyle name="Percent 3 8 2" xfId="7208"/>
    <cellStyle name="Percent 3 8 2 2" xfId="7209"/>
    <cellStyle name="Percent 3 8 2 2 2" xfId="7210"/>
    <cellStyle name="Percent 3 8 2 3" xfId="7211"/>
    <cellStyle name="Percent 3 8 3" xfId="7212"/>
    <cellStyle name="Percent 3 8 3 2" xfId="7213"/>
    <cellStyle name="Percent 3 8 4" xfId="7214"/>
    <cellStyle name="Percent 3 8 4 2" xfId="7215"/>
    <cellStyle name="Percent 3 8 5" xfId="7216"/>
    <cellStyle name="Percent 3 9" xfId="7217"/>
    <cellStyle name="Percent 3 9 2" xfId="7218"/>
    <cellStyle name="Percent 3 9 2 2" xfId="7219"/>
    <cellStyle name="Percent 3 9 3" xfId="7220"/>
    <cellStyle name="Percent 4" xfId="7221"/>
    <cellStyle name="Percent 5" xfId="7222"/>
    <cellStyle name="Percent 5 10" xfId="7223"/>
    <cellStyle name="Percent 5 10 2" xfId="7224"/>
    <cellStyle name="Percent 5 11" xfId="7225"/>
    <cellStyle name="Percent 5 2" xfId="7226"/>
    <cellStyle name="Percent 5 2 2" xfId="7227"/>
    <cellStyle name="Percent 5 2 2 2" xfId="7228"/>
    <cellStyle name="Percent 5 2 2 2 2" xfId="7229"/>
    <cellStyle name="Percent 5 2 2 2 2 2" xfId="7230"/>
    <cellStyle name="Percent 5 2 2 2 2 2 2" xfId="7231"/>
    <cellStyle name="Percent 5 2 2 2 2 3" xfId="7232"/>
    <cellStyle name="Percent 5 2 2 2 3" xfId="7233"/>
    <cellStyle name="Percent 5 2 2 2 3 2" xfId="7234"/>
    <cellStyle name="Percent 5 2 2 2 4" xfId="7235"/>
    <cellStyle name="Percent 5 2 2 2 4 2" xfId="7236"/>
    <cellStyle name="Percent 5 2 2 2 5" xfId="7237"/>
    <cellStyle name="Percent 5 2 2 3" xfId="7238"/>
    <cellStyle name="Percent 5 2 2 3 2" xfId="7239"/>
    <cellStyle name="Percent 5 2 2 3 2 2" xfId="7240"/>
    <cellStyle name="Percent 5 2 2 3 3" xfId="7241"/>
    <cellStyle name="Percent 5 2 2 4" xfId="7242"/>
    <cellStyle name="Percent 5 2 2 4 2" xfId="7243"/>
    <cellStyle name="Percent 5 2 2 5" xfId="7244"/>
    <cellStyle name="Percent 5 2 2 5 2" xfId="7245"/>
    <cellStyle name="Percent 5 2 2 6" xfId="7246"/>
    <cellStyle name="Percent 5 2 3" xfId="7247"/>
    <cellStyle name="Percent 5 2 3 2" xfId="7248"/>
    <cellStyle name="Percent 5 2 3 2 2" xfId="7249"/>
    <cellStyle name="Percent 5 2 3 2 2 2" xfId="7250"/>
    <cellStyle name="Percent 5 2 3 2 3" xfId="7251"/>
    <cellStyle name="Percent 5 2 3 3" xfId="7252"/>
    <cellStyle name="Percent 5 2 3 3 2" xfId="7253"/>
    <cellStyle name="Percent 5 2 3 4" xfId="7254"/>
    <cellStyle name="Percent 5 2 3 4 2" xfId="7255"/>
    <cellStyle name="Percent 5 2 3 5" xfId="7256"/>
    <cellStyle name="Percent 5 2 4" xfId="7257"/>
    <cellStyle name="Percent 5 2 4 2" xfId="7258"/>
    <cellStyle name="Percent 5 2 4 2 2" xfId="7259"/>
    <cellStyle name="Percent 5 2 4 3" xfId="7260"/>
    <cellStyle name="Percent 5 2 4 3 2" xfId="7261"/>
    <cellStyle name="Percent 5 2 4 4" xfId="7262"/>
    <cellStyle name="Percent 5 2 5" xfId="7263"/>
    <cellStyle name="Percent 5 2 5 2" xfId="7264"/>
    <cellStyle name="Percent 5 2 5 2 2" xfId="7265"/>
    <cellStyle name="Percent 5 2 5 3" xfId="7266"/>
    <cellStyle name="Percent 5 2 6" xfId="7267"/>
    <cellStyle name="Percent 5 2 6 2" xfId="7268"/>
    <cellStyle name="Percent 5 2 7" xfId="7269"/>
    <cellStyle name="Percent 5 2 7 2" xfId="7270"/>
    <cellStyle name="Percent 5 2 8" xfId="7271"/>
    <cellStyle name="Percent 5 3" xfId="7272"/>
    <cellStyle name="Percent 5 3 2" xfId="7273"/>
    <cellStyle name="Percent 5 3 2 2" xfId="7274"/>
    <cellStyle name="Percent 5 3 2 2 2" xfId="7275"/>
    <cellStyle name="Percent 5 3 2 2 2 2" xfId="7276"/>
    <cellStyle name="Percent 5 3 2 2 2 2 2" xfId="7277"/>
    <cellStyle name="Percent 5 3 2 2 2 3" xfId="7278"/>
    <cellStyle name="Percent 5 3 2 2 3" xfId="7279"/>
    <cellStyle name="Percent 5 3 2 2 3 2" xfId="7280"/>
    <cellStyle name="Percent 5 3 2 2 4" xfId="7281"/>
    <cellStyle name="Percent 5 3 2 2 4 2" xfId="7282"/>
    <cellStyle name="Percent 5 3 2 2 5" xfId="7283"/>
    <cellStyle name="Percent 5 3 2 3" xfId="7284"/>
    <cellStyle name="Percent 5 3 2 3 2" xfId="7285"/>
    <cellStyle name="Percent 5 3 2 3 2 2" xfId="7286"/>
    <cellStyle name="Percent 5 3 2 3 3" xfId="7287"/>
    <cellStyle name="Percent 5 3 2 4" xfId="7288"/>
    <cellStyle name="Percent 5 3 2 4 2" xfId="7289"/>
    <cellStyle name="Percent 5 3 2 5" xfId="7290"/>
    <cellStyle name="Percent 5 3 2 5 2" xfId="7291"/>
    <cellStyle name="Percent 5 3 2 6" xfId="7292"/>
    <cellStyle name="Percent 5 3 3" xfId="7293"/>
    <cellStyle name="Percent 5 3 3 2" xfId="7294"/>
    <cellStyle name="Percent 5 3 3 2 2" xfId="7295"/>
    <cellStyle name="Percent 5 3 3 2 2 2" xfId="7296"/>
    <cellStyle name="Percent 5 3 3 2 3" xfId="7297"/>
    <cellStyle name="Percent 5 3 3 3" xfId="7298"/>
    <cellStyle name="Percent 5 3 3 3 2" xfId="7299"/>
    <cellStyle name="Percent 5 3 3 4" xfId="7300"/>
    <cellStyle name="Percent 5 3 3 4 2" xfId="7301"/>
    <cellStyle name="Percent 5 3 3 5" xfId="7302"/>
    <cellStyle name="Percent 5 3 4" xfId="7303"/>
    <cellStyle name="Percent 5 3 4 2" xfId="7304"/>
    <cellStyle name="Percent 5 3 4 2 2" xfId="7305"/>
    <cellStyle name="Percent 5 3 4 3" xfId="7306"/>
    <cellStyle name="Percent 5 3 5" xfId="7307"/>
    <cellStyle name="Percent 5 3 5 2" xfId="7308"/>
    <cellStyle name="Percent 5 3 6" xfId="7309"/>
    <cellStyle name="Percent 5 3 6 2" xfId="7310"/>
    <cellStyle name="Percent 5 3 7" xfId="7311"/>
    <cellStyle name="Percent 5 4" xfId="7312"/>
    <cellStyle name="Percent 5 4 2" xfId="7313"/>
    <cellStyle name="Percent 5 4 2 2" xfId="7314"/>
    <cellStyle name="Percent 5 4 2 2 2" xfId="7315"/>
    <cellStyle name="Percent 5 4 2 2 2 2" xfId="7316"/>
    <cellStyle name="Percent 5 4 2 2 3" xfId="7317"/>
    <cellStyle name="Percent 5 4 2 3" xfId="7318"/>
    <cellStyle name="Percent 5 4 2 3 2" xfId="7319"/>
    <cellStyle name="Percent 5 4 2 4" xfId="7320"/>
    <cellStyle name="Percent 5 4 2 4 2" xfId="7321"/>
    <cellStyle name="Percent 5 4 2 5" xfId="7322"/>
    <cellStyle name="Percent 5 4 3" xfId="7323"/>
    <cellStyle name="Percent 5 4 3 2" xfId="7324"/>
    <cellStyle name="Percent 5 4 3 2 2" xfId="7325"/>
    <cellStyle name="Percent 5 4 3 3" xfId="7326"/>
    <cellStyle name="Percent 5 4 4" xfId="7327"/>
    <cellStyle name="Percent 5 4 4 2" xfId="7328"/>
    <cellStyle name="Percent 5 4 5" xfId="7329"/>
    <cellStyle name="Percent 5 4 5 2" xfId="7330"/>
    <cellStyle name="Percent 5 4 6" xfId="7331"/>
    <cellStyle name="Percent 5 5" xfId="7332"/>
    <cellStyle name="Percent 5 5 2" xfId="7333"/>
    <cellStyle name="Percent 5 5 2 2" xfId="7334"/>
    <cellStyle name="Percent 5 5 2 2 2" xfId="7335"/>
    <cellStyle name="Percent 5 5 2 2 2 2" xfId="7336"/>
    <cellStyle name="Percent 5 5 2 2 3" xfId="7337"/>
    <cellStyle name="Percent 5 5 2 3" xfId="7338"/>
    <cellStyle name="Percent 5 5 2 3 2" xfId="7339"/>
    <cellStyle name="Percent 5 5 2 4" xfId="7340"/>
    <cellStyle name="Percent 5 5 2 4 2" xfId="7341"/>
    <cellStyle name="Percent 5 5 2 5" xfId="7342"/>
    <cellStyle name="Percent 5 5 3" xfId="7343"/>
    <cellStyle name="Percent 5 5 3 2" xfId="7344"/>
    <cellStyle name="Percent 5 5 3 2 2" xfId="7345"/>
    <cellStyle name="Percent 5 5 3 3" xfId="7346"/>
    <cellStyle name="Percent 5 5 4" xfId="7347"/>
    <cellStyle name="Percent 5 5 4 2" xfId="7348"/>
    <cellStyle name="Percent 5 5 5" xfId="7349"/>
    <cellStyle name="Percent 5 5 5 2" xfId="7350"/>
    <cellStyle name="Percent 5 5 6" xfId="7351"/>
    <cellStyle name="Percent 5 6" xfId="7352"/>
    <cellStyle name="Percent 5 6 2" xfId="7353"/>
    <cellStyle name="Percent 5 6 2 2" xfId="7354"/>
    <cellStyle name="Percent 5 6 2 2 2" xfId="7355"/>
    <cellStyle name="Percent 5 6 2 3" xfId="7356"/>
    <cellStyle name="Percent 5 6 3" xfId="7357"/>
    <cellStyle name="Percent 5 6 3 2" xfId="7358"/>
    <cellStyle name="Percent 5 6 4" xfId="7359"/>
    <cellStyle name="Percent 5 6 4 2" xfId="7360"/>
    <cellStyle name="Percent 5 6 5" xfId="7361"/>
    <cellStyle name="Percent 5 7" xfId="7362"/>
    <cellStyle name="Percent 5 7 2" xfId="7363"/>
    <cellStyle name="Percent 5 7 2 2" xfId="7364"/>
    <cellStyle name="Percent 5 7 3" xfId="7365"/>
    <cellStyle name="Percent 5 8" xfId="7366"/>
    <cellStyle name="Percent 5 8 2" xfId="7367"/>
    <cellStyle name="Percent 5 8 2 2" xfId="7368"/>
    <cellStyle name="Percent 5 8 3" xfId="7369"/>
    <cellStyle name="Percent 5 9" xfId="7370"/>
    <cellStyle name="Percent 5 9 2" xfId="7371"/>
    <cellStyle name="Percent 6" xfId="7372"/>
    <cellStyle name="Percent 6 10" xfId="7373"/>
    <cellStyle name="Percent 6 10 2" xfId="7374"/>
    <cellStyle name="Percent 6 11" xfId="7375"/>
    <cellStyle name="Percent 6 2" xfId="7376"/>
    <cellStyle name="Percent 6 2 2" xfId="7377"/>
    <cellStyle name="Percent 6 2 2 2" xfId="7378"/>
    <cellStyle name="Percent 6 2 2 2 2" xfId="7379"/>
    <cellStyle name="Percent 6 2 2 2 2 2" xfId="7380"/>
    <cellStyle name="Percent 6 2 2 2 2 2 2" xfId="7381"/>
    <cellStyle name="Percent 6 2 2 2 2 3" xfId="7382"/>
    <cellStyle name="Percent 6 2 2 2 3" xfId="7383"/>
    <cellStyle name="Percent 6 2 2 2 3 2" xfId="7384"/>
    <cellStyle name="Percent 6 2 2 2 4" xfId="7385"/>
    <cellStyle name="Percent 6 2 2 2 4 2" xfId="7386"/>
    <cellStyle name="Percent 6 2 2 2 5" xfId="7387"/>
    <cellStyle name="Percent 6 2 2 3" xfId="7388"/>
    <cellStyle name="Percent 6 2 2 3 2" xfId="7389"/>
    <cellStyle name="Percent 6 2 2 3 2 2" xfId="7390"/>
    <cellStyle name="Percent 6 2 2 3 3" xfId="7391"/>
    <cellStyle name="Percent 6 2 2 4" xfId="7392"/>
    <cellStyle name="Percent 6 2 2 4 2" xfId="7393"/>
    <cellStyle name="Percent 6 2 2 5" xfId="7394"/>
    <cellStyle name="Percent 6 2 2 5 2" xfId="7395"/>
    <cellStyle name="Percent 6 2 2 6" xfId="7396"/>
    <cellStyle name="Percent 6 2 3" xfId="7397"/>
    <cellStyle name="Percent 6 2 3 2" xfId="7398"/>
    <cellStyle name="Percent 6 2 3 2 2" xfId="7399"/>
    <cellStyle name="Percent 6 2 3 2 2 2" xfId="7400"/>
    <cellStyle name="Percent 6 2 3 2 3" xfId="7401"/>
    <cellStyle name="Percent 6 2 3 3" xfId="7402"/>
    <cellStyle name="Percent 6 2 3 3 2" xfId="7403"/>
    <cellStyle name="Percent 6 2 3 4" xfId="7404"/>
    <cellStyle name="Percent 6 2 3 4 2" xfId="7405"/>
    <cellStyle name="Percent 6 2 3 5" xfId="7406"/>
    <cellStyle name="Percent 6 2 4" xfId="7407"/>
    <cellStyle name="Percent 6 2 4 2" xfId="7408"/>
    <cellStyle name="Percent 6 2 4 2 2" xfId="7409"/>
    <cellStyle name="Percent 6 2 4 3" xfId="7410"/>
    <cellStyle name="Percent 6 2 4 3 2" xfId="7411"/>
    <cellStyle name="Percent 6 2 4 4" xfId="7412"/>
    <cellStyle name="Percent 6 2 5" xfId="7413"/>
    <cellStyle name="Percent 6 2 5 2" xfId="7414"/>
    <cellStyle name="Percent 6 2 5 2 2" xfId="7415"/>
    <cellStyle name="Percent 6 2 5 3" xfId="7416"/>
    <cellStyle name="Percent 6 2 6" xfId="7417"/>
    <cellStyle name="Percent 6 2 6 2" xfId="7418"/>
    <cellStyle name="Percent 6 2 7" xfId="7419"/>
    <cellStyle name="Percent 6 2 7 2" xfId="7420"/>
    <cellStyle name="Percent 6 2 8" xfId="7421"/>
    <cellStyle name="Percent 6 3" xfId="7422"/>
    <cellStyle name="Percent 6 3 2" xfId="7423"/>
    <cellStyle name="Percent 6 3 2 2" xfId="7424"/>
    <cellStyle name="Percent 6 3 2 2 2" xfId="7425"/>
    <cellStyle name="Percent 6 3 2 2 2 2" xfId="7426"/>
    <cellStyle name="Percent 6 3 2 2 2 2 2" xfId="7427"/>
    <cellStyle name="Percent 6 3 2 2 2 3" xfId="7428"/>
    <cellStyle name="Percent 6 3 2 2 3" xfId="7429"/>
    <cellStyle name="Percent 6 3 2 2 3 2" xfId="7430"/>
    <cellStyle name="Percent 6 3 2 2 4" xfId="7431"/>
    <cellStyle name="Percent 6 3 2 2 4 2" xfId="7432"/>
    <cellStyle name="Percent 6 3 2 2 5" xfId="7433"/>
    <cellStyle name="Percent 6 3 2 3" xfId="7434"/>
    <cellStyle name="Percent 6 3 2 3 2" xfId="7435"/>
    <cellStyle name="Percent 6 3 2 3 2 2" xfId="7436"/>
    <cellStyle name="Percent 6 3 2 3 3" xfId="7437"/>
    <cellStyle name="Percent 6 3 2 4" xfId="7438"/>
    <cellStyle name="Percent 6 3 2 4 2" xfId="7439"/>
    <cellStyle name="Percent 6 3 2 5" xfId="7440"/>
    <cellStyle name="Percent 6 3 2 5 2" xfId="7441"/>
    <cellStyle name="Percent 6 3 2 6" xfId="7442"/>
    <cellStyle name="Percent 6 3 3" xfId="7443"/>
    <cellStyle name="Percent 6 3 3 2" xfId="7444"/>
    <cellStyle name="Percent 6 3 3 2 2" xfId="7445"/>
    <cellStyle name="Percent 6 3 3 2 2 2" xfId="7446"/>
    <cellStyle name="Percent 6 3 3 2 3" xfId="7447"/>
    <cellStyle name="Percent 6 3 3 3" xfId="7448"/>
    <cellStyle name="Percent 6 3 3 3 2" xfId="7449"/>
    <cellStyle name="Percent 6 3 3 4" xfId="7450"/>
    <cellStyle name="Percent 6 3 3 4 2" xfId="7451"/>
    <cellStyle name="Percent 6 3 3 5" xfId="7452"/>
    <cellStyle name="Percent 6 3 4" xfId="7453"/>
    <cellStyle name="Percent 6 3 4 2" xfId="7454"/>
    <cellStyle name="Percent 6 3 4 2 2" xfId="7455"/>
    <cellStyle name="Percent 6 3 4 3" xfId="7456"/>
    <cellStyle name="Percent 6 3 5" xfId="7457"/>
    <cellStyle name="Percent 6 3 5 2" xfId="7458"/>
    <cellStyle name="Percent 6 3 6" xfId="7459"/>
    <cellStyle name="Percent 6 3 6 2" xfId="7460"/>
    <cellStyle name="Percent 6 3 7" xfId="7461"/>
    <cellStyle name="Percent 6 4" xfId="7462"/>
    <cellStyle name="Percent 6 4 2" xfId="7463"/>
    <cellStyle name="Percent 6 4 2 2" xfId="7464"/>
    <cellStyle name="Percent 6 4 2 2 2" xfId="7465"/>
    <cellStyle name="Percent 6 4 2 2 2 2" xfId="7466"/>
    <cellStyle name="Percent 6 4 2 2 3" xfId="7467"/>
    <cellStyle name="Percent 6 4 2 3" xfId="7468"/>
    <cellStyle name="Percent 6 4 2 3 2" xfId="7469"/>
    <cellStyle name="Percent 6 4 2 4" xfId="7470"/>
    <cellStyle name="Percent 6 4 2 4 2" xfId="7471"/>
    <cellStyle name="Percent 6 4 2 5" xfId="7472"/>
    <cellStyle name="Percent 6 4 3" xfId="7473"/>
    <cellStyle name="Percent 6 4 3 2" xfId="7474"/>
    <cellStyle name="Percent 6 4 3 2 2" xfId="7475"/>
    <cellStyle name="Percent 6 4 3 3" xfId="7476"/>
    <cellStyle name="Percent 6 4 4" xfId="7477"/>
    <cellStyle name="Percent 6 4 4 2" xfId="7478"/>
    <cellStyle name="Percent 6 4 5" xfId="7479"/>
    <cellStyle name="Percent 6 4 5 2" xfId="7480"/>
    <cellStyle name="Percent 6 4 6" xfId="7481"/>
    <cellStyle name="Percent 6 5" xfId="7482"/>
    <cellStyle name="Percent 6 5 2" xfId="7483"/>
    <cellStyle name="Percent 6 5 2 2" xfId="7484"/>
    <cellStyle name="Percent 6 5 2 2 2" xfId="7485"/>
    <cellStyle name="Percent 6 5 2 2 2 2" xfId="7486"/>
    <cellStyle name="Percent 6 5 2 2 3" xfId="7487"/>
    <cellStyle name="Percent 6 5 2 3" xfId="7488"/>
    <cellStyle name="Percent 6 5 2 3 2" xfId="7489"/>
    <cellStyle name="Percent 6 5 2 4" xfId="7490"/>
    <cellStyle name="Percent 6 5 2 4 2" xfId="7491"/>
    <cellStyle name="Percent 6 5 2 5" xfId="7492"/>
    <cellStyle name="Percent 6 5 3" xfId="7493"/>
    <cellStyle name="Percent 6 5 3 2" xfId="7494"/>
    <cellStyle name="Percent 6 5 3 2 2" xfId="7495"/>
    <cellStyle name="Percent 6 5 3 3" xfId="7496"/>
    <cellStyle name="Percent 6 5 4" xfId="7497"/>
    <cellStyle name="Percent 6 5 4 2" xfId="7498"/>
    <cellStyle name="Percent 6 5 5" xfId="7499"/>
    <cellStyle name="Percent 6 5 5 2" xfId="7500"/>
    <cellStyle name="Percent 6 5 6" xfId="7501"/>
    <cellStyle name="Percent 6 6" xfId="7502"/>
    <cellStyle name="Percent 6 6 2" xfId="7503"/>
    <cellStyle name="Percent 6 6 2 2" xfId="7504"/>
    <cellStyle name="Percent 6 6 2 2 2" xfId="7505"/>
    <cellStyle name="Percent 6 6 2 3" xfId="7506"/>
    <cellStyle name="Percent 6 6 3" xfId="7507"/>
    <cellStyle name="Percent 6 6 3 2" xfId="7508"/>
    <cellStyle name="Percent 6 6 4" xfId="7509"/>
    <cellStyle name="Percent 6 6 4 2" xfId="7510"/>
    <cellStyle name="Percent 6 6 5" xfId="7511"/>
    <cellStyle name="Percent 6 7" xfId="7512"/>
    <cellStyle name="Percent 6 7 2" xfId="7513"/>
    <cellStyle name="Percent 6 7 2 2" xfId="7514"/>
    <cellStyle name="Percent 6 7 3" xfId="7515"/>
    <cellStyle name="Percent 6 8" xfId="7516"/>
    <cellStyle name="Percent 6 8 2" xfId="7517"/>
    <cellStyle name="Percent 6 8 2 2" xfId="7518"/>
    <cellStyle name="Percent 6 8 3" xfId="7519"/>
    <cellStyle name="Percent 6 9" xfId="7520"/>
    <cellStyle name="Percent 6 9 2" xfId="7521"/>
    <cellStyle name="Percent 7" xfId="7522"/>
    <cellStyle name="Percent 7 10" xfId="7523"/>
    <cellStyle name="Percent 7 10 2" xfId="7524"/>
    <cellStyle name="Percent 7 11" xfId="7525"/>
    <cellStyle name="Percent 7 11 2" xfId="7526"/>
    <cellStyle name="Percent 7 12" xfId="7527"/>
    <cellStyle name="Percent 7 2" xfId="7528"/>
    <cellStyle name="Percent 7 2 2" xfId="7529"/>
    <cellStyle name="Percent 7 2 2 2" xfId="7530"/>
    <cellStyle name="Percent 7 2 2 2 2" xfId="7531"/>
    <cellStyle name="Percent 7 2 2 2 2 2" xfId="7532"/>
    <cellStyle name="Percent 7 2 2 2 2 2 2" xfId="7533"/>
    <cellStyle name="Percent 7 2 2 2 2 2 2 2" xfId="7534"/>
    <cellStyle name="Percent 7 2 2 2 2 2 3" xfId="7535"/>
    <cellStyle name="Percent 7 2 2 2 2 3" xfId="7536"/>
    <cellStyle name="Percent 7 2 2 2 2 3 2" xfId="7537"/>
    <cellStyle name="Percent 7 2 2 2 2 4" xfId="7538"/>
    <cellStyle name="Percent 7 2 2 2 2 4 2" xfId="7539"/>
    <cellStyle name="Percent 7 2 2 2 2 5" xfId="7540"/>
    <cellStyle name="Percent 7 2 2 2 3" xfId="7541"/>
    <cellStyle name="Percent 7 2 2 2 3 2" xfId="7542"/>
    <cellStyle name="Percent 7 2 2 2 3 2 2" xfId="7543"/>
    <cellStyle name="Percent 7 2 2 2 3 3" xfId="7544"/>
    <cellStyle name="Percent 7 2 2 2 4" xfId="7545"/>
    <cellStyle name="Percent 7 2 2 2 4 2" xfId="7546"/>
    <cellStyle name="Percent 7 2 2 2 5" xfId="7547"/>
    <cellStyle name="Percent 7 2 2 2 5 2" xfId="7548"/>
    <cellStyle name="Percent 7 2 2 2 6" xfId="7549"/>
    <cellStyle name="Percent 7 2 2 3" xfId="7550"/>
    <cellStyle name="Percent 7 2 2 3 2" xfId="7551"/>
    <cellStyle name="Percent 7 2 2 3 2 2" xfId="7552"/>
    <cellStyle name="Percent 7 2 2 3 2 2 2" xfId="7553"/>
    <cellStyle name="Percent 7 2 2 3 2 3" xfId="7554"/>
    <cellStyle name="Percent 7 2 2 3 3" xfId="7555"/>
    <cellStyle name="Percent 7 2 2 3 3 2" xfId="7556"/>
    <cellStyle name="Percent 7 2 2 3 4" xfId="7557"/>
    <cellStyle name="Percent 7 2 2 3 4 2" xfId="7558"/>
    <cellStyle name="Percent 7 2 2 3 5" xfId="7559"/>
    <cellStyle name="Percent 7 2 2 4" xfId="7560"/>
    <cellStyle name="Percent 7 2 2 4 2" xfId="7561"/>
    <cellStyle name="Percent 7 2 2 4 2 2" xfId="7562"/>
    <cellStyle name="Percent 7 2 2 4 3" xfId="7563"/>
    <cellStyle name="Percent 7 2 2 4 3 2" xfId="7564"/>
    <cellStyle name="Percent 7 2 2 4 4" xfId="7565"/>
    <cellStyle name="Percent 7 2 2 5" xfId="7566"/>
    <cellStyle name="Percent 7 2 2 5 2" xfId="7567"/>
    <cellStyle name="Percent 7 2 2 5 2 2" xfId="7568"/>
    <cellStyle name="Percent 7 2 2 5 3" xfId="7569"/>
    <cellStyle name="Percent 7 2 2 6" xfId="7570"/>
    <cellStyle name="Percent 7 2 2 6 2" xfId="7571"/>
    <cellStyle name="Percent 7 2 2 7" xfId="7572"/>
    <cellStyle name="Percent 7 2 2 7 2" xfId="7573"/>
    <cellStyle name="Percent 7 2 2 8" xfId="7574"/>
    <cellStyle name="Percent 7 2 3" xfId="7575"/>
    <cellStyle name="Percent 7 2 3 2" xfId="7576"/>
    <cellStyle name="Percent 7 2 3 2 2" xfId="7577"/>
    <cellStyle name="Percent 7 2 3 2 2 2" xfId="7578"/>
    <cellStyle name="Percent 7 2 3 2 2 2 2" xfId="7579"/>
    <cellStyle name="Percent 7 2 3 2 2 3" xfId="7580"/>
    <cellStyle name="Percent 7 2 3 2 3" xfId="7581"/>
    <cellStyle name="Percent 7 2 3 2 3 2" xfId="7582"/>
    <cellStyle name="Percent 7 2 3 2 4" xfId="7583"/>
    <cellStyle name="Percent 7 2 3 2 4 2" xfId="7584"/>
    <cellStyle name="Percent 7 2 3 2 5" xfId="7585"/>
    <cellStyle name="Percent 7 2 3 3" xfId="7586"/>
    <cellStyle name="Percent 7 2 3 3 2" xfId="7587"/>
    <cellStyle name="Percent 7 2 3 3 2 2" xfId="7588"/>
    <cellStyle name="Percent 7 2 3 3 3" xfId="7589"/>
    <cellStyle name="Percent 7 2 3 4" xfId="7590"/>
    <cellStyle name="Percent 7 2 3 4 2" xfId="7591"/>
    <cellStyle name="Percent 7 2 3 5" xfId="7592"/>
    <cellStyle name="Percent 7 2 3 5 2" xfId="7593"/>
    <cellStyle name="Percent 7 2 3 6" xfId="7594"/>
    <cellStyle name="Percent 7 2 4" xfId="7595"/>
    <cellStyle name="Percent 7 2 4 2" xfId="7596"/>
    <cellStyle name="Percent 7 2 4 2 2" xfId="7597"/>
    <cellStyle name="Percent 7 2 4 2 2 2" xfId="7598"/>
    <cellStyle name="Percent 7 2 4 2 3" xfId="7599"/>
    <cellStyle name="Percent 7 2 4 3" xfId="7600"/>
    <cellStyle name="Percent 7 2 4 3 2" xfId="7601"/>
    <cellStyle name="Percent 7 2 4 4" xfId="7602"/>
    <cellStyle name="Percent 7 2 4 4 2" xfId="7603"/>
    <cellStyle name="Percent 7 2 4 5" xfId="7604"/>
    <cellStyle name="Percent 7 2 5" xfId="7605"/>
    <cellStyle name="Percent 7 2 5 2" xfId="7606"/>
    <cellStyle name="Percent 7 2 5 2 2" xfId="7607"/>
    <cellStyle name="Percent 7 2 5 3" xfId="7608"/>
    <cellStyle name="Percent 7 2 5 3 2" xfId="7609"/>
    <cellStyle name="Percent 7 2 5 4" xfId="7610"/>
    <cellStyle name="Percent 7 2 6" xfId="7611"/>
    <cellStyle name="Percent 7 2 6 2" xfId="7612"/>
    <cellStyle name="Percent 7 2 6 2 2" xfId="7613"/>
    <cellStyle name="Percent 7 2 6 3" xfId="7614"/>
    <cellStyle name="Percent 7 2 7" xfId="7615"/>
    <cellStyle name="Percent 7 2 7 2" xfId="7616"/>
    <cellStyle name="Percent 7 2 8" xfId="7617"/>
    <cellStyle name="Percent 7 2 8 2" xfId="7618"/>
    <cellStyle name="Percent 7 2 9" xfId="7619"/>
    <cellStyle name="Percent 7 3" xfId="7620"/>
    <cellStyle name="Percent 7 3 2" xfId="7621"/>
    <cellStyle name="Percent 7 3 2 2" xfId="7622"/>
    <cellStyle name="Percent 7 3 2 2 2" xfId="7623"/>
    <cellStyle name="Percent 7 3 2 2 2 2" xfId="7624"/>
    <cellStyle name="Percent 7 3 2 2 2 2 2" xfId="7625"/>
    <cellStyle name="Percent 7 3 2 2 2 3" xfId="7626"/>
    <cellStyle name="Percent 7 3 2 2 3" xfId="7627"/>
    <cellStyle name="Percent 7 3 2 2 3 2" xfId="7628"/>
    <cellStyle name="Percent 7 3 2 2 4" xfId="7629"/>
    <cellStyle name="Percent 7 3 2 2 4 2" xfId="7630"/>
    <cellStyle name="Percent 7 3 2 2 5" xfId="7631"/>
    <cellStyle name="Percent 7 3 2 3" xfId="7632"/>
    <cellStyle name="Percent 7 3 2 3 2" xfId="7633"/>
    <cellStyle name="Percent 7 3 2 3 2 2" xfId="7634"/>
    <cellStyle name="Percent 7 3 2 3 3" xfId="7635"/>
    <cellStyle name="Percent 7 3 2 4" xfId="7636"/>
    <cellStyle name="Percent 7 3 2 4 2" xfId="7637"/>
    <cellStyle name="Percent 7 3 2 5" xfId="7638"/>
    <cellStyle name="Percent 7 3 2 5 2" xfId="7639"/>
    <cellStyle name="Percent 7 3 2 6" xfId="7640"/>
    <cellStyle name="Percent 7 3 3" xfId="7641"/>
    <cellStyle name="Percent 7 3 3 2" xfId="7642"/>
    <cellStyle name="Percent 7 3 3 2 2" xfId="7643"/>
    <cellStyle name="Percent 7 3 3 2 2 2" xfId="7644"/>
    <cellStyle name="Percent 7 3 3 2 3" xfId="7645"/>
    <cellStyle name="Percent 7 3 3 3" xfId="7646"/>
    <cellStyle name="Percent 7 3 3 3 2" xfId="7647"/>
    <cellStyle name="Percent 7 3 3 4" xfId="7648"/>
    <cellStyle name="Percent 7 3 3 4 2" xfId="7649"/>
    <cellStyle name="Percent 7 3 3 5" xfId="7650"/>
    <cellStyle name="Percent 7 3 4" xfId="7651"/>
    <cellStyle name="Percent 7 3 4 2" xfId="7652"/>
    <cellStyle name="Percent 7 3 4 2 2" xfId="7653"/>
    <cellStyle name="Percent 7 3 4 3" xfId="7654"/>
    <cellStyle name="Percent 7 3 4 3 2" xfId="7655"/>
    <cellStyle name="Percent 7 3 4 4" xfId="7656"/>
    <cellStyle name="Percent 7 3 5" xfId="7657"/>
    <cellStyle name="Percent 7 3 5 2" xfId="7658"/>
    <cellStyle name="Percent 7 3 5 2 2" xfId="7659"/>
    <cellStyle name="Percent 7 3 5 3" xfId="7660"/>
    <cellStyle name="Percent 7 3 6" xfId="7661"/>
    <cellStyle name="Percent 7 3 6 2" xfId="7662"/>
    <cellStyle name="Percent 7 3 7" xfId="7663"/>
    <cellStyle name="Percent 7 3 7 2" xfId="7664"/>
    <cellStyle name="Percent 7 3 8" xfId="7665"/>
    <cellStyle name="Percent 7 4" xfId="7666"/>
    <cellStyle name="Percent 7 4 2" xfId="7667"/>
    <cellStyle name="Percent 7 4 2 2" xfId="7668"/>
    <cellStyle name="Percent 7 4 2 2 2" xfId="7669"/>
    <cellStyle name="Percent 7 4 2 2 2 2" xfId="7670"/>
    <cellStyle name="Percent 7 4 2 2 2 2 2" xfId="7671"/>
    <cellStyle name="Percent 7 4 2 2 2 3" xfId="7672"/>
    <cellStyle name="Percent 7 4 2 2 3" xfId="7673"/>
    <cellStyle name="Percent 7 4 2 2 3 2" xfId="7674"/>
    <cellStyle name="Percent 7 4 2 2 4" xfId="7675"/>
    <cellStyle name="Percent 7 4 2 2 4 2" xfId="7676"/>
    <cellStyle name="Percent 7 4 2 2 5" xfId="7677"/>
    <cellStyle name="Percent 7 4 2 3" xfId="7678"/>
    <cellStyle name="Percent 7 4 2 3 2" xfId="7679"/>
    <cellStyle name="Percent 7 4 2 3 2 2" xfId="7680"/>
    <cellStyle name="Percent 7 4 2 3 3" xfId="7681"/>
    <cellStyle name="Percent 7 4 2 4" xfId="7682"/>
    <cellStyle name="Percent 7 4 2 4 2" xfId="7683"/>
    <cellStyle name="Percent 7 4 2 5" xfId="7684"/>
    <cellStyle name="Percent 7 4 2 5 2" xfId="7685"/>
    <cellStyle name="Percent 7 4 2 6" xfId="7686"/>
    <cellStyle name="Percent 7 4 3" xfId="7687"/>
    <cellStyle name="Percent 7 4 3 2" xfId="7688"/>
    <cellStyle name="Percent 7 4 3 2 2" xfId="7689"/>
    <cellStyle name="Percent 7 4 3 2 2 2" xfId="7690"/>
    <cellStyle name="Percent 7 4 3 2 3" xfId="7691"/>
    <cellStyle name="Percent 7 4 3 3" xfId="7692"/>
    <cellStyle name="Percent 7 4 3 3 2" xfId="7693"/>
    <cellStyle name="Percent 7 4 3 4" xfId="7694"/>
    <cellStyle name="Percent 7 4 3 4 2" xfId="7695"/>
    <cellStyle name="Percent 7 4 3 5" xfId="7696"/>
    <cellStyle name="Percent 7 4 4" xfId="7697"/>
    <cellStyle name="Percent 7 4 4 2" xfId="7698"/>
    <cellStyle name="Percent 7 4 4 2 2" xfId="7699"/>
    <cellStyle name="Percent 7 4 4 3" xfId="7700"/>
    <cellStyle name="Percent 7 4 5" xfId="7701"/>
    <cellStyle name="Percent 7 4 5 2" xfId="7702"/>
    <cellStyle name="Percent 7 4 6" xfId="7703"/>
    <cellStyle name="Percent 7 4 6 2" xfId="7704"/>
    <cellStyle name="Percent 7 4 7" xfId="7705"/>
    <cellStyle name="Percent 7 5" xfId="7706"/>
    <cellStyle name="Percent 7 5 2" xfId="7707"/>
    <cellStyle name="Percent 7 5 2 2" xfId="7708"/>
    <cellStyle name="Percent 7 5 2 2 2" xfId="7709"/>
    <cellStyle name="Percent 7 5 2 2 2 2" xfId="7710"/>
    <cellStyle name="Percent 7 5 2 2 3" xfId="7711"/>
    <cellStyle name="Percent 7 5 2 3" xfId="7712"/>
    <cellStyle name="Percent 7 5 2 3 2" xfId="7713"/>
    <cellStyle name="Percent 7 5 2 4" xfId="7714"/>
    <cellStyle name="Percent 7 5 2 4 2" xfId="7715"/>
    <cellStyle name="Percent 7 5 2 5" xfId="7716"/>
    <cellStyle name="Percent 7 5 3" xfId="7717"/>
    <cellStyle name="Percent 7 5 3 2" xfId="7718"/>
    <cellStyle name="Percent 7 5 3 2 2" xfId="7719"/>
    <cellStyle name="Percent 7 5 3 3" xfId="7720"/>
    <cellStyle name="Percent 7 5 4" xfId="7721"/>
    <cellStyle name="Percent 7 5 4 2" xfId="7722"/>
    <cellStyle name="Percent 7 5 5" xfId="7723"/>
    <cellStyle name="Percent 7 5 5 2" xfId="7724"/>
    <cellStyle name="Percent 7 5 6" xfId="7725"/>
    <cellStyle name="Percent 7 6" xfId="7726"/>
    <cellStyle name="Percent 7 6 2" xfId="7727"/>
    <cellStyle name="Percent 7 6 2 2" xfId="7728"/>
    <cellStyle name="Percent 7 6 2 2 2" xfId="7729"/>
    <cellStyle name="Percent 7 6 2 2 2 2" xfId="7730"/>
    <cellStyle name="Percent 7 6 2 2 3" xfId="7731"/>
    <cellStyle name="Percent 7 6 2 3" xfId="7732"/>
    <cellStyle name="Percent 7 6 2 3 2" xfId="7733"/>
    <cellStyle name="Percent 7 6 2 4" xfId="7734"/>
    <cellStyle name="Percent 7 6 2 4 2" xfId="7735"/>
    <cellStyle name="Percent 7 6 2 5" xfId="7736"/>
    <cellStyle name="Percent 7 6 3" xfId="7737"/>
    <cellStyle name="Percent 7 6 3 2" xfId="7738"/>
    <cellStyle name="Percent 7 6 3 2 2" xfId="7739"/>
    <cellStyle name="Percent 7 6 3 3" xfId="7740"/>
    <cellStyle name="Percent 7 6 4" xfId="7741"/>
    <cellStyle name="Percent 7 6 4 2" xfId="7742"/>
    <cellStyle name="Percent 7 6 5" xfId="7743"/>
    <cellStyle name="Percent 7 6 5 2" xfId="7744"/>
    <cellStyle name="Percent 7 6 6" xfId="7745"/>
    <cellStyle name="Percent 7 7" xfId="7746"/>
    <cellStyle name="Percent 7 7 2" xfId="7747"/>
    <cellStyle name="Percent 7 7 2 2" xfId="7748"/>
    <cellStyle name="Percent 7 7 2 2 2" xfId="7749"/>
    <cellStyle name="Percent 7 7 2 3" xfId="7750"/>
    <cellStyle name="Percent 7 7 3" xfId="7751"/>
    <cellStyle name="Percent 7 7 3 2" xfId="7752"/>
    <cellStyle name="Percent 7 7 4" xfId="7753"/>
    <cellStyle name="Percent 7 7 4 2" xfId="7754"/>
    <cellStyle name="Percent 7 7 5" xfId="7755"/>
    <cellStyle name="Percent 7 8" xfId="7756"/>
    <cellStyle name="Percent 7 8 2" xfId="7757"/>
    <cellStyle name="Percent 7 8 2 2" xfId="7758"/>
    <cellStyle name="Percent 7 8 3" xfId="7759"/>
    <cellStyle name="Percent 7 9" xfId="7760"/>
    <cellStyle name="Percent 7 9 2" xfId="7761"/>
    <cellStyle name="Percent 7 9 2 2" xfId="7762"/>
    <cellStyle name="Percent 7 9 3" xfId="7763"/>
    <cellStyle name="Percent 8" xfId="7764"/>
    <cellStyle name="Percent 8 2" xfId="7765"/>
    <cellStyle name="Percent 8 2 2" xfId="7766"/>
    <cellStyle name="Percent 8 2 2 2" xfId="7767"/>
    <cellStyle name="Percent 8 2 2 2 2" xfId="7768"/>
    <cellStyle name="Percent 8 2 2 2 2 2" xfId="7769"/>
    <cellStyle name="Percent 8 2 2 2 3" xfId="7770"/>
    <cellStyle name="Percent 8 2 2 3" xfId="7771"/>
    <cellStyle name="Percent 8 2 2 3 2" xfId="7772"/>
    <cellStyle name="Percent 8 2 2 4" xfId="7773"/>
    <cellStyle name="Percent 8 2 2 4 2" xfId="7774"/>
    <cellStyle name="Percent 8 2 2 5" xfId="7775"/>
    <cellStyle name="Percent 8 2 3" xfId="7776"/>
    <cellStyle name="Percent 8 2 3 2" xfId="7777"/>
    <cellStyle name="Percent 8 2 3 2 2" xfId="7778"/>
    <cellStyle name="Percent 8 2 3 3" xfId="7779"/>
    <cellStyle name="Percent 8 2 4" xfId="7780"/>
    <cellStyle name="Percent 8 2 4 2" xfId="7781"/>
    <cellStyle name="Percent 8 2 5" xfId="7782"/>
    <cellStyle name="Percent 8 2 5 2" xfId="7783"/>
    <cellStyle name="Percent 8 2 6" xfId="7784"/>
    <cellStyle name="Percent 8 3" xfId="7785"/>
    <cellStyle name="Percent 8 3 2" xfId="7786"/>
    <cellStyle name="Percent 8 3 2 2" xfId="7787"/>
    <cellStyle name="Percent 8 3 2 2 2" xfId="7788"/>
    <cellStyle name="Percent 8 3 2 3" xfId="7789"/>
    <cellStyle name="Percent 8 3 3" xfId="7790"/>
    <cellStyle name="Percent 8 3 3 2" xfId="7791"/>
    <cellStyle name="Percent 8 3 4" xfId="7792"/>
    <cellStyle name="Percent 8 3 4 2" xfId="7793"/>
    <cellStyle name="Percent 8 3 5" xfId="7794"/>
    <cellStyle name="Percent 8 4" xfId="7795"/>
    <cellStyle name="Percent 8 4 2" xfId="7796"/>
    <cellStyle name="Percent 8 4 2 2" xfId="7797"/>
    <cellStyle name="Percent 8 4 3" xfId="7798"/>
    <cellStyle name="Percent 8 4 3 2" xfId="7799"/>
    <cellStyle name="Percent 8 4 4" xfId="7800"/>
    <cellStyle name="Percent 8 5" xfId="7801"/>
    <cellStyle name="Percent 8 5 2" xfId="7802"/>
    <cellStyle name="Percent 8 5 2 2" xfId="7803"/>
    <cellStyle name="Percent 8 5 3" xfId="7804"/>
    <cellStyle name="Percent 8 6" xfId="7805"/>
    <cellStyle name="Percent 8 6 2" xfId="7806"/>
    <cellStyle name="Percent 8 7" xfId="7807"/>
    <cellStyle name="Percent 8 7 2" xfId="7808"/>
    <cellStyle name="Percent 8 8" xfId="7809"/>
    <cellStyle name="Percent 9" xfId="7810"/>
    <cellStyle name="Title" xfId="5" builtinId="15" customBuiltin="1"/>
    <cellStyle name="Total" xfId="21" builtinId="25" customBuiltin="1"/>
    <cellStyle name="Total 2" xfId="7811"/>
    <cellStyle name="Warning Text" xfId="18" builtinId="11" customBuiltin="1"/>
    <cellStyle name="Warning Text 2" xfId="78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Forecasted</a:t>
            </a:r>
            <a:r>
              <a:rPr lang="en-US" baseline="0"/>
              <a:t> Demand, Population and Power Rates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'Utility Model'!$B$694</c:f>
              <c:strCache>
                <c:ptCount val="1"/>
                <c:pt idx="0">
                  <c:v>Total kWh demanded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'Utility Model'!$C$693:$AD$693</c:f>
              <c:numCache>
                <c:formatCode>mmm\-yy</c:formatCode>
                <c:ptCount val="28"/>
                <c:pt idx="0">
                  <c:v>42370.0</c:v>
                </c:pt>
                <c:pt idx="1">
                  <c:v>42766.0</c:v>
                </c:pt>
                <c:pt idx="2">
                  <c:v>43131.0</c:v>
                </c:pt>
                <c:pt idx="3">
                  <c:v>43496.0</c:v>
                </c:pt>
                <c:pt idx="4">
                  <c:v>43861.0</c:v>
                </c:pt>
                <c:pt idx="5">
                  <c:v>44227.0</c:v>
                </c:pt>
                <c:pt idx="6">
                  <c:v>44592.0</c:v>
                </c:pt>
                <c:pt idx="7">
                  <c:v>44957.0</c:v>
                </c:pt>
                <c:pt idx="8">
                  <c:v>45322.0</c:v>
                </c:pt>
                <c:pt idx="9">
                  <c:v>45688.0</c:v>
                </c:pt>
                <c:pt idx="10">
                  <c:v>46053.0</c:v>
                </c:pt>
                <c:pt idx="11">
                  <c:v>46418.0</c:v>
                </c:pt>
                <c:pt idx="12">
                  <c:v>46783.0</c:v>
                </c:pt>
                <c:pt idx="13">
                  <c:v>47149.0</c:v>
                </c:pt>
                <c:pt idx="14">
                  <c:v>47514.0</c:v>
                </c:pt>
                <c:pt idx="15">
                  <c:v>47879.0</c:v>
                </c:pt>
                <c:pt idx="16">
                  <c:v>48244.0</c:v>
                </c:pt>
                <c:pt idx="17">
                  <c:v>48610.0</c:v>
                </c:pt>
                <c:pt idx="18">
                  <c:v>48975.0</c:v>
                </c:pt>
                <c:pt idx="19">
                  <c:v>49340.0</c:v>
                </c:pt>
                <c:pt idx="20">
                  <c:v>49705.0</c:v>
                </c:pt>
                <c:pt idx="21">
                  <c:v>50071.0</c:v>
                </c:pt>
                <c:pt idx="22">
                  <c:v>50436.0</c:v>
                </c:pt>
                <c:pt idx="23">
                  <c:v>50801.0</c:v>
                </c:pt>
                <c:pt idx="24">
                  <c:v>51166.0</c:v>
                </c:pt>
                <c:pt idx="25">
                  <c:v>51532.0</c:v>
                </c:pt>
                <c:pt idx="26">
                  <c:v>51897.0</c:v>
                </c:pt>
                <c:pt idx="27">
                  <c:v>52262.0</c:v>
                </c:pt>
              </c:numCache>
            </c:numRef>
          </c:cat>
          <c:val>
            <c:numRef>
              <c:f>'Utility Model'!$C$694:$AD$694</c:f>
              <c:numCache>
                <c:formatCode>General</c:formatCode>
                <c:ptCount val="28"/>
                <c:pt idx="0">
                  <c:v>19694.06178027387</c:v>
                </c:pt>
                <c:pt idx="1">
                  <c:v>19451.51766404057</c:v>
                </c:pt>
                <c:pt idx="2">
                  <c:v>19209.99310563431</c:v>
                </c:pt>
                <c:pt idx="3">
                  <c:v>18969.4838192444</c:v>
                </c:pt>
                <c:pt idx="4">
                  <c:v>18729.98553707601</c:v>
                </c:pt>
                <c:pt idx="5">
                  <c:v>18491.49400927436</c:v>
                </c:pt>
                <c:pt idx="6">
                  <c:v>18254.00500384938</c:v>
                </c:pt>
                <c:pt idx="7">
                  <c:v>18017.51430660056</c:v>
                </c:pt>
                <c:pt idx="8">
                  <c:v>17782.0177210422</c:v>
                </c:pt>
                <c:pt idx="9">
                  <c:v>17547.51106832895</c:v>
                </c:pt>
                <c:pt idx="10">
                  <c:v>17313.99018718163</c:v>
                </c:pt>
                <c:pt idx="11">
                  <c:v>17081.4509338134</c:v>
                </c:pt>
                <c:pt idx="12">
                  <c:v>16849.88918185623</c:v>
                </c:pt>
                <c:pt idx="13">
                  <c:v>16619.3008222877</c:v>
                </c:pt>
                <c:pt idx="14">
                  <c:v>16389.68176335805</c:v>
                </c:pt>
                <c:pt idx="15">
                  <c:v>16161.0279305176</c:v>
                </c:pt>
                <c:pt idx="16">
                  <c:v>15933.33526634441</c:v>
                </c:pt>
                <c:pt idx="17">
                  <c:v>15706.59973047234</c:v>
                </c:pt>
                <c:pt idx="18">
                  <c:v>15480.81729951931</c:v>
                </c:pt>
                <c:pt idx="19">
                  <c:v>15255.98396701591</c:v>
                </c:pt>
                <c:pt idx="20">
                  <c:v>15032.09574333434</c:v>
                </c:pt>
                <c:pt idx="21">
                  <c:v>14809.14865561755</c:v>
                </c:pt>
                <c:pt idx="22">
                  <c:v>14587.13874770882</c:v>
                </c:pt>
                <c:pt idx="23">
                  <c:v>14366.06208008149</c:v>
                </c:pt>
                <c:pt idx="24">
                  <c:v>14145.91472976912</c:v>
                </c:pt>
                <c:pt idx="25">
                  <c:v>13926.69279029581</c:v>
                </c:pt>
                <c:pt idx="26">
                  <c:v>13708.39237160691</c:v>
                </c:pt>
                <c:pt idx="27">
                  <c:v>13491.00960000003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'Utility Model'!$B$695</c:f>
              <c:strCache>
                <c:ptCount val="1"/>
                <c:pt idx="0">
                  <c:v>Population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'Utility Model'!$C$693:$AD$693</c:f>
              <c:numCache>
                <c:formatCode>mmm\-yy</c:formatCode>
                <c:ptCount val="28"/>
                <c:pt idx="0">
                  <c:v>42370.0</c:v>
                </c:pt>
                <c:pt idx="1">
                  <c:v>42766.0</c:v>
                </c:pt>
                <c:pt idx="2">
                  <c:v>43131.0</c:v>
                </c:pt>
                <c:pt idx="3">
                  <c:v>43496.0</c:v>
                </c:pt>
                <c:pt idx="4">
                  <c:v>43861.0</c:v>
                </c:pt>
                <c:pt idx="5">
                  <c:v>44227.0</c:v>
                </c:pt>
                <c:pt idx="6">
                  <c:v>44592.0</c:v>
                </c:pt>
                <c:pt idx="7">
                  <c:v>44957.0</c:v>
                </c:pt>
                <c:pt idx="8">
                  <c:v>45322.0</c:v>
                </c:pt>
                <c:pt idx="9">
                  <c:v>45688.0</c:v>
                </c:pt>
                <c:pt idx="10">
                  <c:v>46053.0</c:v>
                </c:pt>
                <c:pt idx="11">
                  <c:v>46418.0</c:v>
                </c:pt>
                <c:pt idx="12">
                  <c:v>46783.0</c:v>
                </c:pt>
                <c:pt idx="13">
                  <c:v>47149.0</c:v>
                </c:pt>
                <c:pt idx="14">
                  <c:v>47514.0</c:v>
                </c:pt>
                <c:pt idx="15">
                  <c:v>47879.0</c:v>
                </c:pt>
                <c:pt idx="16">
                  <c:v>48244.0</c:v>
                </c:pt>
                <c:pt idx="17">
                  <c:v>48610.0</c:v>
                </c:pt>
                <c:pt idx="18">
                  <c:v>48975.0</c:v>
                </c:pt>
                <c:pt idx="19">
                  <c:v>49340.0</c:v>
                </c:pt>
                <c:pt idx="20">
                  <c:v>49705.0</c:v>
                </c:pt>
                <c:pt idx="21">
                  <c:v>50071.0</c:v>
                </c:pt>
                <c:pt idx="22">
                  <c:v>50436.0</c:v>
                </c:pt>
                <c:pt idx="23">
                  <c:v>50801.0</c:v>
                </c:pt>
                <c:pt idx="24">
                  <c:v>51166.0</c:v>
                </c:pt>
                <c:pt idx="25">
                  <c:v>51532.0</c:v>
                </c:pt>
                <c:pt idx="26">
                  <c:v>51897.0</c:v>
                </c:pt>
                <c:pt idx="27">
                  <c:v>52262.0</c:v>
                </c:pt>
              </c:numCache>
            </c:numRef>
          </c:cat>
          <c:val>
            <c:numRef>
              <c:f>'Utility Model'!$C$695:$AD$695</c:f>
              <c:numCache>
                <c:formatCode>#,##0</c:formatCode>
                <c:ptCount val="28"/>
                <c:pt idx="0">
                  <c:v>3.51823396651922E6</c:v>
                </c:pt>
                <c:pt idx="1">
                  <c:v>3.50344472721046E6</c:v>
                </c:pt>
                <c:pt idx="2">
                  <c:v>3.48871765591025E6</c:v>
                </c:pt>
                <c:pt idx="3">
                  <c:v>3.47405249128931E6</c:v>
                </c:pt>
                <c:pt idx="4">
                  <c:v>3.4594489731169E6</c:v>
                </c:pt>
                <c:pt idx="5">
                  <c:v>3.44490684225614E6</c:v>
                </c:pt>
                <c:pt idx="6">
                  <c:v>3.4304258406595E6</c:v>
                </c:pt>
                <c:pt idx="7">
                  <c:v>3.41600571136415E6</c:v>
                </c:pt>
                <c:pt idx="8">
                  <c:v>3.40164619848745E6</c:v>
                </c:pt>
                <c:pt idx="9">
                  <c:v>3.38734704722238E6</c:v>
                </c:pt>
                <c:pt idx="10">
                  <c:v>3.37310800383302E6</c:v>
                </c:pt>
                <c:pt idx="11">
                  <c:v>3.35892881565005E6</c:v>
                </c:pt>
                <c:pt idx="12">
                  <c:v>3.34480923106628E6</c:v>
                </c:pt>
                <c:pt idx="13">
                  <c:v>3.33074899953218E6</c:v>
                </c:pt>
                <c:pt idx="14">
                  <c:v>3.31674787155141E6</c:v>
                </c:pt>
                <c:pt idx="15">
                  <c:v>3.30280559867644E6</c:v>
                </c:pt>
                <c:pt idx="16">
                  <c:v>3.28892193350409E6</c:v>
                </c:pt>
                <c:pt idx="17">
                  <c:v>3.27509662967117E6</c:v>
                </c:pt>
                <c:pt idx="18">
                  <c:v>3.2613294418501E6</c:v>
                </c:pt>
                <c:pt idx="19">
                  <c:v>3.24762012574457E6</c:v>
                </c:pt>
                <c:pt idx="20">
                  <c:v>3.23396843808517E6</c:v>
                </c:pt>
                <c:pt idx="21">
                  <c:v>3.22037413662513E6</c:v>
                </c:pt>
                <c:pt idx="22">
                  <c:v>3.20683698013595E6</c:v>
                </c:pt>
                <c:pt idx="23">
                  <c:v>3.19335672840319E6</c:v>
                </c:pt>
                <c:pt idx="24">
                  <c:v>3.17993314222216E6</c:v>
                </c:pt>
                <c:pt idx="25">
                  <c:v>3.16656598339369E6</c:v>
                </c:pt>
                <c:pt idx="26">
                  <c:v>3.1532550147199E6</c:v>
                </c:pt>
                <c:pt idx="27">
                  <c:v>3.14E6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21728176"/>
        <c:axId val="1757105088"/>
      </c:lineChart>
      <c:lineChart>
        <c:grouping val="standard"/>
        <c:varyColors val="0"/>
        <c:ser>
          <c:idx val="2"/>
          <c:order val="2"/>
          <c:tx>
            <c:strRef>
              <c:f>'Utility Model'!$B$696</c:f>
              <c:strCache>
                <c:ptCount val="1"/>
                <c:pt idx="0">
                  <c:v>kWh rate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'Utility Model'!$C$693:$AD$693</c:f>
              <c:numCache>
                <c:formatCode>mmm\-yy</c:formatCode>
                <c:ptCount val="28"/>
                <c:pt idx="0">
                  <c:v>42370.0</c:v>
                </c:pt>
                <c:pt idx="1">
                  <c:v>42766.0</c:v>
                </c:pt>
                <c:pt idx="2">
                  <c:v>43131.0</c:v>
                </c:pt>
                <c:pt idx="3">
                  <c:v>43496.0</c:v>
                </c:pt>
                <c:pt idx="4">
                  <c:v>43861.0</c:v>
                </c:pt>
                <c:pt idx="5">
                  <c:v>44227.0</c:v>
                </c:pt>
                <c:pt idx="6">
                  <c:v>44592.0</c:v>
                </c:pt>
                <c:pt idx="7">
                  <c:v>44957.0</c:v>
                </c:pt>
                <c:pt idx="8">
                  <c:v>45322.0</c:v>
                </c:pt>
                <c:pt idx="9">
                  <c:v>45688.0</c:v>
                </c:pt>
                <c:pt idx="10">
                  <c:v>46053.0</c:v>
                </c:pt>
                <c:pt idx="11">
                  <c:v>46418.0</c:v>
                </c:pt>
                <c:pt idx="12">
                  <c:v>46783.0</c:v>
                </c:pt>
                <c:pt idx="13">
                  <c:v>47149.0</c:v>
                </c:pt>
                <c:pt idx="14">
                  <c:v>47514.0</c:v>
                </c:pt>
                <c:pt idx="15">
                  <c:v>47879.0</c:v>
                </c:pt>
                <c:pt idx="16">
                  <c:v>48244.0</c:v>
                </c:pt>
                <c:pt idx="17">
                  <c:v>48610.0</c:v>
                </c:pt>
                <c:pt idx="18">
                  <c:v>48975.0</c:v>
                </c:pt>
                <c:pt idx="19">
                  <c:v>49340.0</c:v>
                </c:pt>
                <c:pt idx="20">
                  <c:v>49705.0</c:v>
                </c:pt>
                <c:pt idx="21">
                  <c:v>50071.0</c:v>
                </c:pt>
                <c:pt idx="22">
                  <c:v>50436.0</c:v>
                </c:pt>
                <c:pt idx="23">
                  <c:v>50801.0</c:v>
                </c:pt>
                <c:pt idx="24">
                  <c:v>51166.0</c:v>
                </c:pt>
                <c:pt idx="25">
                  <c:v>51532.0</c:v>
                </c:pt>
                <c:pt idx="26">
                  <c:v>51897.0</c:v>
                </c:pt>
                <c:pt idx="27">
                  <c:v>52262.0</c:v>
                </c:pt>
              </c:numCache>
            </c:numRef>
          </c:cat>
          <c:val>
            <c:numRef>
              <c:f>'Utility Model'!$C$696:$AD$696</c:f>
              <c:numCache>
                <c:formatCode>#,##0.00;\(#,##0.00\)</c:formatCode>
                <c:ptCount val="28"/>
                <c:pt idx="0">
                  <c:v>0.255950652972852</c:v>
                </c:pt>
                <c:pt idx="1">
                  <c:v>0.255596826735134</c:v>
                </c:pt>
                <c:pt idx="2">
                  <c:v>0.254434129821584</c:v>
                </c:pt>
                <c:pt idx="3">
                  <c:v>0.251939548515775</c:v>
                </c:pt>
                <c:pt idx="4">
                  <c:v>0.251068648229372</c:v>
                </c:pt>
                <c:pt idx="5">
                  <c:v>0.316076687181727</c:v>
                </c:pt>
                <c:pt idx="6">
                  <c:v>0.316486391283002</c:v>
                </c:pt>
                <c:pt idx="7">
                  <c:v>0.325166103221262</c:v>
                </c:pt>
                <c:pt idx="8">
                  <c:v>0.316082918752893</c:v>
                </c:pt>
                <c:pt idx="9">
                  <c:v>0.31612144210665</c:v>
                </c:pt>
                <c:pt idx="10">
                  <c:v>0.316860339391977</c:v>
                </c:pt>
                <c:pt idx="11">
                  <c:v>0.32822013286663</c:v>
                </c:pt>
                <c:pt idx="12">
                  <c:v>0.320614344705746</c:v>
                </c:pt>
                <c:pt idx="13">
                  <c:v>0.326137674139585</c:v>
                </c:pt>
                <c:pt idx="14">
                  <c:v>0.329311115208937</c:v>
                </c:pt>
                <c:pt idx="15">
                  <c:v>0.334596488933206</c:v>
                </c:pt>
                <c:pt idx="16">
                  <c:v>0.348982172986506</c:v>
                </c:pt>
                <c:pt idx="17">
                  <c:v>0.336583996700197</c:v>
                </c:pt>
                <c:pt idx="18">
                  <c:v>0.341067593369827</c:v>
                </c:pt>
                <c:pt idx="19">
                  <c:v>0.346615820296299</c:v>
                </c:pt>
                <c:pt idx="20">
                  <c:v>0.358803186615272</c:v>
                </c:pt>
                <c:pt idx="21">
                  <c:v>0.353326106266809</c:v>
                </c:pt>
                <c:pt idx="22">
                  <c:v>0.357841887651654</c:v>
                </c:pt>
                <c:pt idx="23">
                  <c:v>0.36345590424396</c:v>
                </c:pt>
                <c:pt idx="24">
                  <c:v>0.369079768462596</c:v>
                </c:pt>
                <c:pt idx="25">
                  <c:v>0.375419753352329</c:v>
                </c:pt>
                <c:pt idx="26">
                  <c:v>0.386027954615943</c:v>
                </c:pt>
                <c:pt idx="27">
                  <c:v>0.376684804667765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911696"/>
        <c:axId val="1757108464"/>
      </c:lineChart>
      <c:dateAx>
        <c:axId val="-20217281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105088"/>
        <c:crosses val="autoZero"/>
        <c:auto val="1"/>
        <c:lblOffset val="100"/>
        <c:baseTimeUnit val="years"/>
      </c:dateAx>
      <c:valAx>
        <c:axId val="1757105088"/>
        <c:scaling>
          <c:logBase val="10.0"/>
          <c:orientation val="minMax"/>
          <c:max val="1.0E7"/>
          <c:min val="1000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21728176"/>
        <c:crosses val="autoZero"/>
        <c:crossBetween val="between"/>
        <c:majorUnit val="10.0"/>
      </c:valAx>
      <c:valAx>
        <c:axId val="1757108464"/>
        <c:scaling>
          <c:orientation val="minMax"/>
        </c:scaling>
        <c:delete val="0"/>
        <c:axPos val="r"/>
        <c:numFmt formatCode="#,##0.00;\(#,##0.0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0911696"/>
        <c:crosses val="max"/>
        <c:crossBetween val="between"/>
      </c:valAx>
      <c:dateAx>
        <c:axId val="212091169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757108464"/>
        <c:crosses val="autoZero"/>
        <c:auto val="1"/>
        <c:lblOffset val="100"/>
        <c:baseTimeUnit val="years"/>
      </c:date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Profitability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'Utility Model'!$B$698</c:f>
              <c:strCache>
                <c:ptCount val="1"/>
                <c:pt idx="0">
                  <c:v>Total Revenues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'Utility Model'!$C$693:$AD$693</c:f>
              <c:numCache>
                <c:formatCode>mmm\-yy</c:formatCode>
                <c:ptCount val="28"/>
                <c:pt idx="0">
                  <c:v>42370.0</c:v>
                </c:pt>
                <c:pt idx="1">
                  <c:v>42766.0</c:v>
                </c:pt>
                <c:pt idx="2">
                  <c:v>43131.0</c:v>
                </c:pt>
                <c:pt idx="3">
                  <c:v>43496.0</c:v>
                </c:pt>
                <c:pt idx="4">
                  <c:v>43861.0</c:v>
                </c:pt>
                <c:pt idx="5">
                  <c:v>44227.0</c:v>
                </c:pt>
                <c:pt idx="6">
                  <c:v>44592.0</c:v>
                </c:pt>
                <c:pt idx="7">
                  <c:v>44957.0</c:v>
                </c:pt>
                <c:pt idx="8">
                  <c:v>45322.0</c:v>
                </c:pt>
                <c:pt idx="9">
                  <c:v>45688.0</c:v>
                </c:pt>
                <c:pt idx="10">
                  <c:v>46053.0</c:v>
                </c:pt>
                <c:pt idx="11">
                  <c:v>46418.0</c:v>
                </c:pt>
                <c:pt idx="12">
                  <c:v>46783.0</c:v>
                </c:pt>
                <c:pt idx="13">
                  <c:v>47149.0</c:v>
                </c:pt>
                <c:pt idx="14">
                  <c:v>47514.0</c:v>
                </c:pt>
                <c:pt idx="15">
                  <c:v>47879.0</c:v>
                </c:pt>
                <c:pt idx="16">
                  <c:v>48244.0</c:v>
                </c:pt>
                <c:pt idx="17">
                  <c:v>48610.0</c:v>
                </c:pt>
                <c:pt idx="18">
                  <c:v>48975.0</c:v>
                </c:pt>
                <c:pt idx="19">
                  <c:v>49340.0</c:v>
                </c:pt>
                <c:pt idx="20">
                  <c:v>49705.0</c:v>
                </c:pt>
                <c:pt idx="21">
                  <c:v>50071.0</c:v>
                </c:pt>
                <c:pt idx="22">
                  <c:v>50436.0</c:v>
                </c:pt>
                <c:pt idx="23">
                  <c:v>50801.0</c:v>
                </c:pt>
                <c:pt idx="24">
                  <c:v>51166.0</c:v>
                </c:pt>
                <c:pt idx="25">
                  <c:v>51532.0</c:v>
                </c:pt>
                <c:pt idx="26">
                  <c:v>51897.0</c:v>
                </c:pt>
                <c:pt idx="27">
                  <c:v>52262.0</c:v>
                </c:pt>
              </c:numCache>
            </c:numRef>
          </c:cat>
          <c:val>
            <c:numRef>
              <c:f>'Utility Model'!$C$698:$AD$698</c:f>
              <c:numCache>
                <c:formatCode>#,##0.00</c:formatCode>
                <c:ptCount val="28"/>
                <c:pt idx="0">
                  <c:v>4220.30097695732</c:v>
                </c:pt>
                <c:pt idx="1">
                  <c:v>4162.832825092643</c:v>
                </c:pt>
                <c:pt idx="2">
                  <c:v>4092.775899758908</c:v>
                </c:pt>
                <c:pt idx="3">
                  <c:v>4002.346990831441</c:v>
                </c:pt>
                <c:pt idx="4">
                  <c:v>3938.471125124471</c:v>
                </c:pt>
                <c:pt idx="5">
                  <c:v>4890.319472910157</c:v>
                </c:pt>
                <c:pt idx="6">
                  <c:v>4833.997808441788</c:v>
                </c:pt>
                <c:pt idx="7">
                  <c:v>4901.94843067554</c:v>
                </c:pt>
                <c:pt idx="8">
                  <c:v>4703.537718818904</c:v>
                </c:pt>
                <c:pt idx="9">
                  <c:v>4642.331420252131</c:v>
                </c:pt>
                <c:pt idx="10">
                  <c:v>4591.475005783111</c:v>
                </c:pt>
                <c:pt idx="11">
                  <c:v>4691.774412542545</c:v>
                </c:pt>
                <c:pt idx="12">
                  <c:v>4521.641148671064</c:v>
                </c:pt>
                <c:pt idx="13">
                  <c:v>4536.527763339172</c:v>
                </c:pt>
                <c:pt idx="14">
                  <c:v>4517.46464950918</c:v>
                </c:pt>
                <c:pt idx="15">
                  <c:v>4525.897002585554</c:v>
                </c:pt>
                <c:pt idx="16">
                  <c:v>4653.419303476164</c:v>
                </c:pt>
                <c:pt idx="17">
                  <c:v>4425.202759877186</c:v>
                </c:pt>
                <c:pt idx="18">
                  <c:v>4419.71524978753</c:v>
                </c:pt>
                <c:pt idx="19">
                  <c:v>4426.348830962005</c:v>
                </c:pt>
                <c:pt idx="20">
                  <c:v>4514.347545178523</c:v>
                </c:pt>
                <c:pt idx="21">
                  <c:v>4380.093359679755</c:v>
                </c:pt>
                <c:pt idx="22">
                  <c:v>4369.618720763924</c:v>
                </c:pt>
                <c:pt idx="23">
                  <c:v>4370.902736450734</c:v>
                </c:pt>
                <c:pt idx="24">
                  <c:v>4370.520110962347</c:v>
                </c:pt>
                <c:pt idx="25">
                  <c:v>4376.673976955426</c:v>
                </c:pt>
                <c:pt idx="26">
                  <c:v>4429.563223570175</c:v>
                </c:pt>
                <c:pt idx="27">
                  <c:v>4254.59292995579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'Utility Model'!$B$699</c:f>
              <c:strCache>
                <c:ptCount val="1"/>
                <c:pt idx="0">
                  <c:v>Total operating expenses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'Utility Model'!$C$693:$AD$693</c:f>
              <c:numCache>
                <c:formatCode>mmm\-yy</c:formatCode>
                <c:ptCount val="28"/>
                <c:pt idx="0">
                  <c:v>42370.0</c:v>
                </c:pt>
                <c:pt idx="1">
                  <c:v>42766.0</c:v>
                </c:pt>
                <c:pt idx="2">
                  <c:v>43131.0</c:v>
                </c:pt>
                <c:pt idx="3">
                  <c:v>43496.0</c:v>
                </c:pt>
                <c:pt idx="4">
                  <c:v>43861.0</c:v>
                </c:pt>
                <c:pt idx="5">
                  <c:v>44227.0</c:v>
                </c:pt>
                <c:pt idx="6">
                  <c:v>44592.0</c:v>
                </c:pt>
                <c:pt idx="7">
                  <c:v>44957.0</c:v>
                </c:pt>
                <c:pt idx="8">
                  <c:v>45322.0</c:v>
                </c:pt>
                <c:pt idx="9">
                  <c:v>45688.0</c:v>
                </c:pt>
                <c:pt idx="10">
                  <c:v>46053.0</c:v>
                </c:pt>
                <c:pt idx="11">
                  <c:v>46418.0</c:v>
                </c:pt>
                <c:pt idx="12">
                  <c:v>46783.0</c:v>
                </c:pt>
                <c:pt idx="13">
                  <c:v>47149.0</c:v>
                </c:pt>
                <c:pt idx="14">
                  <c:v>47514.0</c:v>
                </c:pt>
                <c:pt idx="15">
                  <c:v>47879.0</c:v>
                </c:pt>
                <c:pt idx="16">
                  <c:v>48244.0</c:v>
                </c:pt>
                <c:pt idx="17">
                  <c:v>48610.0</c:v>
                </c:pt>
                <c:pt idx="18">
                  <c:v>48975.0</c:v>
                </c:pt>
                <c:pt idx="19">
                  <c:v>49340.0</c:v>
                </c:pt>
                <c:pt idx="20">
                  <c:v>49705.0</c:v>
                </c:pt>
                <c:pt idx="21">
                  <c:v>50071.0</c:v>
                </c:pt>
                <c:pt idx="22">
                  <c:v>50436.0</c:v>
                </c:pt>
                <c:pt idx="23">
                  <c:v>50801.0</c:v>
                </c:pt>
                <c:pt idx="24">
                  <c:v>51166.0</c:v>
                </c:pt>
                <c:pt idx="25">
                  <c:v>51532.0</c:v>
                </c:pt>
                <c:pt idx="26">
                  <c:v>51897.0</c:v>
                </c:pt>
                <c:pt idx="27">
                  <c:v>52262.0</c:v>
                </c:pt>
              </c:numCache>
            </c:numRef>
          </c:cat>
          <c:val>
            <c:numRef>
              <c:f>'Utility Model'!$C$699:$AD$699</c:f>
              <c:numCache>
                <c:formatCode>#,##0.00</c:formatCode>
                <c:ptCount val="28"/>
                <c:pt idx="0">
                  <c:v>3672.526018406177</c:v>
                </c:pt>
                <c:pt idx="1">
                  <c:v>3593.732416509383</c:v>
                </c:pt>
                <c:pt idx="2">
                  <c:v>3514.559452729338</c:v>
                </c:pt>
                <c:pt idx="3">
                  <c:v>3442.37311347622</c:v>
                </c:pt>
                <c:pt idx="4">
                  <c:v>3371.744188236944</c:v>
                </c:pt>
                <c:pt idx="5">
                  <c:v>3302.664316829879</c:v>
                </c:pt>
                <c:pt idx="6">
                  <c:v>3235.125197136108</c:v>
                </c:pt>
                <c:pt idx="7">
                  <c:v>3169.118584911988</c:v>
                </c:pt>
                <c:pt idx="8">
                  <c:v>3104.636293603769</c:v>
                </c:pt>
                <c:pt idx="9">
                  <c:v>3041.670194164315</c:v>
                </c:pt>
                <c:pt idx="10">
                  <c:v>2980.212214871893</c:v>
                </c:pt>
                <c:pt idx="11">
                  <c:v>2969.295567607545</c:v>
                </c:pt>
                <c:pt idx="12">
                  <c:v>2958.541430403634</c:v>
                </c:pt>
                <c:pt idx="13">
                  <c:v>2947.950286341983</c:v>
                </c:pt>
                <c:pt idx="14">
                  <c:v>2937.522628135822</c:v>
                </c:pt>
                <c:pt idx="15">
                  <c:v>2927.258958205921</c:v>
                </c:pt>
                <c:pt idx="16">
                  <c:v>2917.15978875757</c:v>
                </c:pt>
                <c:pt idx="17">
                  <c:v>2907.225641858412</c:v>
                </c:pt>
                <c:pt idx="18">
                  <c:v>2897.457049517147</c:v>
                </c:pt>
                <c:pt idx="19">
                  <c:v>2887.854553763091</c:v>
                </c:pt>
                <c:pt idx="20">
                  <c:v>2878.418706726628</c:v>
                </c:pt>
                <c:pt idx="21">
                  <c:v>2869.150070720547</c:v>
                </c:pt>
                <c:pt idx="22">
                  <c:v>2860.049218322264</c:v>
                </c:pt>
                <c:pt idx="23">
                  <c:v>2851.116732456967</c:v>
                </c:pt>
                <c:pt idx="24">
                  <c:v>2842.35320648166</c:v>
                </c:pt>
                <c:pt idx="25">
                  <c:v>2833.759244270134</c:v>
                </c:pt>
                <c:pt idx="26">
                  <c:v>2825.335460298867</c:v>
                </c:pt>
                <c:pt idx="27">
                  <c:v>2817.082479733872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'Utility Model'!$B$700</c:f>
              <c:strCache>
                <c:ptCount val="1"/>
                <c:pt idx="0">
                  <c:v>Fuel Expense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'Utility Model'!$C$693:$AD$693</c:f>
              <c:numCache>
                <c:formatCode>mmm\-yy</c:formatCode>
                <c:ptCount val="28"/>
                <c:pt idx="0">
                  <c:v>42370.0</c:v>
                </c:pt>
                <c:pt idx="1">
                  <c:v>42766.0</c:v>
                </c:pt>
                <c:pt idx="2">
                  <c:v>43131.0</c:v>
                </c:pt>
                <c:pt idx="3">
                  <c:v>43496.0</c:v>
                </c:pt>
                <c:pt idx="4">
                  <c:v>43861.0</c:v>
                </c:pt>
                <c:pt idx="5">
                  <c:v>44227.0</c:v>
                </c:pt>
                <c:pt idx="6">
                  <c:v>44592.0</c:v>
                </c:pt>
                <c:pt idx="7">
                  <c:v>44957.0</c:v>
                </c:pt>
                <c:pt idx="8">
                  <c:v>45322.0</c:v>
                </c:pt>
                <c:pt idx="9">
                  <c:v>45688.0</c:v>
                </c:pt>
                <c:pt idx="10">
                  <c:v>46053.0</c:v>
                </c:pt>
                <c:pt idx="11">
                  <c:v>46418.0</c:v>
                </c:pt>
                <c:pt idx="12">
                  <c:v>46783.0</c:v>
                </c:pt>
                <c:pt idx="13">
                  <c:v>47149.0</c:v>
                </c:pt>
                <c:pt idx="14">
                  <c:v>47514.0</c:v>
                </c:pt>
                <c:pt idx="15">
                  <c:v>47879.0</c:v>
                </c:pt>
                <c:pt idx="16">
                  <c:v>48244.0</c:v>
                </c:pt>
                <c:pt idx="17">
                  <c:v>48610.0</c:v>
                </c:pt>
                <c:pt idx="18">
                  <c:v>48975.0</c:v>
                </c:pt>
                <c:pt idx="19">
                  <c:v>49340.0</c:v>
                </c:pt>
                <c:pt idx="20">
                  <c:v>49705.0</c:v>
                </c:pt>
                <c:pt idx="21">
                  <c:v>50071.0</c:v>
                </c:pt>
                <c:pt idx="22">
                  <c:v>50436.0</c:v>
                </c:pt>
                <c:pt idx="23">
                  <c:v>50801.0</c:v>
                </c:pt>
                <c:pt idx="24">
                  <c:v>51166.0</c:v>
                </c:pt>
                <c:pt idx="25">
                  <c:v>51532.0</c:v>
                </c:pt>
                <c:pt idx="26">
                  <c:v>51897.0</c:v>
                </c:pt>
                <c:pt idx="27">
                  <c:v>52262.0</c:v>
                </c:pt>
              </c:numCache>
            </c:numRef>
          </c:cat>
          <c:val>
            <c:numRef>
              <c:f>'Utility Model'!$C$700:$AD$700</c:f>
              <c:numCache>
                <c:formatCode>#,##0.00</c:formatCode>
                <c:ptCount val="28"/>
                <c:pt idx="0">
                  <c:v>2185.338018406177</c:v>
                </c:pt>
                <c:pt idx="1">
                  <c:v>2102.578536509383</c:v>
                </c:pt>
                <c:pt idx="2">
                  <c:v>2021.319033929338</c:v>
                </c:pt>
                <c:pt idx="3">
                  <c:v>1941.55029048822</c:v>
                </c:pt>
                <c:pt idx="4">
                  <c:v>1863.263137019064</c:v>
                </c:pt>
                <c:pt idx="5">
                  <c:v>1786.44845509982</c:v>
                </c:pt>
                <c:pt idx="6">
                  <c:v>1711.097176788749</c:v>
                </c:pt>
                <c:pt idx="7">
                  <c:v>1637.200284361155</c:v>
                </c:pt>
                <c:pt idx="8">
                  <c:v>1564.748810047428</c:v>
                </c:pt>
                <c:pt idx="9">
                  <c:v>1493.733835772411</c:v>
                </c:pt>
                <c:pt idx="10">
                  <c:v>1424.146492896069</c:v>
                </c:pt>
                <c:pt idx="11">
                  <c:v>1405.019188411964</c:v>
                </c:pt>
                <c:pt idx="12">
                  <c:v>1385.972287416097</c:v>
                </c:pt>
                <c:pt idx="13">
                  <c:v>1367.00545192457</c:v>
                </c:pt>
                <c:pt idx="14">
                  <c:v>1348.118345374235</c:v>
                </c:pt>
                <c:pt idx="15">
                  <c:v>1329.310632616718</c:v>
                </c:pt>
                <c:pt idx="16">
                  <c:v>1310.581979912475</c:v>
                </c:pt>
                <c:pt idx="17">
                  <c:v>1291.932054924867</c:v>
                </c:pt>
                <c:pt idx="18">
                  <c:v>1273.360526714265</c:v>
                </c:pt>
                <c:pt idx="19">
                  <c:v>1254.86706573218</c:v>
                </c:pt>
                <c:pt idx="20">
                  <c:v>1236.451343815409</c:v>
                </c:pt>
                <c:pt idx="21">
                  <c:v>1218.113034180215</c:v>
                </c:pt>
                <c:pt idx="22">
                  <c:v>1199.851811416528</c:v>
                </c:pt>
                <c:pt idx="23">
                  <c:v>1181.667351482175</c:v>
                </c:pt>
                <c:pt idx="24">
                  <c:v>1163.55933169712</c:v>
                </c:pt>
                <c:pt idx="25">
                  <c:v>1145.527430737748</c:v>
                </c:pt>
                <c:pt idx="26">
                  <c:v>1127.571328631158</c:v>
                </c:pt>
                <c:pt idx="27">
                  <c:v>1109.690706749486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'Utility Model'!$B$701</c:f>
              <c:strCache>
                <c:ptCount val="1"/>
                <c:pt idx="0">
                  <c:v>Net Revenues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'Utility Model'!$C$693:$AD$693</c:f>
              <c:numCache>
                <c:formatCode>mmm\-yy</c:formatCode>
                <c:ptCount val="28"/>
                <c:pt idx="0">
                  <c:v>42370.0</c:v>
                </c:pt>
                <c:pt idx="1">
                  <c:v>42766.0</c:v>
                </c:pt>
                <c:pt idx="2">
                  <c:v>43131.0</c:v>
                </c:pt>
                <c:pt idx="3">
                  <c:v>43496.0</c:v>
                </c:pt>
                <c:pt idx="4">
                  <c:v>43861.0</c:v>
                </c:pt>
                <c:pt idx="5">
                  <c:v>44227.0</c:v>
                </c:pt>
                <c:pt idx="6">
                  <c:v>44592.0</c:v>
                </c:pt>
                <c:pt idx="7">
                  <c:v>44957.0</c:v>
                </c:pt>
                <c:pt idx="8">
                  <c:v>45322.0</c:v>
                </c:pt>
                <c:pt idx="9">
                  <c:v>45688.0</c:v>
                </c:pt>
                <c:pt idx="10">
                  <c:v>46053.0</c:v>
                </c:pt>
                <c:pt idx="11">
                  <c:v>46418.0</c:v>
                </c:pt>
                <c:pt idx="12">
                  <c:v>46783.0</c:v>
                </c:pt>
                <c:pt idx="13">
                  <c:v>47149.0</c:v>
                </c:pt>
                <c:pt idx="14">
                  <c:v>47514.0</c:v>
                </c:pt>
                <c:pt idx="15">
                  <c:v>47879.0</c:v>
                </c:pt>
                <c:pt idx="16">
                  <c:v>48244.0</c:v>
                </c:pt>
                <c:pt idx="17">
                  <c:v>48610.0</c:v>
                </c:pt>
                <c:pt idx="18">
                  <c:v>48975.0</c:v>
                </c:pt>
                <c:pt idx="19">
                  <c:v>49340.0</c:v>
                </c:pt>
                <c:pt idx="20">
                  <c:v>49705.0</c:v>
                </c:pt>
                <c:pt idx="21">
                  <c:v>50071.0</c:v>
                </c:pt>
                <c:pt idx="22">
                  <c:v>50436.0</c:v>
                </c:pt>
                <c:pt idx="23">
                  <c:v>50801.0</c:v>
                </c:pt>
                <c:pt idx="24">
                  <c:v>51166.0</c:v>
                </c:pt>
                <c:pt idx="25">
                  <c:v>51532.0</c:v>
                </c:pt>
                <c:pt idx="26">
                  <c:v>51897.0</c:v>
                </c:pt>
                <c:pt idx="27">
                  <c:v>52262.0</c:v>
                </c:pt>
              </c:numCache>
            </c:numRef>
          </c:cat>
          <c:val>
            <c:numRef>
              <c:f>'Utility Model'!$C$701:$AD$701</c:f>
              <c:numCache>
                <c:formatCode>#,##0.00</c:formatCode>
                <c:ptCount val="28"/>
                <c:pt idx="0">
                  <c:v>146.004922093206</c:v>
                </c:pt>
                <c:pt idx="1">
                  <c:v>149.106444354412</c:v>
                </c:pt>
                <c:pt idx="2">
                  <c:v>126.8994062584006</c:v>
                </c:pt>
                <c:pt idx="3">
                  <c:v>105.8739620991578</c:v>
                </c:pt>
                <c:pt idx="4">
                  <c:v>85.15317376370922</c:v>
                </c:pt>
                <c:pt idx="5">
                  <c:v>738.5401975377381</c:v>
                </c:pt>
                <c:pt idx="6">
                  <c:v>745.5214056827199</c:v>
                </c:pt>
                <c:pt idx="7">
                  <c:v>885.310416261861</c:v>
                </c:pt>
                <c:pt idx="8">
                  <c:v>764.1953374329723</c:v>
                </c:pt>
                <c:pt idx="9">
                  <c:v>769.182834063626</c:v>
                </c:pt>
                <c:pt idx="10">
                  <c:v>777.0977453624291</c:v>
                </c:pt>
                <c:pt idx="11">
                  <c:v>896.2169056223801</c:v>
                </c:pt>
                <c:pt idx="12">
                  <c:v>749.1514684218573</c:v>
                </c:pt>
                <c:pt idx="13">
                  <c:v>777.1325939980065</c:v>
                </c:pt>
                <c:pt idx="14">
                  <c:v>771.9157753921317</c:v>
                </c:pt>
                <c:pt idx="15">
                  <c:v>785.9549718656035</c:v>
                </c:pt>
                <c:pt idx="16">
                  <c:v>933.260338328619</c:v>
                </c:pt>
                <c:pt idx="17">
                  <c:v>731.1852951380251</c:v>
                </c:pt>
                <c:pt idx="18">
                  <c:v>736.5358215613114</c:v>
                </c:pt>
                <c:pt idx="19">
                  <c:v>748.6308908970668</c:v>
                </c:pt>
                <c:pt idx="20">
                  <c:v>850.651388229</c:v>
                </c:pt>
                <c:pt idx="21">
                  <c:v>735.5224612704756</c:v>
                </c:pt>
                <c:pt idx="22">
                  <c:v>735.0475725980904</c:v>
                </c:pt>
                <c:pt idx="23">
                  <c:v>745.5490768479262</c:v>
                </c:pt>
                <c:pt idx="24">
                  <c:v>754.3406611124915</c:v>
                </c:pt>
                <c:pt idx="25">
                  <c:v>766.585171922955</c:v>
                </c:pt>
                <c:pt idx="26">
                  <c:v>835.5145755110215</c:v>
                </c:pt>
                <c:pt idx="27">
                  <c:v>681.7674429312638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4174576"/>
        <c:axId val="1794178016"/>
      </c:lineChart>
      <c:dateAx>
        <c:axId val="179417457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4178016"/>
        <c:crosses val="autoZero"/>
        <c:auto val="1"/>
        <c:lblOffset val="100"/>
        <c:baseTimeUnit val="years"/>
      </c:dateAx>
      <c:valAx>
        <c:axId val="179417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417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lvl="1" algn="ctr" rtl="0"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Cash Management</a:t>
            </a:r>
          </a:p>
          <a:p>
            <a:pPr lvl="1" algn="ctr" rtl="0"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lvl="1" algn="ctr" rtl="0"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'Utility Model'!$B$704</c:f>
              <c:strCache>
                <c:ptCount val="1"/>
                <c:pt idx="0">
                  <c:v>Change In Cash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'Utility Model'!$C$704:$AD$704</c:f>
              <c:numCache>
                <c:formatCode>#,##0.00</c:formatCode>
                <c:ptCount val="28"/>
                <c:pt idx="0">
                  <c:v>423.3118187816384</c:v>
                </c:pt>
                <c:pt idx="1">
                  <c:v>-61.98811824359654</c:v>
                </c:pt>
                <c:pt idx="2">
                  <c:v>-18.05308708187863</c:v>
                </c:pt>
                <c:pt idx="3">
                  <c:v>3.0104528191805</c:v>
                </c:pt>
                <c:pt idx="4">
                  <c:v>-86.48748503032937</c:v>
                </c:pt>
                <c:pt idx="5">
                  <c:v>-138.29489832944</c:v>
                </c:pt>
                <c:pt idx="6">
                  <c:v>278.4490130096376</c:v>
                </c:pt>
                <c:pt idx="7">
                  <c:v>224.2141094639941</c:v>
                </c:pt>
                <c:pt idx="8">
                  <c:v>362.3278321166949</c:v>
                </c:pt>
                <c:pt idx="9">
                  <c:v>305.6615088174392</c:v>
                </c:pt>
                <c:pt idx="10">
                  <c:v>304.5447237544131</c:v>
                </c:pt>
                <c:pt idx="11">
                  <c:v>241.695930928161</c:v>
                </c:pt>
                <c:pt idx="12">
                  <c:v>358.8535715251055</c:v>
                </c:pt>
                <c:pt idx="13">
                  <c:v>283.5486302766808</c:v>
                </c:pt>
                <c:pt idx="14">
                  <c:v>303.3223867553156</c:v>
                </c:pt>
                <c:pt idx="15">
                  <c:v>290.9535622671078</c:v>
                </c:pt>
                <c:pt idx="16">
                  <c:v>241.5962058683267</c:v>
                </c:pt>
                <c:pt idx="17">
                  <c:v>396.4270614097595</c:v>
                </c:pt>
                <c:pt idx="18">
                  <c:v>307.6617004032732</c:v>
                </c:pt>
                <c:pt idx="19">
                  <c:v>309.0281850146439</c:v>
                </c:pt>
                <c:pt idx="20">
                  <c:v>270.8308851386819</c:v>
                </c:pt>
                <c:pt idx="21">
                  <c:v>368.9085145014851</c:v>
                </c:pt>
                <c:pt idx="22">
                  <c:v>321.4172503109585</c:v>
                </c:pt>
                <c:pt idx="23">
                  <c:v>322.0875949096653</c:v>
                </c:pt>
                <c:pt idx="24">
                  <c:v>323.0681809843681</c:v>
                </c:pt>
                <c:pt idx="25">
                  <c:v>323.6591106364667</c:v>
                </c:pt>
                <c:pt idx="26">
                  <c:v>306.2968137902471</c:v>
                </c:pt>
                <c:pt idx="27">
                  <c:v>407.9236172297287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'Utility Model'!$B$705</c:f>
              <c:strCache>
                <c:ptCount val="1"/>
                <c:pt idx="0">
                  <c:v>Net Cash from Operations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'Utility Model'!$C$705:$AD$705</c:f>
              <c:numCache>
                <c:formatCode>#,##0.00</c:formatCode>
                <c:ptCount val="28"/>
                <c:pt idx="0">
                  <c:v>723.3108187816384</c:v>
                </c:pt>
                <c:pt idx="1">
                  <c:v>263.0118817564034</c:v>
                </c:pt>
                <c:pt idx="2">
                  <c:v>306.9469129181214</c:v>
                </c:pt>
                <c:pt idx="3">
                  <c:v>331.2604528191804</c:v>
                </c:pt>
                <c:pt idx="4">
                  <c:v>245.0450149696707</c:v>
                </c:pt>
                <c:pt idx="5">
                  <c:v>372.9453354396762</c:v>
                </c:pt>
                <c:pt idx="6">
                  <c:v>799.8355985544033</c:v>
                </c:pt>
                <c:pt idx="7">
                  <c:v>888.9816250051714</c:v>
                </c:pt>
                <c:pt idx="8">
                  <c:v>909.8450504803697</c:v>
                </c:pt>
                <c:pt idx="9">
                  <c:v>861.47591357164</c:v>
                </c:pt>
                <c:pt idx="10">
                  <c:v>871.2126060958072</c:v>
                </c:pt>
                <c:pt idx="11">
                  <c:v>928.4239612045322</c:v>
                </c:pt>
                <c:pt idx="12">
                  <c:v>899.669555934503</c:v>
                </c:pt>
                <c:pt idx="13">
                  <c:v>853.0004658076285</c:v>
                </c:pt>
                <c:pt idx="14">
                  <c:v>868.2497184415947</c:v>
                </c:pt>
                <c:pt idx="15">
                  <c:v>870.2004325967128</c:v>
                </c:pt>
                <c:pt idx="16">
                  <c:v>969.137595939568</c:v>
                </c:pt>
                <c:pt idx="17">
                  <c:v>923.2004833108262</c:v>
                </c:pt>
                <c:pt idx="18">
                  <c:v>840.3275505532739</c:v>
                </c:pt>
                <c:pt idx="19">
                  <c:v>854.0621789084634</c:v>
                </c:pt>
                <c:pt idx="20">
                  <c:v>918.5864655202052</c:v>
                </c:pt>
                <c:pt idx="21">
                  <c:v>902.4914308514961</c:v>
                </c:pt>
                <c:pt idx="22">
                  <c:v>855.0252655007566</c:v>
                </c:pt>
                <c:pt idx="23">
                  <c:v>866.6579887774503</c:v>
                </c:pt>
                <c:pt idx="24">
                  <c:v>876.8888696043665</c:v>
                </c:pt>
                <c:pt idx="25">
                  <c:v>890.028842307798</c:v>
                </c:pt>
                <c:pt idx="26">
                  <c:v>942.3979568983106</c:v>
                </c:pt>
                <c:pt idx="27">
                  <c:v>891.3387858097663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'Utility Model'!$B$706</c:f>
              <c:strCache>
                <c:ptCount val="1"/>
                <c:pt idx="0">
                  <c:v>Net Cash from Investing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'Utility Model'!$C$706:$AD$706</c:f>
              <c:numCache>
                <c:formatCode>#,##0.00</c:formatCode>
                <c:ptCount val="28"/>
                <c:pt idx="0">
                  <c:v>-299.999</c:v>
                </c:pt>
                <c:pt idx="1">
                  <c:v>-325.0</c:v>
                </c:pt>
                <c:pt idx="2">
                  <c:v>-325.0</c:v>
                </c:pt>
                <c:pt idx="3">
                  <c:v>-328.25</c:v>
                </c:pt>
                <c:pt idx="4">
                  <c:v>-331.5325</c:v>
                </c:pt>
                <c:pt idx="5">
                  <c:v>-334.847825</c:v>
                </c:pt>
                <c:pt idx="6">
                  <c:v>-338.19630325</c:v>
                </c:pt>
                <c:pt idx="7">
                  <c:v>-341.5782662825</c:v>
                </c:pt>
                <c:pt idx="8">
                  <c:v>-344.994048945325</c:v>
                </c:pt>
                <c:pt idx="9">
                  <c:v>-348.4439894347782</c:v>
                </c:pt>
                <c:pt idx="10">
                  <c:v>-351.928429329126</c:v>
                </c:pt>
                <c:pt idx="11">
                  <c:v>-355.4477136224173</c:v>
                </c:pt>
                <c:pt idx="12">
                  <c:v>-359.0021907586415</c:v>
                </c:pt>
                <c:pt idx="13">
                  <c:v>-362.5922126662279</c:v>
                </c:pt>
                <c:pt idx="14">
                  <c:v>-366.2181347928902</c:v>
                </c:pt>
                <c:pt idx="15">
                  <c:v>-369.8803161408191</c:v>
                </c:pt>
                <c:pt idx="16">
                  <c:v>-373.5791193022272</c:v>
                </c:pt>
                <c:pt idx="17">
                  <c:v>-377.3149104952496</c:v>
                </c:pt>
                <c:pt idx="18">
                  <c:v>-381.088059600202</c:v>
                </c:pt>
                <c:pt idx="19">
                  <c:v>-384.8989401962041</c:v>
                </c:pt>
                <c:pt idx="20">
                  <c:v>-388.7479295981661</c:v>
                </c:pt>
                <c:pt idx="21">
                  <c:v>-392.6354088941478</c:v>
                </c:pt>
                <c:pt idx="22">
                  <c:v>-396.5617629830893</c:v>
                </c:pt>
                <c:pt idx="23">
                  <c:v>-400.5273806129202</c:v>
                </c:pt>
                <c:pt idx="24">
                  <c:v>-404.5326544190493</c:v>
                </c:pt>
                <c:pt idx="25">
                  <c:v>-408.5779809632398</c:v>
                </c:pt>
                <c:pt idx="26">
                  <c:v>-412.6637607728723</c:v>
                </c:pt>
                <c:pt idx="27">
                  <c:v>-416.7903983806009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'Utility Model'!$B$707</c:f>
              <c:strCache>
                <c:ptCount val="1"/>
                <c:pt idx="0">
                  <c:v>Net Cash from Financing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'Utility Model'!$C$707:$AD$707</c:f>
              <c:numCache>
                <c:formatCode>#,##0.00</c:formatCode>
                <c:ptCount val="28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-176.3924087691161</c:v>
                </c:pt>
                <c:pt idx="6">
                  <c:v>-183.1902822947657</c:v>
                </c:pt>
                <c:pt idx="7">
                  <c:v>-323.1892492586774</c:v>
                </c:pt>
                <c:pt idx="8">
                  <c:v>-202.5231694183497</c:v>
                </c:pt>
                <c:pt idx="9">
                  <c:v>-207.3704153194223</c:v>
                </c:pt>
                <c:pt idx="10">
                  <c:v>-214.7394530122683</c:v>
                </c:pt>
                <c:pt idx="11">
                  <c:v>-331.2803166539538</c:v>
                </c:pt>
                <c:pt idx="12">
                  <c:v>-181.813793650756</c:v>
                </c:pt>
                <c:pt idx="13">
                  <c:v>-206.85962286472</c:v>
                </c:pt>
                <c:pt idx="14">
                  <c:v>-198.709196893389</c:v>
                </c:pt>
                <c:pt idx="15">
                  <c:v>-209.366554188786</c:v>
                </c:pt>
                <c:pt idx="16">
                  <c:v>-353.9622707690143</c:v>
                </c:pt>
                <c:pt idx="17">
                  <c:v>-149.4585114058169</c:v>
                </c:pt>
                <c:pt idx="18">
                  <c:v>-151.5777905497986</c:v>
                </c:pt>
                <c:pt idx="19">
                  <c:v>-160.1350536976155</c:v>
                </c:pt>
                <c:pt idx="20">
                  <c:v>-259.007650783357</c:v>
                </c:pt>
                <c:pt idx="21">
                  <c:v>-140.9475074558628</c:v>
                </c:pt>
                <c:pt idx="22">
                  <c:v>-137.0462522067091</c:v>
                </c:pt>
                <c:pt idx="23">
                  <c:v>-144.0430132548645</c:v>
                </c:pt>
                <c:pt idx="24">
                  <c:v>-149.2880342009489</c:v>
                </c:pt>
                <c:pt idx="25">
                  <c:v>-157.7917507080912</c:v>
                </c:pt>
                <c:pt idx="26">
                  <c:v>-223.4373823351908</c:v>
                </c:pt>
                <c:pt idx="27">
                  <c:v>-66.62477019943627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9300560"/>
        <c:axId val="-2038119472"/>
      </c:lineChart>
      <c:lineChart>
        <c:grouping val="standard"/>
        <c:varyColors val="0"/>
        <c:ser>
          <c:idx val="0"/>
          <c:order val="0"/>
          <c:tx>
            <c:strRef>
              <c:f>'Utility Model'!$B$703</c:f>
              <c:strCache>
                <c:ptCount val="1"/>
                <c:pt idx="0">
                  <c:v>Cash Balance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'Utility Model'!$C$693:$AD$693</c:f>
              <c:numCache>
                <c:formatCode>mmm\-yy</c:formatCode>
                <c:ptCount val="28"/>
                <c:pt idx="0">
                  <c:v>42370.0</c:v>
                </c:pt>
                <c:pt idx="1">
                  <c:v>42766.0</c:v>
                </c:pt>
                <c:pt idx="2">
                  <c:v>43131.0</c:v>
                </c:pt>
                <c:pt idx="3">
                  <c:v>43496.0</c:v>
                </c:pt>
                <c:pt idx="4">
                  <c:v>43861.0</c:v>
                </c:pt>
                <c:pt idx="5">
                  <c:v>44227.0</c:v>
                </c:pt>
                <c:pt idx="6">
                  <c:v>44592.0</c:v>
                </c:pt>
                <c:pt idx="7">
                  <c:v>44957.0</c:v>
                </c:pt>
                <c:pt idx="8">
                  <c:v>45322.0</c:v>
                </c:pt>
                <c:pt idx="9">
                  <c:v>45688.0</c:v>
                </c:pt>
                <c:pt idx="10">
                  <c:v>46053.0</c:v>
                </c:pt>
                <c:pt idx="11">
                  <c:v>46418.0</c:v>
                </c:pt>
                <c:pt idx="12">
                  <c:v>46783.0</c:v>
                </c:pt>
                <c:pt idx="13">
                  <c:v>47149.0</c:v>
                </c:pt>
                <c:pt idx="14">
                  <c:v>47514.0</c:v>
                </c:pt>
                <c:pt idx="15">
                  <c:v>47879.0</c:v>
                </c:pt>
                <c:pt idx="16">
                  <c:v>48244.0</c:v>
                </c:pt>
                <c:pt idx="17">
                  <c:v>48610.0</c:v>
                </c:pt>
                <c:pt idx="18">
                  <c:v>48975.0</c:v>
                </c:pt>
                <c:pt idx="19">
                  <c:v>49340.0</c:v>
                </c:pt>
                <c:pt idx="20">
                  <c:v>49705.0</c:v>
                </c:pt>
                <c:pt idx="21">
                  <c:v>50071.0</c:v>
                </c:pt>
                <c:pt idx="22">
                  <c:v>50436.0</c:v>
                </c:pt>
                <c:pt idx="23">
                  <c:v>50801.0</c:v>
                </c:pt>
                <c:pt idx="24">
                  <c:v>51166.0</c:v>
                </c:pt>
                <c:pt idx="25">
                  <c:v>51532.0</c:v>
                </c:pt>
                <c:pt idx="26">
                  <c:v>51897.0</c:v>
                </c:pt>
                <c:pt idx="27">
                  <c:v>52262.0</c:v>
                </c:pt>
              </c:numCache>
            </c:numRef>
          </c:cat>
          <c:val>
            <c:numRef>
              <c:f>'Utility Model'!$C$703:$AD$703</c:f>
              <c:numCache>
                <c:formatCode>#,##0.00</c:formatCode>
                <c:ptCount val="28"/>
                <c:pt idx="0">
                  <c:v>736.9598187816384</c:v>
                </c:pt>
                <c:pt idx="1">
                  <c:v>674.9717005380418</c:v>
                </c:pt>
                <c:pt idx="2">
                  <c:v>656.9186134561632</c:v>
                </c:pt>
                <c:pt idx="3">
                  <c:v>659.9290662753438</c:v>
                </c:pt>
                <c:pt idx="4">
                  <c:v>573.4415812450144</c:v>
                </c:pt>
                <c:pt idx="5">
                  <c:v>435.1466829155744</c:v>
                </c:pt>
                <c:pt idx="6">
                  <c:v>713.595695925212</c:v>
                </c:pt>
                <c:pt idx="7">
                  <c:v>937.8098053892061</c:v>
                </c:pt>
                <c:pt idx="8">
                  <c:v>1300.137637505901</c:v>
                </c:pt>
                <c:pt idx="9">
                  <c:v>1605.79914632334</c:v>
                </c:pt>
                <c:pt idx="10">
                  <c:v>1910.343870077753</c:v>
                </c:pt>
                <c:pt idx="11">
                  <c:v>2152.039801005914</c:v>
                </c:pt>
                <c:pt idx="12">
                  <c:v>2510.893372531018</c:v>
                </c:pt>
                <c:pt idx="13">
                  <c:v>2794.4420028077</c:v>
                </c:pt>
                <c:pt idx="14">
                  <c:v>3097.764389563015</c:v>
                </c:pt>
                <c:pt idx="15">
                  <c:v>3388.717951830123</c:v>
                </c:pt>
                <c:pt idx="16">
                  <c:v>3630.31415769845</c:v>
                </c:pt>
                <c:pt idx="17">
                  <c:v>4026.741219108209</c:v>
                </c:pt>
                <c:pt idx="18">
                  <c:v>4334.402919511482</c:v>
                </c:pt>
                <c:pt idx="19">
                  <c:v>4643.431104526126</c:v>
                </c:pt>
                <c:pt idx="20">
                  <c:v>4914.261989664808</c:v>
                </c:pt>
                <c:pt idx="21">
                  <c:v>5283.170504166293</c:v>
                </c:pt>
                <c:pt idx="22">
                  <c:v>5604.587754477252</c:v>
                </c:pt>
                <c:pt idx="23">
                  <c:v>5926.675349386917</c:v>
                </c:pt>
                <c:pt idx="24">
                  <c:v>6249.743530371285</c:v>
                </c:pt>
                <c:pt idx="25">
                  <c:v>6573.402641007752</c:v>
                </c:pt>
                <c:pt idx="26">
                  <c:v>6879.699454798</c:v>
                </c:pt>
                <c:pt idx="27">
                  <c:v>7287.623072027728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993216"/>
        <c:axId val="-2038171280"/>
      </c:lineChart>
      <c:catAx>
        <c:axId val="1789300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38119472"/>
        <c:crosses val="autoZero"/>
        <c:auto val="1"/>
        <c:lblAlgn val="ctr"/>
        <c:lblOffset val="100"/>
        <c:noMultiLvlLbl val="0"/>
      </c:catAx>
      <c:valAx>
        <c:axId val="-2038119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9300560"/>
        <c:crosses val="autoZero"/>
        <c:crossBetween val="between"/>
      </c:valAx>
      <c:valAx>
        <c:axId val="-2038171280"/>
        <c:scaling>
          <c:orientation val="minMax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993216"/>
        <c:crosses val="max"/>
        <c:crossBetween val="between"/>
      </c:valAx>
      <c:dateAx>
        <c:axId val="17889932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-2038171280"/>
        <c:crosses val="autoZero"/>
        <c:auto val="1"/>
        <c:lblOffset val="100"/>
        <c:baseTimeUnit val="years"/>
      </c:date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Liquidity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'Utility Model'!$B$709</c:f>
              <c:strCache>
                <c:ptCount val="1"/>
                <c:pt idx="0">
                  <c:v>Current Assets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'Utility Model'!$C$709:$AD$709</c:f>
              <c:numCache>
                <c:formatCode>#,##0.00</c:formatCode>
                <c:ptCount val="28"/>
                <c:pt idx="0">
                  <c:v>2877.243070148992</c:v>
                </c:pt>
                <c:pt idx="1">
                  <c:v>2787.822077584944</c:v>
                </c:pt>
                <c:pt idx="2">
                  <c:v>2736.91171488026</c:v>
                </c:pt>
                <c:pt idx="3">
                  <c:v>2698.228401290391</c:v>
                </c:pt>
                <c:pt idx="4">
                  <c:v>2581.780266932755</c:v>
                </c:pt>
                <c:pt idx="5">
                  <c:v>2858.866854029996</c:v>
                </c:pt>
                <c:pt idx="6">
                  <c:v>3110.852719315633</c:v>
                </c:pt>
                <c:pt idx="7">
                  <c:v>3363.171856937712</c:v>
                </c:pt>
                <c:pt idx="8">
                  <c:v>3636.93598835273</c:v>
                </c:pt>
                <c:pt idx="9">
                  <c:v>3914.27035613303</c:v>
                </c:pt>
                <c:pt idx="10">
                  <c:v>4195.116793574668</c:v>
                </c:pt>
                <c:pt idx="11">
                  <c:v>4481.918269163737</c:v>
                </c:pt>
                <c:pt idx="12">
                  <c:v>4767.356527768874</c:v>
                </c:pt>
                <c:pt idx="13">
                  <c:v>5058.619612663274</c:v>
                </c:pt>
                <c:pt idx="14">
                  <c:v>5354.799739287937</c:v>
                </c:pt>
                <c:pt idx="15">
                  <c:v>5650.689403811607</c:v>
                </c:pt>
                <c:pt idx="16">
                  <c:v>5949.45127881908</c:v>
                </c:pt>
                <c:pt idx="17">
                  <c:v>6247.129649511947</c:v>
                </c:pt>
                <c:pt idx="18">
                  <c:v>6553.703463205516</c:v>
                </c:pt>
                <c:pt idx="19">
                  <c:v>6866.983481682327</c:v>
                </c:pt>
                <c:pt idx="20">
                  <c:v>7177.759681224424</c:v>
                </c:pt>
                <c:pt idx="21">
                  <c:v>7489.214365317732</c:v>
                </c:pt>
                <c:pt idx="22">
                  <c:v>7807.464309182134</c:v>
                </c:pt>
                <c:pt idx="23">
                  <c:v>8131.566288288936</c:v>
                </c:pt>
                <c:pt idx="24">
                  <c:v>8455.945700554966</c:v>
                </c:pt>
                <c:pt idx="25">
                  <c:v>8783.809003333843</c:v>
                </c:pt>
                <c:pt idx="26">
                  <c:v>9114.824623420438</c:v>
                </c:pt>
                <c:pt idx="27">
                  <c:v>9447.6115097259</c:v>
                </c:pt>
              </c:numCache>
            </c:numRef>
          </c:val>
        </c:ser>
        <c:ser>
          <c:idx val="1"/>
          <c:order val="1"/>
          <c:tx>
            <c:strRef>
              <c:f>'Utility Model'!$B$710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'Utility Model'!$C$710:$AD$710</c:f>
              <c:numCache>
                <c:formatCode>#,##0.00</c:formatCode>
                <c:ptCount val="28"/>
                <c:pt idx="0">
                  <c:v>736.9598187816384</c:v>
                </c:pt>
                <c:pt idx="1">
                  <c:v>674.9717005380418</c:v>
                </c:pt>
                <c:pt idx="2">
                  <c:v>656.9186134561632</c:v>
                </c:pt>
                <c:pt idx="3">
                  <c:v>659.9290662753438</c:v>
                </c:pt>
                <c:pt idx="4">
                  <c:v>573.4415812450144</c:v>
                </c:pt>
                <c:pt idx="5">
                  <c:v>435.1466829155744</c:v>
                </c:pt>
                <c:pt idx="6">
                  <c:v>713.595695925212</c:v>
                </c:pt>
                <c:pt idx="7">
                  <c:v>937.8098053892061</c:v>
                </c:pt>
                <c:pt idx="8">
                  <c:v>1300.137637505901</c:v>
                </c:pt>
                <c:pt idx="9">
                  <c:v>1605.79914632334</c:v>
                </c:pt>
                <c:pt idx="10">
                  <c:v>1910.343870077753</c:v>
                </c:pt>
                <c:pt idx="11">
                  <c:v>2152.039801005914</c:v>
                </c:pt>
                <c:pt idx="12">
                  <c:v>2510.893372531018</c:v>
                </c:pt>
                <c:pt idx="13">
                  <c:v>2794.4420028077</c:v>
                </c:pt>
                <c:pt idx="14">
                  <c:v>3097.764389563015</c:v>
                </c:pt>
                <c:pt idx="15">
                  <c:v>3388.717951830123</c:v>
                </c:pt>
                <c:pt idx="16">
                  <c:v>3630.31415769845</c:v>
                </c:pt>
                <c:pt idx="17">
                  <c:v>4026.741219108209</c:v>
                </c:pt>
                <c:pt idx="18">
                  <c:v>4334.402919511482</c:v>
                </c:pt>
                <c:pt idx="19">
                  <c:v>4643.431104526126</c:v>
                </c:pt>
                <c:pt idx="20">
                  <c:v>4914.261989664808</c:v>
                </c:pt>
                <c:pt idx="21">
                  <c:v>5283.170504166293</c:v>
                </c:pt>
                <c:pt idx="22">
                  <c:v>5604.587754477252</c:v>
                </c:pt>
                <c:pt idx="23">
                  <c:v>5926.675349386917</c:v>
                </c:pt>
                <c:pt idx="24">
                  <c:v>6249.743530371285</c:v>
                </c:pt>
                <c:pt idx="25">
                  <c:v>6573.402641007752</c:v>
                </c:pt>
                <c:pt idx="26">
                  <c:v>6879.699454798</c:v>
                </c:pt>
                <c:pt idx="27">
                  <c:v>7287.623072027728</c:v>
                </c:pt>
              </c:numCache>
            </c:numRef>
          </c:val>
        </c:ser>
        <c:ser>
          <c:idx val="2"/>
          <c:order val="2"/>
          <c:tx>
            <c:strRef>
              <c:f>'Utility Model'!$B$711</c:f>
              <c:strCache>
                <c:ptCount val="1"/>
                <c:pt idx="0">
                  <c:v>Current Liabilities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'Utility Model'!$C$711:$AD$711</c:f>
              <c:numCache>
                <c:formatCode>#,##0.00</c:formatCode>
                <c:ptCount val="28"/>
                <c:pt idx="0">
                  <c:v>2629.19697972329</c:v>
                </c:pt>
                <c:pt idx="1">
                  <c:v>2259.975784388202</c:v>
                </c:pt>
                <c:pt idx="2">
                  <c:v>1924.638702287663</c:v>
                </c:pt>
                <c:pt idx="3">
                  <c:v>1598.129464276302</c:v>
                </c:pt>
                <c:pt idx="4">
                  <c:v>2047.982351248165</c:v>
                </c:pt>
                <c:pt idx="5">
                  <c:v>2055.605297769515</c:v>
                </c:pt>
                <c:pt idx="6">
                  <c:v>2321.76847751559</c:v>
                </c:pt>
                <c:pt idx="7">
                  <c:v>2033.444624153883</c:v>
                </c:pt>
                <c:pt idx="8">
                  <c:v>2033.532783191291</c:v>
                </c:pt>
                <c:pt idx="9">
                  <c:v>2042.592197827861</c:v>
                </c:pt>
                <c:pt idx="10">
                  <c:v>2287.184632938425</c:v>
                </c:pt>
                <c:pt idx="11">
                  <c:v>1969.278532046226</c:v>
                </c:pt>
                <c:pt idx="12">
                  <c:v>2018.741894141048</c:v>
                </c:pt>
                <c:pt idx="13">
                  <c:v>2000.461290426047</c:v>
                </c:pt>
                <c:pt idx="14">
                  <c:v>2074.250534383955</c:v>
                </c:pt>
                <c:pt idx="15">
                  <c:v>2379.347737270894</c:v>
                </c:pt>
                <c:pt idx="16">
                  <c:v>1941.981837834961</c:v>
                </c:pt>
                <c:pt idx="17">
                  <c:v>1940.651328589699</c:v>
                </c:pt>
                <c:pt idx="18">
                  <c:v>1958.706247521324</c:v>
                </c:pt>
                <c:pt idx="19">
                  <c:v>2172.088928049716</c:v>
                </c:pt>
                <c:pt idx="20">
                  <c:v>1918.371262027346</c:v>
                </c:pt>
                <c:pt idx="21">
                  <c:v>1905.267021540923</c:v>
                </c:pt>
                <c:pt idx="22">
                  <c:v>1918.737444268834</c:v>
                </c:pt>
                <c:pt idx="23">
                  <c:v>1930.855098167885</c:v>
                </c:pt>
                <c:pt idx="24">
                  <c:v>1946.662205913853</c:v>
                </c:pt>
                <c:pt idx="25">
                  <c:v>2083.793553166837</c:v>
                </c:pt>
                <c:pt idx="26">
                  <c:v>1747.589567317512</c:v>
                </c:pt>
                <c:pt idx="27">
                  <c:v>1601.971000804852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3931600"/>
        <c:axId val="1793934768"/>
      </c:barChart>
      <c:lineChart>
        <c:grouping val="standard"/>
        <c:varyColors val="0"/>
        <c:ser>
          <c:idx val="3"/>
          <c:order val="3"/>
          <c:tx>
            <c:strRef>
              <c:f>'Utility Model'!$B$712</c:f>
              <c:strCache>
                <c:ptCount val="1"/>
                <c:pt idx="0">
                  <c:v>Current Ratio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'Utility Model'!$C$712:$AD$712</c:f>
              <c:numCache>
                <c:formatCode>General</c:formatCode>
                <c:ptCount val="28"/>
                <c:pt idx="0">
                  <c:v>1.09434290862901</c:v>
                </c:pt>
                <c:pt idx="1">
                  <c:v>1.23356280931994</c:v>
                </c:pt>
                <c:pt idx="2">
                  <c:v>1.422039217868328</c:v>
                </c:pt>
                <c:pt idx="3">
                  <c:v>1.688366594575151</c:v>
                </c:pt>
                <c:pt idx="4">
                  <c:v>1.260645759646933</c:v>
                </c:pt>
                <c:pt idx="5">
                  <c:v>1.390766436111095</c:v>
                </c:pt>
                <c:pt idx="6">
                  <c:v>1.339863448677881</c:v>
                </c:pt>
                <c:pt idx="7">
                  <c:v>1.653928421255695</c:v>
                </c:pt>
                <c:pt idx="8">
                  <c:v>1.788481611122671</c:v>
                </c:pt>
                <c:pt idx="9">
                  <c:v>1.916324932747494</c:v>
                </c:pt>
                <c:pt idx="10">
                  <c:v>1.834183709159088</c:v>
                </c:pt>
                <c:pt idx="11">
                  <c:v>2.275918919659725</c:v>
                </c:pt>
                <c:pt idx="12">
                  <c:v>2.361548319577194</c:v>
                </c:pt>
                <c:pt idx="13">
                  <c:v>2.528726567653763</c:v>
                </c:pt>
                <c:pt idx="14">
                  <c:v>2.581558809084889</c:v>
                </c:pt>
                <c:pt idx="15">
                  <c:v>2.374890107611144</c:v>
                </c:pt>
                <c:pt idx="16">
                  <c:v>3.063597796286235</c:v>
                </c:pt>
                <c:pt idx="17">
                  <c:v>3.219089157067607</c:v>
                </c:pt>
                <c:pt idx="18">
                  <c:v>3.345934834025779</c:v>
                </c:pt>
                <c:pt idx="19">
                  <c:v>3.161465165170784</c:v>
                </c:pt>
                <c:pt idx="20">
                  <c:v>3.741590495699422</c:v>
                </c:pt>
                <c:pt idx="21">
                  <c:v>3.930795148734943</c:v>
                </c:pt>
                <c:pt idx="22">
                  <c:v>4.069063400259691</c:v>
                </c:pt>
                <c:pt idx="23">
                  <c:v>4.211380903727406</c:v>
                </c:pt>
                <c:pt idx="24">
                  <c:v>4.343817676670491</c:v>
                </c:pt>
                <c:pt idx="25">
                  <c:v>4.215297139193413</c:v>
                </c:pt>
                <c:pt idx="26">
                  <c:v>5.21565520525015</c:v>
                </c:pt>
                <c:pt idx="27">
                  <c:v>5.897492217386763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3941440"/>
        <c:axId val="1793938224"/>
      </c:lineChart>
      <c:catAx>
        <c:axId val="1793931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3934768"/>
        <c:crosses val="autoZero"/>
        <c:auto val="1"/>
        <c:lblAlgn val="ctr"/>
        <c:lblOffset val="100"/>
        <c:noMultiLvlLbl val="0"/>
      </c:catAx>
      <c:valAx>
        <c:axId val="179393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3931600"/>
        <c:crosses val="autoZero"/>
        <c:crossBetween val="between"/>
      </c:valAx>
      <c:valAx>
        <c:axId val="17939382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3941440"/>
        <c:crosses val="max"/>
        <c:crossBetween val="between"/>
      </c:valAx>
      <c:catAx>
        <c:axId val="1793941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79393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Debt Management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'Utility Model'!$B$715</c:f>
              <c:strCache>
                <c:ptCount val="1"/>
                <c:pt idx="0">
                  <c:v>Long-term loans (Existing)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'Utility Model'!$C$715:$AD$715</c:f>
              <c:numCache>
                <c:formatCode>#,##0.00</c:formatCode>
                <c:ptCount val="28"/>
                <c:pt idx="0">
                  <c:v>8322.1083683325</c:v>
                </c:pt>
                <c:pt idx="1">
                  <c:v>8738.213786749125</c:v>
                </c:pt>
                <c:pt idx="2">
                  <c:v>9175.12447608658</c:v>
                </c:pt>
                <c:pt idx="3">
                  <c:v>9633.880699890911</c:v>
                </c:pt>
                <c:pt idx="4">
                  <c:v>9258.646528718527</c:v>
                </c:pt>
                <c:pt idx="5">
                  <c:v>8868.95144930224</c:v>
                </c:pt>
                <c:pt idx="6">
                  <c:v>8181.440853332435</c:v>
                </c:pt>
                <c:pt idx="7">
                  <c:v>7750.619514986927</c:v>
                </c:pt>
                <c:pt idx="8">
                  <c:v>7309.486778827591</c:v>
                </c:pt>
                <c:pt idx="9">
                  <c:v>6852.678114376848</c:v>
                </c:pt>
                <c:pt idx="10">
                  <c:v>6147.955638433567</c:v>
                </c:pt>
                <c:pt idx="11">
                  <c:v>5761.188721170442</c:v>
                </c:pt>
                <c:pt idx="12">
                  <c:v>5321.142578162812</c:v>
                </c:pt>
                <c:pt idx="13">
                  <c:v>4898.434586810321</c:v>
                </c:pt>
                <c:pt idx="14">
                  <c:v>4453.055525543133</c:v>
                </c:pt>
                <c:pt idx="15">
                  <c:v>3700.082422986578</c:v>
                </c:pt>
                <c:pt idx="16">
                  <c:v>3382.143907132267</c:v>
                </c:pt>
                <c:pt idx="17">
                  <c:v>3059.697113633673</c:v>
                </c:pt>
                <c:pt idx="18">
                  <c:v>2719.046716209142</c:v>
                </c:pt>
                <c:pt idx="19">
                  <c:v>2168.067669847735</c:v>
                </c:pt>
                <c:pt idx="20">
                  <c:v>1868.234352143908</c:v>
                </c:pt>
                <c:pt idx="21">
                  <c:v>1576.700055300236</c:v>
                </c:pt>
                <c:pt idx="22">
                  <c:v>1270.28176287469</c:v>
                </c:pt>
                <c:pt idx="23">
                  <c:v>952.7058979593766</c:v>
                </c:pt>
                <c:pt idx="24">
                  <c:v>617.0403372475798</c:v>
                </c:pt>
                <c:pt idx="25">
                  <c:v>141.7288340228923</c:v>
                </c:pt>
                <c:pt idx="26">
                  <c:v>1.64845914696343E-12</c:v>
                </c:pt>
                <c:pt idx="27">
                  <c:v>0.0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'Utility Model'!$B$716</c:f>
              <c:strCache>
                <c:ptCount val="1"/>
                <c:pt idx="0">
                  <c:v>New long-term loans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'Utility Model'!$C$716:$AD$716</c:f>
              <c:numCache>
                <c:formatCode>#,##0.00</c:formatCode>
                <c:ptCount val="28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198.8417624032666</c:v>
                </c:pt>
                <c:pt idx="6">
                  <c:v>405.34655952479</c:v>
                </c:pt>
                <c:pt idx="7">
                  <c:v>769.6679062359173</c:v>
                </c:pt>
                <c:pt idx="8">
                  <c:v>997.9660751630754</c:v>
                </c:pt>
                <c:pt idx="9">
                  <c:v>1231.72839600299</c:v>
                </c:pt>
                <c:pt idx="10">
                  <c:v>1473.797607441463</c:v>
                </c:pt>
                <c:pt idx="11">
                  <c:v>1847.239766730791</c:v>
                </c:pt>
                <c:pt idx="12">
                  <c:v>2052.192890343159</c:v>
                </c:pt>
                <c:pt idx="13">
                  <c:v>2285.37941048607</c:v>
                </c:pt>
                <c:pt idx="14">
                  <c:v>2459.378204945172</c:v>
                </c:pt>
                <c:pt idx="15">
                  <c:v>2695.390712023573</c:v>
                </c:pt>
                <c:pt idx="16">
                  <c:v>3094.401543811114</c:v>
                </c:pt>
                <c:pt idx="17">
                  <c:v>3262.88154825961</c:v>
                </c:pt>
                <c:pt idx="18">
                  <c:v>3433.750551208404</c:v>
                </c:pt>
                <c:pt idx="19">
                  <c:v>3614.26589493532</c:v>
                </c:pt>
                <c:pt idx="20">
                  <c:v>3906.237290513369</c:v>
                </c:pt>
                <c:pt idx="21">
                  <c:v>4065.123100761334</c:v>
                </c:pt>
                <c:pt idx="22">
                  <c:v>4219.611145398296</c:v>
                </c:pt>
                <c:pt idx="23">
                  <c:v>4381.986424568978</c:v>
                </c:pt>
                <c:pt idx="24">
                  <c:v>4550.274255283342</c:v>
                </c:pt>
                <c:pt idx="25">
                  <c:v>4728.148065287047</c:v>
                </c:pt>
                <c:pt idx="26">
                  <c:v>4980.022186176543</c:v>
                </c:pt>
                <c:pt idx="27">
                  <c:v>5055.126249999998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'Utility Model'!$B$717</c:f>
              <c:strCache>
                <c:ptCount val="1"/>
                <c:pt idx="0">
                  <c:v>Notes Payable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'Utility Model'!$C$717:$AD$717</c:f>
              <c:numCache>
                <c:formatCode>#,##0.0</c:formatCode>
                <c:ptCount val="28"/>
                <c:pt idx="0">
                  <c:v>795.0752583175035</c:v>
                </c:pt>
                <c:pt idx="1">
                  <c:v>760.0864488364004</c:v>
                </c:pt>
                <c:pt idx="2">
                  <c:v>746.1541013903461</c:v>
                </c:pt>
                <c:pt idx="3">
                  <c:v>726.3121349260018</c:v>
                </c:pt>
                <c:pt idx="4">
                  <c:v>1563.086585736255</c:v>
                </c:pt>
                <c:pt idx="5">
                  <c:v>1580.172528340765</c:v>
                </c:pt>
                <c:pt idx="6">
                  <c:v>1855.587642291466</c:v>
                </c:pt>
                <c:pt idx="7">
                  <c:v>1576.305790604296</c:v>
                </c:pt>
                <c:pt idx="8">
                  <c:v>1585.227140231871</c:v>
                </c:pt>
                <c:pt idx="9">
                  <c:v>1602.912047942338</c:v>
                </c:pt>
                <c:pt idx="10">
                  <c:v>1855.923384325837</c:v>
                </c:pt>
                <c:pt idx="11">
                  <c:v>1539.512714565741</c:v>
                </c:pt>
                <c:pt idx="12">
                  <c:v>1590.44924614055</c:v>
                </c:pt>
                <c:pt idx="13">
                  <c:v>1573.61948407783</c:v>
                </c:pt>
                <c:pt idx="14">
                  <c:v>1648.83717436535</c:v>
                </c:pt>
                <c:pt idx="15">
                  <c:v>1955.340359434467</c:v>
                </c:pt>
                <c:pt idx="16">
                  <c:v>1519.357907868171</c:v>
                </c:pt>
                <c:pt idx="17">
                  <c:v>1519.38824066389</c:v>
                </c:pt>
                <c:pt idx="18">
                  <c:v>1538.781322929934</c:v>
                </c:pt>
                <c:pt idx="19">
                  <c:v>1753.479413835594</c:v>
                </c:pt>
                <c:pt idx="20">
                  <c:v>1501.054329599041</c:v>
                </c:pt>
                <c:pt idx="21">
                  <c:v>1489.219765277834</c:v>
                </c:pt>
                <c:pt idx="22">
                  <c:v>1503.936880115099</c:v>
                </c:pt>
                <c:pt idx="23">
                  <c:v>1517.278162214876</c:v>
                </c:pt>
                <c:pt idx="24">
                  <c:v>1534.28575297116</c:v>
                </c:pt>
                <c:pt idx="25">
                  <c:v>1672.594355321613</c:v>
                </c:pt>
                <c:pt idx="26">
                  <c:v>1337.54431248205</c:v>
                </c:pt>
                <c:pt idx="27">
                  <c:v>1193.056291252267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3989488"/>
        <c:axId val="1793992656"/>
      </c:lineChart>
      <c:lineChart>
        <c:grouping val="standard"/>
        <c:varyColors val="0"/>
        <c:ser>
          <c:idx val="0"/>
          <c:order val="0"/>
          <c:tx>
            <c:strRef>
              <c:f>'Utility Model'!$B$714</c:f>
              <c:strCache>
                <c:ptCount val="1"/>
                <c:pt idx="0">
                  <c:v>Net Amount Paid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'Utility Model'!$C$714:$AD$714</c:f>
              <c:numCache>
                <c:formatCode>#,##0.00</c:formatCode>
                <c:ptCount val="28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176.3924087691161</c:v>
                </c:pt>
                <c:pt idx="6">
                  <c:v>183.1902822947657</c:v>
                </c:pt>
                <c:pt idx="7">
                  <c:v>323.1892492586774</c:v>
                </c:pt>
                <c:pt idx="8">
                  <c:v>202.5231694183497</c:v>
                </c:pt>
                <c:pt idx="9">
                  <c:v>207.3704153194223</c:v>
                </c:pt>
                <c:pt idx="10">
                  <c:v>214.7394530122683</c:v>
                </c:pt>
                <c:pt idx="11">
                  <c:v>331.2803166539538</c:v>
                </c:pt>
                <c:pt idx="12">
                  <c:v>181.813793650756</c:v>
                </c:pt>
                <c:pt idx="13">
                  <c:v>206.85962286472</c:v>
                </c:pt>
                <c:pt idx="14">
                  <c:v>198.709196893389</c:v>
                </c:pt>
                <c:pt idx="15">
                  <c:v>209.366554188786</c:v>
                </c:pt>
                <c:pt idx="16">
                  <c:v>353.9622707690143</c:v>
                </c:pt>
                <c:pt idx="17">
                  <c:v>149.4585114058169</c:v>
                </c:pt>
                <c:pt idx="18">
                  <c:v>151.5777905497986</c:v>
                </c:pt>
                <c:pt idx="19">
                  <c:v>160.1350536976155</c:v>
                </c:pt>
                <c:pt idx="20">
                  <c:v>259.007650783357</c:v>
                </c:pt>
                <c:pt idx="21">
                  <c:v>140.9475074558628</c:v>
                </c:pt>
                <c:pt idx="22">
                  <c:v>137.0462522067091</c:v>
                </c:pt>
                <c:pt idx="23">
                  <c:v>144.0430132548645</c:v>
                </c:pt>
                <c:pt idx="24">
                  <c:v>149.2880342009489</c:v>
                </c:pt>
                <c:pt idx="25">
                  <c:v>157.7917507080912</c:v>
                </c:pt>
                <c:pt idx="26">
                  <c:v>223.4373823351908</c:v>
                </c:pt>
                <c:pt idx="27">
                  <c:v>66.62477019943627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3999248"/>
        <c:axId val="1793996096"/>
      </c:lineChart>
      <c:catAx>
        <c:axId val="1793989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3992656"/>
        <c:crosses val="autoZero"/>
        <c:auto val="1"/>
        <c:lblAlgn val="ctr"/>
        <c:lblOffset val="100"/>
        <c:noMultiLvlLbl val="0"/>
      </c:catAx>
      <c:valAx>
        <c:axId val="179399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3989488"/>
        <c:crosses val="autoZero"/>
        <c:crossBetween val="between"/>
      </c:valAx>
      <c:valAx>
        <c:axId val="1793996096"/>
        <c:scaling>
          <c:orientation val="minMax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3999248"/>
        <c:crosses val="max"/>
        <c:crossBetween val="between"/>
      </c:valAx>
      <c:catAx>
        <c:axId val="179399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793996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671</xdr:row>
      <xdr:rowOff>211666</xdr:rowOff>
    </xdr:from>
    <xdr:to>
      <xdr:col>5</xdr:col>
      <xdr:colOff>0</xdr:colOff>
      <xdr:row>688</xdr:row>
      <xdr:rowOff>211665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-1</xdr:colOff>
      <xdr:row>672</xdr:row>
      <xdr:rowOff>0</xdr:rowOff>
    </xdr:from>
    <xdr:to>
      <xdr:col>11</xdr:col>
      <xdr:colOff>-1</xdr:colOff>
      <xdr:row>689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672</xdr:row>
      <xdr:rowOff>21166</xdr:rowOff>
    </xdr:from>
    <xdr:to>
      <xdr:col>19</xdr:col>
      <xdr:colOff>0</xdr:colOff>
      <xdr:row>689</xdr:row>
      <xdr:rowOff>21166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0</xdr:colOff>
      <xdr:row>672</xdr:row>
      <xdr:rowOff>0</xdr:rowOff>
    </xdr:from>
    <xdr:to>
      <xdr:col>24</xdr:col>
      <xdr:colOff>0</xdr:colOff>
      <xdr:row>689</xdr:row>
      <xdr:rowOff>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0</xdr:colOff>
      <xdr:row>671</xdr:row>
      <xdr:rowOff>190500</xdr:rowOff>
    </xdr:from>
    <xdr:to>
      <xdr:col>30</xdr:col>
      <xdr:colOff>0</xdr:colOff>
      <xdr:row>689</xdr:row>
      <xdr:rowOff>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>
    <pageSetUpPr fitToPage="1"/>
  </sheetPr>
  <dimension ref="A1:XFD719"/>
  <sheetViews>
    <sheetView showGridLines="0" tabSelected="1" topLeftCell="A653" workbookViewId="0">
      <selection activeCell="B638" sqref="B638"/>
    </sheetView>
  </sheetViews>
  <sheetFormatPr baseColWidth="10" defaultColWidth="8.83203125" defaultRowHeight="15" outlineLevelRow="2" x14ac:dyDescent="0.2"/>
  <cols>
    <col min="1" max="1" width="9.1640625" style="153" customWidth="1"/>
    <col min="2" max="2" width="36.83203125" style="153" customWidth="1"/>
    <col min="3" max="3" width="22.6640625" style="153" customWidth="1"/>
    <col min="4" max="4" width="29.83203125" style="153" customWidth="1"/>
    <col min="5" max="5" width="21.6640625" style="153" customWidth="1"/>
    <col min="6" max="10" width="22.83203125" style="153" customWidth="1"/>
    <col min="11" max="11" width="25.33203125" style="153" customWidth="1"/>
    <col min="12" max="65" width="22.83203125" style="153" customWidth="1"/>
    <col min="66" max="69" width="22.33203125" style="153" customWidth="1"/>
    <col min="70" max="74" width="22.33203125" style="152" customWidth="1"/>
    <col min="75" max="16384" width="8.83203125" style="152"/>
  </cols>
  <sheetData>
    <row r="1" spans="1:69" ht="32" x14ac:dyDescent="0.4">
      <c r="A1" s="125" t="s">
        <v>163</v>
      </c>
    </row>
    <row r="2" spans="1:69" ht="19" x14ac:dyDescent="0.25">
      <c r="A2" s="124" t="s">
        <v>394</v>
      </c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</row>
    <row r="3" spans="1:69" x14ac:dyDescent="0.2">
      <c r="A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</row>
    <row r="4" spans="1:69" x14ac:dyDescent="0.2">
      <c r="A4" s="14" t="s">
        <v>161</v>
      </c>
      <c r="B4" s="13"/>
      <c r="C4" s="13"/>
      <c r="D4" s="13"/>
      <c r="E4" s="12">
        <v>1</v>
      </c>
      <c r="F4" s="12">
        <v>1</v>
      </c>
      <c r="G4" s="349" t="s">
        <v>162</v>
      </c>
      <c r="H4" s="12"/>
      <c r="I4" s="12">
        <v>1</v>
      </c>
      <c r="J4" s="12">
        <v>1</v>
      </c>
      <c r="K4" s="12">
        <v>1</v>
      </c>
      <c r="L4" s="12">
        <v>1</v>
      </c>
      <c r="M4" s="12">
        <v>1</v>
      </c>
      <c r="N4" s="12">
        <v>1</v>
      </c>
      <c r="O4" s="12">
        <v>1</v>
      </c>
      <c r="P4" s="12">
        <v>1</v>
      </c>
      <c r="Q4" s="12">
        <v>1</v>
      </c>
      <c r="R4" s="12">
        <v>1</v>
      </c>
      <c r="S4" s="12">
        <v>1</v>
      </c>
      <c r="T4" s="12">
        <v>1</v>
      </c>
      <c r="U4" s="12">
        <v>1</v>
      </c>
      <c r="V4" s="12">
        <v>1</v>
      </c>
      <c r="W4" s="12">
        <v>1</v>
      </c>
      <c r="X4" s="12">
        <v>1</v>
      </c>
      <c r="Y4" s="12">
        <v>1</v>
      </c>
      <c r="Z4" s="12">
        <v>1</v>
      </c>
      <c r="AA4" s="12">
        <v>1</v>
      </c>
      <c r="AB4" s="12">
        <v>1</v>
      </c>
      <c r="AC4" s="12">
        <v>1</v>
      </c>
      <c r="AD4" s="12">
        <v>1</v>
      </c>
      <c r="AE4" s="12">
        <v>1</v>
      </c>
      <c r="AF4" s="12">
        <v>1</v>
      </c>
      <c r="AG4" s="12">
        <v>1</v>
      </c>
      <c r="AH4" s="12">
        <v>1</v>
      </c>
      <c r="AI4" s="12">
        <v>1</v>
      </c>
      <c r="AJ4" s="12">
        <v>1</v>
      </c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</row>
    <row r="5" spans="1:69" x14ac:dyDescent="0.2"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</row>
    <row r="6" spans="1:69" hidden="1" outlineLevel="1" x14ac:dyDescent="0.2">
      <c r="B6" s="84" t="s">
        <v>160</v>
      </c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</row>
    <row r="7" spans="1:69" hidden="1" outlineLevel="1" x14ac:dyDescent="0.2">
      <c r="B7" s="111" t="s">
        <v>159</v>
      </c>
      <c r="C7" s="123" t="s">
        <v>163</v>
      </c>
      <c r="D7" s="122"/>
      <c r="E7" s="122"/>
      <c r="F7" s="121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</row>
    <row r="8" spans="1:69" hidden="1" outlineLevel="1" x14ac:dyDescent="0.2">
      <c r="B8" s="111" t="s">
        <v>132</v>
      </c>
      <c r="C8" s="120" t="s">
        <v>164</v>
      </c>
      <c r="D8" s="119"/>
      <c r="E8" s="119"/>
      <c r="F8" s="118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</row>
    <row r="9" spans="1:69" hidden="1" outlineLevel="1" x14ac:dyDescent="0.2">
      <c r="A9" s="126"/>
      <c r="B9" s="127" t="s">
        <v>158</v>
      </c>
      <c r="C9" s="128" t="s">
        <v>165</v>
      </c>
      <c r="D9" s="129"/>
      <c r="E9" s="129"/>
      <c r="F9" s="130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</row>
    <row r="10" spans="1:69" hidden="1" outlineLevel="1" x14ac:dyDescent="0.2">
      <c r="B10" s="111" t="s">
        <v>395</v>
      </c>
      <c r="C10" s="109">
        <v>28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</row>
    <row r="11" spans="1:69" hidden="1" outlineLevel="1" x14ac:dyDescent="0.2">
      <c r="B11" s="111" t="s">
        <v>157</v>
      </c>
      <c r="C11" s="109">
        <v>1</v>
      </c>
      <c r="D11" s="8"/>
      <c r="E11" s="117">
        <v>1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</row>
    <row r="12" spans="1:69" hidden="1" outlineLevel="1" x14ac:dyDescent="0.2">
      <c r="B12" s="111" t="s">
        <v>156</v>
      </c>
      <c r="C12" s="107">
        <v>42370</v>
      </c>
      <c r="D12" s="255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</row>
    <row r="13" spans="1:69" hidden="1" outlineLevel="1" x14ac:dyDescent="0.2">
      <c r="B13" s="116" t="s">
        <v>155</v>
      </c>
      <c r="C13" s="115">
        <v>3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</row>
    <row r="14" spans="1:69" hidden="1" outlineLevel="1" x14ac:dyDescent="0.2">
      <c r="B14" s="111" t="s">
        <v>154</v>
      </c>
      <c r="C14" s="114">
        <v>0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</row>
    <row r="15" spans="1:69" hidden="1" outlineLevel="1" x14ac:dyDescent="0.2">
      <c r="B15" s="111" t="s">
        <v>153</v>
      </c>
      <c r="C15" s="113">
        <v>52596</v>
      </c>
      <c r="D15" s="7"/>
      <c r="E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</row>
    <row r="16" spans="1:69" hidden="1" outlineLevel="1" x14ac:dyDescent="0.2">
      <c r="A16" s="7"/>
      <c r="B16" s="29"/>
      <c r="C16" s="7"/>
      <c r="D16" s="7"/>
      <c r="E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</row>
    <row r="17" spans="1:69" hidden="1" outlineLevel="1" x14ac:dyDescent="0.2">
      <c r="B17" s="111" t="s">
        <v>151</v>
      </c>
      <c r="C17" s="112" t="s">
        <v>148</v>
      </c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</row>
    <row r="18" spans="1:69" hidden="1" outlineLevel="1" x14ac:dyDescent="0.2">
      <c r="B18" s="111" t="s">
        <v>150</v>
      </c>
      <c r="C18" s="110" t="s">
        <v>96</v>
      </c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</row>
    <row r="19" spans="1:69" hidden="1" outlineLevel="1" x14ac:dyDescent="0.2">
      <c r="B19" s="111"/>
      <c r="C19" s="110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</row>
    <row r="20" spans="1:69" hidden="1" outlineLevel="1" x14ac:dyDescent="0.2">
      <c r="B20" s="108"/>
      <c r="C20" s="107"/>
      <c r="D20" s="53"/>
      <c r="E20" s="53"/>
      <c r="F20" s="53"/>
      <c r="G20" s="106"/>
      <c r="H20" s="106"/>
      <c r="I20" s="106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</row>
    <row r="21" spans="1:69" hidden="1" outlineLevel="1" x14ac:dyDescent="0.2">
      <c r="H21" s="105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</row>
    <row r="22" spans="1:69" hidden="1" outlineLevel="1" x14ac:dyDescent="0.2">
      <c r="A22" s="8"/>
      <c r="B22" s="84" t="s">
        <v>147</v>
      </c>
      <c r="C22" s="83"/>
      <c r="D22" s="83"/>
      <c r="E22" s="83"/>
      <c r="F22" s="83"/>
      <c r="G22" s="83"/>
      <c r="H22" s="83">
        <v>0</v>
      </c>
      <c r="I22" s="83">
        <v>1</v>
      </c>
      <c r="J22" s="83">
        <v>2</v>
      </c>
      <c r="K22" s="83">
        <v>3</v>
      </c>
      <c r="L22" s="83">
        <v>4</v>
      </c>
      <c r="M22" s="83">
        <v>5</v>
      </c>
      <c r="N22" s="83">
        <v>6</v>
      </c>
      <c r="O22" s="83">
        <v>7</v>
      </c>
      <c r="P22" s="83">
        <v>8</v>
      </c>
      <c r="Q22" s="83">
        <v>9</v>
      </c>
      <c r="R22" s="83">
        <v>10</v>
      </c>
      <c r="S22" s="83">
        <v>11</v>
      </c>
      <c r="T22" s="83">
        <v>12</v>
      </c>
      <c r="U22" s="83">
        <v>13</v>
      </c>
      <c r="V22" s="83">
        <v>14</v>
      </c>
      <c r="W22" s="83">
        <v>15</v>
      </c>
      <c r="X22" s="83">
        <v>16</v>
      </c>
      <c r="Y22" s="83">
        <v>17</v>
      </c>
      <c r="Z22" s="83">
        <v>18</v>
      </c>
      <c r="AA22" s="83">
        <v>19</v>
      </c>
      <c r="AB22" s="83">
        <v>20</v>
      </c>
      <c r="AC22" s="83">
        <v>21</v>
      </c>
      <c r="AD22" s="83">
        <v>22</v>
      </c>
      <c r="AE22" s="83">
        <v>23</v>
      </c>
      <c r="AF22" s="83">
        <v>24</v>
      </c>
      <c r="AG22" s="83">
        <f t="shared" ref="AG22:AJ22" si="0">IF(AG25="","",AF22+1)</f>
        <v>25</v>
      </c>
      <c r="AH22" s="83">
        <f t="shared" si="0"/>
        <v>26</v>
      </c>
      <c r="AI22" s="83">
        <f t="shared" si="0"/>
        <v>27</v>
      </c>
      <c r="AJ22" s="83">
        <f t="shared" si="0"/>
        <v>28</v>
      </c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</row>
    <row r="23" spans="1:69" hidden="1" outlineLevel="1" x14ac:dyDescent="0.2">
      <c r="B23" s="29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</row>
    <row r="24" spans="1:69" hidden="1" outlineLevel="1" x14ac:dyDescent="0.2">
      <c r="B24" s="29" t="s">
        <v>146</v>
      </c>
      <c r="C24" s="7"/>
      <c r="D24" s="7"/>
      <c r="E24" s="7"/>
      <c r="F24" s="7"/>
      <c r="G24" s="7"/>
      <c r="H24" s="93"/>
      <c r="I24" s="93">
        <v>42370</v>
      </c>
      <c r="J24" s="93">
        <v>42736</v>
      </c>
      <c r="K24" s="93">
        <v>43101</v>
      </c>
      <c r="L24" s="93">
        <v>43466</v>
      </c>
      <c r="M24" s="93">
        <v>43831</v>
      </c>
      <c r="N24" s="93">
        <v>44197</v>
      </c>
      <c r="O24" s="93">
        <v>44562</v>
      </c>
      <c r="P24" s="93">
        <v>44927</v>
      </c>
      <c r="Q24" s="93">
        <v>45292</v>
      </c>
      <c r="R24" s="93">
        <v>45658</v>
      </c>
      <c r="S24" s="93">
        <v>46023</v>
      </c>
      <c r="T24" s="93">
        <v>46388</v>
      </c>
      <c r="U24" s="93">
        <v>46753</v>
      </c>
      <c r="V24" s="93">
        <v>47119</v>
      </c>
      <c r="W24" s="93">
        <v>47484</v>
      </c>
      <c r="X24" s="93">
        <v>47849</v>
      </c>
      <c r="Y24" s="93">
        <v>48214</v>
      </c>
      <c r="Z24" s="93">
        <v>48580</v>
      </c>
      <c r="AA24" s="93">
        <v>48945</v>
      </c>
      <c r="AB24" s="93">
        <v>49310</v>
      </c>
      <c r="AC24" s="93">
        <v>49675</v>
      </c>
      <c r="AD24" s="93">
        <v>50041</v>
      </c>
      <c r="AE24" s="93">
        <v>50406</v>
      </c>
      <c r="AF24" s="93">
        <v>50771</v>
      </c>
      <c r="AG24" s="93">
        <f t="shared" ref="AG24:AJ24" si="1">IF(OR($C$12="",AF24=""),"",IF((EDATE(AF24,12/$C$11)-$C$14-1)&gt;=$C$15,"",(EDATE(AF24,12/$C$11)-$C$14)))</f>
        <v>51136</v>
      </c>
      <c r="AH24" s="93">
        <f t="shared" si="1"/>
        <v>51502</v>
      </c>
      <c r="AI24" s="93">
        <f t="shared" si="1"/>
        <v>51867</v>
      </c>
      <c r="AJ24" s="93">
        <f t="shared" si="1"/>
        <v>52232</v>
      </c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</row>
    <row r="25" spans="1:69" hidden="1" outlineLevel="1" x14ac:dyDescent="0.2">
      <c r="B25" s="29" t="s">
        <v>145</v>
      </c>
      <c r="C25" s="7"/>
      <c r="D25" s="7"/>
      <c r="E25" s="7"/>
      <c r="F25" s="7"/>
      <c r="G25" s="7"/>
      <c r="H25" s="93">
        <v>42369</v>
      </c>
      <c r="I25" s="93">
        <v>42735</v>
      </c>
      <c r="J25" s="93">
        <v>43100</v>
      </c>
      <c r="K25" s="93">
        <v>43465</v>
      </c>
      <c r="L25" s="93">
        <v>43830</v>
      </c>
      <c r="M25" s="93">
        <v>44196</v>
      </c>
      <c r="N25" s="93">
        <v>44561</v>
      </c>
      <c r="O25" s="93">
        <v>44926</v>
      </c>
      <c r="P25" s="93">
        <v>45291</v>
      </c>
      <c r="Q25" s="93">
        <v>45657</v>
      </c>
      <c r="R25" s="93">
        <v>46022</v>
      </c>
      <c r="S25" s="93">
        <v>46387</v>
      </c>
      <c r="T25" s="93">
        <v>46752</v>
      </c>
      <c r="U25" s="93">
        <v>47118</v>
      </c>
      <c r="V25" s="93">
        <v>47483</v>
      </c>
      <c r="W25" s="93">
        <v>47848</v>
      </c>
      <c r="X25" s="93">
        <v>48213</v>
      </c>
      <c r="Y25" s="93">
        <v>48579</v>
      </c>
      <c r="Z25" s="93">
        <v>48944</v>
      </c>
      <c r="AA25" s="93">
        <v>49309</v>
      </c>
      <c r="AB25" s="93">
        <v>49674</v>
      </c>
      <c r="AC25" s="93">
        <v>50040</v>
      </c>
      <c r="AD25" s="93">
        <v>50405</v>
      </c>
      <c r="AE25" s="93">
        <v>50770</v>
      </c>
      <c r="AF25" s="93">
        <v>51135</v>
      </c>
      <c r="AG25" s="93">
        <f t="shared" ref="AG25:AJ25" si="2">IF(AG24="","",EDATE(AF25,12/$C$11))</f>
        <v>51501</v>
      </c>
      <c r="AH25" s="93">
        <f t="shared" si="2"/>
        <v>51866</v>
      </c>
      <c r="AI25" s="93">
        <f t="shared" si="2"/>
        <v>52231</v>
      </c>
      <c r="AJ25" s="93">
        <f t="shared" si="2"/>
        <v>52596</v>
      </c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</row>
    <row r="26" spans="1:69" hidden="1" outlineLevel="1" x14ac:dyDescent="0.2">
      <c r="B26" s="29" t="s">
        <v>144</v>
      </c>
      <c r="C26" s="7"/>
      <c r="D26" s="7"/>
      <c r="E26" s="7"/>
      <c r="F26" s="7"/>
      <c r="G26" s="7"/>
      <c r="H26" s="7"/>
      <c r="I26" s="7">
        <v>366</v>
      </c>
      <c r="J26" s="7">
        <v>365</v>
      </c>
      <c r="K26" s="7">
        <v>365</v>
      </c>
      <c r="L26" s="7">
        <v>365</v>
      </c>
      <c r="M26" s="7">
        <v>366</v>
      </c>
      <c r="N26" s="7">
        <v>365</v>
      </c>
      <c r="O26" s="7">
        <v>365</v>
      </c>
      <c r="P26" s="7">
        <v>365</v>
      </c>
      <c r="Q26" s="7">
        <v>366</v>
      </c>
      <c r="R26" s="7">
        <v>365</v>
      </c>
      <c r="S26" s="7">
        <v>365</v>
      </c>
      <c r="T26" s="7">
        <v>365</v>
      </c>
      <c r="U26" s="7">
        <v>366</v>
      </c>
      <c r="V26" s="7">
        <v>365</v>
      </c>
      <c r="W26" s="7">
        <v>365</v>
      </c>
      <c r="X26" s="7">
        <v>365</v>
      </c>
      <c r="Y26" s="7">
        <v>366</v>
      </c>
      <c r="Z26" s="7">
        <v>365</v>
      </c>
      <c r="AA26" s="7">
        <v>365</v>
      </c>
      <c r="AB26" s="7">
        <v>365</v>
      </c>
      <c r="AC26" s="7">
        <v>366</v>
      </c>
      <c r="AD26" s="7">
        <v>365</v>
      </c>
      <c r="AE26" s="7">
        <v>365</v>
      </c>
      <c r="AF26" s="7">
        <v>365</v>
      </c>
      <c r="AG26" s="7">
        <f t="shared" ref="AG26:AJ26" si="3">IF(AG24="","",AG25-AG24+1)</f>
        <v>366</v>
      </c>
      <c r="AH26" s="7">
        <f t="shared" si="3"/>
        <v>365</v>
      </c>
      <c r="AI26" s="7">
        <f t="shared" si="3"/>
        <v>365</v>
      </c>
      <c r="AJ26" s="7">
        <f t="shared" si="3"/>
        <v>365</v>
      </c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</row>
    <row r="27" spans="1:69" hidden="1" outlineLevel="1" x14ac:dyDescent="0.2">
      <c r="B27" s="69" t="s">
        <v>143</v>
      </c>
      <c r="C27" s="7"/>
      <c r="D27" s="7"/>
      <c r="E27" s="7"/>
      <c r="F27" s="7"/>
      <c r="G27" s="7"/>
      <c r="H27" s="91"/>
      <c r="I27" s="91" t="b">
        <v>1</v>
      </c>
      <c r="J27" s="91" t="b">
        <v>0</v>
      </c>
      <c r="K27" s="91" t="b">
        <v>0</v>
      </c>
      <c r="L27" s="91" t="b">
        <v>0</v>
      </c>
      <c r="M27" s="91" t="b">
        <v>0</v>
      </c>
      <c r="N27" s="91" t="b">
        <v>0</v>
      </c>
      <c r="O27" s="91" t="b">
        <v>0</v>
      </c>
      <c r="P27" s="91" t="b">
        <v>0</v>
      </c>
      <c r="Q27" s="91" t="b">
        <v>0</v>
      </c>
      <c r="R27" s="91" t="b">
        <v>0</v>
      </c>
      <c r="S27" s="91" t="b">
        <v>0</v>
      </c>
      <c r="T27" s="91" t="b">
        <v>0</v>
      </c>
      <c r="U27" s="91" t="b">
        <v>0</v>
      </c>
      <c r="V27" s="91" t="b">
        <v>0</v>
      </c>
      <c r="W27" s="91" t="b">
        <v>0</v>
      </c>
      <c r="X27" s="91" t="b">
        <v>0</v>
      </c>
      <c r="Y27" s="91" t="b">
        <v>0</v>
      </c>
      <c r="Z27" s="91" t="b">
        <v>0</v>
      </c>
      <c r="AA27" s="91" t="b">
        <v>0</v>
      </c>
      <c r="AB27" s="91" t="b">
        <v>0</v>
      </c>
      <c r="AC27" s="91" t="b">
        <v>0</v>
      </c>
      <c r="AD27" s="91" t="b">
        <v>0</v>
      </c>
      <c r="AE27" s="91" t="b">
        <v>0</v>
      </c>
      <c r="AF27" s="91" t="b">
        <v>0</v>
      </c>
      <c r="AG27" s="91" t="b">
        <f t="shared" ref="AG27:AJ27" si="4">IF(AG25="","",AND($C$12&gt;=AG24,$C$12&lt;=AG25))</f>
        <v>0</v>
      </c>
      <c r="AH27" s="91" t="b">
        <f t="shared" si="4"/>
        <v>0</v>
      </c>
      <c r="AI27" s="91" t="b">
        <f t="shared" si="4"/>
        <v>0</v>
      </c>
      <c r="AJ27" s="91" t="b">
        <f t="shared" si="4"/>
        <v>0</v>
      </c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</row>
    <row r="28" spans="1:69" hidden="1" outlineLevel="1" x14ac:dyDescent="0.2">
      <c r="B28" s="69" t="s">
        <v>142</v>
      </c>
      <c r="C28" s="7"/>
      <c r="D28" s="7"/>
      <c r="E28" s="7"/>
      <c r="F28" s="7"/>
      <c r="G28" s="7"/>
      <c r="H28" s="91" t="b">
        <v>0</v>
      </c>
      <c r="I28" s="91" t="b">
        <v>1</v>
      </c>
      <c r="J28" s="91" t="b">
        <v>1</v>
      </c>
      <c r="K28" s="91" t="b">
        <v>1</v>
      </c>
      <c r="L28" s="91" t="b">
        <v>1</v>
      </c>
      <c r="M28" s="91" t="b">
        <v>1</v>
      </c>
      <c r="N28" s="91" t="b">
        <v>1</v>
      </c>
      <c r="O28" s="91" t="b">
        <v>1</v>
      </c>
      <c r="P28" s="91" t="b">
        <v>1</v>
      </c>
      <c r="Q28" s="91" t="b">
        <v>1</v>
      </c>
      <c r="R28" s="91" t="b">
        <v>1</v>
      </c>
      <c r="S28" s="91" t="b">
        <v>1</v>
      </c>
      <c r="T28" s="91" t="b">
        <v>1</v>
      </c>
      <c r="U28" s="91" t="b">
        <v>1</v>
      </c>
      <c r="V28" s="91" t="b">
        <v>1</v>
      </c>
      <c r="W28" s="91" t="b">
        <v>1</v>
      </c>
      <c r="X28" s="91" t="b">
        <v>1</v>
      </c>
      <c r="Y28" s="91" t="b">
        <v>1</v>
      </c>
      <c r="Z28" s="91" t="b">
        <v>1</v>
      </c>
      <c r="AA28" s="91" t="b">
        <v>1</v>
      </c>
      <c r="AB28" s="91" t="b">
        <v>1</v>
      </c>
      <c r="AC28" s="91" t="b">
        <v>1</v>
      </c>
      <c r="AD28" s="91" t="b">
        <v>1</v>
      </c>
      <c r="AE28" s="91" t="b">
        <v>1</v>
      </c>
      <c r="AF28" s="91" t="b">
        <v>1</v>
      </c>
      <c r="AG28" s="91" t="b">
        <f t="shared" ref="AG28:AJ28" si="5">IF(AG25="","",OR(AF28,AG27))</f>
        <v>1</v>
      </c>
      <c r="AH28" s="91" t="b">
        <f t="shared" si="5"/>
        <v>1</v>
      </c>
      <c r="AI28" s="91" t="b">
        <f t="shared" si="5"/>
        <v>1</v>
      </c>
      <c r="AJ28" s="91" t="b">
        <f t="shared" si="5"/>
        <v>1</v>
      </c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</row>
    <row r="29" spans="1:69" hidden="1" outlineLevel="1" x14ac:dyDescent="0.2">
      <c r="B29" s="69" t="s">
        <v>141</v>
      </c>
      <c r="C29" s="7"/>
      <c r="D29" s="7"/>
      <c r="E29" s="7"/>
      <c r="F29" s="7"/>
      <c r="G29" s="7"/>
      <c r="H29" s="91"/>
      <c r="I29" s="91" t="b">
        <v>0</v>
      </c>
      <c r="J29" s="91" t="b">
        <v>0</v>
      </c>
      <c r="K29" s="91" t="b">
        <v>0</v>
      </c>
      <c r="L29" s="91" t="b">
        <v>0</v>
      </c>
      <c r="M29" s="91" t="b">
        <v>0</v>
      </c>
      <c r="N29" s="91" t="b">
        <v>0</v>
      </c>
      <c r="O29" s="91" t="b">
        <v>0</v>
      </c>
      <c r="P29" s="91" t="b">
        <v>0</v>
      </c>
      <c r="Q29" s="91" t="b">
        <v>0</v>
      </c>
      <c r="R29" s="91" t="b">
        <v>0</v>
      </c>
      <c r="S29" s="91" t="b">
        <v>0</v>
      </c>
      <c r="T29" s="91" t="b">
        <v>0</v>
      </c>
      <c r="U29" s="91" t="b">
        <v>0</v>
      </c>
      <c r="V29" s="91" t="b">
        <v>0</v>
      </c>
      <c r="W29" s="91" t="b">
        <v>0</v>
      </c>
      <c r="X29" s="91" t="b">
        <v>0</v>
      </c>
      <c r="Y29" s="91" t="b">
        <v>0</v>
      </c>
      <c r="Z29" s="91" t="b">
        <v>0</v>
      </c>
      <c r="AA29" s="91" t="b">
        <v>0</v>
      </c>
      <c r="AB29" s="91" t="b">
        <v>0</v>
      </c>
      <c r="AC29" s="91" t="b">
        <v>0</v>
      </c>
      <c r="AD29" s="91" t="b">
        <v>0</v>
      </c>
      <c r="AE29" s="91" t="b">
        <v>0</v>
      </c>
      <c r="AF29" s="91" t="b">
        <v>0</v>
      </c>
      <c r="AG29" s="91" t="b">
        <f t="shared" ref="AG29:AJ29" si="6">IF(AG25="","",AND($C$15&gt;=AG24,$C$15&lt;=AG25))</f>
        <v>0</v>
      </c>
      <c r="AH29" s="91" t="b">
        <f t="shared" si="6"/>
        <v>0</v>
      </c>
      <c r="AI29" s="91" t="b">
        <f t="shared" si="6"/>
        <v>0</v>
      </c>
      <c r="AJ29" s="91" t="b">
        <f t="shared" si="6"/>
        <v>1</v>
      </c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</row>
    <row r="30" spans="1:69" hidden="1" outlineLevel="1" x14ac:dyDescent="0.2">
      <c r="B30" s="69" t="s">
        <v>140</v>
      </c>
      <c r="C30" s="7"/>
      <c r="D30" s="7"/>
      <c r="E30" s="7"/>
      <c r="F30" s="7"/>
      <c r="G30" s="7"/>
      <c r="H30" s="91" t="b">
        <v>0</v>
      </c>
      <c r="I30" s="91" t="b">
        <v>0</v>
      </c>
      <c r="J30" s="91" t="b">
        <v>0</v>
      </c>
      <c r="K30" s="91" t="b">
        <v>0</v>
      </c>
      <c r="L30" s="91" t="b">
        <v>0</v>
      </c>
      <c r="M30" s="91" t="b">
        <v>0</v>
      </c>
      <c r="N30" s="91" t="b">
        <v>0</v>
      </c>
      <c r="O30" s="91" t="b">
        <v>0</v>
      </c>
      <c r="P30" s="91" t="b">
        <v>0</v>
      </c>
      <c r="Q30" s="91" t="b">
        <v>0</v>
      </c>
      <c r="R30" s="91" t="b">
        <v>0</v>
      </c>
      <c r="S30" s="91" t="b">
        <v>0</v>
      </c>
      <c r="T30" s="91" t="b">
        <v>0</v>
      </c>
      <c r="U30" s="91" t="b">
        <v>0</v>
      </c>
      <c r="V30" s="91" t="b">
        <v>0</v>
      </c>
      <c r="W30" s="91" t="b">
        <v>0</v>
      </c>
      <c r="X30" s="91" t="b">
        <v>0</v>
      </c>
      <c r="Y30" s="91" t="b">
        <v>0</v>
      </c>
      <c r="Z30" s="91" t="b">
        <v>0</v>
      </c>
      <c r="AA30" s="91" t="b">
        <v>0</v>
      </c>
      <c r="AB30" s="91" t="b">
        <v>0</v>
      </c>
      <c r="AC30" s="91" t="b">
        <v>0</v>
      </c>
      <c r="AD30" s="91" t="b">
        <v>0</v>
      </c>
      <c r="AE30" s="91" t="b">
        <v>0</v>
      </c>
      <c r="AF30" s="91" t="b">
        <v>0</v>
      </c>
      <c r="AG30" s="91" t="b">
        <f t="shared" ref="AG30:AJ30" si="7">IF(AG25="","",OR(AF30,AF29))</f>
        <v>0</v>
      </c>
      <c r="AH30" s="91" t="b">
        <f t="shared" si="7"/>
        <v>0</v>
      </c>
      <c r="AI30" s="91" t="b">
        <f t="shared" si="7"/>
        <v>0</v>
      </c>
      <c r="AJ30" s="91" t="b">
        <f t="shared" si="7"/>
        <v>0</v>
      </c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</row>
    <row r="31" spans="1:69" hidden="1" outlineLevel="1" x14ac:dyDescent="0.2">
      <c r="B31" s="26" t="s">
        <v>139</v>
      </c>
      <c r="C31" s="53"/>
      <c r="D31" s="53"/>
      <c r="E31" s="53"/>
      <c r="F31" s="53"/>
      <c r="G31" s="53"/>
      <c r="H31" s="53"/>
      <c r="I31" s="53">
        <v>1</v>
      </c>
      <c r="J31" s="53">
        <v>1</v>
      </c>
      <c r="K31" s="53">
        <v>1</v>
      </c>
      <c r="L31" s="53">
        <v>1</v>
      </c>
      <c r="M31" s="53">
        <v>1</v>
      </c>
      <c r="N31" s="53">
        <v>1</v>
      </c>
      <c r="O31" s="53">
        <v>1</v>
      </c>
      <c r="P31" s="53">
        <v>1</v>
      </c>
      <c r="Q31" s="53">
        <v>1</v>
      </c>
      <c r="R31" s="53">
        <v>1</v>
      </c>
      <c r="S31" s="53">
        <v>1</v>
      </c>
      <c r="T31" s="53">
        <v>1</v>
      </c>
      <c r="U31" s="53">
        <v>1</v>
      </c>
      <c r="V31" s="53">
        <v>1</v>
      </c>
      <c r="W31" s="53">
        <v>1</v>
      </c>
      <c r="X31" s="53">
        <v>1</v>
      </c>
      <c r="Y31" s="53">
        <v>1</v>
      </c>
      <c r="Z31" s="53">
        <v>1</v>
      </c>
      <c r="AA31" s="53">
        <v>1</v>
      </c>
      <c r="AB31" s="53">
        <v>1</v>
      </c>
      <c r="AC31" s="53">
        <v>1</v>
      </c>
      <c r="AD31" s="53">
        <v>1</v>
      </c>
      <c r="AE31" s="53">
        <v>1</v>
      </c>
      <c r="AF31" s="53">
        <v>1</v>
      </c>
      <c r="AG31" s="53">
        <f t="shared" ref="AG31:AJ31" si="8">IF(AG25="","",IF(AND(AG28=TRUE,AG30=FALSE),1,0))</f>
        <v>1</v>
      </c>
      <c r="AH31" s="53">
        <f t="shared" si="8"/>
        <v>1</v>
      </c>
      <c r="AI31" s="53">
        <f t="shared" si="8"/>
        <v>1</v>
      </c>
      <c r="AJ31" s="53">
        <f t="shared" si="8"/>
        <v>1</v>
      </c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</row>
    <row r="32" spans="1:69" hidden="1" outlineLevel="1" x14ac:dyDescent="0.2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</row>
    <row r="33" spans="1:69" collapsed="1" x14ac:dyDescent="0.2">
      <c r="A33" s="14" t="s">
        <v>138</v>
      </c>
      <c r="B33" s="13"/>
      <c r="C33" s="13"/>
      <c r="D33" s="13"/>
      <c r="E33" s="12">
        <v>1</v>
      </c>
      <c r="F33" s="12">
        <v>1</v>
      </c>
      <c r="G33" s="197" t="s">
        <v>162</v>
      </c>
      <c r="H33" s="12"/>
      <c r="I33" s="12">
        <v>1</v>
      </c>
      <c r="J33" s="12">
        <v>1</v>
      </c>
      <c r="K33" s="12">
        <v>1</v>
      </c>
      <c r="L33" s="12">
        <v>1</v>
      </c>
      <c r="M33" s="12">
        <v>1</v>
      </c>
      <c r="N33" s="12">
        <v>1</v>
      </c>
      <c r="O33" s="12">
        <v>1</v>
      </c>
      <c r="P33" s="12">
        <v>1</v>
      </c>
      <c r="Q33" s="12">
        <v>1</v>
      </c>
      <c r="R33" s="12">
        <v>1</v>
      </c>
      <c r="S33" s="12">
        <v>1</v>
      </c>
      <c r="T33" s="12">
        <v>1</v>
      </c>
      <c r="U33" s="12">
        <v>1</v>
      </c>
      <c r="V33" s="12">
        <v>1</v>
      </c>
      <c r="W33" s="12">
        <v>1</v>
      </c>
      <c r="X33" s="12">
        <v>1</v>
      </c>
      <c r="Y33" s="12">
        <v>1</v>
      </c>
      <c r="Z33" s="12">
        <v>1</v>
      </c>
      <c r="AA33" s="12">
        <v>1</v>
      </c>
      <c r="AB33" s="12">
        <v>1</v>
      </c>
      <c r="AC33" s="12">
        <v>1</v>
      </c>
      <c r="AD33" s="12">
        <v>1</v>
      </c>
      <c r="AE33" s="12">
        <v>1</v>
      </c>
      <c r="AF33" s="12">
        <v>1</v>
      </c>
      <c r="AG33" s="12">
        <v>1</v>
      </c>
      <c r="AH33" s="12">
        <v>1</v>
      </c>
      <c r="AI33" s="12">
        <v>1</v>
      </c>
      <c r="AJ33" s="12">
        <v>1</v>
      </c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</row>
    <row r="34" spans="1:69" s="104" customFormat="1" x14ac:dyDescent="0.2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</row>
    <row r="35" spans="1:69" hidden="1" outlineLevel="1" x14ac:dyDescent="0.2">
      <c r="A35" s="99" t="s">
        <v>166</v>
      </c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</row>
    <row r="36" spans="1:69" hidden="1" outlineLevel="2" x14ac:dyDescent="0.2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</row>
    <row r="37" spans="1:69" hidden="1" outlineLevel="2" x14ac:dyDescent="0.2">
      <c r="A37" s="9"/>
      <c r="B37" s="84" t="s">
        <v>137</v>
      </c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</row>
    <row r="38" spans="1:69" hidden="1" outlineLevel="2" x14ac:dyDescent="0.2">
      <c r="A38" s="8"/>
      <c r="B38" s="69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</row>
    <row r="39" spans="1:69" hidden="1" outlineLevel="2" x14ac:dyDescent="0.2">
      <c r="A39" s="1"/>
      <c r="B39" s="102" t="s">
        <v>396</v>
      </c>
      <c r="C39" s="28"/>
      <c r="D39" s="28"/>
      <c r="E39" s="28"/>
      <c r="F39" s="7">
        <v>0</v>
      </c>
      <c r="G39" s="28"/>
      <c r="H39" s="94">
        <v>0.01</v>
      </c>
      <c r="I39" s="101">
        <v>0.01</v>
      </c>
      <c r="J39" s="101">
        <v>0.01</v>
      </c>
      <c r="K39" s="101">
        <v>0.01</v>
      </c>
      <c r="L39" s="133">
        <v>0.01</v>
      </c>
      <c r="M39" s="95">
        <v>0.01</v>
      </c>
      <c r="N39" s="101">
        <v>0.01</v>
      </c>
      <c r="O39" s="101">
        <v>0.01</v>
      </c>
      <c r="P39" s="101">
        <v>0.01</v>
      </c>
      <c r="Q39" s="101">
        <v>0.01</v>
      </c>
      <c r="R39" s="101">
        <v>0.01</v>
      </c>
      <c r="S39" s="101">
        <v>0.01</v>
      </c>
      <c r="T39" s="101">
        <v>0.01</v>
      </c>
      <c r="U39" s="101">
        <v>0.01</v>
      </c>
      <c r="V39" s="101">
        <v>0.01</v>
      </c>
      <c r="W39" s="101">
        <v>0.01</v>
      </c>
      <c r="X39" s="101">
        <v>0.01</v>
      </c>
      <c r="Y39" s="101">
        <v>0.01</v>
      </c>
      <c r="Z39" s="101">
        <v>0.01</v>
      </c>
      <c r="AA39" s="101">
        <v>0.01</v>
      </c>
      <c r="AB39" s="101">
        <v>0.01</v>
      </c>
      <c r="AC39" s="101">
        <v>0.01</v>
      </c>
      <c r="AD39" s="101">
        <v>0.01</v>
      </c>
      <c r="AE39" s="101">
        <v>0.01</v>
      </c>
      <c r="AF39" s="101">
        <v>0.01</v>
      </c>
      <c r="AG39" s="101">
        <f t="shared" ref="AG39:AJ39" si="9">IF(AG$25="","",$H$39+AG40)</f>
        <v>0.01</v>
      </c>
      <c r="AH39" s="101">
        <f t="shared" si="9"/>
        <v>0.01</v>
      </c>
      <c r="AI39" s="101">
        <f t="shared" si="9"/>
        <v>0.01</v>
      </c>
      <c r="AJ39" s="101">
        <f t="shared" si="9"/>
        <v>0.01</v>
      </c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</row>
    <row r="40" spans="1:69" hidden="1" outlineLevel="2" x14ac:dyDescent="0.2">
      <c r="B40" s="29" t="s">
        <v>136</v>
      </c>
      <c r="C40" s="7"/>
      <c r="D40" s="7"/>
      <c r="E40" s="7"/>
      <c r="F40" s="7">
        <v>0</v>
      </c>
      <c r="G40" s="7"/>
      <c r="H40" s="91"/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  <c r="AG40" s="94">
        <v>0</v>
      </c>
      <c r="AH40" s="94">
        <v>0</v>
      </c>
      <c r="AI40" s="94">
        <v>0</v>
      </c>
      <c r="AJ40" s="94">
        <v>0</v>
      </c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</row>
    <row r="41" spans="1:69" hidden="1" outlineLevel="2" x14ac:dyDescent="0.2">
      <c r="B41" s="29" t="s">
        <v>397</v>
      </c>
      <c r="C41" s="7"/>
      <c r="D41" s="7"/>
      <c r="E41" s="7"/>
      <c r="F41" s="7">
        <v>0</v>
      </c>
      <c r="G41" s="7"/>
      <c r="H41" s="100">
        <v>100</v>
      </c>
      <c r="I41" s="92">
        <v>101</v>
      </c>
      <c r="J41" s="92">
        <v>102.01</v>
      </c>
      <c r="K41" s="92">
        <v>103.0301</v>
      </c>
      <c r="L41" s="92">
        <v>104.060401</v>
      </c>
      <c r="M41" s="92">
        <v>105.10100500999999</v>
      </c>
      <c r="N41" s="92">
        <v>106.1520150601</v>
      </c>
      <c r="O41" s="92">
        <v>107.213535210701</v>
      </c>
      <c r="P41" s="92">
        <v>108.28567056280801</v>
      </c>
      <c r="Q41" s="92">
        <v>109.36852726843608</v>
      </c>
      <c r="R41" s="92">
        <v>110.46221254112045</v>
      </c>
      <c r="S41" s="92">
        <v>111.56683466653166</v>
      </c>
      <c r="T41" s="92">
        <v>112.68250301319698</v>
      </c>
      <c r="U41" s="92">
        <v>113.80932804332895</v>
      </c>
      <c r="V41" s="92">
        <v>114.94742132376224</v>
      </c>
      <c r="W41" s="92">
        <v>116.09689553699987</v>
      </c>
      <c r="X41" s="92">
        <v>117.25786449236986</v>
      </c>
      <c r="Y41" s="92">
        <v>118.43044313729357</v>
      </c>
      <c r="Z41" s="92">
        <v>119.6147475686665</v>
      </c>
      <c r="AA41" s="92">
        <v>120.81089504435317</v>
      </c>
      <c r="AB41" s="92">
        <v>122.01900399479671</v>
      </c>
      <c r="AC41" s="92">
        <v>123.23919403474467</v>
      </c>
      <c r="AD41" s="92">
        <v>124.47158597509213</v>
      </c>
      <c r="AE41" s="92">
        <v>125.71630183484305</v>
      </c>
      <c r="AF41" s="92">
        <v>126.97346485319149</v>
      </c>
      <c r="AG41" s="92">
        <f t="shared" ref="AG41:AJ41" si="10">IF(AG$25="","",AF41*(1+AG39))</f>
        <v>128.24319950172341</v>
      </c>
      <c r="AH41" s="92">
        <f t="shared" si="10"/>
        <v>129.52563149674066</v>
      </c>
      <c r="AI41" s="92">
        <f t="shared" si="10"/>
        <v>130.82088781170808</v>
      </c>
      <c r="AJ41" s="92">
        <f t="shared" si="10"/>
        <v>132.12909668982516</v>
      </c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</row>
    <row r="42" spans="1:69" hidden="1" outlineLevel="2" x14ac:dyDescent="0.2">
      <c r="B42" s="29" t="s">
        <v>398</v>
      </c>
      <c r="C42" s="7"/>
      <c r="D42" s="7"/>
      <c r="E42" s="7"/>
      <c r="F42" s="7">
        <v>0</v>
      </c>
      <c r="G42" s="7"/>
      <c r="H42" s="100">
        <v>100</v>
      </c>
      <c r="I42" s="92">
        <v>100.5</v>
      </c>
      <c r="J42" s="92">
        <v>101.505</v>
      </c>
      <c r="K42" s="92">
        <v>102.52005</v>
      </c>
      <c r="L42" s="92">
        <v>103.54525050000001</v>
      </c>
      <c r="M42" s="92">
        <v>104.580703005</v>
      </c>
      <c r="N42" s="92">
        <v>105.62651003504999</v>
      </c>
      <c r="O42" s="92">
        <v>106.6827751354005</v>
      </c>
      <c r="P42" s="92">
        <v>107.7496028867545</v>
      </c>
      <c r="Q42" s="92">
        <v>108.82709891562205</v>
      </c>
      <c r="R42" s="92">
        <v>109.91536990477826</v>
      </c>
      <c r="S42" s="92">
        <v>111.01452360382606</v>
      </c>
      <c r="T42" s="92">
        <v>112.12466883986431</v>
      </c>
      <c r="U42" s="92">
        <v>113.24591552826297</v>
      </c>
      <c r="V42" s="92">
        <v>114.37837468354559</v>
      </c>
      <c r="W42" s="92">
        <v>115.52215843038105</v>
      </c>
      <c r="X42" s="92">
        <v>116.67738001468487</v>
      </c>
      <c r="Y42" s="92">
        <v>117.84415381483171</v>
      </c>
      <c r="Z42" s="92">
        <v>119.02259535298003</v>
      </c>
      <c r="AA42" s="92">
        <v>120.21282130650984</v>
      </c>
      <c r="AB42" s="92">
        <v>121.41494951957495</v>
      </c>
      <c r="AC42" s="92">
        <v>122.62909901477069</v>
      </c>
      <c r="AD42" s="92">
        <v>123.85539000491841</v>
      </c>
      <c r="AE42" s="92">
        <v>125.09394390496759</v>
      </c>
      <c r="AF42" s="92">
        <v>126.34488334401726</v>
      </c>
      <c r="AG42" s="92">
        <f t="shared" ref="AG42:AJ42" si="11">IF(AG$25="","",(AF41+AG41)/2)</f>
        <v>127.60833217745744</v>
      </c>
      <c r="AH42" s="92">
        <f t="shared" si="11"/>
        <v>128.88441549923203</v>
      </c>
      <c r="AI42" s="92">
        <f t="shared" si="11"/>
        <v>130.17325965422435</v>
      </c>
      <c r="AJ42" s="92">
        <f t="shared" si="11"/>
        <v>131.4749922507666</v>
      </c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</row>
    <row r="43" spans="1:69" hidden="1" outlineLevel="2" x14ac:dyDescent="0.2">
      <c r="B43" s="29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</row>
    <row r="44" spans="1:69" hidden="1" outlineLevel="2" x14ac:dyDescent="0.2">
      <c r="B44" s="26" t="s">
        <v>399</v>
      </c>
      <c r="C44" s="53"/>
      <c r="D44" s="53"/>
      <c r="E44" s="53"/>
      <c r="F44" s="53">
        <v>0</v>
      </c>
      <c r="G44" s="53"/>
      <c r="H44" s="52">
        <v>1</v>
      </c>
      <c r="I44" s="52">
        <v>1.0049999999999999</v>
      </c>
      <c r="J44" s="52">
        <v>1.01505</v>
      </c>
      <c r="K44" s="52">
        <v>1.0252005</v>
      </c>
      <c r="L44" s="52">
        <v>1.0354525050000001</v>
      </c>
      <c r="M44" s="52">
        <v>1.04580703005</v>
      </c>
      <c r="N44" s="52">
        <v>1.0562651003504999</v>
      </c>
      <c r="O44" s="52">
        <v>1.066827751354005</v>
      </c>
      <c r="P44" s="52">
        <v>1.077496028867545</v>
      </c>
      <c r="Q44" s="52">
        <v>1.0882709891562206</v>
      </c>
      <c r="R44" s="52">
        <v>1.0991536990477826</v>
      </c>
      <c r="S44" s="52">
        <v>1.1101452360382607</v>
      </c>
      <c r="T44" s="52">
        <v>1.1212466883986432</v>
      </c>
      <c r="U44" s="52">
        <v>1.1324591552826297</v>
      </c>
      <c r="V44" s="52">
        <v>1.1437837468354559</v>
      </c>
      <c r="W44" s="52">
        <v>1.1552215843038105</v>
      </c>
      <c r="X44" s="52">
        <v>1.1667738001468486</v>
      </c>
      <c r="Y44" s="52">
        <v>1.1784415381483171</v>
      </c>
      <c r="Z44" s="52">
        <v>1.1902259535298003</v>
      </c>
      <c r="AA44" s="52">
        <v>1.2021282130650983</v>
      </c>
      <c r="AB44" s="52">
        <v>1.2141494951957494</v>
      </c>
      <c r="AC44" s="52">
        <v>1.2262909901477068</v>
      </c>
      <c r="AD44" s="52">
        <v>1.2385539000491841</v>
      </c>
      <c r="AE44" s="52">
        <v>1.250939439049676</v>
      </c>
      <c r="AF44" s="52">
        <v>1.2634488334401726</v>
      </c>
      <c r="AG44" s="52">
        <f t="shared" ref="AG44:AJ44" si="12">IF(AG$25="","", AG42/100)</f>
        <v>1.2760833217745744</v>
      </c>
      <c r="AH44" s="52">
        <f t="shared" si="12"/>
        <v>1.2888441549923204</v>
      </c>
      <c r="AI44" s="52">
        <f t="shared" si="12"/>
        <v>1.3017325965422435</v>
      </c>
      <c r="AJ44" s="52">
        <f t="shared" si="12"/>
        <v>1.314749922507666</v>
      </c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</row>
    <row r="45" spans="1:69" hidden="1" outlineLevel="2" x14ac:dyDescent="0.2">
      <c r="B45" s="7" t="s">
        <v>168</v>
      </c>
      <c r="C45" s="7"/>
      <c r="D45" s="7"/>
      <c r="E45" s="7"/>
      <c r="F45" s="7"/>
      <c r="G45" s="7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</row>
    <row r="46" spans="1:69" hidden="1" outlineLevel="2" x14ac:dyDescent="0.2">
      <c r="B46" s="7"/>
      <c r="C46" s="7"/>
      <c r="D46" s="7"/>
      <c r="E46" s="7"/>
      <c r="F46" s="7"/>
      <c r="G46" s="7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</row>
    <row r="47" spans="1:69" hidden="1" outlineLevel="1" collapsed="1" x14ac:dyDescent="0.2">
      <c r="B47" s="7"/>
      <c r="C47" s="7"/>
      <c r="D47" s="7"/>
      <c r="E47" s="7"/>
      <c r="F47" s="7"/>
      <c r="G47" s="7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</row>
    <row r="48" spans="1:69" hidden="1" outlineLevel="1" x14ac:dyDescent="0.2">
      <c r="A48" s="99" t="s">
        <v>167</v>
      </c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</row>
    <row r="49" spans="1:16348" hidden="1" outlineLevel="2" x14ac:dyDescent="0.2"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</row>
    <row r="50" spans="1:16348" hidden="1" outlineLevel="2" x14ac:dyDescent="0.2">
      <c r="B50" s="84" t="s">
        <v>135</v>
      </c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</row>
    <row r="51" spans="1:16348" hidden="1" outlineLevel="2" x14ac:dyDescent="0.2">
      <c r="B51" s="29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</row>
    <row r="52" spans="1:16348" hidden="1" outlineLevel="2" x14ac:dyDescent="0.2">
      <c r="B52" s="29" t="s">
        <v>134</v>
      </c>
      <c r="C52" s="7"/>
      <c r="D52" s="7"/>
      <c r="E52" s="7"/>
      <c r="F52" s="7">
        <v>0</v>
      </c>
      <c r="G52" s="7"/>
      <c r="H52" s="96">
        <v>1.1599999999999999E-2</v>
      </c>
      <c r="I52" s="95">
        <v>1.1599999999999999E-2</v>
      </c>
      <c r="J52" s="95">
        <v>1.1599999999999999E-2</v>
      </c>
      <c r="K52" s="95">
        <v>1.1599999999999999E-2</v>
      </c>
      <c r="L52" s="95">
        <v>1.1599999999999999E-2</v>
      </c>
      <c r="M52" s="95">
        <v>1.1599999999999999E-2</v>
      </c>
      <c r="N52" s="95">
        <v>1.1599999999999999E-2</v>
      </c>
      <c r="O52" s="95">
        <v>1.1599999999999999E-2</v>
      </c>
      <c r="P52" s="95">
        <v>1.1599999999999999E-2</v>
      </c>
      <c r="Q52" s="95">
        <v>1.1599999999999999E-2</v>
      </c>
      <c r="R52" s="95">
        <v>1.1599999999999999E-2</v>
      </c>
      <c r="S52" s="95">
        <v>1.1599999999999999E-2</v>
      </c>
      <c r="T52" s="95">
        <v>1.1599999999999999E-2</v>
      </c>
      <c r="U52" s="95">
        <v>1.1599999999999999E-2</v>
      </c>
      <c r="V52" s="95">
        <v>1.1599999999999999E-2</v>
      </c>
      <c r="W52" s="95">
        <v>1.1599999999999999E-2</v>
      </c>
      <c r="X52" s="95">
        <v>1.1599999999999999E-2</v>
      </c>
      <c r="Y52" s="95">
        <v>1.1599999999999999E-2</v>
      </c>
      <c r="Z52" s="95">
        <v>1.1599999999999999E-2</v>
      </c>
      <c r="AA52" s="95">
        <v>1.1599999999999999E-2</v>
      </c>
      <c r="AB52" s="95">
        <v>1.1599999999999999E-2</v>
      </c>
      <c r="AC52" s="95">
        <v>1.1599999999999999E-2</v>
      </c>
      <c r="AD52" s="95">
        <v>1.1599999999999999E-2</v>
      </c>
      <c r="AE52" s="95">
        <v>1.1599999999999999E-2</v>
      </c>
      <c r="AF52" s="95">
        <v>1.1599999999999999E-2</v>
      </c>
      <c r="AG52" s="95">
        <f t="shared" ref="AG52:AJ52" si="13">IF(AG25="","",$H$52+AG53)</f>
        <v>1.1599999999999999E-2</v>
      </c>
      <c r="AH52" s="95">
        <f t="shared" si="13"/>
        <v>1.1599999999999999E-2</v>
      </c>
      <c r="AI52" s="95">
        <f t="shared" si="13"/>
        <v>1.1599999999999999E-2</v>
      </c>
      <c r="AJ52" s="95">
        <f t="shared" si="13"/>
        <v>1.1599999999999999E-2</v>
      </c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</row>
    <row r="53" spans="1:16348" hidden="1" outlineLevel="2" x14ac:dyDescent="0.2">
      <c r="B53" s="26"/>
      <c r="C53" s="53"/>
      <c r="D53" s="53"/>
      <c r="E53" s="53"/>
      <c r="F53" s="53">
        <v>0</v>
      </c>
      <c r="G53" s="53"/>
      <c r="H53" s="98"/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7">
        <v>0</v>
      </c>
      <c r="R53" s="97">
        <v>0</v>
      </c>
      <c r="S53" s="97">
        <v>0</v>
      </c>
      <c r="T53" s="97">
        <v>0</v>
      </c>
      <c r="U53" s="97">
        <v>0</v>
      </c>
      <c r="V53" s="97">
        <v>0</v>
      </c>
      <c r="W53" s="97">
        <v>0</v>
      </c>
      <c r="X53" s="97">
        <v>0</v>
      </c>
      <c r="Y53" s="97">
        <v>0</v>
      </c>
      <c r="Z53" s="97">
        <v>0</v>
      </c>
      <c r="AA53" s="97">
        <v>0</v>
      </c>
      <c r="AB53" s="97">
        <v>0</v>
      </c>
      <c r="AC53" s="97">
        <v>0</v>
      </c>
      <c r="AD53" s="97">
        <v>0</v>
      </c>
      <c r="AE53" s="97">
        <v>0</v>
      </c>
      <c r="AF53" s="97">
        <v>0</v>
      </c>
      <c r="AG53" s="97">
        <v>0</v>
      </c>
      <c r="AH53" s="97">
        <v>0</v>
      </c>
      <c r="AI53" s="97">
        <v>0</v>
      </c>
      <c r="AJ53" s="97">
        <v>0</v>
      </c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</row>
    <row r="54" spans="1:16348" hidden="1" outlineLevel="1" collapsed="1" x14ac:dyDescent="0.2"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</row>
    <row r="55" spans="1:16348" s="2" customFormat="1" hidden="1" outlineLevel="1" x14ac:dyDescent="0.2">
      <c r="A55" s="99" t="s">
        <v>170</v>
      </c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9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9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9"/>
      <c r="QF55" s="9"/>
      <c r="QG55" s="9"/>
      <c r="QH55" s="9"/>
      <c r="QI55" s="9"/>
      <c r="QJ55" s="9"/>
      <c r="QK55" s="9"/>
      <c r="QL55" s="9"/>
      <c r="QM55" s="9"/>
      <c r="QN55" s="9"/>
      <c r="QO55" s="9"/>
      <c r="QP55" s="9"/>
      <c r="QQ55" s="9"/>
      <c r="QR55" s="9"/>
      <c r="QS55" s="9"/>
      <c r="QT55" s="9"/>
      <c r="QU55" s="9"/>
      <c r="QV55" s="9"/>
      <c r="QW55" s="9"/>
      <c r="QX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I55" s="9"/>
      <c r="RJ55" s="9"/>
      <c r="RK55" s="9"/>
      <c r="RL55" s="9"/>
      <c r="RM55" s="9"/>
      <c r="RN55" s="9"/>
      <c r="RO55" s="9"/>
      <c r="RP55" s="9"/>
      <c r="RQ55" s="9"/>
      <c r="RR55" s="9"/>
      <c r="RS55" s="9"/>
      <c r="RT55" s="9"/>
      <c r="RU55" s="9"/>
      <c r="RV55" s="9"/>
      <c r="RW55" s="9"/>
      <c r="RX55" s="9"/>
      <c r="RY55" s="9"/>
      <c r="RZ55" s="9"/>
      <c r="SA55" s="9"/>
      <c r="SB55" s="9"/>
      <c r="SC55" s="9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9"/>
      <c r="SR55" s="9"/>
      <c r="SS55" s="9"/>
      <c r="ST55" s="9"/>
      <c r="SU55" s="9"/>
      <c r="SV55" s="9"/>
      <c r="SW55" s="9"/>
      <c r="SX55" s="9"/>
      <c r="SY55" s="9"/>
      <c r="SZ55" s="9"/>
      <c r="TA55" s="9"/>
      <c r="TB55" s="9"/>
      <c r="TC55" s="9"/>
      <c r="TD55" s="9"/>
      <c r="TE55" s="9"/>
      <c r="TF55" s="9"/>
      <c r="TG55" s="9"/>
      <c r="TH55" s="9"/>
      <c r="TI55" s="9"/>
      <c r="TJ55" s="9"/>
      <c r="TK55" s="9"/>
      <c r="TL55" s="9"/>
      <c r="TM55" s="9"/>
      <c r="TN55" s="9"/>
      <c r="TO55" s="9"/>
      <c r="TP55" s="9"/>
      <c r="TQ55" s="9"/>
      <c r="TR55" s="9"/>
      <c r="TS55" s="9"/>
      <c r="TT55" s="9"/>
      <c r="TU55" s="9"/>
      <c r="TV55" s="9"/>
      <c r="TW55" s="9"/>
      <c r="TX55" s="9"/>
      <c r="TY55" s="9"/>
      <c r="TZ55" s="9"/>
      <c r="UA55" s="9"/>
      <c r="UB55" s="9"/>
      <c r="UC55" s="9"/>
      <c r="UD55" s="9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9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9"/>
      <c r="YA55" s="9"/>
      <c r="YB55" s="9"/>
      <c r="YC55" s="9"/>
      <c r="YD55" s="9"/>
      <c r="YE55" s="9"/>
      <c r="YF55" s="9"/>
      <c r="YG55" s="9"/>
      <c r="YH55" s="9"/>
      <c r="YI55" s="9"/>
      <c r="YJ55" s="9"/>
      <c r="YK55" s="9"/>
      <c r="YL55" s="9"/>
      <c r="YM55" s="9"/>
      <c r="YN55" s="9"/>
      <c r="YO55" s="9"/>
      <c r="YP55" s="9"/>
      <c r="YQ55" s="9"/>
      <c r="YR55" s="9"/>
      <c r="YS55" s="9"/>
      <c r="YT55" s="9"/>
      <c r="YU55" s="9"/>
      <c r="YV55" s="9"/>
      <c r="YW55" s="9"/>
      <c r="YX55" s="9"/>
      <c r="YY55" s="9"/>
      <c r="YZ55" s="9"/>
      <c r="ZA55" s="9"/>
      <c r="ZB55" s="9"/>
      <c r="ZC55" s="9"/>
      <c r="ZD55" s="9"/>
      <c r="ZE55" s="9"/>
      <c r="ZF55" s="9"/>
      <c r="ZG55" s="9"/>
      <c r="ZH55" s="9"/>
      <c r="ZI55" s="9"/>
      <c r="ZJ55" s="9"/>
      <c r="ZK55" s="9"/>
      <c r="ZL55" s="9"/>
      <c r="ZM55" s="9"/>
      <c r="ZN55" s="9"/>
      <c r="ZO55" s="9"/>
      <c r="ZP55" s="9"/>
      <c r="ZQ55" s="9"/>
      <c r="ZR55" s="9"/>
      <c r="ZS55" s="9"/>
      <c r="ZT55" s="9"/>
      <c r="ZU55" s="9"/>
      <c r="ZV55" s="9"/>
      <c r="ZW55" s="9"/>
      <c r="ZX55" s="9"/>
      <c r="ZY55" s="9"/>
      <c r="ZZ55" s="9"/>
      <c r="AAA55" s="9"/>
      <c r="AAB55" s="9"/>
      <c r="AAC55" s="9"/>
      <c r="AAD55" s="9"/>
      <c r="AAE55" s="9"/>
      <c r="AAF55" s="9"/>
      <c r="AAG55" s="9"/>
      <c r="AAH55" s="9"/>
      <c r="AAI55" s="9"/>
      <c r="AAJ55" s="9"/>
      <c r="AAK55" s="9"/>
      <c r="AAL55" s="9"/>
      <c r="AAM55" s="9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  <c r="ABN55" s="9"/>
      <c r="ABO55" s="9"/>
      <c r="ABP55" s="9"/>
      <c r="ABQ55" s="9"/>
      <c r="ABR55" s="9"/>
      <c r="ABS55" s="9"/>
      <c r="ABT55" s="9"/>
      <c r="ABU55" s="9"/>
      <c r="ABV55" s="9"/>
      <c r="ABW55" s="9"/>
      <c r="ABX55" s="9"/>
      <c r="ABY55" s="9"/>
      <c r="ABZ55" s="9"/>
      <c r="ACA55" s="9"/>
      <c r="ACB55" s="9"/>
      <c r="ACC55" s="9"/>
      <c r="ACD55" s="9"/>
      <c r="ACE55" s="9"/>
      <c r="ACF55" s="9"/>
      <c r="ACG55" s="9"/>
      <c r="ACH55" s="9"/>
      <c r="ACI55" s="9"/>
      <c r="ACJ55" s="9"/>
      <c r="ACK55" s="9"/>
      <c r="ACL55" s="9"/>
      <c r="ACM55" s="9"/>
      <c r="ACN55" s="9"/>
      <c r="ACO55" s="9"/>
      <c r="ACP55" s="9"/>
      <c r="ACQ55" s="9"/>
      <c r="ACR55" s="9"/>
      <c r="ACS55" s="9"/>
      <c r="ACT55" s="9"/>
      <c r="ACU55" s="9"/>
      <c r="ACV55" s="9"/>
      <c r="ACW55" s="9"/>
      <c r="ACX55" s="9"/>
      <c r="ACY55" s="9"/>
      <c r="ACZ55" s="9"/>
      <c r="ADA55" s="9"/>
      <c r="ADB55" s="9"/>
      <c r="ADC55" s="9"/>
      <c r="ADD55" s="9"/>
      <c r="ADE55" s="9"/>
      <c r="ADF55" s="9"/>
      <c r="ADG55" s="9"/>
      <c r="ADH55" s="9"/>
      <c r="ADI55" s="9"/>
      <c r="ADJ55" s="9"/>
      <c r="ADK55" s="9"/>
      <c r="ADL55" s="9"/>
      <c r="ADM55" s="9"/>
      <c r="ADN55" s="9"/>
      <c r="ADO55" s="9"/>
      <c r="ADP55" s="9"/>
      <c r="ADQ55" s="9"/>
      <c r="ADR55" s="9"/>
      <c r="ADS55" s="9"/>
      <c r="ADT55" s="9"/>
      <c r="ADU55" s="9"/>
      <c r="ADV55" s="9"/>
      <c r="ADW55" s="9"/>
      <c r="ADX55" s="9"/>
      <c r="ADY55" s="9"/>
      <c r="ADZ55" s="9"/>
      <c r="AEA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EM55" s="9"/>
      <c r="AEN55" s="9"/>
      <c r="AEO55" s="9"/>
      <c r="AEP55" s="9"/>
      <c r="AEQ55" s="9"/>
      <c r="AER55" s="9"/>
      <c r="AES55" s="9"/>
      <c r="AET55" s="9"/>
      <c r="AEU55" s="9"/>
      <c r="AEV55" s="9"/>
      <c r="AEW55" s="9"/>
      <c r="AEX55" s="9"/>
      <c r="AEY55" s="9"/>
      <c r="AEZ55" s="9"/>
      <c r="AFA55" s="9"/>
      <c r="AFB55" s="9"/>
      <c r="AFC55" s="9"/>
      <c r="AFD55" s="9"/>
      <c r="AFE55" s="9"/>
      <c r="AFF55" s="9"/>
      <c r="AFG55" s="9"/>
      <c r="AFH55" s="9"/>
      <c r="AFI55" s="9"/>
      <c r="AFJ55" s="9"/>
      <c r="AFK55" s="9"/>
      <c r="AFL55" s="9"/>
      <c r="AFM55" s="9"/>
      <c r="AFN55" s="9"/>
      <c r="AFO55" s="9"/>
      <c r="AFP55" s="9"/>
      <c r="AFQ55" s="9"/>
      <c r="AFR55" s="9"/>
      <c r="AFS55" s="9"/>
      <c r="AFT55" s="9"/>
      <c r="AFU55" s="9"/>
      <c r="AFV55" s="9"/>
      <c r="AFW55" s="9"/>
      <c r="AFX55" s="9"/>
      <c r="AFY55" s="9"/>
      <c r="AFZ55" s="9"/>
      <c r="AGA55" s="9"/>
      <c r="AGB55" s="9"/>
      <c r="AGC55" s="9"/>
      <c r="AGD55" s="9"/>
      <c r="AGE55" s="9"/>
      <c r="AGF55" s="9"/>
      <c r="AGG55" s="9"/>
      <c r="AGH55" s="9"/>
      <c r="AGI55" s="9"/>
      <c r="AGJ55" s="9"/>
      <c r="AGK55" s="9"/>
      <c r="AGL55" s="9"/>
      <c r="AGM55" s="9"/>
      <c r="AGN55" s="9"/>
      <c r="AGO55" s="9"/>
      <c r="AGP55" s="9"/>
      <c r="AGQ55" s="9"/>
      <c r="AGR55" s="9"/>
      <c r="AGS55" s="9"/>
      <c r="AGT55" s="9"/>
      <c r="AGU55" s="9"/>
      <c r="AGV55" s="9"/>
      <c r="AGW55" s="9"/>
      <c r="AGX55" s="9"/>
      <c r="AGY55" s="9"/>
      <c r="AGZ55" s="9"/>
      <c r="AHA55" s="9"/>
      <c r="AHB55" s="9"/>
      <c r="AHC55" s="9"/>
      <c r="AHD55" s="9"/>
      <c r="AHE55" s="9"/>
      <c r="AHF55" s="9"/>
      <c r="AHG55" s="9"/>
      <c r="AHH55" s="9"/>
      <c r="AHI55" s="9"/>
      <c r="AHJ55" s="9"/>
      <c r="AHK55" s="9"/>
      <c r="AHL55" s="9"/>
      <c r="AHM55" s="9"/>
      <c r="AHN55" s="9"/>
      <c r="AHO55" s="9"/>
      <c r="AHP55" s="9"/>
      <c r="AHQ55" s="9"/>
      <c r="AHR55" s="9"/>
      <c r="AHS55" s="9"/>
      <c r="AHT55" s="9"/>
      <c r="AHU55" s="9"/>
      <c r="AHV55" s="9"/>
      <c r="AHW55" s="9"/>
      <c r="AHX55" s="9"/>
      <c r="AHY55" s="9"/>
      <c r="AHZ55" s="9"/>
      <c r="AIA55" s="9"/>
      <c r="AIB55" s="9"/>
      <c r="AIC55" s="9"/>
      <c r="AID55" s="9"/>
      <c r="AIE55" s="9"/>
      <c r="AIF55" s="9"/>
      <c r="AIG55" s="9"/>
      <c r="AIH55" s="9"/>
      <c r="AII55" s="9"/>
      <c r="AIJ55" s="9"/>
      <c r="AIK55" s="9"/>
      <c r="AIL55" s="9"/>
      <c r="AIM55" s="9"/>
      <c r="AIN55" s="9"/>
      <c r="AIO55" s="9"/>
      <c r="AIP55" s="9"/>
      <c r="AIQ55" s="9"/>
      <c r="AIR55" s="9"/>
      <c r="AIS55" s="9"/>
      <c r="AIT55" s="9"/>
      <c r="AIU55" s="9"/>
      <c r="AIV55" s="9"/>
      <c r="AIW55" s="9"/>
      <c r="AIX55" s="9"/>
      <c r="AIY55" s="9"/>
      <c r="AIZ55" s="9"/>
      <c r="AJA55" s="9"/>
      <c r="AJB55" s="9"/>
      <c r="AJC55" s="9"/>
      <c r="AJD55" s="9"/>
      <c r="AJE55" s="9"/>
      <c r="AJF55" s="9"/>
      <c r="AJG55" s="9"/>
      <c r="AJH55" s="9"/>
      <c r="AJI55" s="9"/>
      <c r="AJJ55" s="9"/>
      <c r="AJK55" s="9"/>
      <c r="AJL55" s="9"/>
      <c r="AJM55" s="9"/>
      <c r="AJN55" s="9"/>
      <c r="AJO55" s="9"/>
      <c r="AJP55" s="9"/>
      <c r="AJQ55" s="9"/>
      <c r="AJR55" s="9"/>
      <c r="AJS55" s="9"/>
      <c r="AJT55" s="9"/>
      <c r="AJU55" s="9"/>
      <c r="AJV55" s="9"/>
      <c r="AJW55" s="9"/>
      <c r="AJX55" s="9"/>
      <c r="AJY55" s="9"/>
      <c r="AJZ55" s="9"/>
      <c r="AKA55" s="9"/>
      <c r="AKB55" s="9"/>
      <c r="AKC55" s="9"/>
      <c r="AKD55" s="9"/>
      <c r="AKE55" s="9"/>
      <c r="AKF55" s="9"/>
      <c r="AKG55" s="9"/>
      <c r="AKH55" s="9"/>
      <c r="AKI55" s="9"/>
      <c r="AKJ55" s="9"/>
      <c r="AKK55" s="9"/>
      <c r="AKL55" s="9"/>
      <c r="AKM55" s="9"/>
      <c r="AKN55" s="9"/>
      <c r="AKO55" s="9"/>
      <c r="AKP55" s="9"/>
      <c r="AKQ55" s="9"/>
      <c r="AKR55" s="9"/>
      <c r="AKS55" s="9"/>
      <c r="AKT55" s="9"/>
      <c r="AKU55" s="9"/>
      <c r="AKV55" s="9"/>
      <c r="AKW55" s="9"/>
      <c r="AKX55" s="9"/>
      <c r="AKY55" s="9"/>
      <c r="AKZ55" s="9"/>
      <c r="ALA55" s="9"/>
      <c r="ALB55" s="9"/>
      <c r="ALC55" s="9"/>
      <c r="ALD55" s="9"/>
      <c r="ALE55" s="9"/>
      <c r="ALF55" s="9"/>
      <c r="ALG55" s="9"/>
      <c r="ALH55" s="9"/>
      <c r="ALI55" s="9"/>
      <c r="ALJ55" s="9"/>
      <c r="ALK55" s="9"/>
      <c r="ALL55" s="9"/>
      <c r="ALM55" s="9"/>
      <c r="ALN55" s="9"/>
      <c r="ALO55" s="9"/>
      <c r="ALP55" s="9"/>
      <c r="ALQ55" s="9"/>
      <c r="ALR55" s="9"/>
      <c r="ALS55" s="9"/>
      <c r="ALT55" s="9"/>
      <c r="ALU55" s="9"/>
      <c r="ALV55" s="9"/>
      <c r="ALW55" s="9"/>
      <c r="ALX55" s="9"/>
      <c r="ALY55" s="9"/>
      <c r="ALZ55" s="9"/>
      <c r="AMA55" s="9"/>
      <c r="AMB55" s="9"/>
      <c r="AMC55" s="9"/>
      <c r="AMD55" s="9"/>
      <c r="AME55" s="9"/>
      <c r="AMF55" s="9"/>
      <c r="AMG55" s="9"/>
      <c r="AMH55" s="9"/>
      <c r="AMI55" s="9"/>
      <c r="AMJ55" s="9"/>
      <c r="AMK55" s="9"/>
      <c r="AML55" s="9"/>
      <c r="AMM55" s="9"/>
      <c r="AMN55" s="9"/>
      <c r="AMO55" s="9"/>
      <c r="AMP55" s="9"/>
      <c r="AMQ55" s="9"/>
      <c r="AMR55" s="9"/>
      <c r="AMS55" s="9"/>
      <c r="AMT55" s="9"/>
      <c r="AMU55" s="9"/>
      <c r="AMV55" s="9"/>
      <c r="AMW55" s="9"/>
      <c r="AMX55" s="9"/>
      <c r="AMY55" s="9"/>
      <c r="AMZ55" s="9"/>
      <c r="ANA55" s="9"/>
      <c r="ANB55" s="9"/>
      <c r="ANC55" s="9"/>
      <c r="AND55" s="9"/>
      <c r="ANE55" s="9"/>
      <c r="ANF55" s="9"/>
      <c r="ANG55" s="9"/>
      <c r="ANH55" s="9"/>
      <c r="ANI55" s="9"/>
      <c r="ANJ55" s="9"/>
      <c r="ANK55" s="9"/>
      <c r="ANL55" s="9"/>
      <c r="ANM55" s="9"/>
      <c r="ANN55" s="9"/>
      <c r="ANO55" s="9"/>
      <c r="ANP55" s="9"/>
      <c r="ANQ55" s="9"/>
      <c r="ANR55" s="9"/>
      <c r="ANS55" s="9"/>
      <c r="ANT55" s="9"/>
      <c r="ANU55" s="9"/>
      <c r="ANV55" s="9"/>
      <c r="ANW55" s="9"/>
      <c r="ANX55" s="9"/>
      <c r="ANY55" s="9"/>
      <c r="ANZ55" s="9"/>
      <c r="AOA55" s="9"/>
      <c r="AOB55" s="9"/>
      <c r="AOC55" s="9"/>
      <c r="AOD55" s="9"/>
      <c r="AOE55" s="9"/>
      <c r="AOF55" s="9"/>
      <c r="AOG55" s="9"/>
      <c r="AOH55" s="9"/>
      <c r="AOI55" s="9"/>
      <c r="AOJ55" s="9"/>
      <c r="AOK55" s="9"/>
      <c r="AOL55" s="9"/>
      <c r="AOM55" s="9"/>
      <c r="AON55" s="9"/>
      <c r="AOO55" s="9"/>
      <c r="AOP55" s="9"/>
      <c r="AOQ55" s="9"/>
      <c r="AOR55" s="9"/>
      <c r="AOS55" s="9"/>
      <c r="AOT55" s="9"/>
      <c r="AOU55" s="9"/>
      <c r="AOV55" s="9"/>
      <c r="AOW55" s="9"/>
      <c r="AOX55" s="9"/>
      <c r="AOY55" s="9"/>
      <c r="AOZ55" s="9"/>
      <c r="APA55" s="9"/>
      <c r="APB55" s="9"/>
      <c r="APC55" s="9"/>
      <c r="APD55" s="9"/>
      <c r="APE55" s="9"/>
      <c r="APF55" s="9"/>
      <c r="APG55" s="9"/>
      <c r="APH55" s="9"/>
      <c r="API55" s="9"/>
      <c r="APJ55" s="9"/>
      <c r="APK55" s="9"/>
      <c r="APL55" s="9"/>
      <c r="APM55" s="9"/>
      <c r="APN55" s="9"/>
      <c r="APO55" s="9"/>
      <c r="APP55" s="9"/>
      <c r="APQ55" s="9"/>
      <c r="APR55" s="9"/>
      <c r="APS55" s="9"/>
      <c r="APT55" s="9"/>
      <c r="APU55" s="9"/>
      <c r="APV55" s="9"/>
      <c r="APW55" s="9"/>
      <c r="APX55" s="9"/>
      <c r="APY55" s="9"/>
      <c r="APZ55" s="9"/>
      <c r="AQA55" s="9"/>
      <c r="AQB55" s="9"/>
      <c r="AQC55" s="9"/>
      <c r="AQD55" s="9"/>
      <c r="AQE55" s="9"/>
      <c r="AQF55" s="9"/>
      <c r="AQG55" s="9"/>
      <c r="AQH55" s="9"/>
      <c r="AQI55" s="9"/>
      <c r="AQJ55" s="9"/>
      <c r="AQK55" s="9"/>
      <c r="AQL55" s="9"/>
      <c r="AQM55" s="9"/>
      <c r="AQN55" s="9"/>
      <c r="AQO55" s="9"/>
      <c r="AQP55" s="9"/>
      <c r="AQQ55" s="9"/>
      <c r="AQR55" s="9"/>
      <c r="AQS55" s="9"/>
      <c r="AQT55" s="9"/>
      <c r="AQU55" s="9"/>
      <c r="AQV55" s="9"/>
      <c r="AQW55" s="9"/>
      <c r="AQX55" s="9"/>
      <c r="AQY55" s="9"/>
      <c r="AQZ55" s="9"/>
      <c r="ARA55" s="9"/>
      <c r="ARB55" s="9"/>
      <c r="ARC55" s="9"/>
      <c r="ARD55" s="9"/>
      <c r="ARE55" s="9"/>
      <c r="ARF55" s="9"/>
      <c r="ARG55" s="9"/>
      <c r="ARH55" s="9"/>
      <c r="ARI55" s="9"/>
      <c r="ARJ55" s="9"/>
      <c r="ARK55" s="9"/>
      <c r="ARL55" s="9"/>
      <c r="ARM55" s="9"/>
      <c r="ARN55" s="9"/>
      <c r="ARO55" s="9"/>
      <c r="ARP55" s="9"/>
      <c r="ARQ55" s="9"/>
      <c r="ARR55" s="9"/>
      <c r="ARS55" s="9"/>
      <c r="ART55" s="9"/>
      <c r="ARU55" s="9"/>
      <c r="ARV55" s="9"/>
      <c r="ARW55" s="9"/>
      <c r="ARX55" s="9"/>
      <c r="ARY55" s="9"/>
      <c r="ARZ55" s="9"/>
      <c r="ASA55" s="9"/>
      <c r="ASB55" s="9"/>
      <c r="ASC55" s="9"/>
      <c r="ASD55" s="9"/>
      <c r="ASE55" s="9"/>
      <c r="ASF55" s="9"/>
      <c r="ASG55" s="9"/>
      <c r="ASH55" s="9"/>
      <c r="ASI55" s="9"/>
      <c r="ASJ55" s="9"/>
      <c r="ASK55" s="9"/>
      <c r="ASL55" s="9"/>
      <c r="ASM55" s="9"/>
      <c r="ASN55" s="9"/>
      <c r="ASO55" s="9"/>
      <c r="ASP55" s="9"/>
      <c r="ASQ55" s="9"/>
      <c r="ASR55" s="9"/>
      <c r="ASS55" s="9"/>
      <c r="AST55" s="9"/>
      <c r="ASU55" s="9"/>
      <c r="ASV55" s="9"/>
      <c r="ASW55" s="9"/>
      <c r="ASX55" s="9"/>
      <c r="ASY55" s="9"/>
      <c r="ASZ55" s="9"/>
      <c r="ATA55" s="9"/>
      <c r="ATB55" s="9"/>
      <c r="ATC55" s="9"/>
      <c r="ATD55" s="9"/>
      <c r="ATE55" s="9"/>
      <c r="ATF55" s="9"/>
      <c r="ATG55" s="9"/>
      <c r="ATH55" s="9"/>
      <c r="ATI55" s="9"/>
      <c r="ATJ55" s="9"/>
      <c r="ATK55" s="9"/>
      <c r="ATL55" s="9"/>
      <c r="ATM55" s="9"/>
      <c r="ATN55" s="9"/>
      <c r="ATO55" s="9"/>
      <c r="ATP55" s="9"/>
      <c r="ATQ55" s="9"/>
      <c r="ATR55" s="9"/>
      <c r="ATS55" s="9"/>
      <c r="ATT55" s="9"/>
      <c r="ATU55" s="9"/>
      <c r="ATV55" s="9"/>
      <c r="ATW55" s="9"/>
      <c r="ATX55" s="9"/>
      <c r="ATY55" s="9"/>
      <c r="ATZ55" s="9"/>
      <c r="AUA55" s="9"/>
      <c r="AUB55" s="9"/>
      <c r="AUC55" s="9"/>
      <c r="AUD55" s="9"/>
      <c r="AUE55" s="9"/>
      <c r="AUF55" s="9"/>
      <c r="AUG55" s="9"/>
      <c r="AUH55" s="9"/>
      <c r="AUI55" s="9"/>
      <c r="AUJ55" s="9"/>
      <c r="AUK55" s="9"/>
      <c r="AUL55" s="9"/>
      <c r="AUM55" s="9"/>
      <c r="AUN55" s="9"/>
      <c r="AUO55" s="9"/>
      <c r="AUP55" s="9"/>
      <c r="AUQ55" s="9"/>
      <c r="AUR55" s="9"/>
      <c r="AUS55" s="9"/>
      <c r="AUT55" s="9"/>
      <c r="AUU55" s="9"/>
      <c r="AUV55" s="9"/>
      <c r="AUW55" s="9"/>
      <c r="AUX55" s="9"/>
      <c r="AUY55" s="9"/>
      <c r="AUZ55" s="9"/>
      <c r="AVA55" s="9"/>
      <c r="AVB55" s="9"/>
      <c r="AVC55" s="9"/>
      <c r="AVD55" s="9"/>
      <c r="AVE55" s="9"/>
      <c r="AVF55" s="9"/>
      <c r="AVG55" s="9"/>
      <c r="AVH55" s="9"/>
      <c r="AVI55" s="9"/>
      <c r="AVJ55" s="9"/>
      <c r="AVK55" s="9"/>
      <c r="AVL55" s="9"/>
      <c r="AVM55" s="9"/>
      <c r="AVN55" s="9"/>
      <c r="AVO55" s="9"/>
      <c r="AVP55" s="9"/>
      <c r="AVQ55" s="9"/>
      <c r="AVR55" s="9"/>
      <c r="AVS55" s="9"/>
      <c r="AVT55" s="9"/>
      <c r="AVU55" s="9"/>
      <c r="AVV55" s="9"/>
      <c r="AVW55" s="9"/>
      <c r="AVX55" s="9"/>
      <c r="AVY55" s="9"/>
      <c r="AVZ55" s="9"/>
      <c r="AWA55" s="9"/>
      <c r="AWB55" s="9"/>
      <c r="AWC55" s="9"/>
      <c r="AWD55" s="9"/>
      <c r="AWE55" s="9"/>
      <c r="AWF55" s="9"/>
      <c r="AWG55" s="9"/>
      <c r="AWH55" s="9"/>
      <c r="AWI55" s="9"/>
      <c r="AWJ55" s="9"/>
      <c r="AWK55" s="9"/>
      <c r="AWL55" s="9"/>
      <c r="AWM55" s="9"/>
      <c r="AWN55" s="9"/>
      <c r="AWO55" s="9"/>
      <c r="AWP55" s="9"/>
      <c r="AWQ55" s="9"/>
      <c r="AWR55" s="9"/>
      <c r="AWS55" s="9"/>
      <c r="AWT55" s="9"/>
      <c r="AWU55" s="9"/>
      <c r="AWV55" s="9"/>
      <c r="AWW55" s="9"/>
      <c r="AWX55" s="9"/>
      <c r="AWY55" s="9"/>
      <c r="AWZ55" s="9"/>
      <c r="AXA55" s="9"/>
      <c r="AXB55" s="9"/>
      <c r="AXC55" s="9"/>
      <c r="AXD55" s="9"/>
      <c r="AXE55" s="9"/>
      <c r="AXF55" s="9"/>
      <c r="AXG55" s="9"/>
      <c r="AXH55" s="9"/>
      <c r="AXI55" s="9"/>
      <c r="AXJ55" s="9"/>
      <c r="AXK55" s="9"/>
      <c r="AXL55" s="9"/>
      <c r="AXM55" s="9"/>
      <c r="AXN55" s="9"/>
      <c r="AXO55" s="9"/>
      <c r="AXP55" s="9"/>
      <c r="AXQ55" s="9"/>
      <c r="AXR55" s="9"/>
      <c r="AXS55" s="9"/>
      <c r="AXT55" s="9"/>
      <c r="AXU55" s="9"/>
      <c r="AXV55" s="9"/>
      <c r="AXW55" s="9"/>
      <c r="AXX55" s="9"/>
      <c r="AXY55" s="9"/>
      <c r="AXZ55" s="9"/>
      <c r="AYA55" s="9"/>
      <c r="AYB55" s="9"/>
      <c r="AYC55" s="9"/>
      <c r="AYD55" s="9"/>
      <c r="AYE55" s="9"/>
      <c r="AYF55" s="9"/>
      <c r="AYG55" s="9"/>
      <c r="AYH55" s="9"/>
      <c r="AYI55" s="9"/>
      <c r="AYJ55" s="9"/>
      <c r="AYK55" s="9"/>
      <c r="AYL55" s="9"/>
      <c r="AYM55" s="9"/>
      <c r="AYN55" s="9"/>
      <c r="AYO55" s="9"/>
      <c r="AYP55" s="9"/>
      <c r="AYQ55" s="9"/>
      <c r="AYR55" s="9"/>
      <c r="AYS55" s="9"/>
      <c r="AYT55" s="9"/>
      <c r="AYU55" s="9"/>
      <c r="AYV55" s="9"/>
      <c r="AYW55" s="9"/>
      <c r="AYX55" s="9"/>
      <c r="AYY55" s="9"/>
      <c r="AYZ55" s="9"/>
      <c r="AZA55" s="9"/>
      <c r="AZB55" s="9"/>
      <c r="AZC55" s="9"/>
      <c r="AZD55" s="9"/>
      <c r="AZE55" s="9"/>
      <c r="AZF55" s="9"/>
      <c r="AZG55" s="9"/>
      <c r="AZH55" s="9"/>
      <c r="AZI55" s="9"/>
      <c r="AZJ55" s="9"/>
      <c r="AZK55" s="9"/>
      <c r="AZL55" s="9"/>
      <c r="AZM55" s="9"/>
      <c r="AZN55" s="9"/>
      <c r="AZO55" s="9"/>
      <c r="AZP55" s="9"/>
      <c r="AZQ55" s="9"/>
      <c r="AZR55" s="9"/>
      <c r="AZS55" s="9"/>
      <c r="AZT55" s="9"/>
      <c r="AZU55" s="9"/>
      <c r="AZV55" s="9"/>
      <c r="AZW55" s="9"/>
      <c r="AZX55" s="9"/>
      <c r="AZY55" s="9"/>
      <c r="AZZ55" s="9"/>
      <c r="BAA55" s="9"/>
      <c r="BAB55" s="9"/>
      <c r="BAC55" s="9"/>
      <c r="BAD55" s="9"/>
      <c r="BAE55" s="9"/>
      <c r="BAF55" s="9"/>
      <c r="BAG55" s="9"/>
      <c r="BAH55" s="9"/>
      <c r="BAI55" s="9"/>
      <c r="BAJ55" s="9"/>
      <c r="BAK55" s="9"/>
      <c r="BAL55" s="9"/>
      <c r="BAM55" s="9"/>
      <c r="BAN55" s="9"/>
      <c r="BAO55" s="9"/>
      <c r="BAP55" s="9"/>
      <c r="BAQ55" s="9"/>
      <c r="BAR55" s="9"/>
      <c r="BAS55" s="9"/>
      <c r="BAT55" s="9"/>
      <c r="BAU55" s="9"/>
      <c r="BAV55" s="9"/>
      <c r="BAW55" s="9"/>
      <c r="BAX55" s="9"/>
      <c r="BAY55" s="9"/>
      <c r="BAZ55" s="9"/>
      <c r="BBA55" s="9"/>
      <c r="BBB55" s="9"/>
      <c r="BBC55" s="9"/>
      <c r="BBD55" s="9"/>
      <c r="BBE55" s="9"/>
      <c r="BBF55" s="9"/>
      <c r="BBG55" s="9"/>
      <c r="BBH55" s="9"/>
      <c r="BBI55" s="9"/>
      <c r="BBJ55" s="9"/>
      <c r="BBK55" s="9"/>
      <c r="BBL55" s="9"/>
      <c r="BBM55" s="9"/>
      <c r="BBN55" s="9"/>
      <c r="BBO55" s="9"/>
      <c r="BBP55" s="9"/>
      <c r="BBQ55" s="9"/>
      <c r="BBR55" s="9"/>
      <c r="BBS55" s="9"/>
      <c r="BBT55" s="9"/>
      <c r="BBU55" s="9"/>
      <c r="BBV55" s="9"/>
      <c r="BBW55" s="9"/>
      <c r="BBX55" s="9"/>
      <c r="BBY55" s="9"/>
      <c r="BBZ55" s="9"/>
      <c r="BCA55" s="9"/>
      <c r="BCB55" s="9"/>
      <c r="BCC55" s="9"/>
      <c r="BCD55" s="9"/>
      <c r="BCE55" s="9"/>
      <c r="BCF55" s="9"/>
      <c r="BCG55" s="9"/>
      <c r="BCH55" s="9"/>
      <c r="BCI55" s="9"/>
      <c r="BCJ55" s="9"/>
      <c r="BCK55" s="9"/>
      <c r="BCL55" s="9"/>
      <c r="BCM55" s="9"/>
      <c r="BCN55" s="9"/>
      <c r="BCO55" s="9"/>
      <c r="BCP55" s="9"/>
      <c r="BCQ55" s="9"/>
      <c r="BCR55" s="9"/>
      <c r="BCS55" s="9"/>
      <c r="BCT55" s="9"/>
      <c r="BCU55" s="9"/>
      <c r="BCV55" s="9"/>
      <c r="BCW55" s="9"/>
      <c r="BCX55" s="9"/>
      <c r="BCY55" s="9"/>
      <c r="BCZ55" s="9"/>
      <c r="BDA55" s="9"/>
      <c r="BDB55" s="9"/>
      <c r="BDC55" s="9"/>
      <c r="BDD55" s="9"/>
      <c r="BDE55" s="9"/>
      <c r="BDF55" s="9"/>
      <c r="BDG55" s="9"/>
      <c r="BDH55" s="9"/>
      <c r="BDI55" s="9"/>
      <c r="BDJ55" s="9"/>
      <c r="BDK55" s="9"/>
      <c r="BDL55" s="9"/>
      <c r="BDM55" s="9"/>
      <c r="BDN55" s="9"/>
      <c r="BDO55" s="9"/>
      <c r="BDP55" s="9"/>
      <c r="BDQ55" s="9"/>
      <c r="BDR55" s="9"/>
      <c r="BDS55" s="9"/>
      <c r="BDT55" s="9"/>
      <c r="BDU55" s="9"/>
      <c r="BDV55" s="9"/>
      <c r="BDW55" s="9"/>
      <c r="BDX55" s="9"/>
      <c r="BDY55" s="9"/>
      <c r="BDZ55" s="9"/>
      <c r="BEA55" s="9"/>
      <c r="BEB55" s="9"/>
      <c r="BEC55" s="9"/>
      <c r="BED55" s="9"/>
      <c r="BEE55" s="9"/>
      <c r="BEF55" s="9"/>
      <c r="BEG55" s="9"/>
      <c r="BEH55" s="9"/>
      <c r="BEI55" s="9"/>
      <c r="BEJ55" s="9"/>
      <c r="BEK55" s="9"/>
      <c r="BEL55" s="9"/>
      <c r="BEM55" s="9"/>
      <c r="BEN55" s="9"/>
      <c r="BEO55" s="9"/>
      <c r="BEP55" s="9"/>
      <c r="BEQ55" s="9"/>
      <c r="BER55" s="9"/>
      <c r="BES55" s="9"/>
      <c r="BET55" s="9"/>
      <c r="BEU55" s="9"/>
      <c r="BEV55" s="9"/>
      <c r="BEW55" s="9"/>
      <c r="BEX55" s="9"/>
      <c r="BEY55" s="9"/>
      <c r="BEZ55" s="9"/>
      <c r="BFA55" s="9"/>
      <c r="BFB55" s="9"/>
      <c r="BFC55" s="9"/>
      <c r="BFD55" s="9"/>
      <c r="BFE55" s="9"/>
      <c r="BFF55" s="9"/>
      <c r="BFG55" s="9"/>
      <c r="BFH55" s="9"/>
      <c r="BFI55" s="9"/>
      <c r="BFJ55" s="9"/>
      <c r="BFK55" s="9"/>
      <c r="BFL55" s="9"/>
      <c r="BFM55" s="9"/>
      <c r="BFN55" s="9"/>
      <c r="BFO55" s="9"/>
      <c r="BFP55" s="9"/>
      <c r="BFQ55" s="9"/>
      <c r="BFR55" s="9"/>
      <c r="BFS55" s="9"/>
      <c r="BFT55" s="9"/>
      <c r="BFU55" s="9"/>
      <c r="BFV55" s="9"/>
      <c r="BFW55" s="9"/>
      <c r="BFX55" s="9"/>
      <c r="BFY55" s="9"/>
      <c r="BFZ55" s="9"/>
      <c r="BGA55" s="9"/>
      <c r="BGB55" s="9"/>
      <c r="BGC55" s="9"/>
      <c r="BGD55" s="9"/>
      <c r="BGE55" s="9"/>
      <c r="BGF55" s="9"/>
      <c r="BGG55" s="9"/>
      <c r="BGH55" s="9"/>
      <c r="BGI55" s="9"/>
      <c r="BGJ55" s="9"/>
      <c r="BGK55" s="9"/>
      <c r="BGL55" s="9"/>
      <c r="BGM55" s="9"/>
      <c r="BGN55" s="9"/>
      <c r="BGO55" s="9"/>
      <c r="BGP55" s="9"/>
      <c r="BGQ55" s="9"/>
      <c r="BGR55" s="9"/>
      <c r="BGS55" s="9"/>
      <c r="BGT55" s="9"/>
      <c r="BGU55" s="9"/>
      <c r="BGV55" s="9"/>
      <c r="BGW55" s="9"/>
      <c r="BGX55" s="9"/>
      <c r="BGY55" s="9"/>
      <c r="BGZ55" s="9"/>
      <c r="BHA55" s="9"/>
      <c r="BHB55" s="9"/>
      <c r="BHC55" s="9"/>
      <c r="BHD55" s="9"/>
      <c r="BHE55" s="9"/>
      <c r="BHF55" s="9"/>
      <c r="BHG55" s="9"/>
      <c r="BHH55" s="9"/>
      <c r="BHI55" s="9"/>
      <c r="BHJ55" s="9"/>
      <c r="BHK55" s="9"/>
      <c r="BHL55" s="9"/>
      <c r="BHM55" s="9"/>
      <c r="BHN55" s="9"/>
      <c r="BHO55" s="9"/>
      <c r="BHP55" s="9"/>
      <c r="BHQ55" s="9"/>
      <c r="BHR55" s="9"/>
      <c r="BHS55" s="9"/>
      <c r="BHT55" s="9"/>
      <c r="BHU55" s="9"/>
      <c r="BHV55" s="9"/>
      <c r="BHW55" s="9"/>
      <c r="BHX55" s="9"/>
      <c r="BHY55" s="9"/>
      <c r="BHZ55" s="9"/>
      <c r="BIA55" s="9"/>
      <c r="BIB55" s="9"/>
      <c r="BIC55" s="9"/>
      <c r="BID55" s="9"/>
      <c r="BIE55" s="9"/>
      <c r="BIF55" s="9"/>
      <c r="BIG55" s="9"/>
      <c r="BIH55" s="9"/>
      <c r="BII55" s="9"/>
      <c r="BIJ55" s="9"/>
      <c r="BIK55" s="9"/>
      <c r="BIL55" s="9"/>
      <c r="BIM55" s="9"/>
      <c r="BIN55" s="9"/>
      <c r="BIO55" s="9"/>
      <c r="BIP55" s="9"/>
      <c r="BIQ55" s="9"/>
      <c r="BIR55" s="9"/>
      <c r="BIS55" s="9"/>
      <c r="BIT55" s="9"/>
      <c r="BIU55" s="9"/>
      <c r="BIV55" s="9"/>
      <c r="BIW55" s="9"/>
      <c r="BIX55" s="9"/>
      <c r="BIY55" s="9"/>
      <c r="BIZ55" s="9"/>
      <c r="BJA55" s="9"/>
      <c r="BJB55" s="9"/>
      <c r="BJC55" s="9"/>
      <c r="BJD55" s="9"/>
      <c r="BJE55" s="9"/>
      <c r="BJF55" s="9"/>
      <c r="BJG55" s="9"/>
      <c r="BJH55" s="9"/>
      <c r="BJI55" s="9"/>
      <c r="BJJ55" s="9"/>
      <c r="BJK55" s="9"/>
      <c r="BJL55" s="9"/>
      <c r="BJM55" s="9"/>
      <c r="BJN55" s="9"/>
      <c r="BJO55" s="9"/>
      <c r="BJP55" s="9"/>
      <c r="BJQ55" s="9"/>
      <c r="BJR55" s="9"/>
      <c r="BJS55" s="9"/>
      <c r="BJT55" s="9"/>
      <c r="BJU55" s="9"/>
      <c r="BJV55" s="9"/>
      <c r="BJW55" s="9"/>
      <c r="BJX55" s="9"/>
      <c r="BJY55" s="9"/>
      <c r="BJZ55" s="9"/>
      <c r="BKA55" s="9"/>
      <c r="BKB55" s="9"/>
      <c r="BKC55" s="9"/>
      <c r="BKD55" s="9"/>
      <c r="BKE55" s="9"/>
      <c r="BKF55" s="9"/>
      <c r="BKG55" s="9"/>
      <c r="BKH55" s="9"/>
      <c r="BKI55" s="9"/>
      <c r="BKJ55" s="9"/>
      <c r="BKK55" s="9"/>
      <c r="BKL55" s="9"/>
      <c r="BKM55" s="9"/>
      <c r="BKN55" s="9"/>
      <c r="BKO55" s="9"/>
      <c r="BKP55" s="9"/>
      <c r="BKQ55" s="9"/>
      <c r="BKR55" s="9"/>
      <c r="BKS55" s="9"/>
      <c r="BKT55" s="9"/>
      <c r="BKU55" s="9"/>
      <c r="BKV55" s="9"/>
      <c r="BKW55" s="9"/>
      <c r="BKX55" s="9"/>
      <c r="BKY55" s="9"/>
      <c r="BKZ55" s="9"/>
      <c r="BLA55" s="9"/>
      <c r="BLB55" s="9"/>
      <c r="BLC55" s="9"/>
      <c r="BLD55" s="9"/>
      <c r="BLE55" s="9"/>
      <c r="BLF55" s="9"/>
      <c r="BLG55" s="9"/>
      <c r="BLH55" s="9"/>
      <c r="BLI55" s="9"/>
      <c r="BLJ55" s="9"/>
      <c r="BLK55" s="9"/>
      <c r="BLL55" s="9"/>
      <c r="BLM55" s="9"/>
      <c r="BLN55" s="9"/>
      <c r="BLO55" s="9"/>
      <c r="BLP55" s="9"/>
      <c r="BLQ55" s="9"/>
      <c r="BLR55" s="9"/>
      <c r="BLS55" s="9"/>
      <c r="BLT55" s="9"/>
      <c r="BLU55" s="9"/>
      <c r="BLV55" s="9"/>
      <c r="BLW55" s="9"/>
      <c r="BLX55" s="9"/>
      <c r="BLY55" s="9"/>
      <c r="BLZ55" s="9"/>
      <c r="BMA55" s="9"/>
      <c r="BMB55" s="9"/>
      <c r="BMC55" s="9"/>
      <c r="BMD55" s="9"/>
      <c r="BME55" s="9"/>
      <c r="BMF55" s="9"/>
      <c r="BMG55" s="9"/>
      <c r="BMH55" s="9"/>
      <c r="BMI55" s="9"/>
      <c r="BMJ55" s="9"/>
      <c r="BMK55" s="9"/>
      <c r="BML55" s="9"/>
      <c r="BMM55" s="9"/>
      <c r="BMN55" s="9"/>
      <c r="BMO55" s="9"/>
      <c r="BMP55" s="9"/>
      <c r="BMQ55" s="9"/>
      <c r="BMR55" s="9"/>
      <c r="BMS55" s="9"/>
      <c r="BMT55" s="9"/>
      <c r="BMU55" s="9"/>
      <c r="BMV55" s="9"/>
      <c r="BMW55" s="9"/>
      <c r="BMX55" s="9"/>
      <c r="BMY55" s="9"/>
      <c r="BMZ55" s="9"/>
      <c r="BNA55" s="9"/>
      <c r="BNB55" s="9"/>
      <c r="BNC55" s="9"/>
      <c r="BND55" s="9"/>
      <c r="BNE55" s="9"/>
      <c r="BNF55" s="9"/>
      <c r="BNG55" s="9"/>
      <c r="BNH55" s="9"/>
      <c r="BNI55" s="9"/>
      <c r="BNJ55" s="9"/>
      <c r="BNK55" s="9"/>
      <c r="BNL55" s="9"/>
      <c r="BNM55" s="9"/>
      <c r="BNN55" s="9"/>
      <c r="BNO55" s="9"/>
      <c r="BNP55" s="9"/>
      <c r="BNQ55" s="9"/>
      <c r="BNR55" s="9"/>
      <c r="BNS55" s="9"/>
      <c r="BNT55" s="9"/>
      <c r="BNU55" s="9"/>
      <c r="BNV55" s="9"/>
      <c r="BNW55" s="9"/>
      <c r="BNX55" s="9"/>
      <c r="BNY55" s="9"/>
      <c r="BNZ55" s="9"/>
      <c r="BOA55" s="9"/>
      <c r="BOB55" s="9"/>
      <c r="BOC55" s="9"/>
      <c r="BOD55" s="9"/>
      <c r="BOE55" s="9"/>
      <c r="BOF55" s="9"/>
      <c r="BOG55" s="9"/>
      <c r="BOH55" s="9"/>
      <c r="BOI55" s="9"/>
      <c r="BOJ55" s="9"/>
      <c r="BOK55" s="9"/>
      <c r="BOL55" s="9"/>
      <c r="BOM55" s="9"/>
      <c r="BON55" s="9"/>
      <c r="BOO55" s="9"/>
      <c r="BOP55" s="9"/>
      <c r="BOQ55" s="9"/>
      <c r="BOR55" s="9"/>
      <c r="BOS55" s="9"/>
      <c r="BOT55" s="9"/>
      <c r="BOU55" s="9"/>
      <c r="BOV55" s="9"/>
      <c r="BOW55" s="9"/>
      <c r="BOX55" s="9"/>
      <c r="BOY55" s="9"/>
      <c r="BOZ55" s="9"/>
      <c r="BPA55" s="9"/>
      <c r="BPB55" s="9"/>
      <c r="BPC55" s="9"/>
      <c r="BPD55" s="9"/>
      <c r="BPE55" s="9"/>
      <c r="BPF55" s="9"/>
      <c r="BPG55" s="9"/>
      <c r="BPH55" s="9"/>
      <c r="BPI55" s="9"/>
      <c r="BPJ55" s="9"/>
      <c r="BPK55" s="9"/>
      <c r="BPL55" s="9"/>
      <c r="BPM55" s="9"/>
      <c r="BPN55" s="9"/>
      <c r="BPO55" s="9"/>
      <c r="BPP55" s="9"/>
      <c r="BPQ55" s="9"/>
      <c r="BPR55" s="9"/>
      <c r="BPS55" s="9"/>
      <c r="BPT55" s="9"/>
      <c r="BPU55" s="9"/>
      <c r="BPV55" s="9"/>
      <c r="BPW55" s="9"/>
      <c r="BPX55" s="9"/>
      <c r="BPY55" s="9"/>
      <c r="BPZ55" s="9"/>
      <c r="BQA55" s="9"/>
      <c r="BQB55" s="9"/>
      <c r="BQC55" s="9"/>
      <c r="BQD55" s="9"/>
      <c r="BQE55" s="9"/>
      <c r="BQF55" s="9"/>
      <c r="BQG55" s="9"/>
      <c r="BQH55" s="9"/>
      <c r="BQI55" s="9"/>
      <c r="BQJ55" s="9"/>
      <c r="BQK55" s="9"/>
      <c r="BQL55" s="9"/>
      <c r="BQM55" s="9"/>
      <c r="BQN55" s="9"/>
      <c r="BQO55" s="9"/>
      <c r="BQP55" s="9"/>
      <c r="BQQ55" s="9"/>
      <c r="BQR55" s="9"/>
      <c r="BQS55" s="9"/>
      <c r="BQT55" s="9"/>
      <c r="BQU55" s="9"/>
      <c r="BQV55" s="9"/>
      <c r="BQW55" s="9"/>
      <c r="BQX55" s="9"/>
      <c r="BQY55" s="9"/>
      <c r="BQZ55" s="9"/>
      <c r="BRA55" s="9"/>
      <c r="BRB55" s="9"/>
      <c r="BRC55" s="9"/>
      <c r="BRD55" s="9"/>
      <c r="BRE55" s="9"/>
      <c r="BRF55" s="9"/>
      <c r="BRG55" s="9"/>
      <c r="BRH55" s="9"/>
      <c r="BRI55" s="9"/>
      <c r="BRJ55" s="9"/>
      <c r="BRK55" s="9"/>
      <c r="BRL55" s="9"/>
      <c r="BRM55" s="9"/>
      <c r="BRN55" s="9"/>
      <c r="BRO55" s="9"/>
      <c r="BRP55" s="9"/>
      <c r="BRQ55" s="9"/>
      <c r="BRR55" s="9"/>
      <c r="BRS55" s="9"/>
      <c r="BRT55" s="9"/>
      <c r="BRU55" s="9"/>
      <c r="BRV55" s="9"/>
      <c r="BRW55" s="9"/>
      <c r="BRX55" s="9"/>
      <c r="BRY55" s="9"/>
      <c r="BRZ55" s="9"/>
      <c r="BSA55" s="9"/>
      <c r="BSB55" s="9"/>
      <c r="BSC55" s="9"/>
      <c r="BSD55" s="9"/>
      <c r="BSE55" s="9"/>
      <c r="BSF55" s="9"/>
      <c r="BSG55" s="9"/>
      <c r="BSH55" s="9"/>
      <c r="BSI55" s="9"/>
      <c r="BSJ55" s="9"/>
      <c r="BSK55" s="9"/>
      <c r="BSL55" s="9"/>
      <c r="BSM55" s="9"/>
      <c r="BSN55" s="9"/>
      <c r="BSO55" s="9"/>
      <c r="BSP55" s="9"/>
      <c r="BSQ55" s="9"/>
      <c r="BSR55" s="9"/>
      <c r="BSS55" s="9"/>
      <c r="BST55" s="9"/>
      <c r="BSU55" s="9"/>
      <c r="BSV55" s="9"/>
      <c r="BSW55" s="9"/>
      <c r="BSX55" s="9"/>
      <c r="BSY55" s="9"/>
      <c r="BSZ55" s="9"/>
      <c r="BTA55" s="9"/>
      <c r="BTB55" s="9"/>
      <c r="BTC55" s="9"/>
      <c r="BTD55" s="9"/>
      <c r="BTE55" s="9"/>
      <c r="BTF55" s="9"/>
      <c r="BTG55" s="9"/>
      <c r="BTH55" s="9"/>
      <c r="BTI55" s="9"/>
      <c r="BTJ55" s="9"/>
      <c r="BTK55" s="9"/>
      <c r="BTL55" s="9"/>
      <c r="BTM55" s="9"/>
      <c r="BTN55" s="9"/>
      <c r="BTO55" s="9"/>
      <c r="BTP55" s="9"/>
      <c r="BTQ55" s="9"/>
      <c r="BTR55" s="9"/>
      <c r="BTS55" s="9"/>
      <c r="BTT55" s="9"/>
      <c r="BTU55" s="9"/>
      <c r="BTV55" s="9"/>
      <c r="BTW55" s="9"/>
      <c r="BTX55" s="9"/>
      <c r="BTY55" s="9"/>
      <c r="BTZ55" s="9"/>
      <c r="BUA55" s="9"/>
      <c r="BUB55" s="9"/>
      <c r="BUC55" s="9"/>
      <c r="BUD55" s="9"/>
      <c r="BUE55" s="9"/>
      <c r="BUF55" s="9"/>
      <c r="BUG55" s="9"/>
      <c r="BUH55" s="9"/>
      <c r="BUI55" s="9"/>
      <c r="BUJ55" s="9"/>
      <c r="BUK55" s="9"/>
      <c r="BUL55" s="9"/>
      <c r="BUM55" s="9"/>
      <c r="BUN55" s="9"/>
      <c r="BUO55" s="9"/>
      <c r="BUP55" s="9"/>
      <c r="BUQ55" s="9"/>
      <c r="BUR55" s="9"/>
      <c r="BUS55" s="9"/>
      <c r="BUT55" s="9"/>
      <c r="BUU55" s="9"/>
      <c r="BUV55" s="9"/>
      <c r="BUW55" s="9"/>
      <c r="BUX55" s="9"/>
      <c r="BUY55" s="9"/>
      <c r="BUZ55" s="9"/>
      <c r="BVA55" s="9"/>
      <c r="BVB55" s="9"/>
      <c r="BVC55" s="9"/>
      <c r="BVD55" s="9"/>
      <c r="BVE55" s="9"/>
      <c r="BVF55" s="9"/>
      <c r="BVG55" s="9"/>
      <c r="BVH55" s="9"/>
      <c r="BVI55" s="9"/>
      <c r="BVJ55" s="9"/>
      <c r="BVK55" s="9"/>
      <c r="BVL55" s="9"/>
      <c r="BVM55" s="9"/>
      <c r="BVN55" s="9"/>
      <c r="BVO55" s="9"/>
      <c r="BVP55" s="9"/>
      <c r="BVQ55" s="9"/>
      <c r="BVR55" s="9"/>
      <c r="BVS55" s="9"/>
      <c r="BVT55" s="9"/>
      <c r="BVU55" s="9"/>
      <c r="BVV55" s="9"/>
      <c r="BVW55" s="9"/>
      <c r="BVX55" s="9"/>
      <c r="BVY55" s="9"/>
      <c r="BVZ55" s="9"/>
      <c r="BWA55" s="9"/>
      <c r="BWB55" s="9"/>
      <c r="BWC55" s="9"/>
      <c r="BWD55" s="9"/>
      <c r="BWE55" s="9"/>
      <c r="BWF55" s="9"/>
      <c r="BWG55" s="9"/>
      <c r="BWH55" s="9"/>
      <c r="BWI55" s="9"/>
      <c r="BWJ55" s="9"/>
      <c r="BWK55" s="9"/>
      <c r="BWL55" s="9"/>
      <c r="BWM55" s="9"/>
      <c r="BWN55" s="9"/>
      <c r="BWO55" s="9"/>
      <c r="BWP55" s="9"/>
      <c r="BWQ55" s="9"/>
      <c r="BWR55" s="9"/>
      <c r="BWS55" s="9"/>
      <c r="BWT55" s="9"/>
      <c r="BWU55" s="9"/>
      <c r="BWV55" s="9"/>
      <c r="BWW55" s="9"/>
      <c r="BWX55" s="9"/>
      <c r="BWY55" s="9"/>
      <c r="BWZ55" s="9"/>
      <c r="BXA55" s="9"/>
      <c r="BXB55" s="9"/>
      <c r="BXC55" s="9"/>
      <c r="BXD55" s="9"/>
      <c r="BXE55" s="9"/>
      <c r="BXF55" s="9"/>
      <c r="BXG55" s="9"/>
      <c r="BXH55" s="9"/>
      <c r="BXI55" s="9"/>
      <c r="BXJ55" s="9"/>
      <c r="BXK55" s="9"/>
      <c r="BXL55" s="9"/>
      <c r="BXM55" s="9"/>
      <c r="BXN55" s="9"/>
      <c r="BXO55" s="9"/>
      <c r="BXP55" s="9"/>
      <c r="BXQ55" s="9"/>
      <c r="BXR55" s="9"/>
      <c r="BXS55" s="9"/>
      <c r="BXT55" s="9"/>
      <c r="BXU55" s="9"/>
      <c r="BXV55" s="9"/>
      <c r="BXW55" s="9"/>
      <c r="BXX55" s="9"/>
      <c r="BXY55" s="9"/>
      <c r="BXZ55" s="9"/>
      <c r="BYA55" s="9"/>
      <c r="BYB55" s="9"/>
      <c r="BYC55" s="9"/>
      <c r="BYD55" s="9"/>
      <c r="BYE55" s="9"/>
      <c r="BYF55" s="9"/>
      <c r="BYG55" s="9"/>
      <c r="BYH55" s="9"/>
      <c r="BYI55" s="9"/>
      <c r="BYJ55" s="9"/>
      <c r="BYK55" s="9"/>
      <c r="BYL55" s="9"/>
      <c r="BYM55" s="9"/>
      <c r="BYN55" s="9"/>
      <c r="BYO55" s="9"/>
      <c r="BYP55" s="9"/>
      <c r="BYQ55" s="9"/>
      <c r="BYR55" s="9"/>
      <c r="BYS55" s="9"/>
      <c r="BYT55" s="9"/>
      <c r="BYU55" s="9"/>
      <c r="BYV55" s="9"/>
      <c r="BYW55" s="9"/>
      <c r="BYX55" s="9"/>
      <c r="BYY55" s="9"/>
      <c r="BYZ55" s="9"/>
      <c r="BZA55" s="9"/>
      <c r="BZB55" s="9"/>
      <c r="BZC55" s="9"/>
      <c r="BZD55" s="9"/>
      <c r="BZE55" s="9"/>
      <c r="BZF55" s="9"/>
      <c r="BZG55" s="9"/>
      <c r="BZH55" s="9"/>
      <c r="BZI55" s="9"/>
      <c r="BZJ55" s="9"/>
      <c r="BZK55" s="9"/>
      <c r="BZL55" s="9"/>
      <c r="BZM55" s="9"/>
      <c r="BZN55" s="9"/>
      <c r="BZO55" s="9"/>
      <c r="BZP55" s="9"/>
      <c r="BZQ55" s="9"/>
      <c r="BZR55" s="9"/>
      <c r="BZS55" s="9"/>
      <c r="BZT55" s="9"/>
      <c r="BZU55" s="9"/>
      <c r="BZV55" s="9"/>
      <c r="BZW55" s="9"/>
      <c r="BZX55" s="9"/>
      <c r="BZY55" s="9"/>
      <c r="BZZ55" s="9"/>
      <c r="CAA55" s="9"/>
      <c r="CAB55" s="9"/>
      <c r="CAC55" s="9"/>
      <c r="CAD55" s="9"/>
      <c r="CAE55" s="9"/>
      <c r="CAF55" s="9"/>
      <c r="CAG55" s="9"/>
      <c r="CAH55" s="9"/>
      <c r="CAI55" s="9"/>
      <c r="CAJ55" s="9"/>
      <c r="CAK55" s="9"/>
      <c r="CAL55" s="9"/>
      <c r="CAM55" s="9"/>
      <c r="CAN55" s="9"/>
      <c r="CAO55" s="9"/>
      <c r="CAP55" s="9"/>
      <c r="CAQ55" s="9"/>
      <c r="CAR55" s="9"/>
      <c r="CAS55" s="9"/>
      <c r="CAT55" s="9"/>
      <c r="CAU55" s="9"/>
      <c r="CAV55" s="9"/>
      <c r="CAW55" s="9"/>
      <c r="CAX55" s="9"/>
      <c r="CAY55" s="9"/>
      <c r="CAZ55" s="9"/>
      <c r="CBA55" s="9"/>
      <c r="CBB55" s="9"/>
      <c r="CBC55" s="9"/>
      <c r="CBD55" s="9"/>
      <c r="CBE55" s="9"/>
      <c r="CBF55" s="9"/>
      <c r="CBG55" s="9"/>
      <c r="CBH55" s="9"/>
      <c r="CBI55" s="9"/>
      <c r="CBJ55" s="9"/>
      <c r="CBK55" s="9"/>
      <c r="CBL55" s="9"/>
      <c r="CBM55" s="9"/>
      <c r="CBN55" s="9"/>
      <c r="CBO55" s="9"/>
      <c r="CBP55" s="9"/>
      <c r="CBQ55" s="9"/>
      <c r="CBR55" s="9"/>
      <c r="CBS55" s="9"/>
      <c r="CBT55" s="9"/>
      <c r="CBU55" s="9"/>
      <c r="CBV55" s="9"/>
      <c r="CBW55" s="9"/>
      <c r="CBX55" s="9"/>
      <c r="CBY55" s="9"/>
      <c r="CBZ55" s="9"/>
      <c r="CCA55" s="9"/>
      <c r="CCB55" s="9"/>
      <c r="CCC55" s="9"/>
      <c r="CCD55" s="9"/>
      <c r="CCE55" s="9"/>
      <c r="CCF55" s="9"/>
      <c r="CCG55" s="9"/>
      <c r="CCH55" s="9"/>
      <c r="CCI55" s="9"/>
      <c r="CCJ55" s="9"/>
      <c r="CCK55" s="9"/>
      <c r="CCL55" s="9"/>
      <c r="CCM55" s="9"/>
      <c r="CCN55" s="9"/>
      <c r="CCO55" s="9"/>
      <c r="CCP55" s="9"/>
      <c r="CCQ55" s="9"/>
      <c r="CCR55" s="9"/>
      <c r="CCS55" s="9"/>
      <c r="CCT55" s="9"/>
      <c r="CCU55" s="9"/>
      <c r="CCV55" s="9"/>
      <c r="CCW55" s="9"/>
      <c r="CCX55" s="9"/>
      <c r="CCY55" s="9"/>
      <c r="CCZ55" s="9"/>
      <c r="CDA55" s="9"/>
      <c r="CDB55" s="9"/>
      <c r="CDC55" s="9"/>
      <c r="CDD55" s="9"/>
      <c r="CDE55" s="9"/>
      <c r="CDF55" s="9"/>
      <c r="CDG55" s="9"/>
      <c r="CDH55" s="9"/>
      <c r="CDI55" s="9"/>
      <c r="CDJ55" s="9"/>
      <c r="CDK55" s="9"/>
      <c r="CDL55" s="9"/>
      <c r="CDM55" s="9"/>
      <c r="CDN55" s="9"/>
      <c r="CDO55" s="9"/>
      <c r="CDP55" s="9"/>
      <c r="CDQ55" s="9"/>
      <c r="CDR55" s="9"/>
      <c r="CDS55" s="9"/>
      <c r="CDT55" s="9"/>
      <c r="CDU55" s="9"/>
      <c r="CDV55" s="9"/>
      <c r="CDW55" s="9"/>
      <c r="CDX55" s="9"/>
      <c r="CDY55" s="9"/>
      <c r="CDZ55" s="9"/>
      <c r="CEA55" s="9"/>
      <c r="CEB55" s="9"/>
      <c r="CEC55" s="9"/>
      <c r="CED55" s="9"/>
      <c r="CEE55" s="9"/>
      <c r="CEF55" s="9"/>
      <c r="CEG55" s="9"/>
      <c r="CEH55" s="9"/>
      <c r="CEI55" s="9"/>
      <c r="CEJ55" s="9"/>
      <c r="CEK55" s="9"/>
      <c r="CEL55" s="9"/>
      <c r="CEM55" s="9"/>
      <c r="CEN55" s="9"/>
      <c r="CEO55" s="9"/>
      <c r="CEP55" s="9"/>
      <c r="CEQ55" s="9"/>
      <c r="CER55" s="9"/>
      <c r="CES55" s="9"/>
      <c r="CET55" s="9"/>
      <c r="CEU55" s="9"/>
      <c r="CEV55" s="9"/>
      <c r="CEW55" s="9"/>
      <c r="CEX55" s="9"/>
      <c r="CEY55" s="9"/>
      <c r="CEZ55" s="9"/>
      <c r="CFA55" s="9"/>
      <c r="CFB55" s="9"/>
      <c r="CFC55" s="9"/>
      <c r="CFD55" s="9"/>
      <c r="CFE55" s="9"/>
      <c r="CFF55" s="9"/>
      <c r="CFG55" s="9"/>
      <c r="CFH55" s="9"/>
      <c r="CFI55" s="9"/>
      <c r="CFJ55" s="9"/>
      <c r="CFK55" s="9"/>
      <c r="CFL55" s="9"/>
      <c r="CFM55" s="9"/>
      <c r="CFN55" s="9"/>
      <c r="CFO55" s="9"/>
      <c r="CFP55" s="9"/>
      <c r="CFQ55" s="9"/>
      <c r="CFR55" s="9"/>
      <c r="CFS55" s="9"/>
      <c r="CFT55" s="9"/>
      <c r="CFU55" s="9"/>
      <c r="CFV55" s="9"/>
      <c r="CFW55" s="9"/>
      <c r="CFX55" s="9"/>
      <c r="CFY55" s="9"/>
      <c r="CFZ55" s="9"/>
      <c r="CGA55" s="9"/>
      <c r="CGB55" s="9"/>
      <c r="CGC55" s="9"/>
      <c r="CGD55" s="9"/>
      <c r="CGE55" s="9"/>
      <c r="CGF55" s="9"/>
      <c r="CGG55" s="9"/>
      <c r="CGH55" s="9"/>
      <c r="CGI55" s="9"/>
      <c r="CGJ55" s="9"/>
      <c r="CGK55" s="9"/>
      <c r="CGL55" s="9"/>
      <c r="CGM55" s="9"/>
      <c r="CGN55" s="9"/>
      <c r="CGO55" s="9"/>
      <c r="CGP55" s="9"/>
      <c r="CGQ55" s="9"/>
      <c r="CGR55" s="9"/>
      <c r="CGS55" s="9"/>
      <c r="CGT55" s="9"/>
      <c r="CGU55" s="9"/>
      <c r="CGV55" s="9"/>
      <c r="CGW55" s="9"/>
      <c r="CGX55" s="9"/>
      <c r="CGY55" s="9"/>
      <c r="CGZ55" s="9"/>
      <c r="CHA55" s="9"/>
      <c r="CHB55" s="9"/>
      <c r="CHC55" s="9"/>
      <c r="CHD55" s="9"/>
      <c r="CHE55" s="9"/>
      <c r="CHF55" s="9"/>
      <c r="CHG55" s="9"/>
      <c r="CHH55" s="9"/>
      <c r="CHI55" s="9"/>
      <c r="CHJ55" s="9"/>
      <c r="CHK55" s="9"/>
      <c r="CHL55" s="9"/>
      <c r="CHM55" s="9"/>
      <c r="CHN55" s="9"/>
      <c r="CHO55" s="9"/>
      <c r="CHP55" s="9"/>
      <c r="CHQ55" s="9"/>
      <c r="CHR55" s="9"/>
      <c r="CHS55" s="9"/>
      <c r="CHT55" s="9"/>
      <c r="CHU55" s="9"/>
      <c r="CHV55" s="9"/>
      <c r="CHW55" s="9"/>
      <c r="CHX55" s="9"/>
      <c r="CHY55" s="9"/>
      <c r="CHZ55" s="9"/>
      <c r="CIA55" s="9"/>
      <c r="CIB55" s="9"/>
      <c r="CIC55" s="9"/>
      <c r="CID55" s="9"/>
      <c r="CIE55" s="9"/>
      <c r="CIF55" s="9"/>
      <c r="CIG55" s="9"/>
      <c r="CIH55" s="9"/>
      <c r="CII55" s="9"/>
      <c r="CIJ55" s="9"/>
      <c r="CIK55" s="9"/>
      <c r="CIL55" s="9"/>
      <c r="CIM55" s="9"/>
      <c r="CIN55" s="9"/>
      <c r="CIO55" s="9"/>
      <c r="CIP55" s="9"/>
      <c r="CIQ55" s="9"/>
      <c r="CIR55" s="9"/>
      <c r="CIS55" s="9"/>
      <c r="CIT55" s="9"/>
      <c r="CIU55" s="9"/>
      <c r="CIV55" s="9"/>
      <c r="CIW55" s="9"/>
      <c r="CIX55" s="9"/>
      <c r="CIY55" s="9"/>
      <c r="CIZ55" s="9"/>
      <c r="CJA55" s="9"/>
      <c r="CJB55" s="9"/>
      <c r="CJC55" s="9"/>
      <c r="CJD55" s="9"/>
      <c r="CJE55" s="9"/>
      <c r="CJF55" s="9"/>
      <c r="CJG55" s="9"/>
      <c r="CJH55" s="9"/>
      <c r="CJI55" s="9"/>
      <c r="CJJ55" s="9"/>
      <c r="CJK55" s="9"/>
      <c r="CJL55" s="9"/>
      <c r="CJM55" s="9"/>
      <c r="CJN55" s="9"/>
      <c r="CJO55" s="9"/>
      <c r="CJP55" s="9"/>
      <c r="CJQ55" s="9"/>
      <c r="CJR55" s="9"/>
      <c r="CJS55" s="9"/>
      <c r="CJT55" s="9"/>
      <c r="CJU55" s="9"/>
      <c r="CJV55" s="9"/>
      <c r="CJW55" s="9"/>
      <c r="CJX55" s="9"/>
      <c r="CJY55" s="9"/>
      <c r="CJZ55" s="9"/>
      <c r="CKA55" s="9"/>
      <c r="CKB55" s="9"/>
      <c r="CKC55" s="9"/>
      <c r="CKD55" s="9"/>
      <c r="CKE55" s="9"/>
      <c r="CKF55" s="9"/>
      <c r="CKG55" s="9"/>
      <c r="CKH55" s="9"/>
      <c r="CKI55" s="9"/>
      <c r="CKJ55" s="9"/>
      <c r="CKK55" s="9"/>
      <c r="CKL55" s="9"/>
      <c r="CKM55" s="9"/>
      <c r="CKN55" s="9"/>
      <c r="CKO55" s="9"/>
      <c r="CKP55" s="9"/>
      <c r="CKQ55" s="9"/>
      <c r="CKR55" s="9"/>
      <c r="CKS55" s="9"/>
      <c r="CKT55" s="9"/>
      <c r="CKU55" s="9"/>
      <c r="CKV55" s="9"/>
      <c r="CKW55" s="9"/>
      <c r="CKX55" s="9"/>
      <c r="CKY55" s="9"/>
      <c r="CKZ55" s="9"/>
      <c r="CLA55" s="9"/>
      <c r="CLB55" s="9"/>
      <c r="CLC55" s="9"/>
      <c r="CLD55" s="9"/>
      <c r="CLE55" s="9"/>
      <c r="CLF55" s="9"/>
      <c r="CLG55" s="9"/>
      <c r="CLH55" s="9"/>
      <c r="CLI55" s="9"/>
      <c r="CLJ55" s="9"/>
      <c r="CLK55" s="9"/>
      <c r="CLL55" s="9"/>
      <c r="CLM55" s="9"/>
      <c r="CLN55" s="9"/>
      <c r="CLO55" s="9"/>
      <c r="CLP55" s="9"/>
      <c r="CLQ55" s="9"/>
      <c r="CLR55" s="9"/>
      <c r="CLS55" s="9"/>
      <c r="CLT55" s="9"/>
      <c r="CLU55" s="9"/>
      <c r="CLV55" s="9"/>
      <c r="CLW55" s="9"/>
      <c r="CLX55" s="9"/>
      <c r="CLY55" s="9"/>
      <c r="CLZ55" s="9"/>
      <c r="CMA55" s="9"/>
      <c r="CMB55" s="9"/>
      <c r="CMC55" s="9"/>
      <c r="CMD55" s="9"/>
      <c r="CME55" s="9"/>
      <c r="CMF55" s="9"/>
      <c r="CMG55" s="9"/>
      <c r="CMH55" s="9"/>
      <c r="CMI55" s="9"/>
      <c r="CMJ55" s="9"/>
      <c r="CMK55" s="9"/>
      <c r="CML55" s="9"/>
      <c r="CMM55" s="9"/>
      <c r="CMN55" s="9"/>
      <c r="CMO55" s="9"/>
      <c r="CMP55" s="9"/>
      <c r="CMQ55" s="9"/>
      <c r="CMR55" s="9"/>
      <c r="CMS55" s="9"/>
      <c r="CMT55" s="9"/>
      <c r="CMU55" s="9"/>
      <c r="CMV55" s="9"/>
      <c r="CMW55" s="9"/>
      <c r="CMX55" s="9"/>
      <c r="CMY55" s="9"/>
      <c r="CMZ55" s="9"/>
      <c r="CNA55" s="9"/>
      <c r="CNB55" s="9"/>
      <c r="CNC55" s="9"/>
      <c r="CND55" s="9"/>
      <c r="CNE55" s="9"/>
      <c r="CNF55" s="9"/>
      <c r="CNG55" s="9"/>
      <c r="CNH55" s="9"/>
      <c r="CNI55" s="9"/>
      <c r="CNJ55" s="9"/>
      <c r="CNK55" s="9"/>
      <c r="CNL55" s="9"/>
      <c r="CNM55" s="9"/>
      <c r="CNN55" s="9"/>
      <c r="CNO55" s="9"/>
      <c r="CNP55" s="9"/>
      <c r="CNQ55" s="9"/>
      <c r="CNR55" s="9"/>
      <c r="CNS55" s="9"/>
      <c r="CNT55" s="9"/>
      <c r="CNU55" s="9"/>
      <c r="CNV55" s="9"/>
      <c r="CNW55" s="9"/>
      <c r="CNX55" s="9"/>
      <c r="CNY55" s="9"/>
      <c r="CNZ55" s="9"/>
      <c r="COA55" s="9"/>
      <c r="COB55" s="9"/>
      <c r="COC55" s="9"/>
      <c r="COD55" s="9"/>
      <c r="COE55" s="9"/>
      <c r="COF55" s="9"/>
      <c r="COG55" s="9"/>
      <c r="COH55" s="9"/>
      <c r="COI55" s="9"/>
      <c r="COJ55" s="9"/>
      <c r="COK55" s="9"/>
      <c r="COL55" s="9"/>
      <c r="COM55" s="9"/>
      <c r="CON55" s="9"/>
      <c r="COO55" s="9"/>
      <c r="COP55" s="9"/>
      <c r="COQ55" s="9"/>
      <c r="COR55" s="9"/>
      <c r="COS55" s="9"/>
      <c r="COT55" s="9"/>
      <c r="COU55" s="9"/>
      <c r="COV55" s="9"/>
      <c r="COW55" s="9"/>
      <c r="COX55" s="9"/>
      <c r="COY55" s="9"/>
      <c r="COZ55" s="9"/>
      <c r="CPA55" s="9"/>
      <c r="CPB55" s="9"/>
      <c r="CPC55" s="9"/>
      <c r="CPD55" s="9"/>
      <c r="CPE55" s="9"/>
      <c r="CPF55" s="9"/>
      <c r="CPG55" s="9"/>
      <c r="CPH55" s="9"/>
      <c r="CPI55" s="9"/>
      <c r="CPJ55" s="9"/>
      <c r="CPK55" s="9"/>
      <c r="CPL55" s="9"/>
      <c r="CPM55" s="9"/>
      <c r="CPN55" s="9"/>
      <c r="CPO55" s="9"/>
      <c r="CPP55" s="9"/>
      <c r="CPQ55" s="9"/>
      <c r="CPR55" s="9"/>
      <c r="CPS55" s="9"/>
      <c r="CPT55" s="9"/>
      <c r="CPU55" s="9"/>
      <c r="CPV55" s="9"/>
      <c r="CPW55" s="9"/>
      <c r="CPX55" s="9"/>
      <c r="CPY55" s="9"/>
      <c r="CPZ55" s="9"/>
      <c r="CQA55" s="9"/>
      <c r="CQB55" s="9"/>
      <c r="CQC55" s="9"/>
      <c r="CQD55" s="9"/>
      <c r="CQE55" s="9"/>
      <c r="CQF55" s="9"/>
      <c r="CQG55" s="9"/>
      <c r="CQH55" s="9"/>
      <c r="CQI55" s="9"/>
      <c r="CQJ55" s="9"/>
      <c r="CQK55" s="9"/>
      <c r="CQL55" s="9"/>
      <c r="CQM55" s="9"/>
      <c r="CQN55" s="9"/>
      <c r="CQO55" s="9"/>
      <c r="CQP55" s="9"/>
      <c r="CQQ55" s="9"/>
      <c r="CQR55" s="9"/>
      <c r="CQS55" s="9"/>
      <c r="CQT55" s="9"/>
      <c r="CQU55" s="9"/>
      <c r="CQV55" s="9"/>
      <c r="CQW55" s="9"/>
      <c r="CQX55" s="9"/>
      <c r="CQY55" s="9"/>
      <c r="CQZ55" s="9"/>
      <c r="CRA55" s="9"/>
      <c r="CRB55" s="9"/>
      <c r="CRC55" s="9"/>
      <c r="CRD55" s="9"/>
      <c r="CRE55" s="9"/>
      <c r="CRF55" s="9"/>
      <c r="CRG55" s="9"/>
      <c r="CRH55" s="9"/>
      <c r="CRI55" s="9"/>
      <c r="CRJ55" s="9"/>
      <c r="CRK55" s="9"/>
      <c r="CRL55" s="9"/>
      <c r="CRM55" s="9"/>
      <c r="CRN55" s="9"/>
      <c r="CRO55" s="9"/>
      <c r="CRP55" s="9"/>
      <c r="CRQ55" s="9"/>
      <c r="CRR55" s="9"/>
      <c r="CRS55" s="9"/>
      <c r="CRT55" s="9"/>
      <c r="CRU55" s="9"/>
      <c r="CRV55" s="9"/>
      <c r="CRW55" s="9"/>
      <c r="CRX55" s="9"/>
      <c r="CRY55" s="9"/>
      <c r="CRZ55" s="9"/>
      <c r="CSA55" s="9"/>
      <c r="CSB55" s="9"/>
      <c r="CSC55" s="9"/>
      <c r="CSD55" s="9"/>
      <c r="CSE55" s="9"/>
      <c r="CSF55" s="9"/>
      <c r="CSG55" s="9"/>
      <c r="CSH55" s="9"/>
      <c r="CSI55" s="9"/>
      <c r="CSJ55" s="9"/>
      <c r="CSK55" s="9"/>
      <c r="CSL55" s="9"/>
      <c r="CSM55" s="9"/>
      <c r="CSN55" s="9"/>
      <c r="CSO55" s="9"/>
      <c r="CSP55" s="9"/>
      <c r="CSQ55" s="9"/>
      <c r="CSR55" s="9"/>
      <c r="CSS55" s="9"/>
      <c r="CST55" s="9"/>
      <c r="CSU55" s="9"/>
      <c r="CSV55" s="9"/>
      <c r="CSW55" s="9"/>
      <c r="CSX55" s="9"/>
      <c r="CSY55" s="9"/>
      <c r="CSZ55" s="9"/>
      <c r="CTA55" s="9"/>
      <c r="CTB55" s="9"/>
      <c r="CTC55" s="9"/>
      <c r="CTD55" s="9"/>
      <c r="CTE55" s="9"/>
      <c r="CTF55" s="9"/>
      <c r="CTG55" s="9"/>
      <c r="CTH55" s="9"/>
      <c r="CTI55" s="9"/>
      <c r="CTJ55" s="9"/>
      <c r="CTK55" s="9"/>
      <c r="CTL55" s="9"/>
      <c r="CTM55" s="9"/>
      <c r="CTN55" s="9"/>
      <c r="CTO55" s="9"/>
      <c r="CTP55" s="9"/>
      <c r="CTQ55" s="9"/>
      <c r="CTR55" s="9"/>
      <c r="CTS55" s="9"/>
      <c r="CTT55" s="9"/>
      <c r="CTU55" s="9"/>
      <c r="CTV55" s="9"/>
      <c r="CTW55" s="9"/>
      <c r="CTX55" s="9"/>
      <c r="CTY55" s="9"/>
      <c r="CTZ55" s="9"/>
      <c r="CUA55" s="9"/>
      <c r="CUB55" s="9"/>
      <c r="CUC55" s="9"/>
      <c r="CUD55" s="9"/>
      <c r="CUE55" s="9"/>
      <c r="CUF55" s="9"/>
      <c r="CUG55" s="9"/>
      <c r="CUH55" s="9"/>
      <c r="CUI55" s="9"/>
      <c r="CUJ55" s="9"/>
      <c r="CUK55" s="9"/>
      <c r="CUL55" s="9"/>
      <c r="CUM55" s="9"/>
      <c r="CUN55" s="9"/>
      <c r="CUO55" s="9"/>
      <c r="CUP55" s="9"/>
      <c r="CUQ55" s="9"/>
      <c r="CUR55" s="9"/>
      <c r="CUS55" s="9"/>
      <c r="CUT55" s="9"/>
      <c r="CUU55" s="9"/>
      <c r="CUV55" s="9"/>
      <c r="CUW55" s="9"/>
      <c r="CUX55" s="9"/>
      <c r="CUY55" s="9"/>
      <c r="CUZ55" s="9"/>
      <c r="CVA55" s="9"/>
      <c r="CVB55" s="9"/>
      <c r="CVC55" s="9"/>
      <c r="CVD55" s="9"/>
      <c r="CVE55" s="9"/>
      <c r="CVF55" s="9"/>
      <c r="CVG55" s="9"/>
      <c r="CVH55" s="9"/>
      <c r="CVI55" s="9"/>
      <c r="CVJ55" s="9"/>
      <c r="CVK55" s="9"/>
      <c r="CVL55" s="9"/>
      <c r="CVM55" s="9"/>
      <c r="CVN55" s="9"/>
      <c r="CVO55" s="9"/>
      <c r="CVP55" s="9"/>
      <c r="CVQ55" s="9"/>
      <c r="CVR55" s="9"/>
      <c r="CVS55" s="9"/>
      <c r="CVT55" s="9"/>
      <c r="CVU55" s="9"/>
      <c r="CVV55" s="9"/>
      <c r="CVW55" s="9"/>
      <c r="CVX55" s="9"/>
      <c r="CVY55" s="9"/>
      <c r="CVZ55" s="9"/>
      <c r="CWA55" s="9"/>
      <c r="CWB55" s="9"/>
      <c r="CWC55" s="9"/>
      <c r="CWD55" s="9"/>
      <c r="CWE55" s="9"/>
      <c r="CWF55" s="9"/>
      <c r="CWG55" s="9"/>
      <c r="CWH55" s="9"/>
      <c r="CWI55" s="9"/>
      <c r="CWJ55" s="9"/>
      <c r="CWK55" s="9"/>
      <c r="CWL55" s="9"/>
      <c r="CWM55" s="9"/>
      <c r="CWN55" s="9"/>
      <c r="CWO55" s="9"/>
      <c r="CWP55" s="9"/>
      <c r="CWQ55" s="9"/>
      <c r="CWR55" s="9"/>
      <c r="CWS55" s="9"/>
      <c r="CWT55" s="9"/>
      <c r="CWU55" s="9"/>
      <c r="CWV55" s="9"/>
      <c r="CWW55" s="9"/>
      <c r="CWX55" s="9"/>
      <c r="CWY55" s="9"/>
      <c r="CWZ55" s="9"/>
      <c r="CXA55" s="9"/>
      <c r="CXB55" s="9"/>
      <c r="CXC55" s="9"/>
      <c r="CXD55" s="9"/>
      <c r="CXE55" s="9"/>
      <c r="CXF55" s="9"/>
      <c r="CXG55" s="9"/>
      <c r="CXH55" s="9"/>
      <c r="CXI55" s="9"/>
      <c r="CXJ55" s="9"/>
      <c r="CXK55" s="9"/>
      <c r="CXL55" s="9"/>
      <c r="CXM55" s="9"/>
      <c r="CXN55" s="9"/>
      <c r="CXO55" s="9"/>
      <c r="CXP55" s="9"/>
      <c r="CXQ55" s="9"/>
      <c r="CXR55" s="9"/>
      <c r="CXS55" s="9"/>
      <c r="CXT55" s="9"/>
      <c r="CXU55" s="9"/>
      <c r="CXV55" s="9"/>
      <c r="CXW55" s="9"/>
      <c r="CXX55" s="9"/>
      <c r="CXY55" s="9"/>
      <c r="CXZ55" s="9"/>
      <c r="CYA55" s="9"/>
      <c r="CYB55" s="9"/>
      <c r="CYC55" s="9"/>
      <c r="CYD55" s="9"/>
      <c r="CYE55" s="9"/>
      <c r="CYF55" s="9"/>
      <c r="CYG55" s="9"/>
      <c r="CYH55" s="9"/>
      <c r="CYI55" s="9"/>
      <c r="CYJ55" s="9"/>
      <c r="CYK55" s="9"/>
      <c r="CYL55" s="9"/>
      <c r="CYM55" s="9"/>
      <c r="CYN55" s="9"/>
      <c r="CYO55" s="9"/>
      <c r="CYP55" s="9"/>
      <c r="CYQ55" s="9"/>
      <c r="CYR55" s="9"/>
      <c r="CYS55" s="9"/>
      <c r="CYT55" s="9"/>
      <c r="CYU55" s="9"/>
      <c r="CYV55" s="9"/>
      <c r="CYW55" s="9"/>
      <c r="CYX55" s="9"/>
      <c r="CYY55" s="9"/>
      <c r="CYZ55" s="9"/>
      <c r="CZA55" s="9"/>
      <c r="CZB55" s="9"/>
      <c r="CZC55" s="9"/>
      <c r="CZD55" s="9"/>
      <c r="CZE55" s="9"/>
      <c r="CZF55" s="9"/>
      <c r="CZG55" s="9"/>
      <c r="CZH55" s="9"/>
      <c r="CZI55" s="9"/>
      <c r="CZJ55" s="9"/>
      <c r="CZK55" s="9"/>
      <c r="CZL55" s="9"/>
      <c r="CZM55" s="9"/>
      <c r="CZN55" s="9"/>
      <c r="CZO55" s="9"/>
      <c r="CZP55" s="9"/>
      <c r="CZQ55" s="9"/>
      <c r="CZR55" s="9"/>
      <c r="CZS55" s="9"/>
      <c r="CZT55" s="9"/>
      <c r="CZU55" s="9"/>
      <c r="CZV55" s="9"/>
      <c r="CZW55" s="9"/>
      <c r="CZX55" s="9"/>
      <c r="CZY55" s="9"/>
      <c r="CZZ55" s="9"/>
      <c r="DAA55" s="9"/>
      <c r="DAB55" s="9"/>
      <c r="DAC55" s="9"/>
      <c r="DAD55" s="9"/>
      <c r="DAE55" s="9"/>
      <c r="DAF55" s="9"/>
      <c r="DAG55" s="9"/>
      <c r="DAH55" s="9"/>
      <c r="DAI55" s="9"/>
      <c r="DAJ55" s="9"/>
      <c r="DAK55" s="9"/>
      <c r="DAL55" s="9"/>
      <c r="DAM55" s="9"/>
      <c r="DAN55" s="9"/>
      <c r="DAO55" s="9"/>
      <c r="DAP55" s="9"/>
      <c r="DAQ55" s="9"/>
      <c r="DAR55" s="9"/>
      <c r="DAS55" s="9"/>
      <c r="DAT55" s="9"/>
      <c r="DAU55" s="9"/>
      <c r="DAV55" s="9"/>
      <c r="DAW55" s="9"/>
      <c r="DAX55" s="9"/>
      <c r="DAY55" s="9"/>
      <c r="DAZ55" s="9"/>
      <c r="DBA55" s="9"/>
      <c r="DBB55" s="9"/>
      <c r="DBC55" s="9"/>
      <c r="DBD55" s="9"/>
      <c r="DBE55" s="9"/>
      <c r="DBF55" s="9"/>
      <c r="DBG55" s="9"/>
      <c r="DBH55" s="9"/>
      <c r="DBI55" s="9"/>
      <c r="DBJ55" s="9"/>
      <c r="DBK55" s="9"/>
      <c r="DBL55" s="9"/>
      <c r="DBM55" s="9"/>
      <c r="DBN55" s="9"/>
      <c r="DBO55" s="9"/>
      <c r="DBP55" s="9"/>
      <c r="DBQ55" s="9"/>
      <c r="DBR55" s="9"/>
      <c r="DBS55" s="9"/>
      <c r="DBT55" s="9"/>
      <c r="DBU55" s="9"/>
      <c r="DBV55" s="9"/>
      <c r="DBW55" s="9"/>
      <c r="DBX55" s="9"/>
      <c r="DBY55" s="9"/>
      <c r="DBZ55" s="9"/>
      <c r="DCA55" s="9"/>
      <c r="DCB55" s="9"/>
      <c r="DCC55" s="9"/>
      <c r="DCD55" s="9"/>
      <c r="DCE55" s="9"/>
      <c r="DCF55" s="9"/>
      <c r="DCG55" s="9"/>
      <c r="DCH55" s="9"/>
      <c r="DCI55" s="9"/>
      <c r="DCJ55" s="9"/>
      <c r="DCK55" s="9"/>
      <c r="DCL55" s="9"/>
      <c r="DCM55" s="9"/>
      <c r="DCN55" s="9"/>
      <c r="DCO55" s="9"/>
      <c r="DCP55" s="9"/>
      <c r="DCQ55" s="9"/>
      <c r="DCR55" s="9"/>
      <c r="DCS55" s="9"/>
      <c r="DCT55" s="9"/>
      <c r="DCU55" s="9"/>
      <c r="DCV55" s="9"/>
      <c r="DCW55" s="9"/>
      <c r="DCX55" s="9"/>
      <c r="DCY55" s="9"/>
      <c r="DCZ55" s="9"/>
      <c r="DDA55" s="9"/>
      <c r="DDB55" s="9"/>
      <c r="DDC55" s="9"/>
      <c r="DDD55" s="9"/>
      <c r="DDE55" s="9"/>
      <c r="DDF55" s="9"/>
      <c r="DDG55" s="9"/>
      <c r="DDH55" s="9"/>
      <c r="DDI55" s="9"/>
      <c r="DDJ55" s="9"/>
      <c r="DDK55" s="9"/>
      <c r="DDL55" s="9"/>
      <c r="DDM55" s="9"/>
      <c r="DDN55" s="9"/>
      <c r="DDO55" s="9"/>
      <c r="DDP55" s="9"/>
      <c r="DDQ55" s="9"/>
      <c r="DDR55" s="9"/>
      <c r="DDS55" s="9"/>
      <c r="DDT55" s="9"/>
      <c r="DDU55" s="9"/>
      <c r="DDV55" s="9"/>
      <c r="DDW55" s="9"/>
      <c r="DDX55" s="9"/>
      <c r="DDY55" s="9"/>
      <c r="DDZ55" s="9"/>
      <c r="DEA55" s="9"/>
      <c r="DEB55" s="9"/>
      <c r="DEC55" s="9"/>
      <c r="DED55" s="9"/>
      <c r="DEE55" s="9"/>
      <c r="DEF55" s="9"/>
      <c r="DEG55" s="9"/>
      <c r="DEH55" s="9"/>
      <c r="DEI55" s="9"/>
      <c r="DEJ55" s="9"/>
      <c r="DEK55" s="9"/>
      <c r="DEL55" s="9"/>
      <c r="DEM55" s="9"/>
      <c r="DEN55" s="9"/>
      <c r="DEO55" s="9"/>
      <c r="DEP55" s="9"/>
      <c r="DEQ55" s="9"/>
      <c r="DER55" s="9"/>
      <c r="DES55" s="9"/>
      <c r="DET55" s="9"/>
      <c r="DEU55" s="9"/>
      <c r="DEV55" s="9"/>
      <c r="DEW55" s="9"/>
      <c r="DEX55" s="9"/>
      <c r="DEY55" s="9"/>
      <c r="DEZ55" s="9"/>
      <c r="DFA55" s="9"/>
      <c r="DFB55" s="9"/>
      <c r="DFC55" s="9"/>
      <c r="DFD55" s="9"/>
      <c r="DFE55" s="9"/>
      <c r="DFF55" s="9"/>
      <c r="DFG55" s="9"/>
      <c r="DFH55" s="9"/>
      <c r="DFI55" s="9"/>
      <c r="DFJ55" s="9"/>
      <c r="DFK55" s="9"/>
      <c r="DFL55" s="9"/>
      <c r="DFM55" s="9"/>
      <c r="DFN55" s="9"/>
      <c r="DFO55" s="9"/>
      <c r="DFP55" s="9"/>
      <c r="DFQ55" s="9"/>
      <c r="DFR55" s="9"/>
      <c r="DFS55" s="9"/>
      <c r="DFT55" s="9"/>
      <c r="DFU55" s="9"/>
      <c r="DFV55" s="9"/>
      <c r="DFW55" s="9"/>
      <c r="DFX55" s="9"/>
      <c r="DFY55" s="9"/>
      <c r="DFZ55" s="9"/>
      <c r="DGA55" s="9"/>
      <c r="DGB55" s="9"/>
      <c r="DGC55" s="9"/>
      <c r="DGD55" s="9"/>
      <c r="DGE55" s="9"/>
      <c r="DGF55" s="9"/>
      <c r="DGG55" s="9"/>
      <c r="DGH55" s="9"/>
      <c r="DGI55" s="9"/>
      <c r="DGJ55" s="9"/>
      <c r="DGK55" s="9"/>
      <c r="DGL55" s="9"/>
      <c r="DGM55" s="9"/>
      <c r="DGN55" s="9"/>
      <c r="DGO55" s="9"/>
      <c r="DGP55" s="9"/>
      <c r="DGQ55" s="9"/>
      <c r="DGR55" s="9"/>
      <c r="DGS55" s="9"/>
      <c r="DGT55" s="9"/>
      <c r="DGU55" s="9"/>
      <c r="DGV55" s="9"/>
      <c r="DGW55" s="9"/>
      <c r="DGX55" s="9"/>
      <c r="DGY55" s="9"/>
      <c r="DGZ55" s="9"/>
      <c r="DHA55" s="9"/>
      <c r="DHB55" s="9"/>
      <c r="DHC55" s="9"/>
      <c r="DHD55" s="9"/>
      <c r="DHE55" s="9"/>
      <c r="DHF55" s="9"/>
      <c r="DHG55" s="9"/>
      <c r="DHH55" s="9"/>
      <c r="DHI55" s="9"/>
      <c r="DHJ55" s="9"/>
      <c r="DHK55" s="9"/>
      <c r="DHL55" s="9"/>
      <c r="DHM55" s="9"/>
      <c r="DHN55" s="9"/>
      <c r="DHO55" s="9"/>
      <c r="DHP55" s="9"/>
      <c r="DHQ55" s="9"/>
      <c r="DHR55" s="9"/>
      <c r="DHS55" s="9"/>
      <c r="DHT55" s="9"/>
      <c r="DHU55" s="9"/>
      <c r="DHV55" s="9"/>
      <c r="DHW55" s="9"/>
      <c r="DHX55" s="9"/>
      <c r="DHY55" s="9"/>
      <c r="DHZ55" s="9"/>
      <c r="DIA55" s="9"/>
      <c r="DIB55" s="9"/>
      <c r="DIC55" s="9"/>
      <c r="DID55" s="9"/>
      <c r="DIE55" s="9"/>
      <c r="DIF55" s="9"/>
      <c r="DIG55" s="9"/>
      <c r="DIH55" s="9"/>
      <c r="DII55" s="9"/>
      <c r="DIJ55" s="9"/>
      <c r="DIK55" s="9"/>
      <c r="DIL55" s="9"/>
      <c r="DIM55" s="9"/>
      <c r="DIN55" s="9"/>
      <c r="DIO55" s="9"/>
      <c r="DIP55" s="9"/>
      <c r="DIQ55" s="9"/>
      <c r="DIR55" s="9"/>
      <c r="DIS55" s="9"/>
      <c r="DIT55" s="9"/>
      <c r="DIU55" s="9"/>
      <c r="DIV55" s="9"/>
      <c r="DIW55" s="9"/>
      <c r="DIX55" s="9"/>
      <c r="DIY55" s="9"/>
      <c r="DIZ55" s="9"/>
      <c r="DJA55" s="9"/>
      <c r="DJB55" s="9"/>
      <c r="DJC55" s="9"/>
      <c r="DJD55" s="9"/>
      <c r="DJE55" s="9"/>
      <c r="DJF55" s="9"/>
      <c r="DJG55" s="9"/>
      <c r="DJH55" s="9"/>
      <c r="DJI55" s="9"/>
      <c r="DJJ55" s="9"/>
      <c r="DJK55" s="9"/>
      <c r="DJL55" s="9"/>
      <c r="DJM55" s="9"/>
      <c r="DJN55" s="9"/>
      <c r="DJO55" s="9"/>
      <c r="DJP55" s="9"/>
      <c r="DJQ55" s="9"/>
      <c r="DJR55" s="9"/>
      <c r="DJS55" s="9"/>
      <c r="DJT55" s="9"/>
      <c r="DJU55" s="9"/>
      <c r="DJV55" s="9"/>
      <c r="DJW55" s="9"/>
      <c r="DJX55" s="9"/>
      <c r="DJY55" s="9"/>
      <c r="DJZ55" s="9"/>
      <c r="DKA55" s="9"/>
      <c r="DKB55" s="9"/>
      <c r="DKC55" s="9"/>
      <c r="DKD55" s="9"/>
      <c r="DKE55" s="9"/>
      <c r="DKF55" s="9"/>
      <c r="DKG55" s="9"/>
      <c r="DKH55" s="9"/>
      <c r="DKI55" s="9"/>
      <c r="DKJ55" s="9"/>
      <c r="DKK55" s="9"/>
      <c r="DKL55" s="9"/>
      <c r="DKM55" s="9"/>
      <c r="DKN55" s="9"/>
      <c r="DKO55" s="9"/>
      <c r="DKP55" s="9"/>
      <c r="DKQ55" s="9"/>
      <c r="DKR55" s="9"/>
      <c r="DKS55" s="9"/>
      <c r="DKT55" s="9"/>
      <c r="DKU55" s="9"/>
      <c r="DKV55" s="9"/>
      <c r="DKW55" s="9"/>
      <c r="DKX55" s="9"/>
      <c r="DKY55" s="9"/>
      <c r="DKZ55" s="9"/>
      <c r="DLA55" s="9"/>
      <c r="DLB55" s="9"/>
      <c r="DLC55" s="9"/>
      <c r="DLD55" s="9"/>
      <c r="DLE55" s="9"/>
      <c r="DLF55" s="9"/>
      <c r="DLG55" s="9"/>
      <c r="DLH55" s="9"/>
      <c r="DLI55" s="9"/>
      <c r="DLJ55" s="9"/>
      <c r="DLK55" s="9"/>
      <c r="DLL55" s="9"/>
      <c r="DLM55" s="9"/>
      <c r="DLN55" s="9"/>
      <c r="DLO55" s="9"/>
      <c r="DLP55" s="9"/>
      <c r="DLQ55" s="9"/>
      <c r="DLR55" s="9"/>
      <c r="DLS55" s="9"/>
      <c r="DLT55" s="9"/>
      <c r="DLU55" s="9"/>
      <c r="DLV55" s="9"/>
      <c r="DLW55" s="9"/>
      <c r="DLX55" s="9"/>
      <c r="DLY55" s="9"/>
      <c r="DLZ55" s="9"/>
      <c r="DMA55" s="9"/>
      <c r="DMB55" s="9"/>
      <c r="DMC55" s="9"/>
      <c r="DMD55" s="9"/>
      <c r="DME55" s="9"/>
      <c r="DMF55" s="9"/>
      <c r="DMG55" s="9"/>
      <c r="DMH55" s="9"/>
      <c r="DMI55" s="9"/>
      <c r="DMJ55" s="9"/>
      <c r="DMK55" s="9"/>
      <c r="DML55" s="9"/>
      <c r="DMM55" s="9"/>
      <c r="DMN55" s="9"/>
      <c r="DMO55" s="9"/>
      <c r="DMP55" s="9"/>
      <c r="DMQ55" s="9"/>
      <c r="DMR55" s="9"/>
      <c r="DMS55" s="9"/>
      <c r="DMT55" s="9"/>
      <c r="DMU55" s="9"/>
      <c r="DMV55" s="9"/>
      <c r="DMW55" s="9"/>
      <c r="DMX55" s="9"/>
      <c r="DMY55" s="9"/>
      <c r="DMZ55" s="9"/>
      <c r="DNA55" s="9"/>
      <c r="DNB55" s="9"/>
      <c r="DNC55" s="9"/>
      <c r="DND55" s="9"/>
      <c r="DNE55" s="9"/>
      <c r="DNF55" s="9"/>
      <c r="DNG55" s="9"/>
      <c r="DNH55" s="9"/>
      <c r="DNI55" s="9"/>
      <c r="DNJ55" s="9"/>
      <c r="DNK55" s="9"/>
      <c r="DNL55" s="9"/>
      <c r="DNM55" s="9"/>
      <c r="DNN55" s="9"/>
      <c r="DNO55" s="9"/>
      <c r="DNP55" s="9"/>
      <c r="DNQ55" s="9"/>
      <c r="DNR55" s="9"/>
      <c r="DNS55" s="9"/>
      <c r="DNT55" s="9"/>
      <c r="DNU55" s="9"/>
      <c r="DNV55" s="9"/>
      <c r="DNW55" s="9"/>
      <c r="DNX55" s="9"/>
      <c r="DNY55" s="9"/>
      <c r="DNZ55" s="9"/>
      <c r="DOA55" s="9"/>
      <c r="DOB55" s="9"/>
      <c r="DOC55" s="9"/>
      <c r="DOD55" s="9"/>
      <c r="DOE55" s="9"/>
      <c r="DOF55" s="9"/>
      <c r="DOG55" s="9"/>
      <c r="DOH55" s="9"/>
      <c r="DOI55" s="9"/>
      <c r="DOJ55" s="9"/>
      <c r="DOK55" s="9"/>
      <c r="DOL55" s="9"/>
      <c r="DOM55" s="9"/>
      <c r="DON55" s="9"/>
      <c r="DOO55" s="9"/>
      <c r="DOP55" s="9"/>
      <c r="DOQ55" s="9"/>
      <c r="DOR55" s="9"/>
      <c r="DOS55" s="9"/>
      <c r="DOT55" s="9"/>
      <c r="DOU55" s="9"/>
      <c r="DOV55" s="9"/>
      <c r="DOW55" s="9"/>
      <c r="DOX55" s="9"/>
      <c r="DOY55" s="9"/>
      <c r="DOZ55" s="9"/>
      <c r="DPA55" s="9"/>
      <c r="DPB55" s="9"/>
      <c r="DPC55" s="9"/>
      <c r="DPD55" s="9"/>
      <c r="DPE55" s="9"/>
      <c r="DPF55" s="9"/>
      <c r="DPG55" s="9"/>
      <c r="DPH55" s="9"/>
      <c r="DPI55" s="9"/>
      <c r="DPJ55" s="9"/>
      <c r="DPK55" s="9"/>
      <c r="DPL55" s="9"/>
      <c r="DPM55" s="9"/>
      <c r="DPN55" s="9"/>
      <c r="DPO55" s="9"/>
      <c r="DPP55" s="9"/>
      <c r="DPQ55" s="9"/>
      <c r="DPR55" s="9"/>
      <c r="DPS55" s="9"/>
      <c r="DPT55" s="9"/>
      <c r="DPU55" s="9"/>
      <c r="DPV55" s="9"/>
      <c r="DPW55" s="9"/>
      <c r="DPX55" s="9"/>
      <c r="DPY55" s="9"/>
      <c r="DPZ55" s="9"/>
      <c r="DQA55" s="9"/>
      <c r="DQB55" s="9"/>
      <c r="DQC55" s="9"/>
      <c r="DQD55" s="9"/>
      <c r="DQE55" s="9"/>
      <c r="DQF55" s="9"/>
      <c r="DQG55" s="9"/>
      <c r="DQH55" s="9"/>
      <c r="DQI55" s="9"/>
      <c r="DQJ55" s="9"/>
      <c r="DQK55" s="9"/>
      <c r="DQL55" s="9"/>
      <c r="DQM55" s="9"/>
      <c r="DQN55" s="9"/>
      <c r="DQO55" s="9"/>
      <c r="DQP55" s="9"/>
      <c r="DQQ55" s="9"/>
      <c r="DQR55" s="9"/>
      <c r="DQS55" s="9"/>
      <c r="DQT55" s="9"/>
      <c r="DQU55" s="9"/>
      <c r="DQV55" s="9"/>
      <c r="DQW55" s="9"/>
      <c r="DQX55" s="9"/>
      <c r="DQY55" s="9"/>
      <c r="DQZ55" s="9"/>
      <c r="DRA55" s="9"/>
      <c r="DRB55" s="9"/>
      <c r="DRC55" s="9"/>
      <c r="DRD55" s="9"/>
      <c r="DRE55" s="9"/>
      <c r="DRF55" s="9"/>
      <c r="DRG55" s="9"/>
      <c r="DRH55" s="9"/>
      <c r="DRI55" s="9"/>
      <c r="DRJ55" s="9"/>
      <c r="DRK55" s="9"/>
      <c r="DRL55" s="9"/>
      <c r="DRM55" s="9"/>
      <c r="DRN55" s="9"/>
      <c r="DRO55" s="9"/>
      <c r="DRP55" s="9"/>
      <c r="DRQ55" s="9"/>
      <c r="DRR55" s="9"/>
      <c r="DRS55" s="9"/>
      <c r="DRT55" s="9"/>
      <c r="DRU55" s="9"/>
      <c r="DRV55" s="9"/>
      <c r="DRW55" s="9"/>
      <c r="DRX55" s="9"/>
      <c r="DRY55" s="9"/>
      <c r="DRZ55" s="9"/>
      <c r="DSA55" s="9"/>
      <c r="DSB55" s="9"/>
      <c r="DSC55" s="9"/>
      <c r="DSD55" s="9"/>
      <c r="DSE55" s="9"/>
      <c r="DSF55" s="9"/>
      <c r="DSG55" s="9"/>
      <c r="DSH55" s="9"/>
      <c r="DSI55" s="9"/>
      <c r="DSJ55" s="9"/>
      <c r="DSK55" s="9"/>
      <c r="DSL55" s="9"/>
      <c r="DSM55" s="9"/>
      <c r="DSN55" s="9"/>
      <c r="DSO55" s="9"/>
      <c r="DSP55" s="9"/>
      <c r="DSQ55" s="9"/>
      <c r="DSR55" s="9"/>
      <c r="DSS55" s="9"/>
      <c r="DST55" s="9"/>
      <c r="DSU55" s="9"/>
      <c r="DSV55" s="9"/>
      <c r="DSW55" s="9"/>
      <c r="DSX55" s="9"/>
      <c r="DSY55" s="9"/>
      <c r="DSZ55" s="9"/>
      <c r="DTA55" s="9"/>
      <c r="DTB55" s="9"/>
      <c r="DTC55" s="9"/>
      <c r="DTD55" s="9"/>
      <c r="DTE55" s="9"/>
      <c r="DTF55" s="9"/>
      <c r="DTG55" s="9"/>
      <c r="DTH55" s="9"/>
      <c r="DTI55" s="9"/>
      <c r="DTJ55" s="9"/>
      <c r="DTK55" s="9"/>
      <c r="DTL55" s="9"/>
      <c r="DTM55" s="9"/>
      <c r="DTN55" s="9"/>
      <c r="DTO55" s="9"/>
      <c r="DTP55" s="9"/>
      <c r="DTQ55" s="9"/>
      <c r="DTR55" s="9"/>
      <c r="DTS55" s="9"/>
      <c r="DTT55" s="9"/>
      <c r="DTU55" s="9"/>
      <c r="DTV55" s="9"/>
      <c r="DTW55" s="9"/>
      <c r="DTX55" s="9"/>
      <c r="DTY55" s="9"/>
      <c r="DTZ55" s="9"/>
      <c r="DUA55" s="9"/>
      <c r="DUB55" s="9"/>
      <c r="DUC55" s="9"/>
      <c r="DUD55" s="9"/>
      <c r="DUE55" s="9"/>
      <c r="DUF55" s="9"/>
      <c r="DUG55" s="9"/>
      <c r="DUH55" s="9"/>
      <c r="DUI55" s="9"/>
      <c r="DUJ55" s="9"/>
      <c r="DUK55" s="9"/>
      <c r="DUL55" s="9"/>
      <c r="DUM55" s="9"/>
      <c r="DUN55" s="9"/>
      <c r="DUO55" s="9"/>
      <c r="DUP55" s="9"/>
      <c r="DUQ55" s="9"/>
      <c r="DUR55" s="9"/>
      <c r="DUS55" s="9"/>
      <c r="DUT55" s="9"/>
      <c r="DUU55" s="9"/>
      <c r="DUV55" s="9"/>
      <c r="DUW55" s="9"/>
      <c r="DUX55" s="9"/>
      <c r="DUY55" s="9"/>
      <c r="DUZ55" s="9"/>
      <c r="DVA55" s="9"/>
      <c r="DVB55" s="9"/>
      <c r="DVC55" s="9"/>
      <c r="DVD55" s="9"/>
      <c r="DVE55" s="9"/>
      <c r="DVF55" s="9"/>
      <c r="DVG55" s="9"/>
      <c r="DVH55" s="9"/>
      <c r="DVI55" s="9"/>
      <c r="DVJ55" s="9"/>
      <c r="DVK55" s="9"/>
      <c r="DVL55" s="9"/>
      <c r="DVM55" s="9"/>
      <c r="DVN55" s="9"/>
      <c r="DVO55" s="9"/>
      <c r="DVP55" s="9"/>
      <c r="DVQ55" s="9"/>
      <c r="DVR55" s="9"/>
      <c r="DVS55" s="9"/>
      <c r="DVT55" s="9"/>
      <c r="DVU55" s="9"/>
      <c r="DVV55" s="9"/>
      <c r="DVW55" s="9"/>
      <c r="DVX55" s="9"/>
      <c r="DVY55" s="9"/>
      <c r="DVZ55" s="9"/>
      <c r="DWA55" s="9"/>
      <c r="DWB55" s="9"/>
      <c r="DWC55" s="9"/>
      <c r="DWD55" s="9"/>
      <c r="DWE55" s="9"/>
      <c r="DWF55" s="9"/>
      <c r="DWG55" s="9"/>
      <c r="DWH55" s="9"/>
      <c r="DWI55" s="9"/>
      <c r="DWJ55" s="9"/>
      <c r="DWK55" s="9"/>
      <c r="DWL55" s="9"/>
      <c r="DWM55" s="9"/>
      <c r="DWN55" s="9"/>
      <c r="DWO55" s="9"/>
      <c r="DWP55" s="9"/>
      <c r="DWQ55" s="9"/>
      <c r="DWR55" s="9"/>
      <c r="DWS55" s="9"/>
      <c r="DWT55" s="9"/>
      <c r="DWU55" s="9"/>
      <c r="DWV55" s="9"/>
      <c r="DWW55" s="9"/>
      <c r="DWX55" s="9"/>
      <c r="DWY55" s="9"/>
      <c r="DWZ55" s="9"/>
      <c r="DXA55" s="9"/>
      <c r="DXB55" s="9"/>
      <c r="DXC55" s="9"/>
      <c r="DXD55" s="9"/>
      <c r="DXE55" s="9"/>
      <c r="DXF55" s="9"/>
      <c r="DXG55" s="9"/>
      <c r="DXH55" s="9"/>
      <c r="DXI55" s="9"/>
      <c r="DXJ55" s="9"/>
      <c r="DXK55" s="9"/>
      <c r="DXL55" s="9"/>
      <c r="DXM55" s="9"/>
      <c r="DXN55" s="9"/>
      <c r="DXO55" s="9"/>
      <c r="DXP55" s="9"/>
      <c r="DXQ55" s="9"/>
      <c r="DXR55" s="9"/>
      <c r="DXS55" s="9"/>
      <c r="DXT55" s="9"/>
      <c r="DXU55" s="9"/>
      <c r="DXV55" s="9"/>
      <c r="DXW55" s="9"/>
      <c r="DXX55" s="9"/>
      <c r="DXY55" s="9"/>
      <c r="DXZ55" s="9"/>
      <c r="DYA55" s="9"/>
      <c r="DYB55" s="9"/>
      <c r="DYC55" s="9"/>
      <c r="DYD55" s="9"/>
      <c r="DYE55" s="9"/>
      <c r="DYF55" s="9"/>
      <c r="DYG55" s="9"/>
      <c r="DYH55" s="9"/>
      <c r="DYI55" s="9"/>
      <c r="DYJ55" s="9"/>
      <c r="DYK55" s="9"/>
      <c r="DYL55" s="9"/>
      <c r="DYM55" s="9"/>
      <c r="DYN55" s="9"/>
      <c r="DYO55" s="9"/>
      <c r="DYP55" s="9"/>
      <c r="DYQ55" s="9"/>
      <c r="DYR55" s="9"/>
      <c r="DYS55" s="9"/>
      <c r="DYT55" s="9"/>
      <c r="DYU55" s="9"/>
      <c r="DYV55" s="9"/>
      <c r="DYW55" s="9"/>
      <c r="DYX55" s="9"/>
      <c r="DYY55" s="9"/>
      <c r="DYZ55" s="9"/>
      <c r="DZA55" s="9"/>
      <c r="DZB55" s="9"/>
      <c r="DZC55" s="9"/>
      <c r="DZD55" s="9"/>
      <c r="DZE55" s="9"/>
      <c r="DZF55" s="9"/>
      <c r="DZG55" s="9"/>
      <c r="DZH55" s="9"/>
      <c r="DZI55" s="9"/>
      <c r="DZJ55" s="9"/>
      <c r="DZK55" s="9"/>
      <c r="DZL55" s="9"/>
      <c r="DZM55" s="9"/>
      <c r="DZN55" s="9"/>
      <c r="DZO55" s="9"/>
      <c r="DZP55" s="9"/>
      <c r="DZQ55" s="9"/>
      <c r="DZR55" s="9"/>
      <c r="DZS55" s="9"/>
      <c r="DZT55" s="9"/>
      <c r="DZU55" s="9"/>
      <c r="DZV55" s="9"/>
      <c r="DZW55" s="9"/>
      <c r="DZX55" s="9"/>
      <c r="DZY55" s="9"/>
      <c r="DZZ55" s="9"/>
      <c r="EAA55" s="9"/>
      <c r="EAB55" s="9"/>
      <c r="EAC55" s="9"/>
      <c r="EAD55" s="9"/>
      <c r="EAE55" s="9"/>
      <c r="EAF55" s="9"/>
      <c r="EAG55" s="9"/>
      <c r="EAH55" s="9"/>
      <c r="EAI55" s="9"/>
      <c r="EAJ55" s="9"/>
      <c r="EAK55" s="9"/>
      <c r="EAL55" s="9"/>
      <c r="EAM55" s="9"/>
      <c r="EAN55" s="9"/>
      <c r="EAO55" s="9"/>
      <c r="EAP55" s="9"/>
      <c r="EAQ55" s="9"/>
      <c r="EAR55" s="9"/>
      <c r="EAS55" s="9"/>
      <c r="EAT55" s="9"/>
      <c r="EAU55" s="9"/>
      <c r="EAV55" s="9"/>
      <c r="EAW55" s="9"/>
      <c r="EAX55" s="9"/>
      <c r="EAY55" s="9"/>
      <c r="EAZ55" s="9"/>
      <c r="EBA55" s="9"/>
      <c r="EBB55" s="9"/>
      <c r="EBC55" s="9"/>
      <c r="EBD55" s="9"/>
      <c r="EBE55" s="9"/>
      <c r="EBF55" s="9"/>
      <c r="EBG55" s="9"/>
      <c r="EBH55" s="9"/>
      <c r="EBI55" s="9"/>
      <c r="EBJ55" s="9"/>
      <c r="EBK55" s="9"/>
      <c r="EBL55" s="9"/>
      <c r="EBM55" s="9"/>
      <c r="EBN55" s="9"/>
      <c r="EBO55" s="9"/>
      <c r="EBP55" s="9"/>
      <c r="EBQ55" s="9"/>
      <c r="EBR55" s="9"/>
      <c r="EBS55" s="9"/>
      <c r="EBT55" s="9"/>
      <c r="EBU55" s="9"/>
      <c r="EBV55" s="9"/>
      <c r="EBW55" s="9"/>
      <c r="EBX55" s="9"/>
      <c r="EBY55" s="9"/>
      <c r="EBZ55" s="9"/>
      <c r="ECA55" s="9"/>
      <c r="ECB55" s="9"/>
      <c r="ECC55" s="9"/>
      <c r="ECD55" s="9"/>
      <c r="ECE55" s="9"/>
      <c r="ECF55" s="9"/>
      <c r="ECG55" s="9"/>
      <c r="ECH55" s="9"/>
      <c r="ECI55" s="9"/>
      <c r="ECJ55" s="9"/>
      <c r="ECK55" s="9"/>
      <c r="ECL55" s="9"/>
      <c r="ECM55" s="9"/>
      <c r="ECN55" s="9"/>
      <c r="ECO55" s="9"/>
      <c r="ECP55" s="9"/>
      <c r="ECQ55" s="9"/>
      <c r="ECR55" s="9"/>
      <c r="ECS55" s="9"/>
      <c r="ECT55" s="9"/>
      <c r="ECU55" s="9"/>
      <c r="ECV55" s="9"/>
      <c r="ECW55" s="9"/>
      <c r="ECX55" s="9"/>
      <c r="ECY55" s="9"/>
      <c r="ECZ55" s="9"/>
      <c r="EDA55" s="9"/>
      <c r="EDB55" s="9"/>
      <c r="EDC55" s="9"/>
      <c r="EDD55" s="9"/>
      <c r="EDE55" s="9"/>
      <c r="EDF55" s="9"/>
      <c r="EDG55" s="9"/>
      <c r="EDH55" s="9"/>
      <c r="EDI55" s="9"/>
      <c r="EDJ55" s="9"/>
      <c r="EDK55" s="9"/>
      <c r="EDL55" s="9"/>
      <c r="EDM55" s="9"/>
      <c r="EDN55" s="9"/>
      <c r="EDO55" s="9"/>
      <c r="EDP55" s="9"/>
      <c r="EDQ55" s="9"/>
      <c r="EDR55" s="9"/>
      <c r="EDS55" s="9"/>
      <c r="EDT55" s="9"/>
      <c r="EDU55" s="9"/>
      <c r="EDV55" s="9"/>
      <c r="EDW55" s="9"/>
      <c r="EDX55" s="9"/>
      <c r="EDY55" s="9"/>
      <c r="EDZ55" s="9"/>
      <c r="EEA55" s="9"/>
      <c r="EEB55" s="9"/>
      <c r="EEC55" s="9"/>
      <c r="EED55" s="9"/>
      <c r="EEE55" s="9"/>
      <c r="EEF55" s="9"/>
      <c r="EEG55" s="9"/>
      <c r="EEH55" s="9"/>
      <c r="EEI55" s="9"/>
      <c r="EEJ55" s="9"/>
      <c r="EEK55" s="9"/>
      <c r="EEL55" s="9"/>
      <c r="EEM55" s="9"/>
      <c r="EEN55" s="9"/>
      <c r="EEO55" s="9"/>
      <c r="EEP55" s="9"/>
      <c r="EEQ55" s="9"/>
      <c r="EER55" s="9"/>
      <c r="EES55" s="9"/>
      <c r="EET55" s="9"/>
      <c r="EEU55" s="9"/>
      <c r="EEV55" s="9"/>
      <c r="EEW55" s="9"/>
      <c r="EEX55" s="9"/>
      <c r="EEY55" s="9"/>
      <c r="EEZ55" s="9"/>
      <c r="EFA55" s="9"/>
      <c r="EFB55" s="9"/>
      <c r="EFC55" s="9"/>
      <c r="EFD55" s="9"/>
      <c r="EFE55" s="9"/>
      <c r="EFF55" s="9"/>
      <c r="EFG55" s="9"/>
      <c r="EFH55" s="9"/>
      <c r="EFI55" s="9"/>
      <c r="EFJ55" s="9"/>
      <c r="EFK55" s="9"/>
      <c r="EFL55" s="9"/>
      <c r="EFM55" s="9"/>
      <c r="EFN55" s="9"/>
      <c r="EFO55" s="9"/>
      <c r="EFP55" s="9"/>
      <c r="EFQ55" s="9"/>
      <c r="EFR55" s="9"/>
      <c r="EFS55" s="9"/>
      <c r="EFT55" s="9"/>
      <c r="EFU55" s="9"/>
      <c r="EFV55" s="9"/>
      <c r="EFW55" s="9"/>
      <c r="EFX55" s="9"/>
      <c r="EFY55" s="9"/>
      <c r="EFZ55" s="9"/>
      <c r="EGA55" s="9"/>
      <c r="EGB55" s="9"/>
      <c r="EGC55" s="9"/>
      <c r="EGD55" s="9"/>
      <c r="EGE55" s="9"/>
      <c r="EGF55" s="9"/>
      <c r="EGG55" s="9"/>
      <c r="EGH55" s="9"/>
      <c r="EGI55" s="9"/>
      <c r="EGJ55" s="9"/>
      <c r="EGK55" s="9"/>
      <c r="EGL55" s="9"/>
      <c r="EGM55" s="9"/>
      <c r="EGN55" s="9"/>
      <c r="EGO55" s="9"/>
      <c r="EGP55" s="9"/>
      <c r="EGQ55" s="9"/>
      <c r="EGR55" s="9"/>
      <c r="EGS55" s="9"/>
      <c r="EGT55" s="9"/>
      <c r="EGU55" s="9"/>
      <c r="EGV55" s="9"/>
      <c r="EGW55" s="9"/>
      <c r="EGX55" s="9"/>
      <c r="EGY55" s="9"/>
      <c r="EGZ55" s="9"/>
      <c r="EHA55" s="9"/>
      <c r="EHB55" s="9"/>
      <c r="EHC55" s="9"/>
      <c r="EHD55" s="9"/>
      <c r="EHE55" s="9"/>
      <c r="EHF55" s="9"/>
      <c r="EHG55" s="9"/>
      <c r="EHH55" s="9"/>
      <c r="EHI55" s="9"/>
      <c r="EHJ55" s="9"/>
      <c r="EHK55" s="9"/>
      <c r="EHL55" s="9"/>
      <c r="EHM55" s="9"/>
      <c r="EHN55" s="9"/>
      <c r="EHO55" s="9"/>
      <c r="EHP55" s="9"/>
      <c r="EHQ55" s="9"/>
      <c r="EHR55" s="9"/>
      <c r="EHS55" s="9"/>
      <c r="EHT55" s="9"/>
      <c r="EHU55" s="9"/>
      <c r="EHV55" s="9"/>
      <c r="EHW55" s="9"/>
      <c r="EHX55" s="9"/>
      <c r="EHY55" s="9"/>
      <c r="EHZ55" s="9"/>
      <c r="EIA55" s="9"/>
      <c r="EIB55" s="9"/>
      <c r="EIC55" s="9"/>
      <c r="EID55" s="9"/>
      <c r="EIE55" s="9"/>
      <c r="EIF55" s="9"/>
      <c r="EIG55" s="9"/>
      <c r="EIH55" s="9"/>
      <c r="EII55" s="9"/>
      <c r="EIJ55" s="9"/>
      <c r="EIK55" s="9"/>
      <c r="EIL55" s="9"/>
      <c r="EIM55" s="9"/>
      <c r="EIN55" s="9"/>
      <c r="EIO55" s="9"/>
      <c r="EIP55" s="9"/>
      <c r="EIQ55" s="9"/>
      <c r="EIR55" s="9"/>
      <c r="EIS55" s="9"/>
      <c r="EIT55" s="9"/>
      <c r="EIU55" s="9"/>
      <c r="EIV55" s="9"/>
      <c r="EIW55" s="9"/>
      <c r="EIX55" s="9"/>
      <c r="EIY55" s="9"/>
      <c r="EIZ55" s="9"/>
      <c r="EJA55" s="9"/>
      <c r="EJB55" s="9"/>
      <c r="EJC55" s="9"/>
      <c r="EJD55" s="9"/>
      <c r="EJE55" s="9"/>
      <c r="EJF55" s="9"/>
      <c r="EJG55" s="9"/>
      <c r="EJH55" s="9"/>
      <c r="EJI55" s="9"/>
      <c r="EJJ55" s="9"/>
      <c r="EJK55" s="9"/>
      <c r="EJL55" s="9"/>
      <c r="EJM55" s="9"/>
      <c r="EJN55" s="9"/>
      <c r="EJO55" s="9"/>
      <c r="EJP55" s="9"/>
      <c r="EJQ55" s="9"/>
      <c r="EJR55" s="9"/>
      <c r="EJS55" s="9"/>
      <c r="EJT55" s="9"/>
      <c r="EJU55" s="9"/>
      <c r="EJV55" s="9"/>
      <c r="EJW55" s="9"/>
      <c r="EJX55" s="9"/>
      <c r="EJY55" s="9"/>
      <c r="EJZ55" s="9"/>
      <c r="EKA55" s="9"/>
      <c r="EKB55" s="9"/>
      <c r="EKC55" s="9"/>
      <c r="EKD55" s="9"/>
      <c r="EKE55" s="9"/>
      <c r="EKF55" s="9"/>
      <c r="EKG55" s="9"/>
      <c r="EKH55" s="9"/>
      <c r="EKI55" s="9"/>
      <c r="EKJ55" s="9"/>
      <c r="EKK55" s="9"/>
      <c r="EKL55" s="9"/>
      <c r="EKM55" s="9"/>
      <c r="EKN55" s="9"/>
      <c r="EKO55" s="9"/>
      <c r="EKP55" s="9"/>
      <c r="EKQ55" s="9"/>
      <c r="EKR55" s="9"/>
      <c r="EKS55" s="9"/>
      <c r="EKT55" s="9"/>
      <c r="EKU55" s="9"/>
      <c r="EKV55" s="9"/>
      <c r="EKW55" s="9"/>
      <c r="EKX55" s="9"/>
      <c r="EKY55" s="9"/>
      <c r="EKZ55" s="9"/>
      <c r="ELA55" s="9"/>
      <c r="ELB55" s="9"/>
      <c r="ELC55" s="9"/>
      <c r="ELD55" s="9"/>
      <c r="ELE55" s="9"/>
      <c r="ELF55" s="9"/>
      <c r="ELG55" s="9"/>
      <c r="ELH55" s="9"/>
      <c r="ELI55" s="9"/>
      <c r="ELJ55" s="9"/>
      <c r="ELK55" s="9"/>
      <c r="ELL55" s="9"/>
      <c r="ELM55" s="9"/>
      <c r="ELN55" s="9"/>
      <c r="ELO55" s="9"/>
      <c r="ELP55" s="9"/>
      <c r="ELQ55" s="9"/>
      <c r="ELR55" s="9"/>
      <c r="ELS55" s="9"/>
      <c r="ELT55" s="9"/>
      <c r="ELU55" s="9"/>
      <c r="ELV55" s="9"/>
      <c r="ELW55" s="9"/>
      <c r="ELX55" s="9"/>
      <c r="ELY55" s="9"/>
      <c r="ELZ55" s="9"/>
      <c r="EMA55" s="9"/>
      <c r="EMB55" s="9"/>
      <c r="EMC55" s="9"/>
      <c r="EMD55" s="9"/>
      <c r="EME55" s="9"/>
      <c r="EMF55" s="9"/>
      <c r="EMG55" s="9"/>
      <c r="EMH55" s="9"/>
      <c r="EMI55" s="9"/>
      <c r="EMJ55" s="9"/>
      <c r="EMK55" s="9"/>
      <c r="EML55" s="9"/>
      <c r="EMM55" s="9"/>
      <c r="EMN55" s="9"/>
      <c r="EMO55" s="9"/>
      <c r="EMP55" s="9"/>
      <c r="EMQ55" s="9"/>
      <c r="EMR55" s="9"/>
      <c r="EMS55" s="9"/>
      <c r="EMT55" s="9"/>
      <c r="EMU55" s="9"/>
      <c r="EMV55" s="9"/>
      <c r="EMW55" s="9"/>
      <c r="EMX55" s="9"/>
      <c r="EMY55" s="9"/>
      <c r="EMZ55" s="9"/>
      <c r="ENA55" s="9"/>
      <c r="ENB55" s="9"/>
      <c r="ENC55" s="9"/>
      <c r="END55" s="9"/>
      <c r="ENE55" s="9"/>
      <c r="ENF55" s="9"/>
      <c r="ENG55" s="9"/>
      <c r="ENH55" s="9"/>
      <c r="ENI55" s="9"/>
      <c r="ENJ55" s="9"/>
      <c r="ENK55" s="9"/>
      <c r="ENL55" s="9"/>
      <c r="ENM55" s="9"/>
      <c r="ENN55" s="9"/>
      <c r="ENO55" s="9"/>
      <c r="ENP55" s="9"/>
      <c r="ENQ55" s="9"/>
      <c r="ENR55" s="9"/>
      <c r="ENS55" s="9"/>
      <c r="ENT55" s="9"/>
      <c r="ENU55" s="9"/>
      <c r="ENV55" s="9"/>
      <c r="ENW55" s="9"/>
      <c r="ENX55" s="9"/>
      <c r="ENY55" s="9"/>
      <c r="ENZ55" s="9"/>
      <c r="EOA55" s="9"/>
      <c r="EOB55" s="9"/>
      <c r="EOC55" s="9"/>
      <c r="EOD55" s="9"/>
      <c r="EOE55" s="9"/>
      <c r="EOF55" s="9"/>
      <c r="EOG55" s="9"/>
      <c r="EOH55" s="9"/>
      <c r="EOI55" s="9"/>
      <c r="EOJ55" s="9"/>
      <c r="EOK55" s="9"/>
      <c r="EOL55" s="9"/>
      <c r="EOM55" s="9"/>
      <c r="EON55" s="9"/>
      <c r="EOO55" s="9"/>
      <c r="EOP55" s="9"/>
      <c r="EOQ55" s="9"/>
      <c r="EOR55" s="9"/>
      <c r="EOS55" s="9"/>
      <c r="EOT55" s="9"/>
      <c r="EOU55" s="9"/>
      <c r="EOV55" s="9"/>
      <c r="EOW55" s="9"/>
      <c r="EOX55" s="9"/>
      <c r="EOY55" s="9"/>
      <c r="EOZ55" s="9"/>
      <c r="EPA55" s="9"/>
      <c r="EPB55" s="9"/>
      <c r="EPC55" s="9"/>
      <c r="EPD55" s="9"/>
      <c r="EPE55" s="9"/>
      <c r="EPF55" s="9"/>
      <c r="EPG55" s="9"/>
      <c r="EPH55" s="9"/>
      <c r="EPI55" s="9"/>
      <c r="EPJ55" s="9"/>
      <c r="EPK55" s="9"/>
      <c r="EPL55" s="9"/>
      <c r="EPM55" s="9"/>
      <c r="EPN55" s="9"/>
      <c r="EPO55" s="9"/>
      <c r="EPP55" s="9"/>
      <c r="EPQ55" s="9"/>
      <c r="EPR55" s="9"/>
      <c r="EPS55" s="9"/>
      <c r="EPT55" s="9"/>
      <c r="EPU55" s="9"/>
      <c r="EPV55" s="9"/>
      <c r="EPW55" s="9"/>
      <c r="EPX55" s="9"/>
      <c r="EPY55" s="9"/>
      <c r="EPZ55" s="9"/>
      <c r="EQA55" s="9"/>
      <c r="EQB55" s="9"/>
      <c r="EQC55" s="9"/>
      <c r="EQD55" s="9"/>
      <c r="EQE55" s="9"/>
      <c r="EQF55" s="9"/>
      <c r="EQG55" s="9"/>
      <c r="EQH55" s="9"/>
      <c r="EQI55" s="9"/>
      <c r="EQJ55" s="9"/>
      <c r="EQK55" s="9"/>
      <c r="EQL55" s="9"/>
      <c r="EQM55" s="9"/>
      <c r="EQN55" s="9"/>
      <c r="EQO55" s="9"/>
      <c r="EQP55" s="9"/>
      <c r="EQQ55" s="9"/>
      <c r="EQR55" s="9"/>
      <c r="EQS55" s="9"/>
      <c r="EQT55" s="9"/>
      <c r="EQU55" s="9"/>
      <c r="EQV55" s="9"/>
      <c r="EQW55" s="9"/>
      <c r="EQX55" s="9"/>
      <c r="EQY55" s="9"/>
      <c r="EQZ55" s="9"/>
      <c r="ERA55" s="9"/>
      <c r="ERB55" s="9"/>
      <c r="ERC55" s="9"/>
      <c r="ERD55" s="9"/>
      <c r="ERE55" s="9"/>
      <c r="ERF55" s="9"/>
      <c r="ERG55" s="9"/>
      <c r="ERH55" s="9"/>
      <c r="ERI55" s="9"/>
      <c r="ERJ55" s="9"/>
      <c r="ERK55" s="9"/>
      <c r="ERL55" s="9"/>
      <c r="ERM55" s="9"/>
      <c r="ERN55" s="9"/>
      <c r="ERO55" s="9"/>
      <c r="ERP55" s="9"/>
      <c r="ERQ55" s="9"/>
      <c r="ERR55" s="9"/>
      <c r="ERS55" s="9"/>
      <c r="ERT55" s="9"/>
      <c r="ERU55" s="9"/>
      <c r="ERV55" s="9"/>
      <c r="ERW55" s="9"/>
      <c r="ERX55" s="9"/>
      <c r="ERY55" s="9"/>
      <c r="ERZ55" s="9"/>
      <c r="ESA55" s="9"/>
      <c r="ESB55" s="9"/>
      <c r="ESC55" s="9"/>
      <c r="ESD55" s="9"/>
      <c r="ESE55" s="9"/>
      <c r="ESF55" s="9"/>
      <c r="ESG55" s="9"/>
      <c r="ESH55" s="9"/>
      <c r="ESI55" s="9"/>
      <c r="ESJ55" s="9"/>
      <c r="ESK55" s="9"/>
      <c r="ESL55" s="9"/>
      <c r="ESM55" s="9"/>
      <c r="ESN55" s="9"/>
      <c r="ESO55" s="9"/>
      <c r="ESP55" s="9"/>
      <c r="ESQ55" s="9"/>
      <c r="ESR55" s="9"/>
      <c r="ESS55" s="9"/>
      <c r="EST55" s="9"/>
      <c r="ESU55" s="9"/>
      <c r="ESV55" s="9"/>
      <c r="ESW55" s="9"/>
      <c r="ESX55" s="9"/>
      <c r="ESY55" s="9"/>
      <c r="ESZ55" s="9"/>
      <c r="ETA55" s="9"/>
      <c r="ETB55" s="9"/>
      <c r="ETC55" s="9"/>
      <c r="ETD55" s="9"/>
      <c r="ETE55" s="9"/>
      <c r="ETF55" s="9"/>
      <c r="ETG55" s="9"/>
      <c r="ETH55" s="9"/>
      <c r="ETI55" s="9"/>
      <c r="ETJ55" s="9"/>
      <c r="ETK55" s="9"/>
      <c r="ETL55" s="9"/>
      <c r="ETM55" s="9"/>
      <c r="ETN55" s="9"/>
      <c r="ETO55" s="9"/>
      <c r="ETP55" s="9"/>
      <c r="ETQ55" s="9"/>
      <c r="ETR55" s="9"/>
      <c r="ETS55" s="9"/>
      <c r="ETT55" s="9"/>
      <c r="ETU55" s="9"/>
      <c r="ETV55" s="9"/>
      <c r="ETW55" s="9"/>
      <c r="ETX55" s="9"/>
      <c r="ETY55" s="9"/>
      <c r="ETZ55" s="9"/>
      <c r="EUA55" s="9"/>
      <c r="EUB55" s="9"/>
      <c r="EUC55" s="9"/>
      <c r="EUD55" s="9"/>
      <c r="EUE55" s="9"/>
      <c r="EUF55" s="9"/>
      <c r="EUG55" s="9"/>
      <c r="EUH55" s="9"/>
      <c r="EUI55" s="9"/>
      <c r="EUJ55" s="9"/>
      <c r="EUK55" s="9"/>
      <c r="EUL55" s="9"/>
      <c r="EUM55" s="9"/>
      <c r="EUN55" s="9"/>
      <c r="EUO55" s="9"/>
      <c r="EUP55" s="9"/>
      <c r="EUQ55" s="9"/>
      <c r="EUR55" s="9"/>
      <c r="EUS55" s="9"/>
      <c r="EUT55" s="9"/>
      <c r="EUU55" s="9"/>
      <c r="EUV55" s="9"/>
      <c r="EUW55" s="9"/>
      <c r="EUX55" s="9"/>
      <c r="EUY55" s="9"/>
      <c r="EUZ55" s="9"/>
      <c r="EVA55" s="9"/>
      <c r="EVB55" s="9"/>
      <c r="EVC55" s="9"/>
      <c r="EVD55" s="9"/>
      <c r="EVE55" s="9"/>
      <c r="EVF55" s="9"/>
      <c r="EVG55" s="9"/>
      <c r="EVH55" s="9"/>
      <c r="EVI55" s="9"/>
      <c r="EVJ55" s="9"/>
      <c r="EVK55" s="9"/>
      <c r="EVL55" s="9"/>
      <c r="EVM55" s="9"/>
      <c r="EVN55" s="9"/>
      <c r="EVO55" s="9"/>
      <c r="EVP55" s="9"/>
      <c r="EVQ55" s="9"/>
      <c r="EVR55" s="9"/>
      <c r="EVS55" s="9"/>
      <c r="EVT55" s="9"/>
      <c r="EVU55" s="9"/>
      <c r="EVV55" s="9"/>
      <c r="EVW55" s="9"/>
      <c r="EVX55" s="9"/>
      <c r="EVY55" s="9"/>
      <c r="EVZ55" s="9"/>
      <c r="EWA55" s="9"/>
      <c r="EWB55" s="9"/>
      <c r="EWC55" s="9"/>
      <c r="EWD55" s="9"/>
      <c r="EWE55" s="9"/>
      <c r="EWF55" s="9"/>
      <c r="EWG55" s="9"/>
      <c r="EWH55" s="9"/>
      <c r="EWI55" s="9"/>
      <c r="EWJ55" s="9"/>
      <c r="EWK55" s="9"/>
      <c r="EWL55" s="9"/>
      <c r="EWM55" s="9"/>
      <c r="EWN55" s="9"/>
      <c r="EWO55" s="9"/>
      <c r="EWP55" s="9"/>
      <c r="EWQ55" s="9"/>
      <c r="EWR55" s="9"/>
      <c r="EWS55" s="9"/>
      <c r="EWT55" s="9"/>
      <c r="EWU55" s="9"/>
      <c r="EWV55" s="9"/>
      <c r="EWW55" s="9"/>
      <c r="EWX55" s="9"/>
      <c r="EWY55" s="9"/>
      <c r="EWZ55" s="9"/>
      <c r="EXA55" s="9"/>
      <c r="EXB55" s="9"/>
      <c r="EXC55" s="9"/>
      <c r="EXD55" s="9"/>
      <c r="EXE55" s="9"/>
      <c r="EXF55" s="9"/>
      <c r="EXG55" s="9"/>
      <c r="EXH55" s="9"/>
      <c r="EXI55" s="9"/>
      <c r="EXJ55" s="9"/>
      <c r="EXK55" s="9"/>
      <c r="EXL55" s="9"/>
      <c r="EXM55" s="9"/>
      <c r="EXN55" s="9"/>
      <c r="EXO55" s="9"/>
      <c r="EXP55" s="9"/>
      <c r="EXQ55" s="9"/>
      <c r="EXR55" s="9"/>
      <c r="EXS55" s="9"/>
      <c r="EXT55" s="9"/>
      <c r="EXU55" s="9"/>
      <c r="EXV55" s="9"/>
      <c r="EXW55" s="9"/>
      <c r="EXX55" s="9"/>
      <c r="EXY55" s="9"/>
      <c r="EXZ55" s="9"/>
      <c r="EYA55" s="9"/>
      <c r="EYB55" s="9"/>
      <c r="EYC55" s="9"/>
      <c r="EYD55" s="9"/>
      <c r="EYE55" s="9"/>
      <c r="EYF55" s="9"/>
      <c r="EYG55" s="9"/>
      <c r="EYH55" s="9"/>
      <c r="EYI55" s="9"/>
      <c r="EYJ55" s="9"/>
      <c r="EYK55" s="9"/>
      <c r="EYL55" s="9"/>
      <c r="EYM55" s="9"/>
      <c r="EYN55" s="9"/>
      <c r="EYO55" s="9"/>
      <c r="EYP55" s="9"/>
      <c r="EYQ55" s="9"/>
      <c r="EYR55" s="9"/>
      <c r="EYS55" s="9"/>
      <c r="EYT55" s="9"/>
      <c r="EYU55" s="9"/>
      <c r="EYV55" s="9"/>
      <c r="EYW55" s="9"/>
      <c r="EYX55" s="9"/>
      <c r="EYY55" s="9"/>
      <c r="EYZ55" s="9"/>
      <c r="EZA55" s="9"/>
      <c r="EZB55" s="9"/>
      <c r="EZC55" s="9"/>
      <c r="EZD55" s="9"/>
      <c r="EZE55" s="9"/>
      <c r="EZF55" s="9"/>
      <c r="EZG55" s="9"/>
      <c r="EZH55" s="9"/>
      <c r="EZI55" s="9"/>
      <c r="EZJ55" s="9"/>
      <c r="EZK55" s="9"/>
      <c r="EZL55" s="9"/>
      <c r="EZM55" s="9"/>
      <c r="EZN55" s="9"/>
      <c r="EZO55" s="9"/>
      <c r="EZP55" s="9"/>
      <c r="EZQ55" s="9"/>
      <c r="EZR55" s="9"/>
      <c r="EZS55" s="9"/>
      <c r="EZT55" s="9"/>
      <c r="EZU55" s="9"/>
      <c r="EZV55" s="9"/>
      <c r="EZW55" s="9"/>
      <c r="EZX55" s="9"/>
      <c r="EZY55" s="9"/>
      <c r="EZZ55" s="9"/>
      <c r="FAA55" s="9"/>
      <c r="FAB55" s="9"/>
      <c r="FAC55" s="9"/>
      <c r="FAD55" s="9"/>
      <c r="FAE55" s="9"/>
      <c r="FAF55" s="9"/>
      <c r="FAG55" s="9"/>
      <c r="FAH55" s="9"/>
      <c r="FAI55" s="9"/>
      <c r="FAJ55" s="9"/>
      <c r="FAK55" s="9"/>
      <c r="FAL55" s="9"/>
      <c r="FAM55" s="9"/>
      <c r="FAN55" s="9"/>
      <c r="FAO55" s="9"/>
      <c r="FAP55" s="9"/>
      <c r="FAQ55" s="9"/>
      <c r="FAR55" s="9"/>
      <c r="FAS55" s="9"/>
      <c r="FAT55" s="9"/>
      <c r="FAU55" s="9"/>
      <c r="FAV55" s="9"/>
      <c r="FAW55" s="9"/>
      <c r="FAX55" s="9"/>
      <c r="FAY55" s="9"/>
      <c r="FAZ55" s="9"/>
      <c r="FBA55" s="9"/>
      <c r="FBB55" s="9"/>
      <c r="FBC55" s="9"/>
      <c r="FBD55" s="9"/>
      <c r="FBE55" s="9"/>
      <c r="FBF55" s="9"/>
      <c r="FBG55" s="9"/>
      <c r="FBH55" s="9"/>
      <c r="FBI55" s="9"/>
      <c r="FBJ55" s="9"/>
      <c r="FBK55" s="9"/>
      <c r="FBL55" s="9"/>
      <c r="FBM55" s="9"/>
      <c r="FBN55" s="9"/>
      <c r="FBO55" s="9"/>
      <c r="FBP55" s="9"/>
      <c r="FBQ55" s="9"/>
      <c r="FBR55" s="9"/>
      <c r="FBS55" s="9"/>
      <c r="FBT55" s="9"/>
      <c r="FBU55" s="9"/>
      <c r="FBV55" s="9"/>
      <c r="FBW55" s="9"/>
      <c r="FBX55" s="9"/>
      <c r="FBY55" s="9"/>
      <c r="FBZ55" s="9"/>
      <c r="FCA55" s="9"/>
      <c r="FCB55" s="9"/>
      <c r="FCC55" s="9"/>
      <c r="FCD55" s="9"/>
      <c r="FCE55" s="9"/>
      <c r="FCF55" s="9"/>
      <c r="FCG55" s="9"/>
      <c r="FCH55" s="9"/>
      <c r="FCI55" s="9"/>
      <c r="FCJ55" s="9"/>
      <c r="FCK55" s="9"/>
      <c r="FCL55" s="9"/>
      <c r="FCM55" s="9"/>
      <c r="FCN55" s="9"/>
      <c r="FCO55" s="9"/>
      <c r="FCP55" s="9"/>
      <c r="FCQ55" s="9"/>
      <c r="FCR55" s="9"/>
      <c r="FCS55" s="9"/>
      <c r="FCT55" s="9"/>
      <c r="FCU55" s="9"/>
      <c r="FCV55" s="9"/>
      <c r="FCW55" s="9"/>
      <c r="FCX55" s="9"/>
      <c r="FCY55" s="9"/>
      <c r="FCZ55" s="9"/>
      <c r="FDA55" s="9"/>
      <c r="FDB55" s="9"/>
      <c r="FDC55" s="9"/>
      <c r="FDD55" s="9"/>
      <c r="FDE55" s="9"/>
      <c r="FDF55" s="9"/>
      <c r="FDG55" s="9"/>
      <c r="FDH55" s="9"/>
      <c r="FDI55" s="9"/>
      <c r="FDJ55" s="9"/>
      <c r="FDK55" s="9"/>
      <c r="FDL55" s="9"/>
      <c r="FDM55" s="9"/>
      <c r="FDN55" s="9"/>
      <c r="FDO55" s="9"/>
      <c r="FDP55" s="9"/>
      <c r="FDQ55" s="9"/>
      <c r="FDR55" s="9"/>
      <c r="FDS55" s="9"/>
      <c r="FDT55" s="9"/>
      <c r="FDU55" s="9"/>
      <c r="FDV55" s="9"/>
      <c r="FDW55" s="9"/>
      <c r="FDX55" s="9"/>
      <c r="FDY55" s="9"/>
      <c r="FDZ55" s="9"/>
      <c r="FEA55" s="9"/>
      <c r="FEB55" s="9"/>
      <c r="FEC55" s="9"/>
      <c r="FED55" s="9"/>
      <c r="FEE55" s="9"/>
      <c r="FEF55" s="9"/>
      <c r="FEG55" s="9"/>
      <c r="FEH55" s="9"/>
      <c r="FEI55" s="9"/>
      <c r="FEJ55" s="9"/>
      <c r="FEK55" s="9"/>
      <c r="FEL55" s="9"/>
      <c r="FEM55" s="9"/>
      <c r="FEN55" s="9"/>
      <c r="FEO55" s="9"/>
      <c r="FEP55" s="9"/>
      <c r="FEQ55" s="9"/>
      <c r="FER55" s="9"/>
      <c r="FES55" s="9"/>
      <c r="FET55" s="9"/>
      <c r="FEU55" s="9"/>
      <c r="FEV55" s="9"/>
      <c r="FEW55" s="9"/>
      <c r="FEX55" s="9"/>
      <c r="FEY55" s="9"/>
      <c r="FEZ55" s="9"/>
      <c r="FFA55" s="9"/>
      <c r="FFB55" s="9"/>
      <c r="FFC55" s="9"/>
      <c r="FFD55" s="9"/>
      <c r="FFE55" s="9"/>
      <c r="FFF55" s="9"/>
      <c r="FFG55" s="9"/>
      <c r="FFH55" s="9"/>
      <c r="FFI55" s="9"/>
      <c r="FFJ55" s="9"/>
      <c r="FFK55" s="9"/>
      <c r="FFL55" s="9"/>
      <c r="FFM55" s="9"/>
      <c r="FFN55" s="9"/>
      <c r="FFO55" s="9"/>
      <c r="FFP55" s="9"/>
      <c r="FFQ55" s="9"/>
      <c r="FFR55" s="9"/>
      <c r="FFS55" s="9"/>
      <c r="FFT55" s="9"/>
      <c r="FFU55" s="9"/>
      <c r="FFV55" s="9"/>
      <c r="FFW55" s="9"/>
      <c r="FFX55" s="9"/>
      <c r="FFY55" s="9"/>
      <c r="FFZ55" s="9"/>
      <c r="FGA55" s="9"/>
      <c r="FGB55" s="9"/>
      <c r="FGC55" s="9"/>
      <c r="FGD55" s="9"/>
      <c r="FGE55" s="9"/>
      <c r="FGF55" s="9"/>
      <c r="FGG55" s="9"/>
      <c r="FGH55" s="9"/>
      <c r="FGI55" s="9"/>
      <c r="FGJ55" s="9"/>
      <c r="FGK55" s="9"/>
      <c r="FGL55" s="9"/>
      <c r="FGM55" s="9"/>
      <c r="FGN55" s="9"/>
      <c r="FGO55" s="9"/>
      <c r="FGP55" s="9"/>
      <c r="FGQ55" s="9"/>
      <c r="FGR55" s="9"/>
      <c r="FGS55" s="9"/>
      <c r="FGT55" s="9"/>
      <c r="FGU55" s="9"/>
      <c r="FGV55" s="9"/>
      <c r="FGW55" s="9"/>
      <c r="FGX55" s="9"/>
      <c r="FGY55" s="9"/>
      <c r="FGZ55" s="9"/>
      <c r="FHA55" s="9"/>
      <c r="FHB55" s="9"/>
      <c r="FHC55" s="9"/>
      <c r="FHD55" s="9"/>
      <c r="FHE55" s="9"/>
      <c r="FHF55" s="9"/>
      <c r="FHG55" s="9"/>
      <c r="FHH55" s="9"/>
      <c r="FHI55" s="9"/>
      <c r="FHJ55" s="9"/>
      <c r="FHK55" s="9"/>
      <c r="FHL55" s="9"/>
      <c r="FHM55" s="9"/>
      <c r="FHN55" s="9"/>
      <c r="FHO55" s="9"/>
      <c r="FHP55" s="9"/>
      <c r="FHQ55" s="9"/>
      <c r="FHR55" s="9"/>
      <c r="FHS55" s="9"/>
      <c r="FHT55" s="9"/>
      <c r="FHU55" s="9"/>
      <c r="FHV55" s="9"/>
      <c r="FHW55" s="9"/>
      <c r="FHX55" s="9"/>
      <c r="FHY55" s="9"/>
      <c r="FHZ55" s="9"/>
      <c r="FIA55" s="9"/>
      <c r="FIB55" s="9"/>
      <c r="FIC55" s="9"/>
      <c r="FID55" s="9"/>
      <c r="FIE55" s="9"/>
      <c r="FIF55" s="9"/>
      <c r="FIG55" s="9"/>
      <c r="FIH55" s="9"/>
      <c r="FII55" s="9"/>
      <c r="FIJ55" s="9"/>
      <c r="FIK55" s="9"/>
      <c r="FIL55" s="9"/>
      <c r="FIM55" s="9"/>
      <c r="FIN55" s="9"/>
      <c r="FIO55" s="9"/>
      <c r="FIP55" s="9"/>
      <c r="FIQ55" s="9"/>
      <c r="FIR55" s="9"/>
      <c r="FIS55" s="9"/>
      <c r="FIT55" s="9"/>
      <c r="FIU55" s="9"/>
      <c r="FIV55" s="9"/>
      <c r="FIW55" s="9"/>
      <c r="FIX55" s="9"/>
      <c r="FIY55" s="9"/>
      <c r="FIZ55" s="9"/>
      <c r="FJA55" s="9"/>
      <c r="FJB55" s="9"/>
      <c r="FJC55" s="9"/>
      <c r="FJD55" s="9"/>
      <c r="FJE55" s="9"/>
      <c r="FJF55" s="9"/>
      <c r="FJG55" s="9"/>
      <c r="FJH55" s="9"/>
      <c r="FJI55" s="9"/>
      <c r="FJJ55" s="9"/>
      <c r="FJK55" s="9"/>
      <c r="FJL55" s="9"/>
      <c r="FJM55" s="9"/>
      <c r="FJN55" s="9"/>
      <c r="FJO55" s="9"/>
      <c r="FJP55" s="9"/>
      <c r="FJQ55" s="9"/>
      <c r="FJR55" s="9"/>
      <c r="FJS55" s="9"/>
      <c r="FJT55" s="9"/>
      <c r="FJU55" s="9"/>
      <c r="FJV55" s="9"/>
      <c r="FJW55" s="9"/>
      <c r="FJX55" s="9"/>
      <c r="FJY55" s="9"/>
      <c r="FJZ55" s="9"/>
      <c r="FKA55" s="9"/>
      <c r="FKB55" s="9"/>
      <c r="FKC55" s="9"/>
      <c r="FKD55" s="9"/>
      <c r="FKE55" s="9"/>
      <c r="FKF55" s="9"/>
      <c r="FKG55" s="9"/>
      <c r="FKH55" s="9"/>
      <c r="FKI55" s="9"/>
      <c r="FKJ55" s="9"/>
      <c r="FKK55" s="9"/>
      <c r="FKL55" s="9"/>
      <c r="FKM55" s="9"/>
      <c r="FKN55" s="9"/>
      <c r="FKO55" s="9"/>
      <c r="FKP55" s="9"/>
      <c r="FKQ55" s="9"/>
      <c r="FKR55" s="9"/>
      <c r="FKS55" s="9"/>
      <c r="FKT55" s="9"/>
      <c r="FKU55" s="9"/>
      <c r="FKV55" s="9"/>
      <c r="FKW55" s="9"/>
      <c r="FKX55" s="9"/>
      <c r="FKY55" s="9"/>
      <c r="FKZ55" s="9"/>
      <c r="FLA55" s="9"/>
      <c r="FLB55" s="9"/>
      <c r="FLC55" s="9"/>
      <c r="FLD55" s="9"/>
      <c r="FLE55" s="9"/>
      <c r="FLF55" s="9"/>
      <c r="FLG55" s="9"/>
      <c r="FLH55" s="9"/>
      <c r="FLI55" s="9"/>
      <c r="FLJ55" s="9"/>
      <c r="FLK55" s="9"/>
      <c r="FLL55" s="9"/>
      <c r="FLM55" s="9"/>
      <c r="FLN55" s="9"/>
      <c r="FLO55" s="9"/>
      <c r="FLP55" s="9"/>
      <c r="FLQ55" s="9"/>
      <c r="FLR55" s="9"/>
      <c r="FLS55" s="9"/>
      <c r="FLT55" s="9"/>
      <c r="FLU55" s="9"/>
      <c r="FLV55" s="9"/>
      <c r="FLW55" s="9"/>
      <c r="FLX55" s="9"/>
      <c r="FLY55" s="9"/>
      <c r="FLZ55" s="9"/>
      <c r="FMA55" s="9"/>
      <c r="FMB55" s="9"/>
      <c r="FMC55" s="9"/>
      <c r="FMD55" s="9"/>
      <c r="FME55" s="9"/>
      <c r="FMF55" s="9"/>
      <c r="FMG55" s="9"/>
      <c r="FMH55" s="9"/>
      <c r="FMI55" s="9"/>
      <c r="FMJ55" s="9"/>
      <c r="FMK55" s="9"/>
      <c r="FML55" s="9"/>
      <c r="FMM55" s="9"/>
      <c r="FMN55" s="9"/>
      <c r="FMO55" s="9"/>
      <c r="FMP55" s="9"/>
      <c r="FMQ55" s="9"/>
      <c r="FMR55" s="9"/>
      <c r="FMS55" s="9"/>
      <c r="FMT55" s="9"/>
      <c r="FMU55" s="9"/>
      <c r="FMV55" s="9"/>
      <c r="FMW55" s="9"/>
      <c r="FMX55" s="9"/>
      <c r="FMY55" s="9"/>
      <c r="FMZ55" s="9"/>
      <c r="FNA55" s="9"/>
      <c r="FNB55" s="9"/>
      <c r="FNC55" s="9"/>
      <c r="FND55" s="9"/>
      <c r="FNE55" s="9"/>
      <c r="FNF55" s="9"/>
      <c r="FNG55" s="9"/>
      <c r="FNH55" s="9"/>
      <c r="FNI55" s="9"/>
      <c r="FNJ55" s="9"/>
      <c r="FNK55" s="9"/>
      <c r="FNL55" s="9"/>
      <c r="FNM55" s="9"/>
      <c r="FNN55" s="9"/>
      <c r="FNO55" s="9"/>
      <c r="FNP55" s="9"/>
      <c r="FNQ55" s="9"/>
      <c r="FNR55" s="9"/>
      <c r="FNS55" s="9"/>
      <c r="FNT55" s="9"/>
      <c r="FNU55" s="9"/>
      <c r="FNV55" s="9"/>
      <c r="FNW55" s="9"/>
      <c r="FNX55" s="9"/>
      <c r="FNY55" s="9"/>
      <c r="FNZ55" s="9"/>
      <c r="FOA55" s="9"/>
      <c r="FOB55" s="9"/>
      <c r="FOC55" s="9"/>
      <c r="FOD55" s="9"/>
      <c r="FOE55" s="9"/>
      <c r="FOF55" s="9"/>
      <c r="FOG55" s="9"/>
      <c r="FOH55" s="9"/>
      <c r="FOI55" s="9"/>
      <c r="FOJ55" s="9"/>
      <c r="FOK55" s="9"/>
      <c r="FOL55" s="9"/>
      <c r="FOM55" s="9"/>
      <c r="FON55" s="9"/>
      <c r="FOO55" s="9"/>
      <c r="FOP55" s="9"/>
      <c r="FOQ55" s="9"/>
      <c r="FOR55" s="9"/>
      <c r="FOS55" s="9"/>
      <c r="FOT55" s="9"/>
      <c r="FOU55" s="9"/>
      <c r="FOV55" s="9"/>
      <c r="FOW55" s="9"/>
      <c r="FOX55" s="9"/>
      <c r="FOY55" s="9"/>
      <c r="FOZ55" s="9"/>
      <c r="FPA55" s="9"/>
      <c r="FPB55" s="9"/>
      <c r="FPC55" s="9"/>
      <c r="FPD55" s="9"/>
      <c r="FPE55" s="9"/>
      <c r="FPF55" s="9"/>
      <c r="FPG55" s="9"/>
      <c r="FPH55" s="9"/>
      <c r="FPI55" s="9"/>
      <c r="FPJ55" s="9"/>
      <c r="FPK55" s="9"/>
      <c r="FPL55" s="9"/>
      <c r="FPM55" s="9"/>
      <c r="FPN55" s="9"/>
      <c r="FPO55" s="9"/>
      <c r="FPP55" s="9"/>
      <c r="FPQ55" s="9"/>
      <c r="FPR55" s="9"/>
      <c r="FPS55" s="9"/>
      <c r="FPT55" s="9"/>
      <c r="FPU55" s="9"/>
      <c r="FPV55" s="9"/>
      <c r="FPW55" s="9"/>
      <c r="FPX55" s="9"/>
      <c r="FPY55" s="9"/>
      <c r="FPZ55" s="9"/>
      <c r="FQA55" s="9"/>
      <c r="FQB55" s="9"/>
      <c r="FQC55" s="9"/>
      <c r="FQD55" s="9"/>
      <c r="FQE55" s="9"/>
      <c r="FQF55" s="9"/>
      <c r="FQG55" s="9"/>
      <c r="FQH55" s="9"/>
      <c r="FQI55" s="9"/>
      <c r="FQJ55" s="9"/>
      <c r="FQK55" s="9"/>
      <c r="FQL55" s="9"/>
      <c r="FQM55" s="9"/>
      <c r="FQN55" s="9"/>
      <c r="FQO55" s="9"/>
      <c r="FQP55" s="9"/>
      <c r="FQQ55" s="9"/>
      <c r="FQR55" s="9"/>
      <c r="FQS55" s="9"/>
      <c r="FQT55" s="9"/>
      <c r="FQU55" s="9"/>
      <c r="FQV55" s="9"/>
      <c r="FQW55" s="9"/>
      <c r="FQX55" s="9"/>
      <c r="FQY55" s="9"/>
      <c r="FQZ55" s="9"/>
      <c r="FRA55" s="9"/>
      <c r="FRB55" s="9"/>
      <c r="FRC55" s="9"/>
      <c r="FRD55" s="9"/>
      <c r="FRE55" s="9"/>
      <c r="FRF55" s="9"/>
      <c r="FRG55" s="9"/>
      <c r="FRH55" s="9"/>
      <c r="FRI55" s="9"/>
      <c r="FRJ55" s="9"/>
      <c r="FRK55" s="9"/>
      <c r="FRL55" s="9"/>
      <c r="FRM55" s="9"/>
      <c r="FRN55" s="9"/>
      <c r="FRO55" s="9"/>
      <c r="FRP55" s="9"/>
      <c r="FRQ55" s="9"/>
      <c r="FRR55" s="9"/>
      <c r="FRS55" s="9"/>
      <c r="FRT55" s="9"/>
      <c r="FRU55" s="9"/>
      <c r="FRV55" s="9"/>
      <c r="FRW55" s="9"/>
      <c r="FRX55" s="9"/>
      <c r="FRY55" s="9"/>
      <c r="FRZ55" s="9"/>
      <c r="FSA55" s="9"/>
      <c r="FSB55" s="9"/>
      <c r="FSC55" s="9"/>
      <c r="FSD55" s="9"/>
      <c r="FSE55" s="9"/>
      <c r="FSF55" s="9"/>
      <c r="FSG55" s="9"/>
      <c r="FSH55" s="9"/>
      <c r="FSI55" s="9"/>
      <c r="FSJ55" s="9"/>
      <c r="FSK55" s="9"/>
      <c r="FSL55" s="9"/>
      <c r="FSM55" s="9"/>
      <c r="FSN55" s="9"/>
      <c r="FSO55" s="9"/>
      <c r="FSP55" s="9"/>
      <c r="FSQ55" s="9"/>
      <c r="FSR55" s="9"/>
      <c r="FSS55" s="9"/>
      <c r="FST55" s="9"/>
      <c r="FSU55" s="9"/>
      <c r="FSV55" s="9"/>
      <c r="FSW55" s="9"/>
      <c r="FSX55" s="9"/>
      <c r="FSY55" s="9"/>
      <c r="FSZ55" s="9"/>
      <c r="FTA55" s="9"/>
      <c r="FTB55" s="9"/>
      <c r="FTC55" s="9"/>
      <c r="FTD55" s="9"/>
      <c r="FTE55" s="9"/>
      <c r="FTF55" s="9"/>
      <c r="FTG55" s="9"/>
      <c r="FTH55" s="9"/>
      <c r="FTI55" s="9"/>
      <c r="FTJ55" s="9"/>
      <c r="FTK55" s="9"/>
      <c r="FTL55" s="9"/>
      <c r="FTM55" s="9"/>
      <c r="FTN55" s="9"/>
      <c r="FTO55" s="9"/>
      <c r="FTP55" s="9"/>
      <c r="FTQ55" s="9"/>
      <c r="FTR55" s="9"/>
      <c r="FTS55" s="9"/>
      <c r="FTT55" s="9"/>
      <c r="FTU55" s="9"/>
      <c r="FTV55" s="9"/>
      <c r="FTW55" s="9"/>
      <c r="FTX55" s="9"/>
      <c r="FTY55" s="9"/>
      <c r="FTZ55" s="9"/>
      <c r="FUA55" s="9"/>
      <c r="FUB55" s="9"/>
      <c r="FUC55" s="9"/>
      <c r="FUD55" s="9"/>
      <c r="FUE55" s="9"/>
      <c r="FUF55" s="9"/>
      <c r="FUG55" s="9"/>
      <c r="FUH55" s="9"/>
      <c r="FUI55" s="9"/>
      <c r="FUJ55" s="9"/>
      <c r="FUK55" s="9"/>
      <c r="FUL55" s="9"/>
      <c r="FUM55" s="9"/>
      <c r="FUN55" s="9"/>
      <c r="FUO55" s="9"/>
      <c r="FUP55" s="9"/>
      <c r="FUQ55" s="9"/>
      <c r="FUR55" s="9"/>
      <c r="FUS55" s="9"/>
      <c r="FUT55" s="9"/>
      <c r="FUU55" s="9"/>
      <c r="FUV55" s="9"/>
      <c r="FUW55" s="9"/>
      <c r="FUX55" s="9"/>
      <c r="FUY55" s="9"/>
      <c r="FUZ55" s="9"/>
      <c r="FVA55" s="9"/>
      <c r="FVB55" s="9"/>
      <c r="FVC55" s="9"/>
      <c r="FVD55" s="9"/>
      <c r="FVE55" s="9"/>
      <c r="FVF55" s="9"/>
      <c r="FVG55" s="9"/>
      <c r="FVH55" s="9"/>
      <c r="FVI55" s="9"/>
      <c r="FVJ55" s="9"/>
      <c r="FVK55" s="9"/>
      <c r="FVL55" s="9"/>
      <c r="FVM55" s="9"/>
      <c r="FVN55" s="9"/>
      <c r="FVO55" s="9"/>
      <c r="FVP55" s="9"/>
      <c r="FVQ55" s="9"/>
      <c r="FVR55" s="9"/>
      <c r="FVS55" s="9"/>
      <c r="FVT55" s="9"/>
      <c r="FVU55" s="9"/>
      <c r="FVV55" s="9"/>
      <c r="FVW55" s="9"/>
      <c r="FVX55" s="9"/>
      <c r="FVY55" s="9"/>
      <c r="FVZ55" s="9"/>
      <c r="FWA55" s="9"/>
      <c r="FWB55" s="9"/>
      <c r="FWC55" s="9"/>
      <c r="FWD55" s="9"/>
      <c r="FWE55" s="9"/>
      <c r="FWF55" s="9"/>
      <c r="FWG55" s="9"/>
      <c r="FWH55" s="9"/>
      <c r="FWI55" s="9"/>
      <c r="FWJ55" s="9"/>
      <c r="FWK55" s="9"/>
      <c r="FWL55" s="9"/>
      <c r="FWM55" s="9"/>
      <c r="FWN55" s="9"/>
      <c r="FWO55" s="9"/>
      <c r="FWP55" s="9"/>
      <c r="FWQ55" s="9"/>
      <c r="FWR55" s="9"/>
      <c r="FWS55" s="9"/>
      <c r="FWT55" s="9"/>
      <c r="FWU55" s="9"/>
      <c r="FWV55" s="9"/>
      <c r="FWW55" s="9"/>
      <c r="FWX55" s="9"/>
      <c r="FWY55" s="9"/>
      <c r="FWZ55" s="9"/>
      <c r="FXA55" s="9"/>
      <c r="FXB55" s="9"/>
      <c r="FXC55" s="9"/>
      <c r="FXD55" s="9"/>
      <c r="FXE55" s="9"/>
      <c r="FXF55" s="9"/>
      <c r="FXG55" s="9"/>
      <c r="FXH55" s="9"/>
      <c r="FXI55" s="9"/>
      <c r="FXJ55" s="9"/>
      <c r="FXK55" s="9"/>
      <c r="FXL55" s="9"/>
      <c r="FXM55" s="9"/>
      <c r="FXN55" s="9"/>
      <c r="FXO55" s="9"/>
      <c r="FXP55" s="9"/>
      <c r="FXQ55" s="9"/>
      <c r="FXR55" s="9"/>
      <c r="FXS55" s="9"/>
      <c r="FXT55" s="9"/>
      <c r="FXU55" s="9"/>
      <c r="FXV55" s="9"/>
      <c r="FXW55" s="9"/>
      <c r="FXX55" s="9"/>
      <c r="FXY55" s="9"/>
      <c r="FXZ55" s="9"/>
      <c r="FYA55" s="9"/>
      <c r="FYB55" s="9"/>
      <c r="FYC55" s="9"/>
      <c r="FYD55" s="9"/>
      <c r="FYE55" s="9"/>
      <c r="FYF55" s="9"/>
      <c r="FYG55" s="9"/>
      <c r="FYH55" s="9"/>
      <c r="FYI55" s="9"/>
      <c r="FYJ55" s="9"/>
      <c r="FYK55" s="9"/>
      <c r="FYL55" s="9"/>
      <c r="FYM55" s="9"/>
      <c r="FYN55" s="9"/>
      <c r="FYO55" s="9"/>
      <c r="FYP55" s="9"/>
      <c r="FYQ55" s="9"/>
      <c r="FYR55" s="9"/>
      <c r="FYS55" s="9"/>
      <c r="FYT55" s="9"/>
      <c r="FYU55" s="9"/>
      <c r="FYV55" s="9"/>
      <c r="FYW55" s="9"/>
      <c r="FYX55" s="9"/>
      <c r="FYY55" s="9"/>
      <c r="FYZ55" s="9"/>
      <c r="FZA55" s="9"/>
      <c r="FZB55" s="9"/>
      <c r="FZC55" s="9"/>
      <c r="FZD55" s="9"/>
      <c r="FZE55" s="9"/>
      <c r="FZF55" s="9"/>
      <c r="FZG55" s="9"/>
      <c r="FZH55" s="9"/>
      <c r="FZI55" s="9"/>
      <c r="FZJ55" s="9"/>
      <c r="FZK55" s="9"/>
      <c r="FZL55" s="9"/>
      <c r="FZM55" s="9"/>
      <c r="FZN55" s="9"/>
      <c r="FZO55" s="9"/>
      <c r="FZP55" s="9"/>
      <c r="FZQ55" s="9"/>
      <c r="FZR55" s="9"/>
      <c r="FZS55" s="9"/>
      <c r="FZT55" s="9"/>
      <c r="FZU55" s="9"/>
      <c r="FZV55" s="9"/>
      <c r="FZW55" s="9"/>
      <c r="FZX55" s="9"/>
      <c r="FZY55" s="9"/>
      <c r="FZZ55" s="9"/>
      <c r="GAA55" s="9"/>
      <c r="GAB55" s="9"/>
      <c r="GAC55" s="9"/>
      <c r="GAD55" s="9"/>
      <c r="GAE55" s="9"/>
      <c r="GAF55" s="9"/>
      <c r="GAG55" s="9"/>
      <c r="GAH55" s="9"/>
      <c r="GAI55" s="9"/>
      <c r="GAJ55" s="9"/>
      <c r="GAK55" s="9"/>
      <c r="GAL55" s="9"/>
      <c r="GAM55" s="9"/>
      <c r="GAN55" s="9"/>
      <c r="GAO55" s="9"/>
      <c r="GAP55" s="9"/>
      <c r="GAQ55" s="9"/>
      <c r="GAR55" s="9"/>
      <c r="GAS55" s="9"/>
      <c r="GAT55" s="9"/>
      <c r="GAU55" s="9"/>
      <c r="GAV55" s="9"/>
      <c r="GAW55" s="9"/>
      <c r="GAX55" s="9"/>
      <c r="GAY55" s="9"/>
      <c r="GAZ55" s="9"/>
      <c r="GBA55" s="9"/>
      <c r="GBB55" s="9"/>
      <c r="GBC55" s="9"/>
      <c r="GBD55" s="9"/>
      <c r="GBE55" s="9"/>
      <c r="GBF55" s="9"/>
      <c r="GBG55" s="9"/>
      <c r="GBH55" s="9"/>
      <c r="GBI55" s="9"/>
      <c r="GBJ55" s="9"/>
      <c r="GBK55" s="9"/>
      <c r="GBL55" s="9"/>
      <c r="GBM55" s="9"/>
      <c r="GBN55" s="9"/>
      <c r="GBO55" s="9"/>
      <c r="GBP55" s="9"/>
      <c r="GBQ55" s="9"/>
      <c r="GBR55" s="9"/>
      <c r="GBS55" s="9"/>
      <c r="GBT55" s="9"/>
      <c r="GBU55" s="9"/>
      <c r="GBV55" s="9"/>
      <c r="GBW55" s="9"/>
      <c r="GBX55" s="9"/>
      <c r="GBY55" s="9"/>
      <c r="GBZ55" s="9"/>
      <c r="GCA55" s="9"/>
      <c r="GCB55" s="9"/>
      <c r="GCC55" s="9"/>
      <c r="GCD55" s="9"/>
      <c r="GCE55" s="9"/>
      <c r="GCF55" s="9"/>
      <c r="GCG55" s="9"/>
      <c r="GCH55" s="9"/>
      <c r="GCI55" s="9"/>
      <c r="GCJ55" s="9"/>
      <c r="GCK55" s="9"/>
      <c r="GCL55" s="9"/>
      <c r="GCM55" s="9"/>
      <c r="GCN55" s="9"/>
      <c r="GCO55" s="9"/>
      <c r="GCP55" s="9"/>
      <c r="GCQ55" s="9"/>
      <c r="GCR55" s="9"/>
      <c r="GCS55" s="9"/>
      <c r="GCT55" s="9"/>
      <c r="GCU55" s="9"/>
      <c r="GCV55" s="9"/>
      <c r="GCW55" s="9"/>
      <c r="GCX55" s="9"/>
      <c r="GCY55" s="9"/>
      <c r="GCZ55" s="9"/>
      <c r="GDA55" s="9"/>
      <c r="GDB55" s="9"/>
      <c r="GDC55" s="9"/>
      <c r="GDD55" s="9"/>
      <c r="GDE55" s="9"/>
      <c r="GDF55" s="9"/>
      <c r="GDG55" s="9"/>
      <c r="GDH55" s="9"/>
      <c r="GDI55" s="9"/>
      <c r="GDJ55" s="9"/>
      <c r="GDK55" s="9"/>
      <c r="GDL55" s="9"/>
      <c r="GDM55" s="9"/>
      <c r="GDN55" s="9"/>
      <c r="GDO55" s="9"/>
      <c r="GDP55" s="9"/>
      <c r="GDQ55" s="9"/>
      <c r="GDR55" s="9"/>
      <c r="GDS55" s="9"/>
      <c r="GDT55" s="9"/>
      <c r="GDU55" s="9"/>
      <c r="GDV55" s="9"/>
      <c r="GDW55" s="9"/>
      <c r="GDX55" s="9"/>
      <c r="GDY55" s="9"/>
      <c r="GDZ55" s="9"/>
      <c r="GEA55" s="9"/>
      <c r="GEB55" s="9"/>
      <c r="GEC55" s="9"/>
      <c r="GED55" s="9"/>
      <c r="GEE55" s="9"/>
      <c r="GEF55" s="9"/>
      <c r="GEG55" s="9"/>
      <c r="GEH55" s="9"/>
      <c r="GEI55" s="9"/>
      <c r="GEJ55" s="9"/>
      <c r="GEK55" s="9"/>
      <c r="GEL55" s="9"/>
      <c r="GEM55" s="9"/>
      <c r="GEN55" s="9"/>
      <c r="GEO55" s="9"/>
      <c r="GEP55" s="9"/>
      <c r="GEQ55" s="9"/>
      <c r="GER55" s="9"/>
      <c r="GES55" s="9"/>
      <c r="GET55" s="9"/>
      <c r="GEU55" s="9"/>
      <c r="GEV55" s="9"/>
      <c r="GEW55" s="9"/>
      <c r="GEX55" s="9"/>
      <c r="GEY55" s="9"/>
      <c r="GEZ55" s="9"/>
      <c r="GFA55" s="9"/>
      <c r="GFB55" s="9"/>
      <c r="GFC55" s="9"/>
      <c r="GFD55" s="9"/>
      <c r="GFE55" s="9"/>
      <c r="GFF55" s="9"/>
      <c r="GFG55" s="9"/>
      <c r="GFH55" s="9"/>
      <c r="GFI55" s="9"/>
      <c r="GFJ55" s="9"/>
      <c r="GFK55" s="9"/>
      <c r="GFL55" s="9"/>
      <c r="GFM55" s="9"/>
      <c r="GFN55" s="9"/>
      <c r="GFO55" s="9"/>
      <c r="GFP55" s="9"/>
      <c r="GFQ55" s="9"/>
      <c r="GFR55" s="9"/>
      <c r="GFS55" s="9"/>
      <c r="GFT55" s="9"/>
      <c r="GFU55" s="9"/>
      <c r="GFV55" s="9"/>
      <c r="GFW55" s="9"/>
      <c r="GFX55" s="9"/>
      <c r="GFY55" s="9"/>
      <c r="GFZ55" s="9"/>
      <c r="GGA55" s="9"/>
      <c r="GGB55" s="9"/>
      <c r="GGC55" s="9"/>
      <c r="GGD55" s="9"/>
      <c r="GGE55" s="9"/>
      <c r="GGF55" s="9"/>
      <c r="GGG55" s="9"/>
      <c r="GGH55" s="9"/>
      <c r="GGI55" s="9"/>
      <c r="GGJ55" s="9"/>
      <c r="GGK55" s="9"/>
      <c r="GGL55" s="9"/>
      <c r="GGM55" s="9"/>
      <c r="GGN55" s="9"/>
      <c r="GGO55" s="9"/>
      <c r="GGP55" s="9"/>
      <c r="GGQ55" s="9"/>
      <c r="GGR55" s="9"/>
      <c r="GGS55" s="9"/>
      <c r="GGT55" s="9"/>
      <c r="GGU55" s="9"/>
      <c r="GGV55" s="9"/>
      <c r="GGW55" s="9"/>
      <c r="GGX55" s="9"/>
      <c r="GGY55" s="9"/>
      <c r="GGZ55" s="9"/>
      <c r="GHA55" s="9"/>
      <c r="GHB55" s="9"/>
      <c r="GHC55" s="9"/>
      <c r="GHD55" s="9"/>
      <c r="GHE55" s="9"/>
      <c r="GHF55" s="9"/>
      <c r="GHG55" s="9"/>
      <c r="GHH55" s="9"/>
      <c r="GHI55" s="9"/>
      <c r="GHJ55" s="9"/>
      <c r="GHK55" s="9"/>
      <c r="GHL55" s="9"/>
      <c r="GHM55" s="9"/>
      <c r="GHN55" s="9"/>
      <c r="GHO55" s="9"/>
      <c r="GHP55" s="9"/>
      <c r="GHQ55" s="9"/>
      <c r="GHR55" s="9"/>
      <c r="GHS55" s="9"/>
      <c r="GHT55" s="9"/>
      <c r="GHU55" s="9"/>
      <c r="GHV55" s="9"/>
      <c r="GHW55" s="9"/>
      <c r="GHX55" s="9"/>
      <c r="GHY55" s="9"/>
      <c r="GHZ55" s="9"/>
      <c r="GIA55" s="9"/>
      <c r="GIB55" s="9"/>
      <c r="GIC55" s="9"/>
      <c r="GID55" s="9"/>
      <c r="GIE55" s="9"/>
      <c r="GIF55" s="9"/>
      <c r="GIG55" s="9"/>
      <c r="GIH55" s="9"/>
      <c r="GII55" s="9"/>
      <c r="GIJ55" s="9"/>
      <c r="GIK55" s="9"/>
      <c r="GIL55" s="9"/>
      <c r="GIM55" s="9"/>
      <c r="GIN55" s="9"/>
      <c r="GIO55" s="9"/>
      <c r="GIP55" s="9"/>
      <c r="GIQ55" s="9"/>
      <c r="GIR55" s="9"/>
      <c r="GIS55" s="9"/>
      <c r="GIT55" s="9"/>
      <c r="GIU55" s="9"/>
      <c r="GIV55" s="9"/>
      <c r="GIW55" s="9"/>
      <c r="GIX55" s="9"/>
      <c r="GIY55" s="9"/>
      <c r="GIZ55" s="9"/>
      <c r="GJA55" s="9"/>
      <c r="GJB55" s="9"/>
      <c r="GJC55" s="9"/>
      <c r="GJD55" s="9"/>
      <c r="GJE55" s="9"/>
      <c r="GJF55" s="9"/>
      <c r="GJG55" s="9"/>
      <c r="GJH55" s="9"/>
      <c r="GJI55" s="9"/>
      <c r="GJJ55" s="9"/>
      <c r="GJK55" s="9"/>
      <c r="GJL55" s="9"/>
      <c r="GJM55" s="9"/>
      <c r="GJN55" s="9"/>
      <c r="GJO55" s="9"/>
      <c r="GJP55" s="9"/>
      <c r="GJQ55" s="9"/>
      <c r="GJR55" s="9"/>
      <c r="GJS55" s="9"/>
      <c r="GJT55" s="9"/>
      <c r="GJU55" s="9"/>
      <c r="GJV55" s="9"/>
      <c r="GJW55" s="9"/>
      <c r="GJX55" s="9"/>
      <c r="GJY55" s="9"/>
      <c r="GJZ55" s="9"/>
      <c r="GKA55" s="9"/>
      <c r="GKB55" s="9"/>
      <c r="GKC55" s="9"/>
      <c r="GKD55" s="9"/>
      <c r="GKE55" s="9"/>
      <c r="GKF55" s="9"/>
      <c r="GKG55" s="9"/>
      <c r="GKH55" s="9"/>
      <c r="GKI55" s="9"/>
      <c r="GKJ55" s="9"/>
      <c r="GKK55" s="9"/>
      <c r="GKL55" s="9"/>
      <c r="GKM55" s="9"/>
      <c r="GKN55" s="9"/>
      <c r="GKO55" s="9"/>
      <c r="GKP55" s="9"/>
      <c r="GKQ55" s="9"/>
      <c r="GKR55" s="9"/>
      <c r="GKS55" s="9"/>
      <c r="GKT55" s="9"/>
      <c r="GKU55" s="9"/>
      <c r="GKV55" s="9"/>
      <c r="GKW55" s="9"/>
      <c r="GKX55" s="9"/>
      <c r="GKY55" s="9"/>
      <c r="GKZ55" s="9"/>
      <c r="GLA55" s="9"/>
      <c r="GLB55" s="9"/>
      <c r="GLC55" s="9"/>
      <c r="GLD55" s="9"/>
      <c r="GLE55" s="9"/>
      <c r="GLF55" s="9"/>
      <c r="GLG55" s="9"/>
      <c r="GLH55" s="9"/>
      <c r="GLI55" s="9"/>
      <c r="GLJ55" s="9"/>
      <c r="GLK55" s="9"/>
      <c r="GLL55" s="9"/>
      <c r="GLM55" s="9"/>
      <c r="GLN55" s="9"/>
      <c r="GLO55" s="9"/>
      <c r="GLP55" s="9"/>
      <c r="GLQ55" s="9"/>
      <c r="GLR55" s="9"/>
      <c r="GLS55" s="9"/>
      <c r="GLT55" s="9"/>
      <c r="GLU55" s="9"/>
      <c r="GLV55" s="9"/>
      <c r="GLW55" s="9"/>
      <c r="GLX55" s="9"/>
      <c r="GLY55" s="9"/>
      <c r="GLZ55" s="9"/>
      <c r="GMA55" s="9"/>
      <c r="GMB55" s="9"/>
      <c r="GMC55" s="9"/>
      <c r="GMD55" s="9"/>
      <c r="GME55" s="9"/>
      <c r="GMF55" s="9"/>
      <c r="GMG55" s="9"/>
      <c r="GMH55" s="9"/>
      <c r="GMI55" s="9"/>
      <c r="GMJ55" s="9"/>
      <c r="GMK55" s="9"/>
      <c r="GML55" s="9"/>
      <c r="GMM55" s="9"/>
      <c r="GMN55" s="9"/>
      <c r="GMO55" s="9"/>
      <c r="GMP55" s="9"/>
      <c r="GMQ55" s="9"/>
      <c r="GMR55" s="9"/>
      <c r="GMS55" s="9"/>
      <c r="GMT55" s="9"/>
      <c r="GMU55" s="9"/>
      <c r="GMV55" s="9"/>
      <c r="GMW55" s="9"/>
      <c r="GMX55" s="9"/>
      <c r="GMY55" s="9"/>
      <c r="GMZ55" s="9"/>
      <c r="GNA55" s="9"/>
      <c r="GNB55" s="9"/>
      <c r="GNC55" s="9"/>
      <c r="GND55" s="9"/>
      <c r="GNE55" s="9"/>
      <c r="GNF55" s="9"/>
      <c r="GNG55" s="9"/>
      <c r="GNH55" s="9"/>
      <c r="GNI55" s="9"/>
      <c r="GNJ55" s="9"/>
      <c r="GNK55" s="9"/>
      <c r="GNL55" s="9"/>
      <c r="GNM55" s="9"/>
      <c r="GNN55" s="9"/>
      <c r="GNO55" s="9"/>
      <c r="GNP55" s="9"/>
      <c r="GNQ55" s="9"/>
      <c r="GNR55" s="9"/>
      <c r="GNS55" s="9"/>
      <c r="GNT55" s="9"/>
      <c r="GNU55" s="9"/>
      <c r="GNV55" s="9"/>
      <c r="GNW55" s="9"/>
      <c r="GNX55" s="9"/>
      <c r="GNY55" s="9"/>
      <c r="GNZ55" s="9"/>
      <c r="GOA55" s="9"/>
      <c r="GOB55" s="9"/>
      <c r="GOC55" s="9"/>
      <c r="GOD55" s="9"/>
      <c r="GOE55" s="9"/>
      <c r="GOF55" s="9"/>
      <c r="GOG55" s="9"/>
      <c r="GOH55" s="9"/>
      <c r="GOI55" s="9"/>
      <c r="GOJ55" s="9"/>
      <c r="GOK55" s="9"/>
      <c r="GOL55" s="9"/>
      <c r="GOM55" s="9"/>
      <c r="GON55" s="9"/>
      <c r="GOO55" s="9"/>
      <c r="GOP55" s="9"/>
      <c r="GOQ55" s="9"/>
      <c r="GOR55" s="9"/>
      <c r="GOS55" s="9"/>
      <c r="GOT55" s="9"/>
      <c r="GOU55" s="9"/>
      <c r="GOV55" s="9"/>
      <c r="GOW55" s="9"/>
      <c r="GOX55" s="9"/>
      <c r="GOY55" s="9"/>
      <c r="GOZ55" s="9"/>
      <c r="GPA55" s="9"/>
      <c r="GPB55" s="9"/>
      <c r="GPC55" s="9"/>
      <c r="GPD55" s="9"/>
      <c r="GPE55" s="9"/>
      <c r="GPF55" s="9"/>
      <c r="GPG55" s="9"/>
      <c r="GPH55" s="9"/>
      <c r="GPI55" s="9"/>
      <c r="GPJ55" s="9"/>
      <c r="GPK55" s="9"/>
      <c r="GPL55" s="9"/>
      <c r="GPM55" s="9"/>
      <c r="GPN55" s="9"/>
      <c r="GPO55" s="9"/>
      <c r="GPP55" s="9"/>
      <c r="GPQ55" s="9"/>
      <c r="GPR55" s="9"/>
      <c r="GPS55" s="9"/>
      <c r="GPT55" s="9"/>
      <c r="GPU55" s="9"/>
      <c r="GPV55" s="9"/>
      <c r="GPW55" s="9"/>
      <c r="GPX55" s="9"/>
      <c r="GPY55" s="9"/>
      <c r="GPZ55" s="9"/>
      <c r="GQA55" s="9"/>
      <c r="GQB55" s="9"/>
      <c r="GQC55" s="9"/>
      <c r="GQD55" s="9"/>
      <c r="GQE55" s="9"/>
      <c r="GQF55" s="9"/>
      <c r="GQG55" s="9"/>
      <c r="GQH55" s="9"/>
      <c r="GQI55" s="9"/>
      <c r="GQJ55" s="9"/>
      <c r="GQK55" s="9"/>
      <c r="GQL55" s="9"/>
      <c r="GQM55" s="9"/>
      <c r="GQN55" s="9"/>
      <c r="GQO55" s="9"/>
      <c r="GQP55" s="9"/>
      <c r="GQQ55" s="9"/>
      <c r="GQR55" s="9"/>
      <c r="GQS55" s="9"/>
      <c r="GQT55" s="9"/>
      <c r="GQU55" s="9"/>
      <c r="GQV55" s="9"/>
      <c r="GQW55" s="9"/>
      <c r="GQX55" s="9"/>
      <c r="GQY55" s="9"/>
      <c r="GQZ55" s="9"/>
      <c r="GRA55" s="9"/>
      <c r="GRB55" s="9"/>
      <c r="GRC55" s="9"/>
      <c r="GRD55" s="9"/>
      <c r="GRE55" s="9"/>
      <c r="GRF55" s="9"/>
      <c r="GRG55" s="9"/>
      <c r="GRH55" s="9"/>
      <c r="GRI55" s="9"/>
      <c r="GRJ55" s="9"/>
      <c r="GRK55" s="9"/>
      <c r="GRL55" s="9"/>
      <c r="GRM55" s="9"/>
      <c r="GRN55" s="9"/>
      <c r="GRO55" s="9"/>
      <c r="GRP55" s="9"/>
      <c r="GRQ55" s="9"/>
      <c r="GRR55" s="9"/>
      <c r="GRS55" s="9"/>
      <c r="GRT55" s="9"/>
      <c r="GRU55" s="9"/>
      <c r="GRV55" s="9"/>
      <c r="GRW55" s="9"/>
      <c r="GRX55" s="9"/>
      <c r="GRY55" s="9"/>
      <c r="GRZ55" s="9"/>
      <c r="GSA55" s="9"/>
      <c r="GSB55" s="9"/>
      <c r="GSC55" s="9"/>
      <c r="GSD55" s="9"/>
      <c r="GSE55" s="9"/>
      <c r="GSF55" s="9"/>
      <c r="GSG55" s="9"/>
      <c r="GSH55" s="9"/>
      <c r="GSI55" s="9"/>
      <c r="GSJ55" s="9"/>
      <c r="GSK55" s="9"/>
      <c r="GSL55" s="9"/>
      <c r="GSM55" s="9"/>
      <c r="GSN55" s="9"/>
      <c r="GSO55" s="9"/>
      <c r="GSP55" s="9"/>
      <c r="GSQ55" s="9"/>
      <c r="GSR55" s="9"/>
      <c r="GSS55" s="9"/>
      <c r="GST55" s="9"/>
      <c r="GSU55" s="9"/>
      <c r="GSV55" s="9"/>
      <c r="GSW55" s="9"/>
      <c r="GSX55" s="9"/>
      <c r="GSY55" s="9"/>
      <c r="GSZ55" s="9"/>
      <c r="GTA55" s="9"/>
      <c r="GTB55" s="9"/>
      <c r="GTC55" s="9"/>
      <c r="GTD55" s="9"/>
      <c r="GTE55" s="9"/>
      <c r="GTF55" s="9"/>
      <c r="GTG55" s="9"/>
      <c r="GTH55" s="9"/>
      <c r="GTI55" s="9"/>
      <c r="GTJ55" s="9"/>
      <c r="GTK55" s="9"/>
      <c r="GTL55" s="9"/>
      <c r="GTM55" s="9"/>
      <c r="GTN55" s="9"/>
      <c r="GTO55" s="9"/>
      <c r="GTP55" s="9"/>
      <c r="GTQ55" s="9"/>
      <c r="GTR55" s="9"/>
      <c r="GTS55" s="9"/>
      <c r="GTT55" s="9"/>
      <c r="GTU55" s="9"/>
      <c r="GTV55" s="9"/>
      <c r="GTW55" s="9"/>
      <c r="GTX55" s="9"/>
      <c r="GTY55" s="9"/>
      <c r="GTZ55" s="9"/>
      <c r="GUA55" s="9"/>
      <c r="GUB55" s="9"/>
      <c r="GUC55" s="9"/>
      <c r="GUD55" s="9"/>
      <c r="GUE55" s="9"/>
      <c r="GUF55" s="9"/>
      <c r="GUG55" s="9"/>
      <c r="GUH55" s="9"/>
      <c r="GUI55" s="9"/>
      <c r="GUJ55" s="9"/>
      <c r="GUK55" s="9"/>
      <c r="GUL55" s="9"/>
      <c r="GUM55" s="9"/>
      <c r="GUN55" s="9"/>
      <c r="GUO55" s="9"/>
      <c r="GUP55" s="9"/>
      <c r="GUQ55" s="9"/>
      <c r="GUR55" s="9"/>
      <c r="GUS55" s="9"/>
      <c r="GUT55" s="9"/>
      <c r="GUU55" s="9"/>
      <c r="GUV55" s="9"/>
      <c r="GUW55" s="9"/>
      <c r="GUX55" s="9"/>
      <c r="GUY55" s="9"/>
      <c r="GUZ55" s="9"/>
      <c r="GVA55" s="9"/>
      <c r="GVB55" s="9"/>
      <c r="GVC55" s="9"/>
      <c r="GVD55" s="9"/>
      <c r="GVE55" s="9"/>
      <c r="GVF55" s="9"/>
      <c r="GVG55" s="9"/>
      <c r="GVH55" s="9"/>
      <c r="GVI55" s="9"/>
      <c r="GVJ55" s="9"/>
      <c r="GVK55" s="9"/>
      <c r="GVL55" s="9"/>
      <c r="GVM55" s="9"/>
      <c r="GVN55" s="9"/>
      <c r="GVO55" s="9"/>
      <c r="GVP55" s="9"/>
      <c r="GVQ55" s="9"/>
      <c r="GVR55" s="9"/>
      <c r="GVS55" s="9"/>
      <c r="GVT55" s="9"/>
      <c r="GVU55" s="9"/>
      <c r="GVV55" s="9"/>
      <c r="GVW55" s="9"/>
      <c r="GVX55" s="9"/>
      <c r="GVY55" s="9"/>
      <c r="GVZ55" s="9"/>
      <c r="GWA55" s="9"/>
      <c r="GWB55" s="9"/>
      <c r="GWC55" s="9"/>
      <c r="GWD55" s="9"/>
      <c r="GWE55" s="9"/>
      <c r="GWF55" s="9"/>
      <c r="GWG55" s="9"/>
      <c r="GWH55" s="9"/>
      <c r="GWI55" s="9"/>
      <c r="GWJ55" s="9"/>
      <c r="GWK55" s="9"/>
      <c r="GWL55" s="9"/>
      <c r="GWM55" s="9"/>
      <c r="GWN55" s="9"/>
      <c r="GWO55" s="9"/>
      <c r="GWP55" s="9"/>
      <c r="GWQ55" s="9"/>
      <c r="GWR55" s="9"/>
      <c r="GWS55" s="9"/>
      <c r="GWT55" s="9"/>
      <c r="GWU55" s="9"/>
      <c r="GWV55" s="9"/>
      <c r="GWW55" s="9"/>
      <c r="GWX55" s="9"/>
      <c r="GWY55" s="9"/>
      <c r="GWZ55" s="9"/>
      <c r="GXA55" s="9"/>
      <c r="GXB55" s="9"/>
      <c r="GXC55" s="9"/>
      <c r="GXD55" s="9"/>
      <c r="GXE55" s="9"/>
      <c r="GXF55" s="9"/>
      <c r="GXG55" s="9"/>
      <c r="GXH55" s="9"/>
      <c r="GXI55" s="9"/>
      <c r="GXJ55" s="9"/>
      <c r="GXK55" s="9"/>
      <c r="GXL55" s="9"/>
      <c r="GXM55" s="9"/>
      <c r="GXN55" s="9"/>
      <c r="GXO55" s="9"/>
      <c r="GXP55" s="9"/>
      <c r="GXQ55" s="9"/>
      <c r="GXR55" s="9"/>
      <c r="GXS55" s="9"/>
      <c r="GXT55" s="9"/>
      <c r="GXU55" s="9"/>
      <c r="GXV55" s="9"/>
      <c r="GXW55" s="9"/>
      <c r="GXX55" s="9"/>
      <c r="GXY55" s="9"/>
      <c r="GXZ55" s="9"/>
      <c r="GYA55" s="9"/>
      <c r="GYB55" s="9"/>
      <c r="GYC55" s="9"/>
      <c r="GYD55" s="9"/>
      <c r="GYE55" s="9"/>
      <c r="GYF55" s="9"/>
      <c r="GYG55" s="9"/>
      <c r="GYH55" s="9"/>
      <c r="GYI55" s="9"/>
      <c r="GYJ55" s="9"/>
      <c r="GYK55" s="9"/>
      <c r="GYL55" s="9"/>
      <c r="GYM55" s="9"/>
      <c r="GYN55" s="9"/>
      <c r="GYO55" s="9"/>
      <c r="GYP55" s="9"/>
      <c r="GYQ55" s="9"/>
      <c r="GYR55" s="9"/>
      <c r="GYS55" s="9"/>
      <c r="GYT55" s="9"/>
      <c r="GYU55" s="9"/>
      <c r="GYV55" s="9"/>
      <c r="GYW55" s="9"/>
      <c r="GYX55" s="9"/>
      <c r="GYY55" s="9"/>
      <c r="GYZ55" s="9"/>
      <c r="GZA55" s="9"/>
      <c r="GZB55" s="9"/>
      <c r="GZC55" s="9"/>
      <c r="GZD55" s="9"/>
      <c r="GZE55" s="9"/>
      <c r="GZF55" s="9"/>
      <c r="GZG55" s="9"/>
      <c r="GZH55" s="9"/>
      <c r="GZI55" s="9"/>
      <c r="GZJ55" s="9"/>
      <c r="GZK55" s="9"/>
      <c r="GZL55" s="9"/>
      <c r="GZM55" s="9"/>
      <c r="GZN55" s="9"/>
      <c r="GZO55" s="9"/>
      <c r="GZP55" s="9"/>
      <c r="GZQ55" s="9"/>
      <c r="GZR55" s="9"/>
      <c r="GZS55" s="9"/>
      <c r="GZT55" s="9"/>
      <c r="GZU55" s="9"/>
      <c r="GZV55" s="9"/>
      <c r="GZW55" s="9"/>
      <c r="GZX55" s="9"/>
      <c r="GZY55" s="9"/>
      <c r="GZZ55" s="9"/>
      <c r="HAA55" s="9"/>
      <c r="HAB55" s="9"/>
      <c r="HAC55" s="9"/>
      <c r="HAD55" s="9"/>
      <c r="HAE55" s="9"/>
      <c r="HAF55" s="9"/>
      <c r="HAG55" s="9"/>
      <c r="HAH55" s="9"/>
      <c r="HAI55" s="9"/>
      <c r="HAJ55" s="9"/>
      <c r="HAK55" s="9"/>
      <c r="HAL55" s="9"/>
      <c r="HAM55" s="9"/>
      <c r="HAN55" s="9"/>
      <c r="HAO55" s="9"/>
      <c r="HAP55" s="9"/>
      <c r="HAQ55" s="9"/>
      <c r="HAR55" s="9"/>
      <c r="HAS55" s="9"/>
      <c r="HAT55" s="9"/>
      <c r="HAU55" s="9"/>
      <c r="HAV55" s="9"/>
      <c r="HAW55" s="9"/>
      <c r="HAX55" s="9"/>
      <c r="HAY55" s="9"/>
      <c r="HAZ55" s="9"/>
      <c r="HBA55" s="9"/>
      <c r="HBB55" s="9"/>
      <c r="HBC55" s="9"/>
      <c r="HBD55" s="9"/>
      <c r="HBE55" s="9"/>
      <c r="HBF55" s="9"/>
      <c r="HBG55" s="9"/>
      <c r="HBH55" s="9"/>
      <c r="HBI55" s="9"/>
      <c r="HBJ55" s="9"/>
      <c r="HBK55" s="9"/>
      <c r="HBL55" s="9"/>
      <c r="HBM55" s="9"/>
      <c r="HBN55" s="9"/>
      <c r="HBO55" s="9"/>
      <c r="HBP55" s="9"/>
      <c r="HBQ55" s="9"/>
      <c r="HBR55" s="9"/>
      <c r="HBS55" s="9"/>
      <c r="HBT55" s="9"/>
      <c r="HBU55" s="9"/>
      <c r="HBV55" s="9"/>
      <c r="HBW55" s="9"/>
      <c r="HBX55" s="9"/>
      <c r="HBY55" s="9"/>
      <c r="HBZ55" s="9"/>
      <c r="HCA55" s="9"/>
      <c r="HCB55" s="9"/>
      <c r="HCC55" s="9"/>
      <c r="HCD55" s="9"/>
      <c r="HCE55" s="9"/>
      <c r="HCF55" s="9"/>
      <c r="HCG55" s="9"/>
      <c r="HCH55" s="9"/>
      <c r="HCI55" s="9"/>
      <c r="HCJ55" s="9"/>
      <c r="HCK55" s="9"/>
      <c r="HCL55" s="9"/>
      <c r="HCM55" s="9"/>
      <c r="HCN55" s="9"/>
      <c r="HCO55" s="9"/>
      <c r="HCP55" s="9"/>
      <c r="HCQ55" s="9"/>
      <c r="HCR55" s="9"/>
      <c r="HCS55" s="9"/>
      <c r="HCT55" s="9"/>
      <c r="HCU55" s="9"/>
      <c r="HCV55" s="9"/>
      <c r="HCW55" s="9"/>
      <c r="HCX55" s="9"/>
      <c r="HCY55" s="9"/>
      <c r="HCZ55" s="9"/>
      <c r="HDA55" s="9"/>
      <c r="HDB55" s="9"/>
      <c r="HDC55" s="9"/>
      <c r="HDD55" s="9"/>
      <c r="HDE55" s="9"/>
      <c r="HDF55" s="9"/>
      <c r="HDG55" s="9"/>
      <c r="HDH55" s="9"/>
      <c r="HDI55" s="9"/>
      <c r="HDJ55" s="9"/>
      <c r="HDK55" s="9"/>
      <c r="HDL55" s="9"/>
      <c r="HDM55" s="9"/>
      <c r="HDN55" s="9"/>
      <c r="HDO55" s="9"/>
      <c r="HDP55" s="9"/>
      <c r="HDQ55" s="9"/>
      <c r="HDR55" s="9"/>
      <c r="HDS55" s="9"/>
      <c r="HDT55" s="9"/>
      <c r="HDU55" s="9"/>
      <c r="HDV55" s="9"/>
      <c r="HDW55" s="9"/>
      <c r="HDX55" s="9"/>
      <c r="HDY55" s="9"/>
      <c r="HDZ55" s="9"/>
      <c r="HEA55" s="9"/>
      <c r="HEB55" s="9"/>
      <c r="HEC55" s="9"/>
      <c r="HED55" s="9"/>
      <c r="HEE55" s="9"/>
      <c r="HEF55" s="9"/>
      <c r="HEG55" s="9"/>
      <c r="HEH55" s="9"/>
      <c r="HEI55" s="9"/>
      <c r="HEJ55" s="9"/>
      <c r="HEK55" s="9"/>
      <c r="HEL55" s="9"/>
      <c r="HEM55" s="9"/>
      <c r="HEN55" s="9"/>
      <c r="HEO55" s="9"/>
      <c r="HEP55" s="9"/>
      <c r="HEQ55" s="9"/>
      <c r="HER55" s="9"/>
      <c r="HES55" s="9"/>
      <c r="HET55" s="9"/>
      <c r="HEU55" s="9"/>
      <c r="HEV55" s="9"/>
      <c r="HEW55" s="9"/>
      <c r="HEX55" s="9"/>
      <c r="HEY55" s="9"/>
      <c r="HEZ55" s="9"/>
      <c r="HFA55" s="9"/>
      <c r="HFB55" s="9"/>
      <c r="HFC55" s="9"/>
      <c r="HFD55" s="9"/>
      <c r="HFE55" s="9"/>
      <c r="HFF55" s="9"/>
      <c r="HFG55" s="9"/>
      <c r="HFH55" s="9"/>
      <c r="HFI55" s="9"/>
      <c r="HFJ55" s="9"/>
      <c r="HFK55" s="9"/>
      <c r="HFL55" s="9"/>
      <c r="HFM55" s="9"/>
      <c r="HFN55" s="9"/>
      <c r="HFO55" s="9"/>
      <c r="HFP55" s="9"/>
      <c r="HFQ55" s="9"/>
      <c r="HFR55" s="9"/>
      <c r="HFS55" s="9"/>
      <c r="HFT55" s="9"/>
      <c r="HFU55" s="9"/>
      <c r="HFV55" s="9"/>
      <c r="HFW55" s="9"/>
      <c r="HFX55" s="9"/>
      <c r="HFY55" s="9"/>
      <c r="HFZ55" s="9"/>
      <c r="HGA55" s="9"/>
      <c r="HGB55" s="9"/>
      <c r="HGC55" s="9"/>
      <c r="HGD55" s="9"/>
      <c r="HGE55" s="9"/>
      <c r="HGF55" s="9"/>
      <c r="HGG55" s="9"/>
      <c r="HGH55" s="9"/>
      <c r="HGI55" s="9"/>
      <c r="HGJ55" s="9"/>
      <c r="HGK55" s="9"/>
      <c r="HGL55" s="9"/>
      <c r="HGM55" s="9"/>
      <c r="HGN55" s="9"/>
      <c r="HGO55" s="9"/>
      <c r="HGP55" s="9"/>
      <c r="HGQ55" s="9"/>
      <c r="HGR55" s="9"/>
      <c r="HGS55" s="9"/>
      <c r="HGT55" s="9"/>
      <c r="HGU55" s="9"/>
      <c r="HGV55" s="9"/>
      <c r="HGW55" s="9"/>
      <c r="HGX55" s="9"/>
      <c r="HGY55" s="9"/>
      <c r="HGZ55" s="9"/>
      <c r="HHA55" s="9"/>
      <c r="HHB55" s="9"/>
      <c r="HHC55" s="9"/>
      <c r="HHD55" s="9"/>
      <c r="HHE55" s="9"/>
      <c r="HHF55" s="9"/>
      <c r="HHG55" s="9"/>
      <c r="HHH55" s="9"/>
      <c r="HHI55" s="9"/>
      <c r="HHJ55" s="9"/>
      <c r="HHK55" s="9"/>
      <c r="HHL55" s="9"/>
      <c r="HHM55" s="9"/>
      <c r="HHN55" s="9"/>
      <c r="HHO55" s="9"/>
      <c r="HHP55" s="9"/>
      <c r="HHQ55" s="9"/>
      <c r="HHR55" s="9"/>
      <c r="HHS55" s="9"/>
      <c r="HHT55" s="9"/>
      <c r="HHU55" s="9"/>
      <c r="HHV55" s="9"/>
      <c r="HHW55" s="9"/>
      <c r="HHX55" s="9"/>
      <c r="HHY55" s="9"/>
      <c r="HHZ55" s="9"/>
      <c r="HIA55" s="9"/>
      <c r="HIB55" s="9"/>
      <c r="HIC55" s="9"/>
      <c r="HID55" s="9"/>
      <c r="HIE55" s="9"/>
      <c r="HIF55" s="9"/>
      <c r="HIG55" s="9"/>
      <c r="HIH55" s="9"/>
      <c r="HII55" s="9"/>
      <c r="HIJ55" s="9"/>
      <c r="HIK55" s="9"/>
      <c r="HIL55" s="9"/>
      <c r="HIM55" s="9"/>
      <c r="HIN55" s="9"/>
      <c r="HIO55" s="9"/>
      <c r="HIP55" s="9"/>
      <c r="HIQ55" s="9"/>
      <c r="HIR55" s="9"/>
      <c r="HIS55" s="9"/>
      <c r="HIT55" s="9"/>
      <c r="HIU55" s="9"/>
      <c r="HIV55" s="9"/>
      <c r="HIW55" s="9"/>
      <c r="HIX55" s="9"/>
      <c r="HIY55" s="9"/>
      <c r="HIZ55" s="9"/>
      <c r="HJA55" s="9"/>
      <c r="HJB55" s="9"/>
      <c r="HJC55" s="9"/>
      <c r="HJD55" s="9"/>
      <c r="HJE55" s="9"/>
      <c r="HJF55" s="9"/>
      <c r="HJG55" s="9"/>
      <c r="HJH55" s="9"/>
      <c r="HJI55" s="9"/>
      <c r="HJJ55" s="9"/>
      <c r="HJK55" s="9"/>
      <c r="HJL55" s="9"/>
      <c r="HJM55" s="9"/>
      <c r="HJN55" s="9"/>
      <c r="HJO55" s="9"/>
      <c r="HJP55" s="9"/>
      <c r="HJQ55" s="9"/>
      <c r="HJR55" s="9"/>
      <c r="HJS55" s="9"/>
      <c r="HJT55" s="9"/>
      <c r="HJU55" s="9"/>
      <c r="HJV55" s="9"/>
      <c r="HJW55" s="9"/>
      <c r="HJX55" s="9"/>
      <c r="HJY55" s="9"/>
      <c r="HJZ55" s="9"/>
      <c r="HKA55" s="9"/>
      <c r="HKB55" s="9"/>
      <c r="HKC55" s="9"/>
      <c r="HKD55" s="9"/>
      <c r="HKE55" s="9"/>
      <c r="HKF55" s="9"/>
      <c r="HKG55" s="9"/>
      <c r="HKH55" s="9"/>
      <c r="HKI55" s="9"/>
      <c r="HKJ55" s="9"/>
      <c r="HKK55" s="9"/>
      <c r="HKL55" s="9"/>
      <c r="HKM55" s="9"/>
      <c r="HKN55" s="9"/>
      <c r="HKO55" s="9"/>
      <c r="HKP55" s="9"/>
      <c r="HKQ55" s="9"/>
      <c r="HKR55" s="9"/>
      <c r="HKS55" s="9"/>
      <c r="HKT55" s="9"/>
      <c r="HKU55" s="9"/>
      <c r="HKV55" s="9"/>
      <c r="HKW55" s="9"/>
      <c r="HKX55" s="9"/>
      <c r="HKY55" s="9"/>
      <c r="HKZ55" s="9"/>
      <c r="HLA55" s="9"/>
      <c r="HLB55" s="9"/>
      <c r="HLC55" s="9"/>
      <c r="HLD55" s="9"/>
      <c r="HLE55" s="9"/>
      <c r="HLF55" s="9"/>
      <c r="HLG55" s="9"/>
      <c r="HLH55" s="9"/>
      <c r="HLI55" s="9"/>
      <c r="HLJ55" s="9"/>
      <c r="HLK55" s="9"/>
      <c r="HLL55" s="9"/>
      <c r="HLM55" s="9"/>
      <c r="HLN55" s="9"/>
      <c r="HLO55" s="9"/>
      <c r="HLP55" s="9"/>
      <c r="HLQ55" s="9"/>
      <c r="HLR55" s="9"/>
      <c r="HLS55" s="9"/>
      <c r="HLT55" s="9"/>
      <c r="HLU55" s="9"/>
      <c r="HLV55" s="9"/>
      <c r="HLW55" s="9"/>
      <c r="HLX55" s="9"/>
      <c r="HLY55" s="9"/>
      <c r="HLZ55" s="9"/>
      <c r="HMA55" s="9"/>
      <c r="HMB55" s="9"/>
      <c r="HMC55" s="9"/>
      <c r="HMD55" s="9"/>
      <c r="HME55" s="9"/>
      <c r="HMF55" s="9"/>
      <c r="HMG55" s="9"/>
      <c r="HMH55" s="9"/>
      <c r="HMI55" s="9"/>
      <c r="HMJ55" s="9"/>
      <c r="HMK55" s="9"/>
      <c r="HML55" s="9"/>
      <c r="HMM55" s="9"/>
      <c r="HMN55" s="9"/>
      <c r="HMO55" s="9"/>
      <c r="HMP55" s="9"/>
      <c r="HMQ55" s="9"/>
      <c r="HMR55" s="9"/>
      <c r="HMS55" s="9"/>
      <c r="HMT55" s="9"/>
      <c r="HMU55" s="9"/>
      <c r="HMV55" s="9"/>
      <c r="HMW55" s="9"/>
      <c r="HMX55" s="9"/>
      <c r="HMY55" s="9"/>
      <c r="HMZ55" s="9"/>
      <c r="HNA55" s="9"/>
      <c r="HNB55" s="9"/>
      <c r="HNC55" s="9"/>
      <c r="HND55" s="9"/>
      <c r="HNE55" s="9"/>
      <c r="HNF55" s="9"/>
      <c r="HNG55" s="9"/>
      <c r="HNH55" s="9"/>
      <c r="HNI55" s="9"/>
      <c r="HNJ55" s="9"/>
      <c r="HNK55" s="9"/>
      <c r="HNL55" s="9"/>
      <c r="HNM55" s="9"/>
      <c r="HNN55" s="9"/>
      <c r="HNO55" s="9"/>
      <c r="HNP55" s="9"/>
      <c r="HNQ55" s="9"/>
      <c r="HNR55" s="9"/>
      <c r="HNS55" s="9"/>
      <c r="HNT55" s="9"/>
      <c r="HNU55" s="9"/>
      <c r="HNV55" s="9"/>
      <c r="HNW55" s="9"/>
      <c r="HNX55" s="9"/>
      <c r="HNY55" s="9"/>
      <c r="HNZ55" s="9"/>
      <c r="HOA55" s="9"/>
      <c r="HOB55" s="9"/>
      <c r="HOC55" s="9"/>
      <c r="HOD55" s="9"/>
      <c r="HOE55" s="9"/>
      <c r="HOF55" s="9"/>
      <c r="HOG55" s="9"/>
      <c r="HOH55" s="9"/>
      <c r="HOI55" s="9"/>
      <c r="HOJ55" s="9"/>
      <c r="HOK55" s="9"/>
      <c r="HOL55" s="9"/>
      <c r="HOM55" s="9"/>
      <c r="HON55" s="9"/>
      <c r="HOO55" s="9"/>
      <c r="HOP55" s="9"/>
      <c r="HOQ55" s="9"/>
      <c r="HOR55" s="9"/>
      <c r="HOS55" s="9"/>
      <c r="HOT55" s="9"/>
      <c r="HOU55" s="9"/>
      <c r="HOV55" s="9"/>
      <c r="HOW55" s="9"/>
      <c r="HOX55" s="9"/>
      <c r="HOY55" s="9"/>
      <c r="HOZ55" s="9"/>
      <c r="HPA55" s="9"/>
      <c r="HPB55" s="9"/>
      <c r="HPC55" s="9"/>
      <c r="HPD55" s="9"/>
      <c r="HPE55" s="9"/>
      <c r="HPF55" s="9"/>
      <c r="HPG55" s="9"/>
      <c r="HPH55" s="9"/>
      <c r="HPI55" s="9"/>
      <c r="HPJ55" s="9"/>
      <c r="HPK55" s="9"/>
      <c r="HPL55" s="9"/>
      <c r="HPM55" s="9"/>
      <c r="HPN55" s="9"/>
      <c r="HPO55" s="9"/>
      <c r="HPP55" s="9"/>
      <c r="HPQ55" s="9"/>
      <c r="HPR55" s="9"/>
      <c r="HPS55" s="9"/>
      <c r="HPT55" s="9"/>
      <c r="HPU55" s="9"/>
      <c r="HPV55" s="9"/>
      <c r="HPW55" s="9"/>
      <c r="HPX55" s="9"/>
      <c r="HPY55" s="9"/>
      <c r="HPZ55" s="9"/>
      <c r="HQA55" s="9"/>
      <c r="HQB55" s="9"/>
      <c r="HQC55" s="9"/>
      <c r="HQD55" s="9"/>
      <c r="HQE55" s="9"/>
      <c r="HQF55" s="9"/>
      <c r="HQG55" s="9"/>
      <c r="HQH55" s="9"/>
      <c r="HQI55" s="9"/>
      <c r="HQJ55" s="9"/>
      <c r="HQK55" s="9"/>
      <c r="HQL55" s="9"/>
      <c r="HQM55" s="9"/>
      <c r="HQN55" s="9"/>
      <c r="HQO55" s="9"/>
      <c r="HQP55" s="9"/>
      <c r="HQQ55" s="9"/>
      <c r="HQR55" s="9"/>
      <c r="HQS55" s="9"/>
      <c r="HQT55" s="9"/>
      <c r="HQU55" s="9"/>
      <c r="HQV55" s="9"/>
      <c r="HQW55" s="9"/>
      <c r="HQX55" s="9"/>
      <c r="HQY55" s="9"/>
      <c r="HQZ55" s="9"/>
      <c r="HRA55" s="9"/>
      <c r="HRB55" s="9"/>
      <c r="HRC55" s="9"/>
      <c r="HRD55" s="9"/>
      <c r="HRE55" s="9"/>
      <c r="HRF55" s="9"/>
      <c r="HRG55" s="9"/>
      <c r="HRH55" s="9"/>
      <c r="HRI55" s="9"/>
      <c r="HRJ55" s="9"/>
      <c r="HRK55" s="9"/>
      <c r="HRL55" s="9"/>
      <c r="HRM55" s="9"/>
      <c r="HRN55" s="9"/>
      <c r="HRO55" s="9"/>
      <c r="HRP55" s="9"/>
      <c r="HRQ55" s="9"/>
      <c r="HRR55" s="9"/>
      <c r="HRS55" s="9"/>
      <c r="HRT55" s="9"/>
      <c r="HRU55" s="9"/>
      <c r="HRV55" s="9"/>
      <c r="HRW55" s="9"/>
      <c r="HRX55" s="9"/>
      <c r="HRY55" s="9"/>
      <c r="HRZ55" s="9"/>
      <c r="HSA55" s="9"/>
      <c r="HSB55" s="9"/>
      <c r="HSC55" s="9"/>
      <c r="HSD55" s="9"/>
      <c r="HSE55" s="9"/>
      <c r="HSF55" s="9"/>
      <c r="HSG55" s="9"/>
      <c r="HSH55" s="9"/>
      <c r="HSI55" s="9"/>
      <c r="HSJ55" s="9"/>
      <c r="HSK55" s="9"/>
      <c r="HSL55" s="9"/>
      <c r="HSM55" s="9"/>
      <c r="HSN55" s="9"/>
      <c r="HSO55" s="9"/>
      <c r="HSP55" s="9"/>
      <c r="HSQ55" s="9"/>
      <c r="HSR55" s="9"/>
      <c r="HSS55" s="9"/>
      <c r="HST55" s="9"/>
      <c r="HSU55" s="9"/>
      <c r="HSV55" s="9"/>
      <c r="HSW55" s="9"/>
      <c r="HSX55" s="9"/>
      <c r="HSY55" s="9"/>
      <c r="HSZ55" s="9"/>
      <c r="HTA55" s="9"/>
      <c r="HTB55" s="9"/>
      <c r="HTC55" s="9"/>
      <c r="HTD55" s="9"/>
      <c r="HTE55" s="9"/>
      <c r="HTF55" s="9"/>
      <c r="HTG55" s="9"/>
      <c r="HTH55" s="9"/>
      <c r="HTI55" s="9"/>
      <c r="HTJ55" s="9"/>
      <c r="HTK55" s="9"/>
      <c r="HTL55" s="9"/>
      <c r="HTM55" s="9"/>
      <c r="HTN55" s="9"/>
      <c r="HTO55" s="9"/>
      <c r="HTP55" s="9"/>
      <c r="HTQ55" s="9"/>
      <c r="HTR55" s="9"/>
      <c r="HTS55" s="9"/>
      <c r="HTT55" s="9"/>
      <c r="HTU55" s="9"/>
      <c r="HTV55" s="9"/>
      <c r="HTW55" s="9"/>
      <c r="HTX55" s="9"/>
      <c r="HTY55" s="9"/>
      <c r="HTZ55" s="9"/>
      <c r="HUA55" s="9"/>
      <c r="HUB55" s="9"/>
      <c r="HUC55" s="9"/>
      <c r="HUD55" s="9"/>
      <c r="HUE55" s="9"/>
      <c r="HUF55" s="9"/>
      <c r="HUG55" s="9"/>
      <c r="HUH55" s="9"/>
      <c r="HUI55" s="9"/>
      <c r="HUJ55" s="9"/>
      <c r="HUK55" s="9"/>
      <c r="HUL55" s="9"/>
      <c r="HUM55" s="9"/>
      <c r="HUN55" s="9"/>
      <c r="HUO55" s="9"/>
      <c r="HUP55" s="9"/>
      <c r="HUQ55" s="9"/>
      <c r="HUR55" s="9"/>
      <c r="HUS55" s="9"/>
      <c r="HUT55" s="9"/>
      <c r="HUU55" s="9"/>
      <c r="HUV55" s="9"/>
      <c r="HUW55" s="9"/>
      <c r="HUX55" s="9"/>
      <c r="HUY55" s="9"/>
      <c r="HUZ55" s="9"/>
      <c r="HVA55" s="9"/>
      <c r="HVB55" s="9"/>
      <c r="HVC55" s="9"/>
      <c r="HVD55" s="9"/>
      <c r="HVE55" s="9"/>
      <c r="HVF55" s="9"/>
      <c r="HVG55" s="9"/>
      <c r="HVH55" s="9"/>
      <c r="HVI55" s="9"/>
      <c r="HVJ55" s="9"/>
      <c r="HVK55" s="9"/>
      <c r="HVL55" s="9"/>
      <c r="HVM55" s="9"/>
      <c r="HVN55" s="9"/>
      <c r="HVO55" s="9"/>
      <c r="HVP55" s="9"/>
      <c r="HVQ55" s="9"/>
      <c r="HVR55" s="9"/>
      <c r="HVS55" s="9"/>
      <c r="HVT55" s="9"/>
      <c r="HVU55" s="9"/>
      <c r="HVV55" s="9"/>
      <c r="HVW55" s="9"/>
      <c r="HVX55" s="9"/>
      <c r="HVY55" s="9"/>
      <c r="HVZ55" s="9"/>
      <c r="HWA55" s="9"/>
      <c r="HWB55" s="9"/>
      <c r="HWC55" s="9"/>
      <c r="HWD55" s="9"/>
      <c r="HWE55" s="9"/>
      <c r="HWF55" s="9"/>
      <c r="HWG55" s="9"/>
      <c r="HWH55" s="9"/>
      <c r="HWI55" s="9"/>
      <c r="HWJ55" s="9"/>
      <c r="HWK55" s="9"/>
      <c r="HWL55" s="9"/>
      <c r="HWM55" s="9"/>
      <c r="HWN55" s="9"/>
      <c r="HWO55" s="9"/>
      <c r="HWP55" s="9"/>
      <c r="HWQ55" s="9"/>
      <c r="HWR55" s="9"/>
      <c r="HWS55" s="9"/>
      <c r="HWT55" s="9"/>
      <c r="HWU55" s="9"/>
      <c r="HWV55" s="9"/>
      <c r="HWW55" s="9"/>
      <c r="HWX55" s="9"/>
      <c r="HWY55" s="9"/>
      <c r="HWZ55" s="9"/>
      <c r="HXA55" s="9"/>
      <c r="HXB55" s="9"/>
      <c r="HXC55" s="9"/>
      <c r="HXD55" s="9"/>
      <c r="HXE55" s="9"/>
      <c r="HXF55" s="9"/>
      <c r="HXG55" s="9"/>
      <c r="HXH55" s="9"/>
      <c r="HXI55" s="9"/>
      <c r="HXJ55" s="9"/>
      <c r="HXK55" s="9"/>
      <c r="HXL55" s="9"/>
      <c r="HXM55" s="9"/>
      <c r="HXN55" s="9"/>
      <c r="HXO55" s="9"/>
      <c r="HXP55" s="9"/>
      <c r="HXQ55" s="9"/>
      <c r="HXR55" s="9"/>
      <c r="HXS55" s="9"/>
      <c r="HXT55" s="9"/>
      <c r="HXU55" s="9"/>
      <c r="HXV55" s="9"/>
      <c r="HXW55" s="9"/>
      <c r="HXX55" s="9"/>
      <c r="HXY55" s="9"/>
      <c r="HXZ55" s="9"/>
      <c r="HYA55" s="9"/>
      <c r="HYB55" s="9"/>
      <c r="HYC55" s="9"/>
      <c r="HYD55" s="9"/>
      <c r="HYE55" s="9"/>
      <c r="HYF55" s="9"/>
      <c r="HYG55" s="9"/>
      <c r="HYH55" s="9"/>
      <c r="HYI55" s="9"/>
      <c r="HYJ55" s="9"/>
      <c r="HYK55" s="9"/>
      <c r="HYL55" s="9"/>
      <c r="HYM55" s="9"/>
      <c r="HYN55" s="9"/>
      <c r="HYO55" s="9"/>
      <c r="HYP55" s="9"/>
      <c r="HYQ55" s="9"/>
      <c r="HYR55" s="9"/>
      <c r="HYS55" s="9"/>
      <c r="HYT55" s="9"/>
      <c r="HYU55" s="9"/>
      <c r="HYV55" s="9"/>
      <c r="HYW55" s="9"/>
      <c r="HYX55" s="9"/>
      <c r="HYY55" s="9"/>
      <c r="HYZ55" s="9"/>
      <c r="HZA55" s="9"/>
      <c r="HZB55" s="9"/>
      <c r="HZC55" s="9"/>
      <c r="HZD55" s="9"/>
      <c r="HZE55" s="9"/>
      <c r="HZF55" s="9"/>
      <c r="HZG55" s="9"/>
      <c r="HZH55" s="9"/>
      <c r="HZI55" s="9"/>
      <c r="HZJ55" s="9"/>
      <c r="HZK55" s="9"/>
      <c r="HZL55" s="9"/>
      <c r="HZM55" s="9"/>
      <c r="HZN55" s="9"/>
      <c r="HZO55" s="9"/>
      <c r="HZP55" s="9"/>
      <c r="HZQ55" s="9"/>
      <c r="HZR55" s="9"/>
      <c r="HZS55" s="9"/>
      <c r="HZT55" s="9"/>
      <c r="HZU55" s="9"/>
      <c r="HZV55" s="9"/>
      <c r="HZW55" s="9"/>
      <c r="HZX55" s="9"/>
      <c r="HZY55" s="9"/>
      <c r="HZZ55" s="9"/>
      <c r="IAA55" s="9"/>
      <c r="IAB55" s="9"/>
      <c r="IAC55" s="9"/>
      <c r="IAD55" s="9"/>
      <c r="IAE55" s="9"/>
      <c r="IAF55" s="9"/>
      <c r="IAG55" s="9"/>
      <c r="IAH55" s="9"/>
      <c r="IAI55" s="9"/>
      <c r="IAJ55" s="9"/>
      <c r="IAK55" s="9"/>
      <c r="IAL55" s="9"/>
      <c r="IAM55" s="9"/>
      <c r="IAN55" s="9"/>
      <c r="IAO55" s="9"/>
      <c r="IAP55" s="9"/>
      <c r="IAQ55" s="9"/>
      <c r="IAR55" s="9"/>
      <c r="IAS55" s="9"/>
      <c r="IAT55" s="9"/>
      <c r="IAU55" s="9"/>
      <c r="IAV55" s="9"/>
      <c r="IAW55" s="9"/>
      <c r="IAX55" s="9"/>
      <c r="IAY55" s="9"/>
      <c r="IAZ55" s="9"/>
      <c r="IBA55" s="9"/>
      <c r="IBB55" s="9"/>
      <c r="IBC55" s="9"/>
      <c r="IBD55" s="9"/>
      <c r="IBE55" s="9"/>
      <c r="IBF55" s="9"/>
      <c r="IBG55" s="9"/>
      <c r="IBH55" s="9"/>
      <c r="IBI55" s="9"/>
      <c r="IBJ55" s="9"/>
      <c r="IBK55" s="9"/>
      <c r="IBL55" s="9"/>
      <c r="IBM55" s="9"/>
      <c r="IBN55" s="9"/>
      <c r="IBO55" s="9"/>
      <c r="IBP55" s="9"/>
      <c r="IBQ55" s="9"/>
      <c r="IBR55" s="9"/>
      <c r="IBS55" s="9"/>
      <c r="IBT55" s="9"/>
      <c r="IBU55" s="9"/>
      <c r="IBV55" s="9"/>
      <c r="IBW55" s="9"/>
      <c r="IBX55" s="9"/>
      <c r="IBY55" s="9"/>
      <c r="IBZ55" s="9"/>
      <c r="ICA55" s="9"/>
      <c r="ICB55" s="9"/>
      <c r="ICC55" s="9"/>
      <c r="ICD55" s="9"/>
      <c r="ICE55" s="9"/>
      <c r="ICF55" s="9"/>
      <c r="ICG55" s="9"/>
      <c r="ICH55" s="9"/>
      <c r="ICI55" s="9"/>
      <c r="ICJ55" s="9"/>
      <c r="ICK55" s="9"/>
      <c r="ICL55" s="9"/>
      <c r="ICM55" s="9"/>
      <c r="ICN55" s="9"/>
      <c r="ICO55" s="9"/>
      <c r="ICP55" s="9"/>
      <c r="ICQ55" s="9"/>
      <c r="ICR55" s="9"/>
      <c r="ICS55" s="9"/>
      <c r="ICT55" s="9"/>
      <c r="ICU55" s="9"/>
      <c r="ICV55" s="9"/>
      <c r="ICW55" s="9"/>
      <c r="ICX55" s="9"/>
      <c r="ICY55" s="9"/>
      <c r="ICZ55" s="9"/>
      <c r="IDA55" s="9"/>
      <c r="IDB55" s="9"/>
      <c r="IDC55" s="9"/>
      <c r="IDD55" s="9"/>
      <c r="IDE55" s="9"/>
      <c r="IDF55" s="9"/>
      <c r="IDG55" s="9"/>
      <c r="IDH55" s="9"/>
      <c r="IDI55" s="9"/>
      <c r="IDJ55" s="9"/>
      <c r="IDK55" s="9"/>
      <c r="IDL55" s="9"/>
      <c r="IDM55" s="9"/>
      <c r="IDN55" s="9"/>
      <c r="IDO55" s="9"/>
      <c r="IDP55" s="9"/>
      <c r="IDQ55" s="9"/>
      <c r="IDR55" s="9"/>
      <c r="IDS55" s="9"/>
      <c r="IDT55" s="9"/>
      <c r="IDU55" s="9"/>
      <c r="IDV55" s="9"/>
      <c r="IDW55" s="9"/>
      <c r="IDX55" s="9"/>
      <c r="IDY55" s="9"/>
      <c r="IDZ55" s="9"/>
      <c r="IEA55" s="9"/>
      <c r="IEB55" s="9"/>
      <c r="IEC55" s="9"/>
      <c r="IED55" s="9"/>
      <c r="IEE55" s="9"/>
      <c r="IEF55" s="9"/>
      <c r="IEG55" s="9"/>
      <c r="IEH55" s="9"/>
      <c r="IEI55" s="9"/>
      <c r="IEJ55" s="9"/>
      <c r="IEK55" s="9"/>
      <c r="IEL55" s="9"/>
      <c r="IEM55" s="9"/>
      <c r="IEN55" s="9"/>
      <c r="IEO55" s="9"/>
      <c r="IEP55" s="9"/>
      <c r="IEQ55" s="9"/>
      <c r="IER55" s="9"/>
      <c r="IES55" s="9"/>
      <c r="IET55" s="9"/>
      <c r="IEU55" s="9"/>
      <c r="IEV55" s="9"/>
      <c r="IEW55" s="9"/>
      <c r="IEX55" s="9"/>
      <c r="IEY55" s="9"/>
      <c r="IEZ55" s="9"/>
      <c r="IFA55" s="9"/>
      <c r="IFB55" s="9"/>
      <c r="IFC55" s="9"/>
      <c r="IFD55" s="9"/>
      <c r="IFE55" s="9"/>
      <c r="IFF55" s="9"/>
      <c r="IFG55" s="9"/>
      <c r="IFH55" s="9"/>
      <c r="IFI55" s="9"/>
      <c r="IFJ55" s="9"/>
      <c r="IFK55" s="9"/>
      <c r="IFL55" s="9"/>
      <c r="IFM55" s="9"/>
      <c r="IFN55" s="9"/>
      <c r="IFO55" s="9"/>
      <c r="IFP55" s="9"/>
      <c r="IFQ55" s="9"/>
      <c r="IFR55" s="9"/>
      <c r="IFS55" s="9"/>
      <c r="IFT55" s="9"/>
      <c r="IFU55" s="9"/>
      <c r="IFV55" s="9"/>
      <c r="IFW55" s="9"/>
      <c r="IFX55" s="9"/>
      <c r="IFY55" s="9"/>
      <c r="IFZ55" s="9"/>
      <c r="IGA55" s="9"/>
      <c r="IGB55" s="9"/>
      <c r="IGC55" s="9"/>
      <c r="IGD55" s="9"/>
      <c r="IGE55" s="9"/>
      <c r="IGF55" s="9"/>
      <c r="IGG55" s="9"/>
      <c r="IGH55" s="9"/>
      <c r="IGI55" s="9"/>
      <c r="IGJ55" s="9"/>
      <c r="IGK55" s="9"/>
      <c r="IGL55" s="9"/>
      <c r="IGM55" s="9"/>
      <c r="IGN55" s="9"/>
      <c r="IGO55" s="9"/>
      <c r="IGP55" s="9"/>
      <c r="IGQ55" s="9"/>
      <c r="IGR55" s="9"/>
      <c r="IGS55" s="9"/>
      <c r="IGT55" s="9"/>
      <c r="IGU55" s="9"/>
      <c r="IGV55" s="9"/>
      <c r="IGW55" s="9"/>
      <c r="IGX55" s="9"/>
      <c r="IGY55" s="9"/>
      <c r="IGZ55" s="9"/>
      <c r="IHA55" s="9"/>
      <c r="IHB55" s="9"/>
      <c r="IHC55" s="9"/>
      <c r="IHD55" s="9"/>
      <c r="IHE55" s="9"/>
      <c r="IHF55" s="9"/>
      <c r="IHG55" s="9"/>
      <c r="IHH55" s="9"/>
      <c r="IHI55" s="9"/>
      <c r="IHJ55" s="9"/>
      <c r="IHK55" s="9"/>
      <c r="IHL55" s="9"/>
      <c r="IHM55" s="9"/>
      <c r="IHN55" s="9"/>
      <c r="IHO55" s="9"/>
      <c r="IHP55" s="9"/>
      <c r="IHQ55" s="9"/>
      <c r="IHR55" s="9"/>
      <c r="IHS55" s="9"/>
      <c r="IHT55" s="9"/>
      <c r="IHU55" s="9"/>
      <c r="IHV55" s="9"/>
      <c r="IHW55" s="9"/>
      <c r="IHX55" s="9"/>
      <c r="IHY55" s="9"/>
      <c r="IHZ55" s="9"/>
      <c r="IIA55" s="9"/>
      <c r="IIB55" s="9"/>
      <c r="IIC55" s="9"/>
      <c r="IID55" s="9"/>
      <c r="IIE55" s="9"/>
      <c r="IIF55" s="9"/>
      <c r="IIG55" s="9"/>
      <c r="IIH55" s="9"/>
      <c r="III55" s="9"/>
      <c r="IIJ55" s="9"/>
      <c r="IIK55" s="9"/>
      <c r="IIL55" s="9"/>
      <c r="IIM55" s="9"/>
      <c r="IIN55" s="9"/>
      <c r="IIO55" s="9"/>
      <c r="IIP55" s="9"/>
      <c r="IIQ55" s="9"/>
      <c r="IIR55" s="9"/>
      <c r="IIS55" s="9"/>
      <c r="IIT55" s="9"/>
      <c r="IIU55" s="9"/>
      <c r="IIV55" s="9"/>
      <c r="IIW55" s="9"/>
      <c r="IIX55" s="9"/>
      <c r="IIY55" s="9"/>
      <c r="IIZ55" s="9"/>
      <c r="IJA55" s="9"/>
      <c r="IJB55" s="9"/>
      <c r="IJC55" s="9"/>
      <c r="IJD55" s="9"/>
      <c r="IJE55" s="9"/>
      <c r="IJF55" s="9"/>
      <c r="IJG55" s="9"/>
      <c r="IJH55" s="9"/>
      <c r="IJI55" s="9"/>
      <c r="IJJ55" s="9"/>
      <c r="IJK55" s="9"/>
      <c r="IJL55" s="9"/>
      <c r="IJM55" s="9"/>
      <c r="IJN55" s="9"/>
      <c r="IJO55" s="9"/>
      <c r="IJP55" s="9"/>
      <c r="IJQ55" s="9"/>
      <c r="IJR55" s="9"/>
      <c r="IJS55" s="9"/>
      <c r="IJT55" s="9"/>
      <c r="IJU55" s="9"/>
      <c r="IJV55" s="9"/>
      <c r="IJW55" s="9"/>
      <c r="IJX55" s="9"/>
      <c r="IJY55" s="9"/>
      <c r="IJZ55" s="9"/>
      <c r="IKA55" s="9"/>
      <c r="IKB55" s="9"/>
      <c r="IKC55" s="9"/>
      <c r="IKD55" s="9"/>
      <c r="IKE55" s="9"/>
      <c r="IKF55" s="9"/>
      <c r="IKG55" s="9"/>
      <c r="IKH55" s="9"/>
      <c r="IKI55" s="9"/>
      <c r="IKJ55" s="9"/>
      <c r="IKK55" s="9"/>
      <c r="IKL55" s="9"/>
      <c r="IKM55" s="9"/>
      <c r="IKN55" s="9"/>
      <c r="IKO55" s="9"/>
      <c r="IKP55" s="9"/>
      <c r="IKQ55" s="9"/>
      <c r="IKR55" s="9"/>
      <c r="IKS55" s="9"/>
      <c r="IKT55" s="9"/>
      <c r="IKU55" s="9"/>
      <c r="IKV55" s="9"/>
      <c r="IKW55" s="9"/>
      <c r="IKX55" s="9"/>
      <c r="IKY55" s="9"/>
      <c r="IKZ55" s="9"/>
      <c r="ILA55" s="9"/>
      <c r="ILB55" s="9"/>
      <c r="ILC55" s="9"/>
      <c r="ILD55" s="9"/>
      <c r="ILE55" s="9"/>
      <c r="ILF55" s="9"/>
      <c r="ILG55" s="9"/>
      <c r="ILH55" s="9"/>
      <c r="ILI55" s="9"/>
      <c r="ILJ55" s="9"/>
      <c r="ILK55" s="9"/>
      <c r="ILL55" s="9"/>
      <c r="ILM55" s="9"/>
      <c r="ILN55" s="9"/>
      <c r="ILO55" s="9"/>
      <c r="ILP55" s="9"/>
      <c r="ILQ55" s="9"/>
      <c r="ILR55" s="9"/>
      <c r="ILS55" s="9"/>
      <c r="ILT55" s="9"/>
      <c r="ILU55" s="9"/>
      <c r="ILV55" s="9"/>
      <c r="ILW55" s="9"/>
      <c r="ILX55" s="9"/>
      <c r="ILY55" s="9"/>
      <c r="ILZ55" s="9"/>
      <c r="IMA55" s="9"/>
      <c r="IMB55" s="9"/>
      <c r="IMC55" s="9"/>
      <c r="IMD55" s="9"/>
      <c r="IME55" s="9"/>
      <c r="IMF55" s="9"/>
      <c r="IMG55" s="9"/>
      <c r="IMH55" s="9"/>
      <c r="IMI55" s="9"/>
      <c r="IMJ55" s="9"/>
      <c r="IMK55" s="9"/>
      <c r="IML55" s="9"/>
      <c r="IMM55" s="9"/>
      <c r="IMN55" s="9"/>
      <c r="IMO55" s="9"/>
      <c r="IMP55" s="9"/>
      <c r="IMQ55" s="9"/>
      <c r="IMR55" s="9"/>
      <c r="IMS55" s="9"/>
      <c r="IMT55" s="9"/>
      <c r="IMU55" s="9"/>
      <c r="IMV55" s="9"/>
      <c r="IMW55" s="9"/>
      <c r="IMX55" s="9"/>
      <c r="IMY55" s="9"/>
      <c r="IMZ55" s="9"/>
      <c r="INA55" s="9"/>
      <c r="INB55" s="9"/>
      <c r="INC55" s="9"/>
      <c r="IND55" s="9"/>
      <c r="INE55" s="9"/>
      <c r="INF55" s="9"/>
      <c r="ING55" s="9"/>
      <c r="INH55" s="9"/>
      <c r="INI55" s="9"/>
      <c r="INJ55" s="9"/>
      <c r="INK55" s="9"/>
      <c r="INL55" s="9"/>
      <c r="INM55" s="9"/>
      <c r="INN55" s="9"/>
      <c r="INO55" s="9"/>
      <c r="INP55" s="9"/>
      <c r="INQ55" s="9"/>
      <c r="INR55" s="9"/>
      <c r="INS55" s="9"/>
      <c r="INT55" s="9"/>
      <c r="INU55" s="9"/>
      <c r="INV55" s="9"/>
      <c r="INW55" s="9"/>
      <c r="INX55" s="9"/>
      <c r="INY55" s="9"/>
      <c r="INZ55" s="9"/>
      <c r="IOA55" s="9"/>
      <c r="IOB55" s="9"/>
      <c r="IOC55" s="9"/>
      <c r="IOD55" s="9"/>
      <c r="IOE55" s="9"/>
      <c r="IOF55" s="9"/>
      <c r="IOG55" s="9"/>
      <c r="IOH55" s="9"/>
      <c r="IOI55" s="9"/>
      <c r="IOJ55" s="9"/>
      <c r="IOK55" s="9"/>
      <c r="IOL55" s="9"/>
      <c r="IOM55" s="9"/>
      <c r="ION55" s="9"/>
      <c r="IOO55" s="9"/>
      <c r="IOP55" s="9"/>
      <c r="IOQ55" s="9"/>
      <c r="IOR55" s="9"/>
      <c r="IOS55" s="9"/>
      <c r="IOT55" s="9"/>
      <c r="IOU55" s="9"/>
      <c r="IOV55" s="9"/>
      <c r="IOW55" s="9"/>
      <c r="IOX55" s="9"/>
      <c r="IOY55" s="9"/>
      <c r="IOZ55" s="9"/>
      <c r="IPA55" s="9"/>
      <c r="IPB55" s="9"/>
      <c r="IPC55" s="9"/>
      <c r="IPD55" s="9"/>
      <c r="IPE55" s="9"/>
      <c r="IPF55" s="9"/>
      <c r="IPG55" s="9"/>
      <c r="IPH55" s="9"/>
      <c r="IPI55" s="9"/>
      <c r="IPJ55" s="9"/>
      <c r="IPK55" s="9"/>
      <c r="IPL55" s="9"/>
      <c r="IPM55" s="9"/>
      <c r="IPN55" s="9"/>
      <c r="IPO55" s="9"/>
      <c r="IPP55" s="9"/>
      <c r="IPQ55" s="9"/>
      <c r="IPR55" s="9"/>
      <c r="IPS55" s="9"/>
      <c r="IPT55" s="9"/>
      <c r="IPU55" s="9"/>
      <c r="IPV55" s="9"/>
      <c r="IPW55" s="9"/>
      <c r="IPX55" s="9"/>
      <c r="IPY55" s="9"/>
      <c r="IPZ55" s="9"/>
      <c r="IQA55" s="9"/>
      <c r="IQB55" s="9"/>
      <c r="IQC55" s="9"/>
      <c r="IQD55" s="9"/>
      <c r="IQE55" s="9"/>
      <c r="IQF55" s="9"/>
      <c r="IQG55" s="9"/>
      <c r="IQH55" s="9"/>
      <c r="IQI55" s="9"/>
      <c r="IQJ55" s="9"/>
      <c r="IQK55" s="9"/>
      <c r="IQL55" s="9"/>
      <c r="IQM55" s="9"/>
      <c r="IQN55" s="9"/>
      <c r="IQO55" s="9"/>
      <c r="IQP55" s="9"/>
      <c r="IQQ55" s="9"/>
      <c r="IQR55" s="9"/>
      <c r="IQS55" s="9"/>
      <c r="IQT55" s="9"/>
      <c r="IQU55" s="9"/>
      <c r="IQV55" s="9"/>
      <c r="IQW55" s="9"/>
      <c r="IQX55" s="9"/>
      <c r="IQY55" s="9"/>
      <c r="IQZ55" s="9"/>
      <c r="IRA55" s="9"/>
      <c r="IRB55" s="9"/>
      <c r="IRC55" s="9"/>
      <c r="IRD55" s="9"/>
      <c r="IRE55" s="9"/>
      <c r="IRF55" s="9"/>
      <c r="IRG55" s="9"/>
      <c r="IRH55" s="9"/>
      <c r="IRI55" s="9"/>
      <c r="IRJ55" s="9"/>
      <c r="IRK55" s="9"/>
      <c r="IRL55" s="9"/>
      <c r="IRM55" s="9"/>
      <c r="IRN55" s="9"/>
      <c r="IRO55" s="9"/>
      <c r="IRP55" s="9"/>
      <c r="IRQ55" s="9"/>
      <c r="IRR55" s="9"/>
      <c r="IRS55" s="9"/>
      <c r="IRT55" s="9"/>
      <c r="IRU55" s="9"/>
      <c r="IRV55" s="9"/>
      <c r="IRW55" s="9"/>
      <c r="IRX55" s="9"/>
      <c r="IRY55" s="9"/>
      <c r="IRZ55" s="9"/>
      <c r="ISA55" s="9"/>
      <c r="ISB55" s="9"/>
      <c r="ISC55" s="9"/>
      <c r="ISD55" s="9"/>
      <c r="ISE55" s="9"/>
      <c r="ISF55" s="9"/>
      <c r="ISG55" s="9"/>
      <c r="ISH55" s="9"/>
      <c r="ISI55" s="9"/>
      <c r="ISJ55" s="9"/>
      <c r="ISK55" s="9"/>
      <c r="ISL55" s="9"/>
      <c r="ISM55" s="9"/>
      <c r="ISN55" s="9"/>
      <c r="ISO55" s="9"/>
      <c r="ISP55" s="9"/>
      <c r="ISQ55" s="9"/>
      <c r="ISR55" s="9"/>
      <c r="ISS55" s="9"/>
      <c r="IST55" s="9"/>
      <c r="ISU55" s="9"/>
      <c r="ISV55" s="9"/>
      <c r="ISW55" s="9"/>
      <c r="ISX55" s="9"/>
      <c r="ISY55" s="9"/>
      <c r="ISZ55" s="9"/>
      <c r="ITA55" s="9"/>
      <c r="ITB55" s="9"/>
      <c r="ITC55" s="9"/>
      <c r="ITD55" s="9"/>
      <c r="ITE55" s="9"/>
      <c r="ITF55" s="9"/>
      <c r="ITG55" s="9"/>
      <c r="ITH55" s="9"/>
      <c r="ITI55" s="9"/>
      <c r="ITJ55" s="9"/>
      <c r="ITK55" s="9"/>
      <c r="ITL55" s="9"/>
      <c r="ITM55" s="9"/>
      <c r="ITN55" s="9"/>
      <c r="ITO55" s="9"/>
      <c r="ITP55" s="9"/>
      <c r="ITQ55" s="9"/>
      <c r="ITR55" s="9"/>
      <c r="ITS55" s="9"/>
      <c r="ITT55" s="9"/>
      <c r="ITU55" s="9"/>
      <c r="ITV55" s="9"/>
      <c r="ITW55" s="9"/>
      <c r="ITX55" s="9"/>
      <c r="ITY55" s="9"/>
      <c r="ITZ55" s="9"/>
      <c r="IUA55" s="9"/>
      <c r="IUB55" s="9"/>
      <c r="IUC55" s="9"/>
      <c r="IUD55" s="9"/>
      <c r="IUE55" s="9"/>
      <c r="IUF55" s="9"/>
      <c r="IUG55" s="9"/>
      <c r="IUH55" s="9"/>
      <c r="IUI55" s="9"/>
      <c r="IUJ55" s="9"/>
      <c r="IUK55" s="9"/>
      <c r="IUL55" s="9"/>
      <c r="IUM55" s="9"/>
      <c r="IUN55" s="9"/>
      <c r="IUO55" s="9"/>
      <c r="IUP55" s="9"/>
      <c r="IUQ55" s="9"/>
      <c r="IUR55" s="9"/>
      <c r="IUS55" s="9"/>
      <c r="IUT55" s="9"/>
      <c r="IUU55" s="9"/>
      <c r="IUV55" s="9"/>
      <c r="IUW55" s="9"/>
      <c r="IUX55" s="9"/>
      <c r="IUY55" s="9"/>
      <c r="IUZ55" s="9"/>
      <c r="IVA55" s="9"/>
      <c r="IVB55" s="9"/>
      <c r="IVC55" s="9"/>
      <c r="IVD55" s="9"/>
      <c r="IVE55" s="9"/>
      <c r="IVF55" s="9"/>
      <c r="IVG55" s="9"/>
      <c r="IVH55" s="9"/>
      <c r="IVI55" s="9"/>
      <c r="IVJ55" s="9"/>
      <c r="IVK55" s="9"/>
      <c r="IVL55" s="9"/>
      <c r="IVM55" s="9"/>
      <c r="IVN55" s="9"/>
      <c r="IVO55" s="9"/>
      <c r="IVP55" s="9"/>
      <c r="IVQ55" s="9"/>
      <c r="IVR55" s="9"/>
      <c r="IVS55" s="9"/>
      <c r="IVT55" s="9"/>
      <c r="IVU55" s="9"/>
      <c r="IVV55" s="9"/>
      <c r="IVW55" s="9"/>
      <c r="IVX55" s="9"/>
      <c r="IVY55" s="9"/>
      <c r="IVZ55" s="9"/>
      <c r="IWA55" s="9"/>
      <c r="IWB55" s="9"/>
      <c r="IWC55" s="9"/>
      <c r="IWD55" s="9"/>
      <c r="IWE55" s="9"/>
      <c r="IWF55" s="9"/>
      <c r="IWG55" s="9"/>
      <c r="IWH55" s="9"/>
      <c r="IWI55" s="9"/>
      <c r="IWJ55" s="9"/>
      <c r="IWK55" s="9"/>
      <c r="IWL55" s="9"/>
      <c r="IWM55" s="9"/>
      <c r="IWN55" s="9"/>
      <c r="IWO55" s="9"/>
      <c r="IWP55" s="9"/>
      <c r="IWQ55" s="9"/>
      <c r="IWR55" s="9"/>
      <c r="IWS55" s="9"/>
      <c r="IWT55" s="9"/>
      <c r="IWU55" s="9"/>
      <c r="IWV55" s="9"/>
      <c r="IWW55" s="9"/>
      <c r="IWX55" s="9"/>
      <c r="IWY55" s="9"/>
      <c r="IWZ55" s="9"/>
      <c r="IXA55" s="9"/>
      <c r="IXB55" s="9"/>
      <c r="IXC55" s="9"/>
      <c r="IXD55" s="9"/>
      <c r="IXE55" s="9"/>
      <c r="IXF55" s="9"/>
      <c r="IXG55" s="9"/>
      <c r="IXH55" s="9"/>
      <c r="IXI55" s="9"/>
      <c r="IXJ55" s="9"/>
      <c r="IXK55" s="9"/>
      <c r="IXL55" s="9"/>
      <c r="IXM55" s="9"/>
      <c r="IXN55" s="9"/>
      <c r="IXO55" s="9"/>
      <c r="IXP55" s="9"/>
      <c r="IXQ55" s="9"/>
      <c r="IXR55" s="9"/>
      <c r="IXS55" s="9"/>
      <c r="IXT55" s="9"/>
      <c r="IXU55" s="9"/>
      <c r="IXV55" s="9"/>
      <c r="IXW55" s="9"/>
      <c r="IXX55" s="9"/>
      <c r="IXY55" s="9"/>
      <c r="IXZ55" s="9"/>
      <c r="IYA55" s="9"/>
      <c r="IYB55" s="9"/>
      <c r="IYC55" s="9"/>
      <c r="IYD55" s="9"/>
      <c r="IYE55" s="9"/>
      <c r="IYF55" s="9"/>
      <c r="IYG55" s="9"/>
      <c r="IYH55" s="9"/>
      <c r="IYI55" s="9"/>
      <c r="IYJ55" s="9"/>
      <c r="IYK55" s="9"/>
      <c r="IYL55" s="9"/>
      <c r="IYM55" s="9"/>
      <c r="IYN55" s="9"/>
      <c r="IYO55" s="9"/>
      <c r="IYP55" s="9"/>
      <c r="IYQ55" s="9"/>
      <c r="IYR55" s="9"/>
      <c r="IYS55" s="9"/>
      <c r="IYT55" s="9"/>
      <c r="IYU55" s="9"/>
      <c r="IYV55" s="9"/>
      <c r="IYW55" s="9"/>
      <c r="IYX55" s="9"/>
      <c r="IYY55" s="9"/>
      <c r="IYZ55" s="9"/>
      <c r="IZA55" s="9"/>
      <c r="IZB55" s="9"/>
      <c r="IZC55" s="9"/>
      <c r="IZD55" s="9"/>
      <c r="IZE55" s="9"/>
      <c r="IZF55" s="9"/>
      <c r="IZG55" s="9"/>
      <c r="IZH55" s="9"/>
      <c r="IZI55" s="9"/>
      <c r="IZJ55" s="9"/>
      <c r="IZK55" s="9"/>
      <c r="IZL55" s="9"/>
      <c r="IZM55" s="9"/>
      <c r="IZN55" s="9"/>
      <c r="IZO55" s="9"/>
      <c r="IZP55" s="9"/>
      <c r="IZQ55" s="9"/>
      <c r="IZR55" s="9"/>
      <c r="IZS55" s="9"/>
      <c r="IZT55" s="9"/>
      <c r="IZU55" s="9"/>
      <c r="IZV55" s="9"/>
      <c r="IZW55" s="9"/>
      <c r="IZX55" s="9"/>
      <c r="IZY55" s="9"/>
      <c r="IZZ55" s="9"/>
      <c r="JAA55" s="9"/>
      <c r="JAB55" s="9"/>
      <c r="JAC55" s="9"/>
      <c r="JAD55" s="9"/>
      <c r="JAE55" s="9"/>
      <c r="JAF55" s="9"/>
      <c r="JAG55" s="9"/>
      <c r="JAH55" s="9"/>
      <c r="JAI55" s="9"/>
      <c r="JAJ55" s="9"/>
      <c r="JAK55" s="9"/>
      <c r="JAL55" s="9"/>
      <c r="JAM55" s="9"/>
      <c r="JAN55" s="9"/>
      <c r="JAO55" s="9"/>
      <c r="JAP55" s="9"/>
      <c r="JAQ55" s="9"/>
      <c r="JAR55" s="9"/>
      <c r="JAS55" s="9"/>
      <c r="JAT55" s="9"/>
      <c r="JAU55" s="9"/>
      <c r="JAV55" s="9"/>
      <c r="JAW55" s="9"/>
      <c r="JAX55" s="9"/>
      <c r="JAY55" s="9"/>
      <c r="JAZ55" s="9"/>
      <c r="JBA55" s="9"/>
      <c r="JBB55" s="9"/>
      <c r="JBC55" s="9"/>
      <c r="JBD55" s="9"/>
      <c r="JBE55" s="9"/>
      <c r="JBF55" s="9"/>
      <c r="JBG55" s="9"/>
      <c r="JBH55" s="9"/>
      <c r="JBI55" s="9"/>
      <c r="JBJ55" s="9"/>
      <c r="JBK55" s="9"/>
      <c r="JBL55" s="9"/>
      <c r="JBM55" s="9"/>
      <c r="JBN55" s="9"/>
      <c r="JBO55" s="9"/>
      <c r="JBP55" s="9"/>
      <c r="JBQ55" s="9"/>
      <c r="JBR55" s="9"/>
      <c r="JBS55" s="9"/>
      <c r="JBT55" s="9"/>
      <c r="JBU55" s="9"/>
      <c r="JBV55" s="9"/>
      <c r="JBW55" s="9"/>
      <c r="JBX55" s="9"/>
      <c r="JBY55" s="9"/>
      <c r="JBZ55" s="9"/>
      <c r="JCA55" s="9"/>
      <c r="JCB55" s="9"/>
      <c r="JCC55" s="9"/>
      <c r="JCD55" s="9"/>
      <c r="JCE55" s="9"/>
      <c r="JCF55" s="9"/>
      <c r="JCG55" s="9"/>
      <c r="JCH55" s="9"/>
      <c r="JCI55" s="9"/>
      <c r="JCJ55" s="9"/>
      <c r="JCK55" s="9"/>
      <c r="JCL55" s="9"/>
      <c r="JCM55" s="9"/>
      <c r="JCN55" s="9"/>
      <c r="JCO55" s="9"/>
      <c r="JCP55" s="9"/>
      <c r="JCQ55" s="9"/>
      <c r="JCR55" s="9"/>
      <c r="JCS55" s="9"/>
      <c r="JCT55" s="9"/>
      <c r="JCU55" s="9"/>
      <c r="JCV55" s="9"/>
      <c r="JCW55" s="9"/>
      <c r="JCX55" s="9"/>
      <c r="JCY55" s="9"/>
      <c r="JCZ55" s="9"/>
      <c r="JDA55" s="9"/>
      <c r="JDB55" s="9"/>
      <c r="JDC55" s="9"/>
      <c r="JDD55" s="9"/>
      <c r="JDE55" s="9"/>
      <c r="JDF55" s="9"/>
      <c r="JDG55" s="9"/>
      <c r="JDH55" s="9"/>
      <c r="JDI55" s="9"/>
      <c r="JDJ55" s="9"/>
      <c r="JDK55" s="9"/>
      <c r="JDL55" s="9"/>
      <c r="JDM55" s="9"/>
      <c r="JDN55" s="9"/>
      <c r="JDO55" s="9"/>
      <c r="JDP55" s="9"/>
      <c r="JDQ55" s="9"/>
      <c r="JDR55" s="9"/>
      <c r="JDS55" s="9"/>
      <c r="JDT55" s="9"/>
      <c r="JDU55" s="9"/>
      <c r="JDV55" s="9"/>
      <c r="JDW55" s="9"/>
      <c r="JDX55" s="9"/>
      <c r="JDY55" s="9"/>
      <c r="JDZ55" s="9"/>
      <c r="JEA55" s="9"/>
      <c r="JEB55" s="9"/>
      <c r="JEC55" s="9"/>
      <c r="JED55" s="9"/>
      <c r="JEE55" s="9"/>
      <c r="JEF55" s="9"/>
      <c r="JEG55" s="9"/>
      <c r="JEH55" s="9"/>
      <c r="JEI55" s="9"/>
      <c r="JEJ55" s="9"/>
      <c r="JEK55" s="9"/>
      <c r="JEL55" s="9"/>
      <c r="JEM55" s="9"/>
      <c r="JEN55" s="9"/>
      <c r="JEO55" s="9"/>
      <c r="JEP55" s="9"/>
      <c r="JEQ55" s="9"/>
      <c r="JER55" s="9"/>
      <c r="JES55" s="9"/>
      <c r="JET55" s="9"/>
      <c r="JEU55" s="9"/>
      <c r="JEV55" s="9"/>
      <c r="JEW55" s="9"/>
      <c r="JEX55" s="9"/>
      <c r="JEY55" s="9"/>
      <c r="JEZ55" s="9"/>
      <c r="JFA55" s="9"/>
      <c r="JFB55" s="9"/>
      <c r="JFC55" s="9"/>
      <c r="JFD55" s="9"/>
      <c r="JFE55" s="9"/>
      <c r="JFF55" s="9"/>
      <c r="JFG55" s="9"/>
      <c r="JFH55" s="9"/>
      <c r="JFI55" s="9"/>
      <c r="JFJ55" s="9"/>
      <c r="JFK55" s="9"/>
      <c r="JFL55" s="9"/>
      <c r="JFM55" s="9"/>
      <c r="JFN55" s="9"/>
      <c r="JFO55" s="9"/>
      <c r="JFP55" s="9"/>
      <c r="JFQ55" s="9"/>
      <c r="JFR55" s="9"/>
      <c r="JFS55" s="9"/>
      <c r="JFT55" s="9"/>
      <c r="JFU55" s="9"/>
      <c r="JFV55" s="9"/>
      <c r="JFW55" s="9"/>
      <c r="JFX55" s="9"/>
      <c r="JFY55" s="9"/>
      <c r="JFZ55" s="9"/>
      <c r="JGA55" s="9"/>
      <c r="JGB55" s="9"/>
      <c r="JGC55" s="9"/>
      <c r="JGD55" s="9"/>
      <c r="JGE55" s="9"/>
      <c r="JGF55" s="9"/>
      <c r="JGG55" s="9"/>
      <c r="JGH55" s="9"/>
      <c r="JGI55" s="9"/>
      <c r="JGJ55" s="9"/>
      <c r="JGK55" s="9"/>
      <c r="JGL55" s="9"/>
      <c r="JGM55" s="9"/>
      <c r="JGN55" s="9"/>
      <c r="JGO55" s="9"/>
      <c r="JGP55" s="9"/>
      <c r="JGQ55" s="9"/>
      <c r="JGR55" s="9"/>
      <c r="JGS55" s="9"/>
      <c r="JGT55" s="9"/>
      <c r="JGU55" s="9"/>
      <c r="JGV55" s="9"/>
      <c r="JGW55" s="9"/>
      <c r="JGX55" s="9"/>
      <c r="JGY55" s="9"/>
      <c r="JGZ55" s="9"/>
      <c r="JHA55" s="9"/>
      <c r="JHB55" s="9"/>
      <c r="JHC55" s="9"/>
      <c r="JHD55" s="9"/>
      <c r="JHE55" s="9"/>
      <c r="JHF55" s="9"/>
      <c r="JHG55" s="9"/>
      <c r="JHH55" s="9"/>
      <c r="JHI55" s="9"/>
      <c r="JHJ55" s="9"/>
      <c r="JHK55" s="9"/>
      <c r="JHL55" s="9"/>
      <c r="JHM55" s="9"/>
      <c r="JHN55" s="9"/>
      <c r="JHO55" s="9"/>
      <c r="JHP55" s="9"/>
      <c r="JHQ55" s="9"/>
      <c r="JHR55" s="9"/>
      <c r="JHS55" s="9"/>
      <c r="JHT55" s="9"/>
      <c r="JHU55" s="9"/>
      <c r="JHV55" s="9"/>
      <c r="JHW55" s="9"/>
      <c r="JHX55" s="9"/>
      <c r="JHY55" s="9"/>
      <c r="JHZ55" s="9"/>
      <c r="JIA55" s="9"/>
      <c r="JIB55" s="9"/>
      <c r="JIC55" s="9"/>
      <c r="JID55" s="9"/>
      <c r="JIE55" s="9"/>
      <c r="JIF55" s="9"/>
      <c r="JIG55" s="9"/>
      <c r="JIH55" s="9"/>
      <c r="JII55" s="9"/>
      <c r="JIJ55" s="9"/>
      <c r="JIK55" s="9"/>
      <c r="JIL55" s="9"/>
      <c r="JIM55" s="9"/>
      <c r="JIN55" s="9"/>
      <c r="JIO55" s="9"/>
      <c r="JIP55" s="9"/>
      <c r="JIQ55" s="9"/>
      <c r="JIR55" s="9"/>
      <c r="JIS55" s="9"/>
      <c r="JIT55" s="9"/>
      <c r="JIU55" s="9"/>
      <c r="JIV55" s="9"/>
      <c r="JIW55" s="9"/>
      <c r="JIX55" s="9"/>
      <c r="JIY55" s="9"/>
      <c r="JIZ55" s="9"/>
      <c r="JJA55" s="9"/>
      <c r="JJB55" s="9"/>
      <c r="JJC55" s="9"/>
      <c r="JJD55" s="9"/>
      <c r="JJE55" s="9"/>
      <c r="JJF55" s="9"/>
      <c r="JJG55" s="9"/>
      <c r="JJH55" s="9"/>
      <c r="JJI55" s="9"/>
      <c r="JJJ55" s="9"/>
      <c r="JJK55" s="9"/>
      <c r="JJL55" s="9"/>
      <c r="JJM55" s="9"/>
      <c r="JJN55" s="9"/>
      <c r="JJO55" s="9"/>
      <c r="JJP55" s="9"/>
      <c r="JJQ55" s="9"/>
      <c r="JJR55" s="9"/>
      <c r="JJS55" s="9"/>
      <c r="JJT55" s="9"/>
      <c r="JJU55" s="9"/>
      <c r="JJV55" s="9"/>
      <c r="JJW55" s="9"/>
      <c r="JJX55" s="9"/>
      <c r="JJY55" s="9"/>
      <c r="JJZ55" s="9"/>
      <c r="JKA55" s="9"/>
      <c r="JKB55" s="9"/>
      <c r="JKC55" s="9"/>
      <c r="JKD55" s="9"/>
      <c r="JKE55" s="9"/>
      <c r="JKF55" s="9"/>
      <c r="JKG55" s="9"/>
      <c r="JKH55" s="9"/>
      <c r="JKI55" s="9"/>
      <c r="JKJ55" s="9"/>
      <c r="JKK55" s="9"/>
      <c r="JKL55" s="9"/>
      <c r="JKM55" s="9"/>
      <c r="JKN55" s="9"/>
      <c r="JKO55" s="9"/>
      <c r="JKP55" s="9"/>
      <c r="JKQ55" s="9"/>
      <c r="JKR55" s="9"/>
      <c r="JKS55" s="9"/>
      <c r="JKT55" s="9"/>
      <c r="JKU55" s="9"/>
      <c r="JKV55" s="9"/>
      <c r="JKW55" s="9"/>
      <c r="JKX55" s="9"/>
      <c r="JKY55" s="9"/>
      <c r="JKZ55" s="9"/>
      <c r="JLA55" s="9"/>
      <c r="JLB55" s="9"/>
      <c r="JLC55" s="9"/>
      <c r="JLD55" s="9"/>
      <c r="JLE55" s="9"/>
      <c r="JLF55" s="9"/>
      <c r="JLG55" s="9"/>
      <c r="JLH55" s="9"/>
      <c r="JLI55" s="9"/>
      <c r="JLJ55" s="9"/>
      <c r="JLK55" s="9"/>
      <c r="JLL55" s="9"/>
      <c r="JLM55" s="9"/>
      <c r="JLN55" s="9"/>
      <c r="JLO55" s="9"/>
      <c r="JLP55" s="9"/>
      <c r="JLQ55" s="9"/>
      <c r="JLR55" s="9"/>
      <c r="JLS55" s="9"/>
      <c r="JLT55" s="9"/>
      <c r="JLU55" s="9"/>
      <c r="JLV55" s="9"/>
      <c r="JLW55" s="9"/>
      <c r="JLX55" s="9"/>
      <c r="JLY55" s="9"/>
      <c r="JLZ55" s="9"/>
      <c r="JMA55" s="9"/>
      <c r="JMB55" s="9"/>
      <c r="JMC55" s="9"/>
      <c r="JMD55" s="9"/>
      <c r="JME55" s="9"/>
      <c r="JMF55" s="9"/>
      <c r="JMG55" s="9"/>
      <c r="JMH55" s="9"/>
      <c r="JMI55" s="9"/>
      <c r="JMJ55" s="9"/>
      <c r="JMK55" s="9"/>
      <c r="JML55" s="9"/>
      <c r="JMM55" s="9"/>
      <c r="JMN55" s="9"/>
      <c r="JMO55" s="9"/>
      <c r="JMP55" s="9"/>
      <c r="JMQ55" s="9"/>
      <c r="JMR55" s="9"/>
      <c r="JMS55" s="9"/>
      <c r="JMT55" s="9"/>
      <c r="JMU55" s="9"/>
      <c r="JMV55" s="9"/>
      <c r="JMW55" s="9"/>
      <c r="JMX55" s="9"/>
      <c r="JMY55" s="9"/>
      <c r="JMZ55" s="9"/>
      <c r="JNA55" s="9"/>
      <c r="JNB55" s="9"/>
      <c r="JNC55" s="9"/>
      <c r="JND55" s="9"/>
      <c r="JNE55" s="9"/>
      <c r="JNF55" s="9"/>
      <c r="JNG55" s="9"/>
      <c r="JNH55" s="9"/>
      <c r="JNI55" s="9"/>
      <c r="JNJ55" s="9"/>
      <c r="JNK55" s="9"/>
      <c r="JNL55" s="9"/>
      <c r="JNM55" s="9"/>
      <c r="JNN55" s="9"/>
      <c r="JNO55" s="9"/>
      <c r="JNP55" s="9"/>
      <c r="JNQ55" s="9"/>
      <c r="JNR55" s="9"/>
      <c r="JNS55" s="9"/>
      <c r="JNT55" s="9"/>
      <c r="JNU55" s="9"/>
      <c r="JNV55" s="9"/>
      <c r="JNW55" s="9"/>
      <c r="JNX55" s="9"/>
      <c r="JNY55" s="9"/>
      <c r="JNZ55" s="9"/>
      <c r="JOA55" s="9"/>
      <c r="JOB55" s="9"/>
      <c r="JOC55" s="9"/>
      <c r="JOD55" s="9"/>
      <c r="JOE55" s="9"/>
      <c r="JOF55" s="9"/>
      <c r="JOG55" s="9"/>
      <c r="JOH55" s="9"/>
      <c r="JOI55" s="9"/>
      <c r="JOJ55" s="9"/>
      <c r="JOK55" s="9"/>
      <c r="JOL55" s="9"/>
      <c r="JOM55" s="9"/>
      <c r="JON55" s="9"/>
      <c r="JOO55" s="9"/>
      <c r="JOP55" s="9"/>
      <c r="JOQ55" s="9"/>
      <c r="JOR55" s="9"/>
      <c r="JOS55" s="9"/>
      <c r="JOT55" s="9"/>
      <c r="JOU55" s="9"/>
      <c r="JOV55" s="9"/>
      <c r="JOW55" s="9"/>
      <c r="JOX55" s="9"/>
      <c r="JOY55" s="9"/>
      <c r="JOZ55" s="9"/>
      <c r="JPA55" s="9"/>
      <c r="JPB55" s="9"/>
      <c r="JPC55" s="9"/>
      <c r="JPD55" s="9"/>
      <c r="JPE55" s="9"/>
      <c r="JPF55" s="9"/>
      <c r="JPG55" s="9"/>
      <c r="JPH55" s="9"/>
      <c r="JPI55" s="9"/>
      <c r="JPJ55" s="9"/>
      <c r="JPK55" s="9"/>
      <c r="JPL55" s="9"/>
      <c r="JPM55" s="9"/>
      <c r="JPN55" s="9"/>
      <c r="JPO55" s="9"/>
      <c r="JPP55" s="9"/>
      <c r="JPQ55" s="9"/>
      <c r="JPR55" s="9"/>
      <c r="JPS55" s="9"/>
      <c r="JPT55" s="9"/>
      <c r="JPU55" s="9"/>
      <c r="JPV55" s="9"/>
      <c r="JPW55" s="9"/>
      <c r="JPX55" s="9"/>
      <c r="JPY55" s="9"/>
      <c r="JPZ55" s="9"/>
      <c r="JQA55" s="9"/>
      <c r="JQB55" s="9"/>
      <c r="JQC55" s="9"/>
      <c r="JQD55" s="9"/>
      <c r="JQE55" s="9"/>
      <c r="JQF55" s="9"/>
      <c r="JQG55" s="9"/>
      <c r="JQH55" s="9"/>
      <c r="JQI55" s="9"/>
      <c r="JQJ55" s="9"/>
      <c r="JQK55" s="9"/>
      <c r="JQL55" s="9"/>
      <c r="JQM55" s="9"/>
      <c r="JQN55" s="9"/>
      <c r="JQO55" s="9"/>
      <c r="JQP55" s="9"/>
      <c r="JQQ55" s="9"/>
      <c r="JQR55" s="9"/>
      <c r="JQS55" s="9"/>
      <c r="JQT55" s="9"/>
      <c r="JQU55" s="9"/>
      <c r="JQV55" s="9"/>
      <c r="JQW55" s="9"/>
      <c r="JQX55" s="9"/>
      <c r="JQY55" s="9"/>
      <c r="JQZ55" s="9"/>
      <c r="JRA55" s="9"/>
      <c r="JRB55" s="9"/>
      <c r="JRC55" s="9"/>
      <c r="JRD55" s="9"/>
      <c r="JRE55" s="9"/>
      <c r="JRF55" s="9"/>
      <c r="JRG55" s="9"/>
      <c r="JRH55" s="9"/>
      <c r="JRI55" s="9"/>
      <c r="JRJ55" s="9"/>
      <c r="JRK55" s="9"/>
      <c r="JRL55" s="9"/>
      <c r="JRM55" s="9"/>
      <c r="JRN55" s="9"/>
      <c r="JRO55" s="9"/>
      <c r="JRP55" s="9"/>
      <c r="JRQ55" s="9"/>
      <c r="JRR55" s="9"/>
      <c r="JRS55" s="9"/>
      <c r="JRT55" s="9"/>
      <c r="JRU55" s="9"/>
      <c r="JRV55" s="9"/>
      <c r="JRW55" s="9"/>
      <c r="JRX55" s="9"/>
      <c r="JRY55" s="9"/>
      <c r="JRZ55" s="9"/>
      <c r="JSA55" s="9"/>
      <c r="JSB55" s="9"/>
      <c r="JSC55" s="9"/>
      <c r="JSD55" s="9"/>
      <c r="JSE55" s="9"/>
      <c r="JSF55" s="9"/>
      <c r="JSG55" s="9"/>
      <c r="JSH55" s="9"/>
      <c r="JSI55" s="9"/>
      <c r="JSJ55" s="9"/>
      <c r="JSK55" s="9"/>
      <c r="JSL55" s="9"/>
      <c r="JSM55" s="9"/>
      <c r="JSN55" s="9"/>
      <c r="JSO55" s="9"/>
      <c r="JSP55" s="9"/>
      <c r="JSQ55" s="9"/>
      <c r="JSR55" s="9"/>
      <c r="JSS55" s="9"/>
      <c r="JST55" s="9"/>
      <c r="JSU55" s="9"/>
      <c r="JSV55" s="9"/>
      <c r="JSW55" s="9"/>
      <c r="JSX55" s="9"/>
      <c r="JSY55" s="9"/>
      <c r="JSZ55" s="9"/>
      <c r="JTA55" s="9"/>
      <c r="JTB55" s="9"/>
      <c r="JTC55" s="9"/>
      <c r="JTD55" s="9"/>
      <c r="JTE55" s="9"/>
      <c r="JTF55" s="9"/>
      <c r="JTG55" s="9"/>
      <c r="JTH55" s="9"/>
      <c r="JTI55" s="9"/>
      <c r="JTJ55" s="9"/>
      <c r="JTK55" s="9"/>
      <c r="JTL55" s="9"/>
      <c r="JTM55" s="9"/>
      <c r="JTN55" s="9"/>
      <c r="JTO55" s="9"/>
      <c r="JTP55" s="9"/>
      <c r="JTQ55" s="9"/>
      <c r="JTR55" s="9"/>
      <c r="JTS55" s="9"/>
      <c r="JTT55" s="9"/>
      <c r="JTU55" s="9"/>
      <c r="JTV55" s="9"/>
      <c r="JTW55" s="9"/>
      <c r="JTX55" s="9"/>
      <c r="JTY55" s="9"/>
      <c r="JTZ55" s="9"/>
      <c r="JUA55" s="9"/>
      <c r="JUB55" s="9"/>
      <c r="JUC55" s="9"/>
      <c r="JUD55" s="9"/>
      <c r="JUE55" s="9"/>
      <c r="JUF55" s="9"/>
      <c r="JUG55" s="9"/>
      <c r="JUH55" s="9"/>
      <c r="JUI55" s="9"/>
      <c r="JUJ55" s="9"/>
      <c r="JUK55" s="9"/>
      <c r="JUL55" s="9"/>
      <c r="JUM55" s="9"/>
      <c r="JUN55" s="9"/>
      <c r="JUO55" s="9"/>
      <c r="JUP55" s="9"/>
      <c r="JUQ55" s="9"/>
      <c r="JUR55" s="9"/>
      <c r="JUS55" s="9"/>
      <c r="JUT55" s="9"/>
      <c r="JUU55" s="9"/>
      <c r="JUV55" s="9"/>
      <c r="JUW55" s="9"/>
      <c r="JUX55" s="9"/>
      <c r="JUY55" s="9"/>
      <c r="JUZ55" s="9"/>
      <c r="JVA55" s="9"/>
      <c r="JVB55" s="9"/>
      <c r="JVC55" s="9"/>
      <c r="JVD55" s="9"/>
      <c r="JVE55" s="9"/>
      <c r="JVF55" s="9"/>
      <c r="JVG55" s="9"/>
      <c r="JVH55" s="9"/>
      <c r="JVI55" s="9"/>
      <c r="JVJ55" s="9"/>
      <c r="JVK55" s="9"/>
      <c r="JVL55" s="9"/>
      <c r="JVM55" s="9"/>
      <c r="JVN55" s="9"/>
      <c r="JVO55" s="9"/>
      <c r="JVP55" s="9"/>
      <c r="JVQ55" s="9"/>
      <c r="JVR55" s="9"/>
      <c r="JVS55" s="9"/>
      <c r="JVT55" s="9"/>
      <c r="JVU55" s="9"/>
      <c r="JVV55" s="9"/>
      <c r="JVW55" s="9"/>
      <c r="JVX55" s="9"/>
      <c r="JVY55" s="9"/>
      <c r="JVZ55" s="9"/>
      <c r="JWA55" s="9"/>
      <c r="JWB55" s="9"/>
      <c r="JWC55" s="9"/>
      <c r="JWD55" s="9"/>
      <c r="JWE55" s="9"/>
      <c r="JWF55" s="9"/>
      <c r="JWG55" s="9"/>
      <c r="JWH55" s="9"/>
      <c r="JWI55" s="9"/>
      <c r="JWJ55" s="9"/>
      <c r="JWK55" s="9"/>
      <c r="JWL55" s="9"/>
      <c r="JWM55" s="9"/>
      <c r="JWN55" s="9"/>
      <c r="JWO55" s="9"/>
      <c r="JWP55" s="9"/>
      <c r="JWQ55" s="9"/>
      <c r="JWR55" s="9"/>
      <c r="JWS55" s="9"/>
      <c r="JWT55" s="9"/>
      <c r="JWU55" s="9"/>
      <c r="JWV55" s="9"/>
      <c r="JWW55" s="9"/>
      <c r="JWX55" s="9"/>
      <c r="JWY55" s="9"/>
      <c r="JWZ55" s="9"/>
      <c r="JXA55" s="9"/>
      <c r="JXB55" s="9"/>
      <c r="JXC55" s="9"/>
      <c r="JXD55" s="9"/>
      <c r="JXE55" s="9"/>
      <c r="JXF55" s="9"/>
      <c r="JXG55" s="9"/>
      <c r="JXH55" s="9"/>
      <c r="JXI55" s="9"/>
      <c r="JXJ55" s="9"/>
      <c r="JXK55" s="9"/>
      <c r="JXL55" s="9"/>
      <c r="JXM55" s="9"/>
      <c r="JXN55" s="9"/>
      <c r="JXO55" s="9"/>
      <c r="JXP55" s="9"/>
      <c r="JXQ55" s="9"/>
      <c r="JXR55" s="9"/>
      <c r="JXS55" s="9"/>
      <c r="JXT55" s="9"/>
      <c r="JXU55" s="9"/>
      <c r="JXV55" s="9"/>
      <c r="JXW55" s="9"/>
      <c r="JXX55" s="9"/>
      <c r="JXY55" s="9"/>
      <c r="JXZ55" s="9"/>
      <c r="JYA55" s="9"/>
      <c r="JYB55" s="9"/>
      <c r="JYC55" s="9"/>
      <c r="JYD55" s="9"/>
      <c r="JYE55" s="9"/>
      <c r="JYF55" s="9"/>
      <c r="JYG55" s="9"/>
      <c r="JYH55" s="9"/>
      <c r="JYI55" s="9"/>
      <c r="JYJ55" s="9"/>
      <c r="JYK55" s="9"/>
      <c r="JYL55" s="9"/>
      <c r="JYM55" s="9"/>
      <c r="JYN55" s="9"/>
      <c r="JYO55" s="9"/>
      <c r="JYP55" s="9"/>
      <c r="JYQ55" s="9"/>
      <c r="JYR55" s="9"/>
      <c r="JYS55" s="9"/>
      <c r="JYT55" s="9"/>
      <c r="JYU55" s="9"/>
      <c r="JYV55" s="9"/>
      <c r="JYW55" s="9"/>
      <c r="JYX55" s="9"/>
      <c r="JYY55" s="9"/>
      <c r="JYZ55" s="9"/>
      <c r="JZA55" s="9"/>
      <c r="JZB55" s="9"/>
      <c r="JZC55" s="9"/>
      <c r="JZD55" s="9"/>
      <c r="JZE55" s="9"/>
      <c r="JZF55" s="9"/>
      <c r="JZG55" s="9"/>
      <c r="JZH55" s="9"/>
      <c r="JZI55" s="9"/>
      <c r="JZJ55" s="9"/>
      <c r="JZK55" s="9"/>
      <c r="JZL55" s="9"/>
      <c r="JZM55" s="9"/>
      <c r="JZN55" s="9"/>
      <c r="JZO55" s="9"/>
      <c r="JZP55" s="9"/>
      <c r="JZQ55" s="9"/>
      <c r="JZR55" s="9"/>
      <c r="JZS55" s="9"/>
      <c r="JZT55" s="9"/>
      <c r="JZU55" s="9"/>
      <c r="JZV55" s="9"/>
      <c r="JZW55" s="9"/>
      <c r="JZX55" s="9"/>
      <c r="JZY55" s="9"/>
      <c r="JZZ55" s="9"/>
      <c r="KAA55" s="9"/>
      <c r="KAB55" s="9"/>
      <c r="KAC55" s="9"/>
      <c r="KAD55" s="9"/>
      <c r="KAE55" s="9"/>
      <c r="KAF55" s="9"/>
      <c r="KAG55" s="9"/>
      <c r="KAH55" s="9"/>
      <c r="KAI55" s="9"/>
      <c r="KAJ55" s="9"/>
      <c r="KAK55" s="9"/>
      <c r="KAL55" s="9"/>
      <c r="KAM55" s="9"/>
      <c r="KAN55" s="9"/>
      <c r="KAO55" s="9"/>
      <c r="KAP55" s="9"/>
      <c r="KAQ55" s="9"/>
      <c r="KAR55" s="9"/>
      <c r="KAS55" s="9"/>
      <c r="KAT55" s="9"/>
      <c r="KAU55" s="9"/>
      <c r="KAV55" s="9"/>
      <c r="KAW55" s="9"/>
      <c r="KAX55" s="9"/>
      <c r="KAY55" s="9"/>
      <c r="KAZ55" s="9"/>
      <c r="KBA55" s="9"/>
      <c r="KBB55" s="9"/>
      <c r="KBC55" s="9"/>
      <c r="KBD55" s="9"/>
      <c r="KBE55" s="9"/>
      <c r="KBF55" s="9"/>
      <c r="KBG55" s="9"/>
      <c r="KBH55" s="9"/>
      <c r="KBI55" s="9"/>
      <c r="KBJ55" s="9"/>
      <c r="KBK55" s="9"/>
      <c r="KBL55" s="9"/>
      <c r="KBM55" s="9"/>
      <c r="KBN55" s="9"/>
      <c r="KBO55" s="9"/>
      <c r="KBP55" s="9"/>
      <c r="KBQ55" s="9"/>
      <c r="KBR55" s="9"/>
      <c r="KBS55" s="9"/>
      <c r="KBT55" s="9"/>
      <c r="KBU55" s="9"/>
      <c r="KBV55" s="9"/>
      <c r="KBW55" s="9"/>
      <c r="KBX55" s="9"/>
      <c r="KBY55" s="9"/>
      <c r="KBZ55" s="9"/>
      <c r="KCA55" s="9"/>
      <c r="KCB55" s="9"/>
      <c r="KCC55" s="9"/>
      <c r="KCD55" s="9"/>
      <c r="KCE55" s="9"/>
      <c r="KCF55" s="9"/>
      <c r="KCG55" s="9"/>
      <c r="KCH55" s="9"/>
      <c r="KCI55" s="9"/>
      <c r="KCJ55" s="9"/>
      <c r="KCK55" s="9"/>
      <c r="KCL55" s="9"/>
      <c r="KCM55" s="9"/>
      <c r="KCN55" s="9"/>
      <c r="KCO55" s="9"/>
      <c r="KCP55" s="9"/>
      <c r="KCQ55" s="9"/>
      <c r="KCR55" s="9"/>
      <c r="KCS55" s="9"/>
      <c r="KCT55" s="9"/>
      <c r="KCU55" s="9"/>
      <c r="KCV55" s="9"/>
      <c r="KCW55" s="9"/>
      <c r="KCX55" s="9"/>
      <c r="KCY55" s="9"/>
      <c r="KCZ55" s="9"/>
      <c r="KDA55" s="9"/>
      <c r="KDB55" s="9"/>
      <c r="KDC55" s="9"/>
      <c r="KDD55" s="9"/>
      <c r="KDE55" s="9"/>
      <c r="KDF55" s="9"/>
      <c r="KDG55" s="9"/>
      <c r="KDH55" s="9"/>
      <c r="KDI55" s="9"/>
      <c r="KDJ55" s="9"/>
      <c r="KDK55" s="9"/>
      <c r="KDL55" s="9"/>
      <c r="KDM55" s="9"/>
      <c r="KDN55" s="9"/>
      <c r="KDO55" s="9"/>
      <c r="KDP55" s="9"/>
      <c r="KDQ55" s="9"/>
      <c r="KDR55" s="9"/>
      <c r="KDS55" s="9"/>
      <c r="KDT55" s="9"/>
      <c r="KDU55" s="9"/>
      <c r="KDV55" s="9"/>
      <c r="KDW55" s="9"/>
      <c r="KDX55" s="9"/>
      <c r="KDY55" s="9"/>
      <c r="KDZ55" s="9"/>
      <c r="KEA55" s="9"/>
      <c r="KEB55" s="9"/>
      <c r="KEC55" s="9"/>
      <c r="KED55" s="9"/>
      <c r="KEE55" s="9"/>
      <c r="KEF55" s="9"/>
      <c r="KEG55" s="9"/>
      <c r="KEH55" s="9"/>
      <c r="KEI55" s="9"/>
      <c r="KEJ55" s="9"/>
      <c r="KEK55" s="9"/>
      <c r="KEL55" s="9"/>
      <c r="KEM55" s="9"/>
      <c r="KEN55" s="9"/>
      <c r="KEO55" s="9"/>
      <c r="KEP55" s="9"/>
      <c r="KEQ55" s="9"/>
      <c r="KER55" s="9"/>
      <c r="KES55" s="9"/>
      <c r="KET55" s="9"/>
      <c r="KEU55" s="9"/>
      <c r="KEV55" s="9"/>
      <c r="KEW55" s="9"/>
      <c r="KEX55" s="9"/>
      <c r="KEY55" s="9"/>
      <c r="KEZ55" s="9"/>
      <c r="KFA55" s="9"/>
      <c r="KFB55" s="9"/>
      <c r="KFC55" s="9"/>
      <c r="KFD55" s="9"/>
      <c r="KFE55" s="9"/>
      <c r="KFF55" s="9"/>
      <c r="KFG55" s="9"/>
      <c r="KFH55" s="9"/>
      <c r="KFI55" s="9"/>
      <c r="KFJ55" s="9"/>
      <c r="KFK55" s="9"/>
      <c r="KFL55" s="9"/>
      <c r="KFM55" s="9"/>
      <c r="KFN55" s="9"/>
      <c r="KFO55" s="9"/>
      <c r="KFP55" s="9"/>
      <c r="KFQ55" s="9"/>
      <c r="KFR55" s="9"/>
      <c r="KFS55" s="9"/>
      <c r="KFT55" s="9"/>
      <c r="KFU55" s="9"/>
      <c r="KFV55" s="9"/>
      <c r="KFW55" s="9"/>
      <c r="KFX55" s="9"/>
      <c r="KFY55" s="9"/>
      <c r="KFZ55" s="9"/>
      <c r="KGA55" s="9"/>
      <c r="KGB55" s="9"/>
      <c r="KGC55" s="9"/>
      <c r="KGD55" s="9"/>
      <c r="KGE55" s="9"/>
      <c r="KGF55" s="9"/>
      <c r="KGG55" s="9"/>
      <c r="KGH55" s="9"/>
      <c r="KGI55" s="9"/>
      <c r="KGJ55" s="9"/>
      <c r="KGK55" s="9"/>
      <c r="KGL55" s="9"/>
      <c r="KGM55" s="9"/>
      <c r="KGN55" s="9"/>
      <c r="KGO55" s="9"/>
      <c r="KGP55" s="9"/>
      <c r="KGQ55" s="9"/>
      <c r="KGR55" s="9"/>
      <c r="KGS55" s="9"/>
      <c r="KGT55" s="9"/>
      <c r="KGU55" s="9"/>
      <c r="KGV55" s="9"/>
      <c r="KGW55" s="9"/>
      <c r="KGX55" s="9"/>
      <c r="KGY55" s="9"/>
      <c r="KGZ55" s="9"/>
      <c r="KHA55" s="9"/>
      <c r="KHB55" s="9"/>
      <c r="KHC55" s="9"/>
      <c r="KHD55" s="9"/>
      <c r="KHE55" s="9"/>
      <c r="KHF55" s="9"/>
      <c r="KHG55" s="9"/>
      <c r="KHH55" s="9"/>
      <c r="KHI55" s="9"/>
      <c r="KHJ55" s="9"/>
      <c r="KHK55" s="9"/>
      <c r="KHL55" s="9"/>
      <c r="KHM55" s="9"/>
      <c r="KHN55" s="9"/>
      <c r="KHO55" s="9"/>
      <c r="KHP55" s="9"/>
      <c r="KHQ55" s="9"/>
      <c r="KHR55" s="9"/>
      <c r="KHS55" s="9"/>
      <c r="KHT55" s="9"/>
      <c r="KHU55" s="9"/>
      <c r="KHV55" s="9"/>
      <c r="KHW55" s="9"/>
      <c r="KHX55" s="9"/>
      <c r="KHY55" s="9"/>
      <c r="KHZ55" s="9"/>
      <c r="KIA55" s="9"/>
      <c r="KIB55" s="9"/>
      <c r="KIC55" s="9"/>
      <c r="KID55" s="9"/>
      <c r="KIE55" s="9"/>
      <c r="KIF55" s="9"/>
      <c r="KIG55" s="9"/>
      <c r="KIH55" s="9"/>
      <c r="KII55" s="9"/>
      <c r="KIJ55" s="9"/>
      <c r="KIK55" s="9"/>
      <c r="KIL55" s="9"/>
      <c r="KIM55" s="9"/>
      <c r="KIN55" s="9"/>
      <c r="KIO55" s="9"/>
      <c r="KIP55" s="9"/>
      <c r="KIQ55" s="9"/>
      <c r="KIR55" s="9"/>
      <c r="KIS55" s="9"/>
      <c r="KIT55" s="9"/>
      <c r="KIU55" s="9"/>
      <c r="KIV55" s="9"/>
      <c r="KIW55" s="9"/>
      <c r="KIX55" s="9"/>
      <c r="KIY55" s="9"/>
      <c r="KIZ55" s="9"/>
      <c r="KJA55" s="9"/>
      <c r="KJB55" s="9"/>
      <c r="KJC55" s="9"/>
      <c r="KJD55" s="9"/>
      <c r="KJE55" s="9"/>
      <c r="KJF55" s="9"/>
      <c r="KJG55" s="9"/>
      <c r="KJH55" s="9"/>
      <c r="KJI55" s="9"/>
      <c r="KJJ55" s="9"/>
      <c r="KJK55" s="9"/>
      <c r="KJL55" s="9"/>
      <c r="KJM55" s="9"/>
      <c r="KJN55" s="9"/>
      <c r="KJO55" s="9"/>
      <c r="KJP55" s="9"/>
      <c r="KJQ55" s="9"/>
      <c r="KJR55" s="9"/>
      <c r="KJS55" s="9"/>
      <c r="KJT55" s="9"/>
      <c r="KJU55" s="9"/>
      <c r="KJV55" s="9"/>
      <c r="KJW55" s="9"/>
      <c r="KJX55" s="9"/>
      <c r="KJY55" s="9"/>
      <c r="KJZ55" s="9"/>
      <c r="KKA55" s="9"/>
      <c r="KKB55" s="9"/>
      <c r="KKC55" s="9"/>
      <c r="KKD55" s="9"/>
      <c r="KKE55" s="9"/>
      <c r="KKF55" s="9"/>
      <c r="KKG55" s="9"/>
      <c r="KKH55" s="9"/>
      <c r="KKI55" s="9"/>
      <c r="KKJ55" s="9"/>
      <c r="KKK55" s="9"/>
      <c r="KKL55" s="9"/>
      <c r="KKM55" s="9"/>
      <c r="KKN55" s="9"/>
      <c r="KKO55" s="9"/>
      <c r="KKP55" s="9"/>
      <c r="KKQ55" s="9"/>
      <c r="KKR55" s="9"/>
      <c r="KKS55" s="9"/>
      <c r="KKT55" s="9"/>
      <c r="KKU55" s="9"/>
      <c r="KKV55" s="9"/>
      <c r="KKW55" s="9"/>
      <c r="KKX55" s="9"/>
      <c r="KKY55" s="9"/>
      <c r="KKZ55" s="9"/>
      <c r="KLA55" s="9"/>
      <c r="KLB55" s="9"/>
      <c r="KLC55" s="9"/>
      <c r="KLD55" s="9"/>
      <c r="KLE55" s="9"/>
      <c r="KLF55" s="9"/>
      <c r="KLG55" s="9"/>
      <c r="KLH55" s="9"/>
      <c r="KLI55" s="9"/>
      <c r="KLJ55" s="9"/>
      <c r="KLK55" s="9"/>
      <c r="KLL55" s="9"/>
      <c r="KLM55" s="9"/>
      <c r="KLN55" s="9"/>
      <c r="KLO55" s="9"/>
      <c r="KLP55" s="9"/>
      <c r="KLQ55" s="9"/>
      <c r="KLR55" s="9"/>
      <c r="KLS55" s="9"/>
      <c r="KLT55" s="9"/>
      <c r="KLU55" s="9"/>
      <c r="KLV55" s="9"/>
      <c r="KLW55" s="9"/>
      <c r="KLX55" s="9"/>
      <c r="KLY55" s="9"/>
      <c r="KLZ55" s="9"/>
      <c r="KMA55" s="9"/>
      <c r="KMB55" s="9"/>
      <c r="KMC55" s="9"/>
      <c r="KMD55" s="9"/>
      <c r="KME55" s="9"/>
      <c r="KMF55" s="9"/>
      <c r="KMG55" s="9"/>
      <c r="KMH55" s="9"/>
      <c r="KMI55" s="9"/>
      <c r="KMJ55" s="9"/>
      <c r="KMK55" s="9"/>
      <c r="KML55" s="9"/>
      <c r="KMM55" s="9"/>
      <c r="KMN55" s="9"/>
      <c r="KMO55" s="9"/>
      <c r="KMP55" s="9"/>
      <c r="KMQ55" s="9"/>
      <c r="KMR55" s="9"/>
      <c r="KMS55" s="9"/>
      <c r="KMT55" s="9"/>
      <c r="KMU55" s="9"/>
      <c r="KMV55" s="9"/>
      <c r="KMW55" s="9"/>
      <c r="KMX55" s="9"/>
      <c r="KMY55" s="9"/>
      <c r="KMZ55" s="9"/>
      <c r="KNA55" s="9"/>
      <c r="KNB55" s="9"/>
      <c r="KNC55" s="9"/>
      <c r="KND55" s="9"/>
      <c r="KNE55" s="9"/>
      <c r="KNF55" s="9"/>
      <c r="KNG55" s="9"/>
      <c r="KNH55" s="9"/>
      <c r="KNI55" s="9"/>
      <c r="KNJ55" s="9"/>
      <c r="KNK55" s="9"/>
      <c r="KNL55" s="9"/>
      <c r="KNM55" s="9"/>
      <c r="KNN55" s="9"/>
      <c r="KNO55" s="9"/>
      <c r="KNP55" s="9"/>
      <c r="KNQ55" s="9"/>
      <c r="KNR55" s="9"/>
      <c r="KNS55" s="9"/>
      <c r="KNT55" s="9"/>
      <c r="KNU55" s="9"/>
      <c r="KNV55" s="9"/>
      <c r="KNW55" s="9"/>
      <c r="KNX55" s="9"/>
      <c r="KNY55" s="9"/>
      <c r="KNZ55" s="9"/>
      <c r="KOA55" s="9"/>
      <c r="KOB55" s="9"/>
      <c r="KOC55" s="9"/>
      <c r="KOD55" s="9"/>
      <c r="KOE55" s="9"/>
      <c r="KOF55" s="9"/>
      <c r="KOG55" s="9"/>
      <c r="KOH55" s="9"/>
      <c r="KOI55" s="9"/>
      <c r="KOJ55" s="9"/>
      <c r="KOK55" s="9"/>
      <c r="KOL55" s="9"/>
      <c r="KOM55" s="9"/>
      <c r="KON55" s="9"/>
      <c r="KOO55" s="9"/>
      <c r="KOP55" s="9"/>
      <c r="KOQ55" s="9"/>
      <c r="KOR55" s="9"/>
      <c r="KOS55" s="9"/>
      <c r="KOT55" s="9"/>
      <c r="KOU55" s="9"/>
      <c r="KOV55" s="9"/>
      <c r="KOW55" s="9"/>
      <c r="KOX55" s="9"/>
      <c r="KOY55" s="9"/>
      <c r="KOZ55" s="9"/>
      <c r="KPA55" s="9"/>
      <c r="KPB55" s="9"/>
      <c r="KPC55" s="9"/>
      <c r="KPD55" s="9"/>
      <c r="KPE55" s="9"/>
      <c r="KPF55" s="9"/>
      <c r="KPG55" s="9"/>
      <c r="KPH55" s="9"/>
      <c r="KPI55" s="9"/>
      <c r="KPJ55" s="9"/>
      <c r="KPK55" s="9"/>
      <c r="KPL55" s="9"/>
      <c r="KPM55" s="9"/>
      <c r="KPN55" s="9"/>
      <c r="KPO55" s="9"/>
      <c r="KPP55" s="9"/>
      <c r="KPQ55" s="9"/>
      <c r="KPR55" s="9"/>
      <c r="KPS55" s="9"/>
      <c r="KPT55" s="9"/>
      <c r="KPU55" s="9"/>
      <c r="KPV55" s="9"/>
      <c r="KPW55" s="9"/>
      <c r="KPX55" s="9"/>
      <c r="KPY55" s="9"/>
      <c r="KPZ55" s="9"/>
      <c r="KQA55" s="9"/>
      <c r="KQB55" s="9"/>
      <c r="KQC55" s="9"/>
      <c r="KQD55" s="9"/>
      <c r="KQE55" s="9"/>
      <c r="KQF55" s="9"/>
      <c r="KQG55" s="9"/>
      <c r="KQH55" s="9"/>
      <c r="KQI55" s="9"/>
      <c r="KQJ55" s="9"/>
      <c r="KQK55" s="9"/>
      <c r="KQL55" s="9"/>
      <c r="KQM55" s="9"/>
      <c r="KQN55" s="9"/>
      <c r="KQO55" s="9"/>
      <c r="KQP55" s="9"/>
      <c r="KQQ55" s="9"/>
      <c r="KQR55" s="9"/>
      <c r="KQS55" s="9"/>
      <c r="KQT55" s="9"/>
      <c r="KQU55" s="9"/>
      <c r="KQV55" s="9"/>
      <c r="KQW55" s="9"/>
      <c r="KQX55" s="9"/>
      <c r="KQY55" s="9"/>
      <c r="KQZ55" s="9"/>
      <c r="KRA55" s="9"/>
      <c r="KRB55" s="9"/>
      <c r="KRC55" s="9"/>
      <c r="KRD55" s="9"/>
      <c r="KRE55" s="9"/>
      <c r="KRF55" s="9"/>
      <c r="KRG55" s="9"/>
      <c r="KRH55" s="9"/>
      <c r="KRI55" s="9"/>
      <c r="KRJ55" s="9"/>
      <c r="KRK55" s="9"/>
      <c r="KRL55" s="9"/>
      <c r="KRM55" s="9"/>
      <c r="KRN55" s="9"/>
      <c r="KRO55" s="9"/>
      <c r="KRP55" s="9"/>
      <c r="KRQ55" s="9"/>
      <c r="KRR55" s="9"/>
      <c r="KRS55" s="9"/>
      <c r="KRT55" s="9"/>
      <c r="KRU55" s="9"/>
      <c r="KRV55" s="9"/>
      <c r="KRW55" s="9"/>
      <c r="KRX55" s="9"/>
      <c r="KRY55" s="9"/>
      <c r="KRZ55" s="9"/>
      <c r="KSA55" s="9"/>
      <c r="KSB55" s="9"/>
      <c r="KSC55" s="9"/>
      <c r="KSD55" s="9"/>
      <c r="KSE55" s="9"/>
      <c r="KSF55" s="9"/>
      <c r="KSG55" s="9"/>
      <c r="KSH55" s="9"/>
      <c r="KSI55" s="9"/>
      <c r="KSJ55" s="9"/>
      <c r="KSK55" s="9"/>
      <c r="KSL55" s="9"/>
      <c r="KSM55" s="9"/>
      <c r="KSN55" s="9"/>
      <c r="KSO55" s="9"/>
      <c r="KSP55" s="9"/>
      <c r="KSQ55" s="9"/>
      <c r="KSR55" s="9"/>
      <c r="KSS55" s="9"/>
      <c r="KST55" s="9"/>
      <c r="KSU55" s="9"/>
      <c r="KSV55" s="9"/>
      <c r="KSW55" s="9"/>
      <c r="KSX55" s="9"/>
      <c r="KSY55" s="9"/>
      <c r="KSZ55" s="9"/>
      <c r="KTA55" s="9"/>
      <c r="KTB55" s="9"/>
      <c r="KTC55" s="9"/>
      <c r="KTD55" s="9"/>
      <c r="KTE55" s="9"/>
      <c r="KTF55" s="9"/>
      <c r="KTG55" s="9"/>
      <c r="KTH55" s="9"/>
      <c r="KTI55" s="9"/>
      <c r="KTJ55" s="9"/>
      <c r="KTK55" s="9"/>
      <c r="KTL55" s="9"/>
      <c r="KTM55" s="9"/>
      <c r="KTN55" s="9"/>
      <c r="KTO55" s="9"/>
      <c r="KTP55" s="9"/>
      <c r="KTQ55" s="9"/>
      <c r="KTR55" s="9"/>
      <c r="KTS55" s="9"/>
      <c r="KTT55" s="9"/>
      <c r="KTU55" s="9"/>
      <c r="KTV55" s="9"/>
      <c r="KTW55" s="9"/>
      <c r="KTX55" s="9"/>
      <c r="KTY55" s="9"/>
      <c r="KTZ55" s="9"/>
      <c r="KUA55" s="9"/>
      <c r="KUB55" s="9"/>
      <c r="KUC55" s="9"/>
      <c r="KUD55" s="9"/>
      <c r="KUE55" s="9"/>
      <c r="KUF55" s="9"/>
      <c r="KUG55" s="9"/>
      <c r="KUH55" s="9"/>
      <c r="KUI55" s="9"/>
      <c r="KUJ55" s="9"/>
      <c r="KUK55" s="9"/>
      <c r="KUL55" s="9"/>
      <c r="KUM55" s="9"/>
      <c r="KUN55" s="9"/>
      <c r="KUO55" s="9"/>
      <c r="KUP55" s="9"/>
      <c r="KUQ55" s="9"/>
      <c r="KUR55" s="9"/>
      <c r="KUS55" s="9"/>
      <c r="KUT55" s="9"/>
      <c r="KUU55" s="9"/>
      <c r="KUV55" s="9"/>
      <c r="KUW55" s="9"/>
      <c r="KUX55" s="9"/>
      <c r="KUY55" s="9"/>
      <c r="KUZ55" s="9"/>
      <c r="KVA55" s="9"/>
      <c r="KVB55" s="9"/>
      <c r="KVC55" s="9"/>
      <c r="KVD55" s="9"/>
      <c r="KVE55" s="9"/>
      <c r="KVF55" s="9"/>
      <c r="KVG55" s="9"/>
      <c r="KVH55" s="9"/>
      <c r="KVI55" s="9"/>
      <c r="KVJ55" s="9"/>
      <c r="KVK55" s="9"/>
      <c r="KVL55" s="9"/>
      <c r="KVM55" s="9"/>
      <c r="KVN55" s="9"/>
      <c r="KVO55" s="9"/>
      <c r="KVP55" s="9"/>
      <c r="KVQ55" s="9"/>
      <c r="KVR55" s="9"/>
      <c r="KVS55" s="9"/>
      <c r="KVT55" s="9"/>
      <c r="KVU55" s="9"/>
      <c r="KVV55" s="9"/>
      <c r="KVW55" s="9"/>
      <c r="KVX55" s="9"/>
      <c r="KVY55" s="9"/>
      <c r="KVZ55" s="9"/>
      <c r="KWA55" s="9"/>
      <c r="KWB55" s="9"/>
      <c r="KWC55" s="9"/>
      <c r="KWD55" s="9"/>
      <c r="KWE55" s="9"/>
      <c r="KWF55" s="9"/>
      <c r="KWG55" s="9"/>
      <c r="KWH55" s="9"/>
      <c r="KWI55" s="9"/>
      <c r="KWJ55" s="9"/>
      <c r="KWK55" s="9"/>
      <c r="KWL55" s="9"/>
      <c r="KWM55" s="9"/>
      <c r="KWN55" s="9"/>
      <c r="KWO55" s="9"/>
      <c r="KWP55" s="9"/>
      <c r="KWQ55" s="9"/>
      <c r="KWR55" s="9"/>
      <c r="KWS55" s="9"/>
      <c r="KWT55" s="9"/>
      <c r="KWU55" s="9"/>
      <c r="KWV55" s="9"/>
      <c r="KWW55" s="9"/>
      <c r="KWX55" s="9"/>
      <c r="KWY55" s="9"/>
      <c r="KWZ55" s="9"/>
      <c r="KXA55" s="9"/>
      <c r="KXB55" s="9"/>
      <c r="KXC55" s="9"/>
      <c r="KXD55" s="9"/>
      <c r="KXE55" s="9"/>
      <c r="KXF55" s="9"/>
      <c r="KXG55" s="9"/>
      <c r="KXH55" s="9"/>
      <c r="KXI55" s="9"/>
      <c r="KXJ55" s="9"/>
      <c r="KXK55" s="9"/>
      <c r="KXL55" s="9"/>
      <c r="KXM55" s="9"/>
      <c r="KXN55" s="9"/>
      <c r="KXO55" s="9"/>
      <c r="KXP55" s="9"/>
      <c r="KXQ55" s="9"/>
      <c r="KXR55" s="9"/>
      <c r="KXS55" s="9"/>
      <c r="KXT55" s="9"/>
      <c r="KXU55" s="9"/>
      <c r="KXV55" s="9"/>
      <c r="KXW55" s="9"/>
      <c r="KXX55" s="9"/>
      <c r="KXY55" s="9"/>
      <c r="KXZ55" s="9"/>
      <c r="KYA55" s="9"/>
      <c r="KYB55" s="9"/>
      <c r="KYC55" s="9"/>
      <c r="KYD55" s="9"/>
      <c r="KYE55" s="9"/>
      <c r="KYF55" s="9"/>
      <c r="KYG55" s="9"/>
      <c r="KYH55" s="9"/>
      <c r="KYI55" s="9"/>
      <c r="KYJ55" s="9"/>
      <c r="KYK55" s="9"/>
      <c r="KYL55" s="9"/>
      <c r="KYM55" s="9"/>
      <c r="KYN55" s="9"/>
      <c r="KYO55" s="9"/>
      <c r="KYP55" s="9"/>
      <c r="KYQ55" s="9"/>
      <c r="KYR55" s="9"/>
      <c r="KYS55" s="9"/>
      <c r="KYT55" s="9"/>
      <c r="KYU55" s="9"/>
      <c r="KYV55" s="9"/>
      <c r="KYW55" s="9"/>
      <c r="KYX55" s="9"/>
      <c r="KYY55" s="9"/>
      <c r="KYZ55" s="9"/>
      <c r="KZA55" s="9"/>
      <c r="KZB55" s="9"/>
      <c r="KZC55" s="9"/>
      <c r="KZD55" s="9"/>
      <c r="KZE55" s="9"/>
      <c r="KZF55" s="9"/>
      <c r="KZG55" s="9"/>
      <c r="KZH55" s="9"/>
      <c r="KZI55" s="9"/>
      <c r="KZJ55" s="9"/>
      <c r="KZK55" s="9"/>
      <c r="KZL55" s="9"/>
      <c r="KZM55" s="9"/>
      <c r="KZN55" s="9"/>
      <c r="KZO55" s="9"/>
      <c r="KZP55" s="9"/>
      <c r="KZQ55" s="9"/>
      <c r="KZR55" s="9"/>
      <c r="KZS55" s="9"/>
      <c r="KZT55" s="9"/>
      <c r="KZU55" s="9"/>
      <c r="KZV55" s="9"/>
      <c r="KZW55" s="9"/>
      <c r="KZX55" s="9"/>
      <c r="KZY55" s="9"/>
      <c r="KZZ55" s="9"/>
      <c r="LAA55" s="9"/>
      <c r="LAB55" s="9"/>
      <c r="LAC55" s="9"/>
      <c r="LAD55" s="9"/>
      <c r="LAE55" s="9"/>
      <c r="LAF55" s="9"/>
      <c r="LAG55" s="9"/>
      <c r="LAH55" s="9"/>
      <c r="LAI55" s="9"/>
      <c r="LAJ55" s="9"/>
      <c r="LAK55" s="9"/>
      <c r="LAL55" s="9"/>
      <c r="LAM55" s="9"/>
      <c r="LAN55" s="9"/>
      <c r="LAO55" s="9"/>
      <c r="LAP55" s="9"/>
      <c r="LAQ55" s="9"/>
      <c r="LAR55" s="9"/>
      <c r="LAS55" s="9"/>
      <c r="LAT55" s="9"/>
      <c r="LAU55" s="9"/>
      <c r="LAV55" s="9"/>
      <c r="LAW55" s="9"/>
      <c r="LAX55" s="9"/>
      <c r="LAY55" s="9"/>
      <c r="LAZ55" s="9"/>
      <c r="LBA55" s="9"/>
      <c r="LBB55" s="9"/>
      <c r="LBC55" s="9"/>
      <c r="LBD55" s="9"/>
      <c r="LBE55" s="9"/>
      <c r="LBF55" s="9"/>
      <c r="LBG55" s="9"/>
      <c r="LBH55" s="9"/>
      <c r="LBI55" s="9"/>
      <c r="LBJ55" s="9"/>
      <c r="LBK55" s="9"/>
      <c r="LBL55" s="9"/>
      <c r="LBM55" s="9"/>
      <c r="LBN55" s="9"/>
      <c r="LBO55" s="9"/>
      <c r="LBP55" s="9"/>
      <c r="LBQ55" s="9"/>
      <c r="LBR55" s="9"/>
      <c r="LBS55" s="9"/>
      <c r="LBT55" s="9"/>
      <c r="LBU55" s="9"/>
      <c r="LBV55" s="9"/>
      <c r="LBW55" s="9"/>
      <c r="LBX55" s="9"/>
      <c r="LBY55" s="9"/>
      <c r="LBZ55" s="9"/>
      <c r="LCA55" s="9"/>
      <c r="LCB55" s="9"/>
      <c r="LCC55" s="9"/>
      <c r="LCD55" s="9"/>
      <c r="LCE55" s="9"/>
      <c r="LCF55" s="9"/>
      <c r="LCG55" s="9"/>
      <c r="LCH55" s="9"/>
      <c r="LCI55" s="9"/>
      <c r="LCJ55" s="9"/>
      <c r="LCK55" s="9"/>
      <c r="LCL55" s="9"/>
      <c r="LCM55" s="9"/>
      <c r="LCN55" s="9"/>
      <c r="LCO55" s="9"/>
      <c r="LCP55" s="9"/>
      <c r="LCQ55" s="9"/>
      <c r="LCR55" s="9"/>
      <c r="LCS55" s="9"/>
      <c r="LCT55" s="9"/>
      <c r="LCU55" s="9"/>
      <c r="LCV55" s="9"/>
      <c r="LCW55" s="9"/>
      <c r="LCX55" s="9"/>
      <c r="LCY55" s="9"/>
      <c r="LCZ55" s="9"/>
      <c r="LDA55" s="9"/>
      <c r="LDB55" s="9"/>
      <c r="LDC55" s="9"/>
      <c r="LDD55" s="9"/>
      <c r="LDE55" s="9"/>
      <c r="LDF55" s="9"/>
      <c r="LDG55" s="9"/>
      <c r="LDH55" s="9"/>
      <c r="LDI55" s="9"/>
      <c r="LDJ55" s="9"/>
      <c r="LDK55" s="9"/>
      <c r="LDL55" s="9"/>
      <c r="LDM55" s="9"/>
      <c r="LDN55" s="9"/>
      <c r="LDO55" s="9"/>
      <c r="LDP55" s="9"/>
      <c r="LDQ55" s="9"/>
      <c r="LDR55" s="9"/>
      <c r="LDS55" s="9"/>
      <c r="LDT55" s="9"/>
      <c r="LDU55" s="9"/>
      <c r="LDV55" s="9"/>
      <c r="LDW55" s="9"/>
      <c r="LDX55" s="9"/>
      <c r="LDY55" s="9"/>
      <c r="LDZ55" s="9"/>
      <c r="LEA55" s="9"/>
      <c r="LEB55" s="9"/>
      <c r="LEC55" s="9"/>
      <c r="LED55" s="9"/>
      <c r="LEE55" s="9"/>
      <c r="LEF55" s="9"/>
      <c r="LEG55" s="9"/>
      <c r="LEH55" s="9"/>
      <c r="LEI55" s="9"/>
      <c r="LEJ55" s="9"/>
      <c r="LEK55" s="9"/>
      <c r="LEL55" s="9"/>
      <c r="LEM55" s="9"/>
      <c r="LEN55" s="9"/>
      <c r="LEO55" s="9"/>
      <c r="LEP55" s="9"/>
      <c r="LEQ55" s="9"/>
      <c r="LER55" s="9"/>
      <c r="LES55" s="9"/>
      <c r="LET55" s="9"/>
      <c r="LEU55" s="9"/>
      <c r="LEV55" s="9"/>
      <c r="LEW55" s="9"/>
      <c r="LEX55" s="9"/>
      <c r="LEY55" s="9"/>
      <c r="LEZ55" s="9"/>
      <c r="LFA55" s="9"/>
      <c r="LFB55" s="9"/>
      <c r="LFC55" s="9"/>
      <c r="LFD55" s="9"/>
      <c r="LFE55" s="9"/>
      <c r="LFF55" s="9"/>
      <c r="LFG55" s="9"/>
      <c r="LFH55" s="9"/>
      <c r="LFI55" s="9"/>
      <c r="LFJ55" s="9"/>
      <c r="LFK55" s="9"/>
      <c r="LFL55" s="9"/>
      <c r="LFM55" s="9"/>
      <c r="LFN55" s="9"/>
      <c r="LFO55" s="9"/>
      <c r="LFP55" s="9"/>
      <c r="LFQ55" s="9"/>
      <c r="LFR55" s="9"/>
      <c r="LFS55" s="9"/>
      <c r="LFT55" s="9"/>
      <c r="LFU55" s="9"/>
      <c r="LFV55" s="9"/>
      <c r="LFW55" s="9"/>
      <c r="LFX55" s="9"/>
      <c r="LFY55" s="9"/>
      <c r="LFZ55" s="9"/>
      <c r="LGA55" s="9"/>
      <c r="LGB55" s="9"/>
      <c r="LGC55" s="9"/>
      <c r="LGD55" s="9"/>
      <c r="LGE55" s="9"/>
      <c r="LGF55" s="9"/>
      <c r="LGG55" s="9"/>
      <c r="LGH55" s="9"/>
      <c r="LGI55" s="9"/>
      <c r="LGJ55" s="9"/>
      <c r="LGK55" s="9"/>
      <c r="LGL55" s="9"/>
      <c r="LGM55" s="9"/>
      <c r="LGN55" s="9"/>
      <c r="LGO55" s="9"/>
      <c r="LGP55" s="9"/>
      <c r="LGQ55" s="9"/>
      <c r="LGR55" s="9"/>
      <c r="LGS55" s="9"/>
      <c r="LGT55" s="9"/>
      <c r="LGU55" s="9"/>
      <c r="LGV55" s="9"/>
      <c r="LGW55" s="9"/>
      <c r="LGX55" s="9"/>
      <c r="LGY55" s="9"/>
      <c r="LGZ55" s="9"/>
      <c r="LHA55" s="9"/>
      <c r="LHB55" s="9"/>
      <c r="LHC55" s="9"/>
      <c r="LHD55" s="9"/>
      <c r="LHE55" s="9"/>
      <c r="LHF55" s="9"/>
      <c r="LHG55" s="9"/>
      <c r="LHH55" s="9"/>
      <c r="LHI55" s="9"/>
      <c r="LHJ55" s="9"/>
      <c r="LHK55" s="9"/>
      <c r="LHL55" s="9"/>
      <c r="LHM55" s="9"/>
      <c r="LHN55" s="9"/>
      <c r="LHO55" s="9"/>
      <c r="LHP55" s="9"/>
      <c r="LHQ55" s="9"/>
      <c r="LHR55" s="9"/>
      <c r="LHS55" s="9"/>
      <c r="LHT55" s="9"/>
      <c r="LHU55" s="9"/>
      <c r="LHV55" s="9"/>
      <c r="LHW55" s="9"/>
      <c r="LHX55" s="9"/>
      <c r="LHY55" s="9"/>
      <c r="LHZ55" s="9"/>
      <c r="LIA55" s="9"/>
      <c r="LIB55" s="9"/>
      <c r="LIC55" s="9"/>
      <c r="LID55" s="9"/>
      <c r="LIE55" s="9"/>
      <c r="LIF55" s="9"/>
      <c r="LIG55" s="9"/>
      <c r="LIH55" s="9"/>
      <c r="LII55" s="9"/>
      <c r="LIJ55" s="9"/>
      <c r="LIK55" s="9"/>
      <c r="LIL55" s="9"/>
      <c r="LIM55" s="9"/>
      <c r="LIN55" s="9"/>
      <c r="LIO55" s="9"/>
      <c r="LIP55" s="9"/>
      <c r="LIQ55" s="9"/>
      <c r="LIR55" s="9"/>
      <c r="LIS55" s="9"/>
      <c r="LIT55" s="9"/>
      <c r="LIU55" s="9"/>
      <c r="LIV55" s="9"/>
      <c r="LIW55" s="9"/>
      <c r="LIX55" s="9"/>
      <c r="LIY55" s="9"/>
      <c r="LIZ55" s="9"/>
      <c r="LJA55" s="9"/>
      <c r="LJB55" s="9"/>
      <c r="LJC55" s="9"/>
      <c r="LJD55" s="9"/>
      <c r="LJE55" s="9"/>
      <c r="LJF55" s="9"/>
      <c r="LJG55" s="9"/>
      <c r="LJH55" s="9"/>
      <c r="LJI55" s="9"/>
      <c r="LJJ55" s="9"/>
      <c r="LJK55" s="9"/>
      <c r="LJL55" s="9"/>
      <c r="LJM55" s="9"/>
      <c r="LJN55" s="9"/>
      <c r="LJO55" s="9"/>
      <c r="LJP55" s="9"/>
      <c r="LJQ55" s="9"/>
      <c r="LJR55" s="9"/>
      <c r="LJS55" s="9"/>
      <c r="LJT55" s="9"/>
      <c r="LJU55" s="9"/>
      <c r="LJV55" s="9"/>
      <c r="LJW55" s="9"/>
      <c r="LJX55" s="9"/>
      <c r="LJY55" s="9"/>
      <c r="LJZ55" s="9"/>
      <c r="LKA55" s="9"/>
      <c r="LKB55" s="9"/>
      <c r="LKC55" s="9"/>
      <c r="LKD55" s="9"/>
      <c r="LKE55" s="9"/>
      <c r="LKF55" s="9"/>
      <c r="LKG55" s="9"/>
      <c r="LKH55" s="9"/>
      <c r="LKI55" s="9"/>
      <c r="LKJ55" s="9"/>
      <c r="LKK55" s="9"/>
      <c r="LKL55" s="9"/>
      <c r="LKM55" s="9"/>
      <c r="LKN55" s="9"/>
      <c r="LKO55" s="9"/>
      <c r="LKP55" s="9"/>
      <c r="LKQ55" s="9"/>
      <c r="LKR55" s="9"/>
      <c r="LKS55" s="9"/>
      <c r="LKT55" s="9"/>
      <c r="LKU55" s="9"/>
      <c r="LKV55" s="9"/>
      <c r="LKW55" s="9"/>
      <c r="LKX55" s="9"/>
      <c r="LKY55" s="9"/>
      <c r="LKZ55" s="9"/>
      <c r="LLA55" s="9"/>
      <c r="LLB55" s="9"/>
      <c r="LLC55" s="9"/>
      <c r="LLD55" s="9"/>
      <c r="LLE55" s="9"/>
      <c r="LLF55" s="9"/>
      <c r="LLG55" s="9"/>
      <c r="LLH55" s="9"/>
      <c r="LLI55" s="9"/>
      <c r="LLJ55" s="9"/>
      <c r="LLK55" s="9"/>
      <c r="LLL55" s="9"/>
      <c r="LLM55" s="9"/>
      <c r="LLN55" s="9"/>
      <c r="LLO55" s="9"/>
      <c r="LLP55" s="9"/>
      <c r="LLQ55" s="9"/>
      <c r="LLR55" s="9"/>
      <c r="LLS55" s="9"/>
      <c r="LLT55" s="9"/>
      <c r="LLU55" s="9"/>
      <c r="LLV55" s="9"/>
      <c r="LLW55" s="9"/>
      <c r="LLX55" s="9"/>
      <c r="LLY55" s="9"/>
      <c r="LLZ55" s="9"/>
      <c r="LMA55" s="9"/>
      <c r="LMB55" s="9"/>
      <c r="LMC55" s="9"/>
      <c r="LMD55" s="9"/>
      <c r="LME55" s="9"/>
      <c r="LMF55" s="9"/>
      <c r="LMG55" s="9"/>
      <c r="LMH55" s="9"/>
      <c r="LMI55" s="9"/>
      <c r="LMJ55" s="9"/>
      <c r="LMK55" s="9"/>
      <c r="LML55" s="9"/>
      <c r="LMM55" s="9"/>
      <c r="LMN55" s="9"/>
      <c r="LMO55" s="9"/>
      <c r="LMP55" s="9"/>
      <c r="LMQ55" s="9"/>
      <c r="LMR55" s="9"/>
      <c r="LMS55" s="9"/>
      <c r="LMT55" s="9"/>
      <c r="LMU55" s="9"/>
      <c r="LMV55" s="9"/>
      <c r="LMW55" s="9"/>
      <c r="LMX55" s="9"/>
      <c r="LMY55" s="9"/>
      <c r="LMZ55" s="9"/>
      <c r="LNA55" s="9"/>
      <c r="LNB55" s="9"/>
      <c r="LNC55" s="9"/>
      <c r="LND55" s="9"/>
      <c r="LNE55" s="9"/>
      <c r="LNF55" s="9"/>
      <c r="LNG55" s="9"/>
      <c r="LNH55" s="9"/>
      <c r="LNI55" s="9"/>
      <c r="LNJ55" s="9"/>
      <c r="LNK55" s="9"/>
      <c r="LNL55" s="9"/>
      <c r="LNM55" s="9"/>
      <c r="LNN55" s="9"/>
      <c r="LNO55" s="9"/>
      <c r="LNP55" s="9"/>
      <c r="LNQ55" s="9"/>
      <c r="LNR55" s="9"/>
      <c r="LNS55" s="9"/>
      <c r="LNT55" s="9"/>
      <c r="LNU55" s="9"/>
      <c r="LNV55" s="9"/>
      <c r="LNW55" s="9"/>
      <c r="LNX55" s="9"/>
      <c r="LNY55" s="9"/>
      <c r="LNZ55" s="9"/>
      <c r="LOA55" s="9"/>
      <c r="LOB55" s="9"/>
      <c r="LOC55" s="9"/>
      <c r="LOD55" s="9"/>
      <c r="LOE55" s="9"/>
      <c r="LOF55" s="9"/>
      <c r="LOG55" s="9"/>
      <c r="LOH55" s="9"/>
      <c r="LOI55" s="9"/>
      <c r="LOJ55" s="9"/>
      <c r="LOK55" s="9"/>
      <c r="LOL55" s="9"/>
      <c r="LOM55" s="9"/>
      <c r="LON55" s="9"/>
      <c r="LOO55" s="9"/>
      <c r="LOP55" s="9"/>
      <c r="LOQ55" s="9"/>
      <c r="LOR55" s="9"/>
      <c r="LOS55" s="9"/>
      <c r="LOT55" s="9"/>
      <c r="LOU55" s="9"/>
      <c r="LOV55" s="9"/>
      <c r="LOW55" s="9"/>
      <c r="LOX55" s="9"/>
      <c r="LOY55" s="9"/>
      <c r="LOZ55" s="9"/>
      <c r="LPA55" s="9"/>
      <c r="LPB55" s="9"/>
      <c r="LPC55" s="9"/>
      <c r="LPD55" s="9"/>
      <c r="LPE55" s="9"/>
      <c r="LPF55" s="9"/>
      <c r="LPG55" s="9"/>
      <c r="LPH55" s="9"/>
      <c r="LPI55" s="9"/>
      <c r="LPJ55" s="9"/>
      <c r="LPK55" s="9"/>
      <c r="LPL55" s="9"/>
      <c r="LPM55" s="9"/>
      <c r="LPN55" s="9"/>
      <c r="LPO55" s="9"/>
      <c r="LPP55" s="9"/>
      <c r="LPQ55" s="9"/>
      <c r="LPR55" s="9"/>
      <c r="LPS55" s="9"/>
      <c r="LPT55" s="9"/>
      <c r="LPU55" s="9"/>
      <c r="LPV55" s="9"/>
      <c r="LPW55" s="9"/>
      <c r="LPX55" s="9"/>
      <c r="LPY55" s="9"/>
      <c r="LPZ55" s="9"/>
      <c r="LQA55" s="9"/>
      <c r="LQB55" s="9"/>
      <c r="LQC55" s="9"/>
      <c r="LQD55" s="9"/>
      <c r="LQE55" s="9"/>
      <c r="LQF55" s="9"/>
      <c r="LQG55" s="9"/>
      <c r="LQH55" s="9"/>
      <c r="LQI55" s="9"/>
      <c r="LQJ55" s="9"/>
      <c r="LQK55" s="9"/>
      <c r="LQL55" s="9"/>
      <c r="LQM55" s="9"/>
      <c r="LQN55" s="9"/>
      <c r="LQO55" s="9"/>
      <c r="LQP55" s="9"/>
      <c r="LQQ55" s="9"/>
      <c r="LQR55" s="9"/>
      <c r="LQS55" s="9"/>
      <c r="LQT55" s="9"/>
      <c r="LQU55" s="9"/>
      <c r="LQV55" s="9"/>
      <c r="LQW55" s="9"/>
      <c r="LQX55" s="9"/>
      <c r="LQY55" s="9"/>
      <c r="LQZ55" s="9"/>
      <c r="LRA55" s="9"/>
      <c r="LRB55" s="9"/>
      <c r="LRC55" s="9"/>
      <c r="LRD55" s="9"/>
      <c r="LRE55" s="9"/>
      <c r="LRF55" s="9"/>
      <c r="LRG55" s="9"/>
      <c r="LRH55" s="9"/>
      <c r="LRI55" s="9"/>
      <c r="LRJ55" s="9"/>
      <c r="LRK55" s="9"/>
      <c r="LRL55" s="9"/>
      <c r="LRM55" s="9"/>
      <c r="LRN55" s="9"/>
      <c r="LRO55" s="9"/>
      <c r="LRP55" s="9"/>
      <c r="LRQ55" s="9"/>
      <c r="LRR55" s="9"/>
      <c r="LRS55" s="9"/>
      <c r="LRT55" s="9"/>
      <c r="LRU55" s="9"/>
      <c r="LRV55" s="9"/>
      <c r="LRW55" s="9"/>
      <c r="LRX55" s="9"/>
      <c r="LRY55" s="9"/>
      <c r="LRZ55" s="9"/>
      <c r="LSA55" s="9"/>
      <c r="LSB55" s="9"/>
      <c r="LSC55" s="9"/>
      <c r="LSD55" s="9"/>
      <c r="LSE55" s="9"/>
      <c r="LSF55" s="9"/>
      <c r="LSG55" s="9"/>
      <c r="LSH55" s="9"/>
      <c r="LSI55" s="9"/>
      <c r="LSJ55" s="9"/>
      <c r="LSK55" s="9"/>
      <c r="LSL55" s="9"/>
      <c r="LSM55" s="9"/>
      <c r="LSN55" s="9"/>
      <c r="LSO55" s="9"/>
      <c r="LSP55" s="9"/>
      <c r="LSQ55" s="9"/>
      <c r="LSR55" s="9"/>
      <c r="LSS55" s="9"/>
      <c r="LST55" s="9"/>
      <c r="LSU55" s="9"/>
      <c r="LSV55" s="9"/>
      <c r="LSW55" s="9"/>
      <c r="LSX55" s="9"/>
      <c r="LSY55" s="9"/>
      <c r="LSZ55" s="9"/>
      <c r="LTA55" s="9"/>
      <c r="LTB55" s="9"/>
      <c r="LTC55" s="9"/>
      <c r="LTD55" s="9"/>
      <c r="LTE55" s="9"/>
      <c r="LTF55" s="9"/>
      <c r="LTG55" s="9"/>
      <c r="LTH55" s="9"/>
      <c r="LTI55" s="9"/>
      <c r="LTJ55" s="9"/>
      <c r="LTK55" s="9"/>
      <c r="LTL55" s="9"/>
      <c r="LTM55" s="9"/>
      <c r="LTN55" s="9"/>
      <c r="LTO55" s="9"/>
      <c r="LTP55" s="9"/>
      <c r="LTQ55" s="9"/>
      <c r="LTR55" s="9"/>
      <c r="LTS55" s="9"/>
      <c r="LTT55" s="9"/>
      <c r="LTU55" s="9"/>
      <c r="LTV55" s="9"/>
      <c r="LTW55" s="9"/>
      <c r="LTX55" s="9"/>
      <c r="LTY55" s="9"/>
      <c r="LTZ55" s="9"/>
      <c r="LUA55" s="9"/>
      <c r="LUB55" s="9"/>
      <c r="LUC55" s="9"/>
      <c r="LUD55" s="9"/>
      <c r="LUE55" s="9"/>
      <c r="LUF55" s="9"/>
      <c r="LUG55" s="9"/>
      <c r="LUH55" s="9"/>
      <c r="LUI55" s="9"/>
      <c r="LUJ55" s="9"/>
      <c r="LUK55" s="9"/>
      <c r="LUL55" s="9"/>
      <c r="LUM55" s="9"/>
      <c r="LUN55" s="9"/>
      <c r="LUO55" s="9"/>
      <c r="LUP55" s="9"/>
      <c r="LUQ55" s="9"/>
      <c r="LUR55" s="9"/>
      <c r="LUS55" s="9"/>
      <c r="LUT55" s="9"/>
      <c r="LUU55" s="9"/>
      <c r="LUV55" s="9"/>
      <c r="LUW55" s="9"/>
      <c r="LUX55" s="9"/>
      <c r="LUY55" s="9"/>
      <c r="LUZ55" s="9"/>
      <c r="LVA55" s="9"/>
      <c r="LVB55" s="9"/>
      <c r="LVC55" s="9"/>
      <c r="LVD55" s="9"/>
      <c r="LVE55" s="9"/>
      <c r="LVF55" s="9"/>
      <c r="LVG55" s="9"/>
      <c r="LVH55" s="9"/>
      <c r="LVI55" s="9"/>
      <c r="LVJ55" s="9"/>
      <c r="LVK55" s="9"/>
      <c r="LVL55" s="9"/>
      <c r="LVM55" s="9"/>
      <c r="LVN55" s="9"/>
      <c r="LVO55" s="9"/>
      <c r="LVP55" s="9"/>
      <c r="LVQ55" s="9"/>
      <c r="LVR55" s="9"/>
      <c r="LVS55" s="9"/>
      <c r="LVT55" s="9"/>
      <c r="LVU55" s="9"/>
      <c r="LVV55" s="9"/>
      <c r="LVW55" s="9"/>
      <c r="LVX55" s="9"/>
      <c r="LVY55" s="9"/>
      <c r="LVZ55" s="9"/>
      <c r="LWA55" s="9"/>
      <c r="LWB55" s="9"/>
      <c r="LWC55" s="9"/>
      <c r="LWD55" s="9"/>
      <c r="LWE55" s="9"/>
      <c r="LWF55" s="9"/>
      <c r="LWG55" s="9"/>
      <c r="LWH55" s="9"/>
      <c r="LWI55" s="9"/>
      <c r="LWJ55" s="9"/>
      <c r="LWK55" s="9"/>
      <c r="LWL55" s="9"/>
      <c r="LWM55" s="9"/>
      <c r="LWN55" s="9"/>
      <c r="LWO55" s="9"/>
      <c r="LWP55" s="9"/>
      <c r="LWQ55" s="9"/>
      <c r="LWR55" s="9"/>
      <c r="LWS55" s="9"/>
      <c r="LWT55" s="9"/>
      <c r="LWU55" s="9"/>
      <c r="LWV55" s="9"/>
      <c r="LWW55" s="9"/>
      <c r="LWX55" s="9"/>
      <c r="LWY55" s="9"/>
      <c r="LWZ55" s="9"/>
      <c r="LXA55" s="9"/>
      <c r="LXB55" s="9"/>
      <c r="LXC55" s="9"/>
      <c r="LXD55" s="9"/>
      <c r="LXE55" s="9"/>
      <c r="LXF55" s="9"/>
      <c r="LXG55" s="9"/>
      <c r="LXH55" s="9"/>
      <c r="LXI55" s="9"/>
      <c r="LXJ55" s="9"/>
      <c r="LXK55" s="9"/>
      <c r="LXL55" s="9"/>
      <c r="LXM55" s="9"/>
      <c r="LXN55" s="9"/>
      <c r="LXO55" s="9"/>
      <c r="LXP55" s="9"/>
      <c r="LXQ55" s="9"/>
      <c r="LXR55" s="9"/>
      <c r="LXS55" s="9"/>
      <c r="LXT55" s="9"/>
      <c r="LXU55" s="9"/>
      <c r="LXV55" s="9"/>
      <c r="LXW55" s="9"/>
      <c r="LXX55" s="9"/>
      <c r="LXY55" s="9"/>
      <c r="LXZ55" s="9"/>
      <c r="LYA55" s="9"/>
      <c r="LYB55" s="9"/>
      <c r="LYC55" s="9"/>
      <c r="LYD55" s="9"/>
      <c r="LYE55" s="9"/>
      <c r="LYF55" s="9"/>
      <c r="LYG55" s="9"/>
      <c r="LYH55" s="9"/>
      <c r="LYI55" s="9"/>
      <c r="LYJ55" s="9"/>
      <c r="LYK55" s="9"/>
      <c r="LYL55" s="9"/>
      <c r="LYM55" s="9"/>
      <c r="LYN55" s="9"/>
      <c r="LYO55" s="9"/>
      <c r="LYP55" s="9"/>
      <c r="LYQ55" s="9"/>
      <c r="LYR55" s="9"/>
      <c r="LYS55" s="9"/>
      <c r="LYT55" s="9"/>
      <c r="LYU55" s="9"/>
      <c r="LYV55" s="9"/>
      <c r="LYW55" s="9"/>
      <c r="LYX55" s="9"/>
      <c r="LYY55" s="9"/>
      <c r="LYZ55" s="9"/>
      <c r="LZA55" s="9"/>
      <c r="LZB55" s="9"/>
      <c r="LZC55" s="9"/>
      <c r="LZD55" s="9"/>
      <c r="LZE55" s="9"/>
      <c r="LZF55" s="9"/>
      <c r="LZG55" s="9"/>
      <c r="LZH55" s="9"/>
      <c r="LZI55" s="9"/>
      <c r="LZJ55" s="9"/>
      <c r="LZK55" s="9"/>
      <c r="LZL55" s="9"/>
      <c r="LZM55" s="9"/>
      <c r="LZN55" s="9"/>
      <c r="LZO55" s="9"/>
      <c r="LZP55" s="9"/>
      <c r="LZQ55" s="9"/>
      <c r="LZR55" s="9"/>
      <c r="LZS55" s="9"/>
      <c r="LZT55" s="9"/>
      <c r="LZU55" s="9"/>
      <c r="LZV55" s="9"/>
      <c r="LZW55" s="9"/>
      <c r="LZX55" s="9"/>
      <c r="LZY55" s="9"/>
      <c r="LZZ55" s="9"/>
      <c r="MAA55" s="9"/>
      <c r="MAB55" s="9"/>
      <c r="MAC55" s="9"/>
      <c r="MAD55" s="9"/>
      <c r="MAE55" s="9"/>
      <c r="MAF55" s="9"/>
      <c r="MAG55" s="9"/>
      <c r="MAH55" s="9"/>
      <c r="MAI55" s="9"/>
      <c r="MAJ55" s="9"/>
      <c r="MAK55" s="9"/>
      <c r="MAL55" s="9"/>
      <c r="MAM55" s="9"/>
      <c r="MAN55" s="9"/>
      <c r="MAO55" s="9"/>
      <c r="MAP55" s="9"/>
      <c r="MAQ55" s="9"/>
      <c r="MAR55" s="9"/>
      <c r="MAS55" s="9"/>
      <c r="MAT55" s="9"/>
      <c r="MAU55" s="9"/>
      <c r="MAV55" s="9"/>
      <c r="MAW55" s="9"/>
      <c r="MAX55" s="9"/>
      <c r="MAY55" s="9"/>
      <c r="MAZ55" s="9"/>
      <c r="MBA55" s="9"/>
      <c r="MBB55" s="9"/>
      <c r="MBC55" s="9"/>
      <c r="MBD55" s="9"/>
      <c r="MBE55" s="9"/>
      <c r="MBF55" s="9"/>
      <c r="MBG55" s="9"/>
      <c r="MBH55" s="9"/>
      <c r="MBI55" s="9"/>
      <c r="MBJ55" s="9"/>
      <c r="MBK55" s="9"/>
      <c r="MBL55" s="9"/>
      <c r="MBM55" s="9"/>
      <c r="MBN55" s="9"/>
      <c r="MBO55" s="9"/>
      <c r="MBP55" s="9"/>
      <c r="MBQ55" s="9"/>
      <c r="MBR55" s="9"/>
      <c r="MBS55" s="9"/>
      <c r="MBT55" s="9"/>
      <c r="MBU55" s="9"/>
      <c r="MBV55" s="9"/>
      <c r="MBW55" s="9"/>
      <c r="MBX55" s="9"/>
      <c r="MBY55" s="9"/>
      <c r="MBZ55" s="9"/>
      <c r="MCA55" s="9"/>
      <c r="MCB55" s="9"/>
      <c r="MCC55" s="9"/>
      <c r="MCD55" s="9"/>
      <c r="MCE55" s="9"/>
      <c r="MCF55" s="9"/>
      <c r="MCG55" s="9"/>
      <c r="MCH55" s="9"/>
      <c r="MCI55" s="9"/>
      <c r="MCJ55" s="9"/>
      <c r="MCK55" s="9"/>
      <c r="MCL55" s="9"/>
      <c r="MCM55" s="9"/>
      <c r="MCN55" s="9"/>
      <c r="MCO55" s="9"/>
      <c r="MCP55" s="9"/>
      <c r="MCQ55" s="9"/>
      <c r="MCR55" s="9"/>
      <c r="MCS55" s="9"/>
      <c r="MCT55" s="9"/>
      <c r="MCU55" s="9"/>
      <c r="MCV55" s="9"/>
      <c r="MCW55" s="9"/>
      <c r="MCX55" s="9"/>
      <c r="MCY55" s="9"/>
      <c r="MCZ55" s="9"/>
      <c r="MDA55" s="9"/>
      <c r="MDB55" s="9"/>
      <c r="MDC55" s="9"/>
      <c r="MDD55" s="9"/>
      <c r="MDE55" s="9"/>
      <c r="MDF55" s="9"/>
      <c r="MDG55" s="9"/>
      <c r="MDH55" s="9"/>
      <c r="MDI55" s="9"/>
      <c r="MDJ55" s="9"/>
      <c r="MDK55" s="9"/>
      <c r="MDL55" s="9"/>
      <c r="MDM55" s="9"/>
      <c r="MDN55" s="9"/>
      <c r="MDO55" s="9"/>
      <c r="MDP55" s="9"/>
      <c r="MDQ55" s="9"/>
      <c r="MDR55" s="9"/>
      <c r="MDS55" s="9"/>
      <c r="MDT55" s="9"/>
      <c r="MDU55" s="9"/>
      <c r="MDV55" s="9"/>
      <c r="MDW55" s="9"/>
      <c r="MDX55" s="9"/>
      <c r="MDY55" s="9"/>
      <c r="MDZ55" s="9"/>
      <c r="MEA55" s="9"/>
      <c r="MEB55" s="9"/>
      <c r="MEC55" s="9"/>
      <c r="MED55" s="9"/>
      <c r="MEE55" s="9"/>
      <c r="MEF55" s="9"/>
      <c r="MEG55" s="9"/>
      <c r="MEH55" s="9"/>
      <c r="MEI55" s="9"/>
      <c r="MEJ55" s="9"/>
      <c r="MEK55" s="9"/>
      <c r="MEL55" s="9"/>
      <c r="MEM55" s="9"/>
      <c r="MEN55" s="9"/>
      <c r="MEO55" s="9"/>
      <c r="MEP55" s="9"/>
      <c r="MEQ55" s="9"/>
      <c r="MER55" s="9"/>
      <c r="MES55" s="9"/>
      <c r="MET55" s="9"/>
      <c r="MEU55" s="9"/>
      <c r="MEV55" s="9"/>
      <c r="MEW55" s="9"/>
      <c r="MEX55" s="9"/>
      <c r="MEY55" s="9"/>
      <c r="MEZ55" s="9"/>
      <c r="MFA55" s="9"/>
      <c r="MFB55" s="9"/>
      <c r="MFC55" s="9"/>
      <c r="MFD55" s="9"/>
      <c r="MFE55" s="9"/>
      <c r="MFF55" s="9"/>
      <c r="MFG55" s="9"/>
      <c r="MFH55" s="9"/>
      <c r="MFI55" s="9"/>
      <c r="MFJ55" s="9"/>
      <c r="MFK55" s="9"/>
      <c r="MFL55" s="9"/>
      <c r="MFM55" s="9"/>
      <c r="MFN55" s="9"/>
      <c r="MFO55" s="9"/>
      <c r="MFP55" s="9"/>
      <c r="MFQ55" s="9"/>
      <c r="MFR55" s="9"/>
      <c r="MFS55" s="9"/>
      <c r="MFT55" s="9"/>
      <c r="MFU55" s="9"/>
      <c r="MFV55" s="9"/>
      <c r="MFW55" s="9"/>
      <c r="MFX55" s="9"/>
      <c r="MFY55" s="9"/>
      <c r="MFZ55" s="9"/>
      <c r="MGA55" s="9"/>
      <c r="MGB55" s="9"/>
      <c r="MGC55" s="9"/>
      <c r="MGD55" s="9"/>
      <c r="MGE55" s="9"/>
      <c r="MGF55" s="9"/>
      <c r="MGG55" s="9"/>
      <c r="MGH55" s="9"/>
      <c r="MGI55" s="9"/>
      <c r="MGJ55" s="9"/>
      <c r="MGK55" s="9"/>
      <c r="MGL55" s="9"/>
      <c r="MGM55" s="9"/>
      <c r="MGN55" s="9"/>
      <c r="MGO55" s="9"/>
      <c r="MGP55" s="9"/>
      <c r="MGQ55" s="9"/>
      <c r="MGR55" s="9"/>
      <c r="MGS55" s="9"/>
      <c r="MGT55" s="9"/>
      <c r="MGU55" s="9"/>
      <c r="MGV55" s="9"/>
      <c r="MGW55" s="9"/>
      <c r="MGX55" s="9"/>
      <c r="MGY55" s="9"/>
      <c r="MGZ55" s="9"/>
      <c r="MHA55" s="9"/>
      <c r="MHB55" s="9"/>
      <c r="MHC55" s="9"/>
      <c r="MHD55" s="9"/>
      <c r="MHE55" s="9"/>
      <c r="MHF55" s="9"/>
      <c r="MHG55" s="9"/>
      <c r="MHH55" s="9"/>
      <c r="MHI55" s="9"/>
      <c r="MHJ55" s="9"/>
      <c r="MHK55" s="9"/>
      <c r="MHL55" s="9"/>
      <c r="MHM55" s="9"/>
      <c r="MHN55" s="9"/>
      <c r="MHO55" s="9"/>
      <c r="MHP55" s="9"/>
      <c r="MHQ55" s="9"/>
      <c r="MHR55" s="9"/>
      <c r="MHS55" s="9"/>
      <c r="MHT55" s="9"/>
      <c r="MHU55" s="9"/>
      <c r="MHV55" s="9"/>
      <c r="MHW55" s="9"/>
      <c r="MHX55" s="9"/>
      <c r="MHY55" s="9"/>
      <c r="MHZ55" s="9"/>
      <c r="MIA55" s="9"/>
      <c r="MIB55" s="9"/>
      <c r="MIC55" s="9"/>
      <c r="MID55" s="9"/>
      <c r="MIE55" s="9"/>
      <c r="MIF55" s="9"/>
      <c r="MIG55" s="9"/>
      <c r="MIH55" s="9"/>
      <c r="MII55" s="9"/>
      <c r="MIJ55" s="9"/>
      <c r="MIK55" s="9"/>
      <c r="MIL55" s="9"/>
      <c r="MIM55" s="9"/>
      <c r="MIN55" s="9"/>
      <c r="MIO55" s="9"/>
      <c r="MIP55" s="9"/>
      <c r="MIQ55" s="9"/>
      <c r="MIR55" s="9"/>
      <c r="MIS55" s="9"/>
      <c r="MIT55" s="9"/>
      <c r="MIU55" s="9"/>
      <c r="MIV55" s="9"/>
      <c r="MIW55" s="9"/>
      <c r="MIX55" s="9"/>
      <c r="MIY55" s="9"/>
      <c r="MIZ55" s="9"/>
      <c r="MJA55" s="9"/>
      <c r="MJB55" s="9"/>
      <c r="MJC55" s="9"/>
      <c r="MJD55" s="9"/>
      <c r="MJE55" s="9"/>
      <c r="MJF55" s="9"/>
      <c r="MJG55" s="9"/>
      <c r="MJH55" s="9"/>
      <c r="MJI55" s="9"/>
      <c r="MJJ55" s="9"/>
      <c r="MJK55" s="9"/>
      <c r="MJL55" s="9"/>
      <c r="MJM55" s="9"/>
      <c r="MJN55" s="9"/>
      <c r="MJO55" s="9"/>
      <c r="MJP55" s="9"/>
      <c r="MJQ55" s="9"/>
      <c r="MJR55" s="9"/>
      <c r="MJS55" s="9"/>
      <c r="MJT55" s="9"/>
      <c r="MJU55" s="9"/>
      <c r="MJV55" s="9"/>
      <c r="MJW55" s="9"/>
      <c r="MJX55" s="9"/>
      <c r="MJY55" s="9"/>
      <c r="MJZ55" s="9"/>
      <c r="MKA55" s="9"/>
      <c r="MKB55" s="9"/>
      <c r="MKC55" s="9"/>
      <c r="MKD55" s="9"/>
      <c r="MKE55" s="9"/>
      <c r="MKF55" s="9"/>
      <c r="MKG55" s="9"/>
      <c r="MKH55" s="9"/>
      <c r="MKI55" s="9"/>
      <c r="MKJ55" s="9"/>
      <c r="MKK55" s="9"/>
      <c r="MKL55" s="9"/>
      <c r="MKM55" s="9"/>
      <c r="MKN55" s="9"/>
      <c r="MKO55" s="9"/>
      <c r="MKP55" s="9"/>
      <c r="MKQ55" s="9"/>
      <c r="MKR55" s="9"/>
      <c r="MKS55" s="9"/>
      <c r="MKT55" s="9"/>
      <c r="MKU55" s="9"/>
      <c r="MKV55" s="9"/>
      <c r="MKW55" s="9"/>
      <c r="MKX55" s="9"/>
      <c r="MKY55" s="9"/>
      <c r="MKZ55" s="9"/>
      <c r="MLA55" s="9"/>
      <c r="MLB55" s="9"/>
      <c r="MLC55" s="9"/>
      <c r="MLD55" s="9"/>
      <c r="MLE55" s="9"/>
      <c r="MLF55" s="9"/>
      <c r="MLG55" s="9"/>
      <c r="MLH55" s="9"/>
      <c r="MLI55" s="9"/>
      <c r="MLJ55" s="9"/>
      <c r="MLK55" s="9"/>
      <c r="MLL55" s="9"/>
      <c r="MLM55" s="9"/>
      <c r="MLN55" s="9"/>
      <c r="MLO55" s="9"/>
      <c r="MLP55" s="9"/>
      <c r="MLQ55" s="9"/>
      <c r="MLR55" s="9"/>
      <c r="MLS55" s="9"/>
      <c r="MLT55" s="9"/>
      <c r="MLU55" s="9"/>
      <c r="MLV55" s="9"/>
      <c r="MLW55" s="9"/>
      <c r="MLX55" s="9"/>
      <c r="MLY55" s="9"/>
      <c r="MLZ55" s="9"/>
      <c r="MMA55" s="9"/>
      <c r="MMB55" s="9"/>
      <c r="MMC55" s="9"/>
      <c r="MMD55" s="9"/>
      <c r="MME55" s="9"/>
      <c r="MMF55" s="9"/>
      <c r="MMG55" s="9"/>
      <c r="MMH55" s="9"/>
      <c r="MMI55" s="9"/>
      <c r="MMJ55" s="9"/>
      <c r="MMK55" s="9"/>
      <c r="MML55" s="9"/>
      <c r="MMM55" s="9"/>
      <c r="MMN55" s="9"/>
      <c r="MMO55" s="9"/>
      <c r="MMP55" s="9"/>
      <c r="MMQ55" s="9"/>
      <c r="MMR55" s="9"/>
      <c r="MMS55" s="9"/>
      <c r="MMT55" s="9"/>
      <c r="MMU55" s="9"/>
      <c r="MMV55" s="9"/>
      <c r="MMW55" s="9"/>
      <c r="MMX55" s="9"/>
      <c r="MMY55" s="9"/>
      <c r="MMZ55" s="9"/>
      <c r="MNA55" s="9"/>
      <c r="MNB55" s="9"/>
      <c r="MNC55" s="9"/>
      <c r="MND55" s="9"/>
      <c r="MNE55" s="9"/>
      <c r="MNF55" s="9"/>
      <c r="MNG55" s="9"/>
      <c r="MNH55" s="9"/>
      <c r="MNI55" s="9"/>
      <c r="MNJ55" s="9"/>
      <c r="MNK55" s="9"/>
      <c r="MNL55" s="9"/>
      <c r="MNM55" s="9"/>
      <c r="MNN55" s="9"/>
      <c r="MNO55" s="9"/>
      <c r="MNP55" s="9"/>
      <c r="MNQ55" s="9"/>
      <c r="MNR55" s="9"/>
      <c r="MNS55" s="9"/>
      <c r="MNT55" s="9"/>
      <c r="MNU55" s="9"/>
      <c r="MNV55" s="9"/>
      <c r="MNW55" s="9"/>
      <c r="MNX55" s="9"/>
      <c r="MNY55" s="9"/>
      <c r="MNZ55" s="9"/>
      <c r="MOA55" s="9"/>
      <c r="MOB55" s="9"/>
      <c r="MOC55" s="9"/>
      <c r="MOD55" s="9"/>
      <c r="MOE55" s="9"/>
      <c r="MOF55" s="9"/>
      <c r="MOG55" s="9"/>
      <c r="MOH55" s="9"/>
      <c r="MOI55" s="9"/>
      <c r="MOJ55" s="9"/>
      <c r="MOK55" s="9"/>
      <c r="MOL55" s="9"/>
      <c r="MOM55" s="9"/>
      <c r="MON55" s="9"/>
      <c r="MOO55" s="9"/>
      <c r="MOP55" s="9"/>
      <c r="MOQ55" s="9"/>
      <c r="MOR55" s="9"/>
      <c r="MOS55" s="9"/>
      <c r="MOT55" s="9"/>
      <c r="MOU55" s="9"/>
      <c r="MOV55" s="9"/>
      <c r="MOW55" s="9"/>
      <c r="MOX55" s="9"/>
      <c r="MOY55" s="9"/>
      <c r="MOZ55" s="9"/>
      <c r="MPA55" s="9"/>
      <c r="MPB55" s="9"/>
      <c r="MPC55" s="9"/>
      <c r="MPD55" s="9"/>
      <c r="MPE55" s="9"/>
      <c r="MPF55" s="9"/>
      <c r="MPG55" s="9"/>
      <c r="MPH55" s="9"/>
      <c r="MPI55" s="9"/>
      <c r="MPJ55" s="9"/>
      <c r="MPK55" s="9"/>
      <c r="MPL55" s="9"/>
      <c r="MPM55" s="9"/>
      <c r="MPN55" s="9"/>
      <c r="MPO55" s="9"/>
      <c r="MPP55" s="9"/>
      <c r="MPQ55" s="9"/>
      <c r="MPR55" s="9"/>
      <c r="MPS55" s="9"/>
      <c r="MPT55" s="9"/>
      <c r="MPU55" s="9"/>
      <c r="MPV55" s="9"/>
      <c r="MPW55" s="9"/>
      <c r="MPX55" s="9"/>
      <c r="MPY55" s="9"/>
      <c r="MPZ55" s="9"/>
      <c r="MQA55" s="9"/>
      <c r="MQB55" s="9"/>
      <c r="MQC55" s="9"/>
      <c r="MQD55" s="9"/>
      <c r="MQE55" s="9"/>
      <c r="MQF55" s="9"/>
      <c r="MQG55" s="9"/>
      <c r="MQH55" s="9"/>
      <c r="MQI55" s="9"/>
      <c r="MQJ55" s="9"/>
      <c r="MQK55" s="9"/>
      <c r="MQL55" s="9"/>
      <c r="MQM55" s="9"/>
      <c r="MQN55" s="9"/>
      <c r="MQO55" s="9"/>
      <c r="MQP55" s="9"/>
      <c r="MQQ55" s="9"/>
      <c r="MQR55" s="9"/>
      <c r="MQS55" s="9"/>
      <c r="MQT55" s="9"/>
      <c r="MQU55" s="9"/>
      <c r="MQV55" s="9"/>
      <c r="MQW55" s="9"/>
      <c r="MQX55" s="9"/>
      <c r="MQY55" s="9"/>
      <c r="MQZ55" s="9"/>
      <c r="MRA55" s="9"/>
      <c r="MRB55" s="9"/>
      <c r="MRC55" s="9"/>
      <c r="MRD55" s="9"/>
      <c r="MRE55" s="9"/>
      <c r="MRF55" s="9"/>
      <c r="MRG55" s="9"/>
      <c r="MRH55" s="9"/>
      <c r="MRI55" s="9"/>
      <c r="MRJ55" s="9"/>
      <c r="MRK55" s="9"/>
      <c r="MRL55" s="9"/>
      <c r="MRM55" s="9"/>
      <c r="MRN55" s="9"/>
      <c r="MRO55" s="9"/>
      <c r="MRP55" s="9"/>
      <c r="MRQ55" s="9"/>
      <c r="MRR55" s="9"/>
      <c r="MRS55" s="9"/>
      <c r="MRT55" s="9"/>
      <c r="MRU55" s="9"/>
      <c r="MRV55" s="9"/>
      <c r="MRW55" s="9"/>
      <c r="MRX55" s="9"/>
      <c r="MRY55" s="9"/>
      <c r="MRZ55" s="9"/>
      <c r="MSA55" s="9"/>
      <c r="MSB55" s="9"/>
      <c r="MSC55" s="9"/>
      <c r="MSD55" s="9"/>
      <c r="MSE55" s="9"/>
      <c r="MSF55" s="9"/>
      <c r="MSG55" s="9"/>
      <c r="MSH55" s="9"/>
      <c r="MSI55" s="9"/>
      <c r="MSJ55" s="9"/>
      <c r="MSK55" s="9"/>
      <c r="MSL55" s="9"/>
      <c r="MSM55" s="9"/>
      <c r="MSN55" s="9"/>
      <c r="MSO55" s="9"/>
      <c r="MSP55" s="9"/>
      <c r="MSQ55" s="9"/>
      <c r="MSR55" s="9"/>
      <c r="MSS55" s="9"/>
      <c r="MST55" s="9"/>
      <c r="MSU55" s="9"/>
      <c r="MSV55" s="9"/>
      <c r="MSW55" s="9"/>
      <c r="MSX55" s="9"/>
      <c r="MSY55" s="9"/>
      <c r="MSZ55" s="9"/>
      <c r="MTA55" s="9"/>
      <c r="MTB55" s="9"/>
      <c r="MTC55" s="9"/>
      <c r="MTD55" s="9"/>
      <c r="MTE55" s="9"/>
      <c r="MTF55" s="9"/>
      <c r="MTG55" s="9"/>
      <c r="MTH55" s="9"/>
      <c r="MTI55" s="9"/>
      <c r="MTJ55" s="9"/>
      <c r="MTK55" s="9"/>
      <c r="MTL55" s="9"/>
      <c r="MTM55" s="9"/>
      <c r="MTN55" s="9"/>
      <c r="MTO55" s="9"/>
      <c r="MTP55" s="9"/>
      <c r="MTQ55" s="9"/>
      <c r="MTR55" s="9"/>
      <c r="MTS55" s="9"/>
      <c r="MTT55" s="9"/>
      <c r="MTU55" s="9"/>
      <c r="MTV55" s="9"/>
      <c r="MTW55" s="9"/>
      <c r="MTX55" s="9"/>
      <c r="MTY55" s="9"/>
      <c r="MTZ55" s="9"/>
      <c r="MUA55" s="9"/>
      <c r="MUB55" s="9"/>
      <c r="MUC55" s="9"/>
      <c r="MUD55" s="9"/>
      <c r="MUE55" s="9"/>
      <c r="MUF55" s="9"/>
      <c r="MUG55" s="9"/>
      <c r="MUH55" s="9"/>
      <c r="MUI55" s="9"/>
      <c r="MUJ55" s="9"/>
      <c r="MUK55" s="9"/>
      <c r="MUL55" s="9"/>
      <c r="MUM55" s="9"/>
      <c r="MUN55" s="9"/>
      <c r="MUO55" s="9"/>
      <c r="MUP55" s="9"/>
      <c r="MUQ55" s="9"/>
      <c r="MUR55" s="9"/>
      <c r="MUS55" s="9"/>
      <c r="MUT55" s="9"/>
      <c r="MUU55" s="9"/>
      <c r="MUV55" s="9"/>
      <c r="MUW55" s="9"/>
      <c r="MUX55" s="9"/>
      <c r="MUY55" s="9"/>
      <c r="MUZ55" s="9"/>
      <c r="MVA55" s="9"/>
      <c r="MVB55" s="9"/>
      <c r="MVC55" s="9"/>
      <c r="MVD55" s="9"/>
      <c r="MVE55" s="9"/>
      <c r="MVF55" s="9"/>
      <c r="MVG55" s="9"/>
      <c r="MVH55" s="9"/>
      <c r="MVI55" s="9"/>
      <c r="MVJ55" s="9"/>
      <c r="MVK55" s="9"/>
      <c r="MVL55" s="9"/>
      <c r="MVM55" s="9"/>
      <c r="MVN55" s="9"/>
      <c r="MVO55" s="9"/>
      <c r="MVP55" s="9"/>
      <c r="MVQ55" s="9"/>
      <c r="MVR55" s="9"/>
      <c r="MVS55" s="9"/>
      <c r="MVT55" s="9"/>
      <c r="MVU55" s="9"/>
      <c r="MVV55" s="9"/>
      <c r="MVW55" s="9"/>
      <c r="MVX55" s="9"/>
      <c r="MVY55" s="9"/>
      <c r="MVZ55" s="9"/>
      <c r="MWA55" s="9"/>
      <c r="MWB55" s="9"/>
      <c r="MWC55" s="9"/>
      <c r="MWD55" s="9"/>
      <c r="MWE55" s="9"/>
      <c r="MWF55" s="9"/>
      <c r="MWG55" s="9"/>
      <c r="MWH55" s="9"/>
      <c r="MWI55" s="9"/>
      <c r="MWJ55" s="9"/>
      <c r="MWK55" s="9"/>
      <c r="MWL55" s="9"/>
      <c r="MWM55" s="9"/>
      <c r="MWN55" s="9"/>
      <c r="MWO55" s="9"/>
      <c r="MWP55" s="9"/>
      <c r="MWQ55" s="9"/>
      <c r="MWR55" s="9"/>
      <c r="MWS55" s="9"/>
      <c r="MWT55" s="9"/>
      <c r="MWU55" s="9"/>
      <c r="MWV55" s="9"/>
      <c r="MWW55" s="9"/>
      <c r="MWX55" s="9"/>
      <c r="MWY55" s="9"/>
      <c r="MWZ55" s="9"/>
      <c r="MXA55" s="9"/>
      <c r="MXB55" s="9"/>
      <c r="MXC55" s="9"/>
      <c r="MXD55" s="9"/>
      <c r="MXE55" s="9"/>
      <c r="MXF55" s="9"/>
      <c r="MXG55" s="9"/>
      <c r="MXH55" s="9"/>
      <c r="MXI55" s="9"/>
      <c r="MXJ55" s="9"/>
      <c r="MXK55" s="9"/>
      <c r="MXL55" s="9"/>
      <c r="MXM55" s="9"/>
      <c r="MXN55" s="9"/>
      <c r="MXO55" s="9"/>
      <c r="MXP55" s="9"/>
      <c r="MXQ55" s="9"/>
      <c r="MXR55" s="9"/>
      <c r="MXS55" s="9"/>
      <c r="MXT55" s="9"/>
      <c r="MXU55" s="9"/>
      <c r="MXV55" s="9"/>
      <c r="MXW55" s="9"/>
      <c r="MXX55" s="9"/>
      <c r="MXY55" s="9"/>
      <c r="MXZ55" s="9"/>
      <c r="MYA55" s="9"/>
      <c r="MYB55" s="9"/>
      <c r="MYC55" s="9"/>
      <c r="MYD55" s="9"/>
      <c r="MYE55" s="9"/>
      <c r="MYF55" s="9"/>
      <c r="MYG55" s="9"/>
      <c r="MYH55" s="9"/>
      <c r="MYI55" s="9"/>
      <c r="MYJ55" s="9"/>
      <c r="MYK55" s="9"/>
      <c r="MYL55" s="9"/>
      <c r="MYM55" s="9"/>
      <c r="MYN55" s="9"/>
      <c r="MYO55" s="9"/>
      <c r="MYP55" s="9"/>
      <c r="MYQ55" s="9"/>
      <c r="MYR55" s="9"/>
      <c r="MYS55" s="9"/>
      <c r="MYT55" s="9"/>
      <c r="MYU55" s="9"/>
      <c r="MYV55" s="9"/>
      <c r="MYW55" s="9"/>
      <c r="MYX55" s="9"/>
      <c r="MYY55" s="9"/>
      <c r="MYZ55" s="9"/>
      <c r="MZA55" s="9"/>
      <c r="MZB55" s="9"/>
      <c r="MZC55" s="9"/>
      <c r="MZD55" s="9"/>
      <c r="MZE55" s="9"/>
      <c r="MZF55" s="9"/>
      <c r="MZG55" s="9"/>
      <c r="MZH55" s="9"/>
      <c r="MZI55" s="9"/>
      <c r="MZJ55" s="9"/>
      <c r="MZK55" s="9"/>
      <c r="MZL55" s="9"/>
      <c r="MZM55" s="9"/>
      <c r="MZN55" s="9"/>
      <c r="MZO55" s="9"/>
      <c r="MZP55" s="9"/>
      <c r="MZQ55" s="9"/>
      <c r="MZR55" s="9"/>
      <c r="MZS55" s="9"/>
      <c r="MZT55" s="9"/>
      <c r="MZU55" s="9"/>
      <c r="MZV55" s="9"/>
      <c r="MZW55" s="9"/>
      <c r="MZX55" s="9"/>
      <c r="MZY55" s="9"/>
      <c r="MZZ55" s="9"/>
      <c r="NAA55" s="9"/>
      <c r="NAB55" s="9"/>
      <c r="NAC55" s="9"/>
      <c r="NAD55" s="9"/>
      <c r="NAE55" s="9"/>
      <c r="NAF55" s="9"/>
      <c r="NAG55" s="9"/>
      <c r="NAH55" s="9"/>
      <c r="NAI55" s="9"/>
      <c r="NAJ55" s="9"/>
      <c r="NAK55" s="9"/>
      <c r="NAL55" s="9"/>
      <c r="NAM55" s="9"/>
      <c r="NAN55" s="9"/>
      <c r="NAO55" s="9"/>
      <c r="NAP55" s="9"/>
      <c r="NAQ55" s="9"/>
      <c r="NAR55" s="9"/>
      <c r="NAS55" s="9"/>
      <c r="NAT55" s="9"/>
      <c r="NAU55" s="9"/>
      <c r="NAV55" s="9"/>
      <c r="NAW55" s="9"/>
      <c r="NAX55" s="9"/>
      <c r="NAY55" s="9"/>
      <c r="NAZ55" s="9"/>
      <c r="NBA55" s="9"/>
      <c r="NBB55" s="9"/>
      <c r="NBC55" s="9"/>
      <c r="NBD55" s="9"/>
      <c r="NBE55" s="9"/>
      <c r="NBF55" s="9"/>
      <c r="NBG55" s="9"/>
      <c r="NBH55" s="9"/>
      <c r="NBI55" s="9"/>
      <c r="NBJ55" s="9"/>
      <c r="NBK55" s="9"/>
      <c r="NBL55" s="9"/>
      <c r="NBM55" s="9"/>
      <c r="NBN55" s="9"/>
      <c r="NBO55" s="9"/>
      <c r="NBP55" s="9"/>
      <c r="NBQ55" s="9"/>
      <c r="NBR55" s="9"/>
      <c r="NBS55" s="9"/>
      <c r="NBT55" s="9"/>
      <c r="NBU55" s="9"/>
      <c r="NBV55" s="9"/>
      <c r="NBW55" s="9"/>
      <c r="NBX55" s="9"/>
      <c r="NBY55" s="9"/>
      <c r="NBZ55" s="9"/>
      <c r="NCA55" s="9"/>
      <c r="NCB55" s="9"/>
      <c r="NCC55" s="9"/>
      <c r="NCD55" s="9"/>
      <c r="NCE55" s="9"/>
      <c r="NCF55" s="9"/>
      <c r="NCG55" s="9"/>
      <c r="NCH55" s="9"/>
      <c r="NCI55" s="9"/>
      <c r="NCJ55" s="9"/>
      <c r="NCK55" s="9"/>
      <c r="NCL55" s="9"/>
      <c r="NCM55" s="9"/>
      <c r="NCN55" s="9"/>
      <c r="NCO55" s="9"/>
      <c r="NCP55" s="9"/>
      <c r="NCQ55" s="9"/>
      <c r="NCR55" s="9"/>
      <c r="NCS55" s="9"/>
      <c r="NCT55" s="9"/>
      <c r="NCU55" s="9"/>
      <c r="NCV55" s="9"/>
      <c r="NCW55" s="9"/>
      <c r="NCX55" s="9"/>
      <c r="NCY55" s="9"/>
      <c r="NCZ55" s="9"/>
      <c r="NDA55" s="9"/>
      <c r="NDB55" s="9"/>
      <c r="NDC55" s="9"/>
      <c r="NDD55" s="9"/>
      <c r="NDE55" s="9"/>
      <c r="NDF55" s="9"/>
      <c r="NDG55" s="9"/>
      <c r="NDH55" s="9"/>
      <c r="NDI55" s="9"/>
      <c r="NDJ55" s="9"/>
      <c r="NDK55" s="9"/>
      <c r="NDL55" s="9"/>
      <c r="NDM55" s="9"/>
      <c r="NDN55" s="9"/>
      <c r="NDO55" s="9"/>
      <c r="NDP55" s="9"/>
      <c r="NDQ55" s="9"/>
      <c r="NDR55" s="9"/>
      <c r="NDS55" s="9"/>
      <c r="NDT55" s="9"/>
      <c r="NDU55" s="9"/>
      <c r="NDV55" s="9"/>
      <c r="NDW55" s="9"/>
      <c r="NDX55" s="9"/>
      <c r="NDY55" s="9"/>
      <c r="NDZ55" s="9"/>
      <c r="NEA55" s="9"/>
      <c r="NEB55" s="9"/>
      <c r="NEC55" s="9"/>
      <c r="NED55" s="9"/>
      <c r="NEE55" s="9"/>
      <c r="NEF55" s="9"/>
      <c r="NEG55" s="9"/>
      <c r="NEH55" s="9"/>
      <c r="NEI55" s="9"/>
      <c r="NEJ55" s="9"/>
      <c r="NEK55" s="9"/>
      <c r="NEL55" s="9"/>
      <c r="NEM55" s="9"/>
      <c r="NEN55" s="9"/>
      <c r="NEO55" s="9"/>
      <c r="NEP55" s="9"/>
      <c r="NEQ55" s="9"/>
      <c r="NER55" s="9"/>
      <c r="NES55" s="9"/>
      <c r="NET55" s="9"/>
      <c r="NEU55" s="9"/>
      <c r="NEV55" s="9"/>
      <c r="NEW55" s="9"/>
      <c r="NEX55" s="9"/>
      <c r="NEY55" s="9"/>
      <c r="NEZ55" s="9"/>
      <c r="NFA55" s="9"/>
      <c r="NFB55" s="9"/>
      <c r="NFC55" s="9"/>
      <c r="NFD55" s="9"/>
      <c r="NFE55" s="9"/>
      <c r="NFF55" s="9"/>
      <c r="NFG55" s="9"/>
      <c r="NFH55" s="9"/>
      <c r="NFI55" s="9"/>
      <c r="NFJ55" s="9"/>
      <c r="NFK55" s="9"/>
      <c r="NFL55" s="9"/>
      <c r="NFM55" s="9"/>
      <c r="NFN55" s="9"/>
      <c r="NFO55" s="9"/>
      <c r="NFP55" s="9"/>
      <c r="NFQ55" s="9"/>
      <c r="NFR55" s="9"/>
      <c r="NFS55" s="9"/>
      <c r="NFT55" s="9"/>
      <c r="NFU55" s="9"/>
      <c r="NFV55" s="9"/>
      <c r="NFW55" s="9"/>
      <c r="NFX55" s="9"/>
      <c r="NFY55" s="9"/>
      <c r="NFZ55" s="9"/>
      <c r="NGA55" s="9"/>
      <c r="NGB55" s="9"/>
      <c r="NGC55" s="9"/>
      <c r="NGD55" s="9"/>
      <c r="NGE55" s="9"/>
      <c r="NGF55" s="9"/>
      <c r="NGG55" s="9"/>
      <c r="NGH55" s="9"/>
      <c r="NGI55" s="9"/>
      <c r="NGJ55" s="9"/>
      <c r="NGK55" s="9"/>
      <c r="NGL55" s="9"/>
      <c r="NGM55" s="9"/>
      <c r="NGN55" s="9"/>
      <c r="NGO55" s="9"/>
      <c r="NGP55" s="9"/>
      <c r="NGQ55" s="9"/>
      <c r="NGR55" s="9"/>
      <c r="NGS55" s="9"/>
      <c r="NGT55" s="9"/>
      <c r="NGU55" s="9"/>
      <c r="NGV55" s="9"/>
      <c r="NGW55" s="9"/>
      <c r="NGX55" s="9"/>
      <c r="NGY55" s="9"/>
      <c r="NGZ55" s="9"/>
      <c r="NHA55" s="9"/>
      <c r="NHB55" s="9"/>
      <c r="NHC55" s="9"/>
      <c r="NHD55" s="9"/>
      <c r="NHE55" s="9"/>
      <c r="NHF55" s="9"/>
      <c r="NHG55" s="9"/>
      <c r="NHH55" s="9"/>
      <c r="NHI55" s="9"/>
      <c r="NHJ55" s="9"/>
      <c r="NHK55" s="9"/>
      <c r="NHL55" s="9"/>
      <c r="NHM55" s="9"/>
      <c r="NHN55" s="9"/>
      <c r="NHO55" s="9"/>
      <c r="NHP55" s="9"/>
      <c r="NHQ55" s="9"/>
      <c r="NHR55" s="9"/>
      <c r="NHS55" s="9"/>
      <c r="NHT55" s="9"/>
      <c r="NHU55" s="9"/>
      <c r="NHV55" s="9"/>
      <c r="NHW55" s="9"/>
      <c r="NHX55" s="9"/>
      <c r="NHY55" s="9"/>
      <c r="NHZ55" s="9"/>
      <c r="NIA55" s="9"/>
      <c r="NIB55" s="9"/>
      <c r="NIC55" s="9"/>
      <c r="NID55" s="9"/>
      <c r="NIE55" s="9"/>
      <c r="NIF55" s="9"/>
      <c r="NIG55" s="9"/>
      <c r="NIH55" s="9"/>
      <c r="NII55" s="9"/>
      <c r="NIJ55" s="9"/>
      <c r="NIK55" s="9"/>
      <c r="NIL55" s="9"/>
      <c r="NIM55" s="9"/>
      <c r="NIN55" s="9"/>
      <c r="NIO55" s="9"/>
      <c r="NIP55" s="9"/>
      <c r="NIQ55" s="9"/>
      <c r="NIR55" s="9"/>
      <c r="NIS55" s="9"/>
      <c r="NIT55" s="9"/>
      <c r="NIU55" s="9"/>
      <c r="NIV55" s="9"/>
      <c r="NIW55" s="9"/>
      <c r="NIX55" s="9"/>
      <c r="NIY55" s="9"/>
      <c r="NIZ55" s="9"/>
      <c r="NJA55" s="9"/>
      <c r="NJB55" s="9"/>
      <c r="NJC55" s="9"/>
      <c r="NJD55" s="9"/>
      <c r="NJE55" s="9"/>
      <c r="NJF55" s="9"/>
      <c r="NJG55" s="9"/>
      <c r="NJH55" s="9"/>
      <c r="NJI55" s="9"/>
      <c r="NJJ55" s="9"/>
      <c r="NJK55" s="9"/>
      <c r="NJL55" s="9"/>
      <c r="NJM55" s="9"/>
      <c r="NJN55" s="9"/>
      <c r="NJO55" s="9"/>
      <c r="NJP55" s="9"/>
      <c r="NJQ55" s="9"/>
      <c r="NJR55" s="9"/>
      <c r="NJS55" s="9"/>
      <c r="NJT55" s="9"/>
      <c r="NJU55" s="9"/>
      <c r="NJV55" s="9"/>
      <c r="NJW55" s="9"/>
      <c r="NJX55" s="9"/>
      <c r="NJY55" s="9"/>
      <c r="NJZ55" s="9"/>
      <c r="NKA55" s="9"/>
      <c r="NKB55" s="9"/>
      <c r="NKC55" s="9"/>
      <c r="NKD55" s="9"/>
      <c r="NKE55" s="9"/>
      <c r="NKF55" s="9"/>
      <c r="NKG55" s="9"/>
      <c r="NKH55" s="9"/>
      <c r="NKI55" s="9"/>
      <c r="NKJ55" s="9"/>
      <c r="NKK55" s="9"/>
      <c r="NKL55" s="9"/>
      <c r="NKM55" s="9"/>
      <c r="NKN55" s="9"/>
      <c r="NKO55" s="9"/>
      <c r="NKP55" s="9"/>
      <c r="NKQ55" s="9"/>
      <c r="NKR55" s="9"/>
      <c r="NKS55" s="9"/>
      <c r="NKT55" s="9"/>
      <c r="NKU55" s="9"/>
      <c r="NKV55" s="9"/>
      <c r="NKW55" s="9"/>
      <c r="NKX55" s="9"/>
      <c r="NKY55" s="9"/>
      <c r="NKZ55" s="9"/>
      <c r="NLA55" s="9"/>
      <c r="NLB55" s="9"/>
      <c r="NLC55" s="9"/>
      <c r="NLD55" s="9"/>
      <c r="NLE55" s="9"/>
      <c r="NLF55" s="9"/>
      <c r="NLG55" s="9"/>
      <c r="NLH55" s="9"/>
      <c r="NLI55" s="9"/>
      <c r="NLJ55" s="9"/>
      <c r="NLK55" s="9"/>
      <c r="NLL55" s="9"/>
      <c r="NLM55" s="9"/>
      <c r="NLN55" s="9"/>
      <c r="NLO55" s="9"/>
      <c r="NLP55" s="9"/>
      <c r="NLQ55" s="9"/>
      <c r="NLR55" s="9"/>
      <c r="NLS55" s="9"/>
      <c r="NLT55" s="9"/>
      <c r="NLU55" s="9"/>
      <c r="NLV55" s="9"/>
      <c r="NLW55" s="9"/>
      <c r="NLX55" s="9"/>
      <c r="NLY55" s="9"/>
      <c r="NLZ55" s="9"/>
      <c r="NMA55" s="9"/>
      <c r="NMB55" s="9"/>
      <c r="NMC55" s="9"/>
      <c r="NMD55" s="9"/>
      <c r="NME55" s="9"/>
      <c r="NMF55" s="9"/>
      <c r="NMG55" s="9"/>
      <c r="NMH55" s="9"/>
      <c r="NMI55" s="9"/>
      <c r="NMJ55" s="9"/>
      <c r="NMK55" s="9"/>
      <c r="NML55" s="9"/>
      <c r="NMM55" s="9"/>
      <c r="NMN55" s="9"/>
      <c r="NMO55" s="9"/>
      <c r="NMP55" s="9"/>
      <c r="NMQ55" s="9"/>
      <c r="NMR55" s="9"/>
      <c r="NMS55" s="9"/>
      <c r="NMT55" s="9"/>
      <c r="NMU55" s="9"/>
      <c r="NMV55" s="9"/>
      <c r="NMW55" s="9"/>
      <c r="NMX55" s="9"/>
      <c r="NMY55" s="9"/>
      <c r="NMZ55" s="9"/>
      <c r="NNA55" s="9"/>
      <c r="NNB55" s="9"/>
      <c r="NNC55" s="9"/>
      <c r="NND55" s="9"/>
      <c r="NNE55" s="9"/>
      <c r="NNF55" s="9"/>
      <c r="NNG55" s="9"/>
      <c r="NNH55" s="9"/>
      <c r="NNI55" s="9"/>
      <c r="NNJ55" s="9"/>
      <c r="NNK55" s="9"/>
      <c r="NNL55" s="9"/>
      <c r="NNM55" s="9"/>
      <c r="NNN55" s="9"/>
      <c r="NNO55" s="9"/>
      <c r="NNP55" s="9"/>
      <c r="NNQ55" s="9"/>
      <c r="NNR55" s="9"/>
      <c r="NNS55" s="9"/>
      <c r="NNT55" s="9"/>
      <c r="NNU55" s="9"/>
      <c r="NNV55" s="9"/>
      <c r="NNW55" s="9"/>
      <c r="NNX55" s="9"/>
      <c r="NNY55" s="9"/>
      <c r="NNZ55" s="9"/>
      <c r="NOA55" s="9"/>
      <c r="NOB55" s="9"/>
      <c r="NOC55" s="9"/>
      <c r="NOD55" s="9"/>
      <c r="NOE55" s="9"/>
      <c r="NOF55" s="9"/>
      <c r="NOG55" s="9"/>
      <c r="NOH55" s="9"/>
      <c r="NOI55" s="9"/>
      <c r="NOJ55" s="9"/>
      <c r="NOK55" s="9"/>
      <c r="NOL55" s="9"/>
      <c r="NOM55" s="9"/>
      <c r="NON55" s="9"/>
      <c r="NOO55" s="9"/>
      <c r="NOP55" s="9"/>
      <c r="NOQ55" s="9"/>
      <c r="NOR55" s="9"/>
      <c r="NOS55" s="9"/>
      <c r="NOT55" s="9"/>
      <c r="NOU55" s="9"/>
      <c r="NOV55" s="9"/>
      <c r="NOW55" s="9"/>
      <c r="NOX55" s="9"/>
      <c r="NOY55" s="9"/>
      <c r="NOZ55" s="9"/>
      <c r="NPA55" s="9"/>
      <c r="NPB55" s="9"/>
      <c r="NPC55" s="9"/>
      <c r="NPD55" s="9"/>
      <c r="NPE55" s="9"/>
      <c r="NPF55" s="9"/>
      <c r="NPG55" s="9"/>
      <c r="NPH55" s="9"/>
      <c r="NPI55" s="9"/>
      <c r="NPJ55" s="9"/>
      <c r="NPK55" s="9"/>
      <c r="NPL55" s="9"/>
      <c r="NPM55" s="9"/>
      <c r="NPN55" s="9"/>
      <c r="NPO55" s="9"/>
      <c r="NPP55" s="9"/>
      <c r="NPQ55" s="9"/>
      <c r="NPR55" s="9"/>
      <c r="NPS55" s="9"/>
      <c r="NPT55" s="9"/>
      <c r="NPU55" s="9"/>
      <c r="NPV55" s="9"/>
      <c r="NPW55" s="9"/>
      <c r="NPX55" s="9"/>
      <c r="NPY55" s="9"/>
      <c r="NPZ55" s="9"/>
      <c r="NQA55" s="9"/>
      <c r="NQB55" s="9"/>
      <c r="NQC55" s="9"/>
      <c r="NQD55" s="9"/>
      <c r="NQE55" s="9"/>
      <c r="NQF55" s="9"/>
      <c r="NQG55" s="9"/>
      <c r="NQH55" s="9"/>
      <c r="NQI55" s="9"/>
      <c r="NQJ55" s="9"/>
      <c r="NQK55" s="9"/>
      <c r="NQL55" s="9"/>
      <c r="NQM55" s="9"/>
      <c r="NQN55" s="9"/>
      <c r="NQO55" s="9"/>
      <c r="NQP55" s="9"/>
      <c r="NQQ55" s="9"/>
      <c r="NQR55" s="9"/>
      <c r="NQS55" s="9"/>
      <c r="NQT55" s="9"/>
      <c r="NQU55" s="9"/>
      <c r="NQV55" s="9"/>
      <c r="NQW55" s="9"/>
      <c r="NQX55" s="9"/>
      <c r="NQY55" s="9"/>
      <c r="NQZ55" s="9"/>
      <c r="NRA55" s="9"/>
      <c r="NRB55" s="9"/>
      <c r="NRC55" s="9"/>
      <c r="NRD55" s="9"/>
      <c r="NRE55" s="9"/>
      <c r="NRF55" s="9"/>
      <c r="NRG55" s="9"/>
      <c r="NRH55" s="9"/>
      <c r="NRI55" s="9"/>
      <c r="NRJ55" s="9"/>
      <c r="NRK55" s="9"/>
      <c r="NRL55" s="9"/>
      <c r="NRM55" s="9"/>
      <c r="NRN55" s="9"/>
      <c r="NRO55" s="9"/>
      <c r="NRP55" s="9"/>
      <c r="NRQ55" s="9"/>
      <c r="NRR55" s="9"/>
      <c r="NRS55" s="9"/>
      <c r="NRT55" s="9"/>
      <c r="NRU55" s="9"/>
      <c r="NRV55" s="9"/>
      <c r="NRW55" s="9"/>
      <c r="NRX55" s="9"/>
      <c r="NRY55" s="9"/>
      <c r="NRZ55" s="9"/>
      <c r="NSA55" s="9"/>
      <c r="NSB55" s="9"/>
      <c r="NSC55" s="9"/>
      <c r="NSD55" s="9"/>
      <c r="NSE55" s="9"/>
      <c r="NSF55" s="9"/>
      <c r="NSG55" s="9"/>
      <c r="NSH55" s="9"/>
      <c r="NSI55" s="9"/>
      <c r="NSJ55" s="9"/>
      <c r="NSK55" s="9"/>
      <c r="NSL55" s="9"/>
      <c r="NSM55" s="9"/>
      <c r="NSN55" s="9"/>
      <c r="NSO55" s="9"/>
      <c r="NSP55" s="9"/>
      <c r="NSQ55" s="9"/>
      <c r="NSR55" s="9"/>
      <c r="NSS55" s="9"/>
      <c r="NST55" s="9"/>
      <c r="NSU55" s="9"/>
      <c r="NSV55" s="9"/>
      <c r="NSW55" s="9"/>
      <c r="NSX55" s="9"/>
      <c r="NSY55" s="9"/>
      <c r="NSZ55" s="9"/>
      <c r="NTA55" s="9"/>
      <c r="NTB55" s="9"/>
      <c r="NTC55" s="9"/>
      <c r="NTD55" s="9"/>
      <c r="NTE55" s="9"/>
      <c r="NTF55" s="9"/>
      <c r="NTG55" s="9"/>
      <c r="NTH55" s="9"/>
      <c r="NTI55" s="9"/>
      <c r="NTJ55" s="9"/>
      <c r="NTK55" s="9"/>
      <c r="NTL55" s="9"/>
      <c r="NTM55" s="9"/>
      <c r="NTN55" s="9"/>
      <c r="NTO55" s="9"/>
      <c r="NTP55" s="9"/>
      <c r="NTQ55" s="9"/>
      <c r="NTR55" s="9"/>
      <c r="NTS55" s="9"/>
      <c r="NTT55" s="9"/>
      <c r="NTU55" s="9"/>
      <c r="NTV55" s="9"/>
      <c r="NTW55" s="9"/>
      <c r="NTX55" s="9"/>
      <c r="NTY55" s="9"/>
      <c r="NTZ55" s="9"/>
      <c r="NUA55" s="9"/>
      <c r="NUB55" s="9"/>
      <c r="NUC55" s="9"/>
      <c r="NUD55" s="9"/>
      <c r="NUE55" s="9"/>
      <c r="NUF55" s="9"/>
      <c r="NUG55" s="9"/>
      <c r="NUH55" s="9"/>
      <c r="NUI55" s="9"/>
      <c r="NUJ55" s="9"/>
      <c r="NUK55" s="9"/>
      <c r="NUL55" s="9"/>
      <c r="NUM55" s="9"/>
      <c r="NUN55" s="9"/>
      <c r="NUO55" s="9"/>
      <c r="NUP55" s="9"/>
      <c r="NUQ55" s="9"/>
      <c r="NUR55" s="9"/>
      <c r="NUS55" s="9"/>
      <c r="NUT55" s="9"/>
      <c r="NUU55" s="9"/>
      <c r="NUV55" s="9"/>
      <c r="NUW55" s="9"/>
      <c r="NUX55" s="9"/>
      <c r="NUY55" s="9"/>
      <c r="NUZ55" s="9"/>
      <c r="NVA55" s="9"/>
      <c r="NVB55" s="9"/>
      <c r="NVC55" s="9"/>
      <c r="NVD55" s="9"/>
      <c r="NVE55" s="9"/>
      <c r="NVF55" s="9"/>
      <c r="NVG55" s="9"/>
      <c r="NVH55" s="9"/>
      <c r="NVI55" s="9"/>
      <c r="NVJ55" s="9"/>
      <c r="NVK55" s="9"/>
      <c r="NVL55" s="9"/>
      <c r="NVM55" s="9"/>
      <c r="NVN55" s="9"/>
      <c r="NVO55" s="9"/>
      <c r="NVP55" s="9"/>
      <c r="NVQ55" s="9"/>
      <c r="NVR55" s="9"/>
      <c r="NVS55" s="9"/>
      <c r="NVT55" s="9"/>
      <c r="NVU55" s="9"/>
      <c r="NVV55" s="9"/>
      <c r="NVW55" s="9"/>
      <c r="NVX55" s="9"/>
      <c r="NVY55" s="9"/>
      <c r="NVZ55" s="9"/>
      <c r="NWA55" s="9"/>
      <c r="NWB55" s="9"/>
      <c r="NWC55" s="9"/>
      <c r="NWD55" s="9"/>
      <c r="NWE55" s="9"/>
      <c r="NWF55" s="9"/>
      <c r="NWG55" s="9"/>
      <c r="NWH55" s="9"/>
      <c r="NWI55" s="9"/>
      <c r="NWJ55" s="9"/>
      <c r="NWK55" s="9"/>
      <c r="NWL55" s="9"/>
      <c r="NWM55" s="9"/>
      <c r="NWN55" s="9"/>
      <c r="NWO55" s="9"/>
      <c r="NWP55" s="9"/>
      <c r="NWQ55" s="9"/>
      <c r="NWR55" s="9"/>
      <c r="NWS55" s="9"/>
      <c r="NWT55" s="9"/>
      <c r="NWU55" s="9"/>
      <c r="NWV55" s="9"/>
      <c r="NWW55" s="9"/>
      <c r="NWX55" s="9"/>
      <c r="NWY55" s="9"/>
      <c r="NWZ55" s="9"/>
      <c r="NXA55" s="9"/>
      <c r="NXB55" s="9"/>
      <c r="NXC55" s="9"/>
      <c r="NXD55" s="9"/>
      <c r="NXE55" s="9"/>
      <c r="NXF55" s="9"/>
      <c r="NXG55" s="9"/>
      <c r="NXH55" s="9"/>
      <c r="NXI55" s="9"/>
      <c r="NXJ55" s="9"/>
      <c r="NXK55" s="9"/>
      <c r="NXL55" s="9"/>
      <c r="NXM55" s="9"/>
      <c r="NXN55" s="9"/>
      <c r="NXO55" s="9"/>
      <c r="NXP55" s="9"/>
      <c r="NXQ55" s="9"/>
      <c r="NXR55" s="9"/>
      <c r="NXS55" s="9"/>
      <c r="NXT55" s="9"/>
      <c r="NXU55" s="9"/>
      <c r="NXV55" s="9"/>
      <c r="NXW55" s="9"/>
      <c r="NXX55" s="9"/>
      <c r="NXY55" s="9"/>
      <c r="NXZ55" s="9"/>
      <c r="NYA55" s="9"/>
      <c r="NYB55" s="9"/>
      <c r="NYC55" s="9"/>
      <c r="NYD55" s="9"/>
      <c r="NYE55" s="9"/>
      <c r="NYF55" s="9"/>
      <c r="NYG55" s="9"/>
      <c r="NYH55" s="9"/>
      <c r="NYI55" s="9"/>
      <c r="NYJ55" s="9"/>
      <c r="NYK55" s="9"/>
      <c r="NYL55" s="9"/>
      <c r="NYM55" s="9"/>
      <c r="NYN55" s="9"/>
      <c r="NYO55" s="9"/>
      <c r="NYP55" s="9"/>
      <c r="NYQ55" s="9"/>
      <c r="NYR55" s="9"/>
      <c r="NYS55" s="9"/>
      <c r="NYT55" s="9"/>
      <c r="NYU55" s="9"/>
      <c r="NYV55" s="9"/>
      <c r="NYW55" s="9"/>
      <c r="NYX55" s="9"/>
      <c r="NYY55" s="9"/>
      <c r="NYZ55" s="9"/>
      <c r="NZA55" s="9"/>
      <c r="NZB55" s="9"/>
      <c r="NZC55" s="9"/>
      <c r="NZD55" s="9"/>
      <c r="NZE55" s="9"/>
      <c r="NZF55" s="9"/>
      <c r="NZG55" s="9"/>
      <c r="NZH55" s="9"/>
      <c r="NZI55" s="9"/>
      <c r="NZJ55" s="9"/>
      <c r="NZK55" s="9"/>
      <c r="NZL55" s="9"/>
      <c r="NZM55" s="9"/>
      <c r="NZN55" s="9"/>
      <c r="NZO55" s="9"/>
      <c r="NZP55" s="9"/>
      <c r="NZQ55" s="9"/>
      <c r="NZR55" s="9"/>
      <c r="NZS55" s="9"/>
      <c r="NZT55" s="9"/>
      <c r="NZU55" s="9"/>
      <c r="NZV55" s="9"/>
      <c r="NZW55" s="9"/>
      <c r="NZX55" s="9"/>
      <c r="NZY55" s="9"/>
      <c r="NZZ55" s="9"/>
      <c r="OAA55" s="9"/>
      <c r="OAB55" s="9"/>
      <c r="OAC55" s="9"/>
      <c r="OAD55" s="9"/>
      <c r="OAE55" s="9"/>
      <c r="OAF55" s="9"/>
      <c r="OAG55" s="9"/>
      <c r="OAH55" s="9"/>
      <c r="OAI55" s="9"/>
      <c r="OAJ55" s="9"/>
      <c r="OAK55" s="9"/>
      <c r="OAL55" s="9"/>
      <c r="OAM55" s="9"/>
      <c r="OAN55" s="9"/>
      <c r="OAO55" s="9"/>
      <c r="OAP55" s="9"/>
      <c r="OAQ55" s="9"/>
      <c r="OAR55" s="9"/>
      <c r="OAS55" s="9"/>
      <c r="OAT55" s="9"/>
      <c r="OAU55" s="9"/>
      <c r="OAV55" s="9"/>
      <c r="OAW55" s="9"/>
      <c r="OAX55" s="9"/>
      <c r="OAY55" s="9"/>
      <c r="OAZ55" s="9"/>
      <c r="OBA55" s="9"/>
      <c r="OBB55" s="9"/>
      <c r="OBC55" s="9"/>
      <c r="OBD55" s="9"/>
      <c r="OBE55" s="9"/>
      <c r="OBF55" s="9"/>
      <c r="OBG55" s="9"/>
      <c r="OBH55" s="9"/>
      <c r="OBI55" s="9"/>
      <c r="OBJ55" s="9"/>
      <c r="OBK55" s="9"/>
      <c r="OBL55" s="9"/>
      <c r="OBM55" s="9"/>
      <c r="OBN55" s="9"/>
      <c r="OBO55" s="9"/>
      <c r="OBP55" s="9"/>
      <c r="OBQ55" s="9"/>
      <c r="OBR55" s="9"/>
      <c r="OBS55" s="9"/>
      <c r="OBT55" s="9"/>
      <c r="OBU55" s="9"/>
      <c r="OBV55" s="9"/>
      <c r="OBW55" s="9"/>
      <c r="OBX55" s="9"/>
      <c r="OBY55" s="9"/>
      <c r="OBZ55" s="9"/>
      <c r="OCA55" s="9"/>
      <c r="OCB55" s="9"/>
      <c r="OCC55" s="9"/>
      <c r="OCD55" s="9"/>
      <c r="OCE55" s="9"/>
      <c r="OCF55" s="9"/>
      <c r="OCG55" s="9"/>
      <c r="OCH55" s="9"/>
      <c r="OCI55" s="9"/>
      <c r="OCJ55" s="9"/>
      <c r="OCK55" s="9"/>
      <c r="OCL55" s="9"/>
      <c r="OCM55" s="9"/>
      <c r="OCN55" s="9"/>
      <c r="OCO55" s="9"/>
      <c r="OCP55" s="9"/>
      <c r="OCQ55" s="9"/>
      <c r="OCR55" s="9"/>
      <c r="OCS55" s="9"/>
      <c r="OCT55" s="9"/>
      <c r="OCU55" s="9"/>
      <c r="OCV55" s="9"/>
      <c r="OCW55" s="9"/>
      <c r="OCX55" s="9"/>
      <c r="OCY55" s="9"/>
      <c r="OCZ55" s="9"/>
      <c r="ODA55" s="9"/>
      <c r="ODB55" s="9"/>
      <c r="ODC55" s="9"/>
      <c r="ODD55" s="9"/>
      <c r="ODE55" s="9"/>
      <c r="ODF55" s="9"/>
      <c r="ODG55" s="9"/>
      <c r="ODH55" s="9"/>
      <c r="ODI55" s="9"/>
      <c r="ODJ55" s="9"/>
      <c r="ODK55" s="9"/>
      <c r="ODL55" s="9"/>
      <c r="ODM55" s="9"/>
      <c r="ODN55" s="9"/>
      <c r="ODO55" s="9"/>
      <c r="ODP55" s="9"/>
      <c r="ODQ55" s="9"/>
      <c r="ODR55" s="9"/>
      <c r="ODS55" s="9"/>
      <c r="ODT55" s="9"/>
      <c r="ODU55" s="9"/>
      <c r="ODV55" s="9"/>
      <c r="ODW55" s="9"/>
      <c r="ODX55" s="9"/>
      <c r="ODY55" s="9"/>
      <c r="ODZ55" s="9"/>
      <c r="OEA55" s="9"/>
      <c r="OEB55" s="9"/>
      <c r="OEC55" s="9"/>
      <c r="OED55" s="9"/>
      <c r="OEE55" s="9"/>
      <c r="OEF55" s="9"/>
      <c r="OEG55" s="9"/>
      <c r="OEH55" s="9"/>
      <c r="OEI55" s="9"/>
      <c r="OEJ55" s="9"/>
      <c r="OEK55" s="9"/>
      <c r="OEL55" s="9"/>
      <c r="OEM55" s="9"/>
      <c r="OEN55" s="9"/>
      <c r="OEO55" s="9"/>
      <c r="OEP55" s="9"/>
      <c r="OEQ55" s="9"/>
      <c r="OER55" s="9"/>
      <c r="OES55" s="9"/>
      <c r="OET55" s="9"/>
      <c r="OEU55" s="9"/>
      <c r="OEV55" s="9"/>
      <c r="OEW55" s="9"/>
      <c r="OEX55" s="9"/>
      <c r="OEY55" s="9"/>
      <c r="OEZ55" s="9"/>
      <c r="OFA55" s="9"/>
      <c r="OFB55" s="9"/>
      <c r="OFC55" s="9"/>
      <c r="OFD55" s="9"/>
      <c r="OFE55" s="9"/>
      <c r="OFF55" s="9"/>
      <c r="OFG55" s="9"/>
      <c r="OFH55" s="9"/>
      <c r="OFI55" s="9"/>
      <c r="OFJ55" s="9"/>
      <c r="OFK55" s="9"/>
      <c r="OFL55" s="9"/>
      <c r="OFM55" s="9"/>
      <c r="OFN55" s="9"/>
      <c r="OFO55" s="9"/>
      <c r="OFP55" s="9"/>
      <c r="OFQ55" s="9"/>
      <c r="OFR55" s="9"/>
      <c r="OFS55" s="9"/>
      <c r="OFT55" s="9"/>
      <c r="OFU55" s="9"/>
      <c r="OFV55" s="9"/>
      <c r="OFW55" s="9"/>
      <c r="OFX55" s="9"/>
      <c r="OFY55" s="9"/>
      <c r="OFZ55" s="9"/>
      <c r="OGA55" s="9"/>
      <c r="OGB55" s="9"/>
      <c r="OGC55" s="9"/>
      <c r="OGD55" s="9"/>
      <c r="OGE55" s="9"/>
      <c r="OGF55" s="9"/>
      <c r="OGG55" s="9"/>
      <c r="OGH55" s="9"/>
      <c r="OGI55" s="9"/>
      <c r="OGJ55" s="9"/>
      <c r="OGK55" s="9"/>
      <c r="OGL55" s="9"/>
      <c r="OGM55" s="9"/>
      <c r="OGN55" s="9"/>
      <c r="OGO55" s="9"/>
      <c r="OGP55" s="9"/>
      <c r="OGQ55" s="9"/>
      <c r="OGR55" s="9"/>
      <c r="OGS55" s="9"/>
      <c r="OGT55" s="9"/>
      <c r="OGU55" s="9"/>
      <c r="OGV55" s="9"/>
      <c r="OGW55" s="9"/>
      <c r="OGX55" s="9"/>
      <c r="OGY55" s="9"/>
      <c r="OGZ55" s="9"/>
      <c r="OHA55" s="9"/>
      <c r="OHB55" s="9"/>
      <c r="OHC55" s="9"/>
      <c r="OHD55" s="9"/>
      <c r="OHE55" s="9"/>
      <c r="OHF55" s="9"/>
      <c r="OHG55" s="9"/>
      <c r="OHH55" s="9"/>
      <c r="OHI55" s="9"/>
      <c r="OHJ55" s="9"/>
      <c r="OHK55" s="9"/>
      <c r="OHL55" s="9"/>
      <c r="OHM55" s="9"/>
      <c r="OHN55" s="9"/>
      <c r="OHO55" s="9"/>
      <c r="OHP55" s="9"/>
      <c r="OHQ55" s="9"/>
      <c r="OHR55" s="9"/>
      <c r="OHS55" s="9"/>
      <c r="OHT55" s="9"/>
      <c r="OHU55" s="9"/>
      <c r="OHV55" s="9"/>
      <c r="OHW55" s="9"/>
      <c r="OHX55" s="9"/>
      <c r="OHY55" s="9"/>
      <c r="OHZ55" s="9"/>
      <c r="OIA55" s="9"/>
      <c r="OIB55" s="9"/>
      <c r="OIC55" s="9"/>
      <c r="OID55" s="9"/>
      <c r="OIE55" s="9"/>
      <c r="OIF55" s="9"/>
      <c r="OIG55" s="9"/>
      <c r="OIH55" s="9"/>
      <c r="OII55" s="9"/>
      <c r="OIJ55" s="9"/>
      <c r="OIK55" s="9"/>
      <c r="OIL55" s="9"/>
      <c r="OIM55" s="9"/>
      <c r="OIN55" s="9"/>
      <c r="OIO55" s="9"/>
      <c r="OIP55" s="9"/>
      <c r="OIQ55" s="9"/>
      <c r="OIR55" s="9"/>
      <c r="OIS55" s="9"/>
      <c r="OIT55" s="9"/>
      <c r="OIU55" s="9"/>
      <c r="OIV55" s="9"/>
      <c r="OIW55" s="9"/>
      <c r="OIX55" s="9"/>
      <c r="OIY55" s="9"/>
      <c r="OIZ55" s="9"/>
      <c r="OJA55" s="9"/>
      <c r="OJB55" s="9"/>
      <c r="OJC55" s="9"/>
      <c r="OJD55" s="9"/>
      <c r="OJE55" s="9"/>
      <c r="OJF55" s="9"/>
      <c r="OJG55" s="9"/>
      <c r="OJH55" s="9"/>
      <c r="OJI55" s="9"/>
      <c r="OJJ55" s="9"/>
      <c r="OJK55" s="9"/>
      <c r="OJL55" s="9"/>
      <c r="OJM55" s="9"/>
      <c r="OJN55" s="9"/>
      <c r="OJO55" s="9"/>
      <c r="OJP55" s="9"/>
      <c r="OJQ55" s="9"/>
      <c r="OJR55" s="9"/>
      <c r="OJS55" s="9"/>
      <c r="OJT55" s="9"/>
      <c r="OJU55" s="9"/>
      <c r="OJV55" s="9"/>
      <c r="OJW55" s="9"/>
      <c r="OJX55" s="9"/>
      <c r="OJY55" s="9"/>
      <c r="OJZ55" s="9"/>
      <c r="OKA55" s="9"/>
      <c r="OKB55" s="9"/>
      <c r="OKC55" s="9"/>
      <c r="OKD55" s="9"/>
      <c r="OKE55" s="9"/>
      <c r="OKF55" s="9"/>
      <c r="OKG55" s="9"/>
      <c r="OKH55" s="9"/>
      <c r="OKI55" s="9"/>
      <c r="OKJ55" s="9"/>
      <c r="OKK55" s="9"/>
      <c r="OKL55" s="9"/>
      <c r="OKM55" s="9"/>
      <c r="OKN55" s="9"/>
      <c r="OKO55" s="9"/>
      <c r="OKP55" s="9"/>
      <c r="OKQ55" s="9"/>
      <c r="OKR55" s="9"/>
      <c r="OKS55" s="9"/>
      <c r="OKT55" s="9"/>
      <c r="OKU55" s="9"/>
      <c r="OKV55" s="9"/>
      <c r="OKW55" s="9"/>
      <c r="OKX55" s="9"/>
      <c r="OKY55" s="9"/>
      <c r="OKZ55" s="9"/>
      <c r="OLA55" s="9"/>
      <c r="OLB55" s="9"/>
      <c r="OLC55" s="9"/>
      <c r="OLD55" s="9"/>
      <c r="OLE55" s="9"/>
      <c r="OLF55" s="9"/>
      <c r="OLG55" s="9"/>
      <c r="OLH55" s="9"/>
      <c r="OLI55" s="9"/>
      <c r="OLJ55" s="9"/>
      <c r="OLK55" s="9"/>
      <c r="OLL55" s="9"/>
      <c r="OLM55" s="9"/>
      <c r="OLN55" s="9"/>
      <c r="OLO55" s="9"/>
      <c r="OLP55" s="9"/>
      <c r="OLQ55" s="9"/>
      <c r="OLR55" s="9"/>
      <c r="OLS55" s="9"/>
      <c r="OLT55" s="9"/>
      <c r="OLU55" s="9"/>
      <c r="OLV55" s="9"/>
      <c r="OLW55" s="9"/>
      <c r="OLX55" s="9"/>
      <c r="OLY55" s="9"/>
      <c r="OLZ55" s="9"/>
      <c r="OMA55" s="9"/>
      <c r="OMB55" s="9"/>
      <c r="OMC55" s="9"/>
      <c r="OMD55" s="9"/>
      <c r="OME55" s="9"/>
      <c r="OMF55" s="9"/>
      <c r="OMG55" s="9"/>
      <c r="OMH55" s="9"/>
      <c r="OMI55" s="9"/>
      <c r="OMJ55" s="9"/>
      <c r="OMK55" s="9"/>
      <c r="OML55" s="9"/>
      <c r="OMM55" s="9"/>
      <c r="OMN55" s="9"/>
      <c r="OMO55" s="9"/>
      <c r="OMP55" s="9"/>
      <c r="OMQ55" s="9"/>
      <c r="OMR55" s="9"/>
      <c r="OMS55" s="9"/>
      <c r="OMT55" s="9"/>
      <c r="OMU55" s="9"/>
      <c r="OMV55" s="9"/>
      <c r="OMW55" s="9"/>
      <c r="OMX55" s="9"/>
      <c r="OMY55" s="9"/>
      <c r="OMZ55" s="9"/>
      <c r="ONA55" s="9"/>
      <c r="ONB55" s="9"/>
      <c r="ONC55" s="9"/>
      <c r="OND55" s="9"/>
      <c r="ONE55" s="9"/>
      <c r="ONF55" s="9"/>
      <c r="ONG55" s="9"/>
      <c r="ONH55" s="9"/>
      <c r="ONI55" s="9"/>
      <c r="ONJ55" s="9"/>
      <c r="ONK55" s="9"/>
      <c r="ONL55" s="9"/>
      <c r="ONM55" s="9"/>
      <c r="ONN55" s="9"/>
      <c r="ONO55" s="9"/>
      <c r="ONP55" s="9"/>
      <c r="ONQ55" s="9"/>
      <c r="ONR55" s="9"/>
      <c r="ONS55" s="9"/>
      <c r="ONT55" s="9"/>
      <c r="ONU55" s="9"/>
      <c r="ONV55" s="9"/>
      <c r="ONW55" s="9"/>
      <c r="ONX55" s="9"/>
      <c r="ONY55" s="9"/>
      <c r="ONZ55" s="9"/>
      <c r="OOA55" s="9"/>
      <c r="OOB55" s="9"/>
      <c r="OOC55" s="9"/>
      <c r="OOD55" s="9"/>
      <c r="OOE55" s="9"/>
      <c r="OOF55" s="9"/>
      <c r="OOG55" s="9"/>
      <c r="OOH55" s="9"/>
      <c r="OOI55" s="9"/>
      <c r="OOJ55" s="9"/>
      <c r="OOK55" s="9"/>
      <c r="OOL55" s="9"/>
      <c r="OOM55" s="9"/>
      <c r="OON55" s="9"/>
      <c r="OOO55" s="9"/>
      <c r="OOP55" s="9"/>
      <c r="OOQ55" s="9"/>
      <c r="OOR55" s="9"/>
      <c r="OOS55" s="9"/>
      <c r="OOT55" s="9"/>
      <c r="OOU55" s="9"/>
      <c r="OOV55" s="9"/>
      <c r="OOW55" s="9"/>
      <c r="OOX55" s="9"/>
      <c r="OOY55" s="9"/>
      <c r="OOZ55" s="9"/>
      <c r="OPA55" s="9"/>
      <c r="OPB55" s="9"/>
      <c r="OPC55" s="9"/>
      <c r="OPD55" s="9"/>
      <c r="OPE55" s="9"/>
      <c r="OPF55" s="9"/>
      <c r="OPG55" s="9"/>
      <c r="OPH55" s="9"/>
      <c r="OPI55" s="9"/>
      <c r="OPJ55" s="9"/>
      <c r="OPK55" s="9"/>
      <c r="OPL55" s="9"/>
      <c r="OPM55" s="9"/>
      <c r="OPN55" s="9"/>
      <c r="OPO55" s="9"/>
      <c r="OPP55" s="9"/>
      <c r="OPQ55" s="9"/>
      <c r="OPR55" s="9"/>
      <c r="OPS55" s="9"/>
      <c r="OPT55" s="9"/>
      <c r="OPU55" s="9"/>
      <c r="OPV55" s="9"/>
      <c r="OPW55" s="9"/>
      <c r="OPX55" s="9"/>
      <c r="OPY55" s="9"/>
      <c r="OPZ55" s="9"/>
      <c r="OQA55" s="9"/>
      <c r="OQB55" s="9"/>
      <c r="OQC55" s="9"/>
      <c r="OQD55" s="9"/>
      <c r="OQE55" s="9"/>
      <c r="OQF55" s="9"/>
      <c r="OQG55" s="9"/>
      <c r="OQH55" s="9"/>
      <c r="OQI55" s="9"/>
      <c r="OQJ55" s="9"/>
      <c r="OQK55" s="9"/>
      <c r="OQL55" s="9"/>
      <c r="OQM55" s="9"/>
      <c r="OQN55" s="9"/>
      <c r="OQO55" s="9"/>
      <c r="OQP55" s="9"/>
      <c r="OQQ55" s="9"/>
      <c r="OQR55" s="9"/>
      <c r="OQS55" s="9"/>
      <c r="OQT55" s="9"/>
      <c r="OQU55" s="9"/>
      <c r="OQV55" s="9"/>
      <c r="OQW55" s="9"/>
      <c r="OQX55" s="9"/>
      <c r="OQY55" s="9"/>
      <c r="OQZ55" s="9"/>
      <c r="ORA55" s="9"/>
      <c r="ORB55" s="9"/>
      <c r="ORC55" s="9"/>
      <c r="ORD55" s="9"/>
      <c r="ORE55" s="9"/>
      <c r="ORF55" s="9"/>
      <c r="ORG55" s="9"/>
      <c r="ORH55" s="9"/>
      <c r="ORI55" s="9"/>
      <c r="ORJ55" s="9"/>
      <c r="ORK55" s="9"/>
      <c r="ORL55" s="9"/>
      <c r="ORM55" s="9"/>
      <c r="ORN55" s="9"/>
      <c r="ORO55" s="9"/>
      <c r="ORP55" s="9"/>
      <c r="ORQ55" s="9"/>
      <c r="ORR55" s="9"/>
      <c r="ORS55" s="9"/>
      <c r="ORT55" s="9"/>
      <c r="ORU55" s="9"/>
      <c r="ORV55" s="9"/>
      <c r="ORW55" s="9"/>
      <c r="ORX55" s="9"/>
      <c r="ORY55" s="9"/>
      <c r="ORZ55" s="9"/>
      <c r="OSA55" s="9"/>
      <c r="OSB55" s="9"/>
      <c r="OSC55" s="9"/>
      <c r="OSD55" s="9"/>
      <c r="OSE55" s="9"/>
      <c r="OSF55" s="9"/>
      <c r="OSG55" s="9"/>
      <c r="OSH55" s="9"/>
      <c r="OSI55" s="9"/>
      <c r="OSJ55" s="9"/>
      <c r="OSK55" s="9"/>
      <c r="OSL55" s="9"/>
      <c r="OSM55" s="9"/>
      <c r="OSN55" s="9"/>
      <c r="OSO55" s="9"/>
      <c r="OSP55" s="9"/>
      <c r="OSQ55" s="9"/>
      <c r="OSR55" s="9"/>
      <c r="OSS55" s="9"/>
      <c r="OST55" s="9"/>
      <c r="OSU55" s="9"/>
      <c r="OSV55" s="9"/>
      <c r="OSW55" s="9"/>
      <c r="OSX55" s="9"/>
      <c r="OSY55" s="9"/>
      <c r="OSZ55" s="9"/>
      <c r="OTA55" s="9"/>
      <c r="OTB55" s="9"/>
      <c r="OTC55" s="9"/>
      <c r="OTD55" s="9"/>
      <c r="OTE55" s="9"/>
      <c r="OTF55" s="9"/>
      <c r="OTG55" s="9"/>
      <c r="OTH55" s="9"/>
      <c r="OTI55" s="9"/>
      <c r="OTJ55" s="9"/>
      <c r="OTK55" s="9"/>
      <c r="OTL55" s="9"/>
      <c r="OTM55" s="9"/>
      <c r="OTN55" s="9"/>
      <c r="OTO55" s="9"/>
      <c r="OTP55" s="9"/>
      <c r="OTQ55" s="9"/>
      <c r="OTR55" s="9"/>
      <c r="OTS55" s="9"/>
      <c r="OTT55" s="9"/>
      <c r="OTU55" s="9"/>
      <c r="OTV55" s="9"/>
      <c r="OTW55" s="9"/>
      <c r="OTX55" s="9"/>
      <c r="OTY55" s="9"/>
      <c r="OTZ55" s="9"/>
      <c r="OUA55" s="9"/>
      <c r="OUB55" s="9"/>
      <c r="OUC55" s="9"/>
      <c r="OUD55" s="9"/>
      <c r="OUE55" s="9"/>
      <c r="OUF55" s="9"/>
      <c r="OUG55" s="9"/>
      <c r="OUH55" s="9"/>
      <c r="OUI55" s="9"/>
      <c r="OUJ55" s="9"/>
      <c r="OUK55" s="9"/>
      <c r="OUL55" s="9"/>
      <c r="OUM55" s="9"/>
      <c r="OUN55" s="9"/>
      <c r="OUO55" s="9"/>
      <c r="OUP55" s="9"/>
      <c r="OUQ55" s="9"/>
      <c r="OUR55" s="9"/>
      <c r="OUS55" s="9"/>
      <c r="OUT55" s="9"/>
      <c r="OUU55" s="9"/>
      <c r="OUV55" s="9"/>
      <c r="OUW55" s="9"/>
      <c r="OUX55" s="9"/>
      <c r="OUY55" s="9"/>
      <c r="OUZ55" s="9"/>
      <c r="OVA55" s="9"/>
      <c r="OVB55" s="9"/>
      <c r="OVC55" s="9"/>
      <c r="OVD55" s="9"/>
      <c r="OVE55" s="9"/>
      <c r="OVF55" s="9"/>
      <c r="OVG55" s="9"/>
      <c r="OVH55" s="9"/>
      <c r="OVI55" s="9"/>
      <c r="OVJ55" s="9"/>
      <c r="OVK55" s="9"/>
      <c r="OVL55" s="9"/>
      <c r="OVM55" s="9"/>
      <c r="OVN55" s="9"/>
      <c r="OVO55" s="9"/>
      <c r="OVP55" s="9"/>
      <c r="OVQ55" s="9"/>
      <c r="OVR55" s="9"/>
      <c r="OVS55" s="9"/>
      <c r="OVT55" s="9"/>
      <c r="OVU55" s="9"/>
      <c r="OVV55" s="9"/>
      <c r="OVW55" s="9"/>
      <c r="OVX55" s="9"/>
      <c r="OVY55" s="9"/>
      <c r="OVZ55" s="9"/>
      <c r="OWA55" s="9"/>
      <c r="OWB55" s="9"/>
      <c r="OWC55" s="9"/>
      <c r="OWD55" s="9"/>
      <c r="OWE55" s="9"/>
      <c r="OWF55" s="9"/>
      <c r="OWG55" s="9"/>
      <c r="OWH55" s="9"/>
      <c r="OWI55" s="9"/>
      <c r="OWJ55" s="9"/>
      <c r="OWK55" s="9"/>
      <c r="OWL55" s="9"/>
      <c r="OWM55" s="9"/>
      <c r="OWN55" s="9"/>
      <c r="OWO55" s="9"/>
      <c r="OWP55" s="9"/>
      <c r="OWQ55" s="9"/>
      <c r="OWR55" s="9"/>
      <c r="OWS55" s="9"/>
      <c r="OWT55" s="9"/>
      <c r="OWU55" s="9"/>
      <c r="OWV55" s="9"/>
      <c r="OWW55" s="9"/>
      <c r="OWX55" s="9"/>
      <c r="OWY55" s="9"/>
      <c r="OWZ55" s="9"/>
      <c r="OXA55" s="9"/>
      <c r="OXB55" s="9"/>
      <c r="OXC55" s="9"/>
      <c r="OXD55" s="9"/>
      <c r="OXE55" s="9"/>
      <c r="OXF55" s="9"/>
      <c r="OXG55" s="9"/>
      <c r="OXH55" s="9"/>
      <c r="OXI55" s="9"/>
      <c r="OXJ55" s="9"/>
      <c r="OXK55" s="9"/>
      <c r="OXL55" s="9"/>
      <c r="OXM55" s="9"/>
      <c r="OXN55" s="9"/>
      <c r="OXO55" s="9"/>
      <c r="OXP55" s="9"/>
      <c r="OXQ55" s="9"/>
      <c r="OXR55" s="9"/>
      <c r="OXS55" s="9"/>
      <c r="OXT55" s="9"/>
      <c r="OXU55" s="9"/>
      <c r="OXV55" s="9"/>
      <c r="OXW55" s="9"/>
      <c r="OXX55" s="9"/>
      <c r="OXY55" s="9"/>
      <c r="OXZ55" s="9"/>
      <c r="OYA55" s="9"/>
      <c r="OYB55" s="9"/>
      <c r="OYC55" s="9"/>
      <c r="OYD55" s="9"/>
      <c r="OYE55" s="9"/>
      <c r="OYF55" s="9"/>
      <c r="OYG55" s="9"/>
      <c r="OYH55" s="9"/>
      <c r="OYI55" s="9"/>
      <c r="OYJ55" s="9"/>
      <c r="OYK55" s="9"/>
      <c r="OYL55" s="9"/>
      <c r="OYM55" s="9"/>
      <c r="OYN55" s="9"/>
      <c r="OYO55" s="9"/>
      <c r="OYP55" s="9"/>
      <c r="OYQ55" s="9"/>
      <c r="OYR55" s="9"/>
      <c r="OYS55" s="9"/>
      <c r="OYT55" s="9"/>
      <c r="OYU55" s="9"/>
      <c r="OYV55" s="9"/>
      <c r="OYW55" s="9"/>
      <c r="OYX55" s="9"/>
      <c r="OYY55" s="9"/>
      <c r="OYZ55" s="9"/>
      <c r="OZA55" s="9"/>
      <c r="OZB55" s="9"/>
      <c r="OZC55" s="9"/>
      <c r="OZD55" s="9"/>
      <c r="OZE55" s="9"/>
      <c r="OZF55" s="9"/>
      <c r="OZG55" s="9"/>
      <c r="OZH55" s="9"/>
      <c r="OZI55" s="9"/>
      <c r="OZJ55" s="9"/>
      <c r="OZK55" s="9"/>
      <c r="OZL55" s="9"/>
      <c r="OZM55" s="9"/>
      <c r="OZN55" s="9"/>
      <c r="OZO55" s="9"/>
      <c r="OZP55" s="9"/>
      <c r="OZQ55" s="9"/>
      <c r="OZR55" s="9"/>
      <c r="OZS55" s="9"/>
      <c r="OZT55" s="9"/>
      <c r="OZU55" s="9"/>
      <c r="OZV55" s="9"/>
      <c r="OZW55" s="9"/>
      <c r="OZX55" s="9"/>
      <c r="OZY55" s="9"/>
      <c r="OZZ55" s="9"/>
      <c r="PAA55" s="9"/>
      <c r="PAB55" s="9"/>
      <c r="PAC55" s="9"/>
      <c r="PAD55" s="9"/>
      <c r="PAE55" s="9"/>
      <c r="PAF55" s="9"/>
      <c r="PAG55" s="9"/>
      <c r="PAH55" s="9"/>
      <c r="PAI55" s="9"/>
      <c r="PAJ55" s="9"/>
      <c r="PAK55" s="9"/>
      <c r="PAL55" s="9"/>
      <c r="PAM55" s="9"/>
      <c r="PAN55" s="9"/>
      <c r="PAO55" s="9"/>
      <c r="PAP55" s="9"/>
      <c r="PAQ55" s="9"/>
      <c r="PAR55" s="9"/>
      <c r="PAS55" s="9"/>
      <c r="PAT55" s="9"/>
      <c r="PAU55" s="9"/>
      <c r="PAV55" s="9"/>
      <c r="PAW55" s="9"/>
      <c r="PAX55" s="9"/>
      <c r="PAY55" s="9"/>
      <c r="PAZ55" s="9"/>
      <c r="PBA55" s="9"/>
      <c r="PBB55" s="9"/>
      <c r="PBC55" s="9"/>
      <c r="PBD55" s="9"/>
      <c r="PBE55" s="9"/>
      <c r="PBF55" s="9"/>
      <c r="PBG55" s="9"/>
      <c r="PBH55" s="9"/>
      <c r="PBI55" s="9"/>
      <c r="PBJ55" s="9"/>
      <c r="PBK55" s="9"/>
      <c r="PBL55" s="9"/>
      <c r="PBM55" s="9"/>
      <c r="PBN55" s="9"/>
      <c r="PBO55" s="9"/>
      <c r="PBP55" s="9"/>
      <c r="PBQ55" s="9"/>
      <c r="PBR55" s="9"/>
      <c r="PBS55" s="9"/>
      <c r="PBT55" s="9"/>
      <c r="PBU55" s="9"/>
      <c r="PBV55" s="9"/>
      <c r="PBW55" s="9"/>
      <c r="PBX55" s="9"/>
      <c r="PBY55" s="9"/>
      <c r="PBZ55" s="9"/>
      <c r="PCA55" s="9"/>
      <c r="PCB55" s="9"/>
      <c r="PCC55" s="9"/>
      <c r="PCD55" s="9"/>
      <c r="PCE55" s="9"/>
      <c r="PCF55" s="9"/>
      <c r="PCG55" s="9"/>
      <c r="PCH55" s="9"/>
      <c r="PCI55" s="9"/>
      <c r="PCJ55" s="9"/>
      <c r="PCK55" s="9"/>
      <c r="PCL55" s="9"/>
      <c r="PCM55" s="9"/>
      <c r="PCN55" s="9"/>
      <c r="PCO55" s="9"/>
      <c r="PCP55" s="9"/>
      <c r="PCQ55" s="9"/>
      <c r="PCR55" s="9"/>
      <c r="PCS55" s="9"/>
      <c r="PCT55" s="9"/>
      <c r="PCU55" s="9"/>
      <c r="PCV55" s="9"/>
      <c r="PCW55" s="9"/>
      <c r="PCX55" s="9"/>
      <c r="PCY55" s="9"/>
      <c r="PCZ55" s="9"/>
      <c r="PDA55" s="9"/>
      <c r="PDB55" s="9"/>
      <c r="PDC55" s="9"/>
      <c r="PDD55" s="9"/>
      <c r="PDE55" s="9"/>
      <c r="PDF55" s="9"/>
      <c r="PDG55" s="9"/>
      <c r="PDH55" s="9"/>
      <c r="PDI55" s="9"/>
      <c r="PDJ55" s="9"/>
      <c r="PDK55" s="9"/>
      <c r="PDL55" s="9"/>
      <c r="PDM55" s="9"/>
      <c r="PDN55" s="9"/>
      <c r="PDO55" s="9"/>
      <c r="PDP55" s="9"/>
      <c r="PDQ55" s="9"/>
      <c r="PDR55" s="9"/>
      <c r="PDS55" s="9"/>
      <c r="PDT55" s="9"/>
      <c r="PDU55" s="9"/>
      <c r="PDV55" s="9"/>
      <c r="PDW55" s="9"/>
      <c r="PDX55" s="9"/>
      <c r="PDY55" s="9"/>
      <c r="PDZ55" s="9"/>
      <c r="PEA55" s="9"/>
      <c r="PEB55" s="9"/>
      <c r="PEC55" s="9"/>
      <c r="PED55" s="9"/>
      <c r="PEE55" s="9"/>
      <c r="PEF55" s="9"/>
      <c r="PEG55" s="9"/>
      <c r="PEH55" s="9"/>
      <c r="PEI55" s="9"/>
      <c r="PEJ55" s="9"/>
      <c r="PEK55" s="9"/>
      <c r="PEL55" s="9"/>
      <c r="PEM55" s="9"/>
      <c r="PEN55" s="9"/>
      <c r="PEO55" s="9"/>
      <c r="PEP55" s="9"/>
      <c r="PEQ55" s="9"/>
      <c r="PER55" s="9"/>
      <c r="PES55" s="9"/>
      <c r="PET55" s="9"/>
      <c r="PEU55" s="9"/>
      <c r="PEV55" s="9"/>
      <c r="PEW55" s="9"/>
      <c r="PEX55" s="9"/>
      <c r="PEY55" s="9"/>
      <c r="PEZ55" s="9"/>
      <c r="PFA55" s="9"/>
      <c r="PFB55" s="9"/>
      <c r="PFC55" s="9"/>
      <c r="PFD55" s="9"/>
      <c r="PFE55" s="9"/>
      <c r="PFF55" s="9"/>
      <c r="PFG55" s="9"/>
      <c r="PFH55" s="9"/>
      <c r="PFI55" s="9"/>
      <c r="PFJ55" s="9"/>
      <c r="PFK55" s="9"/>
      <c r="PFL55" s="9"/>
      <c r="PFM55" s="9"/>
      <c r="PFN55" s="9"/>
      <c r="PFO55" s="9"/>
      <c r="PFP55" s="9"/>
      <c r="PFQ55" s="9"/>
      <c r="PFR55" s="9"/>
      <c r="PFS55" s="9"/>
      <c r="PFT55" s="9"/>
      <c r="PFU55" s="9"/>
      <c r="PFV55" s="9"/>
      <c r="PFW55" s="9"/>
      <c r="PFX55" s="9"/>
      <c r="PFY55" s="9"/>
      <c r="PFZ55" s="9"/>
      <c r="PGA55" s="9"/>
      <c r="PGB55" s="9"/>
      <c r="PGC55" s="9"/>
      <c r="PGD55" s="9"/>
      <c r="PGE55" s="9"/>
      <c r="PGF55" s="9"/>
      <c r="PGG55" s="9"/>
      <c r="PGH55" s="9"/>
      <c r="PGI55" s="9"/>
      <c r="PGJ55" s="9"/>
      <c r="PGK55" s="9"/>
      <c r="PGL55" s="9"/>
      <c r="PGM55" s="9"/>
      <c r="PGN55" s="9"/>
      <c r="PGO55" s="9"/>
      <c r="PGP55" s="9"/>
      <c r="PGQ55" s="9"/>
      <c r="PGR55" s="9"/>
      <c r="PGS55" s="9"/>
      <c r="PGT55" s="9"/>
      <c r="PGU55" s="9"/>
      <c r="PGV55" s="9"/>
      <c r="PGW55" s="9"/>
      <c r="PGX55" s="9"/>
      <c r="PGY55" s="9"/>
      <c r="PGZ55" s="9"/>
      <c r="PHA55" s="9"/>
      <c r="PHB55" s="9"/>
      <c r="PHC55" s="9"/>
      <c r="PHD55" s="9"/>
      <c r="PHE55" s="9"/>
      <c r="PHF55" s="9"/>
      <c r="PHG55" s="9"/>
      <c r="PHH55" s="9"/>
      <c r="PHI55" s="9"/>
      <c r="PHJ55" s="9"/>
      <c r="PHK55" s="9"/>
      <c r="PHL55" s="9"/>
      <c r="PHM55" s="9"/>
      <c r="PHN55" s="9"/>
      <c r="PHO55" s="9"/>
      <c r="PHP55" s="9"/>
      <c r="PHQ55" s="9"/>
      <c r="PHR55" s="9"/>
      <c r="PHS55" s="9"/>
      <c r="PHT55" s="9"/>
      <c r="PHU55" s="9"/>
      <c r="PHV55" s="9"/>
      <c r="PHW55" s="9"/>
      <c r="PHX55" s="9"/>
      <c r="PHY55" s="9"/>
      <c r="PHZ55" s="9"/>
      <c r="PIA55" s="9"/>
      <c r="PIB55" s="9"/>
      <c r="PIC55" s="9"/>
      <c r="PID55" s="9"/>
      <c r="PIE55" s="9"/>
      <c r="PIF55" s="9"/>
      <c r="PIG55" s="9"/>
      <c r="PIH55" s="9"/>
      <c r="PII55" s="9"/>
      <c r="PIJ55" s="9"/>
      <c r="PIK55" s="9"/>
      <c r="PIL55" s="9"/>
      <c r="PIM55" s="9"/>
      <c r="PIN55" s="9"/>
      <c r="PIO55" s="9"/>
      <c r="PIP55" s="9"/>
      <c r="PIQ55" s="9"/>
      <c r="PIR55" s="9"/>
      <c r="PIS55" s="9"/>
      <c r="PIT55" s="9"/>
      <c r="PIU55" s="9"/>
      <c r="PIV55" s="9"/>
      <c r="PIW55" s="9"/>
      <c r="PIX55" s="9"/>
      <c r="PIY55" s="9"/>
      <c r="PIZ55" s="9"/>
      <c r="PJA55" s="9"/>
      <c r="PJB55" s="9"/>
      <c r="PJC55" s="9"/>
      <c r="PJD55" s="9"/>
      <c r="PJE55" s="9"/>
      <c r="PJF55" s="9"/>
      <c r="PJG55" s="9"/>
      <c r="PJH55" s="9"/>
      <c r="PJI55" s="9"/>
      <c r="PJJ55" s="9"/>
      <c r="PJK55" s="9"/>
      <c r="PJL55" s="9"/>
      <c r="PJM55" s="9"/>
      <c r="PJN55" s="9"/>
      <c r="PJO55" s="9"/>
      <c r="PJP55" s="9"/>
      <c r="PJQ55" s="9"/>
      <c r="PJR55" s="9"/>
      <c r="PJS55" s="9"/>
      <c r="PJT55" s="9"/>
      <c r="PJU55" s="9"/>
      <c r="PJV55" s="9"/>
      <c r="PJW55" s="9"/>
      <c r="PJX55" s="9"/>
      <c r="PJY55" s="9"/>
      <c r="PJZ55" s="9"/>
      <c r="PKA55" s="9"/>
      <c r="PKB55" s="9"/>
      <c r="PKC55" s="9"/>
      <c r="PKD55" s="9"/>
      <c r="PKE55" s="9"/>
      <c r="PKF55" s="9"/>
      <c r="PKG55" s="9"/>
      <c r="PKH55" s="9"/>
      <c r="PKI55" s="9"/>
      <c r="PKJ55" s="9"/>
      <c r="PKK55" s="9"/>
      <c r="PKL55" s="9"/>
      <c r="PKM55" s="9"/>
      <c r="PKN55" s="9"/>
      <c r="PKO55" s="9"/>
      <c r="PKP55" s="9"/>
      <c r="PKQ55" s="9"/>
      <c r="PKR55" s="9"/>
      <c r="PKS55" s="9"/>
      <c r="PKT55" s="9"/>
      <c r="PKU55" s="9"/>
      <c r="PKV55" s="9"/>
      <c r="PKW55" s="9"/>
      <c r="PKX55" s="9"/>
      <c r="PKY55" s="9"/>
      <c r="PKZ55" s="9"/>
      <c r="PLA55" s="9"/>
      <c r="PLB55" s="9"/>
      <c r="PLC55" s="9"/>
      <c r="PLD55" s="9"/>
      <c r="PLE55" s="9"/>
      <c r="PLF55" s="9"/>
      <c r="PLG55" s="9"/>
      <c r="PLH55" s="9"/>
      <c r="PLI55" s="9"/>
      <c r="PLJ55" s="9"/>
      <c r="PLK55" s="9"/>
      <c r="PLL55" s="9"/>
      <c r="PLM55" s="9"/>
      <c r="PLN55" s="9"/>
      <c r="PLO55" s="9"/>
      <c r="PLP55" s="9"/>
      <c r="PLQ55" s="9"/>
      <c r="PLR55" s="9"/>
      <c r="PLS55" s="9"/>
      <c r="PLT55" s="9"/>
      <c r="PLU55" s="9"/>
      <c r="PLV55" s="9"/>
      <c r="PLW55" s="9"/>
      <c r="PLX55" s="9"/>
      <c r="PLY55" s="9"/>
      <c r="PLZ55" s="9"/>
      <c r="PMA55" s="9"/>
      <c r="PMB55" s="9"/>
      <c r="PMC55" s="9"/>
      <c r="PMD55" s="9"/>
      <c r="PME55" s="9"/>
      <c r="PMF55" s="9"/>
      <c r="PMG55" s="9"/>
      <c r="PMH55" s="9"/>
      <c r="PMI55" s="9"/>
      <c r="PMJ55" s="9"/>
      <c r="PMK55" s="9"/>
      <c r="PML55" s="9"/>
      <c r="PMM55" s="9"/>
      <c r="PMN55" s="9"/>
      <c r="PMO55" s="9"/>
      <c r="PMP55" s="9"/>
      <c r="PMQ55" s="9"/>
      <c r="PMR55" s="9"/>
      <c r="PMS55" s="9"/>
      <c r="PMT55" s="9"/>
      <c r="PMU55" s="9"/>
      <c r="PMV55" s="9"/>
      <c r="PMW55" s="9"/>
      <c r="PMX55" s="9"/>
      <c r="PMY55" s="9"/>
      <c r="PMZ55" s="9"/>
      <c r="PNA55" s="9"/>
      <c r="PNB55" s="9"/>
      <c r="PNC55" s="9"/>
      <c r="PND55" s="9"/>
      <c r="PNE55" s="9"/>
      <c r="PNF55" s="9"/>
      <c r="PNG55" s="9"/>
      <c r="PNH55" s="9"/>
      <c r="PNI55" s="9"/>
      <c r="PNJ55" s="9"/>
      <c r="PNK55" s="9"/>
      <c r="PNL55" s="9"/>
      <c r="PNM55" s="9"/>
      <c r="PNN55" s="9"/>
      <c r="PNO55" s="9"/>
      <c r="PNP55" s="9"/>
      <c r="PNQ55" s="9"/>
      <c r="PNR55" s="9"/>
      <c r="PNS55" s="9"/>
      <c r="PNT55" s="9"/>
      <c r="PNU55" s="9"/>
      <c r="PNV55" s="9"/>
      <c r="PNW55" s="9"/>
      <c r="PNX55" s="9"/>
      <c r="PNY55" s="9"/>
      <c r="PNZ55" s="9"/>
      <c r="POA55" s="9"/>
      <c r="POB55" s="9"/>
      <c r="POC55" s="9"/>
      <c r="POD55" s="9"/>
      <c r="POE55" s="9"/>
      <c r="POF55" s="9"/>
      <c r="POG55" s="9"/>
      <c r="POH55" s="9"/>
      <c r="POI55" s="9"/>
      <c r="POJ55" s="9"/>
      <c r="POK55" s="9"/>
      <c r="POL55" s="9"/>
      <c r="POM55" s="9"/>
      <c r="PON55" s="9"/>
      <c r="POO55" s="9"/>
      <c r="POP55" s="9"/>
      <c r="POQ55" s="9"/>
      <c r="POR55" s="9"/>
      <c r="POS55" s="9"/>
      <c r="POT55" s="9"/>
      <c r="POU55" s="9"/>
      <c r="POV55" s="9"/>
      <c r="POW55" s="9"/>
      <c r="POX55" s="9"/>
      <c r="POY55" s="9"/>
      <c r="POZ55" s="9"/>
      <c r="PPA55" s="9"/>
      <c r="PPB55" s="9"/>
      <c r="PPC55" s="9"/>
      <c r="PPD55" s="9"/>
      <c r="PPE55" s="9"/>
      <c r="PPF55" s="9"/>
      <c r="PPG55" s="9"/>
      <c r="PPH55" s="9"/>
      <c r="PPI55" s="9"/>
      <c r="PPJ55" s="9"/>
      <c r="PPK55" s="9"/>
      <c r="PPL55" s="9"/>
      <c r="PPM55" s="9"/>
      <c r="PPN55" s="9"/>
      <c r="PPO55" s="9"/>
      <c r="PPP55" s="9"/>
      <c r="PPQ55" s="9"/>
      <c r="PPR55" s="9"/>
      <c r="PPS55" s="9"/>
      <c r="PPT55" s="9"/>
      <c r="PPU55" s="9"/>
      <c r="PPV55" s="9"/>
      <c r="PPW55" s="9"/>
      <c r="PPX55" s="9"/>
      <c r="PPY55" s="9"/>
      <c r="PPZ55" s="9"/>
      <c r="PQA55" s="9"/>
      <c r="PQB55" s="9"/>
      <c r="PQC55" s="9"/>
      <c r="PQD55" s="9"/>
      <c r="PQE55" s="9"/>
      <c r="PQF55" s="9"/>
      <c r="PQG55" s="9"/>
      <c r="PQH55" s="9"/>
      <c r="PQI55" s="9"/>
      <c r="PQJ55" s="9"/>
      <c r="PQK55" s="9"/>
      <c r="PQL55" s="9"/>
      <c r="PQM55" s="9"/>
      <c r="PQN55" s="9"/>
      <c r="PQO55" s="9"/>
      <c r="PQP55" s="9"/>
      <c r="PQQ55" s="9"/>
      <c r="PQR55" s="9"/>
      <c r="PQS55" s="9"/>
      <c r="PQT55" s="9"/>
      <c r="PQU55" s="9"/>
      <c r="PQV55" s="9"/>
      <c r="PQW55" s="9"/>
      <c r="PQX55" s="9"/>
      <c r="PQY55" s="9"/>
      <c r="PQZ55" s="9"/>
      <c r="PRA55" s="9"/>
      <c r="PRB55" s="9"/>
      <c r="PRC55" s="9"/>
      <c r="PRD55" s="9"/>
      <c r="PRE55" s="9"/>
      <c r="PRF55" s="9"/>
      <c r="PRG55" s="9"/>
      <c r="PRH55" s="9"/>
      <c r="PRI55" s="9"/>
      <c r="PRJ55" s="9"/>
      <c r="PRK55" s="9"/>
      <c r="PRL55" s="9"/>
      <c r="PRM55" s="9"/>
      <c r="PRN55" s="9"/>
      <c r="PRO55" s="9"/>
      <c r="PRP55" s="9"/>
      <c r="PRQ55" s="9"/>
      <c r="PRR55" s="9"/>
      <c r="PRS55" s="9"/>
      <c r="PRT55" s="9"/>
      <c r="PRU55" s="9"/>
      <c r="PRV55" s="9"/>
      <c r="PRW55" s="9"/>
      <c r="PRX55" s="9"/>
      <c r="PRY55" s="9"/>
      <c r="PRZ55" s="9"/>
      <c r="PSA55" s="9"/>
      <c r="PSB55" s="9"/>
      <c r="PSC55" s="9"/>
      <c r="PSD55" s="9"/>
      <c r="PSE55" s="9"/>
      <c r="PSF55" s="9"/>
      <c r="PSG55" s="9"/>
      <c r="PSH55" s="9"/>
      <c r="PSI55" s="9"/>
      <c r="PSJ55" s="9"/>
      <c r="PSK55" s="9"/>
      <c r="PSL55" s="9"/>
      <c r="PSM55" s="9"/>
      <c r="PSN55" s="9"/>
      <c r="PSO55" s="9"/>
      <c r="PSP55" s="9"/>
      <c r="PSQ55" s="9"/>
      <c r="PSR55" s="9"/>
      <c r="PSS55" s="9"/>
      <c r="PST55" s="9"/>
      <c r="PSU55" s="9"/>
      <c r="PSV55" s="9"/>
      <c r="PSW55" s="9"/>
      <c r="PSX55" s="9"/>
      <c r="PSY55" s="9"/>
      <c r="PSZ55" s="9"/>
      <c r="PTA55" s="9"/>
      <c r="PTB55" s="9"/>
      <c r="PTC55" s="9"/>
      <c r="PTD55" s="9"/>
      <c r="PTE55" s="9"/>
      <c r="PTF55" s="9"/>
      <c r="PTG55" s="9"/>
      <c r="PTH55" s="9"/>
      <c r="PTI55" s="9"/>
      <c r="PTJ55" s="9"/>
      <c r="PTK55" s="9"/>
      <c r="PTL55" s="9"/>
      <c r="PTM55" s="9"/>
      <c r="PTN55" s="9"/>
      <c r="PTO55" s="9"/>
      <c r="PTP55" s="9"/>
      <c r="PTQ55" s="9"/>
      <c r="PTR55" s="9"/>
      <c r="PTS55" s="9"/>
      <c r="PTT55" s="9"/>
      <c r="PTU55" s="9"/>
      <c r="PTV55" s="9"/>
      <c r="PTW55" s="9"/>
      <c r="PTX55" s="9"/>
      <c r="PTY55" s="9"/>
      <c r="PTZ55" s="9"/>
      <c r="PUA55" s="9"/>
      <c r="PUB55" s="9"/>
      <c r="PUC55" s="9"/>
      <c r="PUD55" s="9"/>
      <c r="PUE55" s="9"/>
      <c r="PUF55" s="9"/>
      <c r="PUG55" s="9"/>
      <c r="PUH55" s="9"/>
      <c r="PUI55" s="9"/>
      <c r="PUJ55" s="9"/>
      <c r="PUK55" s="9"/>
      <c r="PUL55" s="9"/>
      <c r="PUM55" s="9"/>
      <c r="PUN55" s="9"/>
      <c r="PUO55" s="9"/>
      <c r="PUP55" s="9"/>
      <c r="PUQ55" s="9"/>
      <c r="PUR55" s="9"/>
      <c r="PUS55" s="9"/>
      <c r="PUT55" s="9"/>
      <c r="PUU55" s="9"/>
      <c r="PUV55" s="9"/>
      <c r="PUW55" s="9"/>
      <c r="PUX55" s="9"/>
      <c r="PUY55" s="9"/>
      <c r="PUZ55" s="9"/>
      <c r="PVA55" s="9"/>
      <c r="PVB55" s="9"/>
      <c r="PVC55" s="9"/>
      <c r="PVD55" s="9"/>
      <c r="PVE55" s="9"/>
      <c r="PVF55" s="9"/>
      <c r="PVG55" s="9"/>
      <c r="PVH55" s="9"/>
      <c r="PVI55" s="9"/>
      <c r="PVJ55" s="9"/>
      <c r="PVK55" s="9"/>
      <c r="PVL55" s="9"/>
      <c r="PVM55" s="9"/>
      <c r="PVN55" s="9"/>
      <c r="PVO55" s="9"/>
      <c r="PVP55" s="9"/>
      <c r="PVQ55" s="9"/>
      <c r="PVR55" s="9"/>
      <c r="PVS55" s="9"/>
      <c r="PVT55" s="9"/>
      <c r="PVU55" s="9"/>
      <c r="PVV55" s="9"/>
      <c r="PVW55" s="9"/>
      <c r="PVX55" s="9"/>
      <c r="PVY55" s="9"/>
      <c r="PVZ55" s="9"/>
      <c r="PWA55" s="9"/>
      <c r="PWB55" s="9"/>
      <c r="PWC55" s="9"/>
      <c r="PWD55" s="9"/>
      <c r="PWE55" s="9"/>
      <c r="PWF55" s="9"/>
      <c r="PWG55" s="9"/>
      <c r="PWH55" s="9"/>
      <c r="PWI55" s="9"/>
      <c r="PWJ55" s="9"/>
      <c r="PWK55" s="9"/>
      <c r="PWL55" s="9"/>
      <c r="PWM55" s="9"/>
      <c r="PWN55" s="9"/>
      <c r="PWO55" s="9"/>
      <c r="PWP55" s="9"/>
      <c r="PWQ55" s="9"/>
      <c r="PWR55" s="9"/>
      <c r="PWS55" s="9"/>
      <c r="PWT55" s="9"/>
      <c r="PWU55" s="9"/>
      <c r="PWV55" s="9"/>
      <c r="PWW55" s="9"/>
      <c r="PWX55" s="9"/>
      <c r="PWY55" s="9"/>
      <c r="PWZ55" s="9"/>
      <c r="PXA55" s="9"/>
      <c r="PXB55" s="9"/>
      <c r="PXC55" s="9"/>
      <c r="PXD55" s="9"/>
      <c r="PXE55" s="9"/>
      <c r="PXF55" s="9"/>
      <c r="PXG55" s="9"/>
      <c r="PXH55" s="9"/>
      <c r="PXI55" s="9"/>
      <c r="PXJ55" s="9"/>
      <c r="PXK55" s="9"/>
      <c r="PXL55" s="9"/>
      <c r="PXM55" s="9"/>
      <c r="PXN55" s="9"/>
      <c r="PXO55" s="9"/>
      <c r="PXP55" s="9"/>
      <c r="PXQ55" s="9"/>
      <c r="PXR55" s="9"/>
      <c r="PXS55" s="9"/>
      <c r="PXT55" s="9"/>
      <c r="PXU55" s="9"/>
      <c r="PXV55" s="9"/>
      <c r="PXW55" s="9"/>
      <c r="PXX55" s="9"/>
      <c r="PXY55" s="9"/>
      <c r="PXZ55" s="9"/>
      <c r="PYA55" s="9"/>
      <c r="PYB55" s="9"/>
      <c r="PYC55" s="9"/>
      <c r="PYD55" s="9"/>
      <c r="PYE55" s="9"/>
      <c r="PYF55" s="9"/>
      <c r="PYG55" s="9"/>
      <c r="PYH55" s="9"/>
      <c r="PYI55" s="9"/>
      <c r="PYJ55" s="9"/>
      <c r="PYK55" s="9"/>
      <c r="PYL55" s="9"/>
      <c r="PYM55" s="9"/>
      <c r="PYN55" s="9"/>
      <c r="PYO55" s="9"/>
      <c r="PYP55" s="9"/>
      <c r="PYQ55" s="9"/>
      <c r="PYR55" s="9"/>
      <c r="PYS55" s="9"/>
      <c r="PYT55" s="9"/>
      <c r="PYU55" s="9"/>
      <c r="PYV55" s="9"/>
      <c r="PYW55" s="9"/>
      <c r="PYX55" s="9"/>
      <c r="PYY55" s="9"/>
      <c r="PYZ55" s="9"/>
      <c r="PZA55" s="9"/>
      <c r="PZB55" s="9"/>
      <c r="PZC55" s="9"/>
      <c r="PZD55" s="9"/>
      <c r="PZE55" s="9"/>
      <c r="PZF55" s="9"/>
      <c r="PZG55" s="9"/>
      <c r="PZH55" s="9"/>
      <c r="PZI55" s="9"/>
      <c r="PZJ55" s="9"/>
      <c r="PZK55" s="9"/>
      <c r="PZL55" s="9"/>
      <c r="PZM55" s="9"/>
      <c r="PZN55" s="9"/>
      <c r="PZO55" s="9"/>
      <c r="PZP55" s="9"/>
      <c r="PZQ55" s="9"/>
      <c r="PZR55" s="9"/>
      <c r="PZS55" s="9"/>
      <c r="PZT55" s="9"/>
      <c r="PZU55" s="9"/>
      <c r="PZV55" s="9"/>
      <c r="PZW55" s="9"/>
      <c r="PZX55" s="9"/>
      <c r="PZY55" s="9"/>
      <c r="PZZ55" s="9"/>
      <c r="QAA55" s="9"/>
      <c r="QAB55" s="9"/>
      <c r="QAC55" s="9"/>
      <c r="QAD55" s="9"/>
      <c r="QAE55" s="9"/>
      <c r="QAF55" s="9"/>
      <c r="QAG55" s="9"/>
      <c r="QAH55" s="9"/>
      <c r="QAI55" s="9"/>
      <c r="QAJ55" s="9"/>
      <c r="QAK55" s="9"/>
      <c r="QAL55" s="9"/>
      <c r="QAM55" s="9"/>
      <c r="QAN55" s="9"/>
      <c r="QAO55" s="9"/>
      <c r="QAP55" s="9"/>
      <c r="QAQ55" s="9"/>
      <c r="QAR55" s="9"/>
      <c r="QAS55" s="9"/>
      <c r="QAT55" s="9"/>
      <c r="QAU55" s="9"/>
      <c r="QAV55" s="9"/>
      <c r="QAW55" s="9"/>
      <c r="QAX55" s="9"/>
      <c r="QAY55" s="9"/>
      <c r="QAZ55" s="9"/>
      <c r="QBA55" s="9"/>
      <c r="QBB55" s="9"/>
      <c r="QBC55" s="9"/>
      <c r="QBD55" s="9"/>
      <c r="QBE55" s="9"/>
      <c r="QBF55" s="9"/>
      <c r="QBG55" s="9"/>
      <c r="QBH55" s="9"/>
      <c r="QBI55" s="9"/>
      <c r="QBJ55" s="9"/>
      <c r="QBK55" s="9"/>
      <c r="QBL55" s="9"/>
      <c r="QBM55" s="9"/>
      <c r="QBN55" s="9"/>
      <c r="QBO55" s="9"/>
      <c r="QBP55" s="9"/>
      <c r="QBQ55" s="9"/>
      <c r="QBR55" s="9"/>
      <c r="QBS55" s="9"/>
      <c r="QBT55" s="9"/>
      <c r="QBU55" s="9"/>
      <c r="QBV55" s="9"/>
      <c r="QBW55" s="9"/>
      <c r="QBX55" s="9"/>
      <c r="QBY55" s="9"/>
      <c r="QBZ55" s="9"/>
      <c r="QCA55" s="9"/>
      <c r="QCB55" s="9"/>
      <c r="QCC55" s="9"/>
      <c r="QCD55" s="9"/>
      <c r="QCE55" s="9"/>
      <c r="QCF55" s="9"/>
      <c r="QCG55" s="9"/>
      <c r="QCH55" s="9"/>
      <c r="QCI55" s="9"/>
      <c r="QCJ55" s="9"/>
      <c r="QCK55" s="9"/>
      <c r="QCL55" s="9"/>
      <c r="QCM55" s="9"/>
      <c r="QCN55" s="9"/>
      <c r="QCO55" s="9"/>
      <c r="QCP55" s="9"/>
      <c r="QCQ55" s="9"/>
      <c r="QCR55" s="9"/>
      <c r="QCS55" s="9"/>
      <c r="QCT55" s="9"/>
      <c r="QCU55" s="9"/>
      <c r="QCV55" s="9"/>
      <c r="QCW55" s="9"/>
      <c r="QCX55" s="9"/>
      <c r="QCY55" s="9"/>
      <c r="QCZ55" s="9"/>
      <c r="QDA55" s="9"/>
      <c r="QDB55" s="9"/>
      <c r="QDC55" s="9"/>
      <c r="QDD55" s="9"/>
      <c r="QDE55" s="9"/>
      <c r="QDF55" s="9"/>
      <c r="QDG55" s="9"/>
      <c r="QDH55" s="9"/>
      <c r="QDI55" s="9"/>
      <c r="QDJ55" s="9"/>
      <c r="QDK55" s="9"/>
      <c r="QDL55" s="9"/>
      <c r="QDM55" s="9"/>
      <c r="QDN55" s="9"/>
      <c r="QDO55" s="9"/>
      <c r="QDP55" s="9"/>
      <c r="QDQ55" s="9"/>
      <c r="QDR55" s="9"/>
      <c r="QDS55" s="9"/>
      <c r="QDT55" s="9"/>
      <c r="QDU55" s="9"/>
      <c r="QDV55" s="9"/>
      <c r="QDW55" s="9"/>
      <c r="QDX55" s="9"/>
      <c r="QDY55" s="9"/>
      <c r="QDZ55" s="9"/>
      <c r="QEA55" s="9"/>
      <c r="QEB55" s="9"/>
      <c r="QEC55" s="9"/>
      <c r="QED55" s="9"/>
      <c r="QEE55" s="9"/>
      <c r="QEF55" s="9"/>
      <c r="QEG55" s="9"/>
      <c r="QEH55" s="9"/>
      <c r="QEI55" s="9"/>
      <c r="QEJ55" s="9"/>
      <c r="QEK55" s="9"/>
      <c r="QEL55" s="9"/>
      <c r="QEM55" s="9"/>
      <c r="QEN55" s="9"/>
      <c r="QEO55" s="9"/>
      <c r="QEP55" s="9"/>
      <c r="QEQ55" s="9"/>
      <c r="QER55" s="9"/>
      <c r="QES55" s="9"/>
      <c r="QET55" s="9"/>
      <c r="QEU55" s="9"/>
      <c r="QEV55" s="9"/>
      <c r="QEW55" s="9"/>
      <c r="QEX55" s="9"/>
      <c r="QEY55" s="9"/>
      <c r="QEZ55" s="9"/>
      <c r="QFA55" s="9"/>
      <c r="QFB55" s="9"/>
      <c r="QFC55" s="9"/>
      <c r="QFD55" s="9"/>
      <c r="QFE55" s="9"/>
      <c r="QFF55" s="9"/>
      <c r="QFG55" s="9"/>
      <c r="QFH55" s="9"/>
      <c r="QFI55" s="9"/>
      <c r="QFJ55" s="9"/>
      <c r="QFK55" s="9"/>
      <c r="QFL55" s="9"/>
      <c r="QFM55" s="9"/>
      <c r="QFN55" s="9"/>
      <c r="QFO55" s="9"/>
      <c r="QFP55" s="9"/>
      <c r="QFQ55" s="9"/>
      <c r="QFR55" s="9"/>
      <c r="QFS55" s="9"/>
      <c r="QFT55" s="9"/>
      <c r="QFU55" s="9"/>
      <c r="QFV55" s="9"/>
      <c r="QFW55" s="9"/>
      <c r="QFX55" s="9"/>
      <c r="QFY55" s="9"/>
      <c r="QFZ55" s="9"/>
      <c r="QGA55" s="9"/>
      <c r="QGB55" s="9"/>
      <c r="QGC55" s="9"/>
      <c r="QGD55" s="9"/>
      <c r="QGE55" s="9"/>
      <c r="QGF55" s="9"/>
      <c r="QGG55" s="9"/>
      <c r="QGH55" s="9"/>
      <c r="QGI55" s="9"/>
      <c r="QGJ55" s="9"/>
      <c r="QGK55" s="9"/>
      <c r="QGL55" s="9"/>
      <c r="QGM55" s="9"/>
      <c r="QGN55" s="9"/>
      <c r="QGO55" s="9"/>
      <c r="QGP55" s="9"/>
      <c r="QGQ55" s="9"/>
      <c r="QGR55" s="9"/>
      <c r="QGS55" s="9"/>
      <c r="QGT55" s="9"/>
      <c r="QGU55" s="9"/>
      <c r="QGV55" s="9"/>
      <c r="QGW55" s="9"/>
      <c r="QGX55" s="9"/>
      <c r="QGY55" s="9"/>
      <c r="QGZ55" s="9"/>
      <c r="QHA55" s="9"/>
      <c r="QHB55" s="9"/>
      <c r="QHC55" s="9"/>
      <c r="QHD55" s="9"/>
      <c r="QHE55" s="9"/>
      <c r="QHF55" s="9"/>
      <c r="QHG55" s="9"/>
      <c r="QHH55" s="9"/>
      <c r="QHI55" s="9"/>
      <c r="QHJ55" s="9"/>
      <c r="QHK55" s="9"/>
      <c r="QHL55" s="9"/>
      <c r="QHM55" s="9"/>
      <c r="QHN55" s="9"/>
      <c r="QHO55" s="9"/>
      <c r="QHP55" s="9"/>
      <c r="QHQ55" s="9"/>
      <c r="QHR55" s="9"/>
      <c r="QHS55" s="9"/>
      <c r="QHT55" s="9"/>
      <c r="QHU55" s="9"/>
      <c r="QHV55" s="9"/>
      <c r="QHW55" s="9"/>
      <c r="QHX55" s="9"/>
      <c r="QHY55" s="9"/>
      <c r="QHZ55" s="9"/>
      <c r="QIA55" s="9"/>
      <c r="QIB55" s="9"/>
      <c r="QIC55" s="9"/>
      <c r="QID55" s="9"/>
      <c r="QIE55" s="9"/>
      <c r="QIF55" s="9"/>
      <c r="QIG55" s="9"/>
      <c r="QIH55" s="9"/>
      <c r="QII55" s="9"/>
      <c r="QIJ55" s="9"/>
      <c r="QIK55" s="9"/>
      <c r="QIL55" s="9"/>
      <c r="QIM55" s="9"/>
      <c r="QIN55" s="9"/>
      <c r="QIO55" s="9"/>
      <c r="QIP55" s="9"/>
      <c r="QIQ55" s="9"/>
      <c r="QIR55" s="9"/>
      <c r="QIS55" s="9"/>
      <c r="QIT55" s="9"/>
      <c r="QIU55" s="9"/>
      <c r="QIV55" s="9"/>
      <c r="QIW55" s="9"/>
      <c r="QIX55" s="9"/>
      <c r="QIY55" s="9"/>
      <c r="QIZ55" s="9"/>
      <c r="QJA55" s="9"/>
      <c r="QJB55" s="9"/>
      <c r="QJC55" s="9"/>
      <c r="QJD55" s="9"/>
      <c r="QJE55" s="9"/>
      <c r="QJF55" s="9"/>
      <c r="QJG55" s="9"/>
      <c r="QJH55" s="9"/>
      <c r="QJI55" s="9"/>
      <c r="QJJ55" s="9"/>
      <c r="QJK55" s="9"/>
      <c r="QJL55" s="9"/>
      <c r="QJM55" s="9"/>
      <c r="QJN55" s="9"/>
      <c r="QJO55" s="9"/>
      <c r="QJP55" s="9"/>
      <c r="QJQ55" s="9"/>
      <c r="QJR55" s="9"/>
      <c r="QJS55" s="9"/>
      <c r="QJT55" s="9"/>
      <c r="QJU55" s="9"/>
      <c r="QJV55" s="9"/>
      <c r="QJW55" s="9"/>
      <c r="QJX55" s="9"/>
      <c r="QJY55" s="9"/>
      <c r="QJZ55" s="9"/>
      <c r="QKA55" s="9"/>
      <c r="QKB55" s="9"/>
      <c r="QKC55" s="9"/>
      <c r="QKD55" s="9"/>
      <c r="QKE55" s="9"/>
      <c r="QKF55" s="9"/>
      <c r="QKG55" s="9"/>
      <c r="QKH55" s="9"/>
      <c r="QKI55" s="9"/>
      <c r="QKJ55" s="9"/>
      <c r="QKK55" s="9"/>
      <c r="QKL55" s="9"/>
      <c r="QKM55" s="9"/>
      <c r="QKN55" s="9"/>
      <c r="QKO55" s="9"/>
      <c r="QKP55" s="9"/>
      <c r="QKQ55" s="9"/>
      <c r="QKR55" s="9"/>
      <c r="QKS55" s="9"/>
      <c r="QKT55" s="9"/>
      <c r="QKU55" s="9"/>
      <c r="QKV55" s="9"/>
      <c r="QKW55" s="9"/>
      <c r="QKX55" s="9"/>
      <c r="QKY55" s="9"/>
      <c r="QKZ55" s="9"/>
      <c r="QLA55" s="9"/>
      <c r="QLB55" s="9"/>
      <c r="QLC55" s="9"/>
      <c r="QLD55" s="9"/>
      <c r="QLE55" s="9"/>
      <c r="QLF55" s="9"/>
      <c r="QLG55" s="9"/>
      <c r="QLH55" s="9"/>
      <c r="QLI55" s="9"/>
      <c r="QLJ55" s="9"/>
      <c r="QLK55" s="9"/>
      <c r="QLL55" s="9"/>
      <c r="QLM55" s="9"/>
      <c r="QLN55" s="9"/>
      <c r="QLO55" s="9"/>
      <c r="QLP55" s="9"/>
      <c r="QLQ55" s="9"/>
      <c r="QLR55" s="9"/>
      <c r="QLS55" s="9"/>
      <c r="QLT55" s="9"/>
      <c r="QLU55" s="9"/>
      <c r="QLV55" s="9"/>
      <c r="QLW55" s="9"/>
      <c r="QLX55" s="9"/>
      <c r="QLY55" s="9"/>
      <c r="QLZ55" s="9"/>
      <c r="QMA55" s="9"/>
      <c r="QMB55" s="9"/>
      <c r="QMC55" s="9"/>
      <c r="QMD55" s="9"/>
      <c r="QME55" s="9"/>
      <c r="QMF55" s="9"/>
      <c r="QMG55" s="9"/>
      <c r="QMH55" s="9"/>
      <c r="QMI55" s="9"/>
      <c r="QMJ55" s="9"/>
      <c r="QMK55" s="9"/>
      <c r="QML55" s="9"/>
      <c r="QMM55" s="9"/>
      <c r="QMN55" s="9"/>
      <c r="QMO55" s="9"/>
      <c r="QMP55" s="9"/>
      <c r="QMQ55" s="9"/>
      <c r="QMR55" s="9"/>
      <c r="QMS55" s="9"/>
      <c r="QMT55" s="9"/>
      <c r="QMU55" s="9"/>
      <c r="QMV55" s="9"/>
      <c r="QMW55" s="9"/>
      <c r="QMX55" s="9"/>
      <c r="QMY55" s="9"/>
      <c r="QMZ55" s="9"/>
      <c r="QNA55" s="9"/>
      <c r="QNB55" s="9"/>
      <c r="QNC55" s="9"/>
      <c r="QND55" s="9"/>
      <c r="QNE55" s="9"/>
      <c r="QNF55" s="9"/>
      <c r="QNG55" s="9"/>
      <c r="QNH55" s="9"/>
      <c r="QNI55" s="9"/>
      <c r="QNJ55" s="9"/>
      <c r="QNK55" s="9"/>
      <c r="QNL55" s="9"/>
      <c r="QNM55" s="9"/>
      <c r="QNN55" s="9"/>
      <c r="QNO55" s="9"/>
      <c r="QNP55" s="9"/>
      <c r="QNQ55" s="9"/>
      <c r="QNR55" s="9"/>
      <c r="QNS55" s="9"/>
      <c r="QNT55" s="9"/>
      <c r="QNU55" s="9"/>
      <c r="QNV55" s="9"/>
      <c r="QNW55" s="9"/>
      <c r="QNX55" s="9"/>
      <c r="QNY55" s="9"/>
      <c r="QNZ55" s="9"/>
      <c r="QOA55" s="9"/>
      <c r="QOB55" s="9"/>
      <c r="QOC55" s="9"/>
      <c r="QOD55" s="9"/>
      <c r="QOE55" s="9"/>
      <c r="QOF55" s="9"/>
      <c r="QOG55" s="9"/>
      <c r="QOH55" s="9"/>
      <c r="QOI55" s="9"/>
      <c r="QOJ55" s="9"/>
      <c r="QOK55" s="9"/>
      <c r="QOL55" s="9"/>
      <c r="QOM55" s="9"/>
      <c r="QON55" s="9"/>
      <c r="QOO55" s="9"/>
      <c r="QOP55" s="9"/>
      <c r="QOQ55" s="9"/>
      <c r="QOR55" s="9"/>
      <c r="QOS55" s="9"/>
      <c r="QOT55" s="9"/>
      <c r="QOU55" s="9"/>
      <c r="QOV55" s="9"/>
      <c r="QOW55" s="9"/>
      <c r="QOX55" s="9"/>
      <c r="QOY55" s="9"/>
      <c r="QOZ55" s="9"/>
      <c r="QPA55" s="9"/>
      <c r="QPB55" s="9"/>
      <c r="QPC55" s="9"/>
      <c r="QPD55" s="9"/>
      <c r="QPE55" s="9"/>
      <c r="QPF55" s="9"/>
      <c r="QPG55" s="9"/>
      <c r="QPH55" s="9"/>
      <c r="QPI55" s="9"/>
      <c r="QPJ55" s="9"/>
      <c r="QPK55" s="9"/>
      <c r="QPL55" s="9"/>
      <c r="QPM55" s="9"/>
      <c r="QPN55" s="9"/>
      <c r="QPO55" s="9"/>
      <c r="QPP55" s="9"/>
      <c r="QPQ55" s="9"/>
      <c r="QPR55" s="9"/>
      <c r="QPS55" s="9"/>
      <c r="QPT55" s="9"/>
      <c r="QPU55" s="9"/>
      <c r="QPV55" s="9"/>
      <c r="QPW55" s="9"/>
      <c r="QPX55" s="9"/>
      <c r="QPY55" s="9"/>
      <c r="QPZ55" s="9"/>
      <c r="QQA55" s="9"/>
      <c r="QQB55" s="9"/>
      <c r="QQC55" s="9"/>
      <c r="QQD55" s="9"/>
      <c r="QQE55" s="9"/>
      <c r="QQF55" s="9"/>
      <c r="QQG55" s="9"/>
      <c r="QQH55" s="9"/>
      <c r="QQI55" s="9"/>
      <c r="QQJ55" s="9"/>
      <c r="QQK55" s="9"/>
      <c r="QQL55" s="9"/>
      <c r="QQM55" s="9"/>
      <c r="QQN55" s="9"/>
      <c r="QQO55" s="9"/>
      <c r="QQP55" s="9"/>
      <c r="QQQ55" s="9"/>
      <c r="QQR55" s="9"/>
      <c r="QQS55" s="9"/>
      <c r="QQT55" s="9"/>
      <c r="QQU55" s="9"/>
      <c r="QQV55" s="9"/>
      <c r="QQW55" s="9"/>
      <c r="QQX55" s="9"/>
      <c r="QQY55" s="9"/>
      <c r="QQZ55" s="9"/>
      <c r="QRA55" s="9"/>
      <c r="QRB55" s="9"/>
      <c r="QRC55" s="9"/>
      <c r="QRD55" s="9"/>
      <c r="QRE55" s="9"/>
      <c r="QRF55" s="9"/>
      <c r="QRG55" s="9"/>
      <c r="QRH55" s="9"/>
      <c r="QRI55" s="9"/>
      <c r="QRJ55" s="9"/>
      <c r="QRK55" s="9"/>
      <c r="QRL55" s="9"/>
      <c r="QRM55" s="9"/>
      <c r="QRN55" s="9"/>
      <c r="QRO55" s="9"/>
      <c r="QRP55" s="9"/>
      <c r="QRQ55" s="9"/>
      <c r="QRR55" s="9"/>
      <c r="QRS55" s="9"/>
      <c r="QRT55" s="9"/>
      <c r="QRU55" s="9"/>
      <c r="QRV55" s="9"/>
      <c r="QRW55" s="9"/>
      <c r="QRX55" s="9"/>
      <c r="QRY55" s="9"/>
      <c r="QRZ55" s="9"/>
      <c r="QSA55" s="9"/>
      <c r="QSB55" s="9"/>
      <c r="QSC55" s="9"/>
      <c r="QSD55" s="9"/>
      <c r="QSE55" s="9"/>
      <c r="QSF55" s="9"/>
      <c r="QSG55" s="9"/>
      <c r="QSH55" s="9"/>
      <c r="QSI55" s="9"/>
      <c r="QSJ55" s="9"/>
      <c r="QSK55" s="9"/>
      <c r="QSL55" s="9"/>
      <c r="QSM55" s="9"/>
      <c r="QSN55" s="9"/>
      <c r="QSO55" s="9"/>
      <c r="QSP55" s="9"/>
      <c r="QSQ55" s="9"/>
      <c r="QSR55" s="9"/>
      <c r="QSS55" s="9"/>
      <c r="QST55" s="9"/>
      <c r="QSU55" s="9"/>
      <c r="QSV55" s="9"/>
      <c r="QSW55" s="9"/>
      <c r="QSX55" s="9"/>
      <c r="QSY55" s="9"/>
      <c r="QSZ55" s="9"/>
      <c r="QTA55" s="9"/>
      <c r="QTB55" s="9"/>
      <c r="QTC55" s="9"/>
      <c r="QTD55" s="9"/>
      <c r="QTE55" s="9"/>
      <c r="QTF55" s="9"/>
      <c r="QTG55" s="9"/>
      <c r="QTH55" s="9"/>
      <c r="QTI55" s="9"/>
      <c r="QTJ55" s="9"/>
      <c r="QTK55" s="9"/>
      <c r="QTL55" s="9"/>
      <c r="QTM55" s="9"/>
      <c r="QTN55" s="9"/>
      <c r="QTO55" s="9"/>
      <c r="QTP55" s="9"/>
      <c r="QTQ55" s="9"/>
      <c r="QTR55" s="9"/>
      <c r="QTS55" s="9"/>
      <c r="QTT55" s="9"/>
      <c r="QTU55" s="9"/>
      <c r="QTV55" s="9"/>
      <c r="QTW55" s="9"/>
      <c r="QTX55" s="9"/>
      <c r="QTY55" s="9"/>
      <c r="QTZ55" s="9"/>
      <c r="QUA55" s="9"/>
      <c r="QUB55" s="9"/>
      <c r="QUC55" s="9"/>
      <c r="QUD55" s="9"/>
      <c r="QUE55" s="9"/>
      <c r="QUF55" s="9"/>
      <c r="QUG55" s="9"/>
      <c r="QUH55" s="9"/>
      <c r="QUI55" s="9"/>
      <c r="QUJ55" s="9"/>
      <c r="QUK55" s="9"/>
      <c r="QUL55" s="9"/>
      <c r="QUM55" s="9"/>
      <c r="QUN55" s="9"/>
      <c r="QUO55" s="9"/>
      <c r="QUP55" s="9"/>
      <c r="QUQ55" s="9"/>
      <c r="QUR55" s="9"/>
      <c r="QUS55" s="9"/>
      <c r="QUT55" s="9"/>
      <c r="QUU55" s="9"/>
      <c r="QUV55" s="9"/>
      <c r="QUW55" s="9"/>
      <c r="QUX55" s="9"/>
      <c r="QUY55" s="9"/>
      <c r="QUZ55" s="9"/>
      <c r="QVA55" s="9"/>
      <c r="QVB55" s="9"/>
      <c r="QVC55" s="9"/>
      <c r="QVD55" s="9"/>
      <c r="QVE55" s="9"/>
      <c r="QVF55" s="9"/>
      <c r="QVG55" s="9"/>
      <c r="QVH55" s="9"/>
      <c r="QVI55" s="9"/>
      <c r="QVJ55" s="9"/>
      <c r="QVK55" s="9"/>
      <c r="QVL55" s="9"/>
      <c r="QVM55" s="9"/>
      <c r="QVN55" s="9"/>
      <c r="QVO55" s="9"/>
      <c r="QVP55" s="9"/>
      <c r="QVQ55" s="9"/>
      <c r="QVR55" s="9"/>
      <c r="QVS55" s="9"/>
      <c r="QVT55" s="9"/>
      <c r="QVU55" s="9"/>
      <c r="QVV55" s="9"/>
      <c r="QVW55" s="9"/>
      <c r="QVX55" s="9"/>
      <c r="QVY55" s="9"/>
      <c r="QVZ55" s="9"/>
      <c r="QWA55" s="9"/>
      <c r="QWB55" s="9"/>
      <c r="QWC55" s="9"/>
      <c r="QWD55" s="9"/>
      <c r="QWE55" s="9"/>
      <c r="QWF55" s="9"/>
      <c r="QWG55" s="9"/>
      <c r="QWH55" s="9"/>
      <c r="QWI55" s="9"/>
      <c r="QWJ55" s="9"/>
      <c r="QWK55" s="9"/>
      <c r="QWL55" s="9"/>
      <c r="QWM55" s="9"/>
      <c r="QWN55" s="9"/>
      <c r="QWO55" s="9"/>
      <c r="QWP55" s="9"/>
      <c r="QWQ55" s="9"/>
      <c r="QWR55" s="9"/>
      <c r="QWS55" s="9"/>
      <c r="QWT55" s="9"/>
      <c r="QWU55" s="9"/>
      <c r="QWV55" s="9"/>
      <c r="QWW55" s="9"/>
      <c r="QWX55" s="9"/>
      <c r="QWY55" s="9"/>
      <c r="QWZ55" s="9"/>
      <c r="QXA55" s="9"/>
      <c r="QXB55" s="9"/>
      <c r="QXC55" s="9"/>
      <c r="QXD55" s="9"/>
      <c r="QXE55" s="9"/>
      <c r="QXF55" s="9"/>
      <c r="QXG55" s="9"/>
      <c r="QXH55" s="9"/>
      <c r="QXI55" s="9"/>
      <c r="QXJ55" s="9"/>
      <c r="QXK55" s="9"/>
      <c r="QXL55" s="9"/>
      <c r="QXM55" s="9"/>
      <c r="QXN55" s="9"/>
      <c r="QXO55" s="9"/>
      <c r="QXP55" s="9"/>
      <c r="QXQ55" s="9"/>
      <c r="QXR55" s="9"/>
      <c r="QXS55" s="9"/>
      <c r="QXT55" s="9"/>
      <c r="QXU55" s="9"/>
      <c r="QXV55" s="9"/>
      <c r="QXW55" s="9"/>
      <c r="QXX55" s="9"/>
      <c r="QXY55" s="9"/>
      <c r="QXZ55" s="9"/>
      <c r="QYA55" s="9"/>
      <c r="QYB55" s="9"/>
      <c r="QYC55" s="9"/>
      <c r="QYD55" s="9"/>
      <c r="QYE55" s="9"/>
      <c r="QYF55" s="9"/>
      <c r="QYG55" s="9"/>
      <c r="QYH55" s="9"/>
      <c r="QYI55" s="9"/>
      <c r="QYJ55" s="9"/>
      <c r="QYK55" s="9"/>
      <c r="QYL55" s="9"/>
      <c r="QYM55" s="9"/>
      <c r="QYN55" s="9"/>
      <c r="QYO55" s="9"/>
      <c r="QYP55" s="9"/>
      <c r="QYQ55" s="9"/>
      <c r="QYR55" s="9"/>
      <c r="QYS55" s="9"/>
      <c r="QYT55" s="9"/>
      <c r="QYU55" s="9"/>
      <c r="QYV55" s="9"/>
      <c r="QYW55" s="9"/>
      <c r="QYX55" s="9"/>
      <c r="QYY55" s="9"/>
      <c r="QYZ55" s="9"/>
      <c r="QZA55" s="9"/>
      <c r="QZB55" s="9"/>
      <c r="QZC55" s="9"/>
      <c r="QZD55" s="9"/>
      <c r="QZE55" s="9"/>
      <c r="QZF55" s="9"/>
      <c r="QZG55" s="9"/>
      <c r="QZH55" s="9"/>
      <c r="QZI55" s="9"/>
      <c r="QZJ55" s="9"/>
      <c r="QZK55" s="9"/>
      <c r="QZL55" s="9"/>
      <c r="QZM55" s="9"/>
      <c r="QZN55" s="9"/>
      <c r="QZO55" s="9"/>
      <c r="QZP55" s="9"/>
      <c r="QZQ55" s="9"/>
      <c r="QZR55" s="9"/>
      <c r="QZS55" s="9"/>
      <c r="QZT55" s="9"/>
      <c r="QZU55" s="9"/>
      <c r="QZV55" s="9"/>
      <c r="QZW55" s="9"/>
      <c r="QZX55" s="9"/>
      <c r="QZY55" s="9"/>
      <c r="QZZ55" s="9"/>
      <c r="RAA55" s="9"/>
      <c r="RAB55" s="9"/>
      <c r="RAC55" s="9"/>
      <c r="RAD55" s="9"/>
      <c r="RAE55" s="9"/>
      <c r="RAF55" s="9"/>
      <c r="RAG55" s="9"/>
      <c r="RAH55" s="9"/>
      <c r="RAI55" s="9"/>
      <c r="RAJ55" s="9"/>
      <c r="RAK55" s="9"/>
      <c r="RAL55" s="9"/>
      <c r="RAM55" s="9"/>
      <c r="RAN55" s="9"/>
      <c r="RAO55" s="9"/>
      <c r="RAP55" s="9"/>
      <c r="RAQ55" s="9"/>
      <c r="RAR55" s="9"/>
      <c r="RAS55" s="9"/>
      <c r="RAT55" s="9"/>
      <c r="RAU55" s="9"/>
      <c r="RAV55" s="9"/>
      <c r="RAW55" s="9"/>
      <c r="RAX55" s="9"/>
      <c r="RAY55" s="9"/>
      <c r="RAZ55" s="9"/>
      <c r="RBA55" s="9"/>
      <c r="RBB55" s="9"/>
      <c r="RBC55" s="9"/>
      <c r="RBD55" s="9"/>
      <c r="RBE55" s="9"/>
      <c r="RBF55" s="9"/>
      <c r="RBG55" s="9"/>
      <c r="RBH55" s="9"/>
      <c r="RBI55" s="9"/>
      <c r="RBJ55" s="9"/>
      <c r="RBK55" s="9"/>
      <c r="RBL55" s="9"/>
      <c r="RBM55" s="9"/>
      <c r="RBN55" s="9"/>
      <c r="RBO55" s="9"/>
      <c r="RBP55" s="9"/>
      <c r="RBQ55" s="9"/>
      <c r="RBR55" s="9"/>
      <c r="RBS55" s="9"/>
      <c r="RBT55" s="9"/>
      <c r="RBU55" s="9"/>
      <c r="RBV55" s="9"/>
      <c r="RBW55" s="9"/>
      <c r="RBX55" s="9"/>
      <c r="RBY55" s="9"/>
      <c r="RBZ55" s="9"/>
      <c r="RCA55" s="9"/>
      <c r="RCB55" s="9"/>
      <c r="RCC55" s="9"/>
      <c r="RCD55" s="9"/>
      <c r="RCE55" s="9"/>
      <c r="RCF55" s="9"/>
      <c r="RCG55" s="9"/>
      <c r="RCH55" s="9"/>
      <c r="RCI55" s="9"/>
      <c r="RCJ55" s="9"/>
      <c r="RCK55" s="9"/>
      <c r="RCL55" s="9"/>
      <c r="RCM55" s="9"/>
      <c r="RCN55" s="9"/>
      <c r="RCO55" s="9"/>
      <c r="RCP55" s="9"/>
      <c r="RCQ55" s="9"/>
      <c r="RCR55" s="9"/>
      <c r="RCS55" s="9"/>
      <c r="RCT55" s="9"/>
      <c r="RCU55" s="9"/>
      <c r="RCV55" s="9"/>
      <c r="RCW55" s="9"/>
      <c r="RCX55" s="9"/>
      <c r="RCY55" s="9"/>
      <c r="RCZ55" s="9"/>
      <c r="RDA55" s="9"/>
      <c r="RDB55" s="9"/>
      <c r="RDC55" s="9"/>
      <c r="RDD55" s="9"/>
      <c r="RDE55" s="9"/>
      <c r="RDF55" s="9"/>
      <c r="RDG55" s="9"/>
      <c r="RDH55" s="9"/>
      <c r="RDI55" s="9"/>
      <c r="RDJ55" s="9"/>
      <c r="RDK55" s="9"/>
      <c r="RDL55" s="9"/>
      <c r="RDM55" s="9"/>
      <c r="RDN55" s="9"/>
      <c r="RDO55" s="9"/>
      <c r="RDP55" s="9"/>
      <c r="RDQ55" s="9"/>
      <c r="RDR55" s="9"/>
      <c r="RDS55" s="9"/>
      <c r="RDT55" s="9"/>
      <c r="RDU55" s="9"/>
      <c r="RDV55" s="9"/>
      <c r="RDW55" s="9"/>
      <c r="RDX55" s="9"/>
      <c r="RDY55" s="9"/>
      <c r="RDZ55" s="9"/>
      <c r="REA55" s="9"/>
      <c r="REB55" s="9"/>
      <c r="REC55" s="9"/>
      <c r="RED55" s="9"/>
      <c r="REE55" s="9"/>
      <c r="REF55" s="9"/>
      <c r="REG55" s="9"/>
      <c r="REH55" s="9"/>
      <c r="REI55" s="9"/>
      <c r="REJ55" s="9"/>
      <c r="REK55" s="9"/>
      <c r="REL55" s="9"/>
      <c r="REM55" s="9"/>
      <c r="REN55" s="9"/>
      <c r="REO55" s="9"/>
      <c r="REP55" s="9"/>
      <c r="REQ55" s="9"/>
      <c r="RER55" s="9"/>
      <c r="RES55" s="9"/>
      <c r="RET55" s="9"/>
      <c r="REU55" s="9"/>
      <c r="REV55" s="9"/>
      <c r="REW55" s="9"/>
      <c r="REX55" s="9"/>
      <c r="REY55" s="9"/>
      <c r="REZ55" s="9"/>
      <c r="RFA55" s="9"/>
      <c r="RFB55" s="9"/>
      <c r="RFC55" s="9"/>
      <c r="RFD55" s="9"/>
      <c r="RFE55" s="9"/>
      <c r="RFF55" s="9"/>
      <c r="RFG55" s="9"/>
      <c r="RFH55" s="9"/>
      <c r="RFI55" s="9"/>
      <c r="RFJ55" s="9"/>
      <c r="RFK55" s="9"/>
      <c r="RFL55" s="9"/>
      <c r="RFM55" s="9"/>
      <c r="RFN55" s="9"/>
      <c r="RFO55" s="9"/>
      <c r="RFP55" s="9"/>
      <c r="RFQ55" s="9"/>
      <c r="RFR55" s="9"/>
      <c r="RFS55" s="9"/>
      <c r="RFT55" s="9"/>
      <c r="RFU55" s="9"/>
      <c r="RFV55" s="9"/>
      <c r="RFW55" s="9"/>
      <c r="RFX55" s="9"/>
      <c r="RFY55" s="9"/>
      <c r="RFZ55" s="9"/>
      <c r="RGA55" s="9"/>
      <c r="RGB55" s="9"/>
      <c r="RGC55" s="9"/>
      <c r="RGD55" s="9"/>
      <c r="RGE55" s="9"/>
      <c r="RGF55" s="9"/>
      <c r="RGG55" s="9"/>
      <c r="RGH55" s="9"/>
      <c r="RGI55" s="9"/>
      <c r="RGJ55" s="9"/>
      <c r="RGK55" s="9"/>
      <c r="RGL55" s="9"/>
      <c r="RGM55" s="9"/>
      <c r="RGN55" s="9"/>
      <c r="RGO55" s="9"/>
      <c r="RGP55" s="9"/>
      <c r="RGQ55" s="9"/>
      <c r="RGR55" s="9"/>
      <c r="RGS55" s="9"/>
      <c r="RGT55" s="9"/>
      <c r="RGU55" s="9"/>
      <c r="RGV55" s="9"/>
      <c r="RGW55" s="9"/>
      <c r="RGX55" s="9"/>
      <c r="RGY55" s="9"/>
      <c r="RGZ55" s="9"/>
      <c r="RHA55" s="9"/>
      <c r="RHB55" s="9"/>
      <c r="RHC55" s="9"/>
      <c r="RHD55" s="9"/>
      <c r="RHE55" s="9"/>
      <c r="RHF55" s="9"/>
      <c r="RHG55" s="9"/>
      <c r="RHH55" s="9"/>
      <c r="RHI55" s="9"/>
      <c r="RHJ55" s="9"/>
      <c r="RHK55" s="9"/>
      <c r="RHL55" s="9"/>
      <c r="RHM55" s="9"/>
      <c r="RHN55" s="9"/>
      <c r="RHO55" s="9"/>
      <c r="RHP55" s="9"/>
      <c r="RHQ55" s="9"/>
      <c r="RHR55" s="9"/>
      <c r="RHS55" s="9"/>
      <c r="RHT55" s="9"/>
      <c r="RHU55" s="9"/>
      <c r="RHV55" s="9"/>
      <c r="RHW55" s="9"/>
      <c r="RHX55" s="9"/>
      <c r="RHY55" s="9"/>
      <c r="RHZ55" s="9"/>
      <c r="RIA55" s="9"/>
      <c r="RIB55" s="9"/>
      <c r="RIC55" s="9"/>
      <c r="RID55" s="9"/>
      <c r="RIE55" s="9"/>
      <c r="RIF55" s="9"/>
      <c r="RIG55" s="9"/>
      <c r="RIH55" s="9"/>
      <c r="RII55" s="9"/>
      <c r="RIJ55" s="9"/>
      <c r="RIK55" s="9"/>
      <c r="RIL55" s="9"/>
      <c r="RIM55" s="9"/>
      <c r="RIN55" s="9"/>
      <c r="RIO55" s="9"/>
      <c r="RIP55" s="9"/>
      <c r="RIQ55" s="9"/>
      <c r="RIR55" s="9"/>
      <c r="RIS55" s="9"/>
      <c r="RIT55" s="9"/>
      <c r="RIU55" s="9"/>
      <c r="RIV55" s="9"/>
      <c r="RIW55" s="9"/>
      <c r="RIX55" s="9"/>
      <c r="RIY55" s="9"/>
      <c r="RIZ55" s="9"/>
      <c r="RJA55" s="9"/>
      <c r="RJB55" s="9"/>
      <c r="RJC55" s="9"/>
      <c r="RJD55" s="9"/>
      <c r="RJE55" s="9"/>
      <c r="RJF55" s="9"/>
      <c r="RJG55" s="9"/>
      <c r="RJH55" s="9"/>
      <c r="RJI55" s="9"/>
      <c r="RJJ55" s="9"/>
      <c r="RJK55" s="9"/>
      <c r="RJL55" s="9"/>
      <c r="RJM55" s="9"/>
      <c r="RJN55" s="9"/>
      <c r="RJO55" s="9"/>
      <c r="RJP55" s="9"/>
      <c r="RJQ55" s="9"/>
      <c r="RJR55" s="9"/>
      <c r="RJS55" s="9"/>
      <c r="RJT55" s="9"/>
      <c r="RJU55" s="9"/>
      <c r="RJV55" s="9"/>
      <c r="RJW55" s="9"/>
      <c r="RJX55" s="9"/>
      <c r="RJY55" s="9"/>
      <c r="RJZ55" s="9"/>
      <c r="RKA55" s="9"/>
      <c r="RKB55" s="9"/>
      <c r="RKC55" s="9"/>
      <c r="RKD55" s="9"/>
      <c r="RKE55" s="9"/>
      <c r="RKF55" s="9"/>
      <c r="RKG55" s="9"/>
      <c r="RKH55" s="9"/>
      <c r="RKI55" s="9"/>
      <c r="RKJ55" s="9"/>
      <c r="RKK55" s="9"/>
      <c r="RKL55" s="9"/>
      <c r="RKM55" s="9"/>
      <c r="RKN55" s="9"/>
      <c r="RKO55" s="9"/>
      <c r="RKP55" s="9"/>
      <c r="RKQ55" s="9"/>
      <c r="RKR55" s="9"/>
      <c r="RKS55" s="9"/>
      <c r="RKT55" s="9"/>
      <c r="RKU55" s="9"/>
      <c r="RKV55" s="9"/>
      <c r="RKW55" s="9"/>
      <c r="RKX55" s="9"/>
      <c r="RKY55" s="9"/>
      <c r="RKZ55" s="9"/>
      <c r="RLA55" s="9"/>
      <c r="RLB55" s="9"/>
      <c r="RLC55" s="9"/>
      <c r="RLD55" s="9"/>
      <c r="RLE55" s="9"/>
      <c r="RLF55" s="9"/>
      <c r="RLG55" s="9"/>
      <c r="RLH55" s="9"/>
      <c r="RLI55" s="9"/>
      <c r="RLJ55" s="9"/>
      <c r="RLK55" s="9"/>
      <c r="RLL55" s="9"/>
      <c r="RLM55" s="9"/>
      <c r="RLN55" s="9"/>
      <c r="RLO55" s="9"/>
      <c r="RLP55" s="9"/>
      <c r="RLQ55" s="9"/>
      <c r="RLR55" s="9"/>
      <c r="RLS55" s="9"/>
      <c r="RLT55" s="9"/>
      <c r="RLU55" s="9"/>
      <c r="RLV55" s="9"/>
      <c r="RLW55" s="9"/>
      <c r="RLX55" s="9"/>
      <c r="RLY55" s="9"/>
      <c r="RLZ55" s="9"/>
      <c r="RMA55" s="9"/>
      <c r="RMB55" s="9"/>
      <c r="RMC55" s="9"/>
      <c r="RMD55" s="9"/>
      <c r="RME55" s="9"/>
      <c r="RMF55" s="9"/>
      <c r="RMG55" s="9"/>
      <c r="RMH55" s="9"/>
      <c r="RMI55" s="9"/>
      <c r="RMJ55" s="9"/>
      <c r="RMK55" s="9"/>
      <c r="RML55" s="9"/>
      <c r="RMM55" s="9"/>
      <c r="RMN55" s="9"/>
      <c r="RMO55" s="9"/>
      <c r="RMP55" s="9"/>
      <c r="RMQ55" s="9"/>
      <c r="RMR55" s="9"/>
      <c r="RMS55" s="9"/>
      <c r="RMT55" s="9"/>
      <c r="RMU55" s="9"/>
      <c r="RMV55" s="9"/>
      <c r="RMW55" s="9"/>
      <c r="RMX55" s="9"/>
      <c r="RMY55" s="9"/>
      <c r="RMZ55" s="9"/>
      <c r="RNA55" s="9"/>
      <c r="RNB55" s="9"/>
      <c r="RNC55" s="9"/>
      <c r="RND55" s="9"/>
      <c r="RNE55" s="9"/>
      <c r="RNF55" s="9"/>
      <c r="RNG55" s="9"/>
      <c r="RNH55" s="9"/>
      <c r="RNI55" s="9"/>
      <c r="RNJ55" s="9"/>
      <c r="RNK55" s="9"/>
      <c r="RNL55" s="9"/>
      <c r="RNM55" s="9"/>
      <c r="RNN55" s="9"/>
      <c r="RNO55" s="9"/>
      <c r="RNP55" s="9"/>
      <c r="RNQ55" s="9"/>
      <c r="RNR55" s="9"/>
      <c r="RNS55" s="9"/>
      <c r="RNT55" s="9"/>
      <c r="RNU55" s="9"/>
      <c r="RNV55" s="9"/>
      <c r="RNW55" s="9"/>
      <c r="RNX55" s="9"/>
      <c r="RNY55" s="9"/>
      <c r="RNZ55" s="9"/>
      <c r="ROA55" s="9"/>
      <c r="ROB55" s="9"/>
      <c r="ROC55" s="9"/>
      <c r="ROD55" s="9"/>
      <c r="ROE55" s="9"/>
      <c r="ROF55" s="9"/>
      <c r="ROG55" s="9"/>
      <c r="ROH55" s="9"/>
      <c r="ROI55" s="9"/>
      <c r="ROJ55" s="9"/>
      <c r="ROK55" s="9"/>
      <c r="ROL55" s="9"/>
      <c r="ROM55" s="9"/>
      <c r="RON55" s="9"/>
      <c r="ROO55" s="9"/>
      <c r="ROP55" s="9"/>
      <c r="ROQ55" s="9"/>
      <c r="ROR55" s="9"/>
      <c r="ROS55" s="9"/>
      <c r="ROT55" s="9"/>
      <c r="ROU55" s="9"/>
      <c r="ROV55" s="9"/>
      <c r="ROW55" s="9"/>
      <c r="ROX55" s="9"/>
      <c r="ROY55" s="9"/>
      <c r="ROZ55" s="9"/>
      <c r="RPA55" s="9"/>
      <c r="RPB55" s="9"/>
      <c r="RPC55" s="9"/>
      <c r="RPD55" s="9"/>
      <c r="RPE55" s="9"/>
      <c r="RPF55" s="9"/>
      <c r="RPG55" s="9"/>
      <c r="RPH55" s="9"/>
      <c r="RPI55" s="9"/>
      <c r="RPJ55" s="9"/>
      <c r="RPK55" s="9"/>
      <c r="RPL55" s="9"/>
      <c r="RPM55" s="9"/>
      <c r="RPN55" s="9"/>
      <c r="RPO55" s="9"/>
      <c r="RPP55" s="9"/>
      <c r="RPQ55" s="9"/>
      <c r="RPR55" s="9"/>
      <c r="RPS55" s="9"/>
      <c r="RPT55" s="9"/>
      <c r="RPU55" s="9"/>
      <c r="RPV55" s="9"/>
      <c r="RPW55" s="9"/>
      <c r="RPX55" s="9"/>
      <c r="RPY55" s="9"/>
      <c r="RPZ55" s="9"/>
      <c r="RQA55" s="9"/>
      <c r="RQB55" s="9"/>
      <c r="RQC55" s="9"/>
      <c r="RQD55" s="9"/>
      <c r="RQE55" s="9"/>
      <c r="RQF55" s="9"/>
      <c r="RQG55" s="9"/>
      <c r="RQH55" s="9"/>
      <c r="RQI55" s="9"/>
      <c r="RQJ55" s="9"/>
      <c r="RQK55" s="9"/>
      <c r="RQL55" s="9"/>
      <c r="RQM55" s="9"/>
      <c r="RQN55" s="9"/>
      <c r="RQO55" s="9"/>
      <c r="RQP55" s="9"/>
      <c r="RQQ55" s="9"/>
      <c r="RQR55" s="9"/>
      <c r="RQS55" s="9"/>
      <c r="RQT55" s="9"/>
      <c r="RQU55" s="9"/>
      <c r="RQV55" s="9"/>
      <c r="RQW55" s="9"/>
      <c r="RQX55" s="9"/>
      <c r="RQY55" s="9"/>
      <c r="RQZ55" s="9"/>
      <c r="RRA55" s="9"/>
      <c r="RRB55" s="9"/>
      <c r="RRC55" s="9"/>
      <c r="RRD55" s="9"/>
      <c r="RRE55" s="9"/>
      <c r="RRF55" s="9"/>
      <c r="RRG55" s="9"/>
      <c r="RRH55" s="9"/>
      <c r="RRI55" s="9"/>
      <c r="RRJ55" s="9"/>
      <c r="RRK55" s="9"/>
      <c r="RRL55" s="9"/>
      <c r="RRM55" s="9"/>
      <c r="RRN55" s="9"/>
      <c r="RRO55" s="9"/>
      <c r="RRP55" s="9"/>
      <c r="RRQ55" s="9"/>
      <c r="RRR55" s="9"/>
      <c r="RRS55" s="9"/>
      <c r="RRT55" s="9"/>
      <c r="RRU55" s="9"/>
      <c r="RRV55" s="9"/>
      <c r="RRW55" s="9"/>
      <c r="RRX55" s="9"/>
      <c r="RRY55" s="9"/>
      <c r="RRZ55" s="9"/>
      <c r="RSA55" s="9"/>
      <c r="RSB55" s="9"/>
      <c r="RSC55" s="9"/>
      <c r="RSD55" s="9"/>
      <c r="RSE55" s="9"/>
      <c r="RSF55" s="9"/>
      <c r="RSG55" s="9"/>
      <c r="RSH55" s="9"/>
      <c r="RSI55" s="9"/>
      <c r="RSJ55" s="9"/>
      <c r="RSK55" s="9"/>
      <c r="RSL55" s="9"/>
      <c r="RSM55" s="9"/>
      <c r="RSN55" s="9"/>
      <c r="RSO55" s="9"/>
      <c r="RSP55" s="9"/>
      <c r="RSQ55" s="9"/>
      <c r="RSR55" s="9"/>
      <c r="RSS55" s="9"/>
      <c r="RST55" s="9"/>
      <c r="RSU55" s="9"/>
      <c r="RSV55" s="9"/>
      <c r="RSW55" s="9"/>
      <c r="RSX55" s="9"/>
      <c r="RSY55" s="9"/>
      <c r="RSZ55" s="9"/>
      <c r="RTA55" s="9"/>
      <c r="RTB55" s="9"/>
      <c r="RTC55" s="9"/>
      <c r="RTD55" s="9"/>
      <c r="RTE55" s="9"/>
      <c r="RTF55" s="9"/>
      <c r="RTG55" s="9"/>
      <c r="RTH55" s="9"/>
      <c r="RTI55" s="9"/>
      <c r="RTJ55" s="9"/>
      <c r="RTK55" s="9"/>
      <c r="RTL55" s="9"/>
      <c r="RTM55" s="9"/>
      <c r="RTN55" s="9"/>
      <c r="RTO55" s="9"/>
      <c r="RTP55" s="9"/>
      <c r="RTQ55" s="9"/>
      <c r="RTR55" s="9"/>
      <c r="RTS55" s="9"/>
      <c r="RTT55" s="9"/>
      <c r="RTU55" s="9"/>
      <c r="RTV55" s="9"/>
      <c r="RTW55" s="9"/>
      <c r="RTX55" s="9"/>
      <c r="RTY55" s="9"/>
      <c r="RTZ55" s="9"/>
      <c r="RUA55" s="9"/>
      <c r="RUB55" s="9"/>
      <c r="RUC55" s="9"/>
      <c r="RUD55" s="9"/>
      <c r="RUE55" s="9"/>
      <c r="RUF55" s="9"/>
      <c r="RUG55" s="9"/>
      <c r="RUH55" s="9"/>
      <c r="RUI55" s="9"/>
      <c r="RUJ55" s="9"/>
      <c r="RUK55" s="9"/>
      <c r="RUL55" s="9"/>
      <c r="RUM55" s="9"/>
      <c r="RUN55" s="9"/>
      <c r="RUO55" s="9"/>
      <c r="RUP55" s="9"/>
      <c r="RUQ55" s="9"/>
      <c r="RUR55" s="9"/>
      <c r="RUS55" s="9"/>
      <c r="RUT55" s="9"/>
      <c r="RUU55" s="9"/>
      <c r="RUV55" s="9"/>
      <c r="RUW55" s="9"/>
      <c r="RUX55" s="9"/>
      <c r="RUY55" s="9"/>
      <c r="RUZ55" s="9"/>
      <c r="RVA55" s="9"/>
      <c r="RVB55" s="9"/>
      <c r="RVC55" s="9"/>
      <c r="RVD55" s="9"/>
      <c r="RVE55" s="9"/>
      <c r="RVF55" s="9"/>
      <c r="RVG55" s="9"/>
      <c r="RVH55" s="9"/>
      <c r="RVI55" s="9"/>
      <c r="RVJ55" s="9"/>
      <c r="RVK55" s="9"/>
      <c r="RVL55" s="9"/>
      <c r="RVM55" s="9"/>
      <c r="RVN55" s="9"/>
      <c r="RVO55" s="9"/>
      <c r="RVP55" s="9"/>
      <c r="RVQ55" s="9"/>
      <c r="RVR55" s="9"/>
      <c r="RVS55" s="9"/>
      <c r="RVT55" s="9"/>
      <c r="RVU55" s="9"/>
      <c r="RVV55" s="9"/>
      <c r="RVW55" s="9"/>
      <c r="RVX55" s="9"/>
      <c r="RVY55" s="9"/>
      <c r="RVZ55" s="9"/>
      <c r="RWA55" s="9"/>
      <c r="RWB55" s="9"/>
      <c r="RWC55" s="9"/>
      <c r="RWD55" s="9"/>
      <c r="RWE55" s="9"/>
      <c r="RWF55" s="9"/>
      <c r="RWG55" s="9"/>
      <c r="RWH55" s="9"/>
      <c r="RWI55" s="9"/>
      <c r="RWJ55" s="9"/>
      <c r="RWK55" s="9"/>
      <c r="RWL55" s="9"/>
      <c r="RWM55" s="9"/>
      <c r="RWN55" s="9"/>
      <c r="RWO55" s="9"/>
      <c r="RWP55" s="9"/>
      <c r="RWQ55" s="9"/>
      <c r="RWR55" s="9"/>
      <c r="RWS55" s="9"/>
      <c r="RWT55" s="9"/>
      <c r="RWU55" s="9"/>
      <c r="RWV55" s="9"/>
      <c r="RWW55" s="9"/>
      <c r="RWX55" s="9"/>
      <c r="RWY55" s="9"/>
      <c r="RWZ55" s="9"/>
      <c r="RXA55" s="9"/>
      <c r="RXB55" s="9"/>
      <c r="RXC55" s="9"/>
      <c r="RXD55" s="9"/>
      <c r="RXE55" s="9"/>
      <c r="RXF55" s="9"/>
      <c r="RXG55" s="9"/>
      <c r="RXH55" s="9"/>
      <c r="RXI55" s="9"/>
      <c r="RXJ55" s="9"/>
      <c r="RXK55" s="9"/>
      <c r="RXL55" s="9"/>
      <c r="RXM55" s="9"/>
      <c r="RXN55" s="9"/>
      <c r="RXO55" s="9"/>
      <c r="RXP55" s="9"/>
      <c r="RXQ55" s="9"/>
      <c r="RXR55" s="9"/>
      <c r="RXS55" s="9"/>
      <c r="RXT55" s="9"/>
      <c r="RXU55" s="9"/>
      <c r="RXV55" s="9"/>
      <c r="RXW55" s="9"/>
      <c r="RXX55" s="9"/>
      <c r="RXY55" s="9"/>
      <c r="RXZ55" s="9"/>
      <c r="RYA55" s="9"/>
      <c r="RYB55" s="9"/>
      <c r="RYC55" s="9"/>
      <c r="RYD55" s="9"/>
      <c r="RYE55" s="9"/>
      <c r="RYF55" s="9"/>
      <c r="RYG55" s="9"/>
      <c r="RYH55" s="9"/>
      <c r="RYI55" s="9"/>
      <c r="RYJ55" s="9"/>
      <c r="RYK55" s="9"/>
      <c r="RYL55" s="9"/>
      <c r="RYM55" s="9"/>
      <c r="RYN55" s="9"/>
      <c r="RYO55" s="9"/>
      <c r="RYP55" s="9"/>
      <c r="RYQ55" s="9"/>
      <c r="RYR55" s="9"/>
      <c r="RYS55" s="9"/>
      <c r="RYT55" s="9"/>
      <c r="RYU55" s="9"/>
      <c r="RYV55" s="9"/>
      <c r="RYW55" s="9"/>
      <c r="RYX55" s="9"/>
      <c r="RYY55" s="9"/>
      <c r="RYZ55" s="9"/>
      <c r="RZA55" s="9"/>
      <c r="RZB55" s="9"/>
      <c r="RZC55" s="9"/>
      <c r="RZD55" s="9"/>
      <c r="RZE55" s="9"/>
      <c r="RZF55" s="9"/>
      <c r="RZG55" s="9"/>
      <c r="RZH55" s="9"/>
      <c r="RZI55" s="9"/>
      <c r="RZJ55" s="9"/>
      <c r="RZK55" s="9"/>
      <c r="RZL55" s="9"/>
      <c r="RZM55" s="9"/>
      <c r="RZN55" s="9"/>
      <c r="RZO55" s="9"/>
      <c r="RZP55" s="9"/>
      <c r="RZQ55" s="9"/>
      <c r="RZR55" s="9"/>
      <c r="RZS55" s="9"/>
      <c r="RZT55" s="9"/>
      <c r="RZU55" s="9"/>
      <c r="RZV55" s="9"/>
      <c r="RZW55" s="9"/>
      <c r="RZX55" s="9"/>
      <c r="RZY55" s="9"/>
      <c r="RZZ55" s="9"/>
      <c r="SAA55" s="9"/>
      <c r="SAB55" s="9"/>
      <c r="SAC55" s="9"/>
      <c r="SAD55" s="9"/>
      <c r="SAE55" s="9"/>
      <c r="SAF55" s="9"/>
      <c r="SAG55" s="9"/>
      <c r="SAH55" s="9"/>
      <c r="SAI55" s="9"/>
      <c r="SAJ55" s="9"/>
      <c r="SAK55" s="9"/>
      <c r="SAL55" s="9"/>
      <c r="SAM55" s="9"/>
      <c r="SAN55" s="9"/>
      <c r="SAO55" s="9"/>
      <c r="SAP55" s="9"/>
      <c r="SAQ55" s="9"/>
      <c r="SAR55" s="9"/>
      <c r="SAS55" s="9"/>
      <c r="SAT55" s="9"/>
      <c r="SAU55" s="9"/>
      <c r="SAV55" s="9"/>
      <c r="SAW55" s="9"/>
      <c r="SAX55" s="9"/>
      <c r="SAY55" s="9"/>
      <c r="SAZ55" s="9"/>
      <c r="SBA55" s="9"/>
      <c r="SBB55" s="9"/>
      <c r="SBC55" s="9"/>
      <c r="SBD55" s="9"/>
      <c r="SBE55" s="9"/>
      <c r="SBF55" s="9"/>
      <c r="SBG55" s="9"/>
      <c r="SBH55" s="9"/>
      <c r="SBI55" s="9"/>
      <c r="SBJ55" s="9"/>
      <c r="SBK55" s="9"/>
      <c r="SBL55" s="9"/>
      <c r="SBM55" s="9"/>
      <c r="SBN55" s="9"/>
      <c r="SBO55" s="9"/>
      <c r="SBP55" s="9"/>
      <c r="SBQ55" s="9"/>
      <c r="SBR55" s="9"/>
      <c r="SBS55" s="9"/>
      <c r="SBT55" s="9"/>
      <c r="SBU55" s="9"/>
      <c r="SBV55" s="9"/>
      <c r="SBW55" s="9"/>
      <c r="SBX55" s="9"/>
      <c r="SBY55" s="9"/>
      <c r="SBZ55" s="9"/>
      <c r="SCA55" s="9"/>
      <c r="SCB55" s="9"/>
      <c r="SCC55" s="9"/>
      <c r="SCD55" s="9"/>
      <c r="SCE55" s="9"/>
      <c r="SCF55" s="9"/>
      <c r="SCG55" s="9"/>
      <c r="SCH55" s="9"/>
      <c r="SCI55" s="9"/>
      <c r="SCJ55" s="9"/>
      <c r="SCK55" s="9"/>
      <c r="SCL55" s="9"/>
      <c r="SCM55" s="9"/>
      <c r="SCN55" s="9"/>
      <c r="SCO55" s="9"/>
      <c r="SCP55" s="9"/>
      <c r="SCQ55" s="9"/>
      <c r="SCR55" s="9"/>
      <c r="SCS55" s="9"/>
      <c r="SCT55" s="9"/>
      <c r="SCU55" s="9"/>
      <c r="SCV55" s="9"/>
      <c r="SCW55" s="9"/>
      <c r="SCX55" s="9"/>
      <c r="SCY55" s="9"/>
      <c r="SCZ55" s="9"/>
      <c r="SDA55" s="9"/>
      <c r="SDB55" s="9"/>
      <c r="SDC55" s="9"/>
      <c r="SDD55" s="9"/>
      <c r="SDE55" s="9"/>
      <c r="SDF55" s="9"/>
      <c r="SDG55" s="9"/>
      <c r="SDH55" s="9"/>
      <c r="SDI55" s="9"/>
      <c r="SDJ55" s="9"/>
      <c r="SDK55" s="9"/>
      <c r="SDL55" s="9"/>
      <c r="SDM55" s="9"/>
      <c r="SDN55" s="9"/>
      <c r="SDO55" s="9"/>
      <c r="SDP55" s="9"/>
      <c r="SDQ55" s="9"/>
      <c r="SDR55" s="9"/>
      <c r="SDS55" s="9"/>
      <c r="SDT55" s="9"/>
      <c r="SDU55" s="9"/>
      <c r="SDV55" s="9"/>
      <c r="SDW55" s="9"/>
      <c r="SDX55" s="9"/>
      <c r="SDY55" s="9"/>
      <c r="SDZ55" s="9"/>
      <c r="SEA55" s="9"/>
      <c r="SEB55" s="9"/>
      <c r="SEC55" s="9"/>
      <c r="SED55" s="9"/>
      <c r="SEE55" s="9"/>
      <c r="SEF55" s="9"/>
      <c r="SEG55" s="9"/>
      <c r="SEH55" s="9"/>
      <c r="SEI55" s="9"/>
      <c r="SEJ55" s="9"/>
      <c r="SEK55" s="9"/>
      <c r="SEL55" s="9"/>
      <c r="SEM55" s="9"/>
      <c r="SEN55" s="9"/>
      <c r="SEO55" s="9"/>
      <c r="SEP55" s="9"/>
      <c r="SEQ55" s="9"/>
      <c r="SER55" s="9"/>
      <c r="SES55" s="9"/>
      <c r="SET55" s="9"/>
      <c r="SEU55" s="9"/>
      <c r="SEV55" s="9"/>
      <c r="SEW55" s="9"/>
      <c r="SEX55" s="9"/>
      <c r="SEY55" s="9"/>
      <c r="SEZ55" s="9"/>
      <c r="SFA55" s="9"/>
      <c r="SFB55" s="9"/>
      <c r="SFC55" s="9"/>
      <c r="SFD55" s="9"/>
      <c r="SFE55" s="9"/>
      <c r="SFF55" s="9"/>
      <c r="SFG55" s="9"/>
      <c r="SFH55" s="9"/>
      <c r="SFI55" s="9"/>
      <c r="SFJ55" s="9"/>
      <c r="SFK55" s="9"/>
      <c r="SFL55" s="9"/>
      <c r="SFM55" s="9"/>
      <c r="SFN55" s="9"/>
      <c r="SFO55" s="9"/>
      <c r="SFP55" s="9"/>
      <c r="SFQ55" s="9"/>
      <c r="SFR55" s="9"/>
      <c r="SFS55" s="9"/>
      <c r="SFT55" s="9"/>
      <c r="SFU55" s="9"/>
      <c r="SFV55" s="9"/>
      <c r="SFW55" s="9"/>
      <c r="SFX55" s="9"/>
      <c r="SFY55" s="9"/>
      <c r="SFZ55" s="9"/>
      <c r="SGA55" s="9"/>
      <c r="SGB55" s="9"/>
      <c r="SGC55" s="9"/>
      <c r="SGD55" s="9"/>
      <c r="SGE55" s="9"/>
      <c r="SGF55" s="9"/>
      <c r="SGG55" s="9"/>
      <c r="SGH55" s="9"/>
      <c r="SGI55" s="9"/>
      <c r="SGJ55" s="9"/>
      <c r="SGK55" s="9"/>
      <c r="SGL55" s="9"/>
      <c r="SGM55" s="9"/>
      <c r="SGN55" s="9"/>
      <c r="SGO55" s="9"/>
      <c r="SGP55" s="9"/>
      <c r="SGQ55" s="9"/>
      <c r="SGR55" s="9"/>
      <c r="SGS55" s="9"/>
      <c r="SGT55" s="9"/>
      <c r="SGU55" s="9"/>
      <c r="SGV55" s="9"/>
      <c r="SGW55" s="9"/>
      <c r="SGX55" s="9"/>
      <c r="SGY55" s="9"/>
      <c r="SGZ55" s="9"/>
      <c r="SHA55" s="9"/>
      <c r="SHB55" s="9"/>
      <c r="SHC55" s="9"/>
      <c r="SHD55" s="9"/>
      <c r="SHE55" s="9"/>
      <c r="SHF55" s="9"/>
      <c r="SHG55" s="9"/>
      <c r="SHH55" s="9"/>
      <c r="SHI55" s="9"/>
      <c r="SHJ55" s="9"/>
      <c r="SHK55" s="9"/>
      <c r="SHL55" s="9"/>
      <c r="SHM55" s="9"/>
      <c r="SHN55" s="9"/>
      <c r="SHO55" s="9"/>
      <c r="SHP55" s="9"/>
      <c r="SHQ55" s="9"/>
      <c r="SHR55" s="9"/>
      <c r="SHS55" s="9"/>
      <c r="SHT55" s="9"/>
      <c r="SHU55" s="9"/>
      <c r="SHV55" s="9"/>
      <c r="SHW55" s="9"/>
      <c r="SHX55" s="9"/>
      <c r="SHY55" s="9"/>
      <c r="SHZ55" s="9"/>
      <c r="SIA55" s="9"/>
      <c r="SIB55" s="9"/>
      <c r="SIC55" s="9"/>
      <c r="SID55" s="9"/>
      <c r="SIE55" s="9"/>
      <c r="SIF55" s="9"/>
      <c r="SIG55" s="9"/>
      <c r="SIH55" s="9"/>
      <c r="SII55" s="9"/>
      <c r="SIJ55" s="9"/>
      <c r="SIK55" s="9"/>
      <c r="SIL55" s="9"/>
      <c r="SIM55" s="9"/>
      <c r="SIN55" s="9"/>
      <c r="SIO55" s="9"/>
      <c r="SIP55" s="9"/>
      <c r="SIQ55" s="9"/>
      <c r="SIR55" s="9"/>
      <c r="SIS55" s="9"/>
      <c r="SIT55" s="9"/>
      <c r="SIU55" s="9"/>
      <c r="SIV55" s="9"/>
      <c r="SIW55" s="9"/>
      <c r="SIX55" s="9"/>
      <c r="SIY55" s="9"/>
      <c r="SIZ55" s="9"/>
      <c r="SJA55" s="9"/>
      <c r="SJB55" s="9"/>
      <c r="SJC55" s="9"/>
      <c r="SJD55" s="9"/>
      <c r="SJE55" s="9"/>
      <c r="SJF55" s="9"/>
      <c r="SJG55" s="9"/>
      <c r="SJH55" s="9"/>
      <c r="SJI55" s="9"/>
      <c r="SJJ55" s="9"/>
      <c r="SJK55" s="9"/>
      <c r="SJL55" s="9"/>
      <c r="SJM55" s="9"/>
      <c r="SJN55" s="9"/>
      <c r="SJO55" s="9"/>
      <c r="SJP55" s="9"/>
      <c r="SJQ55" s="9"/>
      <c r="SJR55" s="9"/>
      <c r="SJS55" s="9"/>
      <c r="SJT55" s="9"/>
      <c r="SJU55" s="9"/>
      <c r="SJV55" s="9"/>
      <c r="SJW55" s="9"/>
      <c r="SJX55" s="9"/>
      <c r="SJY55" s="9"/>
      <c r="SJZ55" s="9"/>
      <c r="SKA55" s="9"/>
      <c r="SKB55" s="9"/>
      <c r="SKC55" s="9"/>
      <c r="SKD55" s="9"/>
      <c r="SKE55" s="9"/>
      <c r="SKF55" s="9"/>
      <c r="SKG55" s="9"/>
      <c r="SKH55" s="9"/>
      <c r="SKI55" s="9"/>
      <c r="SKJ55" s="9"/>
      <c r="SKK55" s="9"/>
      <c r="SKL55" s="9"/>
      <c r="SKM55" s="9"/>
      <c r="SKN55" s="9"/>
      <c r="SKO55" s="9"/>
      <c r="SKP55" s="9"/>
      <c r="SKQ55" s="9"/>
      <c r="SKR55" s="9"/>
      <c r="SKS55" s="9"/>
      <c r="SKT55" s="9"/>
      <c r="SKU55" s="9"/>
      <c r="SKV55" s="9"/>
      <c r="SKW55" s="9"/>
      <c r="SKX55" s="9"/>
      <c r="SKY55" s="9"/>
      <c r="SKZ55" s="9"/>
      <c r="SLA55" s="9"/>
      <c r="SLB55" s="9"/>
      <c r="SLC55" s="9"/>
      <c r="SLD55" s="9"/>
      <c r="SLE55" s="9"/>
      <c r="SLF55" s="9"/>
      <c r="SLG55" s="9"/>
      <c r="SLH55" s="9"/>
      <c r="SLI55" s="9"/>
      <c r="SLJ55" s="9"/>
      <c r="SLK55" s="9"/>
      <c r="SLL55" s="9"/>
      <c r="SLM55" s="9"/>
      <c r="SLN55" s="9"/>
      <c r="SLO55" s="9"/>
      <c r="SLP55" s="9"/>
      <c r="SLQ55" s="9"/>
      <c r="SLR55" s="9"/>
      <c r="SLS55" s="9"/>
      <c r="SLT55" s="9"/>
      <c r="SLU55" s="9"/>
      <c r="SLV55" s="9"/>
      <c r="SLW55" s="9"/>
      <c r="SLX55" s="9"/>
      <c r="SLY55" s="9"/>
      <c r="SLZ55" s="9"/>
      <c r="SMA55" s="9"/>
      <c r="SMB55" s="9"/>
      <c r="SMC55" s="9"/>
      <c r="SMD55" s="9"/>
      <c r="SME55" s="9"/>
      <c r="SMF55" s="9"/>
      <c r="SMG55" s="9"/>
      <c r="SMH55" s="9"/>
      <c r="SMI55" s="9"/>
      <c r="SMJ55" s="9"/>
      <c r="SMK55" s="9"/>
      <c r="SML55" s="9"/>
      <c r="SMM55" s="9"/>
      <c r="SMN55" s="9"/>
      <c r="SMO55" s="9"/>
      <c r="SMP55" s="9"/>
      <c r="SMQ55" s="9"/>
      <c r="SMR55" s="9"/>
      <c r="SMS55" s="9"/>
      <c r="SMT55" s="9"/>
      <c r="SMU55" s="9"/>
      <c r="SMV55" s="9"/>
      <c r="SMW55" s="9"/>
      <c r="SMX55" s="9"/>
      <c r="SMY55" s="9"/>
      <c r="SMZ55" s="9"/>
      <c r="SNA55" s="9"/>
      <c r="SNB55" s="9"/>
      <c r="SNC55" s="9"/>
      <c r="SND55" s="9"/>
      <c r="SNE55" s="9"/>
      <c r="SNF55" s="9"/>
      <c r="SNG55" s="9"/>
      <c r="SNH55" s="9"/>
      <c r="SNI55" s="9"/>
      <c r="SNJ55" s="9"/>
      <c r="SNK55" s="9"/>
      <c r="SNL55" s="9"/>
      <c r="SNM55" s="9"/>
      <c r="SNN55" s="9"/>
      <c r="SNO55" s="9"/>
      <c r="SNP55" s="9"/>
      <c r="SNQ55" s="9"/>
      <c r="SNR55" s="9"/>
      <c r="SNS55" s="9"/>
      <c r="SNT55" s="9"/>
      <c r="SNU55" s="9"/>
      <c r="SNV55" s="9"/>
      <c r="SNW55" s="9"/>
      <c r="SNX55" s="9"/>
      <c r="SNY55" s="9"/>
      <c r="SNZ55" s="9"/>
      <c r="SOA55" s="9"/>
      <c r="SOB55" s="9"/>
      <c r="SOC55" s="9"/>
      <c r="SOD55" s="9"/>
      <c r="SOE55" s="9"/>
      <c r="SOF55" s="9"/>
      <c r="SOG55" s="9"/>
      <c r="SOH55" s="9"/>
      <c r="SOI55" s="9"/>
      <c r="SOJ55" s="9"/>
      <c r="SOK55" s="9"/>
      <c r="SOL55" s="9"/>
      <c r="SOM55" s="9"/>
      <c r="SON55" s="9"/>
      <c r="SOO55" s="9"/>
      <c r="SOP55" s="9"/>
      <c r="SOQ55" s="9"/>
      <c r="SOR55" s="9"/>
      <c r="SOS55" s="9"/>
      <c r="SOT55" s="9"/>
      <c r="SOU55" s="9"/>
      <c r="SOV55" s="9"/>
      <c r="SOW55" s="9"/>
      <c r="SOX55" s="9"/>
      <c r="SOY55" s="9"/>
      <c r="SOZ55" s="9"/>
      <c r="SPA55" s="9"/>
      <c r="SPB55" s="9"/>
      <c r="SPC55" s="9"/>
      <c r="SPD55" s="9"/>
      <c r="SPE55" s="9"/>
      <c r="SPF55" s="9"/>
      <c r="SPG55" s="9"/>
      <c r="SPH55" s="9"/>
      <c r="SPI55" s="9"/>
      <c r="SPJ55" s="9"/>
      <c r="SPK55" s="9"/>
      <c r="SPL55" s="9"/>
      <c r="SPM55" s="9"/>
      <c r="SPN55" s="9"/>
      <c r="SPO55" s="9"/>
      <c r="SPP55" s="9"/>
      <c r="SPQ55" s="9"/>
      <c r="SPR55" s="9"/>
      <c r="SPS55" s="9"/>
      <c r="SPT55" s="9"/>
      <c r="SPU55" s="9"/>
      <c r="SPV55" s="9"/>
      <c r="SPW55" s="9"/>
      <c r="SPX55" s="9"/>
      <c r="SPY55" s="9"/>
      <c r="SPZ55" s="9"/>
      <c r="SQA55" s="9"/>
      <c r="SQB55" s="9"/>
      <c r="SQC55" s="9"/>
      <c r="SQD55" s="9"/>
      <c r="SQE55" s="9"/>
      <c r="SQF55" s="9"/>
      <c r="SQG55" s="9"/>
      <c r="SQH55" s="9"/>
      <c r="SQI55" s="9"/>
      <c r="SQJ55" s="9"/>
      <c r="SQK55" s="9"/>
      <c r="SQL55" s="9"/>
      <c r="SQM55" s="9"/>
      <c r="SQN55" s="9"/>
      <c r="SQO55" s="9"/>
      <c r="SQP55" s="9"/>
      <c r="SQQ55" s="9"/>
      <c r="SQR55" s="9"/>
      <c r="SQS55" s="9"/>
      <c r="SQT55" s="9"/>
      <c r="SQU55" s="9"/>
      <c r="SQV55" s="9"/>
      <c r="SQW55" s="9"/>
      <c r="SQX55" s="9"/>
      <c r="SQY55" s="9"/>
      <c r="SQZ55" s="9"/>
      <c r="SRA55" s="9"/>
      <c r="SRB55" s="9"/>
      <c r="SRC55" s="9"/>
      <c r="SRD55" s="9"/>
      <c r="SRE55" s="9"/>
      <c r="SRF55" s="9"/>
      <c r="SRG55" s="9"/>
      <c r="SRH55" s="9"/>
      <c r="SRI55" s="9"/>
      <c r="SRJ55" s="9"/>
      <c r="SRK55" s="9"/>
      <c r="SRL55" s="9"/>
      <c r="SRM55" s="9"/>
      <c r="SRN55" s="9"/>
      <c r="SRO55" s="9"/>
      <c r="SRP55" s="9"/>
      <c r="SRQ55" s="9"/>
      <c r="SRR55" s="9"/>
      <c r="SRS55" s="9"/>
      <c r="SRT55" s="9"/>
      <c r="SRU55" s="9"/>
      <c r="SRV55" s="9"/>
      <c r="SRW55" s="9"/>
      <c r="SRX55" s="9"/>
      <c r="SRY55" s="9"/>
      <c r="SRZ55" s="9"/>
      <c r="SSA55" s="9"/>
      <c r="SSB55" s="9"/>
      <c r="SSC55" s="9"/>
      <c r="SSD55" s="9"/>
      <c r="SSE55" s="9"/>
      <c r="SSF55" s="9"/>
      <c r="SSG55" s="9"/>
      <c r="SSH55" s="9"/>
      <c r="SSI55" s="9"/>
      <c r="SSJ55" s="9"/>
      <c r="SSK55" s="9"/>
      <c r="SSL55" s="9"/>
      <c r="SSM55" s="9"/>
      <c r="SSN55" s="9"/>
      <c r="SSO55" s="9"/>
      <c r="SSP55" s="9"/>
      <c r="SSQ55" s="9"/>
      <c r="SSR55" s="9"/>
      <c r="SSS55" s="9"/>
      <c r="SST55" s="9"/>
      <c r="SSU55" s="9"/>
      <c r="SSV55" s="9"/>
      <c r="SSW55" s="9"/>
      <c r="SSX55" s="9"/>
      <c r="SSY55" s="9"/>
      <c r="SSZ55" s="9"/>
      <c r="STA55" s="9"/>
      <c r="STB55" s="9"/>
      <c r="STC55" s="9"/>
      <c r="STD55" s="9"/>
      <c r="STE55" s="9"/>
      <c r="STF55" s="9"/>
      <c r="STG55" s="9"/>
      <c r="STH55" s="9"/>
      <c r="STI55" s="9"/>
      <c r="STJ55" s="9"/>
      <c r="STK55" s="9"/>
      <c r="STL55" s="9"/>
      <c r="STM55" s="9"/>
      <c r="STN55" s="9"/>
      <c r="STO55" s="9"/>
      <c r="STP55" s="9"/>
      <c r="STQ55" s="9"/>
      <c r="STR55" s="9"/>
      <c r="STS55" s="9"/>
      <c r="STT55" s="9"/>
      <c r="STU55" s="9"/>
      <c r="STV55" s="9"/>
      <c r="STW55" s="9"/>
      <c r="STX55" s="9"/>
      <c r="STY55" s="9"/>
      <c r="STZ55" s="9"/>
      <c r="SUA55" s="9"/>
      <c r="SUB55" s="9"/>
      <c r="SUC55" s="9"/>
      <c r="SUD55" s="9"/>
      <c r="SUE55" s="9"/>
      <c r="SUF55" s="9"/>
      <c r="SUG55" s="9"/>
      <c r="SUH55" s="9"/>
      <c r="SUI55" s="9"/>
      <c r="SUJ55" s="9"/>
      <c r="SUK55" s="9"/>
      <c r="SUL55" s="9"/>
      <c r="SUM55" s="9"/>
      <c r="SUN55" s="9"/>
      <c r="SUO55" s="9"/>
      <c r="SUP55" s="9"/>
      <c r="SUQ55" s="9"/>
      <c r="SUR55" s="9"/>
      <c r="SUS55" s="9"/>
      <c r="SUT55" s="9"/>
      <c r="SUU55" s="9"/>
      <c r="SUV55" s="9"/>
      <c r="SUW55" s="9"/>
      <c r="SUX55" s="9"/>
      <c r="SUY55" s="9"/>
      <c r="SUZ55" s="9"/>
      <c r="SVA55" s="9"/>
      <c r="SVB55" s="9"/>
      <c r="SVC55" s="9"/>
      <c r="SVD55" s="9"/>
      <c r="SVE55" s="9"/>
      <c r="SVF55" s="9"/>
      <c r="SVG55" s="9"/>
      <c r="SVH55" s="9"/>
      <c r="SVI55" s="9"/>
      <c r="SVJ55" s="9"/>
      <c r="SVK55" s="9"/>
      <c r="SVL55" s="9"/>
      <c r="SVM55" s="9"/>
      <c r="SVN55" s="9"/>
      <c r="SVO55" s="9"/>
      <c r="SVP55" s="9"/>
      <c r="SVQ55" s="9"/>
      <c r="SVR55" s="9"/>
      <c r="SVS55" s="9"/>
      <c r="SVT55" s="9"/>
      <c r="SVU55" s="9"/>
      <c r="SVV55" s="9"/>
      <c r="SVW55" s="9"/>
      <c r="SVX55" s="9"/>
      <c r="SVY55" s="9"/>
      <c r="SVZ55" s="9"/>
      <c r="SWA55" s="9"/>
      <c r="SWB55" s="9"/>
      <c r="SWC55" s="9"/>
      <c r="SWD55" s="9"/>
      <c r="SWE55" s="9"/>
      <c r="SWF55" s="9"/>
      <c r="SWG55" s="9"/>
      <c r="SWH55" s="9"/>
      <c r="SWI55" s="9"/>
      <c r="SWJ55" s="9"/>
      <c r="SWK55" s="9"/>
      <c r="SWL55" s="9"/>
      <c r="SWM55" s="9"/>
      <c r="SWN55" s="9"/>
      <c r="SWO55" s="9"/>
      <c r="SWP55" s="9"/>
      <c r="SWQ55" s="9"/>
      <c r="SWR55" s="9"/>
      <c r="SWS55" s="9"/>
      <c r="SWT55" s="9"/>
      <c r="SWU55" s="9"/>
      <c r="SWV55" s="9"/>
      <c r="SWW55" s="9"/>
      <c r="SWX55" s="9"/>
      <c r="SWY55" s="9"/>
      <c r="SWZ55" s="9"/>
      <c r="SXA55" s="9"/>
      <c r="SXB55" s="9"/>
      <c r="SXC55" s="9"/>
      <c r="SXD55" s="9"/>
      <c r="SXE55" s="9"/>
      <c r="SXF55" s="9"/>
      <c r="SXG55" s="9"/>
      <c r="SXH55" s="9"/>
      <c r="SXI55" s="9"/>
      <c r="SXJ55" s="9"/>
      <c r="SXK55" s="9"/>
      <c r="SXL55" s="9"/>
      <c r="SXM55" s="9"/>
      <c r="SXN55" s="9"/>
      <c r="SXO55" s="9"/>
      <c r="SXP55" s="9"/>
      <c r="SXQ55" s="9"/>
      <c r="SXR55" s="9"/>
      <c r="SXS55" s="9"/>
      <c r="SXT55" s="9"/>
      <c r="SXU55" s="9"/>
      <c r="SXV55" s="9"/>
      <c r="SXW55" s="9"/>
      <c r="SXX55" s="9"/>
      <c r="SXY55" s="9"/>
      <c r="SXZ55" s="9"/>
      <c r="SYA55" s="9"/>
      <c r="SYB55" s="9"/>
      <c r="SYC55" s="9"/>
      <c r="SYD55" s="9"/>
      <c r="SYE55" s="9"/>
      <c r="SYF55" s="9"/>
      <c r="SYG55" s="9"/>
      <c r="SYH55" s="9"/>
      <c r="SYI55" s="9"/>
      <c r="SYJ55" s="9"/>
      <c r="SYK55" s="9"/>
      <c r="SYL55" s="9"/>
      <c r="SYM55" s="9"/>
      <c r="SYN55" s="9"/>
      <c r="SYO55" s="9"/>
      <c r="SYP55" s="9"/>
      <c r="SYQ55" s="9"/>
      <c r="SYR55" s="9"/>
      <c r="SYS55" s="9"/>
      <c r="SYT55" s="9"/>
      <c r="SYU55" s="9"/>
      <c r="SYV55" s="9"/>
      <c r="SYW55" s="9"/>
      <c r="SYX55" s="9"/>
      <c r="SYY55" s="9"/>
      <c r="SYZ55" s="9"/>
      <c r="SZA55" s="9"/>
      <c r="SZB55" s="9"/>
      <c r="SZC55" s="9"/>
      <c r="SZD55" s="9"/>
      <c r="SZE55" s="9"/>
      <c r="SZF55" s="9"/>
      <c r="SZG55" s="9"/>
      <c r="SZH55" s="9"/>
      <c r="SZI55" s="9"/>
      <c r="SZJ55" s="9"/>
      <c r="SZK55" s="9"/>
      <c r="SZL55" s="9"/>
      <c r="SZM55" s="9"/>
      <c r="SZN55" s="9"/>
      <c r="SZO55" s="9"/>
      <c r="SZP55" s="9"/>
      <c r="SZQ55" s="9"/>
      <c r="SZR55" s="9"/>
      <c r="SZS55" s="9"/>
      <c r="SZT55" s="9"/>
      <c r="SZU55" s="9"/>
      <c r="SZV55" s="9"/>
      <c r="SZW55" s="9"/>
      <c r="SZX55" s="9"/>
      <c r="SZY55" s="9"/>
      <c r="SZZ55" s="9"/>
      <c r="TAA55" s="9"/>
      <c r="TAB55" s="9"/>
      <c r="TAC55" s="9"/>
      <c r="TAD55" s="9"/>
      <c r="TAE55" s="9"/>
      <c r="TAF55" s="9"/>
      <c r="TAG55" s="9"/>
      <c r="TAH55" s="9"/>
      <c r="TAI55" s="9"/>
      <c r="TAJ55" s="9"/>
      <c r="TAK55" s="9"/>
      <c r="TAL55" s="9"/>
      <c r="TAM55" s="9"/>
      <c r="TAN55" s="9"/>
      <c r="TAO55" s="9"/>
      <c r="TAP55" s="9"/>
      <c r="TAQ55" s="9"/>
      <c r="TAR55" s="9"/>
      <c r="TAS55" s="9"/>
      <c r="TAT55" s="9"/>
      <c r="TAU55" s="9"/>
      <c r="TAV55" s="9"/>
      <c r="TAW55" s="9"/>
      <c r="TAX55" s="9"/>
      <c r="TAY55" s="9"/>
      <c r="TAZ55" s="9"/>
      <c r="TBA55" s="9"/>
      <c r="TBB55" s="9"/>
      <c r="TBC55" s="9"/>
      <c r="TBD55" s="9"/>
      <c r="TBE55" s="9"/>
      <c r="TBF55" s="9"/>
      <c r="TBG55" s="9"/>
      <c r="TBH55" s="9"/>
      <c r="TBI55" s="9"/>
      <c r="TBJ55" s="9"/>
      <c r="TBK55" s="9"/>
      <c r="TBL55" s="9"/>
      <c r="TBM55" s="9"/>
      <c r="TBN55" s="9"/>
      <c r="TBO55" s="9"/>
      <c r="TBP55" s="9"/>
      <c r="TBQ55" s="9"/>
      <c r="TBR55" s="9"/>
      <c r="TBS55" s="9"/>
      <c r="TBT55" s="9"/>
      <c r="TBU55" s="9"/>
      <c r="TBV55" s="9"/>
      <c r="TBW55" s="9"/>
      <c r="TBX55" s="9"/>
      <c r="TBY55" s="9"/>
      <c r="TBZ55" s="9"/>
      <c r="TCA55" s="9"/>
      <c r="TCB55" s="9"/>
      <c r="TCC55" s="9"/>
      <c r="TCD55" s="9"/>
      <c r="TCE55" s="9"/>
      <c r="TCF55" s="9"/>
      <c r="TCG55" s="9"/>
      <c r="TCH55" s="9"/>
      <c r="TCI55" s="9"/>
      <c r="TCJ55" s="9"/>
      <c r="TCK55" s="9"/>
      <c r="TCL55" s="9"/>
      <c r="TCM55" s="9"/>
      <c r="TCN55" s="9"/>
      <c r="TCO55" s="9"/>
      <c r="TCP55" s="9"/>
      <c r="TCQ55" s="9"/>
      <c r="TCR55" s="9"/>
      <c r="TCS55" s="9"/>
      <c r="TCT55" s="9"/>
      <c r="TCU55" s="9"/>
      <c r="TCV55" s="9"/>
      <c r="TCW55" s="9"/>
      <c r="TCX55" s="9"/>
      <c r="TCY55" s="9"/>
      <c r="TCZ55" s="9"/>
      <c r="TDA55" s="9"/>
      <c r="TDB55" s="9"/>
      <c r="TDC55" s="9"/>
      <c r="TDD55" s="9"/>
      <c r="TDE55" s="9"/>
      <c r="TDF55" s="9"/>
      <c r="TDG55" s="9"/>
      <c r="TDH55" s="9"/>
      <c r="TDI55" s="9"/>
      <c r="TDJ55" s="9"/>
      <c r="TDK55" s="9"/>
      <c r="TDL55" s="9"/>
      <c r="TDM55" s="9"/>
      <c r="TDN55" s="9"/>
      <c r="TDO55" s="9"/>
      <c r="TDP55" s="9"/>
      <c r="TDQ55" s="9"/>
      <c r="TDR55" s="9"/>
      <c r="TDS55" s="9"/>
      <c r="TDT55" s="9"/>
      <c r="TDU55" s="9"/>
      <c r="TDV55" s="9"/>
      <c r="TDW55" s="9"/>
      <c r="TDX55" s="9"/>
      <c r="TDY55" s="9"/>
      <c r="TDZ55" s="9"/>
      <c r="TEA55" s="9"/>
      <c r="TEB55" s="9"/>
      <c r="TEC55" s="9"/>
      <c r="TED55" s="9"/>
      <c r="TEE55" s="9"/>
      <c r="TEF55" s="9"/>
      <c r="TEG55" s="9"/>
      <c r="TEH55" s="9"/>
      <c r="TEI55" s="9"/>
      <c r="TEJ55" s="9"/>
      <c r="TEK55" s="9"/>
      <c r="TEL55" s="9"/>
      <c r="TEM55" s="9"/>
      <c r="TEN55" s="9"/>
      <c r="TEO55" s="9"/>
      <c r="TEP55" s="9"/>
      <c r="TEQ55" s="9"/>
      <c r="TER55" s="9"/>
      <c r="TES55" s="9"/>
      <c r="TET55" s="9"/>
      <c r="TEU55" s="9"/>
      <c r="TEV55" s="9"/>
      <c r="TEW55" s="9"/>
      <c r="TEX55" s="9"/>
      <c r="TEY55" s="9"/>
      <c r="TEZ55" s="9"/>
      <c r="TFA55" s="9"/>
      <c r="TFB55" s="9"/>
      <c r="TFC55" s="9"/>
      <c r="TFD55" s="9"/>
      <c r="TFE55" s="9"/>
      <c r="TFF55" s="9"/>
      <c r="TFG55" s="9"/>
      <c r="TFH55" s="9"/>
      <c r="TFI55" s="9"/>
      <c r="TFJ55" s="9"/>
      <c r="TFK55" s="9"/>
      <c r="TFL55" s="9"/>
      <c r="TFM55" s="9"/>
      <c r="TFN55" s="9"/>
      <c r="TFO55" s="9"/>
      <c r="TFP55" s="9"/>
      <c r="TFQ55" s="9"/>
      <c r="TFR55" s="9"/>
      <c r="TFS55" s="9"/>
      <c r="TFT55" s="9"/>
      <c r="TFU55" s="9"/>
      <c r="TFV55" s="9"/>
      <c r="TFW55" s="9"/>
      <c r="TFX55" s="9"/>
      <c r="TFY55" s="9"/>
      <c r="TFZ55" s="9"/>
      <c r="TGA55" s="9"/>
      <c r="TGB55" s="9"/>
      <c r="TGC55" s="9"/>
      <c r="TGD55" s="9"/>
      <c r="TGE55" s="9"/>
      <c r="TGF55" s="9"/>
      <c r="TGG55" s="9"/>
      <c r="TGH55" s="9"/>
      <c r="TGI55" s="9"/>
      <c r="TGJ55" s="9"/>
      <c r="TGK55" s="9"/>
      <c r="TGL55" s="9"/>
      <c r="TGM55" s="9"/>
      <c r="TGN55" s="9"/>
      <c r="TGO55" s="9"/>
      <c r="TGP55" s="9"/>
      <c r="TGQ55" s="9"/>
      <c r="TGR55" s="9"/>
      <c r="TGS55" s="9"/>
      <c r="TGT55" s="9"/>
      <c r="TGU55" s="9"/>
      <c r="TGV55" s="9"/>
      <c r="TGW55" s="9"/>
      <c r="TGX55" s="9"/>
      <c r="TGY55" s="9"/>
      <c r="TGZ55" s="9"/>
      <c r="THA55" s="9"/>
      <c r="THB55" s="9"/>
      <c r="THC55" s="9"/>
      <c r="THD55" s="9"/>
      <c r="THE55" s="9"/>
      <c r="THF55" s="9"/>
      <c r="THG55" s="9"/>
      <c r="THH55" s="9"/>
      <c r="THI55" s="9"/>
      <c r="THJ55" s="9"/>
      <c r="THK55" s="9"/>
      <c r="THL55" s="9"/>
      <c r="THM55" s="9"/>
      <c r="THN55" s="9"/>
      <c r="THO55" s="9"/>
      <c r="THP55" s="9"/>
      <c r="THQ55" s="9"/>
      <c r="THR55" s="9"/>
      <c r="THS55" s="9"/>
      <c r="THT55" s="9"/>
      <c r="THU55" s="9"/>
      <c r="THV55" s="9"/>
      <c r="THW55" s="9"/>
      <c r="THX55" s="9"/>
      <c r="THY55" s="9"/>
      <c r="THZ55" s="9"/>
      <c r="TIA55" s="9"/>
      <c r="TIB55" s="9"/>
      <c r="TIC55" s="9"/>
      <c r="TID55" s="9"/>
      <c r="TIE55" s="9"/>
      <c r="TIF55" s="9"/>
      <c r="TIG55" s="9"/>
      <c r="TIH55" s="9"/>
      <c r="TII55" s="9"/>
      <c r="TIJ55" s="9"/>
      <c r="TIK55" s="9"/>
      <c r="TIL55" s="9"/>
      <c r="TIM55" s="9"/>
      <c r="TIN55" s="9"/>
      <c r="TIO55" s="9"/>
      <c r="TIP55" s="9"/>
      <c r="TIQ55" s="9"/>
      <c r="TIR55" s="9"/>
      <c r="TIS55" s="9"/>
      <c r="TIT55" s="9"/>
      <c r="TIU55" s="9"/>
      <c r="TIV55" s="9"/>
      <c r="TIW55" s="9"/>
      <c r="TIX55" s="9"/>
      <c r="TIY55" s="9"/>
      <c r="TIZ55" s="9"/>
      <c r="TJA55" s="9"/>
      <c r="TJB55" s="9"/>
      <c r="TJC55" s="9"/>
      <c r="TJD55" s="9"/>
      <c r="TJE55" s="9"/>
      <c r="TJF55" s="9"/>
      <c r="TJG55" s="9"/>
      <c r="TJH55" s="9"/>
      <c r="TJI55" s="9"/>
      <c r="TJJ55" s="9"/>
      <c r="TJK55" s="9"/>
      <c r="TJL55" s="9"/>
      <c r="TJM55" s="9"/>
      <c r="TJN55" s="9"/>
      <c r="TJO55" s="9"/>
      <c r="TJP55" s="9"/>
      <c r="TJQ55" s="9"/>
      <c r="TJR55" s="9"/>
      <c r="TJS55" s="9"/>
      <c r="TJT55" s="9"/>
      <c r="TJU55" s="9"/>
      <c r="TJV55" s="9"/>
      <c r="TJW55" s="9"/>
      <c r="TJX55" s="9"/>
      <c r="TJY55" s="9"/>
      <c r="TJZ55" s="9"/>
      <c r="TKA55" s="9"/>
      <c r="TKB55" s="9"/>
      <c r="TKC55" s="9"/>
      <c r="TKD55" s="9"/>
      <c r="TKE55" s="9"/>
      <c r="TKF55" s="9"/>
      <c r="TKG55" s="9"/>
      <c r="TKH55" s="9"/>
      <c r="TKI55" s="9"/>
      <c r="TKJ55" s="9"/>
      <c r="TKK55" s="9"/>
      <c r="TKL55" s="9"/>
      <c r="TKM55" s="9"/>
      <c r="TKN55" s="9"/>
      <c r="TKO55" s="9"/>
      <c r="TKP55" s="9"/>
      <c r="TKQ55" s="9"/>
      <c r="TKR55" s="9"/>
      <c r="TKS55" s="9"/>
      <c r="TKT55" s="9"/>
      <c r="TKU55" s="9"/>
      <c r="TKV55" s="9"/>
      <c r="TKW55" s="9"/>
      <c r="TKX55" s="9"/>
      <c r="TKY55" s="9"/>
      <c r="TKZ55" s="9"/>
      <c r="TLA55" s="9"/>
      <c r="TLB55" s="9"/>
      <c r="TLC55" s="9"/>
      <c r="TLD55" s="9"/>
      <c r="TLE55" s="9"/>
      <c r="TLF55" s="9"/>
      <c r="TLG55" s="9"/>
      <c r="TLH55" s="9"/>
      <c r="TLI55" s="9"/>
      <c r="TLJ55" s="9"/>
      <c r="TLK55" s="9"/>
      <c r="TLL55" s="9"/>
      <c r="TLM55" s="9"/>
      <c r="TLN55" s="9"/>
      <c r="TLO55" s="9"/>
      <c r="TLP55" s="9"/>
      <c r="TLQ55" s="9"/>
      <c r="TLR55" s="9"/>
      <c r="TLS55" s="9"/>
      <c r="TLT55" s="9"/>
      <c r="TLU55" s="9"/>
      <c r="TLV55" s="9"/>
      <c r="TLW55" s="9"/>
      <c r="TLX55" s="9"/>
      <c r="TLY55" s="9"/>
      <c r="TLZ55" s="9"/>
      <c r="TMA55" s="9"/>
      <c r="TMB55" s="9"/>
      <c r="TMC55" s="9"/>
      <c r="TMD55" s="9"/>
      <c r="TME55" s="9"/>
      <c r="TMF55" s="9"/>
      <c r="TMG55" s="9"/>
      <c r="TMH55" s="9"/>
      <c r="TMI55" s="9"/>
      <c r="TMJ55" s="9"/>
      <c r="TMK55" s="9"/>
      <c r="TML55" s="9"/>
      <c r="TMM55" s="9"/>
      <c r="TMN55" s="9"/>
      <c r="TMO55" s="9"/>
      <c r="TMP55" s="9"/>
      <c r="TMQ55" s="9"/>
      <c r="TMR55" s="9"/>
      <c r="TMS55" s="9"/>
      <c r="TMT55" s="9"/>
      <c r="TMU55" s="9"/>
      <c r="TMV55" s="9"/>
      <c r="TMW55" s="9"/>
      <c r="TMX55" s="9"/>
      <c r="TMY55" s="9"/>
      <c r="TMZ55" s="9"/>
      <c r="TNA55" s="9"/>
      <c r="TNB55" s="9"/>
      <c r="TNC55" s="9"/>
      <c r="TND55" s="9"/>
      <c r="TNE55" s="9"/>
      <c r="TNF55" s="9"/>
      <c r="TNG55" s="9"/>
      <c r="TNH55" s="9"/>
      <c r="TNI55" s="9"/>
      <c r="TNJ55" s="9"/>
      <c r="TNK55" s="9"/>
      <c r="TNL55" s="9"/>
      <c r="TNM55" s="9"/>
      <c r="TNN55" s="9"/>
      <c r="TNO55" s="9"/>
      <c r="TNP55" s="9"/>
      <c r="TNQ55" s="9"/>
      <c r="TNR55" s="9"/>
      <c r="TNS55" s="9"/>
      <c r="TNT55" s="9"/>
      <c r="TNU55" s="9"/>
      <c r="TNV55" s="9"/>
      <c r="TNW55" s="9"/>
      <c r="TNX55" s="9"/>
      <c r="TNY55" s="9"/>
      <c r="TNZ55" s="9"/>
      <c r="TOA55" s="9"/>
      <c r="TOB55" s="9"/>
      <c r="TOC55" s="9"/>
      <c r="TOD55" s="9"/>
      <c r="TOE55" s="9"/>
      <c r="TOF55" s="9"/>
      <c r="TOG55" s="9"/>
      <c r="TOH55" s="9"/>
      <c r="TOI55" s="9"/>
      <c r="TOJ55" s="9"/>
      <c r="TOK55" s="9"/>
      <c r="TOL55" s="9"/>
      <c r="TOM55" s="9"/>
      <c r="TON55" s="9"/>
      <c r="TOO55" s="9"/>
      <c r="TOP55" s="9"/>
      <c r="TOQ55" s="9"/>
      <c r="TOR55" s="9"/>
      <c r="TOS55" s="9"/>
      <c r="TOT55" s="9"/>
      <c r="TOU55" s="9"/>
      <c r="TOV55" s="9"/>
      <c r="TOW55" s="9"/>
      <c r="TOX55" s="9"/>
      <c r="TOY55" s="9"/>
      <c r="TOZ55" s="9"/>
      <c r="TPA55" s="9"/>
      <c r="TPB55" s="9"/>
      <c r="TPC55" s="9"/>
      <c r="TPD55" s="9"/>
      <c r="TPE55" s="9"/>
      <c r="TPF55" s="9"/>
      <c r="TPG55" s="9"/>
      <c r="TPH55" s="9"/>
      <c r="TPI55" s="9"/>
      <c r="TPJ55" s="9"/>
      <c r="TPK55" s="9"/>
      <c r="TPL55" s="9"/>
      <c r="TPM55" s="9"/>
      <c r="TPN55" s="9"/>
      <c r="TPO55" s="9"/>
      <c r="TPP55" s="9"/>
      <c r="TPQ55" s="9"/>
      <c r="TPR55" s="9"/>
      <c r="TPS55" s="9"/>
      <c r="TPT55" s="9"/>
      <c r="TPU55" s="9"/>
      <c r="TPV55" s="9"/>
      <c r="TPW55" s="9"/>
      <c r="TPX55" s="9"/>
      <c r="TPY55" s="9"/>
      <c r="TPZ55" s="9"/>
      <c r="TQA55" s="9"/>
      <c r="TQB55" s="9"/>
      <c r="TQC55" s="9"/>
      <c r="TQD55" s="9"/>
      <c r="TQE55" s="9"/>
      <c r="TQF55" s="9"/>
      <c r="TQG55" s="9"/>
      <c r="TQH55" s="9"/>
      <c r="TQI55" s="9"/>
      <c r="TQJ55" s="9"/>
      <c r="TQK55" s="9"/>
      <c r="TQL55" s="9"/>
      <c r="TQM55" s="9"/>
      <c r="TQN55" s="9"/>
      <c r="TQO55" s="9"/>
      <c r="TQP55" s="9"/>
      <c r="TQQ55" s="9"/>
      <c r="TQR55" s="9"/>
      <c r="TQS55" s="9"/>
      <c r="TQT55" s="9"/>
      <c r="TQU55" s="9"/>
      <c r="TQV55" s="9"/>
      <c r="TQW55" s="9"/>
      <c r="TQX55" s="9"/>
      <c r="TQY55" s="9"/>
      <c r="TQZ55" s="9"/>
      <c r="TRA55" s="9"/>
      <c r="TRB55" s="9"/>
      <c r="TRC55" s="9"/>
      <c r="TRD55" s="9"/>
      <c r="TRE55" s="9"/>
      <c r="TRF55" s="9"/>
      <c r="TRG55" s="9"/>
      <c r="TRH55" s="9"/>
      <c r="TRI55" s="9"/>
      <c r="TRJ55" s="9"/>
      <c r="TRK55" s="9"/>
      <c r="TRL55" s="9"/>
      <c r="TRM55" s="9"/>
      <c r="TRN55" s="9"/>
      <c r="TRO55" s="9"/>
      <c r="TRP55" s="9"/>
      <c r="TRQ55" s="9"/>
      <c r="TRR55" s="9"/>
      <c r="TRS55" s="9"/>
      <c r="TRT55" s="9"/>
      <c r="TRU55" s="9"/>
      <c r="TRV55" s="9"/>
      <c r="TRW55" s="9"/>
      <c r="TRX55" s="9"/>
      <c r="TRY55" s="9"/>
      <c r="TRZ55" s="9"/>
      <c r="TSA55" s="9"/>
      <c r="TSB55" s="9"/>
      <c r="TSC55" s="9"/>
      <c r="TSD55" s="9"/>
      <c r="TSE55" s="9"/>
      <c r="TSF55" s="9"/>
      <c r="TSG55" s="9"/>
      <c r="TSH55" s="9"/>
      <c r="TSI55" s="9"/>
      <c r="TSJ55" s="9"/>
      <c r="TSK55" s="9"/>
      <c r="TSL55" s="9"/>
      <c r="TSM55" s="9"/>
      <c r="TSN55" s="9"/>
      <c r="TSO55" s="9"/>
      <c r="TSP55" s="9"/>
      <c r="TSQ55" s="9"/>
      <c r="TSR55" s="9"/>
      <c r="TSS55" s="9"/>
      <c r="TST55" s="9"/>
      <c r="TSU55" s="9"/>
      <c r="TSV55" s="9"/>
      <c r="TSW55" s="9"/>
      <c r="TSX55" s="9"/>
      <c r="TSY55" s="9"/>
      <c r="TSZ55" s="9"/>
      <c r="TTA55" s="9"/>
      <c r="TTB55" s="9"/>
      <c r="TTC55" s="9"/>
      <c r="TTD55" s="9"/>
      <c r="TTE55" s="9"/>
      <c r="TTF55" s="9"/>
      <c r="TTG55" s="9"/>
      <c r="TTH55" s="9"/>
      <c r="TTI55" s="9"/>
      <c r="TTJ55" s="9"/>
      <c r="TTK55" s="9"/>
      <c r="TTL55" s="9"/>
      <c r="TTM55" s="9"/>
      <c r="TTN55" s="9"/>
      <c r="TTO55" s="9"/>
      <c r="TTP55" s="9"/>
      <c r="TTQ55" s="9"/>
      <c r="TTR55" s="9"/>
      <c r="TTS55" s="9"/>
      <c r="TTT55" s="9"/>
      <c r="TTU55" s="9"/>
      <c r="TTV55" s="9"/>
      <c r="TTW55" s="9"/>
      <c r="TTX55" s="9"/>
      <c r="TTY55" s="9"/>
      <c r="TTZ55" s="9"/>
      <c r="TUA55" s="9"/>
      <c r="TUB55" s="9"/>
      <c r="TUC55" s="9"/>
      <c r="TUD55" s="9"/>
      <c r="TUE55" s="9"/>
      <c r="TUF55" s="9"/>
      <c r="TUG55" s="9"/>
      <c r="TUH55" s="9"/>
      <c r="TUI55" s="9"/>
      <c r="TUJ55" s="9"/>
      <c r="TUK55" s="9"/>
      <c r="TUL55" s="9"/>
      <c r="TUM55" s="9"/>
      <c r="TUN55" s="9"/>
      <c r="TUO55" s="9"/>
      <c r="TUP55" s="9"/>
      <c r="TUQ55" s="9"/>
      <c r="TUR55" s="9"/>
      <c r="TUS55" s="9"/>
      <c r="TUT55" s="9"/>
      <c r="TUU55" s="9"/>
      <c r="TUV55" s="9"/>
      <c r="TUW55" s="9"/>
      <c r="TUX55" s="9"/>
      <c r="TUY55" s="9"/>
      <c r="TUZ55" s="9"/>
      <c r="TVA55" s="9"/>
      <c r="TVB55" s="9"/>
      <c r="TVC55" s="9"/>
      <c r="TVD55" s="9"/>
      <c r="TVE55" s="9"/>
      <c r="TVF55" s="9"/>
      <c r="TVG55" s="9"/>
      <c r="TVH55" s="9"/>
      <c r="TVI55" s="9"/>
      <c r="TVJ55" s="9"/>
      <c r="TVK55" s="9"/>
      <c r="TVL55" s="9"/>
      <c r="TVM55" s="9"/>
      <c r="TVN55" s="9"/>
      <c r="TVO55" s="9"/>
      <c r="TVP55" s="9"/>
      <c r="TVQ55" s="9"/>
      <c r="TVR55" s="9"/>
      <c r="TVS55" s="9"/>
      <c r="TVT55" s="9"/>
      <c r="TVU55" s="9"/>
      <c r="TVV55" s="9"/>
      <c r="TVW55" s="9"/>
      <c r="TVX55" s="9"/>
      <c r="TVY55" s="9"/>
      <c r="TVZ55" s="9"/>
      <c r="TWA55" s="9"/>
      <c r="TWB55" s="9"/>
      <c r="TWC55" s="9"/>
      <c r="TWD55" s="9"/>
      <c r="TWE55" s="9"/>
      <c r="TWF55" s="9"/>
      <c r="TWG55" s="9"/>
      <c r="TWH55" s="9"/>
      <c r="TWI55" s="9"/>
      <c r="TWJ55" s="9"/>
      <c r="TWK55" s="9"/>
      <c r="TWL55" s="9"/>
      <c r="TWM55" s="9"/>
      <c r="TWN55" s="9"/>
      <c r="TWO55" s="9"/>
      <c r="TWP55" s="9"/>
      <c r="TWQ55" s="9"/>
      <c r="TWR55" s="9"/>
      <c r="TWS55" s="9"/>
      <c r="TWT55" s="9"/>
      <c r="TWU55" s="9"/>
      <c r="TWV55" s="9"/>
      <c r="TWW55" s="9"/>
      <c r="TWX55" s="9"/>
      <c r="TWY55" s="9"/>
      <c r="TWZ55" s="9"/>
      <c r="TXA55" s="9"/>
      <c r="TXB55" s="9"/>
      <c r="TXC55" s="9"/>
      <c r="TXD55" s="9"/>
      <c r="TXE55" s="9"/>
      <c r="TXF55" s="9"/>
      <c r="TXG55" s="9"/>
      <c r="TXH55" s="9"/>
      <c r="TXI55" s="9"/>
      <c r="TXJ55" s="9"/>
      <c r="TXK55" s="9"/>
      <c r="TXL55" s="9"/>
      <c r="TXM55" s="9"/>
      <c r="TXN55" s="9"/>
      <c r="TXO55" s="9"/>
      <c r="TXP55" s="9"/>
      <c r="TXQ55" s="9"/>
      <c r="TXR55" s="9"/>
      <c r="TXS55" s="9"/>
      <c r="TXT55" s="9"/>
      <c r="TXU55" s="9"/>
      <c r="TXV55" s="9"/>
      <c r="TXW55" s="9"/>
      <c r="TXX55" s="9"/>
      <c r="TXY55" s="9"/>
      <c r="TXZ55" s="9"/>
      <c r="TYA55" s="9"/>
      <c r="TYB55" s="9"/>
      <c r="TYC55" s="9"/>
      <c r="TYD55" s="9"/>
      <c r="TYE55" s="9"/>
      <c r="TYF55" s="9"/>
      <c r="TYG55" s="9"/>
      <c r="TYH55" s="9"/>
      <c r="TYI55" s="9"/>
      <c r="TYJ55" s="9"/>
      <c r="TYK55" s="9"/>
      <c r="TYL55" s="9"/>
      <c r="TYM55" s="9"/>
      <c r="TYN55" s="9"/>
      <c r="TYO55" s="9"/>
      <c r="TYP55" s="9"/>
      <c r="TYQ55" s="9"/>
      <c r="TYR55" s="9"/>
      <c r="TYS55" s="9"/>
      <c r="TYT55" s="9"/>
      <c r="TYU55" s="9"/>
      <c r="TYV55" s="9"/>
      <c r="TYW55" s="9"/>
      <c r="TYX55" s="9"/>
      <c r="TYY55" s="9"/>
      <c r="TYZ55" s="9"/>
      <c r="TZA55" s="9"/>
      <c r="TZB55" s="9"/>
      <c r="TZC55" s="9"/>
      <c r="TZD55" s="9"/>
      <c r="TZE55" s="9"/>
      <c r="TZF55" s="9"/>
      <c r="TZG55" s="9"/>
      <c r="TZH55" s="9"/>
      <c r="TZI55" s="9"/>
      <c r="TZJ55" s="9"/>
      <c r="TZK55" s="9"/>
      <c r="TZL55" s="9"/>
      <c r="TZM55" s="9"/>
      <c r="TZN55" s="9"/>
      <c r="TZO55" s="9"/>
      <c r="TZP55" s="9"/>
      <c r="TZQ55" s="9"/>
      <c r="TZR55" s="9"/>
      <c r="TZS55" s="9"/>
      <c r="TZT55" s="9"/>
      <c r="TZU55" s="9"/>
      <c r="TZV55" s="9"/>
      <c r="TZW55" s="9"/>
      <c r="TZX55" s="9"/>
      <c r="TZY55" s="9"/>
      <c r="TZZ55" s="9"/>
      <c r="UAA55" s="9"/>
      <c r="UAB55" s="9"/>
      <c r="UAC55" s="9"/>
      <c r="UAD55" s="9"/>
      <c r="UAE55" s="9"/>
      <c r="UAF55" s="9"/>
      <c r="UAG55" s="9"/>
      <c r="UAH55" s="9"/>
      <c r="UAI55" s="9"/>
      <c r="UAJ55" s="9"/>
      <c r="UAK55" s="9"/>
      <c r="UAL55" s="9"/>
      <c r="UAM55" s="9"/>
      <c r="UAN55" s="9"/>
      <c r="UAO55" s="9"/>
      <c r="UAP55" s="9"/>
      <c r="UAQ55" s="9"/>
      <c r="UAR55" s="9"/>
      <c r="UAS55" s="9"/>
      <c r="UAT55" s="9"/>
      <c r="UAU55" s="9"/>
      <c r="UAV55" s="9"/>
      <c r="UAW55" s="9"/>
      <c r="UAX55" s="9"/>
      <c r="UAY55" s="9"/>
      <c r="UAZ55" s="9"/>
      <c r="UBA55" s="9"/>
      <c r="UBB55" s="9"/>
      <c r="UBC55" s="9"/>
      <c r="UBD55" s="9"/>
      <c r="UBE55" s="9"/>
      <c r="UBF55" s="9"/>
      <c r="UBG55" s="9"/>
      <c r="UBH55" s="9"/>
      <c r="UBI55" s="9"/>
      <c r="UBJ55" s="9"/>
      <c r="UBK55" s="9"/>
      <c r="UBL55" s="9"/>
      <c r="UBM55" s="9"/>
      <c r="UBN55" s="9"/>
      <c r="UBO55" s="9"/>
      <c r="UBP55" s="9"/>
      <c r="UBQ55" s="9"/>
      <c r="UBR55" s="9"/>
      <c r="UBS55" s="9"/>
      <c r="UBT55" s="9"/>
      <c r="UBU55" s="9"/>
      <c r="UBV55" s="9"/>
      <c r="UBW55" s="9"/>
      <c r="UBX55" s="9"/>
      <c r="UBY55" s="9"/>
      <c r="UBZ55" s="9"/>
      <c r="UCA55" s="9"/>
      <c r="UCB55" s="9"/>
      <c r="UCC55" s="9"/>
      <c r="UCD55" s="9"/>
      <c r="UCE55" s="9"/>
      <c r="UCF55" s="9"/>
      <c r="UCG55" s="9"/>
      <c r="UCH55" s="9"/>
      <c r="UCI55" s="9"/>
      <c r="UCJ55" s="9"/>
      <c r="UCK55" s="9"/>
      <c r="UCL55" s="9"/>
      <c r="UCM55" s="9"/>
      <c r="UCN55" s="9"/>
      <c r="UCO55" s="9"/>
      <c r="UCP55" s="9"/>
      <c r="UCQ55" s="9"/>
      <c r="UCR55" s="9"/>
      <c r="UCS55" s="9"/>
      <c r="UCT55" s="9"/>
      <c r="UCU55" s="9"/>
      <c r="UCV55" s="9"/>
      <c r="UCW55" s="9"/>
      <c r="UCX55" s="9"/>
      <c r="UCY55" s="9"/>
      <c r="UCZ55" s="9"/>
      <c r="UDA55" s="9"/>
      <c r="UDB55" s="9"/>
      <c r="UDC55" s="9"/>
      <c r="UDD55" s="9"/>
      <c r="UDE55" s="9"/>
      <c r="UDF55" s="9"/>
      <c r="UDG55" s="9"/>
      <c r="UDH55" s="9"/>
      <c r="UDI55" s="9"/>
      <c r="UDJ55" s="9"/>
      <c r="UDK55" s="9"/>
      <c r="UDL55" s="9"/>
      <c r="UDM55" s="9"/>
      <c r="UDN55" s="9"/>
      <c r="UDO55" s="9"/>
      <c r="UDP55" s="9"/>
      <c r="UDQ55" s="9"/>
      <c r="UDR55" s="9"/>
      <c r="UDS55" s="9"/>
      <c r="UDT55" s="9"/>
      <c r="UDU55" s="9"/>
      <c r="UDV55" s="9"/>
      <c r="UDW55" s="9"/>
      <c r="UDX55" s="9"/>
      <c r="UDY55" s="9"/>
      <c r="UDZ55" s="9"/>
      <c r="UEA55" s="9"/>
      <c r="UEB55" s="9"/>
      <c r="UEC55" s="9"/>
      <c r="UED55" s="9"/>
      <c r="UEE55" s="9"/>
      <c r="UEF55" s="9"/>
      <c r="UEG55" s="9"/>
      <c r="UEH55" s="9"/>
      <c r="UEI55" s="9"/>
      <c r="UEJ55" s="9"/>
      <c r="UEK55" s="9"/>
      <c r="UEL55" s="9"/>
      <c r="UEM55" s="9"/>
      <c r="UEN55" s="9"/>
      <c r="UEO55" s="9"/>
      <c r="UEP55" s="9"/>
      <c r="UEQ55" s="9"/>
      <c r="UER55" s="9"/>
      <c r="UES55" s="9"/>
      <c r="UET55" s="9"/>
      <c r="UEU55" s="9"/>
      <c r="UEV55" s="9"/>
      <c r="UEW55" s="9"/>
      <c r="UEX55" s="9"/>
      <c r="UEY55" s="9"/>
      <c r="UEZ55" s="9"/>
      <c r="UFA55" s="9"/>
      <c r="UFB55" s="9"/>
      <c r="UFC55" s="9"/>
      <c r="UFD55" s="9"/>
      <c r="UFE55" s="9"/>
      <c r="UFF55" s="9"/>
      <c r="UFG55" s="9"/>
      <c r="UFH55" s="9"/>
      <c r="UFI55" s="9"/>
      <c r="UFJ55" s="9"/>
      <c r="UFK55" s="9"/>
      <c r="UFL55" s="9"/>
      <c r="UFM55" s="9"/>
      <c r="UFN55" s="9"/>
      <c r="UFO55" s="9"/>
      <c r="UFP55" s="9"/>
      <c r="UFQ55" s="9"/>
      <c r="UFR55" s="9"/>
      <c r="UFS55" s="9"/>
      <c r="UFT55" s="9"/>
      <c r="UFU55" s="9"/>
      <c r="UFV55" s="9"/>
      <c r="UFW55" s="9"/>
      <c r="UFX55" s="9"/>
      <c r="UFY55" s="9"/>
      <c r="UFZ55" s="9"/>
      <c r="UGA55" s="9"/>
      <c r="UGB55" s="9"/>
      <c r="UGC55" s="9"/>
      <c r="UGD55" s="9"/>
      <c r="UGE55" s="9"/>
      <c r="UGF55" s="9"/>
      <c r="UGG55" s="9"/>
      <c r="UGH55" s="9"/>
      <c r="UGI55" s="9"/>
      <c r="UGJ55" s="9"/>
      <c r="UGK55" s="9"/>
      <c r="UGL55" s="9"/>
      <c r="UGM55" s="9"/>
      <c r="UGN55" s="9"/>
      <c r="UGO55" s="9"/>
      <c r="UGP55" s="9"/>
      <c r="UGQ55" s="9"/>
      <c r="UGR55" s="9"/>
      <c r="UGS55" s="9"/>
      <c r="UGT55" s="9"/>
      <c r="UGU55" s="9"/>
      <c r="UGV55" s="9"/>
      <c r="UGW55" s="9"/>
      <c r="UGX55" s="9"/>
      <c r="UGY55" s="9"/>
      <c r="UGZ55" s="9"/>
      <c r="UHA55" s="9"/>
      <c r="UHB55" s="9"/>
      <c r="UHC55" s="9"/>
      <c r="UHD55" s="9"/>
      <c r="UHE55" s="9"/>
      <c r="UHF55" s="9"/>
      <c r="UHG55" s="9"/>
      <c r="UHH55" s="9"/>
      <c r="UHI55" s="9"/>
      <c r="UHJ55" s="9"/>
      <c r="UHK55" s="9"/>
      <c r="UHL55" s="9"/>
      <c r="UHM55" s="9"/>
      <c r="UHN55" s="9"/>
      <c r="UHO55" s="9"/>
      <c r="UHP55" s="9"/>
      <c r="UHQ55" s="9"/>
      <c r="UHR55" s="9"/>
      <c r="UHS55" s="9"/>
      <c r="UHT55" s="9"/>
      <c r="UHU55" s="9"/>
      <c r="UHV55" s="9"/>
      <c r="UHW55" s="9"/>
      <c r="UHX55" s="9"/>
      <c r="UHY55" s="9"/>
      <c r="UHZ55" s="9"/>
      <c r="UIA55" s="9"/>
      <c r="UIB55" s="9"/>
      <c r="UIC55" s="9"/>
      <c r="UID55" s="9"/>
      <c r="UIE55" s="9"/>
      <c r="UIF55" s="9"/>
      <c r="UIG55" s="9"/>
      <c r="UIH55" s="9"/>
      <c r="UII55" s="9"/>
      <c r="UIJ55" s="9"/>
      <c r="UIK55" s="9"/>
      <c r="UIL55" s="9"/>
      <c r="UIM55" s="9"/>
      <c r="UIN55" s="9"/>
      <c r="UIO55" s="9"/>
      <c r="UIP55" s="9"/>
      <c r="UIQ55" s="9"/>
      <c r="UIR55" s="9"/>
      <c r="UIS55" s="9"/>
      <c r="UIT55" s="9"/>
      <c r="UIU55" s="9"/>
      <c r="UIV55" s="9"/>
      <c r="UIW55" s="9"/>
      <c r="UIX55" s="9"/>
      <c r="UIY55" s="9"/>
      <c r="UIZ55" s="9"/>
      <c r="UJA55" s="9"/>
      <c r="UJB55" s="9"/>
      <c r="UJC55" s="9"/>
      <c r="UJD55" s="9"/>
      <c r="UJE55" s="9"/>
      <c r="UJF55" s="9"/>
      <c r="UJG55" s="9"/>
      <c r="UJH55" s="9"/>
      <c r="UJI55" s="9"/>
      <c r="UJJ55" s="9"/>
      <c r="UJK55" s="9"/>
      <c r="UJL55" s="9"/>
      <c r="UJM55" s="9"/>
      <c r="UJN55" s="9"/>
      <c r="UJO55" s="9"/>
      <c r="UJP55" s="9"/>
      <c r="UJQ55" s="9"/>
      <c r="UJR55" s="9"/>
      <c r="UJS55" s="9"/>
      <c r="UJT55" s="9"/>
      <c r="UJU55" s="9"/>
      <c r="UJV55" s="9"/>
      <c r="UJW55" s="9"/>
      <c r="UJX55" s="9"/>
      <c r="UJY55" s="9"/>
      <c r="UJZ55" s="9"/>
      <c r="UKA55" s="9"/>
      <c r="UKB55" s="9"/>
      <c r="UKC55" s="9"/>
      <c r="UKD55" s="9"/>
      <c r="UKE55" s="9"/>
      <c r="UKF55" s="9"/>
      <c r="UKG55" s="9"/>
      <c r="UKH55" s="9"/>
      <c r="UKI55" s="9"/>
      <c r="UKJ55" s="9"/>
      <c r="UKK55" s="9"/>
      <c r="UKL55" s="9"/>
      <c r="UKM55" s="9"/>
      <c r="UKN55" s="9"/>
      <c r="UKO55" s="9"/>
      <c r="UKP55" s="9"/>
      <c r="UKQ55" s="9"/>
      <c r="UKR55" s="9"/>
      <c r="UKS55" s="9"/>
      <c r="UKT55" s="9"/>
      <c r="UKU55" s="9"/>
      <c r="UKV55" s="9"/>
      <c r="UKW55" s="9"/>
      <c r="UKX55" s="9"/>
      <c r="UKY55" s="9"/>
      <c r="UKZ55" s="9"/>
      <c r="ULA55" s="9"/>
      <c r="ULB55" s="9"/>
      <c r="ULC55" s="9"/>
      <c r="ULD55" s="9"/>
      <c r="ULE55" s="9"/>
      <c r="ULF55" s="9"/>
      <c r="ULG55" s="9"/>
      <c r="ULH55" s="9"/>
      <c r="ULI55" s="9"/>
      <c r="ULJ55" s="9"/>
      <c r="ULK55" s="9"/>
      <c r="ULL55" s="9"/>
      <c r="ULM55" s="9"/>
      <c r="ULN55" s="9"/>
      <c r="ULO55" s="9"/>
      <c r="ULP55" s="9"/>
      <c r="ULQ55" s="9"/>
      <c r="ULR55" s="9"/>
      <c r="ULS55" s="9"/>
      <c r="ULT55" s="9"/>
      <c r="ULU55" s="9"/>
      <c r="ULV55" s="9"/>
      <c r="ULW55" s="9"/>
      <c r="ULX55" s="9"/>
      <c r="ULY55" s="9"/>
      <c r="ULZ55" s="9"/>
      <c r="UMA55" s="9"/>
      <c r="UMB55" s="9"/>
      <c r="UMC55" s="9"/>
      <c r="UMD55" s="9"/>
      <c r="UME55" s="9"/>
      <c r="UMF55" s="9"/>
      <c r="UMG55" s="9"/>
      <c r="UMH55" s="9"/>
      <c r="UMI55" s="9"/>
      <c r="UMJ55" s="9"/>
      <c r="UMK55" s="9"/>
      <c r="UML55" s="9"/>
      <c r="UMM55" s="9"/>
      <c r="UMN55" s="9"/>
      <c r="UMO55" s="9"/>
      <c r="UMP55" s="9"/>
      <c r="UMQ55" s="9"/>
      <c r="UMR55" s="9"/>
      <c r="UMS55" s="9"/>
      <c r="UMT55" s="9"/>
      <c r="UMU55" s="9"/>
      <c r="UMV55" s="9"/>
      <c r="UMW55" s="9"/>
      <c r="UMX55" s="9"/>
      <c r="UMY55" s="9"/>
      <c r="UMZ55" s="9"/>
      <c r="UNA55" s="9"/>
      <c r="UNB55" s="9"/>
      <c r="UNC55" s="9"/>
      <c r="UND55" s="9"/>
      <c r="UNE55" s="9"/>
      <c r="UNF55" s="9"/>
      <c r="UNG55" s="9"/>
      <c r="UNH55" s="9"/>
      <c r="UNI55" s="9"/>
      <c r="UNJ55" s="9"/>
      <c r="UNK55" s="9"/>
      <c r="UNL55" s="9"/>
      <c r="UNM55" s="9"/>
      <c r="UNN55" s="9"/>
      <c r="UNO55" s="9"/>
      <c r="UNP55" s="9"/>
      <c r="UNQ55" s="9"/>
      <c r="UNR55" s="9"/>
      <c r="UNS55" s="9"/>
      <c r="UNT55" s="9"/>
      <c r="UNU55" s="9"/>
      <c r="UNV55" s="9"/>
      <c r="UNW55" s="9"/>
      <c r="UNX55" s="9"/>
      <c r="UNY55" s="9"/>
      <c r="UNZ55" s="9"/>
      <c r="UOA55" s="9"/>
      <c r="UOB55" s="9"/>
      <c r="UOC55" s="9"/>
      <c r="UOD55" s="9"/>
      <c r="UOE55" s="9"/>
      <c r="UOF55" s="9"/>
      <c r="UOG55" s="9"/>
      <c r="UOH55" s="9"/>
      <c r="UOI55" s="9"/>
      <c r="UOJ55" s="9"/>
      <c r="UOK55" s="9"/>
      <c r="UOL55" s="9"/>
      <c r="UOM55" s="9"/>
      <c r="UON55" s="9"/>
      <c r="UOO55" s="9"/>
      <c r="UOP55" s="9"/>
      <c r="UOQ55" s="9"/>
      <c r="UOR55" s="9"/>
      <c r="UOS55" s="9"/>
      <c r="UOT55" s="9"/>
      <c r="UOU55" s="9"/>
      <c r="UOV55" s="9"/>
      <c r="UOW55" s="9"/>
      <c r="UOX55" s="9"/>
      <c r="UOY55" s="9"/>
      <c r="UOZ55" s="9"/>
      <c r="UPA55" s="9"/>
      <c r="UPB55" s="9"/>
      <c r="UPC55" s="9"/>
      <c r="UPD55" s="9"/>
      <c r="UPE55" s="9"/>
      <c r="UPF55" s="9"/>
      <c r="UPG55" s="9"/>
      <c r="UPH55" s="9"/>
      <c r="UPI55" s="9"/>
      <c r="UPJ55" s="9"/>
      <c r="UPK55" s="9"/>
      <c r="UPL55" s="9"/>
      <c r="UPM55" s="9"/>
      <c r="UPN55" s="9"/>
      <c r="UPO55" s="9"/>
      <c r="UPP55" s="9"/>
      <c r="UPQ55" s="9"/>
      <c r="UPR55" s="9"/>
      <c r="UPS55" s="9"/>
      <c r="UPT55" s="9"/>
      <c r="UPU55" s="9"/>
      <c r="UPV55" s="9"/>
      <c r="UPW55" s="9"/>
      <c r="UPX55" s="9"/>
      <c r="UPY55" s="9"/>
      <c r="UPZ55" s="9"/>
      <c r="UQA55" s="9"/>
      <c r="UQB55" s="9"/>
      <c r="UQC55" s="9"/>
      <c r="UQD55" s="9"/>
      <c r="UQE55" s="9"/>
      <c r="UQF55" s="9"/>
      <c r="UQG55" s="9"/>
      <c r="UQH55" s="9"/>
      <c r="UQI55" s="9"/>
      <c r="UQJ55" s="9"/>
      <c r="UQK55" s="9"/>
      <c r="UQL55" s="9"/>
      <c r="UQM55" s="9"/>
      <c r="UQN55" s="9"/>
      <c r="UQO55" s="9"/>
      <c r="UQP55" s="9"/>
      <c r="UQQ55" s="9"/>
      <c r="UQR55" s="9"/>
      <c r="UQS55" s="9"/>
      <c r="UQT55" s="9"/>
      <c r="UQU55" s="9"/>
      <c r="UQV55" s="9"/>
      <c r="UQW55" s="9"/>
      <c r="UQX55" s="9"/>
      <c r="UQY55" s="9"/>
      <c r="UQZ55" s="9"/>
      <c r="URA55" s="9"/>
      <c r="URB55" s="9"/>
      <c r="URC55" s="9"/>
      <c r="URD55" s="9"/>
      <c r="URE55" s="9"/>
      <c r="URF55" s="9"/>
      <c r="URG55" s="9"/>
      <c r="URH55" s="9"/>
      <c r="URI55" s="9"/>
      <c r="URJ55" s="9"/>
      <c r="URK55" s="9"/>
      <c r="URL55" s="9"/>
      <c r="URM55" s="9"/>
      <c r="URN55" s="9"/>
      <c r="URO55" s="9"/>
      <c r="URP55" s="9"/>
      <c r="URQ55" s="9"/>
      <c r="URR55" s="9"/>
      <c r="URS55" s="9"/>
      <c r="URT55" s="9"/>
      <c r="URU55" s="9"/>
      <c r="URV55" s="9"/>
      <c r="URW55" s="9"/>
      <c r="URX55" s="9"/>
      <c r="URY55" s="9"/>
      <c r="URZ55" s="9"/>
      <c r="USA55" s="9"/>
      <c r="USB55" s="9"/>
      <c r="USC55" s="9"/>
      <c r="USD55" s="9"/>
      <c r="USE55" s="9"/>
      <c r="USF55" s="9"/>
      <c r="USG55" s="9"/>
      <c r="USH55" s="9"/>
      <c r="USI55" s="9"/>
      <c r="USJ55" s="9"/>
      <c r="USK55" s="9"/>
      <c r="USL55" s="9"/>
      <c r="USM55" s="9"/>
      <c r="USN55" s="9"/>
      <c r="USO55" s="9"/>
      <c r="USP55" s="9"/>
      <c r="USQ55" s="9"/>
      <c r="USR55" s="9"/>
      <c r="USS55" s="9"/>
      <c r="UST55" s="9"/>
      <c r="USU55" s="9"/>
      <c r="USV55" s="9"/>
      <c r="USW55" s="9"/>
      <c r="USX55" s="9"/>
      <c r="USY55" s="9"/>
      <c r="USZ55" s="9"/>
      <c r="UTA55" s="9"/>
      <c r="UTB55" s="9"/>
      <c r="UTC55" s="9"/>
      <c r="UTD55" s="9"/>
      <c r="UTE55" s="9"/>
      <c r="UTF55" s="9"/>
      <c r="UTG55" s="9"/>
      <c r="UTH55" s="9"/>
      <c r="UTI55" s="9"/>
      <c r="UTJ55" s="9"/>
      <c r="UTK55" s="9"/>
      <c r="UTL55" s="9"/>
      <c r="UTM55" s="9"/>
      <c r="UTN55" s="9"/>
      <c r="UTO55" s="9"/>
      <c r="UTP55" s="9"/>
      <c r="UTQ55" s="9"/>
      <c r="UTR55" s="9"/>
      <c r="UTS55" s="9"/>
      <c r="UTT55" s="9"/>
      <c r="UTU55" s="9"/>
      <c r="UTV55" s="9"/>
      <c r="UTW55" s="9"/>
      <c r="UTX55" s="9"/>
      <c r="UTY55" s="9"/>
      <c r="UTZ55" s="9"/>
      <c r="UUA55" s="9"/>
      <c r="UUB55" s="9"/>
      <c r="UUC55" s="9"/>
      <c r="UUD55" s="9"/>
      <c r="UUE55" s="9"/>
      <c r="UUF55" s="9"/>
      <c r="UUG55" s="9"/>
      <c r="UUH55" s="9"/>
      <c r="UUI55" s="9"/>
      <c r="UUJ55" s="9"/>
      <c r="UUK55" s="9"/>
      <c r="UUL55" s="9"/>
      <c r="UUM55" s="9"/>
      <c r="UUN55" s="9"/>
      <c r="UUO55" s="9"/>
      <c r="UUP55" s="9"/>
      <c r="UUQ55" s="9"/>
      <c r="UUR55" s="9"/>
      <c r="UUS55" s="9"/>
      <c r="UUT55" s="9"/>
      <c r="UUU55" s="9"/>
      <c r="UUV55" s="9"/>
      <c r="UUW55" s="9"/>
      <c r="UUX55" s="9"/>
      <c r="UUY55" s="9"/>
      <c r="UUZ55" s="9"/>
      <c r="UVA55" s="9"/>
      <c r="UVB55" s="9"/>
      <c r="UVC55" s="9"/>
      <c r="UVD55" s="9"/>
      <c r="UVE55" s="9"/>
      <c r="UVF55" s="9"/>
      <c r="UVG55" s="9"/>
      <c r="UVH55" s="9"/>
      <c r="UVI55" s="9"/>
      <c r="UVJ55" s="9"/>
      <c r="UVK55" s="9"/>
      <c r="UVL55" s="9"/>
      <c r="UVM55" s="9"/>
      <c r="UVN55" s="9"/>
      <c r="UVO55" s="9"/>
      <c r="UVP55" s="9"/>
      <c r="UVQ55" s="9"/>
      <c r="UVR55" s="9"/>
      <c r="UVS55" s="9"/>
      <c r="UVT55" s="9"/>
      <c r="UVU55" s="9"/>
      <c r="UVV55" s="9"/>
      <c r="UVW55" s="9"/>
      <c r="UVX55" s="9"/>
      <c r="UVY55" s="9"/>
      <c r="UVZ55" s="9"/>
      <c r="UWA55" s="9"/>
      <c r="UWB55" s="9"/>
      <c r="UWC55" s="9"/>
      <c r="UWD55" s="9"/>
      <c r="UWE55" s="9"/>
      <c r="UWF55" s="9"/>
      <c r="UWG55" s="9"/>
      <c r="UWH55" s="9"/>
      <c r="UWI55" s="9"/>
      <c r="UWJ55" s="9"/>
      <c r="UWK55" s="9"/>
      <c r="UWL55" s="9"/>
      <c r="UWM55" s="9"/>
      <c r="UWN55" s="9"/>
      <c r="UWO55" s="9"/>
      <c r="UWP55" s="9"/>
      <c r="UWQ55" s="9"/>
      <c r="UWR55" s="9"/>
      <c r="UWS55" s="9"/>
      <c r="UWT55" s="9"/>
      <c r="UWU55" s="9"/>
      <c r="UWV55" s="9"/>
      <c r="UWW55" s="9"/>
      <c r="UWX55" s="9"/>
      <c r="UWY55" s="9"/>
      <c r="UWZ55" s="9"/>
      <c r="UXA55" s="9"/>
      <c r="UXB55" s="9"/>
      <c r="UXC55" s="9"/>
      <c r="UXD55" s="9"/>
      <c r="UXE55" s="9"/>
      <c r="UXF55" s="9"/>
      <c r="UXG55" s="9"/>
      <c r="UXH55" s="9"/>
      <c r="UXI55" s="9"/>
      <c r="UXJ55" s="9"/>
      <c r="UXK55" s="9"/>
      <c r="UXL55" s="9"/>
      <c r="UXM55" s="9"/>
      <c r="UXN55" s="9"/>
      <c r="UXO55" s="9"/>
      <c r="UXP55" s="9"/>
      <c r="UXQ55" s="9"/>
      <c r="UXR55" s="9"/>
      <c r="UXS55" s="9"/>
      <c r="UXT55" s="9"/>
      <c r="UXU55" s="9"/>
      <c r="UXV55" s="9"/>
      <c r="UXW55" s="9"/>
      <c r="UXX55" s="9"/>
      <c r="UXY55" s="9"/>
      <c r="UXZ55" s="9"/>
      <c r="UYA55" s="9"/>
      <c r="UYB55" s="9"/>
      <c r="UYC55" s="9"/>
      <c r="UYD55" s="9"/>
      <c r="UYE55" s="9"/>
      <c r="UYF55" s="9"/>
      <c r="UYG55" s="9"/>
      <c r="UYH55" s="9"/>
      <c r="UYI55" s="9"/>
      <c r="UYJ55" s="9"/>
      <c r="UYK55" s="9"/>
      <c r="UYL55" s="9"/>
      <c r="UYM55" s="9"/>
      <c r="UYN55" s="9"/>
      <c r="UYO55" s="9"/>
      <c r="UYP55" s="9"/>
      <c r="UYQ55" s="9"/>
      <c r="UYR55" s="9"/>
      <c r="UYS55" s="9"/>
      <c r="UYT55" s="9"/>
      <c r="UYU55" s="9"/>
      <c r="UYV55" s="9"/>
      <c r="UYW55" s="9"/>
      <c r="UYX55" s="9"/>
      <c r="UYY55" s="9"/>
      <c r="UYZ55" s="9"/>
      <c r="UZA55" s="9"/>
      <c r="UZB55" s="9"/>
      <c r="UZC55" s="9"/>
      <c r="UZD55" s="9"/>
      <c r="UZE55" s="9"/>
      <c r="UZF55" s="9"/>
      <c r="UZG55" s="9"/>
      <c r="UZH55" s="9"/>
      <c r="UZI55" s="9"/>
      <c r="UZJ55" s="9"/>
      <c r="UZK55" s="9"/>
      <c r="UZL55" s="9"/>
      <c r="UZM55" s="9"/>
      <c r="UZN55" s="9"/>
      <c r="UZO55" s="9"/>
      <c r="UZP55" s="9"/>
      <c r="UZQ55" s="9"/>
      <c r="UZR55" s="9"/>
      <c r="UZS55" s="9"/>
      <c r="UZT55" s="9"/>
      <c r="UZU55" s="9"/>
      <c r="UZV55" s="9"/>
      <c r="UZW55" s="9"/>
      <c r="UZX55" s="9"/>
      <c r="UZY55" s="9"/>
      <c r="UZZ55" s="9"/>
      <c r="VAA55" s="9"/>
      <c r="VAB55" s="9"/>
      <c r="VAC55" s="9"/>
      <c r="VAD55" s="9"/>
      <c r="VAE55" s="9"/>
      <c r="VAF55" s="9"/>
      <c r="VAG55" s="9"/>
      <c r="VAH55" s="9"/>
      <c r="VAI55" s="9"/>
      <c r="VAJ55" s="9"/>
      <c r="VAK55" s="9"/>
      <c r="VAL55" s="9"/>
      <c r="VAM55" s="9"/>
      <c r="VAN55" s="9"/>
      <c r="VAO55" s="9"/>
      <c r="VAP55" s="9"/>
      <c r="VAQ55" s="9"/>
      <c r="VAR55" s="9"/>
      <c r="VAS55" s="9"/>
      <c r="VAT55" s="9"/>
      <c r="VAU55" s="9"/>
      <c r="VAV55" s="9"/>
      <c r="VAW55" s="9"/>
      <c r="VAX55" s="9"/>
      <c r="VAY55" s="9"/>
      <c r="VAZ55" s="9"/>
      <c r="VBA55" s="9"/>
      <c r="VBB55" s="9"/>
      <c r="VBC55" s="9"/>
      <c r="VBD55" s="9"/>
      <c r="VBE55" s="9"/>
      <c r="VBF55" s="9"/>
      <c r="VBG55" s="9"/>
      <c r="VBH55" s="9"/>
      <c r="VBI55" s="9"/>
      <c r="VBJ55" s="9"/>
      <c r="VBK55" s="9"/>
      <c r="VBL55" s="9"/>
      <c r="VBM55" s="9"/>
      <c r="VBN55" s="9"/>
      <c r="VBO55" s="9"/>
      <c r="VBP55" s="9"/>
      <c r="VBQ55" s="9"/>
      <c r="VBR55" s="9"/>
      <c r="VBS55" s="9"/>
      <c r="VBT55" s="9"/>
      <c r="VBU55" s="9"/>
      <c r="VBV55" s="9"/>
      <c r="VBW55" s="9"/>
      <c r="VBX55" s="9"/>
      <c r="VBY55" s="9"/>
      <c r="VBZ55" s="9"/>
      <c r="VCA55" s="9"/>
      <c r="VCB55" s="9"/>
      <c r="VCC55" s="9"/>
      <c r="VCD55" s="9"/>
      <c r="VCE55" s="9"/>
      <c r="VCF55" s="9"/>
      <c r="VCG55" s="9"/>
      <c r="VCH55" s="9"/>
      <c r="VCI55" s="9"/>
      <c r="VCJ55" s="9"/>
      <c r="VCK55" s="9"/>
      <c r="VCL55" s="9"/>
      <c r="VCM55" s="9"/>
      <c r="VCN55" s="9"/>
      <c r="VCO55" s="9"/>
      <c r="VCP55" s="9"/>
      <c r="VCQ55" s="9"/>
      <c r="VCR55" s="9"/>
      <c r="VCS55" s="9"/>
      <c r="VCT55" s="9"/>
      <c r="VCU55" s="9"/>
      <c r="VCV55" s="9"/>
      <c r="VCW55" s="9"/>
      <c r="VCX55" s="9"/>
      <c r="VCY55" s="9"/>
      <c r="VCZ55" s="9"/>
      <c r="VDA55" s="9"/>
      <c r="VDB55" s="9"/>
      <c r="VDC55" s="9"/>
      <c r="VDD55" s="9"/>
      <c r="VDE55" s="9"/>
      <c r="VDF55" s="9"/>
      <c r="VDG55" s="9"/>
      <c r="VDH55" s="9"/>
      <c r="VDI55" s="9"/>
      <c r="VDJ55" s="9"/>
      <c r="VDK55" s="9"/>
      <c r="VDL55" s="9"/>
      <c r="VDM55" s="9"/>
      <c r="VDN55" s="9"/>
      <c r="VDO55" s="9"/>
      <c r="VDP55" s="9"/>
      <c r="VDQ55" s="9"/>
      <c r="VDR55" s="9"/>
      <c r="VDS55" s="9"/>
      <c r="VDT55" s="9"/>
      <c r="VDU55" s="9"/>
      <c r="VDV55" s="9"/>
      <c r="VDW55" s="9"/>
      <c r="VDX55" s="9"/>
      <c r="VDY55" s="9"/>
      <c r="VDZ55" s="9"/>
      <c r="VEA55" s="9"/>
      <c r="VEB55" s="9"/>
      <c r="VEC55" s="9"/>
      <c r="VED55" s="9"/>
      <c r="VEE55" s="9"/>
      <c r="VEF55" s="9"/>
      <c r="VEG55" s="9"/>
      <c r="VEH55" s="9"/>
      <c r="VEI55" s="9"/>
      <c r="VEJ55" s="9"/>
      <c r="VEK55" s="9"/>
      <c r="VEL55" s="9"/>
      <c r="VEM55" s="9"/>
      <c r="VEN55" s="9"/>
      <c r="VEO55" s="9"/>
      <c r="VEP55" s="9"/>
      <c r="VEQ55" s="9"/>
      <c r="VER55" s="9"/>
      <c r="VES55" s="9"/>
      <c r="VET55" s="9"/>
      <c r="VEU55" s="9"/>
      <c r="VEV55" s="9"/>
      <c r="VEW55" s="9"/>
      <c r="VEX55" s="9"/>
      <c r="VEY55" s="9"/>
      <c r="VEZ55" s="9"/>
      <c r="VFA55" s="9"/>
      <c r="VFB55" s="9"/>
      <c r="VFC55" s="9"/>
      <c r="VFD55" s="9"/>
      <c r="VFE55" s="9"/>
      <c r="VFF55" s="9"/>
      <c r="VFG55" s="9"/>
      <c r="VFH55" s="9"/>
      <c r="VFI55" s="9"/>
      <c r="VFJ55" s="9"/>
      <c r="VFK55" s="9"/>
      <c r="VFL55" s="9"/>
      <c r="VFM55" s="9"/>
      <c r="VFN55" s="9"/>
      <c r="VFO55" s="9"/>
      <c r="VFP55" s="9"/>
      <c r="VFQ55" s="9"/>
      <c r="VFR55" s="9"/>
      <c r="VFS55" s="9"/>
      <c r="VFT55" s="9"/>
      <c r="VFU55" s="9"/>
      <c r="VFV55" s="9"/>
      <c r="VFW55" s="9"/>
      <c r="VFX55" s="9"/>
      <c r="VFY55" s="9"/>
      <c r="VFZ55" s="9"/>
      <c r="VGA55" s="9"/>
      <c r="VGB55" s="9"/>
      <c r="VGC55" s="9"/>
      <c r="VGD55" s="9"/>
      <c r="VGE55" s="9"/>
      <c r="VGF55" s="9"/>
      <c r="VGG55" s="9"/>
      <c r="VGH55" s="9"/>
      <c r="VGI55" s="9"/>
      <c r="VGJ55" s="9"/>
      <c r="VGK55" s="9"/>
      <c r="VGL55" s="9"/>
      <c r="VGM55" s="9"/>
      <c r="VGN55" s="9"/>
      <c r="VGO55" s="9"/>
      <c r="VGP55" s="9"/>
      <c r="VGQ55" s="9"/>
      <c r="VGR55" s="9"/>
      <c r="VGS55" s="9"/>
      <c r="VGT55" s="9"/>
      <c r="VGU55" s="9"/>
      <c r="VGV55" s="9"/>
      <c r="VGW55" s="9"/>
      <c r="VGX55" s="9"/>
      <c r="VGY55" s="9"/>
      <c r="VGZ55" s="9"/>
      <c r="VHA55" s="9"/>
      <c r="VHB55" s="9"/>
      <c r="VHC55" s="9"/>
      <c r="VHD55" s="9"/>
      <c r="VHE55" s="9"/>
      <c r="VHF55" s="9"/>
      <c r="VHG55" s="9"/>
      <c r="VHH55" s="9"/>
      <c r="VHI55" s="9"/>
      <c r="VHJ55" s="9"/>
      <c r="VHK55" s="9"/>
      <c r="VHL55" s="9"/>
      <c r="VHM55" s="9"/>
      <c r="VHN55" s="9"/>
      <c r="VHO55" s="9"/>
      <c r="VHP55" s="9"/>
      <c r="VHQ55" s="9"/>
      <c r="VHR55" s="9"/>
      <c r="VHS55" s="9"/>
      <c r="VHT55" s="9"/>
      <c r="VHU55" s="9"/>
      <c r="VHV55" s="9"/>
      <c r="VHW55" s="9"/>
      <c r="VHX55" s="9"/>
      <c r="VHY55" s="9"/>
      <c r="VHZ55" s="9"/>
      <c r="VIA55" s="9"/>
      <c r="VIB55" s="9"/>
      <c r="VIC55" s="9"/>
      <c r="VID55" s="9"/>
      <c r="VIE55" s="9"/>
      <c r="VIF55" s="9"/>
      <c r="VIG55" s="9"/>
      <c r="VIH55" s="9"/>
      <c r="VII55" s="9"/>
      <c r="VIJ55" s="9"/>
      <c r="VIK55" s="9"/>
      <c r="VIL55" s="9"/>
      <c r="VIM55" s="9"/>
      <c r="VIN55" s="9"/>
      <c r="VIO55" s="9"/>
      <c r="VIP55" s="9"/>
      <c r="VIQ55" s="9"/>
      <c r="VIR55" s="9"/>
      <c r="VIS55" s="9"/>
      <c r="VIT55" s="9"/>
      <c r="VIU55" s="9"/>
      <c r="VIV55" s="9"/>
      <c r="VIW55" s="9"/>
      <c r="VIX55" s="9"/>
      <c r="VIY55" s="9"/>
      <c r="VIZ55" s="9"/>
      <c r="VJA55" s="9"/>
      <c r="VJB55" s="9"/>
      <c r="VJC55" s="9"/>
      <c r="VJD55" s="9"/>
      <c r="VJE55" s="9"/>
      <c r="VJF55" s="9"/>
      <c r="VJG55" s="9"/>
      <c r="VJH55" s="9"/>
      <c r="VJI55" s="9"/>
      <c r="VJJ55" s="9"/>
      <c r="VJK55" s="9"/>
      <c r="VJL55" s="9"/>
      <c r="VJM55" s="9"/>
      <c r="VJN55" s="9"/>
      <c r="VJO55" s="9"/>
      <c r="VJP55" s="9"/>
      <c r="VJQ55" s="9"/>
      <c r="VJR55" s="9"/>
      <c r="VJS55" s="9"/>
      <c r="VJT55" s="9"/>
      <c r="VJU55" s="9"/>
      <c r="VJV55" s="9"/>
      <c r="VJW55" s="9"/>
      <c r="VJX55" s="9"/>
      <c r="VJY55" s="9"/>
      <c r="VJZ55" s="9"/>
      <c r="VKA55" s="9"/>
      <c r="VKB55" s="9"/>
      <c r="VKC55" s="9"/>
      <c r="VKD55" s="9"/>
      <c r="VKE55" s="9"/>
      <c r="VKF55" s="9"/>
      <c r="VKG55" s="9"/>
      <c r="VKH55" s="9"/>
      <c r="VKI55" s="9"/>
      <c r="VKJ55" s="9"/>
      <c r="VKK55" s="9"/>
      <c r="VKL55" s="9"/>
      <c r="VKM55" s="9"/>
      <c r="VKN55" s="9"/>
      <c r="VKO55" s="9"/>
      <c r="VKP55" s="9"/>
      <c r="VKQ55" s="9"/>
      <c r="VKR55" s="9"/>
      <c r="VKS55" s="9"/>
      <c r="VKT55" s="9"/>
      <c r="VKU55" s="9"/>
      <c r="VKV55" s="9"/>
      <c r="VKW55" s="9"/>
      <c r="VKX55" s="9"/>
      <c r="VKY55" s="9"/>
      <c r="VKZ55" s="9"/>
      <c r="VLA55" s="9"/>
      <c r="VLB55" s="9"/>
      <c r="VLC55" s="9"/>
      <c r="VLD55" s="9"/>
      <c r="VLE55" s="9"/>
      <c r="VLF55" s="9"/>
      <c r="VLG55" s="9"/>
      <c r="VLH55" s="9"/>
      <c r="VLI55" s="9"/>
      <c r="VLJ55" s="9"/>
      <c r="VLK55" s="9"/>
      <c r="VLL55" s="9"/>
      <c r="VLM55" s="9"/>
      <c r="VLN55" s="9"/>
      <c r="VLO55" s="9"/>
      <c r="VLP55" s="9"/>
      <c r="VLQ55" s="9"/>
      <c r="VLR55" s="9"/>
      <c r="VLS55" s="9"/>
      <c r="VLT55" s="9"/>
      <c r="VLU55" s="9"/>
      <c r="VLV55" s="9"/>
      <c r="VLW55" s="9"/>
      <c r="VLX55" s="9"/>
      <c r="VLY55" s="9"/>
      <c r="VLZ55" s="9"/>
      <c r="VMA55" s="9"/>
      <c r="VMB55" s="9"/>
      <c r="VMC55" s="9"/>
      <c r="VMD55" s="9"/>
      <c r="VME55" s="9"/>
      <c r="VMF55" s="9"/>
      <c r="VMG55" s="9"/>
      <c r="VMH55" s="9"/>
      <c r="VMI55" s="9"/>
      <c r="VMJ55" s="9"/>
      <c r="VMK55" s="9"/>
      <c r="VML55" s="9"/>
      <c r="VMM55" s="9"/>
      <c r="VMN55" s="9"/>
      <c r="VMO55" s="9"/>
      <c r="VMP55" s="9"/>
      <c r="VMQ55" s="9"/>
      <c r="VMR55" s="9"/>
      <c r="VMS55" s="9"/>
      <c r="VMT55" s="9"/>
      <c r="VMU55" s="9"/>
      <c r="VMV55" s="9"/>
      <c r="VMW55" s="9"/>
      <c r="VMX55" s="9"/>
      <c r="VMY55" s="9"/>
      <c r="VMZ55" s="9"/>
      <c r="VNA55" s="9"/>
      <c r="VNB55" s="9"/>
      <c r="VNC55" s="9"/>
      <c r="VND55" s="9"/>
      <c r="VNE55" s="9"/>
      <c r="VNF55" s="9"/>
      <c r="VNG55" s="9"/>
      <c r="VNH55" s="9"/>
      <c r="VNI55" s="9"/>
      <c r="VNJ55" s="9"/>
      <c r="VNK55" s="9"/>
      <c r="VNL55" s="9"/>
      <c r="VNM55" s="9"/>
      <c r="VNN55" s="9"/>
      <c r="VNO55" s="9"/>
      <c r="VNP55" s="9"/>
      <c r="VNQ55" s="9"/>
      <c r="VNR55" s="9"/>
      <c r="VNS55" s="9"/>
      <c r="VNT55" s="9"/>
      <c r="VNU55" s="9"/>
      <c r="VNV55" s="9"/>
      <c r="VNW55" s="9"/>
      <c r="VNX55" s="9"/>
      <c r="VNY55" s="9"/>
      <c r="VNZ55" s="9"/>
      <c r="VOA55" s="9"/>
      <c r="VOB55" s="9"/>
      <c r="VOC55" s="9"/>
      <c r="VOD55" s="9"/>
      <c r="VOE55" s="9"/>
      <c r="VOF55" s="9"/>
      <c r="VOG55" s="9"/>
      <c r="VOH55" s="9"/>
      <c r="VOI55" s="9"/>
      <c r="VOJ55" s="9"/>
      <c r="VOK55" s="9"/>
      <c r="VOL55" s="9"/>
      <c r="VOM55" s="9"/>
      <c r="VON55" s="9"/>
      <c r="VOO55" s="9"/>
      <c r="VOP55" s="9"/>
      <c r="VOQ55" s="9"/>
      <c r="VOR55" s="9"/>
      <c r="VOS55" s="9"/>
      <c r="VOT55" s="9"/>
      <c r="VOU55" s="9"/>
      <c r="VOV55" s="9"/>
      <c r="VOW55" s="9"/>
      <c r="VOX55" s="9"/>
      <c r="VOY55" s="9"/>
      <c r="VOZ55" s="9"/>
      <c r="VPA55" s="9"/>
      <c r="VPB55" s="9"/>
      <c r="VPC55" s="9"/>
      <c r="VPD55" s="9"/>
      <c r="VPE55" s="9"/>
      <c r="VPF55" s="9"/>
      <c r="VPG55" s="9"/>
      <c r="VPH55" s="9"/>
      <c r="VPI55" s="9"/>
      <c r="VPJ55" s="9"/>
      <c r="VPK55" s="9"/>
      <c r="VPL55" s="9"/>
      <c r="VPM55" s="9"/>
      <c r="VPN55" s="9"/>
      <c r="VPO55" s="9"/>
      <c r="VPP55" s="9"/>
      <c r="VPQ55" s="9"/>
      <c r="VPR55" s="9"/>
      <c r="VPS55" s="9"/>
      <c r="VPT55" s="9"/>
      <c r="VPU55" s="9"/>
      <c r="VPV55" s="9"/>
      <c r="VPW55" s="9"/>
      <c r="VPX55" s="9"/>
      <c r="VPY55" s="9"/>
      <c r="VPZ55" s="9"/>
      <c r="VQA55" s="9"/>
      <c r="VQB55" s="9"/>
      <c r="VQC55" s="9"/>
      <c r="VQD55" s="9"/>
      <c r="VQE55" s="9"/>
      <c r="VQF55" s="9"/>
      <c r="VQG55" s="9"/>
      <c r="VQH55" s="9"/>
      <c r="VQI55" s="9"/>
      <c r="VQJ55" s="9"/>
      <c r="VQK55" s="9"/>
      <c r="VQL55" s="9"/>
      <c r="VQM55" s="9"/>
      <c r="VQN55" s="9"/>
      <c r="VQO55" s="9"/>
      <c r="VQP55" s="9"/>
      <c r="VQQ55" s="9"/>
      <c r="VQR55" s="9"/>
      <c r="VQS55" s="9"/>
      <c r="VQT55" s="9"/>
      <c r="VQU55" s="9"/>
      <c r="VQV55" s="9"/>
      <c r="VQW55" s="9"/>
      <c r="VQX55" s="9"/>
      <c r="VQY55" s="9"/>
      <c r="VQZ55" s="9"/>
      <c r="VRA55" s="9"/>
      <c r="VRB55" s="9"/>
      <c r="VRC55" s="9"/>
      <c r="VRD55" s="9"/>
      <c r="VRE55" s="9"/>
      <c r="VRF55" s="9"/>
      <c r="VRG55" s="9"/>
      <c r="VRH55" s="9"/>
      <c r="VRI55" s="9"/>
      <c r="VRJ55" s="9"/>
      <c r="VRK55" s="9"/>
      <c r="VRL55" s="9"/>
      <c r="VRM55" s="9"/>
      <c r="VRN55" s="9"/>
      <c r="VRO55" s="9"/>
      <c r="VRP55" s="9"/>
      <c r="VRQ55" s="9"/>
      <c r="VRR55" s="9"/>
      <c r="VRS55" s="9"/>
      <c r="VRT55" s="9"/>
      <c r="VRU55" s="9"/>
      <c r="VRV55" s="9"/>
      <c r="VRW55" s="9"/>
      <c r="VRX55" s="9"/>
      <c r="VRY55" s="9"/>
      <c r="VRZ55" s="9"/>
      <c r="VSA55" s="9"/>
      <c r="VSB55" s="9"/>
      <c r="VSC55" s="9"/>
      <c r="VSD55" s="9"/>
      <c r="VSE55" s="9"/>
      <c r="VSF55" s="9"/>
      <c r="VSG55" s="9"/>
      <c r="VSH55" s="9"/>
      <c r="VSI55" s="9"/>
      <c r="VSJ55" s="9"/>
      <c r="VSK55" s="9"/>
      <c r="VSL55" s="9"/>
      <c r="VSM55" s="9"/>
      <c r="VSN55" s="9"/>
      <c r="VSO55" s="9"/>
      <c r="VSP55" s="9"/>
      <c r="VSQ55" s="9"/>
      <c r="VSR55" s="9"/>
      <c r="VSS55" s="9"/>
      <c r="VST55" s="9"/>
      <c r="VSU55" s="9"/>
      <c r="VSV55" s="9"/>
      <c r="VSW55" s="9"/>
      <c r="VSX55" s="9"/>
      <c r="VSY55" s="9"/>
      <c r="VSZ55" s="9"/>
      <c r="VTA55" s="9"/>
      <c r="VTB55" s="9"/>
      <c r="VTC55" s="9"/>
      <c r="VTD55" s="9"/>
      <c r="VTE55" s="9"/>
      <c r="VTF55" s="9"/>
      <c r="VTG55" s="9"/>
      <c r="VTH55" s="9"/>
      <c r="VTI55" s="9"/>
      <c r="VTJ55" s="9"/>
      <c r="VTK55" s="9"/>
      <c r="VTL55" s="9"/>
      <c r="VTM55" s="9"/>
      <c r="VTN55" s="9"/>
      <c r="VTO55" s="9"/>
      <c r="VTP55" s="9"/>
      <c r="VTQ55" s="9"/>
      <c r="VTR55" s="9"/>
      <c r="VTS55" s="9"/>
      <c r="VTT55" s="9"/>
      <c r="VTU55" s="9"/>
      <c r="VTV55" s="9"/>
      <c r="VTW55" s="9"/>
      <c r="VTX55" s="9"/>
      <c r="VTY55" s="9"/>
      <c r="VTZ55" s="9"/>
      <c r="VUA55" s="9"/>
      <c r="VUB55" s="9"/>
      <c r="VUC55" s="9"/>
      <c r="VUD55" s="9"/>
      <c r="VUE55" s="9"/>
      <c r="VUF55" s="9"/>
      <c r="VUG55" s="9"/>
      <c r="VUH55" s="9"/>
      <c r="VUI55" s="9"/>
      <c r="VUJ55" s="9"/>
      <c r="VUK55" s="9"/>
      <c r="VUL55" s="9"/>
      <c r="VUM55" s="9"/>
      <c r="VUN55" s="9"/>
      <c r="VUO55" s="9"/>
      <c r="VUP55" s="9"/>
      <c r="VUQ55" s="9"/>
      <c r="VUR55" s="9"/>
      <c r="VUS55" s="9"/>
      <c r="VUT55" s="9"/>
      <c r="VUU55" s="9"/>
      <c r="VUV55" s="9"/>
      <c r="VUW55" s="9"/>
      <c r="VUX55" s="9"/>
      <c r="VUY55" s="9"/>
      <c r="VUZ55" s="9"/>
      <c r="VVA55" s="9"/>
      <c r="VVB55" s="9"/>
      <c r="VVC55" s="9"/>
      <c r="VVD55" s="9"/>
      <c r="VVE55" s="9"/>
      <c r="VVF55" s="9"/>
      <c r="VVG55" s="9"/>
      <c r="VVH55" s="9"/>
      <c r="VVI55" s="9"/>
      <c r="VVJ55" s="9"/>
      <c r="VVK55" s="9"/>
      <c r="VVL55" s="9"/>
      <c r="VVM55" s="9"/>
      <c r="VVN55" s="9"/>
      <c r="VVO55" s="9"/>
      <c r="VVP55" s="9"/>
      <c r="VVQ55" s="9"/>
      <c r="VVR55" s="9"/>
      <c r="VVS55" s="9"/>
      <c r="VVT55" s="9"/>
      <c r="VVU55" s="9"/>
      <c r="VVV55" s="9"/>
      <c r="VVW55" s="9"/>
      <c r="VVX55" s="9"/>
      <c r="VVY55" s="9"/>
      <c r="VVZ55" s="9"/>
      <c r="VWA55" s="9"/>
      <c r="VWB55" s="9"/>
      <c r="VWC55" s="9"/>
      <c r="VWD55" s="9"/>
      <c r="VWE55" s="9"/>
      <c r="VWF55" s="9"/>
      <c r="VWG55" s="9"/>
      <c r="VWH55" s="9"/>
      <c r="VWI55" s="9"/>
      <c r="VWJ55" s="9"/>
      <c r="VWK55" s="9"/>
      <c r="VWL55" s="9"/>
      <c r="VWM55" s="9"/>
      <c r="VWN55" s="9"/>
      <c r="VWO55" s="9"/>
      <c r="VWP55" s="9"/>
      <c r="VWQ55" s="9"/>
      <c r="VWR55" s="9"/>
      <c r="VWS55" s="9"/>
      <c r="VWT55" s="9"/>
      <c r="VWU55" s="9"/>
      <c r="VWV55" s="9"/>
      <c r="VWW55" s="9"/>
      <c r="VWX55" s="9"/>
      <c r="VWY55" s="9"/>
      <c r="VWZ55" s="9"/>
      <c r="VXA55" s="9"/>
      <c r="VXB55" s="9"/>
      <c r="VXC55" s="9"/>
      <c r="VXD55" s="9"/>
      <c r="VXE55" s="9"/>
      <c r="VXF55" s="9"/>
      <c r="VXG55" s="9"/>
      <c r="VXH55" s="9"/>
      <c r="VXI55" s="9"/>
      <c r="VXJ55" s="9"/>
      <c r="VXK55" s="9"/>
      <c r="VXL55" s="9"/>
      <c r="VXM55" s="9"/>
      <c r="VXN55" s="9"/>
      <c r="VXO55" s="9"/>
      <c r="VXP55" s="9"/>
      <c r="VXQ55" s="9"/>
      <c r="VXR55" s="9"/>
      <c r="VXS55" s="9"/>
      <c r="VXT55" s="9"/>
      <c r="VXU55" s="9"/>
      <c r="VXV55" s="9"/>
      <c r="VXW55" s="9"/>
      <c r="VXX55" s="9"/>
      <c r="VXY55" s="9"/>
      <c r="VXZ55" s="9"/>
      <c r="VYA55" s="9"/>
      <c r="VYB55" s="9"/>
      <c r="VYC55" s="9"/>
      <c r="VYD55" s="9"/>
      <c r="VYE55" s="9"/>
      <c r="VYF55" s="9"/>
      <c r="VYG55" s="9"/>
      <c r="VYH55" s="9"/>
      <c r="VYI55" s="9"/>
      <c r="VYJ55" s="9"/>
      <c r="VYK55" s="9"/>
      <c r="VYL55" s="9"/>
      <c r="VYM55" s="9"/>
      <c r="VYN55" s="9"/>
      <c r="VYO55" s="9"/>
      <c r="VYP55" s="9"/>
      <c r="VYQ55" s="9"/>
      <c r="VYR55" s="9"/>
      <c r="VYS55" s="9"/>
      <c r="VYT55" s="9"/>
      <c r="VYU55" s="9"/>
      <c r="VYV55" s="9"/>
      <c r="VYW55" s="9"/>
      <c r="VYX55" s="9"/>
      <c r="VYY55" s="9"/>
      <c r="VYZ55" s="9"/>
      <c r="VZA55" s="9"/>
      <c r="VZB55" s="9"/>
      <c r="VZC55" s="9"/>
      <c r="VZD55" s="9"/>
      <c r="VZE55" s="9"/>
      <c r="VZF55" s="9"/>
      <c r="VZG55" s="9"/>
      <c r="VZH55" s="9"/>
      <c r="VZI55" s="9"/>
      <c r="VZJ55" s="9"/>
      <c r="VZK55" s="9"/>
      <c r="VZL55" s="9"/>
      <c r="VZM55" s="9"/>
      <c r="VZN55" s="9"/>
      <c r="VZO55" s="9"/>
      <c r="VZP55" s="9"/>
      <c r="VZQ55" s="9"/>
      <c r="VZR55" s="9"/>
      <c r="VZS55" s="9"/>
      <c r="VZT55" s="9"/>
      <c r="VZU55" s="9"/>
      <c r="VZV55" s="9"/>
      <c r="VZW55" s="9"/>
      <c r="VZX55" s="9"/>
      <c r="VZY55" s="9"/>
      <c r="VZZ55" s="9"/>
      <c r="WAA55" s="9"/>
      <c r="WAB55" s="9"/>
      <c r="WAC55" s="9"/>
      <c r="WAD55" s="9"/>
      <c r="WAE55" s="9"/>
      <c r="WAF55" s="9"/>
      <c r="WAG55" s="9"/>
      <c r="WAH55" s="9"/>
      <c r="WAI55" s="9"/>
      <c r="WAJ55" s="9"/>
      <c r="WAK55" s="9"/>
      <c r="WAL55" s="9"/>
      <c r="WAM55" s="9"/>
      <c r="WAN55" s="9"/>
      <c r="WAO55" s="9"/>
      <c r="WAP55" s="9"/>
      <c r="WAQ55" s="9"/>
      <c r="WAR55" s="9"/>
      <c r="WAS55" s="9"/>
      <c r="WAT55" s="9"/>
      <c r="WAU55" s="9"/>
      <c r="WAV55" s="9"/>
      <c r="WAW55" s="9"/>
      <c r="WAX55" s="9"/>
      <c r="WAY55" s="9"/>
      <c r="WAZ55" s="9"/>
      <c r="WBA55" s="9"/>
      <c r="WBB55" s="9"/>
      <c r="WBC55" s="9"/>
      <c r="WBD55" s="9"/>
      <c r="WBE55" s="9"/>
      <c r="WBF55" s="9"/>
      <c r="WBG55" s="9"/>
      <c r="WBH55" s="9"/>
      <c r="WBI55" s="9"/>
      <c r="WBJ55" s="9"/>
      <c r="WBK55" s="9"/>
      <c r="WBL55" s="9"/>
      <c r="WBM55" s="9"/>
      <c r="WBN55" s="9"/>
      <c r="WBO55" s="9"/>
      <c r="WBP55" s="9"/>
      <c r="WBQ55" s="9"/>
      <c r="WBR55" s="9"/>
      <c r="WBS55" s="9"/>
      <c r="WBT55" s="9"/>
      <c r="WBU55" s="9"/>
      <c r="WBV55" s="9"/>
      <c r="WBW55" s="9"/>
      <c r="WBX55" s="9"/>
      <c r="WBY55" s="9"/>
      <c r="WBZ55" s="9"/>
      <c r="WCA55" s="9"/>
      <c r="WCB55" s="9"/>
      <c r="WCC55" s="9"/>
      <c r="WCD55" s="9"/>
      <c r="WCE55" s="9"/>
      <c r="WCF55" s="9"/>
      <c r="WCG55" s="9"/>
      <c r="WCH55" s="9"/>
      <c r="WCI55" s="9"/>
      <c r="WCJ55" s="9"/>
      <c r="WCK55" s="9"/>
      <c r="WCL55" s="9"/>
      <c r="WCM55" s="9"/>
      <c r="WCN55" s="9"/>
      <c r="WCO55" s="9"/>
      <c r="WCP55" s="9"/>
      <c r="WCQ55" s="9"/>
      <c r="WCR55" s="9"/>
      <c r="WCS55" s="9"/>
      <c r="WCT55" s="9"/>
      <c r="WCU55" s="9"/>
      <c r="WCV55" s="9"/>
      <c r="WCW55" s="9"/>
      <c r="WCX55" s="9"/>
      <c r="WCY55" s="9"/>
      <c r="WCZ55" s="9"/>
      <c r="WDA55" s="9"/>
      <c r="WDB55" s="9"/>
      <c r="WDC55" s="9"/>
      <c r="WDD55" s="9"/>
      <c r="WDE55" s="9"/>
      <c r="WDF55" s="9"/>
      <c r="WDG55" s="9"/>
      <c r="WDH55" s="9"/>
      <c r="WDI55" s="9"/>
      <c r="WDJ55" s="9"/>
      <c r="WDK55" s="9"/>
      <c r="WDL55" s="9"/>
      <c r="WDM55" s="9"/>
      <c r="WDN55" s="9"/>
      <c r="WDO55" s="9"/>
      <c r="WDP55" s="9"/>
      <c r="WDQ55" s="9"/>
      <c r="WDR55" s="9"/>
      <c r="WDS55" s="9"/>
      <c r="WDT55" s="9"/>
      <c r="WDU55" s="9"/>
      <c r="WDV55" s="9"/>
      <c r="WDW55" s="9"/>
      <c r="WDX55" s="9"/>
      <c r="WDY55" s="9"/>
      <c r="WDZ55" s="9"/>
      <c r="WEA55" s="9"/>
      <c r="WEB55" s="9"/>
      <c r="WEC55" s="9"/>
      <c r="WED55" s="9"/>
      <c r="WEE55" s="9"/>
      <c r="WEF55" s="9"/>
      <c r="WEG55" s="9"/>
      <c r="WEH55" s="9"/>
      <c r="WEI55" s="9"/>
      <c r="WEJ55" s="9"/>
      <c r="WEK55" s="9"/>
      <c r="WEL55" s="9"/>
      <c r="WEM55" s="9"/>
      <c r="WEN55" s="9"/>
      <c r="WEO55" s="9"/>
      <c r="WEP55" s="9"/>
      <c r="WEQ55" s="9"/>
      <c r="WER55" s="9"/>
      <c r="WES55" s="9"/>
      <c r="WET55" s="9"/>
      <c r="WEU55" s="9"/>
      <c r="WEV55" s="9"/>
      <c r="WEW55" s="9"/>
      <c r="WEX55" s="9"/>
      <c r="WEY55" s="9"/>
      <c r="WEZ55" s="9"/>
      <c r="WFA55" s="9"/>
      <c r="WFB55" s="9"/>
      <c r="WFC55" s="9"/>
      <c r="WFD55" s="9"/>
      <c r="WFE55" s="9"/>
      <c r="WFF55" s="9"/>
      <c r="WFG55" s="9"/>
      <c r="WFH55" s="9"/>
      <c r="WFI55" s="9"/>
      <c r="WFJ55" s="9"/>
      <c r="WFK55" s="9"/>
      <c r="WFL55" s="9"/>
      <c r="WFM55" s="9"/>
      <c r="WFN55" s="9"/>
      <c r="WFO55" s="9"/>
      <c r="WFP55" s="9"/>
      <c r="WFQ55" s="9"/>
      <c r="WFR55" s="9"/>
      <c r="WFS55" s="9"/>
      <c r="WFT55" s="9"/>
      <c r="WFU55" s="9"/>
      <c r="WFV55" s="9"/>
      <c r="WFW55" s="9"/>
      <c r="WFX55" s="9"/>
      <c r="WFY55" s="9"/>
      <c r="WFZ55" s="9"/>
      <c r="WGA55" s="9"/>
      <c r="WGB55" s="9"/>
      <c r="WGC55" s="9"/>
      <c r="WGD55" s="9"/>
      <c r="WGE55" s="9"/>
      <c r="WGF55" s="9"/>
      <c r="WGG55" s="9"/>
      <c r="WGH55" s="9"/>
      <c r="WGI55" s="9"/>
      <c r="WGJ55" s="9"/>
      <c r="WGK55" s="9"/>
      <c r="WGL55" s="9"/>
      <c r="WGM55" s="9"/>
      <c r="WGN55" s="9"/>
      <c r="WGO55" s="9"/>
      <c r="WGP55" s="9"/>
      <c r="WGQ55" s="9"/>
      <c r="WGR55" s="9"/>
      <c r="WGS55" s="9"/>
      <c r="WGT55" s="9"/>
      <c r="WGU55" s="9"/>
      <c r="WGV55" s="9"/>
      <c r="WGW55" s="9"/>
      <c r="WGX55" s="9"/>
      <c r="WGY55" s="9"/>
      <c r="WGZ55" s="9"/>
      <c r="WHA55" s="9"/>
      <c r="WHB55" s="9"/>
      <c r="WHC55" s="9"/>
      <c r="WHD55" s="9"/>
      <c r="WHE55" s="9"/>
      <c r="WHF55" s="9"/>
      <c r="WHG55" s="9"/>
      <c r="WHH55" s="9"/>
      <c r="WHI55" s="9"/>
      <c r="WHJ55" s="9"/>
      <c r="WHK55" s="9"/>
      <c r="WHL55" s="9"/>
      <c r="WHM55" s="9"/>
      <c r="WHN55" s="9"/>
      <c r="WHO55" s="9"/>
      <c r="WHP55" s="9"/>
      <c r="WHQ55" s="9"/>
      <c r="WHR55" s="9"/>
      <c r="WHS55" s="9"/>
      <c r="WHT55" s="9"/>
      <c r="WHU55" s="9"/>
      <c r="WHV55" s="9"/>
      <c r="WHW55" s="9"/>
      <c r="WHX55" s="9"/>
      <c r="WHY55" s="9"/>
      <c r="WHZ55" s="9"/>
      <c r="WIA55" s="9"/>
      <c r="WIB55" s="9"/>
      <c r="WIC55" s="9"/>
      <c r="WID55" s="9"/>
      <c r="WIE55" s="9"/>
      <c r="WIF55" s="9"/>
      <c r="WIG55" s="9"/>
      <c r="WIH55" s="9"/>
      <c r="WII55" s="9"/>
      <c r="WIJ55" s="9"/>
      <c r="WIK55" s="9"/>
      <c r="WIL55" s="9"/>
      <c r="WIM55" s="9"/>
      <c r="WIN55" s="9"/>
      <c r="WIO55" s="9"/>
      <c r="WIP55" s="9"/>
      <c r="WIQ55" s="9"/>
      <c r="WIR55" s="9"/>
      <c r="WIS55" s="9"/>
      <c r="WIT55" s="9"/>
      <c r="WIU55" s="9"/>
      <c r="WIV55" s="9"/>
      <c r="WIW55" s="9"/>
      <c r="WIX55" s="9"/>
      <c r="WIY55" s="9"/>
      <c r="WIZ55" s="9"/>
      <c r="WJA55" s="9"/>
      <c r="WJB55" s="9"/>
      <c r="WJC55" s="9"/>
      <c r="WJD55" s="9"/>
      <c r="WJE55" s="9"/>
      <c r="WJF55" s="9"/>
      <c r="WJG55" s="9"/>
      <c r="WJH55" s="9"/>
      <c r="WJI55" s="9"/>
      <c r="WJJ55" s="9"/>
      <c r="WJK55" s="9"/>
      <c r="WJL55" s="9"/>
      <c r="WJM55" s="9"/>
      <c r="WJN55" s="9"/>
      <c r="WJO55" s="9"/>
      <c r="WJP55" s="9"/>
      <c r="WJQ55" s="9"/>
      <c r="WJR55" s="9"/>
      <c r="WJS55" s="9"/>
      <c r="WJT55" s="9"/>
      <c r="WJU55" s="9"/>
      <c r="WJV55" s="9"/>
      <c r="WJW55" s="9"/>
      <c r="WJX55" s="9"/>
      <c r="WJY55" s="9"/>
      <c r="WJZ55" s="9"/>
      <c r="WKA55" s="9"/>
      <c r="WKB55" s="9"/>
      <c r="WKC55" s="9"/>
      <c r="WKD55" s="9"/>
      <c r="WKE55" s="9"/>
      <c r="WKF55" s="9"/>
      <c r="WKG55" s="9"/>
      <c r="WKH55" s="9"/>
      <c r="WKI55" s="9"/>
      <c r="WKJ55" s="9"/>
      <c r="WKK55" s="9"/>
      <c r="WKL55" s="9"/>
      <c r="WKM55" s="9"/>
      <c r="WKN55" s="9"/>
      <c r="WKO55" s="9"/>
      <c r="WKP55" s="9"/>
      <c r="WKQ55" s="9"/>
      <c r="WKR55" s="9"/>
      <c r="WKS55" s="9"/>
      <c r="WKT55" s="9"/>
      <c r="WKU55" s="9"/>
      <c r="WKV55" s="9"/>
      <c r="WKW55" s="9"/>
      <c r="WKX55" s="9"/>
      <c r="WKY55" s="9"/>
      <c r="WKZ55" s="9"/>
      <c r="WLA55" s="9"/>
      <c r="WLB55" s="9"/>
      <c r="WLC55" s="9"/>
      <c r="WLD55" s="9"/>
      <c r="WLE55" s="9"/>
      <c r="WLF55" s="9"/>
      <c r="WLG55" s="9"/>
      <c r="WLH55" s="9"/>
      <c r="WLI55" s="9"/>
      <c r="WLJ55" s="9"/>
      <c r="WLK55" s="9"/>
      <c r="WLL55" s="9"/>
      <c r="WLM55" s="9"/>
      <c r="WLN55" s="9"/>
      <c r="WLO55" s="9"/>
      <c r="WLP55" s="9"/>
      <c r="WLQ55" s="9"/>
      <c r="WLR55" s="9"/>
      <c r="WLS55" s="9"/>
      <c r="WLT55" s="9"/>
      <c r="WLU55" s="9"/>
      <c r="WLV55" s="9"/>
      <c r="WLW55" s="9"/>
      <c r="WLX55" s="9"/>
      <c r="WLY55" s="9"/>
      <c r="WLZ55" s="9"/>
      <c r="WMA55" s="9"/>
      <c r="WMB55" s="9"/>
      <c r="WMC55" s="9"/>
      <c r="WMD55" s="9"/>
      <c r="WME55" s="9"/>
      <c r="WMF55" s="9"/>
      <c r="WMG55" s="9"/>
      <c r="WMH55" s="9"/>
      <c r="WMI55" s="9"/>
      <c r="WMJ55" s="9"/>
      <c r="WMK55" s="9"/>
      <c r="WML55" s="9"/>
      <c r="WMM55" s="9"/>
      <c r="WMN55" s="9"/>
      <c r="WMO55" s="9"/>
      <c r="WMP55" s="9"/>
      <c r="WMQ55" s="9"/>
      <c r="WMR55" s="9"/>
      <c r="WMS55" s="9"/>
      <c r="WMT55" s="9"/>
      <c r="WMU55" s="9"/>
      <c r="WMV55" s="9"/>
      <c r="WMW55" s="9"/>
      <c r="WMX55" s="9"/>
      <c r="WMY55" s="9"/>
      <c r="WMZ55" s="9"/>
      <c r="WNA55" s="9"/>
      <c r="WNB55" s="9"/>
      <c r="WNC55" s="9"/>
      <c r="WND55" s="9"/>
      <c r="WNE55" s="9"/>
      <c r="WNF55" s="9"/>
      <c r="WNG55" s="9"/>
      <c r="WNH55" s="9"/>
      <c r="WNI55" s="9"/>
      <c r="WNJ55" s="9"/>
      <c r="WNK55" s="9"/>
      <c r="WNL55" s="9"/>
      <c r="WNM55" s="9"/>
      <c r="WNN55" s="9"/>
      <c r="WNO55" s="9"/>
      <c r="WNP55" s="9"/>
      <c r="WNQ55" s="9"/>
      <c r="WNR55" s="9"/>
      <c r="WNS55" s="9"/>
      <c r="WNT55" s="9"/>
      <c r="WNU55" s="9"/>
      <c r="WNV55" s="9"/>
      <c r="WNW55" s="9"/>
      <c r="WNX55" s="9"/>
      <c r="WNY55" s="9"/>
      <c r="WNZ55" s="9"/>
      <c r="WOA55" s="9"/>
      <c r="WOB55" s="9"/>
      <c r="WOC55" s="9"/>
      <c r="WOD55" s="9"/>
      <c r="WOE55" s="9"/>
      <c r="WOF55" s="9"/>
      <c r="WOG55" s="9"/>
      <c r="WOH55" s="9"/>
      <c r="WOI55" s="9"/>
      <c r="WOJ55" s="9"/>
      <c r="WOK55" s="9"/>
      <c r="WOL55" s="9"/>
      <c r="WOM55" s="9"/>
      <c r="WON55" s="9"/>
      <c r="WOO55" s="9"/>
      <c r="WOP55" s="9"/>
      <c r="WOQ55" s="9"/>
      <c r="WOR55" s="9"/>
      <c r="WOS55" s="9"/>
      <c r="WOT55" s="9"/>
      <c r="WOU55" s="9"/>
      <c r="WOV55" s="9"/>
      <c r="WOW55" s="9"/>
      <c r="WOX55" s="9"/>
      <c r="WOY55" s="9"/>
      <c r="WOZ55" s="9"/>
      <c r="WPA55" s="9"/>
      <c r="WPB55" s="9"/>
      <c r="WPC55" s="9"/>
      <c r="WPD55" s="9"/>
      <c r="WPE55" s="9"/>
      <c r="WPF55" s="9"/>
      <c r="WPG55" s="9"/>
      <c r="WPH55" s="9"/>
      <c r="WPI55" s="9"/>
      <c r="WPJ55" s="9"/>
      <c r="WPK55" s="9"/>
      <c r="WPL55" s="9"/>
      <c r="WPM55" s="9"/>
      <c r="WPN55" s="9"/>
      <c r="WPO55" s="9"/>
      <c r="WPP55" s="9"/>
      <c r="WPQ55" s="9"/>
      <c r="WPR55" s="9"/>
      <c r="WPS55" s="9"/>
      <c r="WPT55" s="9"/>
      <c r="WPU55" s="9"/>
      <c r="WPV55" s="9"/>
      <c r="WPW55" s="9"/>
      <c r="WPX55" s="9"/>
      <c r="WPY55" s="9"/>
      <c r="WPZ55" s="9"/>
      <c r="WQA55" s="9"/>
      <c r="WQB55" s="9"/>
      <c r="WQC55" s="9"/>
      <c r="WQD55" s="9"/>
      <c r="WQE55" s="9"/>
      <c r="WQF55" s="9"/>
      <c r="WQG55" s="9"/>
      <c r="WQH55" s="9"/>
      <c r="WQI55" s="9"/>
      <c r="WQJ55" s="9"/>
      <c r="WQK55" s="9"/>
      <c r="WQL55" s="9"/>
      <c r="WQM55" s="9"/>
      <c r="WQN55" s="9"/>
      <c r="WQO55" s="9"/>
      <c r="WQP55" s="9"/>
      <c r="WQQ55" s="9"/>
      <c r="WQR55" s="9"/>
      <c r="WQS55" s="9"/>
      <c r="WQT55" s="9"/>
      <c r="WQU55" s="9"/>
      <c r="WQV55" s="9"/>
      <c r="WQW55" s="9"/>
      <c r="WQX55" s="9"/>
      <c r="WQY55" s="9"/>
      <c r="WQZ55" s="9"/>
      <c r="WRA55" s="9"/>
      <c r="WRB55" s="9"/>
      <c r="WRC55" s="9"/>
      <c r="WRD55" s="9"/>
      <c r="WRE55" s="9"/>
      <c r="WRF55" s="9"/>
      <c r="WRG55" s="9"/>
      <c r="WRH55" s="9"/>
      <c r="WRI55" s="9"/>
      <c r="WRJ55" s="9"/>
      <c r="WRK55" s="9"/>
      <c r="WRL55" s="9"/>
      <c r="WRM55" s="9"/>
      <c r="WRN55" s="9"/>
      <c r="WRO55" s="9"/>
      <c r="WRP55" s="9"/>
      <c r="WRQ55" s="9"/>
      <c r="WRR55" s="9"/>
      <c r="WRS55" s="9"/>
      <c r="WRT55" s="9"/>
      <c r="WRU55" s="9"/>
      <c r="WRV55" s="9"/>
      <c r="WRW55" s="9"/>
      <c r="WRX55" s="9"/>
      <c r="WRY55" s="9"/>
      <c r="WRZ55" s="9"/>
      <c r="WSA55" s="9"/>
      <c r="WSB55" s="9"/>
      <c r="WSC55" s="9"/>
      <c r="WSD55" s="9"/>
      <c r="WSE55" s="9"/>
      <c r="WSF55" s="9"/>
      <c r="WSG55" s="9"/>
      <c r="WSH55" s="9"/>
      <c r="WSI55" s="9"/>
      <c r="WSJ55" s="9"/>
      <c r="WSK55" s="9"/>
      <c r="WSL55" s="9"/>
      <c r="WSM55" s="9"/>
      <c r="WSN55" s="9"/>
      <c r="WSO55" s="9"/>
      <c r="WSP55" s="9"/>
      <c r="WSQ55" s="9"/>
      <c r="WSR55" s="9"/>
      <c r="WSS55" s="9"/>
      <c r="WST55" s="9"/>
      <c r="WSU55" s="9"/>
      <c r="WSV55" s="9"/>
      <c r="WSW55" s="9"/>
      <c r="WSX55" s="9"/>
      <c r="WSY55" s="9"/>
      <c r="WSZ55" s="9"/>
      <c r="WTA55" s="9"/>
      <c r="WTB55" s="9"/>
      <c r="WTC55" s="9"/>
      <c r="WTD55" s="9"/>
      <c r="WTE55" s="9"/>
      <c r="WTF55" s="9"/>
      <c r="WTG55" s="9"/>
      <c r="WTH55" s="9"/>
      <c r="WTI55" s="9"/>
      <c r="WTJ55" s="9"/>
      <c r="WTK55" s="9"/>
      <c r="WTL55" s="9"/>
      <c r="WTM55" s="9"/>
      <c r="WTN55" s="9"/>
      <c r="WTO55" s="9"/>
      <c r="WTP55" s="9"/>
      <c r="WTQ55" s="9"/>
      <c r="WTR55" s="9"/>
      <c r="WTS55" s="9"/>
      <c r="WTT55" s="9"/>
      <c r="WTU55" s="9"/>
      <c r="WTV55" s="9"/>
      <c r="WTW55" s="9"/>
      <c r="WTX55" s="9"/>
      <c r="WTY55" s="9"/>
      <c r="WTZ55" s="9"/>
      <c r="WUA55" s="9"/>
      <c r="WUB55" s="9"/>
      <c r="WUC55" s="9"/>
      <c r="WUD55" s="9"/>
      <c r="WUE55" s="9"/>
      <c r="WUF55" s="9"/>
      <c r="WUG55" s="9"/>
      <c r="WUH55" s="9"/>
      <c r="WUI55" s="9"/>
      <c r="WUJ55" s="9"/>
      <c r="WUK55" s="9"/>
      <c r="WUL55" s="9"/>
      <c r="WUM55" s="9"/>
      <c r="WUN55" s="9"/>
      <c r="WUO55" s="9"/>
      <c r="WUP55" s="9"/>
      <c r="WUQ55" s="9"/>
      <c r="WUR55" s="9"/>
      <c r="WUS55" s="9"/>
      <c r="WUT55" s="9"/>
      <c r="WUU55" s="9"/>
      <c r="WUV55" s="9"/>
      <c r="WUW55" s="9"/>
      <c r="WUX55" s="9"/>
      <c r="WUY55" s="9"/>
      <c r="WUZ55" s="9"/>
      <c r="WVA55" s="9"/>
      <c r="WVB55" s="9"/>
      <c r="WVC55" s="9"/>
      <c r="WVD55" s="9"/>
      <c r="WVE55" s="9"/>
      <c r="WVF55" s="9"/>
      <c r="WVG55" s="9"/>
      <c r="WVH55" s="9"/>
      <c r="WVI55" s="9"/>
      <c r="WVJ55" s="9"/>
      <c r="WVK55" s="9"/>
      <c r="WVL55" s="9"/>
      <c r="WVM55" s="9"/>
      <c r="WVN55" s="9"/>
      <c r="WVO55" s="9"/>
      <c r="WVP55" s="9"/>
      <c r="WVQ55" s="9"/>
      <c r="WVR55" s="9"/>
      <c r="WVS55" s="9"/>
      <c r="WVT55" s="9"/>
      <c r="WVU55" s="9"/>
      <c r="WVV55" s="9"/>
      <c r="WVW55" s="9"/>
      <c r="WVX55" s="9"/>
      <c r="WVY55" s="9"/>
      <c r="WVZ55" s="9"/>
      <c r="WWA55" s="9"/>
      <c r="WWB55" s="9"/>
      <c r="WWC55" s="9"/>
      <c r="WWD55" s="9"/>
      <c r="WWE55" s="9"/>
      <c r="WWF55" s="9"/>
      <c r="WWG55" s="9"/>
      <c r="WWH55" s="9"/>
      <c r="WWI55" s="9"/>
      <c r="WWJ55" s="9"/>
      <c r="WWK55" s="9"/>
      <c r="WWL55" s="9"/>
      <c r="WWM55" s="9"/>
      <c r="WWN55" s="9"/>
      <c r="WWO55" s="9"/>
      <c r="WWP55" s="9"/>
      <c r="WWQ55" s="9"/>
      <c r="WWR55" s="9"/>
      <c r="WWS55" s="9"/>
      <c r="WWT55" s="9"/>
      <c r="WWU55" s="9"/>
      <c r="WWV55" s="9"/>
      <c r="WWW55" s="9"/>
      <c r="WWX55" s="9"/>
      <c r="WWY55" s="9"/>
      <c r="WWZ55" s="9"/>
      <c r="WXA55" s="9"/>
      <c r="WXB55" s="9"/>
      <c r="WXC55" s="9"/>
      <c r="WXD55" s="9"/>
      <c r="WXE55" s="9"/>
      <c r="WXF55" s="9"/>
      <c r="WXG55" s="9"/>
      <c r="WXH55" s="9"/>
      <c r="WXI55" s="9"/>
      <c r="WXJ55" s="9"/>
      <c r="WXK55" s="9"/>
      <c r="WXL55" s="9"/>
      <c r="WXM55" s="9"/>
      <c r="WXN55" s="9"/>
      <c r="WXO55" s="9"/>
      <c r="WXP55" s="9"/>
      <c r="WXQ55" s="9"/>
      <c r="WXR55" s="9"/>
      <c r="WXS55" s="9"/>
      <c r="WXT55" s="9"/>
      <c r="WXU55" s="9"/>
      <c r="WXV55" s="9"/>
      <c r="WXW55" s="9"/>
      <c r="WXX55" s="9"/>
      <c r="WXY55" s="9"/>
      <c r="WXZ55" s="9"/>
      <c r="WYA55" s="9"/>
      <c r="WYB55" s="9"/>
      <c r="WYC55" s="9"/>
      <c r="WYD55" s="9"/>
      <c r="WYE55" s="9"/>
      <c r="WYF55" s="9"/>
      <c r="WYG55" s="9"/>
      <c r="WYH55" s="9"/>
      <c r="WYI55" s="9"/>
      <c r="WYJ55" s="9"/>
      <c r="WYK55" s="9"/>
      <c r="WYL55" s="9"/>
      <c r="WYM55" s="9"/>
      <c r="WYN55" s="9"/>
      <c r="WYO55" s="9"/>
      <c r="WYP55" s="9"/>
      <c r="WYQ55" s="9"/>
      <c r="WYR55" s="9"/>
      <c r="WYS55" s="9"/>
      <c r="WYT55" s="9"/>
      <c r="WYU55" s="9"/>
      <c r="WYV55" s="9"/>
      <c r="WYW55" s="9"/>
      <c r="WYX55" s="9"/>
      <c r="WYY55" s="9"/>
      <c r="WYZ55" s="9"/>
      <c r="WZA55" s="9"/>
      <c r="WZB55" s="9"/>
      <c r="WZC55" s="9"/>
      <c r="WZD55" s="9"/>
      <c r="WZE55" s="9"/>
      <c r="WZF55" s="9"/>
      <c r="WZG55" s="9"/>
      <c r="WZH55" s="9"/>
      <c r="WZI55" s="9"/>
      <c r="WZJ55" s="9"/>
      <c r="WZK55" s="9"/>
      <c r="WZL55" s="9"/>
      <c r="WZM55" s="9"/>
      <c r="WZN55" s="9"/>
      <c r="WZO55" s="9"/>
      <c r="WZP55" s="9"/>
      <c r="WZQ55" s="9"/>
      <c r="WZR55" s="9"/>
      <c r="WZS55" s="9"/>
      <c r="WZT55" s="9"/>
      <c r="WZU55" s="9"/>
      <c r="WZV55" s="9"/>
      <c r="WZW55" s="9"/>
      <c r="WZX55" s="9"/>
      <c r="WZY55" s="9"/>
      <c r="WZZ55" s="9"/>
      <c r="XAA55" s="9"/>
      <c r="XAB55" s="9"/>
      <c r="XAC55" s="9"/>
      <c r="XAD55" s="9"/>
      <c r="XAE55" s="9"/>
      <c r="XAF55" s="9"/>
      <c r="XAG55" s="9"/>
      <c r="XAH55" s="9"/>
      <c r="XAI55" s="9"/>
      <c r="XAJ55" s="9"/>
      <c r="XAK55" s="9"/>
      <c r="XAL55" s="9"/>
      <c r="XAM55" s="9"/>
      <c r="XAN55" s="9"/>
      <c r="XAO55" s="9"/>
      <c r="XAP55" s="9"/>
      <c r="XAQ55" s="9"/>
      <c r="XAR55" s="9"/>
      <c r="XAS55" s="9"/>
      <c r="XAT55" s="9"/>
      <c r="XAU55" s="9"/>
      <c r="XAV55" s="9"/>
      <c r="XAW55" s="9"/>
      <c r="XAX55" s="9"/>
      <c r="XAY55" s="9"/>
      <c r="XAZ55" s="9"/>
      <c r="XBA55" s="9"/>
      <c r="XBB55" s="9"/>
      <c r="XBC55" s="9"/>
      <c r="XBD55" s="9"/>
      <c r="XBE55" s="9"/>
      <c r="XBF55" s="9"/>
      <c r="XBG55" s="9"/>
      <c r="XBH55" s="9"/>
      <c r="XBI55" s="9"/>
      <c r="XBJ55" s="9"/>
      <c r="XBK55" s="9"/>
      <c r="XBL55" s="9"/>
      <c r="XBM55" s="9"/>
      <c r="XBN55" s="9"/>
      <c r="XBO55" s="9"/>
      <c r="XBP55" s="9"/>
      <c r="XBQ55" s="9"/>
      <c r="XBR55" s="9"/>
      <c r="XBS55" s="9"/>
      <c r="XBT55" s="9"/>
      <c r="XBU55" s="9"/>
      <c r="XBV55" s="9"/>
      <c r="XBW55" s="9"/>
      <c r="XBX55" s="9"/>
      <c r="XBY55" s="9"/>
      <c r="XBZ55" s="9"/>
      <c r="XCA55" s="9"/>
      <c r="XCB55" s="9"/>
      <c r="XCC55" s="9"/>
      <c r="XCD55" s="9"/>
      <c r="XCE55" s="9"/>
      <c r="XCF55" s="9"/>
      <c r="XCG55" s="9"/>
      <c r="XCH55" s="9"/>
      <c r="XCI55" s="9"/>
      <c r="XCJ55" s="9"/>
      <c r="XCK55" s="9"/>
      <c r="XCL55" s="9"/>
      <c r="XCM55" s="9"/>
      <c r="XCN55" s="9"/>
      <c r="XCO55" s="9"/>
      <c r="XCP55" s="9"/>
      <c r="XCQ55" s="9"/>
      <c r="XCR55" s="9"/>
      <c r="XCS55" s="9"/>
      <c r="XCT55" s="9"/>
      <c r="XCU55" s="9"/>
      <c r="XCV55" s="9"/>
      <c r="XCW55" s="9"/>
      <c r="XCX55" s="9"/>
      <c r="XCY55" s="9"/>
      <c r="XCZ55" s="9"/>
      <c r="XDA55" s="9"/>
      <c r="XDB55" s="9"/>
      <c r="XDC55" s="9"/>
      <c r="XDD55" s="9"/>
      <c r="XDE55" s="9"/>
      <c r="XDF55" s="9"/>
      <c r="XDG55" s="9"/>
      <c r="XDH55" s="9"/>
      <c r="XDI55" s="9"/>
      <c r="XDJ55" s="9"/>
      <c r="XDK55" s="9"/>
      <c r="XDL55" s="9"/>
      <c r="XDM55" s="9"/>
      <c r="XDN55" s="9"/>
      <c r="XDO55" s="9"/>
      <c r="XDP55" s="9"/>
      <c r="XDQ55" s="9"/>
      <c r="XDR55" s="9"/>
      <c r="XDS55" s="9"/>
      <c r="XDT55" s="9"/>
    </row>
    <row r="56" spans="1:16348" s="2" customFormat="1" hidden="1" outlineLevel="2" x14ac:dyDescent="0.2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9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  <c r="AFG56" s="9"/>
      <c r="AFH56" s="9"/>
      <c r="AFI56" s="9"/>
      <c r="AFJ56" s="9"/>
      <c r="AFK56" s="9"/>
      <c r="AFL56" s="9"/>
      <c r="AFM56" s="9"/>
      <c r="AFN56" s="9"/>
      <c r="AFO56" s="9"/>
      <c r="AFP56" s="9"/>
      <c r="AFQ56" s="9"/>
      <c r="AFR56" s="9"/>
      <c r="AFS56" s="9"/>
      <c r="AFT56" s="9"/>
      <c r="AFU56" s="9"/>
      <c r="AFV56" s="9"/>
      <c r="AFW56" s="9"/>
      <c r="AFX56" s="9"/>
      <c r="AFY56" s="9"/>
      <c r="AFZ56" s="9"/>
      <c r="AGA56" s="9"/>
      <c r="AGB56" s="9"/>
      <c r="AGC56" s="9"/>
      <c r="AGD56" s="9"/>
      <c r="AGE56" s="9"/>
      <c r="AGF56" s="9"/>
      <c r="AGG56" s="9"/>
      <c r="AGH56" s="9"/>
      <c r="AGI56" s="9"/>
      <c r="AGJ56" s="9"/>
      <c r="AGK56" s="9"/>
      <c r="AGL56" s="9"/>
      <c r="AGM56" s="9"/>
      <c r="AGN56" s="9"/>
      <c r="AGO56" s="9"/>
      <c r="AGP56" s="9"/>
      <c r="AGQ56" s="9"/>
      <c r="AGR56" s="9"/>
      <c r="AGS56" s="9"/>
      <c r="AGT56" s="9"/>
      <c r="AGU56" s="9"/>
      <c r="AGV56" s="9"/>
      <c r="AGW56" s="9"/>
      <c r="AGX56" s="9"/>
      <c r="AGY56" s="9"/>
      <c r="AGZ56" s="9"/>
      <c r="AHA56" s="9"/>
      <c r="AHB56" s="9"/>
      <c r="AHC56" s="9"/>
      <c r="AHD56" s="9"/>
      <c r="AHE56" s="9"/>
      <c r="AHF56" s="9"/>
      <c r="AHG56" s="9"/>
      <c r="AHH56" s="9"/>
      <c r="AHI56" s="9"/>
      <c r="AHJ56" s="9"/>
      <c r="AHK56" s="9"/>
      <c r="AHL56" s="9"/>
      <c r="AHM56" s="9"/>
      <c r="AHN56" s="9"/>
      <c r="AHO56" s="9"/>
      <c r="AHP56" s="9"/>
      <c r="AHQ56" s="9"/>
      <c r="AHR56" s="9"/>
      <c r="AHS56" s="9"/>
      <c r="AHT56" s="9"/>
      <c r="AHU56" s="9"/>
      <c r="AHV56" s="9"/>
      <c r="AHW56" s="9"/>
      <c r="AHX56" s="9"/>
      <c r="AHY56" s="9"/>
      <c r="AHZ56" s="9"/>
      <c r="AIA56" s="9"/>
      <c r="AIB56" s="9"/>
      <c r="AIC56" s="9"/>
      <c r="AID56" s="9"/>
      <c r="AIE56" s="9"/>
      <c r="AIF56" s="9"/>
      <c r="AIG56" s="9"/>
      <c r="AIH56" s="9"/>
      <c r="AII56" s="9"/>
      <c r="AIJ56" s="9"/>
      <c r="AIK56" s="9"/>
      <c r="AIL56" s="9"/>
      <c r="AIM56" s="9"/>
      <c r="AIN56" s="9"/>
      <c r="AIO56" s="9"/>
      <c r="AIP56" s="9"/>
      <c r="AIQ56" s="9"/>
      <c r="AIR56" s="9"/>
      <c r="AIS56" s="9"/>
      <c r="AIT56" s="9"/>
      <c r="AIU56" s="9"/>
      <c r="AIV56" s="9"/>
      <c r="AIW56" s="9"/>
      <c r="AIX56" s="9"/>
      <c r="AIY56" s="9"/>
      <c r="AIZ56" s="9"/>
      <c r="AJA56" s="9"/>
      <c r="AJB56" s="9"/>
      <c r="AJC56" s="9"/>
      <c r="AJD56" s="9"/>
      <c r="AJE56" s="9"/>
      <c r="AJF56" s="9"/>
      <c r="AJG56" s="9"/>
      <c r="AJH56" s="9"/>
      <c r="AJI56" s="9"/>
      <c r="AJJ56" s="9"/>
      <c r="AJK56" s="9"/>
      <c r="AJL56" s="9"/>
      <c r="AJM56" s="9"/>
      <c r="AJN56" s="9"/>
      <c r="AJO56" s="9"/>
      <c r="AJP56" s="9"/>
      <c r="AJQ56" s="9"/>
      <c r="AJR56" s="9"/>
      <c r="AJS56" s="9"/>
      <c r="AJT56" s="9"/>
      <c r="AJU56" s="9"/>
      <c r="AJV56" s="9"/>
      <c r="AJW56" s="9"/>
      <c r="AJX56" s="9"/>
      <c r="AJY56" s="9"/>
      <c r="AJZ56" s="9"/>
      <c r="AKA56" s="9"/>
      <c r="AKB56" s="9"/>
      <c r="AKC56" s="9"/>
      <c r="AKD56" s="9"/>
      <c r="AKE56" s="9"/>
      <c r="AKF56" s="9"/>
      <c r="AKG56" s="9"/>
      <c r="AKH56" s="9"/>
      <c r="AKI56" s="9"/>
      <c r="AKJ56" s="9"/>
      <c r="AKK56" s="9"/>
      <c r="AKL56" s="9"/>
      <c r="AKM56" s="9"/>
      <c r="AKN56" s="9"/>
      <c r="AKO56" s="9"/>
      <c r="AKP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A56" s="9"/>
      <c r="ALB56" s="9"/>
      <c r="ALC56" s="9"/>
      <c r="ALD56" s="9"/>
      <c r="ALE56" s="9"/>
      <c r="ALF56" s="9"/>
      <c r="ALG56" s="9"/>
      <c r="ALH56" s="9"/>
      <c r="ALI56" s="9"/>
      <c r="ALJ56" s="9"/>
      <c r="ALK56" s="9"/>
      <c r="ALL56" s="9"/>
      <c r="ALM56" s="9"/>
      <c r="ALN56" s="9"/>
      <c r="ALO56" s="9"/>
      <c r="ALP56" s="9"/>
      <c r="ALQ56" s="9"/>
      <c r="ALR56" s="9"/>
      <c r="ALS56" s="9"/>
      <c r="ALT56" s="9"/>
      <c r="ALU56" s="9"/>
      <c r="ALV56" s="9"/>
      <c r="ALW56" s="9"/>
      <c r="ALX56" s="9"/>
      <c r="ALY56" s="9"/>
      <c r="ALZ56" s="9"/>
      <c r="AMA56" s="9"/>
      <c r="AMB56" s="9"/>
      <c r="AMC56" s="9"/>
      <c r="AMD56" s="9"/>
      <c r="AME56" s="9"/>
      <c r="AMF56" s="9"/>
      <c r="AMG56" s="9"/>
      <c r="AMH56" s="9"/>
      <c r="AMI56" s="9"/>
      <c r="AMJ56" s="9"/>
      <c r="AMK56" s="9"/>
      <c r="AML56" s="9"/>
      <c r="AMM56" s="9"/>
      <c r="AMN56" s="9"/>
      <c r="AMO56" s="9"/>
      <c r="AMP56" s="9"/>
      <c r="AMQ56" s="9"/>
      <c r="AMR56" s="9"/>
      <c r="AMS56" s="9"/>
      <c r="AMT56" s="9"/>
      <c r="AMU56" s="9"/>
      <c r="AMV56" s="9"/>
      <c r="AMW56" s="9"/>
      <c r="AMX56" s="9"/>
      <c r="AMY56" s="9"/>
      <c r="AMZ56" s="9"/>
      <c r="ANA56" s="9"/>
      <c r="ANB56" s="9"/>
      <c r="ANC56" s="9"/>
      <c r="AND56" s="9"/>
      <c r="ANE56" s="9"/>
      <c r="ANF56" s="9"/>
      <c r="ANG56" s="9"/>
      <c r="ANH56" s="9"/>
      <c r="ANI56" s="9"/>
      <c r="ANJ56" s="9"/>
      <c r="ANK56" s="9"/>
      <c r="ANL56" s="9"/>
      <c r="ANM56" s="9"/>
      <c r="ANN56" s="9"/>
      <c r="ANO56" s="9"/>
      <c r="ANP56" s="9"/>
      <c r="ANQ56" s="9"/>
      <c r="ANR56" s="9"/>
      <c r="ANS56" s="9"/>
      <c r="ANT56" s="9"/>
      <c r="ANU56" s="9"/>
      <c r="ANV56" s="9"/>
      <c r="ANW56" s="9"/>
      <c r="ANX56" s="9"/>
      <c r="ANY56" s="9"/>
      <c r="ANZ56" s="9"/>
      <c r="AOA56" s="9"/>
      <c r="AOB56" s="9"/>
      <c r="AOC56" s="9"/>
      <c r="AOD56" s="9"/>
      <c r="AOE56" s="9"/>
      <c r="AOF56" s="9"/>
      <c r="AOG56" s="9"/>
      <c r="AOH56" s="9"/>
      <c r="AOI56" s="9"/>
      <c r="AOJ56" s="9"/>
      <c r="AOK56" s="9"/>
      <c r="AOL56" s="9"/>
      <c r="AOM56" s="9"/>
      <c r="AON56" s="9"/>
      <c r="AOO56" s="9"/>
      <c r="AOP56" s="9"/>
      <c r="AOQ56" s="9"/>
      <c r="AOR56" s="9"/>
      <c r="AOS56" s="9"/>
      <c r="AOT56" s="9"/>
      <c r="AOU56" s="9"/>
      <c r="AOV56" s="9"/>
      <c r="AOW56" s="9"/>
      <c r="AOX56" s="9"/>
      <c r="AOY56" s="9"/>
      <c r="AOZ56" s="9"/>
      <c r="APA56" s="9"/>
      <c r="APB56" s="9"/>
      <c r="APC56" s="9"/>
      <c r="APD56" s="9"/>
      <c r="APE56" s="9"/>
      <c r="APF56" s="9"/>
      <c r="APG56" s="9"/>
      <c r="APH56" s="9"/>
      <c r="API56" s="9"/>
      <c r="APJ56" s="9"/>
      <c r="APK56" s="9"/>
      <c r="APL56" s="9"/>
      <c r="APM56" s="9"/>
      <c r="APN56" s="9"/>
      <c r="APO56" s="9"/>
      <c r="APP56" s="9"/>
      <c r="APQ56" s="9"/>
      <c r="APR56" s="9"/>
      <c r="APS56" s="9"/>
      <c r="APT56" s="9"/>
      <c r="APU56" s="9"/>
      <c r="APV56" s="9"/>
      <c r="APW56" s="9"/>
      <c r="APX56" s="9"/>
      <c r="APY56" s="9"/>
      <c r="APZ56" s="9"/>
      <c r="AQA56" s="9"/>
      <c r="AQB56" s="9"/>
      <c r="AQC56" s="9"/>
      <c r="AQD56" s="9"/>
      <c r="AQE56" s="9"/>
      <c r="AQF56" s="9"/>
      <c r="AQG56" s="9"/>
      <c r="AQH56" s="9"/>
      <c r="AQI56" s="9"/>
      <c r="AQJ56" s="9"/>
      <c r="AQK56" s="9"/>
      <c r="AQL56" s="9"/>
      <c r="AQM56" s="9"/>
      <c r="AQN56" s="9"/>
      <c r="AQO56" s="9"/>
      <c r="AQP56" s="9"/>
      <c r="AQQ56" s="9"/>
      <c r="AQR56" s="9"/>
      <c r="AQS56" s="9"/>
      <c r="AQT56" s="9"/>
      <c r="AQU56" s="9"/>
      <c r="AQV56" s="9"/>
      <c r="AQW56" s="9"/>
      <c r="AQX56" s="9"/>
      <c r="AQY56" s="9"/>
      <c r="AQZ56" s="9"/>
      <c r="ARA56" s="9"/>
      <c r="ARB56" s="9"/>
      <c r="ARC56" s="9"/>
      <c r="ARD56" s="9"/>
      <c r="ARE56" s="9"/>
      <c r="ARF56" s="9"/>
      <c r="ARG56" s="9"/>
      <c r="ARH56" s="9"/>
      <c r="ARI56" s="9"/>
      <c r="ARJ56" s="9"/>
      <c r="ARK56" s="9"/>
      <c r="ARL56" s="9"/>
      <c r="ARM56" s="9"/>
      <c r="ARN56" s="9"/>
      <c r="ARO56" s="9"/>
      <c r="ARP56" s="9"/>
      <c r="ARQ56" s="9"/>
      <c r="ARR56" s="9"/>
      <c r="ARS56" s="9"/>
      <c r="ART56" s="9"/>
      <c r="ARU56" s="9"/>
      <c r="ARV56" s="9"/>
      <c r="ARW56" s="9"/>
      <c r="ARX56" s="9"/>
      <c r="ARY56" s="9"/>
      <c r="ARZ56" s="9"/>
      <c r="ASA56" s="9"/>
      <c r="ASB56" s="9"/>
      <c r="ASC56" s="9"/>
      <c r="ASD56" s="9"/>
      <c r="ASE56" s="9"/>
      <c r="ASF56" s="9"/>
      <c r="ASG56" s="9"/>
      <c r="ASH56" s="9"/>
      <c r="ASI56" s="9"/>
      <c r="ASJ56" s="9"/>
      <c r="ASK56" s="9"/>
      <c r="ASL56" s="9"/>
      <c r="ASM56" s="9"/>
      <c r="ASN56" s="9"/>
      <c r="ASO56" s="9"/>
      <c r="ASP56" s="9"/>
      <c r="ASQ56" s="9"/>
      <c r="ASR56" s="9"/>
      <c r="ASS56" s="9"/>
      <c r="AST56" s="9"/>
      <c r="ASU56" s="9"/>
      <c r="ASV56" s="9"/>
      <c r="ASW56" s="9"/>
      <c r="ASX56" s="9"/>
      <c r="ASY56" s="9"/>
      <c r="ASZ56" s="9"/>
      <c r="ATA56" s="9"/>
      <c r="ATB56" s="9"/>
      <c r="ATC56" s="9"/>
      <c r="ATD56" s="9"/>
      <c r="ATE56" s="9"/>
      <c r="ATF56" s="9"/>
      <c r="ATG56" s="9"/>
      <c r="ATH56" s="9"/>
      <c r="ATI56" s="9"/>
      <c r="ATJ56" s="9"/>
      <c r="ATK56" s="9"/>
      <c r="ATL56" s="9"/>
      <c r="ATM56" s="9"/>
      <c r="ATN56" s="9"/>
      <c r="ATO56" s="9"/>
      <c r="ATP56" s="9"/>
      <c r="ATQ56" s="9"/>
      <c r="ATR56" s="9"/>
      <c r="ATS56" s="9"/>
      <c r="ATT56" s="9"/>
      <c r="ATU56" s="9"/>
      <c r="ATV56" s="9"/>
      <c r="ATW56" s="9"/>
      <c r="ATX56" s="9"/>
      <c r="ATY56" s="9"/>
      <c r="ATZ56" s="9"/>
      <c r="AUA56" s="9"/>
      <c r="AUB56" s="9"/>
      <c r="AUC56" s="9"/>
      <c r="AUD56" s="9"/>
      <c r="AUE56" s="9"/>
      <c r="AUF56" s="9"/>
      <c r="AUG56" s="9"/>
      <c r="AUH56" s="9"/>
      <c r="AUI56" s="9"/>
      <c r="AUJ56" s="9"/>
      <c r="AUK56" s="9"/>
      <c r="AUL56" s="9"/>
      <c r="AUM56" s="9"/>
      <c r="AUN56" s="9"/>
      <c r="AUO56" s="9"/>
      <c r="AUP56" s="9"/>
      <c r="AUQ56" s="9"/>
      <c r="AUR56" s="9"/>
      <c r="AUS56" s="9"/>
      <c r="AUT56" s="9"/>
      <c r="AUU56" s="9"/>
      <c r="AUV56" s="9"/>
      <c r="AUW56" s="9"/>
      <c r="AUX56" s="9"/>
      <c r="AUY56" s="9"/>
      <c r="AUZ56" s="9"/>
      <c r="AVA56" s="9"/>
      <c r="AVB56" s="9"/>
      <c r="AVC56" s="9"/>
      <c r="AVD56" s="9"/>
      <c r="AVE56" s="9"/>
      <c r="AVF56" s="9"/>
      <c r="AVG56" s="9"/>
      <c r="AVH56" s="9"/>
      <c r="AVI56" s="9"/>
      <c r="AVJ56" s="9"/>
      <c r="AVK56" s="9"/>
      <c r="AVL56" s="9"/>
      <c r="AVM56" s="9"/>
      <c r="AVN56" s="9"/>
      <c r="AVO56" s="9"/>
      <c r="AVP56" s="9"/>
      <c r="AVQ56" s="9"/>
      <c r="AVR56" s="9"/>
      <c r="AVS56" s="9"/>
      <c r="AVT56" s="9"/>
      <c r="AVU56" s="9"/>
      <c r="AVV56" s="9"/>
      <c r="AVW56" s="9"/>
      <c r="AVX56" s="9"/>
      <c r="AVY56" s="9"/>
      <c r="AVZ56" s="9"/>
      <c r="AWA56" s="9"/>
      <c r="AWB56" s="9"/>
      <c r="AWC56" s="9"/>
      <c r="AWD56" s="9"/>
      <c r="AWE56" s="9"/>
      <c r="AWF56" s="9"/>
      <c r="AWG56" s="9"/>
      <c r="AWH56" s="9"/>
      <c r="AWI56" s="9"/>
      <c r="AWJ56" s="9"/>
      <c r="AWK56" s="9"/>
      <c r="AWL56" s="9"/>
      <c r="AWM56" s="9"/>
      <c r="AWN56" s="9"/>
      <c r="AWO56" s="9"/>
      <c r="AWP56" s="9"/>
      <c r="AWQ56" s="9"/>
      <c r="AWR56" s="9"/>
      <c r="AWS56" s="9"/>
      <c r="AWT56" s="9"/>
      <c r="AWU56" s="9"/>
      <c r="AWV56" s="9"/>
      <c r="AWW56" s="9"/>
      <c r="AWX56" s="9"/>
      <c r="AWY56" s="9"/>
      <c r="AWZ56" s="9"/>
      <c r="AXA56" s="9"/>
      <c r="AXB56" s="9"/>
      <c r="AXC56" s="9"/>
      <c r="AXD56" s="9"/>
      <c r="AXE56" s="9"/>
      <c r="AXF56" s="9"/>
      <c r="AXG56" s="9"/>
      <c r="AXH56" s="9"/>
      <c r="AXI56" s="9"/>
      <c r="AXJ56" s="9"/>
      <c r="AXK56" s="9"/>
      <c r="AXL56" s="9"/>
      <c r="AXM56" s="9"/>
      <c r="AXN56" s="9"/>
      <c r="AXO56" s="9"/>
      <c r="AXP56" s="9"/>
      <c r="AXQ56" s="9"/>
      <c r="AXR56" s="9"/>
      <c r="AXS56" s="9"/>
      <c r="AXT56" s="9"/>
      <c r="AXU56" s="9"/>
      <c r="AXV56" s="9"/>
      <c r="AXW56" s="9"/>
      <c r="AXX56" s="9"/>
      <c r="AXY56" s="9"/>
      <c r="AXZ56" s="9"/>
      <c r="AYA56" s="9"/>
      <c r="AYB56" s="9"/>
      <c r="AYC56" s="9"/>
      <c r="AYD56" s="9"/>
      <c r="AYE56" s="9"/>
      <c r="AYF56" s="9"/>
      <c r="AYG56" s="9"/>
      <c r="AYH56" s="9"/>
      <c r="AYI56" s="9"/>
      <c r="AYJ56" s="9"/>
      <c r="AYK56" s="9"/>
      <c r="AYL56" s="9"/>
      <c r="AYM56" s="9"/>
      <c r="AYN56" s="9"/>
      <c r="AYO56" s="9"/>
      <c r="AYP56" s="9"/>
      <c r="AYQ56" s="9"/>
      <c r="AYR56" s="9"/>
      <c r="AYS56" s="9"/>
      <c r="AYT56" s="9"/>
      <c r="AYU56" s="9"/>
      <c r="AYV56" s="9"/>
      <c r="AYW56" s="9"/>
      <c r="AYX56" s="9"/>
      <c r="AYY56" s="9"/>
      <c r="AYZ56" s="9"/>
      <c r="AZA56" s="9"/>
      <c r="AZB56" s="9"/>
      <c r="AZC56" s="9"/>
      <c r="AZD56" s="9"/>
      <c r="AZE56" s="9"/>
      <c r="AZF56" s="9"/>
      <c r="AZG56" s="9"/>
      <c r="AZH56" s="9"/>
      <c r="AZI56" s="9"/>
      <c r="AZJ56" s="9"/>
      <c r="AZK56" s="9"/>
      <c r="AZL56" s="9"/>
      <c r="AZM56" s="9"/>
      <c r="AZN56" s="9"/>
      <c r="AZO56" s="9"/>
      <c r="AZP56" s="9"/>
      <c r="AZQ56" s="9"/>
      <c r="AZR56" s="9"/>
      <c r="AZS56" s="9"/>
      <c r="AZT56" s="9"/>
      <c r="AZU56" s="9"/>
      <c r="AZV56" s="9"/>
      <c r="AZW56" s="9"/>
      <c r="AZX56" s="9"/>
      <c r="AZY56" s="9"/>
      <c r="AZZ56" s="9"/>
      <c r="BAA56" s="9"/>
      <c r="BAB56" s="9"/>
      <c r="BAC56" s="9"/>
      <c r="BAD56" s="9"/>
      <c r="BAE56" s="9"/>
      <c r="BAF56" s="9"/>
      <c r="BAG56" s="9"/>
      <c r="BAH56" s="9"/>
      <c r="BAI56" s="9"/>
      <c r="BAJ56" s="9"/>
      <c r="BAK56" s="9"/>
      <c r="BAL56" s="9"/>
      <c r="BAM56" s="9"/>
      <c r="BAN56" s="9"/>
      <c r="BAO56" s="9"/>
      <c r="BAP56" s="9"/>
      <c r="BAQ56" s="9"/>
      <c r="BAR56" s="9"/>
      <c r="BAS56" s="9"/>
      <c r="BAT56" s="9"/>
      <c r="BAU56" s="9"/>
      <c r="BAV56" s="9"/>
      <c r="BAW56" s="9"/>
      <c r="BAX56" s="9"/>
      <c r="BAY56" s="9"/>
      <c r="BAZ56" s="9"/>
      <c r="BBA56" s="9"/>
      <c r="BBB56" s="9"/>
      <c r="BBC56" s="9"/>
      <c r="BBD56" s="9"/>
      <c r="BBE56" s="9"/>
      <c r="BBF56" s="9"/>
      <c r="BBG56" s="9"/>
      <c r="BBH56" s="9"/>
      <c r="BBI56" s="9"/>
      <c r="BBJ56" s="9"/>
      <c r="BBK56" s="9"/>
      <c r="BBL56" s="9"/>
      <c r="BBM56" s="9"/>
      <c r="BBN56" s="9"/>
      <c r="BBO56" s="9"/>
      <c r="BBP56" s="9"/>
      <c r="BBQ56" s="9"/>
      <c r="BBR56" s="9"/>
      <c r="BBS56" s="9"/>
      <c r="BBT56" s="9"/>
      <c r="BBU56" s="9"/>
      <c r="BBV56" s="9"/>
      <c r="BBW56" s="9"/>
      <c r="BBX56" s="9"/>
      <c r="BBY56" s="9"/>
      <c r="BBZ56" s="9"/>
      <c r="BCA56" s="9"/>
      <c r="BCB56" s="9"/>
      <c r="BCC56" s="9"/>
      <c r="BCD56" s="9"/>
      <c r="BCE56" s="9"/>
      <c r="BCF56" s="9"/>
      <c r="BCG56" s="9"/>
      <c r="BCH56" s="9"/>
      <c r="BCI56" s="9"/>
      <c r="BCJ56" s="9"/>
      <c r="BCK56" s="9"/>
      <c r="BCL56" s="9"/>
      <c r="BCM56" s="9"/>
      <c r="BCN56" s="9"/>
      <c r="BCO56" s="9"/>
      <c r="BCP56" s="9"/>
      <c r="BCQ56" s="9"/>
      <c r="BCR56" s="9"/>
      <c r="BCS56" s="9"/>
      <c r="BCT56" s="9"/>
      <c r="BCU56" s="9"/>
      <c r="BCV56" s="9"/>
      <c r="BCW56" s="9"/>
      <c r="BCX56" s="9"/>
      <c r="BCY56" s="9"/>
      <c r="BCZ56" s="9"/>
      <c r="BDA56" s="9"/>
      <c r="BDB56" s="9"/>
      <c r="BDC56" s="9"/>
      <c r="BDD56" s="9"/>
      <c r="BDE56" s="9"/>
      <c r="BDF56" s="9"/>
      <c r="BDG56" s="9"/>
      <c r="BDH56" s="9"/>
      <c r="BDI56" s="9"/>
      <c r="BDJ56" s="9"/>
      <c r="BDK56" s="9"/>
      <c r="BDL56" s="9"/>
      <c r="BDM56" s="9"/>
      <c r="BDN56" s="9"/>
      <c r="BDO56" s="9"/>
      <c r="BDP56" s="9"/>
      <c r="BDQ56" s="9"/>
      <c r="BDR56" s="9"/>
      <c r="BDS56" s="9"/>
      <c r="BDT56" s="9"/>
      <c r="BDU56" s="9"/>
      <c r="BDV56" s="9"/>
      <c r="BDW56" s="9"/>
      <c r="BDX56" s="9"/>
      <c r="BDY56" s="9"/>
      <c r="BDZ56" s="9"/>
      <c r="BEA56" s="9"/>
      <c r="BEB56" s="9"/>
      <c r="BEC56" s="9"/>
      <c r="BED56" s="9"/>
      <c r="BEE56" s="9"/>
      <c r="BEF56" s="9"/>
      <c r="BEG56" s="9"/>
      <c r="BEH56" s="9"/>
      <c r="BEI56" s="9"/>
      <c r="BEJ56" s="9"/>
      <c r="BEK56" s="9"/>
      <c r="BEL56" s="9"/>
      <c r="BEM56" s="9"/>
      <c r="BEN56" s="9"/>
      <c r="BEO56" s="9"/>
      <c r="BEP56" s="9"/>
      <c r="BEQ56" s="9"/>
      <c r="BER56" s="9"/>
      <c r="BES56" s="9"/>
      <c r="BET56" s="9"/>
      <c r="BEU56" s="9"/>
      <c r="BEV56" s="9"/>
      <c r="BEW56" s="9"/>
      <c r="BEX56" s="9"/>
      <c r="BEY56" s="9"/>
      <c r="BEZ56" s="9"/>
      <c r="BFA56" s="9"/>
      <c r="BFB56" s="9"/>
      <c r="BFC56" s="9"/>
      <c r="BFD56" s="9"/>
      <c r="BFE56" s="9"/>
      <c r="BFF56" s="9"/>
      <c r="BFG56" s="9"/>
      <c r="BFH56" s="9"/>
      <c r="BFI56" s="9"/>
      <c r="BFJ56" s="9"/>
      <c r="BFK56" s="9"/>
      <c r="BFL56" s="9"/>
      <c r="BFM56" s="9"/>
      <c r="BFN56" s="9"/>
      <c r="BFO56" s="9"/>
      <c r="BFP56" s="9"/>
      <c r="BFQ56" s="9"/>
      <c r="BFR56" s="9"/>
      <c r="BFS56" s="9"/>
      <c r="BFT56" s="9"/>
      <c r="BFU56" s="9"/>
      <c r="BFV56" s="9"/>
      <c r="BFW56" s="9"/>
      <c r="BFX56" s="9"/>
      <c r="BFY56" s="9"/>
      <c r="BFZ56" s="9"/>
      <c r="BGA56" s="9"/>
      <c r="BGB56" s="9"/>
      <c r="BGC56" s="9"/>
      <c r="BGD56" s="9"/>
      <c r="BGE56" s="9"/>
      <c r="BGF56" s="9"/>
      <c r="BGG56" s="9"/>
      <c r="BGH56" s="9"/>
      <c r="BGI56" s="9"/>
      <c r="BGJ56" s="9"/>
      <c r="BGK56" s="9"/>
      <c r="BGL56" s="9"/>
      <c r="BGM56" s="9"/>
      <c r="BGN56" s="9"/>
      <c r="BGO56" s="9"/>
      <c r="BGP56" s="9"/>
      <c r="BGQ56" s="9"/>
      <c r="BGR56" s="9"/>
      <c r="BGS56" s="9"/>
      <c r="BGT56" s="9"/>
      <c r="BGU56" s="9"/>
      <c r="BGV56" s="9"/>
      <c r="BGW56" s="9"/>
      <c r="BGX56" s="9"/>
      <c r="BGY56" s="9"/>
      <c r="BGZ56" s="9"/>
      <c r="BHA56" s="9"/>
      <c r="BHB56" s="9"/>
      <c r="BHC56" s="9"/>
      <c r="BHD56" s="9"/>
      <c r="BHE56" s="9"/>
      <c r="BHF56" s="9"/>
      <c r="BHG56" s="9"/>
      <c r="BHH56" s="9"/>
      <c r="BHI56" s="9"/>
      <c r="BHJ56" s="9"/>
      <c r="BHK56" s="9"/>
      <c r="BHL56" s="9"/>
      <c r="BHM56" s="9"/>
      <c r="BHN56" s="9"/>
      <c r="BHO56" s="9"/>
      <c r="BHP56" s="9"/>
      <c r="BHQ56" s="9"/>
      <c r="BHR56" s="9"/>
      <c r="BHS56" s="9"/>
      <c r="BHT56" s="9"/>
      <c r="BHU56" s="9"/>
      <c r="BHV56" s="9"/>
      <c r="BHW56" s="9"/>
      <c r="BHX56" s="9"/>
      <c r="BHY56" s="9"/>
      <c r="BHZ56" s="9"/>
      <c r="BIA56" s="9"/>
      <c r="BIB56" s="9"/>
      <c r="BIC56" s="9"/>
      <c r="BID56" s="9"/>
      <c r="BIE56" s="9"/>
      <c r="BIF56" s="9"/>
      <c r="BIG56" s="9"/>
      <c r="BIH56" s="9"/>
      <c r="BII56" s="9"/>
      <c r="BIJ56" s="9"/>
      <c r="BIK56" s="9"/>
      <c r="BIL56" s="9"/>
      <c r="BIM56" s="9"/>
      <c r="BIN56" s="9"/>
      <c r="BIO56" s="9"/>
      <c r="BIP56" s="9"/>
      <c r="BIQ56" s="9"/>
      <c r="BIR56" s="9"/>
      <c r="BIS56" s="9"/>
      <c r="BIT56" s="9"/>
      <c r="BIU56" s="9"/>
      <c r="BIV56" s="9"/>
      <c r="BIW56" s="9"/>
      <c r="BIX56" s="9"/>
      <c r="BIY56" s="9"/>
      <c r="BIZ56" s="9"/>
      <c r="BJA56" s="9"/>
      <c r="BJB56" s="9"/>
      <c r="BJC56" s="9"/>
      <c r="BJD56" s="9"/>
      <c r="BJE56" s="9"/>
      <c r="BJF56" s="9"/>
      <c r="BJG56" s="9"/>
      <c r="BJH56" s="9"/>
      <c r="BJI56" s="9"/>
      <c r="BJJ56" s="9"/>
      <c r="BJK56" s="9"/>
      <c r="BJL56" s="9"/>
      <c r="BJM56" s="9"/>
      <c r="BJN56" s="9"/>
      <c r="BJO56" s="9"/>
      <c r="BJP56" s="9"/>
      <c r="BJQ56" s="9"/>
      <c r="BJR56" s="9"/>
      <c r="BJS56" s="9"/>
      <c r="BJT56" s="9"/>
      <c r="BJU56" s="9"/>
      <c r="BJV56" s="9"/>
      <c r="BJW56" s="9"/>
      <c r="BJX56" s="9"/>
      <c r="BJY56" s="9"/>
      <c r="BJZ56" s="9"/>
      <c r="BKA56" s="9"/>
      <c r="BKB56" s="9"/>
      <c r="BKC56" s="9"/>
      <c r="BKD56" s="9"/>
      <c r="BKE56" s="9"/>
      <c r="BKF56" s="9"/>
      <c r="BKG56" s="9"/>
      <c r="BKH56" s="9"/>
      <c r="BKI56" s="9"/>
      <c r="BKJ56" s="9"/>
      <c r="BKK56" s="9"/>
      <c r="BKL56" s="9"/>
      <c r="BKM56" s="9"/>
      <c r="BKN56" s="9"/>
      <c r="BKO56" s="9"/>
      <c r="BKP56" s="9"/>
      <c r="BKQ56" s="9"/>
      <c r="BKR56" s="9"/>
      <c r="BKS56" s="9"/>
      <c r="BKT56" s="9"/>
      <c r="BKU56" s="9"/>
      <c r="BKV56" s="9"/>
      <c r="BKW56" s="9"/>
      <c r="BKX56" s="9"/>
      <c r="BKY56" s="9"/>
      <c r="BKZ56" s="9"/>
      <c r="BLA56" s="9"/>
      <c r="BLB56" s="9"/>
      <c r="BLC56" s="9"/>
      <c r="BLD56" s="9"/>
      <c r="BLE56" s="9"/>
      <c r="BLF56" s="9"/>
      <c r="BLG56" s="9"/>
      <c r="BLH56" s="9"/>
      <c r="BLI56" s="9"/>
      <c r="BLJ56" s="9"/>
      <c r="BLK56" s="9"/>
      <c r="BLL56" s="9"/>
      <c r="BLM56" s="9"/>
      <c r="BLN56" s="9"/>
      <c r="BLO56" s="9"/>
      <c r="BLP56" s="9"/>
      <c r="BLQ56" s="9"/>
      <c r="BLR56" s="9"/>
      <c r="BLS56" s="9"/>
      <c r="BLT56" s="9"/>
      <c r="BLU56" s="9"/>
      <c r="BLV56" s="9"/>
      <c r="BLW56" s="9"/>
      <c r="BLX56" s="9"/>
      <c r="BLY56" s="9"/>
      <c r="BLZ56" s="9"/>
      <c r="BMA56" s="9"/>
      <c r="BMB56" s="9"/>
      <c r="BMC56" s="9"/>
      <c r="BMD56" s="9"/>
      <c r="BME56" s="9"/>
      <c r="BMF56" s="9"/>
      <c r="BMG56" s="9"/>
      <c r="BMH56" s="9"/>
      <c r="BMI56" s="9"/>
      <c r="BMJ56" s="9"/>
      <c r="BMK56" s="9"/>
      <c r="BML56" s="9"/>
      <c r="BMM56" s="9"/>
      <c r="BMN56" s="9"/>
      <c r="BMO56" s="9"/>
      <c r="BMP56" s="9"/>
      <c r="BMQ56" s="9"/>
      <c r="BMR56" s="9"/>
      <c r="BMS56" s="9"/>
      <c r="BMT56" s="9"/>
      <c r="BMU56" s="9"/>
      <c r="BMV56" s="9"/>
      <c r="BMW56" s="9"/>
      <c r="BMX56" s="9"/>
      <c r="BMY56" s="9"/>
      <c r="BMZ56" s="9"/>
      <c r="BNA56" s="9"/>
      <c r="BNB56" s="9"/>
      <c r="BNC56" s="9"/>
      <c r="BND56" s="9"/>
      <c r="BNE56" s="9"/>
      <c r="BNF56" s="9"/>
      <c r="BNG56" s="9"/>
      <c r="BNH56" s="9"/>
      <c r="BNI56" s="9"/>
      <c r="BNJ56" s="9"/>
      <c r="BNK56" s="9"/>
      <c r="BNL56" s="9"/>
      <c r="BNM56" s="9"/>
      <c r="BNN56" s="9"/>
      <c r="BNO56" s="9"/>
      <c r="BNP56" s="9"/>
      <c r="BNQ56" s="9"/>
      <c r="BNR56" s="9"/>
      <c r="BNS56" s="9"/>
      <c r="BNT56" s="9"/>
      <c r="BNU56" s="9"/>
      <c r="BNV56" s="9"/>
      <c r="BNW56" s="9"/>
      <c r="BNX56" s="9"/>
      <c r="BNY56" s="9"/>
      <c r="BNZ56" s="9"/>
      <c r="BOA56" s="9"/>
      <c r="BOB56" s="9"/>
      <c r="BOC56" s="9"/>
      <c r="BOD56" s="9"/>
      <c r="BOE56" s="9"/>
      <c r="BOF56" s="9"/>
      <c r="BOG56" s="9"/>
      <c r="BOH56" s="9"/>
      <c r="BOI56" s="9"/>
      <c r="BOJ56" s="9"/>
      <c r="BOK56" s="9"/>
      <c r="BOL56" s="9"/>
      <c r="BOM56" s="9"/>
      <c r="BON56" s="9"/>
      <c r="BOO56" s="9"/>
      <c r="BOP56" s="9"/>
      <c r="BOQ56" s="9"/>
      <c r="BOR56" s="9"/>
      <c r="BOS56" s="9"/>
      <c r="BOT56" s="9"/>
      <c r="BOU56" s="9"/>
      <c r="BOV56" s="9"/>
      <c r="BOW56" s="9"/>
      <c r="BOX56" s="9"/>
      <c r="BOY56" s="9"/>
      <c r="BOZ56" s="9"/>
      <c r="BPA56" s="9"/>
      <c r="BPB56" s="9"/>
      <c r="BPC56" s="9"/>
      <c r="BPD56" s="9"/>
      <c r="BPE56" s="9"/>
      <c r="BPF56" s="9"/>
      <c r="BPG56" s="9"/>
      <c r="BPH56" s="9"/>
      <c r="BPI56" s="9"/>
      <c r="BPJ56" s="9"/>
      <c r="BPK56" s="9"/>
      <c r="BPL56" s="9"/>
      <c r="BPM56" s="9"/>
      <c r="BPN56" s="9"/>
      <c r="BPO56" s="9"/>
      <c r="BPP56" s="9"/>
      <c r="BPQ56" s="9"/>
      <c r="BPR56" s="9"/>
      <c r="BPS56" s="9"/>
      <c r="BPT56" s="9"/>
      <c r="BPU56" s="9"/>
      <c r="BPV56" s="9"/>
      <c r="BPW56" s="9"/>
      <c r="BPX56" s="9"/>
      <c r="BPY56" s="9"/>
      <c r="BPZ56" s="9"/>
      <c r="BQA56" s="9"/>
      <c r="BQB56" s="9"/>
      <c r="BQC56" s="9"/>
      <c r="BQD56" s="9"/>
      <c r="BQE56" s="9"/>
      <c r="BQF56" s="9"/>
      <c r="BQG56" s="9"/>
      <c r="BQH56" s="9"/>
      <c r="BQI56" s="9"/>
      <c r="BQJ56" s="9"/>
      <c r="BQK56" s="9"/>
      <c r="BQL56" s="9"/>
      <c r="BQM56" s="9"/>
      <c r="BQN56" s="9"/>
      <c r="BQO56" s="9"/>
      <c r="BQP56" s="9"/>
      <c r="BQQ56" s="9"/>
      <c r="BQR56" s="9"/>
      <c r="BQS56" s="9"/>
      <c r="BQT56" s="9"/>
      <c r="BQU56" s="9"/>
      <c r="BQV56" s="9"/>
      <c r="BQW56" s="9"/>
      <c r="BQX56" s="9"/>
      <c r="BQY56" s="9"/>
      <c r="BQZ56" s="9"/>
      <c r="BRA56" s="9"/>
      <c r="BRB56" s="9"/>
      <c r="BRC56" s="9"/>
      <c r="BRD56" s="9"/>
      <c r="BRE56" s="9"/>
      <c r="BRF56" s="9"/>
      <c r="BRG56" s="9"/>
      <c r="BRH56" s="9"/>
      <c r="BRI56" s="9"/>
      <c r="BRJ56" s="9"/>
      <c r="BRK56" s="9"/>
      <c r="BRL56" s="9"/>
      <c r="BRM56" s="9"/>
      <c r="BRN56" s="9"/>
      <c r="BRO56" s="9"/>
      <c r="BRP56" s="9"/>
      <c r="BRQ56" s="9"/>
      <c r="BRR56" s="9"/>
      <c r="BRS56" s="9"/>
      <c r="BRT56" s="9"/>
      <c r="BRU56" s="9"/>
      <c r="BRV56" s="9"/>
      <c r="BRW56" s="9"/>
      <c r="BRX56" s="9"/>
      <c r="BRY56" s="9"/>
      <c r="BRZ56" s="9"/>
      <c r="BSA56" s="9"/>
      <c r="BSB56" s="9"/>
      <c r="BSC56" s="9"/>
      <c r="BSD56" s="9"/>
      <c r="BSE56" s="9"/>
      <c r="BSF56" s="9"/>
      <c r="BSG56" s="9"/>
      <c r="BSH56" s="9"/>
      <c r="BSI56" s="9"/>
      <c r="BSJ56" s="9"/>
      <c r="BSK56" s="9"/>
      <c r="BSL56" s="9"/>
      <c r="BSM56" s="9"/>
      <c r="BSN56" s="9"/>
      <c r="BSO56" s="9"/>
      <c r="BSP56" s="9"/>
      <c r="BSQ56" s="9"/>
      <c r="BSR56" s="9"/>
      <c r="BSS56" s="9"/>
      <c r="BST56" s="9"/>
      <c r="BSU56" s="9"/>
      <c r="BSV56" s="9"/>
      <c r="BSW56" s="9"/>
      <c r="BSX56" s="9"/>
      <c r="BSY56" s="9"/>
      <c r="BSZ56" s="9"/>
      <c r="BTA56" s="9"/>
      <c r="BTB56" s="9"/>
      <c r="BTC56" s="9"/>
      <c r="BTD56" s="9"/>
      <c r="BTE56" s="9"/>
      <c r="BTF56" s="9"/>
      <c r="BTG56" s="9"/>
      <c r="BTH56" s="9"/>
      <c r="BTI56" s="9"/>
      <c r="BTJ56" s="9"/>
      <c r="BTK56" s="9"/>
      <c r="BTL56" s="9"/>
      <c r="BTM56" s="9"/>
      <c r="BTN56" s="9"/>
      <c r="BTO56" s="9"/>
      <c r="BTP56" s="9"/>
      <c r="BTQ56" s="9"/>
      <c r="BTR56" s="9"/>
      <c r="BTS56" s="9"/>
      <c r="BTT56" s="9"/>
      <c r="BTU56" s="9"/>
      <c r="BTV56" s="9"/>
      <c r="BTW56" s="9"/>
      <c r="BTX56" s="9"/>
      <c r="BTY56" s="9"/>
      <c r="BTZ56" s="9"/>
      <c r="BUA56" s="9"/>
      <c r="BUB56" s="9"/>
      <c r="BUC56" s="9"/>
      <c r="BUD56" s="9"/>
      <c r="BUE56" s="9"/>
      <c r="BUF56" s="9"/>
      <c r="BUG56" s="9"/>
      <c r="BUH56" s="9"/>
      <c r="BUI56" s="9"/>
      <c r="BUJ56" s="9"/>
      <c r="BUK56" s="9"/>
      <c r="BUL56" s="9"/>
      <c r="BUM56" s="9"/>
      <c r="BUN56" s="9"/>
      <c r="BUO56" s="9"/>
      <c r="BUP56" s="9"/>
      <c r="BUQ56" s="9"/>
      <c r="BUR56" s="9"/>
      <c r="BUS56" s="9"/>
      <c r="BUT56" s="9"/>
      <c r="BUU56" s="9"/>
      <c r="BUV56" s="9"/>
      <c r="BUW56" s="9"/>
      <c r="BUX56" s="9"/>
      <c r="BUY56" s="9"/>
      <c r="BUZ56" s="9"/>
      <c r="BVA56" s="9"/>
      <c r="BVB56" s="9"/>
      <c r="BVC56" s="9"/>
      <c r="BVD56" s="9"/>
      <c r="BVE56" s="9"/>
      <c r="BVF56" s="9"/>
      <c r="BVG56" s="9"/>
      <c r="BVH56" s="9"/>
      <c r="BVI56" s="9"/>
      <c r="BVJ56" s="9"/>
      <c r="BVK56" s="9"/>
      <c r="BVL56" s="9"/>
      <c r="BVM56" s="9"/>
      <c r="BVN56" s="9"/>
      <c r="BVO56" s="9"/>
      <c r="BVP56" s="9"/>
      <c r="BVQ56" s="9"/>
      <c r="BVR56" s="9"/>
      <c r="BVS56" s="9"/>
      <c r="BVT56" s="9"/>
      <c r="BVU56" s="9"/>
      <c r="BVV56" s="9"/>
      <c r="BVW56" s="9"/>
      <c r="BVX56" s="9"/>
      <c r="BVY56" s="9"/>
      <c r="BVZ56" s="9"/>
      <c r="BWA56" s="9"/>
      <c r="BWB56" s="9"/>
      <c r="BWC56" s="9"/>
      <c r="BWD56" s="9"/>
      <c r="BWE56" s="9"/>
      <c r="BWF56" s="9"/>
      <c r="BWG56" s="9"/>
      <c r="BWH56" s="9"/>
      <c r="BWI56" s="9"/>
      <c r="BWJ56" s="9"/>
      <c r="BWK56" s="9"/>
      <c r="BWL56" s="9"/>
      <c r="BWM56" s="9"/>
      <c r="BWN56" s="9"/>
      <c r="BWO56" s="9"/>
      <c r="BWP56" s="9"/>
      <c r="BWQ56" s="9"/>
      <c r="BWR56" s="9"/>
      <c r="BWS56" s="9"/>
      <c r="BWT56" s="9"/>
      <c r="BWU56" s="9"/>
      <c r="BWV56" s="9"/>
      <c r="BWW56" s="9"/>
      <c r="BWX56" s="9"/>
      <c r="BWY56" s="9"/>
      <c r="BWZ56" s="9"/>
      <c r="BXA56" s="9"/>
      <c r="BXB56" s="9"/>
      <c r="BXC56" s="9"/>
      <c r="BXD56" s="9"/>
      <c r="BXE56" s="9"/>
      <c r="BXF56" s="9"/>
      <c r="BXG56" s="9"/>
      <c r="BXH56" s="9"/>
      <c r="BXI56" s="9"/>
      <c r="BXJ56" s="9"/>
      <c r="BXK56" s="9"/>
      <c r="BXL56" s="9"/>
      <c r="BXM56" s="9"/>
      <c r="BXN56" s="9"/>
      <c r="BXO56" s="9"/>
      <c r="BXP56" s="9"/>
      <c r="BXQ56" s="9"/>
      <c r="BXR56" s="9"/>
      <c r="BXS56" s="9"/>
      <c r="BXT56" s="9"/>
      <c r="BXU56" s="9"/>
      <c r="BXV56" s="9"/>
      <c r="BXW56" s="9"/>
      <c r="BXX56" s="9"/>
      <c r="BXY56" s="9"/>
      <c r="BXZ56" s="9"/>
      <c r="BYA56" s="9"/>
      <c r="BYB56" s="9"/>
      <c r="BYC56" s="9"/>
      <c r="BYD56" s="9"/>
      <c r="BYE56" s="9"/>
      <c r="BYF56" s="9"/>
      <c r="BYG56" s="9"/>
      <c r="BYH56" s="9"/>
      <c r="BYI56" s="9"/>
      <c r="BYJ56" s="9"/>
      <c r="BYK56" s="9"/>
      <c r="BYL56" s="9"/>
      <c r="BYM56" s="9"/>
      <c r="BYN56" s="9"/>
      <c r="BYO56" s="9"/>
      <c r="BYP56" s="9"/>
      <c r="BYQ56" s="9"/>
      <c r="BYR56" s="9"/>
      <c r="BYS56" s="9"/>
      <c r="BYT56" s="9"/>
      <c r="BYU56" s="9"/>
      <c r="BYV56" s="9"/>
      <c r="BYW56" s="9"/>
      <c r="BYX56" s="9"/>
      <c r="BYY56" s="9"/>
      <c r="BYZ56" s="9"/>
      <c r="BZA56" s="9"/>
      <c r="BZB56" s="9"/>
      <c r="BZC56" s="9"/>
      <c r="BZD56" s="9"/>
      <c r="BZE56" s="9"/>
      <c r="BZF56" s="9"/>
      <c r="BZG56" s="9"/>
      <c r="BZH56" s="9"/>
      <c r="BZI56" s="9"/>
      <c r="BZJ56" s="9"/>
      <c r="BZK56" s="9"/>
      <c r="BZL56" s="9"/>
      <c r="BZM56" s="9"/>
      <c r="BZN56" s="9"/>
      <c r="BZO56" s="9"/>
      <c r="BZP56" s="9"/>
      <c r="BZQ56" s="9"/>
      <c r="BZR56" s="9"/>
      <c r="BZS56" s="9"/>
      <c r="BZT56" s="9"/>
      <c r="BZU56" s="9"/>
      <c r="BZV56" s="9"/>
      <c r="BZW56" s="9"/>
      <c r="BZX56" s="9"/>
      <c r="BZY56" s="9"/>
      <c r="BZZ56" s="9"/>
      <c r="CAA56" s="9"/>
      <c r="CAB56" s="9"/>
      <c r="CAC56" s="9"/>
      <c r="CAD56" s="9"/>
      <c r="CAE56" s="9"/>
      <c r="CAF56" s="9"/>
      <c r="CAG56" s="9"/>
      <c r="CAH56" s="9"/>
      <c r="CAI56" s="9"/>
      <c r="CAJ56" s="9"/>
      <c r="CAK56" s="9"/>
      <c r="CAL56" s="9"/>
      <c r="CAM56" s="9"/>
      <c r="CAN56" s="9"/>
      <c r="CAO56" s="9"/>
      <c r="CAP56" s="9"/>
      <c r="CAQ56" s="9"/>
      <c r="CAR56" s="9"/>
      <c r="CAS56" s="9"/>
      <c r="CAT56" s="9"/>
      <c r="CAU56" s="9"/>
      <c r="CAV56" s="9"/>
      <c r="CAW56" s="9"/>
      <c r="CAX56" s="9"/>
      <c r="CAY56" s="9"/>
      <c r="CAZ56" s="9"/>
      <c r="CBA56" s="9"/>
      <c r="CBB56" s="9"/>
      <c r="CBC56" s="9"/>
      <c r="CBD56" s="9"/>
      <c r="CBE56" s="9"/>
      <c r="CBF56" s="9"/>
      <c r="CBG56" s="9"/>
      <c r="CBH56" s="9"/>
      <c r="CBI56" s="9"/>
      <c r="CBJ56" s="9"/>
      <c r="CBK56" s="9"/>
      <c r="CBL56" s="9"/>
      <c r="CBM56" s="9"/>
      <c r="CBN56" s="9"/>
      <c r="CBO56" s="9"/>
      <c r="CBP56" s="9"/>
      <c r="CBQ56" s="9"/>
      <c r="CBR56" s="9"/>
      <c r="CBS56" s="9"/>
      <c r="CBT56" s="9"/>
      <c r="CBU56" s="9"/>
      <c r="CBV56" s="9"/>
      <c r="CBW56" s="9"/>
      <c r="CBX56" s="9"/>
      <c r="CBY56" s="9"/>
      <c r="CBZ56" s="9"/>
      <c r="CCA56" s="9"/>
      <c r="CCB56" s="9"/>
      <c r="CCC56" s="9"/>
      <c r="CCD56" s="9"/>
      <c r="CCE56" s="9"/>
      <c r="CCF56" s="9"/>
      <c r="CCG56" s="9"/>
      <c r="CCH56" s="9"/>
      <c r="CCI56" s="9"/>
      <c r="CCJ56" s="9"/>
      <c r="CCK56" s="9"/>
      <c r="CCL56" s="9"/>
      <c r="CCM56" s="9"/>
      <c r="CCN56" s="9"/>
      <c r="CCO56" s="9"/>
      <c r="CCP56" s="9"/>
      <c r="CCQ56" s="9"/>
      <c r="CCR56" s="9"/>
      <c r="CCS56" s="9"/>
      <c r="CCT56" s="9"/>
      <c r="CCU56" s="9"/>
      <c r="CCV56" s="9"/>
      <c r="CCW56" s="9"/>
      <c r="CCX56" s="9"/>
      <c r="CCY56" s="9"/>
      <c r="CCZ56" s="9"/>
      <c r="CDA56" s="9"/>
      <c r="CDB56" s="9"/>
      <c r="CDC56" s="9"/>
      <c r="CDD56" s="9"/>
      <c r="CDE56" s="9"/>
      <c r="CDF56" s="9"/>
      <c r="CDG56" s="9"/>
      <c r="CDH56" s="9"/>
      <c r="CDI56" s="9"/>
      <c r="CDJ56" s="9"/>
      <c r="CDK56" s="9"/>
      <c r="CDL56" s="9"/>
      <c r="CDM56" s="9"/>
      <c r="CDN56" s="9"/>
      <c r="CDO56" s="9"/>
      <c r="CDP56" s="9"/>
      <c r="CDQ56" s="9"/>
      <c r="CDR56" s="9"/>
      <c r="CDS56" s="9"/>
      <c r="CDT56" s="9"/>
      <c r="CDU56" s="9"/>
      <c r="CDV56" s="9"/>
      <c r="CDW56" s="9"/>
      <c r="CDX56" s="9"/>
      <c r="CDY56" s="9"/>
      <c r="CDZ56" s="9"/>
      <c r="CEA56" s="9"/>
      <c r="CEB56" s="9"/>
      <c r="CEC56" s="9"/>
      <c r="CED56" s="9"/>
      <c r="CEE56" s="9"/>
      <c r="CEF56" s="9"/>
      <c r="CEG56" s="9"/>
      <c r="CEH56" s="9"/>
      <c r="CEI56" s="9"/>
      <c r="CEJ56" s="9"/>
      <c r="CEK56" s="9"/>
      <c r="CEL56" s="9"/>
      <c r="CEM56" s="9"/>
      <c r="CEN56" s="9"/>
      <c r="CEO56" s="9"/>
      <c r="CEP56" s="9"/>
      <c r="CEQ56" s="9"/>
      <c r="CER56" s="9"/>
      <c r="CES56" s="9"/>
      <c r="CET56" s="9"/>
      <c r="CEU56" s="9"/>
      <c r="CEV56" s="9"/>
      <c r="CEW56" s="9"/>
      <c r="CEX56" s="9"/>
      <c r="CEY56" s="9"/>
      <c r="CEZ56" s="9"/>
      <c r="CFA56" s="9"/>
      <c r="CFB56" s="9"/>
      <c r="CFC56" s="9"/>
      <c r="CFD56" s="9"/>
      <c r="CFE56" s="9"/>
      <c r="CFF56" s="9"/>
      <c r="CFG56" s="9"/>
      <c r="CFH56" s="9"/>
      <c r="CFI56" s="9"/>
      <c r="CFJ56" s="9"/>
      <c r="CFK56" s="9"/>
      <c r="CFL56" s="9"/>
      <c r="CFM56" s="9"/>
      <c r="CFN56" s="9"/>
      <c r="CFO56" s="9"/>
      <c r="CFP56" s="9"/>
      <c r="CFQ56" s="9"/>
      <c r="CFR56" s="9"/>
      <c r="CFS56" s="9"/>
      <c r="CFT56" s="9"/>
      <c r="CFU56" s="9"/>
      <c r="CFV56" s="9"/>
      <c r="CFW56" s="9"/>
      <c r="CFX56" s="9"/>
      <c r="CFY56" s="9"/>
      <c r="CFZ56" s="9"/>
      <c r="CGA56" s="9"/>
      <c r="CGB56" s="9"/>
      <c r="CGC56" s="9"/>
      <c r="CGD56" s="9"/>
      <c r="CGE56" s="9"/>
      <c r="CGF56" s="9"/>
      <c r="CGG56" s="9"/>
      <c r="CGH56" s="9"/>
      <c r="CGI56" s="9"/>
      <c r="CGJ56" s="9"/>
      <c r="CGK56" s="9"/>
      <c r="CGL56" s="9"/>
      <c r="CGM56" s="9"/>
      <c r="CGN56" s="9"/>
      <c r="CGO56" s="9"/>
      <c r="CGP56" s="9"/>
      <c r="CGQ56" s="9"/>
      <c r="CGR56" s="9"/>
      <c r="CGS56" s="9"/>
      <c r="CGT56" s="9"/>
      <c r="CGU56" s="9"/>
      <c r="CGV56" s="9"/>
      <c r="CGW56" s="9"/>
      <c r="CGX56" s="9"/>
      <c r="CGY56" s="9"/>
      <c r="CGZ56" s="9"/>
      <c r="CHA56" s="9"/>
      <c r="CHB56" s="9"/>
      <c r="CHC56" s="9"/>
      <c r="CHD56" s="9"/>
      <c r="CHE56" s="9"/>
      <c r="CHF56" s="9"/>
      <c r="CHG56" s="9"/>
      <c r="CHH56" s="9"/>
      <c r="CHI56" s="9"/>
      <c r="CHJ56" s="9"/>
      <c r="CHK56" s="9"/>
      <c r="CHL56" s="9"/>
      <c r="CHM56" s="9"/>
      <c r="CHN56" s="9"/>
      <c r="CHO56" s="9"/>
      <c r="CHP56" s="9"/>
      <c r="CHQ56" s="9"/>
      <c r="CHR56" s="9"/>
      <c r="CHS56" s="9"/>
      <c r="CHT56" s="9"/>
      <c r="CHU56" s="9"/>
      <c r="CHV56" s="9"/>
      <c r="CHW56" s="9"/>
      <c r="CHX56" s="9"/>
      <c r="CHY56" s="9"/>
      <c r="CHZ56" s="9"/>
      <c r="CIA56" s="9"/>
      <c r="CIB56" s="9"/>
      <c r="CIC56" s="9"/>
      <c r="CID56" s="9"/>
      <c r="CIE56" s="9"/>
      <c r="CIF56" s="9"/>
      <c r="CIG56" s="9"/>
      <c r="CIH56" s="9"/>
      <c r="CII56" s="9"/>
      <c r="CIJ56" s="9"/>
      <c r="CIK56" s="9"/>
      <c r="CIL56" s="9"/>
      <c r="CIM56" s="9"/>
      <c r="CIN56" s="9"/>
      <c r="CIO56" s="9"/>
      <c r="CIP56" s="9"/>
      <c r="CIQ56" s="9"/>
      <c r="CIR56" s="9"/>
      <c r="CIS56" s="9"/>
      <c r="CIT56" s="9"/>
      <c r="CIU56" s="9"/>
      <c r="CIV56" s="9"/>
      <c r="CIW56" s="9"/>
      <c r="CIX56" s="9"/>
      <c r="CIY56" s="9"/>
      <c r="CIZ56" s="9"/>
      <c r="CJA56" s="9"/>
      <c r="CJB56" s="9"/>
      <c r="CJC56" s="9"/>
      <c r="CJD56" s="9"/>
      <c r="CJE56" s="9"/>
      <c r="CJF56" s="9"/>
      <c r="CJG56" s="9"/>
      <c r="CJH56" s="9"/>
      <c r="CJI56" s="9"/>
      <c r="CJJ56" s="9"/>
      <c r="CJK56" s="9"/>
      <c r="CJL56" s="9"/>
      <c r="CJM56" s="9"/>
      <c r="CJN56" s="9"/>
      <c r="CJO56" s="9"/>
      <c r="CJP56" s="9"/>
      <c r="CJQ56" s="9"/>
      <c r="CJR56" s="9"/>
      <c r="CJS56" s="9"/>
      <c r="CJT56" s="9"/>
      <c r="CJU56" s="9"/>
      <c r="CJV56" s="9"/>
      <c r="CJW56" s="9"/>
      <c r="CJX56" s="9"/>
      <c r="CJY56" s="9"/>
      <c r="CJZ56" s="9"/>
      <c r="CKA56" s="9"/>
      <c r="CKB56" s="9"/>
      <c r="CKC56" s="9"/>
      <c r="CKD56" s="9"/>
      <c r="CKE56" s="9"/>
      <c r="CKF56" s="9"/>
      <c r="CKG56" s="9"/>
      <c r="CKH56" s="9"/>
      <c r="CKI56" s="9"/>
      <c r="CKJ56" s="9"/>
      <c r="CKK56" s="9"/>
      <c r="CKL56" s="9"/>
      <c r="CKM56" s="9"/>
      <c r="CKN56" s="9"/>
      <c r="CKO56" s="9"/>
      <c r="CKP56" s="9"/>
      <c r="CKQ56" s="9"/>
      <c r="CKR56" s="9"/>
      <c r="CKS56" s="9"/>
      <c r="CKT56" s="9"/>
      <c r="CKU56" s="9"/>
      <c r="CKV56" s="9"/>
      <c r="CKW56" s="9"/>
      <c r="CKX56" s="9"/>
      <c r="CKY56" s="9"/>
      <c r="CKZ56" s="9"/>
      <c r="CLA56" s="9"/>
      <c r="CLB56" s="9"/>
      <c r="CLC56" s="9"/>
      <c r="CLD56" s="9"/>
      <c r="CLE56" s="9"/>
      <c r="CLF56" s="9"/>
      <c r="CLG56" s="9"/>
      <c r="CLH56" s="9"/>
      <c r="CLI56" s="9"/>
      <c r="CLJ56" s="9"/>
      <c r="CLK56" s="9"/>
      <c r="CLL56" s="9"/>
      <c r="CLM56" s="9"/>
      <c r="CLN56" s="9"/>
      <c r="CLO56" s="9"/>
      <c r="CLP56" s="9"/>
      <c r="CLQ56" s="9"/>
      <c r="CLR56" s="9"/>
      <c r="CLS56" s="9"/>
      <c r="CLT56" s="9"/>
      <c r="CLU56" s="9"/>
      <c r="CLV56" s="9"/>
      <c r="CLW56" s="9"/>
      <c r="CLX56" s="9"/>
      <c r="CLY56" s="9"/>
      <c r="CLZ56" s="9"/>
      <c r="CMA56" s="9"/>
      <c r="CMB56" s="9"/>
      <c r="CMC56" s="9"/>
      <c r="CMD56" s="9"/>
      <c r="CME56" s="9"/>
      <c r="CMF56" s="9"/>
      <c r="CMG56" s="9"/>
      <c r="CMH56" s="9"/>
      <c r="CMI56" s="9"/>
      <c r="CMJ56" s="9"/>
      <c r="CMK56" s="9"/>
      <c r="CML56" s="9"/>
      <c r="CMM56" s="9"/>
      <c r="CMN56" s="9"/>
      <c r="CMO56" s="9"/>
      <c r="CMP56" s="9"/>
      <c r="CMQ56" s="9"/>
      <c r="CMR56" s="9"/>
      <c r="CMS56" s="9"/>
      <c r="CMT56" s="9"/>
      <c r="CMU56" s="9"/>
      <c r="CMV56" s="9"/>
      <c r="CMW56" s="9"/>
      <c r="CMX56" s="9"/>
      <c r="CMY56" s="9"/>
      <c r="CMZ56" s="9"/>
      <c r="CNA56" s="9"/>
      <c r="CNB56" s="9"/>
      <c r="CNC56" s="9"/>
      <c r="CND56" s="9"/>
      <c r="CNE56" s="9"/>
      <c r="CNF56" s="9"/>
      <c r="CNG56" s="9"/>
      <c r="CNH56" s="9"/>
      <c r="CNI56" s="9"/>
      <c r="CNJ56" s="9"/>
      <c r="CNK56" s="9"/>
      <c r="CNL56" s="9"/>
      <c r="CNM56" s="9"/>
      <c r="CNN56" s="9"/>
      <c r="CNO56" s="9"/>
      <c r="CNP56" s="9"/>
      <c r="CNQ56" s="9"/>
      <c r="CNR56" s="9"/>
      <c r="CNS56" s="9"/>
      <c r="CNT56" s="9"/>
      <c r="CNU56" s="9"/>
      <c r="CNV56" s="9"/>
      <c r="CNW56" s="9"/>
      <c r="CNX56" s="9"/>
      <c r="CNY56" s="9"/>
      <c r="CNZ56" s="9"/>
      <c r="COA56" s="9"/>
      <c r="COB56" s="9"/>
      <c r="COC56" s="9"/>
      <c r="COD56" s="9"/>
      <c r="COE56" s="9"/>
      <c r="COF56" s="9"/>
      <c r="COG56" s="9"/>
      <c r="COH56" s="9"/>
      <c r="COI56" s="9"/>
      <c r="COJ56" s="9"/>
      <c r="COK56" s="9"/>
      <c r="COL56" s="9"/>
      <c r="COM56" s="9"/>
      <c r="CON56" s="9"/>
      <c r="COO56" s="9"/>
      <c r="COP56" s="9"/>
      <c r="COQ56" s="9"/>
      <c r="COR56" s="9"/>
      <c r="COS56" s="9"/>
      <c r="COT56" s="9"/>
      <c r="COU56" s="9"/>
      <c r="COV56" s="9"/>
      <c r="COW56" s="9"/>
      <c r="COX56" s="9"/>
      <c r="COY56" s="9"/>
      <c r="COZ56" s="9"/>
      <c r="CPA56" s="9"/>
      <c r="CPB56" s="9"/>
      <c r="CPC56" s="9"/>
      <c r="CPD56" s="9"/>
      <c r="CPE56" s="9"/>
      <c r="CPF56" s="9"/>
      <c r="CPG56" s="9"/>
      <c r="CPH56" s="9"/>
      <c r="CPI56" s="9"/>
      <c r="CPJ56" s="9"/>
      <c r="CPK56" s="9"/>
      <c r="CPL56" s="9"/>
      <c r="CPM56" s="9"/>
      <c r="CPN56" s="9"/>
      <c r="CPO56" s="9"/>
      <c r="CPP56" s="9"/>
      <c r="CPQ56" s="9"/>
      <c r="CPR56" s="9"/>
      <c r="CPS56" s="9"/>
      <c r="CPT56" s="9"/>
      <c r="CPU56" s="9"/>
      <c r="CPV56" s="9"/>
      <c r="CPW56" s="9"/>
      <c r="CPX56" s="9"/>
      <c r="CPY56" s="9"/>
      <c r="CPZ56" s="9"/>
      <c r="CQA56" s="9"/>
      <c r="CQB56" s="9"/>
      <c r="CQC56" s="9"/>
      <c r="CQD56" s="9"/>
      <c r="CQE56" s="9"/>
      <c r="CQF56" s="9"/>
      <c r="CQG56" s="9"/>
      <c r="CQH56" s="9"/>
      <c r="CQI56" s="9"/>
      <c r="CQJ56" s="9"/>
      <c r="CQK56" s="9"/>
      <c r="CQL56" s="9"/>
      <c r="CQM56" s="9"/>
      <c r="CQN56" s="9"/>
      <c r="CQO56" s="9"/>
      <c r="CQP56" s="9"/>
      <c r="CQQ56" s="9"/>
      <c r="CQR56" s="9"/>
      <c r="CQS56" s="9"/>
      <c r="CQT56" s="9"/>
      <c r="CQU56" s="9"/>
      <c r="CQV56" s="9"/>
      <c r="CQW56" s="9"/>
      <c r="CQX56" s="9"/>
      <c r="CQY56" s="9"/>
      <c r="CQZ56" s="9"/>
      <c r="CRA56" s="9"/>
      <c r="CRB56" s="9"/>
      <c r="CRC56" s="9"/>
      <c r="CRD56" s="9"/>
      <c r="CRE56" s="9"/>
      <c r="CRF56" s="9"/>
      <c r="CRG56" s="9"/>
      <c r="CRH56" s="9"/>
      <c r="CRI56" s="9"/>
      <c r="CRJ56" s="9"/>
      <c r="CRK56" s="9"/>
      <c r="CRL56" s="9"/>
      <c r="CRM56" s="9"/>
      <c r="CRN56" s="9"/>
      <c r="CRO56" s="9"/>
      <c r="CRP56" s="9"/>
      <c r="CRQ56" s="9"/>
      <c r="CRR56" s="9"/>
      <c r="CRS56" s="9"/>
      <c r="CRT56" s="9"/>
      <c r="CRU56" s="9"/>
      <c r="CRV56" s="9"/>
      <c r="CRW56" s="9"/>
      <c r="CRX56" s="9"/>
      <c r="CRY56" s="9"/>
      <c r="CRZ56" s="9"/>
      <c r="CSA56" s="9"/>
      <c r="CSB56" s="9"/>
      <c r="CSC56" s="9"/>
      <c r="CSD56" s="9"/>
      <c r="CSE56" s="9"/>
      <c r="CSF56" s="9"/>
      <c r="CSG56" s="9"/>
      <c r="CSH56" s="9"/>
      <c r="CSI56" s="9"/>
      <c r="CSJ56" s="9"/>
      <c r="CSK56" s="9"/>
      <c r="CSL56" s="9"/>
      <c r="CSM56" s="9"/>
      <c r="CSN56" s="9"/>
      <c r="CSO56" s="9"/>
      <c r="CSP56" s="9"/>
      <c r="CSQ56" s="9"/>
      <c r="CSR56" s="9"/>
      <c r="CSS56" s="9"/>
      <c r="CST56" s="9"/>
      <c r="CSU56" s="9"/>
      <c r="CSV56" s="9"/>
      <c r="CSW56" s="9"/>
      <c r="CSX56" s="9"/>
      <c r="CSY56" s="9"/>
      <c r="CSZ56" s="9"/>
      <c r="CTA56" s="9"/>
      <c r="CTB56" s="9"/>
      <c r="CTC56" s="9"/>
      <c r="CTD56" s="9"/>
      <c r="CTE56" s="9"/>
      <c r="CTF56" s="9"/>
      <c r="CTG56" s="9"/>
      <c r="CTH56" s="9"/>
      <c r="CTI56" s="9"/>
      <c r="CTJ56" s="9"/>
      <c r="CTK56" s="9"/>
      <c r="CTL56" s="9"/>
      <c r="CTM56" s="9"/>
      <c r="CTN56" s="9"/>
      <c r="CTO56" s="9"/>
      <c r="CTP56" s="9"/>
      <c r="CTQ56" s="9"/>
      <c r="CTR56" s="9"/>
      <c r="CTS56" s="9"/>
      <c r="CTT56" s="9"/>
      <c r="CTU56" s="9"/>
      <c r="CTV56" s="9"/>
      <c r="CTW56" s="9"/>
      <c r="CTX56" s="9"/>
      <c r="CTY56" s="9"/>
      <c r="CTZ56" s="9"/>
      <c r="CUA56" s="9"/>
      <c r="CUB56" s="9"/>
      <c r="CUC56" s="9"/>
      <c r="CUD56" s="9"/>
      <c r="CUE56" s="9"/>
      <c r="CUF56" s="9"/>
      <c r="CUG56" s="9"/>
      <c r="CUH56" s="9"/>
      <c r="CUI56" s="9"/>
      <c r="CUJ56" s="9"/>
      <c r="CUK56" s="9"/>
      <c r="CUL56" s="9"/>
      <c r="CUM56" s="9"/>
      <c r="CUN56" s="9"/>
      <c r="CUO56" s="9"/>
      <c r="CUP56" s="9"/>
      <c r="CUQ56" s="9"/>
      <c r="CUR56" s="9"/>
      <c r="CUS56" s="9"/>
      <c r="CUT56" s="9"/>
      <c r="CUU56" s="9"/>
      <c r="CUV56" s="9"/>
      <c r="CUW56" s="9"/>
      <c r="CUX56" s="9"/>
      <c r="CUY56" s="9"/>
      <c r="CUZ56" s="9"/>
      <c r="CVA56" s="9"/>
      <c r="CVB56" s="9"/>
      <c r="CVC56" s="9"/>
      <c r="CVD56" s="9"/>
      <c r="CVE56" s="9"/>
      <c r="CVF56" s="9"/>
      <c r="CVG56" s="9"/>
      <c r="CVH56" s="9"/>
      <c r="CVI56" s="9"/>
      <c r="CVJ56" s="9"/>
      <c r="CVK56" s="9"/>
      <c r="CVL56" s="9"/>
      <c r="CVM56" s="9"/>
      <c r="CVN56" s="9"/>
      <c r="CVO56" s="9"/>
      <c r="CVP56" s="9"/>
      <c r="CVQ56" s="9"/>
      <c r="CVR56" s="9"/>
      <c r="CVS56" s="9"/>
      <c r="CVT56" s="9"/>
      <c r="CVU56" s="9"/>
      <c r="CVV56" s="9"/>
      <c r="CVW56" s="9"/>
      <c r="CVX56" s="9"/>
      <c r="CVY56" s="9"/>
      <c r="CVZ56" s="9"/>
      <c r="CWA56" s="9"/>
      <c r="CWB56" s="9"/>
      <c r="CWC56" s="9"/>
      <c r="CWD56" s="9"/>
      <c r="CWE56" s="9"/>
      <c r="CWF56" s="9"/>
      <c r="CWG56" s="9"/>
      <c r="CWH56" s="9"/>
      <c r="CWI56" s="9"/>
      <c r="CWJ56" s="9"/>
      <c r="CWK56" s="9"/>
      <c r="CWL56" s="9"/>
      <c r="CWM56" s="9"/>
      <c r="CWN56" s="9"/>
      <c r="CWO56" s="9"/>
      <c r="CWP56" s="9"/>
      <c r="CWQ56" s="9"/>
      <c r="CWR56" s="9"/>
      <c r="CWS56" s="9"/>
      <c r="CWT56" s="9"/>
      <c r="CWU56" s="9"/>
      <c r="CWV56" s="9"/>
      <c r="CWW56" s="9"/>
      <c r="CWX56" s="9"/>
      <c r="CWY56" s="9"/>
      <c r="CWZ56" s="9"/>
      <c r="CXA56" s="9"/>
      <c r="CXB56" s="9"/>
      <c r="CXC56" s="9"/>
      <c r="CXD56" s="9"/>
      <c r="CXE56" s="9"/>
      <c r="CXF56" s="9"/>
      <c r="CXG56" s="9"/>
      <c r="CXH56" s="9"/>
      <c r="CXI56" s="9"/>
      <c r="CXJ56" s="9"/>
      <c r="CXK56" s="9"/>
      <c r="CXL56" s="9"/>
      <c r="CXM56" s="9"/>
      <c r="CXN56" s="9"/>
      <c r="CXO56" s="9"/>
      <c r="CXP56" s="9"/>
      <c r="CXQ56" s="9"/>
      <c r="CXR56" s="9"/>
      <c r="CXS56" s="9"/>
      <c r="CXT56" s="9"/>
      <c r="CXU56" s="9"/>
      <c r="CXV56" s="9"/>
      <c r="CXW56" s="9"/>
      <c r="CXX56" s="9"/>
      <c r="CXY56" s="9"/>
      <c r="CXZ56" s="9"/>
      <c r="CYA56" s="9"/>
      <c r="CYB56" s="9"/>
      <c r="CYC56" s="9"/>
      <c r="CYD56" s="9"/>
      <c r="CYE56" s="9"/>
      <c r="CYF56" s="9"/>
      <c r="CYG56" s="9"/>
      <c r="CYH56" s="9"/>
      <c r="CYI56" s="9"/>
      <c r="CYJ56" s="9"/>
      <c r="CYK56" s="9"/>
      <c r="CYL56" s="9"/>
      <c r="CYM56" s="9"/>
      <c r="CYN56" s="9"/>
      <c r="CYO56" s="9"/>
      <c r="CYP56" s="9"/>
      <c r="CYQ56" s="9"/>
      <c r="CYR56" s="9"/>
      <c r="CYS56" s="9"/>
      <c r="CYT56" s="9"/>
      <c r="CYU56" s="9"/>
      <c r="CYV56" s="9"/>
      <c r="CYW56" s="9"/>
      <c r="CYX56" s="9"/>
      <c r="CYY56" s="9"/>
      <c r="CYZ56" s="9"/>
      <c r="CZA56" s="9"/>
      <c r="CZB56" s="9"/>
      <c r="CZC56" s="9"/>
      <c r="CZD56" s="9"/>
      <c r="CZE56" s="9"/>
      <c r="CZF56" s="9"/>
      <c r="CZG56" s="9"/>
      <c r="CZH56" s="9"/>
      <c r="CZI56" s="9"/>
      <c r="CZJ56" s="9"/>
      <c r="CZK56" s="9"/>
      <c r="CZL56" s="9"/>
      <c r="CZM56" s="9"/>
      <c r="CZN56" s="9"/>
      <c r="CZO56" s="9"/>
      <c r="CZP56" s="9"/>
      <c r="CZQ56" s="9"/>
      <c r="CZR56" s="9"/>
      <c r="CZS56" s="9"/>
      <c r="CZT56" s="9"/>
      <c r="CZU56" s="9"/>
      <c r="CZV56" s="9"/>
      <c r="CZW56" s="9"/>
      <c r="CZX56" s="9"/>
      <c r="CZY56" s="9"/>
      <c r="CZZ56" s="9"/>
      <c r="DAA56" s="9"/>
      <c r="DAB56" s="9"/>
      <c r="DAC56" s="9"/>
      <c r="DAD56" s="9"/>
      <c r="DAE56" s="9"/>
      <c r="DAF56" s="9"/>
      <c r="DAG56" s="9"/>
      <c r="DAH56" s="9"/>
      <c r="DAI56" s="9"/>
      <c r="DAJ56" s="9"/>
      <c r="DAK56" s="9"/>
      <c r="DAL56" s="9"/>
      <c r="DAM56" s="9"/>
      <c r="DAN56" s="9"/>
      <c r="DAO56" s="9"/>
      <c r="DAP56" s="9"/>
      <c r="DAQ56" s="9"/>
      <c r="DAR56" s="9"/>
      <c r="DAS56" s="9"/>
      <c r="DAT56" s="9"/>
      <c r="DAU56" s="9"/>
      <c r="DAV56" s="9"/>
      <c r="DAW56" s="9"/>
      <c r="DAX56" s="9"/>
      <c r="DAY56" s="9"/>
      <c r="DAZ56" s="9"/>
      <c r="DBA56" s="9"/>
      <c r="DBB56" s="9"/>
      <c r="DBC56" s="9"/>
      <c r="DBD56" s="9"/>
      <c r="DBE56" s="9"/>
      <c r="DBF56" s="9"/>
      <c r="DBG56" s="9"/>
      <c r="DBH56" s="9"/>
      <c r="DBI56" s="9"/>
      <c r="DBJ56" s="9"/>
      <c r="DBK56" s="9"/>
      <c r="DBL56" s="9"/>
      <c r="DBM56" s="9"/>
      <c r="DBN56" s="9"/>
      <c r="DBO56" s="9"/>
      <c r="DBP56" s="9"/>
      <c r="DBQ56" s="9"/>
      <c r="DBR56" s="9"/>
      <c r="DBS56" s="9"/>
      <c r="DBT56" s="9"/>
      <c r="DBU56" s="9"/>
      <c r="DBV56" s="9"/>
      <c r="DBW56" s="9"/>
      <c r="DBX56" s="9"/>
      <c r="DBY56" s="9"/>
      <c r="DBZ56" s="9"/>
      <c r="DCA56" s="9"/>
      <c r="DCB56" s="9"/>
      <c r="DCC56" s="9"/>
      <c r="DCD56" s="9"/>
      <c r="DCE56" s="9"/>
      <c r="DCF56" s="9"/>
      <c r="DCG56" s="9"/>
      <c r="DCH56" s="9"/>
      <c r="DCI56" s="9"/>
      <c r="DCJ56" s="9"/>
      <c r="DCK56" s="9"/>
      <c r="DCL56" s="9"/>
      <c r="DCM56" s="9"/>
      <c r="DCN56" s="9"/>
      <c r="DCO56" s="9"/>
      <c r="DCP56" s="9"/>
      <c r="DCQ56" s="9"/>
      <c r="DCR56" s="9"/>
      <c r="DCS56" s="9"/>
      <c r="DCT56" s="9"/>
      <c r="DCU56" s="9"/>
      <c r="DCV56" s="9"/>
      <c r="DCW56" s="9"/>
      <c r="DCX56" s="9"/>
      <c r="DCY56" s="9"/>
      <c r="DCZ56" s="9"/>
      <c r="DDA56" s="9"/>
      <c r="DDB56" s="9"/>
      <c r="DDC56" s="9"/>
      <c r="DDD56" s="9"/>
      <c r="DDE56" s="9"/>
      <c r="DDF56" s="9"/>
      <c r="DDG56" s="9"/>
      <c r="DDH56" s="9"/>
      <c r="DDI56" s="9"/>
      <c r="DDJ56" s="9"/>
      <c r="DDK56" s="9"/>
      <c r="DDL56" s="9"/>
      <c r="DDM56" s="9"/>
      <c r="DDN56" s="9"/>
      <c r="DDO56" s="9"/>
      <c r="DDP56" s="9"/>
      <c r="DDQ56" s="9"/>
      <c r="DDR56" s="9"/>
      <c r="DDS56" s="9"/>
      <c r="DDT56" s="9"/>
      <c r="DDU56" s="9"/>
      <c r="DDV56" s="9"/>
      <c r="DDW56" s="9"/>
      <c r="DDX56" s="9"/>
      <c r="DDY56" s="9"/>
      <c r="DDZ56" s="9"/>
      <c r="DEA56" s="9"/>
      <c r="DEB56" s="9"/>
      <c r="DEC56" s="9"/>
      <c r="DED56" s="9"/>
      <c r="DEE56" s="9"/>
      <c r="DEF56" s="9"/>
      <c r="DEG56" s="9"/>
      <c r="DEH56" s="9"/>
      <c r="DEI56" s="9"/>
      <c r="DEJ56" s="9"/>
      <c r="DEK56" s="9"/>
      <c r="DEL56" s="9"/>
      <c r="DEM56" s="9"/>
      <c r="DEN56" s="9"/>
      <c r="DEO56" s="9"/>
      <c r="DEP56" s="9"/>
      <c r="DEQ56" s="9"/>
      <c r="DER56" s="9"/>
      <c r="DES56" s="9"/>
      <c r="DET56" s="9"/>
      <c r="DEU56" s="9"/>
      <c r="DEV56" s="9"/>
      <c r="DEW56" s="9"/>
      <c r="DEX56" s="9"/>
      <c r="DEY56" s="9"/>
      <c r="DEZ56" s="9"/>
      <c r="DFA56" s="9"/>
      <c r="DFB56" s="9"/>
      <c r="DFC56" s="9"/>
      <c r="DFD56" s="9"/>
      <c r="DFE56" s="9"/>
      <c r="DFF56" s="9"/>
      <c r="DFG56" s="9"/>
      <c r="DFH56" s="9"/>
      <c r="DFI56" s="9"/>
      <c r="DFJ56" s="9"/>
      <c r="DFK56" s="9"/>
      <c r="DFL56" s="9"/>
      <c r="DFM56" s="9"/>
      <c r="DFN56" s="9"/>
      <c r="DFO56" s="9"/>
      <c r="DFP56" s="9"/>
      <c r="DFQ56" s="9"/>
      <c r="DFR56" s="9"/>
      <c r="DFS56" s="9"/>
      <c r="DFT56" s="9"/>
      <c r="DFU56" s="9"/>
      <c r="DFV56" s="9"/>
      <c r="DFW56" s="9"/>
      <c r="DFX56" s="9"/>
      <c r="DFY56" s="9"/>
      <c r="DFZ56" s="9"/>
      <c r="DGA56" s="9"/>
      <c r="DGB56" s="9"/>
      <c r="DGC56" s="9"/>
      <c r="DGD56" s="9"/>
      <c r="DGE56" s="9"/>
      <c r="DGF56" s="9"/>
      <c r="DGG56" s="9"/>
      <c r="DGH56" s="9"/>
      <c r="DGI56" s="9"/>
      <c r="DGJ56" s="9"/>
      <c r="DGK56" s="9"/>
      <c r="DGL56" s="9"/>
      <c r="DGM56" s="9"/>
      <c r="DGN56" s="9"/>
      <c r="DGO56" s="9"/>
      <c r="DGP56" s="9"/>
      <c r="DGQ56" s="9"/>
      <c r="DGR56" s="9"/>
      <c r="DGS56" s="9"/>
      <c r="DGT56" s="9"/>
      <c r="DGU56" s="9"/>
      <c r="DGV56" s="9"/>
      <c r="DGW56" s="9"/>
      <c r="DGX56" s="9"/>
      <c r="DGY56" s="9"/>
      <c r="DGZ56" s="9"/>
      <c r="DHA56" s="9"/>
      <c r="DHB56" s="9"/>
      <c r="DHC56" s="9"/>
      <c r="DHD56" s="9"/>
      <c r="DHE56" s="9"/>
      <c r="DHF56" s="9"/>
      <c r="DHG56" s="9"/>
      <c r="DHH56" s="9"/>
      <c r="DHI56" s="9"/>
      <c r="DHJ56" s="9"/>
      <c r="DHK56" s="9"/>
      <c r="DHL56" s="9"/>
      <c r="DHM56" s="9"/>
      <c r="DHN56" s="9"/>
      <c r="DHO56" s="9"/>
      <c r="DHP56" s="9"/>
      <c r="DHQ56" s="9"/>
      <c r="DHR56" s="9"/>
      <c r="DHS56" s="9"/>
      <c r="DHT56" s="9"/>
      <c r="DHU56" s="9"/>
      <c r="DHV56" s="9"/>
      <c r="DHW56" s="9"/>
      <c r="DHX56" s="9"/>
      <c r="DHY56" s="9"/>
      <c r="DHZ56" s="9"/>
      <c r="DIA56" s="9"/>
      <c r="DIB56" s="9"/>
      <c r="DIC56" s="9"/>
      <c r="DID56" s="9"/>
      <c r="DIE56" s="9"/>
      <c r="DIF56" s="9"/>
      <c r="DIG56" s="9"/>
      <c r="DIH56" s="9"/>
      <c r="DII56" s="9"/>
      <c r="DIJ56" s="9"/>
      <c r="DIK56" s="9"/>
      <c r="DIL56" s="9"/>
      <c r="DIM56" s="9"/>
      <c r="DIN56" s="9"/>
      <c r="DIO56" s="9"/>
      <c r="DIP56" s="9"/>
      <c r="DIQ56" s="9"/>
      <c r="DIR56" s="9"/>
      <c r="DIS56" s="9"/>
      <c r="DIT56" s="9"/>
      <c r="DIU56" s="9"/>
      <c r="DIV56" s="9"/>
      <c r="DIW56" s="9"/>
      <c r="DIX56" s="9"/>
      <c r="DIY56" s="9"/>
      <c r="DIZ56" s="9"/>
      <c r="DJA56" s="9"/>
      <c r="DJB56" s="9"/>
      <c r="DJC56" s="9"/>
      <c r="DJD56" s="9"/>
      <c r="DJE56" s="9"/>
      <c r="DJF56" s="9"/>
      <c r="DJG56" s="9"/>
      <c r="DJH56" s="9"/>
      <c r="DJI56" s="9"/>
      <c r="DJJ56" s="9"/>
      <c r="DJK56" s="9"/>
      <c r="DJL56" s="9"/>
      <c r="DJM56" s="9"/>
      <c r="DJN56" s="9"/>
      <c r="DJO56" s="9"/>
      <c r="DJP56" s="9"/>
      <c r="DJQ56" s="9"/>
      <c r="DJR56" s="9"/>
      <c r="DJS56" s="9"/>
      <c r="DJT56" s="9"/>
      <c r="DJU56" s="9"/>
      <c r="DJV56" s="9"/>
      <c r="DJW56" s="9"/>
      <c r="DJX56" s="9"/>
      <c r="DJY56" s="9"/>
      <c r="DJZ56" s="9"/>
      <c r="DKA56" s="9"/>
      <c r="DKB56" s="9"/>
      <c r="DKC56" s="9"/>
      <c r="DKD56" s="9"/>
      <c r="DKE56" s="9"/>
      <c r="DKF56" s="9"/>
      <c r="DKG56" s="9"/>
      <c r="DKH56" s="9"/>
      <c r="DKI56" s="9"/>
      <c r="DKJ56" s="9"/>
      <c r="DKK56" s="9"/>
      <c r="DKL56" s="9"/>
      <c r="DKM56" s="9"/>
      <c r="DKN56" s="9"/>
      <c r="DKO56" s="9"/>
      <c r="DKP56" s="9"/>
      <c r="DKQ56" s="9"/>
      <c r="DKR56" s="9"/>
      <c r="DKS56" s="9"/>
      <c r="DKT56" s="9"/>
      <c r="DKU56" s="9"/>
      <c r="DKV56" s="9"/>
      <c r="DKW56" s="9"/>
      <c r="DKX56" s="9"/>
      <c r="DKY56" s="9"/>
      <c r="DKZ56" s="9"/>
      <c r="DLA56" s="9"/>
      <c r="DLB56" s="9"/>
      <c r="DLC56" s="9"/>
      <c r="DLD56" s="9"/>
      <c r="DLE56" s="9"/>
      <c r="DLF56" s="9"/>
      <c r="DLG56" s="9"/>
      <c r="DLH56" s="9"/>
      <c r="DLI56" s="9"/>
      <c r="DLJ56" s="9"/>
      <c r="DLK56" s="9"/>
      <c r="DLL56" s="9"/>
      <c r="DLM56" s="9"/>
      <c r="DLN56" s="9"/>
      <c r="DLO56" s="9"/>
      <c r="DLP56" s="9"/>
      <c r="DLQ56" s="9"/>
      <c r="DLR56" s="9"/>
      <c r="DLS56" s="9"/>
      <c r="DLT56" s="9"/>
      <c r="DLU56" s="9"/>
      <c r="DLV56" s="9"/>
      <c r="DLW56" s="9"/>
      <c r="DLX56" s="9"/>
      <c r="DLY56" s="9"/>
      <c r="DLZ56" s="9"/>
      <c r="DMA56" s="9"/>
      <c r="DMB56" s="9"/>
      <c r="DMC56" s="9"/>
      <c r="DMD56" s="9"/>
      <c r="DME56" s="9"/>
      <c r="DMF56" s="9"/>
      <c r="DMG56" s="9"/>
      <c r="DMH56" s="9"/>
      <c r="DMI56" s="9"/>
      <c r="DMJ56" s="9"/>
      <c r="DMK56" s="9"/>
      <c r="DML56" s="9"/>
      <c r="DMM56" s="9"/>
      <c r="DMN56" s="9"/>
      <c r="DMO56" s="9"/>
      <c r="DMP56" s="9"/>
      <c r="DMQ56" s="9"/>
      <c r="DMR56" s="9"/>
      <c r="DMS56" s="9"/>
      <c r="DMT56" s="9"/>
      <c r="DMU56" s="9"/>
      <c r="DMV56" s="9"/>
      <c r="DMW56" s="9"/>
      <c r="DMX56" s="9"/>
      <c r="DMY56" s="9"/>
      <c r="DMZ56" s="9"/>
      <c r="DNA56" s="9"/>
      <c r="DNB56" s="9"/>
      <c r="DNC56" s="9"/>
      <c r="DND56" s="9"/>
      <c r="DNE56" s="9"/>
      <c r="DNF56" s="9"/>
      <c r="DNG56" s="9"/>
      <c r="DNH56" s="9"/>
      <c r="DNI56" s="9"/>
      <c r="DNJ56" s="9"/>
      <c r="DNK56" s="9"/>
      <c r="DNL56" s="9"/>
      <c r="DNM56" s="9"/>
      <c r="DNN56" s="9"/>
      <c r="DNO56" s="9"/>
      <c r="DNP56" s="9"/>
      <c r="DNQ56" s="9"/>
      <c r="DNR56" s="9"/>
      <c r="DNS56" s="9"/>
      <c r="DNT56" s="9"/>
      <c r="DNU56" s="9"/>
      <c r="DNV56" s="9"/>
      <c r="DNW56" s="9"/>
      <c r="DNX56" s="9"/>
      <c r="DNY56" s="9"/>
      <c r="DNZ56" s="9"/>
      <c r="DOA56" s="9"/>
      <c r="DOB56" s="9"/>
      <c r="DOC56" s="9"/>
      <c r="DOD56" s="9"/>
      <c r="DOE56" s="9"/>
      <c r="DOF56" s="9"/>
      <c r="DOG56" s="9"/>
      <c r="DOH56" s="9"/>
      <c r="DOI56" s="9"/>
      <c r="DOJ56" s="9"/>
      <c r="DOK56" s="9"/>
      <c r="DOL56" s="9"/>
      <c r="DOM56" s="9"/>
      <c r="DON56" s="9"/>
      <c r="DOO56" s="9"/>
      <c r="DOP56" s="9"/>
      <c r="DOQ56" s="9"/>
      <c r="DOR56" s="9"/>
      <c r="DOS56" s="9"/>
      <c r="DOT56" s="9"/>
      <c r="DOU56" s="9"/>
      <c r="DOV56" s="9"/>
      <c r="DOW56" s="9"/>
      <c r="DOX56" s="9"/>
      <c r="DOY56" s="9"/>
      <c r="DOZ56" s="9"/>
      <c r="DPA56" s="9"/>
      <c r="DPB56" s="9"/>
      <c r="DPC56" s="9"/>
      <c r="DPD56" s="9"/>
      <c r="DPE56" s="9"/>
      <c r="DPF56" s="9"/>
      <c r="DPG56" s="9"/>
      <c r="DPH56" s="9"/>
      <c r="DPI56" s="9"/>
      <c r="DPJ56" s="9"/>
      <c r="DPK56" s="9"/>
      <c r="DPL56" s="9"/>
      <c r="DPM56" s="9"/>
      <c r="DPN56" s="9"/>
      <c r="DPO56" s="9"/>
      <c r="DPP56" s="9"/>
      <c r="DPQ56" s="9"/>
      <c r="DPR56" s="9"/>
      <c r="DPS56" s="9"/>
      <c r="DPT56" s="9"/>
      <c r="DPU56" s="9"/>
      <c r="DPV56" s="9"/>
      <c r="DPW56" s="9"/>
      <c r="DPX56" s="9"/>
      <c r="DPY56" s="9"/>
      <c r="DPZ56" s="9"/>
      <c r="DQA56" s="9"/>
      <c r="DQB56" s="9"/>
      <c r="DQC56" s="9"/>
      <c r="DQD56" s="9"/>
      <c r="DQE56" s="9"/>
      <c r="DQF56" s="9"/>
      <c r="DQG56" s="9"/>
      <c r="DQH56" s="9"/>
      <c r="DQI56" s="9"/>
      <c r="DQJ56" s="9"/>
      <c r="DQK56" s="9"/>
      <c r="DQL56" s="9"/>
      <c r="DQM56" s="9"/>
      <c r="DQN56" s="9"/>
      <c r="DQO56" s="9"/>
      <c r="DQP56" s="9"/>
      <c r="DQQ56" s="9"/>
      <c r="DQR56" s="9"/>
      <c r="DQS56" s="9"/>
      <c r="DQT56" s="9"/>
      <c r="DQU56" s="9"/>
      <c r="DQV56" s="9"/>
      <c r="DQW56" s="9"/>
      <c r="DQX56" s="9"/>
      <c r="DQY56" s="9"/>
      <c r="DQZ56" s="9"/>
      <c r="DRA56" s="9"/>
      <c r="DRB56" s="9"/>
      <c r="DRC56" s="9"/>
      <c r="DRD56" s="9"/>
      <c r="DRE56" s="9"/>
      <c r="DRF56" s="9"/>
      <c r="DRG56" s="9"/>
      <c r="DRH56" s="9"/>
      <c r="DRI56" s="9"/>
      <c r="DRJ56" s="9"/>
      <c r="DRK56" s="9"/>
      <c r="DRL56" s="9"/>
      <c r="DRM56" s="9"/>
      <c r="DRN56" s="9"/>
      <c r="DRO56" s="9"/>
      <c r="DRP56" s="9"/>
      <c r="DRQ56" s="9"/>
      <c r="DRR56" s="9"/>
      <c r="DRS56" s="9"/>
      <c r="DRT56" s="9"/>
      <c r="DRU56" s="9"/>
      <c r="DRV56" s="9"/>
      <c r="DRW56" s="9"/>
      <c r="DRX56" s="9"/>
      <c r="DRY56" s="9"/>
      <c r="DRZ56" s="9"/>
      <c r="DSA56" s="9"/>
      <c r="DSB56" s="9"/>
      <c r="DSC56" s="9"/>
      <c r="DSD56" s="9"/>
      <c r="DSE56" s="9"/>
      <c r="DSF56" s="9"/>
      <c r="DSG56" s="9"/>
      <c r="DSH56" s="9"/>
      <c r="DSI56" s="9"/>
      <c r="DSJ56" s="9"/>
      <c r="DSK56" s="9"/>
      <c r="DSL56" s="9"/>
      <c r="DSM56" s="9"/>
      <c r="DSN56" s="9"/>
      <c r="DSO56" s="9"/>
      <c r="DSP56" s="9"/>
      <c r="DSQ56" s="9"/>
      <c r="DSR56" s="9"/>
      <c r="DSS56" s="9"/>
      <c r="DST56" s="9"/>
      <c r="DSU56" s="9"/>
      <c r="DSV56" s="9"/>
      <c r="DSW56" s="9"/>
      <c r="DSX56" s="9"/>
      <c r="DSY56" s="9"/>
      <c r="DSZ56" s="9"/>
      <c r="DTA56" s="9"/>
      <c r="DTB56" s="9"/>
      <c r="DTC56" s="9"/>
      <c r="DTD56" s="9"/>
      <c r="DTE56" s="9"/>
      <c r="DTF56" s="9"/>
      <c r="DTG56" s="9"/>
      <c r="DTH56" s="9"/>
      <c r="DTI56" s="9"/>
      <c r="DTJ56" s="9"/>
      <c r="DTK56" s="9"/>
      <c r="DTL56" s="9"/>
      <c r="DTM56" s="9"/>
      <c r="DTN56" s="9"/>
      <c r="DTO56" s="9"/>
      <c r="DTP56" s="9"/>
      <c r="DTQ56" s="9"/>
      <c r="DTR56" s="9"/>
      <c r="DTS56" s="9"/>
      <c r="DTT56" s="9"/>
      <c r="DTU56" s="9"/>
      <c r="DTV56" s="9"/>
      <c r="DTW56" s="9"/>
      <c r="DTX56" s="9"/>
      <c r="DTY56" s="9"/>
      <c r="DTZ56" s="9"/>
      <c r="DUA56" s="9"/>
      <c r="DUB56" s="9"/>
      <c r="DUC56" s="9"/>
      <c r="DUD56" s="9"/>
      <c r="DUE56" s="9"/>
      <c r="DUF56" s="9"/>
      <c r="DUG56" s="9"/>
      <c r="DUH56" s="9"/>
      <c r="DUI56" s="9"/>
      <c r="DUJ56" s="9"/>
      <c r="DUK56" s="9"/>
      <c r="DUL56" s="9"/>
      <c r="DUM56" s="9"/>
      <c r="DUN56" s="9"/>
      <c r="DUO56" s="9"/>
      <c r="DUP56" s="9"/>
      <c r="DUQ56" s="9"/>
      <c r="DUR56" s="9"/>
      <c r="DUS56" s="9"/>
      <c r="DUT56" s="9"/>
      <c r="DUU56" s="9"/>
      <c r="DUV56" s="9"/>
      <c r="DUW56" s="9"/>
      <c r="DUX56" s="9"/>
      <c r="DUY56" s="9"/>
      <c r="DUZ56" s="9"/>
      <c r="DVA56" s="9"/>
      <c r="DVB56" s="9"/>
      <c r="DVC56" s="9"/>
      <c r="DVD56" s="9"/>
      <c r="DVE56" s="9"/>
      <c r="DVF56" s="9"/>
      <c r="DVG56" s="9"/>
      <c r="DVH56" s="9"/>
      <c r="DVI56" s="9"/>
      <c r="DVJ56" s="9"/>
      <c r="DVK56" s="9"/>
      <c r="DVL56" s="9"/>
      <c r="DVM56" s="9"/>
      <c r="DVN56" s="9"/>
      <c r="DVO56" s="9"/>
      <c r="DVP56" s="9"/>
      <c r="DVQ56" s="9"/>
      <c r="DVR56" s="9"/>
      <c r="DVS56" s="9"/>
      <c r="DVT56" s="9"/>
      <c r="DVU56" s="9"/>
      <c r="DVV56" s="9"/>
      <c r="DVW56" s="9"/>
      <c r="DVX56" s="9"/>
      <c r="DVY56" s="9"/>
      <c r="DVZ56" s="9"/>
      <c r="DWA56" s="9"/>
      <c r="DWB56" s="9"/>
      <c r="DWC56" s="9"/>
      <c r="DWD56" s="9"/>
      <c r="DWE56" s="9"/>
      <c r="DWF56" s="9"/>
      <c r="DWG56" s="9"/>
      <c r="DWH56" s="9"/>
      <c r="DWI56" s="9"/>
      <c r="DWJ56" s="9"/>
      <c r="DWK56" s="9"/>
      <c r="DWL56" s="9"/>
      <c r="DWM56" s="9"/>
      <c r="DWN56" s="9"/>
      <c r="DWO56" s="9"/>
      <c r="DWP56" s="9"/>
      <c r="DWQ56" s="9"/>
      <c r="DWR56" s="9"/>
      <c r="DWS56" s="9"/>
      <c r="DWT56" s="9"/>
      <c r="DWU56" s="9"/>
      <c r="DWV56" s="9"/>
      <c r="DWW56" s="9"/>
      <c r="DWX56" s="9"/>
      <c r="DWY56" s="9"/>
      <c r="DWZ56" s="9"/>
      <c r="DXA56" s="9"/>
      <c r="DXB56" s="9"/>
      <c r="DXC56" s="9"/>
      <c r="DXD56" s="9"/>
      <c r="DXE56" s="9"/>
      <c r="DXF56" s="9"/>
      <c r="DXG56" s="9"/>
      <c r="DXH56" s="9"/>
      <c r="DXI56" s="9"/>
      <c r="DXJ56" s="9"/>
      <c r="DXK56" s="9"/>
      <c r="DXL56" s="9"/>
      <c r="DXM56" s="9"/>
      <c r="DXN56" s="9"/>
      <c r="DXO56" s="9"/>
      <c r="DXP56" s="9"/>
      <c r="DXQ56" s="9"/>
      <c r="DXR56" s="9"/>
      <c r="DXS56" s="9"/>
      <c r="DXT56" s="9"/>
      <c r="DXU56" s="9"/>
      <c r="DXV56" s="9"/>
      <c r="DXW56" s="9"/>
      <c r="DXX56" s="9"/>
      <c r="DXY56" s="9"/>
      <c r="DXZ56" s="9"/>
      <c r="DYA56" s="9"/>
      <c r="DYB56" s="9"/>
      <c r="DYC56" s="9"/>
      <c r="DYD56" s="9"/>
      <c r="DYE56" s="9"/>
      <c r="DYF56" s="9"/>
      <c r="DYG56" s="9"/>
      <c r="DYH56" s="9"/>
      <c r="DYI56" s="9"/>
      <c r="DYJ56" s="9"/>
      <c r="DYK56" s="9"/>
      <c r="DYL56" s="9"/>
      <c r="DYM56" s="9"/>
      <c r="DYN56" s="9"/>
      <c r="DYO56" s="9"/>
      <c r="DYP56" s="9"/>
      <c r="DYQ56" s="9"/>
      <c r="DYR56" s="9"/>
      <c r="DYS56" s="9"/>
      <c r="DYT56" s="9"/>
      <c r="DYU56" s="9"/>
      <c r="DYV56" s="9"/>
      <c r="DYW56" s="9"/>
      <c r="DYX56" s="9"/>
      <c r="DYY56" s="9"/>
      <c r="DYZ56" s="9"/>
      <c r="DZA56" s="9"/>
      <c r="DZB56" s="9"/>
      <c r="DZC56" s="9"/>
      <c r="DZD56" s="9"/>
      <c r="DZE56" s="9"/>
      <c r="DZF56" s="9"/>
      <c r="DZG56" s="9"/>
      <c r="DZH56" s="9"/>
      <c r="DZI56" s="9"/>
      <c r="DZJ56" s="9"/>
      <c r="DZK56" s="9"/>
      <c r="DZL56" s="9"/>
      <c r="DZM56" s="9"/>
      <c r="DZN56" s="9"/>
      <c r="DZO56" s="9"/>
      <c r="DZP56" s="9"/>
      <c r="DZQ56" s="9"/>
      <c r="DZR56" s="9"/>
      <c r="DZS56" s="9"/>
      <c r="DZT56" s="9"/>
      <c r="DZU56" s="9"/>
      <c r="DZV56" s="9"/>
      <c r="DZW56" s="9"/>
      <c r="DZX56" s="9"/>
      <c r="DZY56" s="9"/>
      <c r="DZZ56" s="9"/>
      <c r="EAA56" s="9"/>
      <c r="EAB56" s="9"/>
      <c r="EAC56" s="9"/>
      <c r="EAD56" s="9"/>
      <c r="EAE56" s="9"/>
      <c r="EAF56" s="9"/>
      <c r="EAG56" s="9"/>
      <c r="EAH56" s="9"/>
      <c r="EAI56" s="9"/>
      <c r="EAJ56" s="9"/>
      <c r="EAK56" s="9"/>
      <c r="EAL56" s="9"/>
      <c r="EAM56" s="9"/>
      <c r="EAN56" s="9"/>
      <c r="EAO56" s="9"/>
      <c r="EAP56" s="9"/>
      <c r="EAQ56" s="9"/>
      <c r="EAR56" s="9"/>
      <c r="EAS56" s="9"/>
      <c r="EAT56" s="9"/>
      <c r="EAU56" s="9"/>
      <c r="EAV56" s="9"/>
      <c r="EAW56" s="9"/>
      <c r="EAX56" s="9"/>
      <c r="EAY56" s="9"/>
      <c r="EAZ56" s="9"/>
      <c r="EBA56" s="9"/>
      <c r="EBB56" s="9"/>
      <c r="EBC56" s="9"/>
      <c r="EBD56" s="9"/>
      <c r="EBE56" s="9"/>
      <c r="EBF56" s="9"/>
      <c r="EBG56" s="9"/>
      <c r="EBH56" s="9"/>
      <c r="EBI56" s="9"/>
      <c r="EBJ56" s="9"/>
      <c r="EBK56" s="9"/>
      <c r="EBL56" s="9"/>
      <c r="EBM56" s="9"/>
      <c r="EBN56" s="9"/>
      <c r="EBO56" s="9"/>
      <c r="EBP56" s="9"/>
      <c r="EBQ56" s="9"/>
      <c r="EBR56" s="9"/>
      <c r="EBS56" s="9"/>
      <c r="EBT56" s="9"/>
      <c r="EBU56" s="9"/>
      <c r="EBV56" s="9"/>
      <c r="EBW56" s="9"/>
      <c r="EBX56" s="9"/>
      <c r="EBY56" s="9"/>
      <c r="EBZ56" s="9"/>
      <c r="ECA56" s="9"/>
      <c r="ECB56" s="9"/>
      <c r="ECC56" s="9"/>
      <c r="ECD56" s="9"/>
      <c r="ECE56" s="9"/>
      <c r="ECF56" s="9"/>
      <c r="ECG56" s="9"/>
      <c r="ECH56" s="9"/>
      <c r="ECI56" s="9"/>
      <c r="ECJ56" s="9"/>
      <c r="ECK56" s="9"/>
      <c r="ECL56" s="9"/>
      <c r="ECM56" s="9"/>
      <c r="ECN56" s="9"/>
      <c r="ECO56" s="9"/>
      <c r="ECP56" s="9"/>
      <c r="ECQ56" s="9"/>
      <c r="ECR56" s="9"/>
      <c r="ECS56" s="9"/>
      <c r="ECT56" s="9"/>
      <c r="ECU56" s="9"/>
      <c r="ECV56" s="9"/>
      <c r="ECW56" s="9"/>
      <c r="ECX56" s="9"/>
      <c r="ECY56" s="9"/>
      <c r="ECZ56" s="9"/>
      <c r="EDA56" s="9"/>
      <c r="EDB56" s="9"/>
      <c r="EDC56" s="9"/>
      <c r="EDD56" s="9"/>
      <c r="EDE56" s="9"/>
      <c r="EDF56" s="9"/>
      <c r="EDG56" s="9"/>
      <c r="EDH56" s="9"/>
      <c r="EDI56" s="9"/>
      <c r="EDJ56" s="9"/>
      <c r="EDK56" s="9"/>
      <c r="EDL56" s="9"/>
      <c r="EDM56" s="9"/>
      <c r="EDN56" s="9"/>
      <c r="EDO56" s="9"/>
      <c r="EDP56" s="9"/>
      <c r="EDQ56" s="9"/>
      <c r="EDR56" s="9"/>
      <c r="EDS56" s="9"/>
      <c r="EDT56" s="9"/>
      <c r="EDU56" s="9"/>
      <c r="EDV56" s="9"/>
      <c r="EDW56" s="9"/>
      <c r="EDX56" s="9"/>
      <c r="EDY56" s="9"/>
      <c r="EDZ56" s="9"/>
      <c r="EEA56" s="9"/>
      <c r="EEB56" s="9"/>
      <c r="EEC56" s="9"/>
      <c r="EED56" s="9"/>
      <c r="EEE56" s="9"/>
      <c r="EEF56" s="9"/>
      <c r="EEG56" s="9"/>
      <c r="EEH56" s="9"/>
      <c r="EEI56" s="9"/>
      <c r="EEJ56" s="9"/>
      <c r="EEK56" s="9"/>
      <c r="EEL56" s="9"/>
      <c r="EEM56" s="9"/>
      <c r="EEN56" s="9"/>
      <c r="EEO56" s="9"/>
      <c r="EEP56" s="9"/>
      <c r="EEQ56" s="9"/>
      <c r="EER56" s="9"/>
      <c r="EES56" s="9"/>
      <c r="EET56" s="9"/>
      <c r="EEU56" s="9"/>
      <c r="EEV56" s="9"/>
      <c r="EEW56" s="9"/>
      <c r="EEX56" s="9"/>
      <c r="EEY56" s="9"/>
      <c r="EEZ56" s="9"/>
      <c r="EFA56" s="9"/>
      <c r="EFB56" s="9"/>
      <c r="EFC56" s="9"/>
      <c r="EFD56" s="9"/>
      <c r="EFE56" s="9"/>
      <c r="EFF56" s="9"/>
      <c r="EFG56" s="9"/>
      <c r="EFH56" s="9"/>
      <c r="EFI56" s="9"/>
      <c r="EFJ56" s="9"/>
      <c r="EFK56" s="9"/>
      <c r="EFL56" s="9"/>
      <c r="EFM56" s="9"/>
      <c r="EFN56" s="9"/>
      <c r="EFO56" s="9"/>
      <c r="EFP56" s="9"/>
      <c r="EFQ56" s="9"/>
      <c r="EFR56" s="9"/>
      <c r="EFS56" s="9"/>
      <c r="EFT56" s="9"/>
      <c r="EFU56" s="9"/>
      <c r="EFV56" s="9"/>
      <c r="EFW56" s="9"/>
      <c r="EFX56" s="9"/>
      <c r="EFY56" s="9"/>
      <c r="EFZ56" s="9"/>
      <c r="EGA56" s="9"/>
      <c r="EGB56" s="9"/>
      <c r="EGC56" s="9"/>
      <c r="EGD56" s="9"/>
      <c r="EGE56" s="9"/>
      <c r="EGF56" s="9"/>
      <c r="EGG56" s="9"/>
      <c r="EGH56" s="9"/>
      <c r="EGI56" s="9"/>
      <c r="EGJ56" s="9"/>
      <c r="EGK56" s="9"/>
      <c r="EGL56" s="9"/>
      <c r="EGM56" s="9"/>
      <c r="EGN56" s="9"/>
      <c r="EGO56" s="9"/>
      <c r="EGP56" s="9"/>
      <c r="EGQ56" s="9"/>
      <c r="EGR56" s="9"/>
      <c r="EGS56" s="9"/>
      <c r="EGT56" s="9"/>
      <c r="EGU56" s="9"/>
      <c r="EGV56" s="9"/>
      <c r="EGW56" s="9"/>
      <c r="EGX56" s="9"/>
      <c r="EGY56" s="9"/>
      <c r="EGZ56" s="9"/>
      <c r="EHA56" s="9"/>
      <c r="EHB56" s="9"/>
      <c r="EHC56" s="9"/>
      <c r="EHD56" s="9"/>
      <c r="EHE56" s="9"/>
      <c r="EHF56" s="9"/>
      <c r="EHG56" s="9"/>
      <c r="EHH56" s="9"/>
      <c r="EHI56" s="9"/>
      <c r="EHJ56" s="9"/>
      <c r="EHK56" s="9"/>
      <c r="EHL56" s="9"/>
      <c r="EHM56" s="9"/>
      <c r="EHN56" s="9"/>
      <c r="EHO56" s="9"/>
      <c r="EHP56" s="9"/>
      <c r="EHQ56" s="9"/>
      <c r="EHR56" s="9"/>
      <c r="EHS56" s="9"/>
      <c r="EHT56" s="9"/>
      <c r="EHU56" s="9"/>
      <c r="EHV56" s="9"/>
      <c r="EHW56" s="9"/>
      <c r="EHX56" s="9"/>
      <c r="EHY56" s="9"/>
      <c r="EHZ56" s="9"/>
      <c r="EIA56" s="9"/>
      <c r="EIB56" s="9"/>
      <c r="EIC56" s="9"/>
      <c r="EID56" s="9"/>
      <c r="EIE56" s="9"/>
      <c r="EIF56" s="9"/>
      <c r="EIG56" s="9"/>
      <c r="EIH56" s="9"/>
      <c r="EII56" s="9"/>
      <c r="EIJ56" s="9"/>
      <c r="EIK56" s="9"/>
      <c r="EIL56" s="9"/>
      <c r="EIM56" s="9"/>
      <c r="EIN56" s="9"/>
      <c r="EIO56" s="9"/>
      <c r="EIP56" s="9"/>
      <c r="EIQ56" s="9"/>
      <c r="EIR56" s="9"/>
      <c r="EIS56" s="9"/>
      <c r="EIT56" s="9"/>
      <c r="EIU56" s="9"/>
      <c r="EIV56" s="9"/>
      <c r="EIW56" s="9"/>
      <c r="EIX56" s="9"/>
      <c r="EIY56" s="9"/>
      <c r="EIZ56" s="9"/>
      <c r="EJA56" s="9"/>
      <c r="EJB56" s="9"/>
      <c r="EJC56" s="9"/>
      <c r="EJD56" s="9"/>
      <c r="EJE56" s="9"/>
      <c r="EJF56" s="9"/>
      <c r="EJG56" s="9"/>
      <c r="EJH56" s="9"/>
      <c r="EJI56" s="9"/>
      <c r="EJJ56" s="9"/>
      <c r="EJK56" s="9"/>
      <c r="EJL56" s="9"/>
      <c r="EJM56" s="9"/>
      <c r="EJN56" s="9"/>
      <c r="EJO56" s="9"/>
      <c r="EJP56" s="9"/>
      <c r="EJQ56" s="9"/>
      <c r="EJR56" s="9"/>
      <c r="EJS56" s="9"/>
      <c r="EJT56" s="9"/>
      <c r="EJU56" s="9"/>
      <c r="EJV56" s="9"/>
      <c r="EJW56" s="9"/>
      <c r="EJX56" s="9"/>
      <c r="EJY56" s="9"/>
      <c r="EJZ56" s="9"/>
      <c r="EKA56" s="9"/>
      <c r="EKB56" s="9"/>
      <c r="EKC56" s="9"/>
      <c r="EKD56" s="9"/>
      <c r="EKE56" s="9"/>
      <c r="EKF56" s="9"/>
      <c r="EKG56" s="9"/>
      <c r="EKH56" s="9"/>
      <c r="EKI56" s="9"/>
      <c r="EKJ56" s="9"/>
      <c r="EKK56" s="9"/>
      <c r="EKL56" s="9"/>
      <c r="EKM56" s="9"/>
      <c r="EKN56" s="9"/>
      <c r="EKO56" s="9"/>
      <c r="EKP56" s="9"/>
      <c r="EKQ56" s="9"/>
      <c r="EKR56" s="9"/>
      <c r="EKS56" s="9"/>
      <c r="EKT56" s="9"/>
      <c r="EKU56" s="9"/>
      <c r="EKV56" s="9"/>
      <c r="EKW56" s="9"/>
      <c r="EKX56" s="9"/>
      <c r="EKY56" s="9"/>
      <c r="EKZ56" s="9"/>
      <c r="ELA56" s="9"/>
      <c r="ELB56" s="9"/>
      <c r="ELC56" s="9"/>
      <c r="ELD56" s="9"/>
      <c r="ELE56" s="9"/>
      <c r="ELF56" s="9"/>
      <c r="ELG56" s="9"/>
      <c r="ELH56" s="9"/>
      <c r="ELI56" s="9"/>
      <c r="ELJ56" s="9"/>
      <c r="ELK56" s="9"/>
      <c r="ELL56" s="9"/>
      <c r="ELM56" s="9"/>
      <c r="ELN56" s="9"/>
      <c r="ELO56" s="9"/>
      <c r="ELP56" s="9"/>
      <c r="ELQ56" s="9"/>
      <c r="ELR56" s="9"/>
      <c r="ELS56" s="9"/>
      <c r="ELT56" s="9"/>
      <c r="ELU56" s="9"/>
      <c r="ELV56" s="9"/>
      <c r="ELW56" s="9"/>
      <c r="ELX56" s="9"/>
      <c r="ELY56" s="9"/>
      <c r="ELZ56" s="9"/>
      <c r="EMA56" s="9"/>
      <c r="EMB56" s="9"/>
      <c r="EMC56" s="9"/>
      <c r="EMD56" s="9"/>
      <c r="EME56" s="9"/>
      <c r="EMF56" s="9"/>
      <c r="EMG56" s="9"/>
      <c r="EMH56" s="9"/>
      <c r="EMI56" s="9"/>
      <c r="EMJ56" s="9"/>
      <c r="EMK56" s="9"/>
      <c r="EML56" s="9"/>
      <c r="EMM56" s="9"/>
      <c r="EMN56" s="9"/>
      <c r="EMO56" s="9"/>
      <c r="EMP56" s="9"/>
      <c r="EMQ56" s="9"/>
      <c r="EMR56" s="9"/>
      <c r="EMS56" s="9"/>
      <c r="EMT56" s="9"/>
      <c r="EMU56" s="9"/>
      <c r="EMV56" s="9"/>
      <c r="EMW56" s="9"/>
      <c r="EMX56" s="9"/>
      <c r="EMY56" s="9"/>
      <c r="EMZ56" s="9"/>
      <c r="ENA56" s="9"/>
      <c r="ENB56" s="9"/>
      <c r="ENC56" s="9"/>
      <c r="END56" s="9"/>
      <c r="ENE56" s="9"/>
      <c r="ENF56" s="9"/>
      <c r="ENG56" s="9"/>
      <c r="ENH56" s="9"/>
      <c r="ENI56" s="9"/>
      <c r="ENJ56" s="9"/>
      <c r="ENK56" s="9"/>
      <c r="ENL56" s="9"/>
      <c r="ENM56" s="9"/>
      <c r="ENN56" s="9"/>
      <c r="ENO56" s="9"/>
      <c r="ENP56" s="9"/>
      <c r="ENQ56" s="9"/>
      <c r="ENR56" s="9"/>
      <c r="ENS56" s="9"/>
      <c r="ENT56" s="9"/>
      <c r="ENU56" s="9"/>
      <c r="ENV56" s="9"/>
      <c r="ENW56" s="9"/>
      <c r="ENX56" s="9"/>
      <c r="ENY56" s="9"/>
      <c r="ENZ56" s="9"/>
      <c r="EOA56" s="9"/>
      <c r="EOB56" s="9"/>
      <c r="EOC56" s="9"/>
      <c r="EOD56" s="9"/>
      <c r="EOE56" s="9"/>
      <c r="EOF56" s="9"/>
      <c r="EOG56" s="9"/>
      <c r="EOH56" s="9"/>
      <c r="EOI56" s="9"/>
      <c r="EOJ56" s="9"/>
      <c r="EOK56" s="9"/>
      <c r="EOL56" s="9"/>
      <c r="EOM56" s="9"/>
      <c r="EON56" s="9"/>
      <c r="EOO56" s="9"/>
      <c r="EOP56" s="9"/>
      <c r="EOQ56" s="9"/>
      <c r="EOR56" s="9"/>
      <c r="EOS56" s="9"/>
      <c r="EOT56" s="9"/>
      <c r="EOU56" s="9"/>
      <c r="EOV56" s="9"/>
      <c r="EOW56" s="9"/>
      <c r="EOX56" s="9"/>
      <c r="EOY56" s="9"/>
      <c r="EOZ56" s="9"/>
      <c r="EPA56" s="9"/>
      <c r="EPB56" s="9"/>
      <c r="EPC56" s="9"/>
      <c r="EPD56" s="9"/>
      <c r="EPE56" s="9"/>
      <c r="EPF56" s="9"/>
      <c r="EPG56" s="9"/>
      <c r="EPH56" s="9"/>
      <c r="EPI56" s="9"/>
      <c r="EPJ56" s="9"/>
      <c r="EPK56" s="9"/>
      <c r="EPL56" s="9"/>
      <c r="EPM56" s="9"/>
      <c r="EPN56" s="9"/>
      <c r="EPO56" s="9"/>
      <c r="EPP56" s="9"/>
      <c r="EPQ56" s="9"/>
      <c r="EPR56" s="9"/>
      <c r="EPS56" s="9"/>
      <c r="EPT56" s="9"/>
      <c r="EPU56" s="9"/>
      <c r="EPV56" s="9"/>
      <c r="EPW56" s="9"/>
      <c r="EPX56" s="9"/>
      <c r="EPY56" s="9"/>
      <c r="EPZ56" s="9"/>
      <c r="EQA56" s="9"/>
      <c r="EQB56" s="9"/>
      <c r="EQC56" s="9"/>
      <c r="EQD56" s="9"/>
      <c r="EQE56" s="9"/>
      <c r="EQF56" s="9"/>
      <c r="EQG56" s="9"/>
      <c r="EQH56" s="9"/>
      <c r="EQI56" s="9"/>
      <c r="EQJ56" s="9"/>
      <c r="EQK56" s="9"/>
      <c r="EQL56" s="9"/>
      <c r="EQM56" s="9"/>
      <c r="EQN56" s="9"/>
      <c r="EQO56" s="9"/>
      <c r="EQP56" s="9"/>
      <c r="EQQ56" s="9"/>
      <c r="EQR56" s="9"/>
      <c r="EQS56" s="9"/>
      <c r="EQT56" s="9"/>
      <c r="EQU56" s="9"/>
      <c r="EQV56" s="9"/>
      <c r="EQW56" s="9"/>
      <c r="EQX56" s="9"/>
      <c r="EQY56" s="9"/>
      <c r="EQZ56" s="9"/>
      <c r="ERA56" s="9"/>
      <c r="ERB56" s="9"/>
      <c r="ERC56" s="9"/>
      <c r="ERD56" s="9"/>
      <c r="ERE56" s="9"/>
      <c r="ERF56" s="9"/>
      <c r="ERG56" s="9"/>
      <c r="ERH56" s="9"/>
      <c r="ERI56" s="9"/>
      <c r="ERJ56" s="9"/>
      <c r="ERK56" s="9"/>
      <c r="ERL56" s="9"/>
      <c r="ERM56" s="9"/>
      <c r="ERN56" s="9"/>
      <c r="ERO56" s="9"/>
      <c r="ERP56" s="9"/>
      <c r="ERQ56" s="9"/>
      <c r="ERR56" s="9"/>
      <c r="ERS56" s="9"/>
      <c r="ERT56" s="9"/>
      <c r="ERU56" s="9"/>
      <c r="ERV56" s="9"/>
      <c r="ERW56" s="9"/>
      <c r="ERX56" s="9"/>
      <c r="ERY56" s="9"/>
      <c r="ERZ56" s="9"/>
      <c r="ESA56" s="9"/>
      <c r="ESB56" s="9"/>
      <c r="ESC56" s="9"/>
      <c r="ESD56" s="9"/>
      <c r="ESE56" s="9"/>
      <c r="ESF56" s="9"/>
      <c r="ESG56" s="9"/>
      <c r="ESH56" s="9"/>
      <c r="ESI56" s="9"/>
      <c r="ESJ56" s="9"/>
      <c r="ESK56" s="9"/>
      <c r="ESL56" s="9"/>
      <c r="ESM56" s="9"/>
      <c r="ESN56" s="9"/>
      <c r="ESO56" s="9"/>
      <c r="ESP56" s="9"/>
      <c r="ESQ56" s="9"/>
      <c r="ESR56" s="9"/>
      <c r="ESS56" s="9"/>
      <c r="EST56" s="9"/>
      <c r="ESU56" s="9"/>
      <c r="ESV56" s="9"/>
      <c r="ESW56" s="9"/>
      <c r="ESX56" s="9"/>
      <c r="ESY56" s="9"/>
      <c r="ESZ56" s="9"/>
      <c r="ETA56" s="9"/>
      <c r="ETB56" s="9"/>
      <c r="ETC56" s="9"/>
      <c r="ETD56" s="9"/>
      <c r="ETE56" s="9"/>
      <c r="ETF56" s="9"/>
      <c r="ETG56" s="9"/>
      <c r="ETH56" s="9"/>
      <c r="ETI56" s="9"/>
      <c r="ETJ56" s="9"/>
      <c r="ETK56" s="9"/>
      <c r="ETL56" s="9"/>
      <c r="ETM56" s="9"/>
      <c r="ETN56" s="9"/>
      <c r="ETO56" s="9"/>
      <c r="ETP56" s="9"/>
      <c r="ETQ56" s="9"/>
      <c r="ETR56" s="9"/>
      <c r="ETS56" s="9"/>
      <c r="ETT56" s="9"/>
      <c r="ETU56" s="9"/>
      <c r="ETV56" s="9"/>
      <c r="ETW56" s="9"/>
      <c r="ETX56" s="9"/>
      <c r="ETY56" s="9"/>
      <c r="ETZ56" s="9"/>
      <c r="EUA56" s="9"/>
      <c r="EUB56" s="9"/>
      <c r="EUC56" s="9"/>
      <c r="EUD56" s="9"/>
      <c r="EUE56" s="9"/>
      <c r="EUF56" s="9"/>
      <c r="EUG56" s="9"/>
      <c r="EUH56" s="9"/>
      <c r="EUI56" s="9"/>
      <c r="EUJ56" s="9"/>
      <c r="EUK56" s="9"/>
      <c r="EUL56" s="9"/>
      <c r="EUM56" s="9"/>
      <c r="EUN56" s="9"/>
      <c r="EUO56" s="9"/>
      <c r="EUP56" s="9"/>
      <c r="EUQ56" s="9"/>
      <c r="EUR56" s="9"/>
      <c r="EUS56" s="9"/>
      <c r="EUT56" s="9"/>
      <c r="EUU56" s="9"/>
      <c r="EUV56" s="9"/>
      <c r="EUW56" s="9"/>
      <c r="EUX56" s="9"/>
      <c r="EUY56" s="9"/>
      <c r="EUZ56" s="9"/>
      <c r="EVA56" s="9"/>
      <c r="EVB56" s="9"/>
      <c r="EVC56" s="9"/>
      <c r="EVD56" s="9"/>
      <c r="EVE56" s="9"/>
      <c r="EVF56" s="9"/>
      <c r="EVG56" s="9"/>
      <c r="EVH56" s="9"/>
      <c r="EVI56" s="9"/>
      <c r="EVJ56" s="9"/>
      <c r="EVK56" s="9"/>
      <c r="EVL56" s="9"/>
      <c r="EVM56" s="9"/>
      <c r="EVN56" s="9"/>
      <c r="EVO56" s="9"/>
      <c r="EVP56" s="9"/>
      <c r="EVQ56" s="9"/>
      <c r="EVR56" s="9"/>
      <c r="EVS56" s="9"/>
      <c r="EVT56" s="9"/>
      <c r="EVU56" s="9"/>
      <c r="EVV56" s="9"/>
      <c r="EVW56" s="9"/>
      <c r="EVX56" s="9"/>
      <c r="EVY56" s="9"/>
      <c r="EVZ56" s="9"/>
      <c r="EWA56" s="9"/>
      <c r="EWB56" s="9"/>
      <c r="EWC56" s="9"/>
      <c r="EWD56" s="9"/>
      <c r="EWE56" s="9"/>
      <c r="EWF56" s="9"/>
      <c r="EWG56" s="9"/>
      <c r="EWH56" s="9"/>
      <c r="EWI56" s="9"/>
      <c r="EWJ56" s="9"/>
      <c r="EWK56" s="9"/>
      <c r="EWL56" s="9"/>
      <c r="EWM56" s="9"/>
      <c r="EWN56" s="9"/>
      <c r="EWO56" s="9"/>
      <c r="EWP56" s="9"/>
      <c r="EWQ56" s="9"/>
      <c r="EWR56" s="9"/>
      <c r="EWS56" s="9"/>
      <c r="EWT56" s="9"/>
      <c r="EWU56" s="9"/>
      <c r="EWV56" s="9"/>
      <c r="EWW56" s="9"/>
      <c r="EWX56" s="9"/>
      <c r="EWY56" s="9"/>
      <c r="EWZ56" s="9"/>
      <c r="EXA56" s="9"/>
      <c r="EXB56" s="9"/>
      <c r="EXC56" s="9"/>
      <c r="EXD56" s="9"/>
      <c r="EXE56" s="9"/>
      <c r="EXF56" s="9"/>
      <c r="EXG56" s="9"/>
      <c r="EXH56" s="9"/>
      <c r="EXI56" s="9"/>
      <c r="EXJ56" s="9"/>
      <c r="EXK56" s="9"/>
      <c r="EXL56" s="9"/>
      <c r="EXM56" s="9"/>
      <c r="EXN56" s="9"/>
      <c r="EXO56" s="9"/>
      <c r="EXP56" s="9"/>
      <c r="EXQ56" s="9"/>
      <c r="EXR56" s="9"/>
      <c r="EXS56" s="9"/>
      <c r="EXT56" s="9"/>
      <c r="EXU56" s="9"/>
      <c r="EXV56" s="9"/>
      <c r="EXW56" s="9"/>
      <c r="EXX56" s="9"/>
      <c r="EXY56" s="9"/>
      <c r="EXZ56" s="9"/>
      <c r="EYA56" s="9"/>
      <c r="EYB56" s="9"/>
      <c r="EYC56" s="9"/>
      <c r="EYD56" s="9"/>
      <c r="EYE56" s="9"/>
      <c r="EYF56" s="9"/>
      <c r="EYG56" s="9"/>
      <c r="EYH56" s="9"/>
      <c r="EYI56" s="9"/>
      <c r="EYJ56" s="9"/>
      <c r="EYK56" s="9"/>
      <c r="EYL56" s="9"/>
      <c r="EYM56" s="9"/>
      <c r="EYN56" s="9"/>
      <c r="EYO56" s="9"/>
      <c r="EYP56" s="9"/>
      <c r="EYQ56" s="9"/>
      <c r="EYR56" s="9"/>
      <c r="EYS56" s="9"/>
      <c r="EYT56" s="9"/>
      <c r="EYU56" s="9"/>
      <c r="EYV56" s="9"/>
      <c r="EYW56" s="9"/>
      <c r="EYX56" s="9"/>
      <c r="EYY56" s="9"/>
      <c r="EYZ56" s="9"/>
      <c r="EZA56" s="9"/>
      <c r="EZB56" s="9"/>
      <c r="EZC56" s="9"/>
      <c r="EZD56" s="9"/>
      <c r="EZE56" s="9"/>
      <c r="EZF56" s="9"/>
      <c r="EZG56" s="9"/>
      <c r="EZH56" s="9"/>
      <c r="EZI56" s="9"/>
      <c r="EZJ56" s="9"/>
      <c r="EZK56" s="9"/>
      <c r="EZL56" s="9"/>
      <c r="EZM56" s="9"/>
      <c r="EZN56" s="9"/>
      <c r="EZO56" s="9"/>
      <c r="EZP56" s="9"/>
      <c r="EZQ56" s="9"/>
      <c r="EZR56" s="9"/>
      <c r="EZS56" s="9"/>
      <c r="EZT56" s="9"/>
      <c r="EZU56" s="9"/>
      <c r="EZV56" s="9"/>
      <c r="EZW56" s="9"/>
      <c r="EZX56" s="9"/>
      <c r="EZY56" s="9"/>
      <c r="EZZ56" s="9"/>
      <c r="FAA56" s="9"/>
      <c r="FAB56" s="9"/>
      <c r="FAC56" s="9"/>
      <c r="FAD56" s="9"/>
      <c r="FAE56" s="9"/>
      <c r="FAF56" s="9"/>
      <c r="FAG56" s="9"/>
      <c r="FAH56" s="9"/>
      <c r="FAI56" s="9"/>
      <c r="FAJ56" s="9"/>
      <c r="FAK56" s="9"/>
      <c r="FAL56" s="9"/>
      <c r="FAM56" s="9"/>
      <c r="FAN56" s="9"/>
      <c r="FAO56" s="9"/>
      <c r="FAP56" s="9"/>
      <c r="FAQ56" s="9"/>
      <c r="FAR56" s="9"/>
      <c r="FAS56" s="9"/>
      <c r="FAT56" s="9"/>
      <c r="FAU56" s="9"/>
      <c r="FAV56" s="9"/>
      <c r="FAW56" s="9"/>
      <c r="FAX56" s="9"/>
      <c r="FAY56" s="9"/>
      <c r="FAZ56" s="9"/>
      <c r="FBA56" s="9"/>
      <c r="FBB56" s="9"/>
      <c r="FBC56" s="9"/>
      <c r="FBD56" s="9"/>
      <c r="FBE56" s="9"/>
      <c r="FBF56" s="9"/>
      <c r="FBG56" s="9"/>
      <c r="FBH56" s="9"/>
      <c r="FBI56" s="9"/>
      <c r="FBJ56" s="9"/>
      <c r="FBK56" s="9"/>
      <c r="FBL56" s="9"/>
      <c r="FBM56" s="9"/>
      <c r="FBN56" s="9"/>
      <c r="FBO56" s="9"/>
      <c r="FBP56" s="9"/>
      <c r="FBQ56" s="9"/>
      <c r="FBR56" s="9"/>
      <c r="FBS56" s="9"/>
      <c r="FBT56" s="9"/>
      <c r="FBU56" s="9"/>
      <c r="FBV56" s="9"/>
      <c r="FBW56" s="9"/>
      <c r="FBX56" s="9"/>
      <c r="FBY56" s="9"/>
      <c r="FBZ56" s="9"/>
      <c r="FCA56" s="9"/>
      <c r="FCB56" s="9"/>
      <c r="FCC56" s="9"/>
      <c r="FCD56" s="9"/>
      <c r="FCE56" s="9"/>
      <c r="FCF56" s="9"/>
      <c r="FCG56" s="9"/>
      <c r="FCH56" s="9"/>
      <c r="FCI56" s="9"/>
      <c r="FCJ56" s="9"/>
      <c r="FCK56" s="9"/>
      <c r="FCL56" s="9"/>
      <c r="FCM56" s="9"/>
      <c r="FCN56" s="9"/>
      <c r="FCO56" s="9"/>
      <c r="FCP56" s="9"/>
      <c r="FCQ56" s="9"/>
      <c r="FCR56" s="9"/>
      <c r="FCS56" s="9"/>
      <c r="FCT56" s="9"/>
      <c r="FCU56" s="9"/>
      <c r="FCV56" s="9"/>
      <c r="FCW56" s="9"/>
      <c r="FCX56" s="9"/>
      <c r="FCY56" s="9"/>
      <c r="FCZ56" s="9"/>
      <c r="FDA56" s="9"/>
      <c r="FDB56" s="9"/>
      <c r="FDC56" s="9"/>
      <c r="FDD56" s="9"/>
      <c r="FDE56" s="9"/>
      <c r="FDF56" s="9"/>
      <c r="FDG56" s="9"/>
      <c r="FDH56" s="9"/>
      <c r="FDI56" s="9"/>
      <c r="FDJ56" s="9"/>
      <c r="FDK56" s="9"/>
      <c r="FDL56" s="9"/>
      <c r="FDM56" s="9"/>
      <c r="FDN56" s="9"/>
      <c r="FDO56" s="9"/>
      <c r="FDP56" s="9"/>
      <c r="FDQ56" s="9"/>
      <c r="FDR56" s="9"/>
      <c r="FDS56" s="9"/>
      <c r="FDT56" s="9"/>
      <c r="FDU56" s="9"/>
      <c r="FDV56" s="9"/>
      <c r="FDW56" s="9"/>
      <c r="FDX56" s="9"/>
      <c r="FDY56" s="9"/>
      <c r="FDZ56" s="9"/>
      <c r="FEA56" s="9"/>
      <c r="FEB56" s="9"/>
      <c r="FEC56" s="9"/>
      <c r="FED56" s="9"/>
      <c r="FEE56" s="9"/>
      <c r="FEF56" s="9"/>
      <c r="FEG56" s="9"/>
      <c r="FEH56" s="9"/>
      <c r="FEI56" s="9"/>
      <c r="FEJ56" s="9"/>
      <c r="FEK56" s="9"/>
      <c r="FEL56" s="9"/>
      <c r="FEM56" s="9"/>
      <c r="FEN56" s="9"/>
      <c r="FEO56" s="9"/>
      <c r="FEP56" s="9"/>
      <c r="FEQ56" s="9"/>
      <c r="FER56" s="9"/>
      <c r="FES56" s="9"/>
      <c r="FET56" s="9"/>
      <c r="FEU56" s="9"/>
      <c r="FEV56" s="9"/>
      <c r="FEW56" s="9"/>
      <c r="FEX56" s="9"/>
      <c r="FEY56" s="9"/>
      <c r="FEZ56" s="9"/>
      <c r="FFA56" s="9"/>
      <c r="FFB56" s="9"/>
      <c r="FFC56" s="9"/>
      <c r="FFD56" s="9"/>
      <c r="FFE56" s="9"/>
      <c r="FFF56" s="9"/>
      <c r="FFG56" s="9"/>
      <c r="FFH56" s="9"/>
      <c r="FFI56" s="9"/>
      <c r="FFJ56" s="9"/>
      <c r="FFK56" s="9"/>
      <c r="FFL56" s="9"/>
      <c r="FFM56" s="9"/>
      <c r="FFN56" s="9"/>
      <c r="FFO56" s="9"/>
      <c r="FFP56" s="9"/>
      <c r="FFQ56" s="9"/>
      <c r="FFR56" s="9"/>
      <c r="FFS56" s="9"/>
      <c r="FFT56" s="9"/>
      <c r="FFU56" s="9"/>
      <c r="FFV56" s="9"/>
      <c r="FFW56" s="9"/>
      <c r="FFX56" s="9"/>
      <c r="FFY56" s="9"/>
      <c r="FFZ56" s="9"/>
      <c r="FGA56" s="9"/>
      <c r="FGB56" s="9"/>
      <c r="FGC56" s="9"/>
      <c r="FGD56" s="9"/>
      <c r="FGE56" s="9"/>
      <c r="FGF56" s="9"/>
      <c r="FGG56" s="9"/>
      <c r="FGH56" s="9"/>
      <c r="FGI56" s="9"/>
      <c r="FGJ56" s="9"/>
      <c r="FGK56" s="9"/>
      <c r="FGL56" s="9"/>
      <c r="FGM56" s="9"/>
      <c r="FGN56" s="9"/>
      <c r="FGO56" s="9"/>
      <c r="FGP56" s="9"/>
      <c r="FGQ56" s="9"/>
      <c r="FGR56" s="9"/>
      <c r="FGS56" s="9"/>
      <c r="FGT56" s="9"/>
      <c r="FGU56" s="9"/>
      <c r="FGV56" s="9"/>
      <c r="FGW56" s="9"/>
      <c r="FGX56" s="9"/>
      <c r="FGY56" s="9"/>
      <c r="FGZ56" s="9"/>
      <c r="FHA56" s="9"/>
      <c r="FHB56" s="9"/>
      <c r="FHC56" s="9"/>
      <c r="FHD56" s="9"/>
      <c r="FHE56" s="9"/>
      <c r="FHF56" s="9"/>
      <c r="FHG56" s="9"/>
      <c r="FHH56" s="9"/>
      <c r="FHI56" s="9"/>
      <c r="FHJ56" s="9"/>
      <c r="FHK56" s="9"/>
      <c r="FHL56" s="9"/>
      <c r="FHM56" s="9"/>
      <c r="FHN56" s="9"/>
      <c r="FHO56" s="9"/>
      <c r="FHP56" s="9"/>
      <c r="FHQ56" s="9"/>
      <c r="FHR56" s="9"/>
      <c r="FHS56" s="9"/>
      <c r="FHT56" s="9"/>
      <c r="FHU56" s="9"/>
      <c r="FHV56" s="9"/>
      <c r="FHW56" s="9"/>
      <c r="FHX56" s="9"/>
      <c r="FHY56" s="9"/>
      <c r="FHZ56" s="9"/>
      <c r="FIA56" s="9"/>
      <c r="FIB56" s="9"/>
      <c r="FIC56" s="9"/>
      <c r="FID56" s="9"/>
      <c r="FIE56" s="9"/>
      <c r="FIF56" s="9"/>
      <c r="FIG56" s="9"/>
      <c r="FIH56" s="9"/>
      <c r="FII56" s="9"/>
      <c r="FIJ56" s="9"/>
      <c r="FIK56" s="9"/>
      <c r="FIL56" s="9"/>
      <c r="FIM56" s="9"/>
      <c r="FIN56" s="9"/>
      <c r="FIO56" s="9"/>
      <c r="FIP56" s="9"/>
      <c r="FIQ56" s="9"/>
      <c r="FIR56" s="9"/>
      <c r="FIS56" s="9"/>
      <c r="FIT56" s="9"/>
      <c r="FIU56" s="9"/>
      <c r="FIV56" s="9"/>
      <c r="FIW56" s="9"/>
      <c r="FIX56" s="9"/>
      <c r="FIY56" s="9"/>
      <c r="FIZ56" s="9"/>
      <c r="FJA56" s="9"/>
      <c r="FJB56" s="9"/>
      <c r="FJC56" s="9"/>
      <c r="FJD56" s="9"/>
      <c r="FJE56" s="9"/>
      <c r="FJF56" s="9"/>
      <c r="FJG56" s="9"/>
      <c r="FJH56" s="9"/>
      <c r="FJI56" s="9"/>
      <c r="FJJ56" s="9"/>
      <c r="FJK56" s="9"/>
      <c r="FJL56" s="9"/>
      <c r="FJM56" s="9"/>
      <c r="FJN56" s="9"/>
      <c r="FJO56" s="9"/>
      <c r="FJP56" s="9"/>
      <c r="FJQ56" s="9"/>
      <c r="FJR56" s="9"/>
      <c r="FJS56" s="9"/>
      <c r="FJT56" s="9"/>
      <c r="FJU56" s="9"/>
      <c r="FJV56" s="9"/>
      <c r="FJW56" s="9"/>
      <c r="FJX56" s="9"/>
      <c r="FJY56" s="9"/>
      <c r="FJZ56" s="9"/>
      <c r="FKA56" s="9"/>
      <c r="FKB56" s="9"/>
      <c r="FKC56" s="9"/>
      <c r="FKD56" s="9"/>
      <c r="FKE56" s="9"/>
      <c r="FKF56" s="9"/>
      <c r="FKG56" s="9"/>
      <c r="FKH56" s="9"/>
      <c r="FKI56" s="9"/>
      <c r="FKJ56" s="9"/>
      <c r="FKK56" s="9"/>
      <c r="FKL56" s="9"/>
      <c r="FKM56" s="9"/>
      <c r="FKN56" s="9"/>
      <c r="FKO56" s="9"/>
      <c r="FKP56" s="9"/>
      <c r="FKQ56" s="9"/>
      <c r="FKR56" s="9"/>
      <c r="FKS56" s="9"/>
      <c r="FKT56" s="9"/>
      <c r="FKU56" s="9"/>
      <c r="FKV56" s="9"/>
      <c r="FKW56" s="9"/>
      <c r="FKX56" s="9"/>
      <c r="FKY56" s="9"/>
      <c r="FKZ56" s="9"/>
      <c r="FLA56" s="9"/>
      <c r="FLB56" s="9"/>
      <c r="FLC56" s="9"/>
      <c r="FLD56" s="9"/>
      <c r="FLE56" s="9"/>
      <c r="FLF56" s="9"/>
      <c r="FLG56" s="9"/>
      <c r="FLH56" s="9"/>
      <c r="FLI56" s="9"/>
      <c r="FLJ56" s="9"/>
      <c r="FLK56" s="9"/>
      <c r="FLL56" s="9"/>
      <c r="FLM56" s="9"/>
      <c r="FLN56" s="9"/>
      <c r="FLO56" s="9"/>
      <c r="FLP56" s="9"/>
      <c r="FLQ56" s="9"/>
      <c r="FLR56" s="9"/>
      <c r="FLS56" s="9"/>
      <c r="FLT56" s="9"/>
      <c r="FLU56" s="9"/>
      <c r="FLV56" s="9"/>
      <c r="FLW56" s="9"/>
      <c r="FLX56" s="9"/>
      <c r="FLY56" s="9"/>
      <c r="FLZ56" s="9"/>
      <c r="FMA56" s="9"/>
      <c r="FMB56" s="9"/>
      <c r="FMC56" s="9"/>
      <c r="FMD56" s="9"/>
      <c r="FME56" s="9"/>
      <c r="FMF56" s="9"/>
      <c r="FMG56" s="9"/>
      <c r="FMH56" s="9"/>
      <c r="FMI56" s="9"/>
      <c r="FMJ56" s="9"/>
      <c r="FMK56" s="9"/>
      <c r="FML56" s="9"/>
      <c r="FMM56" s="9"/>
      <c r="FMN56" s="9"/>
      <c r="FMO56" s="9"/>
      <c r="FMP56" s="9"/>
      <c r="FMQ56" s="9"/>
      <c r="FMR56" s="9"/>
      <c r="FMS56" s="9"/>
      <c r="FMT56" s="9"/>
      <c r="FMU56" s="9"/>
      <c r="FMV56" s="9"/>
      <c r="FMW56" s="9"/>
      <c r="FMX56" s="9"/>
      <c r="FMY56" s="9"/>
      <c r="FMZ56" s="9"/>
      <c r="FNA56" s="9"/>
      <c r="FNB56" s="9"/>
      <c r="FNC56" s="9"/>
      <c r="FND56" s="9"/>
      <c r="FNE56" s="9"/>
      <c r="FNF56" s="9"/>
      <c r="FNG56" s="9"/>
      <c r="FNH56" s="9"/>
      <c r="FNI56" s="9"/>
      <c r="FNJ56" s="9"/>
      <c r="FNK56" s="9"/>
      <c r="FNL56" s="9"/>
      <c r="FNM56" s="9"/>
      <c r="FNN56" s="9"/>
      <c r="FNO56" s="9"/>
      <c r="FNP56" s="9"/>
      <c r="FNQ56" s="9"/>
      <c r="FNR56" s="9"/>
      <c r="FNS56" s="9"/>
      <c r="FNT56" s="9"/>
      <c r="FNU56" s="9"/>
      <c r="FNV56" s="9"/>
      <c r="FNW56" s="9"/>
      <c r="FNX56" s="9"/>
      <c r="FNY56" s="9"/>
      <c r="FNZ56" s="9"/>
      <c r="FOA56" s="9"/>
      <c r="FOB56" s="9"/>
      <c r="FOC56" s="9"/>
      <c r="FOD56" s="9"/>
      <c r="FOE56" s="9"/>
      <c r="FOF56" s="9"/>
      <c r="FOG56" s="9"/>
      <c r="FOH56" s="9"/>
      <c r="FOI56" s="9"/>
      <c r="FOJ56" s="9"/>
      <c r="FOK56" s="9"/>
      <c r="FOL56" s="9"/>
      <c r="FOM56" s="9"/>
      <c r="FON56" s="9"/>
      <c r="FOO56" s="9"/>
      <c r="FOP56" s="9"/>
      <c r="FOQ56" s="9"/>
      <c r="FOR56" s="9"/>
      <c r="FOS56" s="9"/>
      <c r="FOT56" s="9"/>
      <c r="FOU56" s="9"/>
      <c r="FOV56" s="9"/>
      <c r="FOW56" s="9"/>
      <c r="FOX56" s="9"/>
      <c r="FOY56" s="9"/>
      <c r="FOZ56" s="9"/>
      <c r="FPA56" s="9"/>
      <c r="FPB56" s="9"/>
      <c r="FPC56" s="9"/>
      <c r="FPD56" s="9"/>
      <c r="FPE56" s="9"/>
      <c r="FPF56" s="9"/>
      <c r="FPG56" s="9"/>
      <c r="FPH56" s="9"/>
      <c r="FPI56" s="9"/>
      <c r="FPJ56" s="9"/>
      <c r="FPK56" s="9"/>
      <c r="FPL56" s="9"/>
      <c r="FPM56" s="9"/>
      <c r="FPN56" s="9"/>
      <c r="FPO56" s="9"/>
      <c r="FPP56" s="9"/>
      <c r="FPQ56" s="9"/>
      <c r="FPR56" s="9"/>
      <c r="FPS56" s="9"/>
      <c r="FPT56" s="9"/>
      <c r="FPU56" s="9"/>
      <c r="FPV56" s="9"/>
      <c r="FPW56" s="9"/>
      <c r="FPX56" s="9"/>
      <c r="FPY56" s="9"/>
      <c r="FPZ56" s="9"/>
      <c r="FQA56" s="9"/>
      <c r="FQB56" s="9"/>
      <c r="FQC56" s="9"/>
      <c r="FQD56" s="9"/>
      <c r="FQE56" s="9"/>
      <c r="FQF56" s="9"/>
      <c r="FQG56" s="9"/>
      <c r="FQH56" s="9"/>
      <c r="FQI56" s="9"/>
      <c r="FQJ56" s="9"/>
      <c r="FQK56" s="9"/>
      <c r="FQL56" s="9"/>
      <c r="FQM56" s="9"/>
      <c r="FQN56" s="9"/>
      <c r="FQO56" s="9"/>
      <c r="FQP56" s="9"/>
      <c r="FQQ56" s="9"/>
      <c r="FQR56" s="9"/>
      <c r="FQS56" s="9"/>
      <c r="FQT56" s="9"/>
      <c r="FQU56" s="9"/>
      <c r="FQV56" s="9"/>
      <c r="FQW56" s="9"/>
      <c r="FQX56" s="9"/>
      <c r="FQY56" s="9"/>
      <c r="FQZ56" s="9"/>
      <c r="FRA56" s="9"/>
      <c r="FRB56" s="9"/>
      <c r="FRC56" s="9"/>
      <c r="FRD56" s="9"/>
      <c r="FRE56" s="9"/>
      <c r="FRF56" s="9"/>
      <c r="FRG56" s="9"/>
      <c r="FRH56" s="9"/>
      <c r="FRI56" s="9"/>
      <c r="FRJ56" s="9"/>
      <c r="FRK56" s="9"/>
      <c r="FRL56" s="9"/>
      <c r="FRM56" s="9"/>
      <c r="FRN56" s="9"/>
      <c r="FRO56" s="9"/>
      <c r="FRP56" s="9"/>
      <c r="FRQ56" s="9"/>
      <c r="FRR56" s="9"/>
      <c r="FRS56" s="9"/>
      <c r="FRT56" s="9"/>
      <c r="FRU56" s="9"/>
      <c r="FRV56" s="9"/>
      <c r="FRW56" s="9"/>
      <c r="FRX56" s="9"/>
      <c r="FRY56" s="9"/>
      <c r="FRZ56" s="9"/>
      <c r="FSA56" s="9"/>
      <c r="FSB56" s="9"/>
      <c r="FSC56" s="9"/>
      <c r="FSD56" s="9"/>
      <c r="FSE56" s="9"/>
      <c r="FSF56" s="9"/>
      <c r="FSG56" s="9"/>
      <c r="FSH56" s="9"/>
      <c r="FSI56" s="9"/>
      <c r="FSJ56" s="9"/>
      <c r="FSK56" s="9"/>
      <c r="FSL56" s="9"/>
      <c r="FSM56" s="9"/>
      <c r="FSN56" s="9"/>
      <c r="FSO56" s="9"/>
      <c r="FSP56" s="9"/>
      <c r="FSQ56" s="9"/>
      <c r="FSR56" s="9"/>
      <c r="FSS56" s="9"/>
      <c r="FST56" s="9"/>
      <c r="FSU56" s="9"/>
      <c r="FSV56" s="9"/>
      <c r="FSW56" s="9"/>
      <c r="FSX56" s="9"/>
      <c r="FSY56" s="9"/>
      <c r="FSZ56" s="9"/>
      <c r="FTA56" s="9"/>
      <c r="FTB56" s="9"/>
      <c r="FTC56" s="9"/>
      <c r="FTD56" s="9"/>
      <c r="FTE56" s="9"/>
      <c r="FTF56" s="9"/>
      <c r="FTG56" s="9"/>
      <c r="FTH56" s="9"/>
      <c r="FTI56" s="9"/>
      <c r="FTJ56" s="9"/>
      <c r="FTK56" s="9"/>
      <c r="FTL56" s="9"/>
      <c r="FTM56" s="9"/>
      <c r="FTN56" s="9"/>
      <c r="FTO56" s="9"/>
      <c r="FTP56" s="9"/>
      <c r="FTQ56" s="9"/>
      <c r="FTR56" s="9"/>
      <c r="FTS56" s="9"/>
      <c r="FTT56" s="9"/>
      <c r="FTU56" s="9"/>
      <c r="FTV56" s="9"/>
      <c r="FTW56" s="9"/>
      <c r="FTX56" s="9"/>
      <c r="FTY56" s="9"/>
      <c r="FTZ56" s="9"/>
      <c r="FUA56" s="9"/>
      <c r="FUB56" s="9"/>
      <c r="FUC56" s="9"/>
      <c r="FUD56" s="9"/>
      <c r="FUE56" s="9"/>
      <c r="FUF56" s="9"/>
      <c r="FUG56" s="9"/>
      <c r="FUH56" s="9"/>
      <c r="FUI56" s="9"/>
      <c r="FUJ56" s="9"/>
      <c r="FUK56" s="9"/>
      <c r="FUL56" s="9"/>
      <c r="FUM56" s="9"/>
      <c r="FUN56" s="9"/>
      <c r="FUO56" s="9"/>
      <c r="FUP56" s="9"/>
      <c r="FUQ56" s="9"/>
      <c r="FUR56" s="9"/>
      <c r="FUS56" s="9"/>
      <c r="FUT56" s="9"/>
      <c r="FUU56" s="9"/>
      <c r="FUV56" s="9"/>
      <c r="FUW56" s="9"/>
      <c r="FUX56" s="9"/>
      <c r="FUY56" s="9"/>
      <c r="FUZ56" s="9"/>
      <c r="FVA56" s="9"/>
      <c r="FVB56" s="9"/>
      <c r="FVC56" s="9"/>
      <c r="FVD56" s="9"/>
      <c r="FVE56" s="9"/>
      <c r="FVF56" s="9"/>
      <c r="FVG56" s="9"/>
      <c r="FVH56" s="9"/>
      <c r="FVI56" s="9"/>
      <c r="FVJ56" s="9"/>
      <c r="FVK56" s="9"/>
      <c r="FVL56" s="9"/>
      <c r="FVM56" s="9"/>
      <c r="FVN56" s="9"/>
      <c r="FVO56" s="9"/>
      <c r="FVP56" s="9"/>
      <c r="FVQ56" s="9"/>
      <c r="FVR56" s="9"/>
      <c r="FVS56" s="9"/>
      <c r="FVT56" s="9"/>
      <c r="FVU56" s="9"/>
      <c r="FVV56" s="9"/>
      <c r="FVW56" s="9"/>
      <c r="FVX56" s="9"/>
      <c r="FVY56" s="9"/>
      <c r="FVZ56" s="9"/>
      <c r="FWA56" s="9"/>
      <c r="FWB56" s="9"/>
      <c r="FWC56" s="9"/>
      <c r="FWD56" s="9"/>
      <c r="FWE56" s="9"/>
      <c r="FWF56" s="9"/>
      <c r="FWG56" s="9"/>
      <c r="FWH56" s="9"/>
      <c r="FWI56" s="9"/>
      <c r="FWJ56" s="9"/>
      <c r="FWK56" s="9"/>
      <c r="FWL56" s="9"/>
      <c r="FWM56" s="9"/>
      <c r="FWN56" s="9"/>
      <c r="FWO56" s="9"/>
      <c r="FWP56" s="9"/>
      <c r="FWQ56" s="9"/>
      <c r="FWR56" s="9"/>
      <c r="FWS56" s="9"/>
      <c r="FWT56" s="9"/>
      <c r="FWU56" s="9"/>
      <c r="FWV56" s="9"/>
      <c r="FWW56" s="9"/>
      <c r="FWX56" s="9"/>
      <c r="FWY56" s="9"/>
      <c r="FWZ56" s="9"/>
      <c r="FXA56" s="9"/>
      <c r="FXB56" s="9"/>
      <c r="FXC56" s="9"/>
      <c r="FXD56" s="9"/>
      <c r="FXE56" s="9"/>
      <c r="FXF56" s="9"/>
      <c r="FXG56" s="9"/>
      <c r="FXH56" s="9"/>
      <c r="FXI56" s="9"/>
      <c r="FXJ56" s="9"/>
      <c r="FXK56" s="9"/>
      <c r="FXL56" s="9"/>
      <c r="FXM56" s="9"/>
      <c r="FXN56" s="9"/>
      <c r="FXO56" s="9"/>
      <c r="FXP56" s="9"/>
      <c r="FXQ56" s="9"/>
      <c r="FXR56" s="9"/>
      <c r="FXS56" s="9"/>
      <c r="FXT56" s="9"/>
      <c r="FXU56" s="9"/>
      <c r="FXV56" s="9"/>
      <c r="FXW56" s="9"/>
      <c r="FXX56" s="9"/>
      <c r="FXY56" s="9"/>
      <c r="FXZ56" s="9"/>
      <c r="FYA56" s="9"/>
      <c r="FYB56" s="9"/>
      <c r="FYC56" s="9"/>
      <c r="FYD56" s="9"/>
      <c r="FYE56" s="9"/>
      <c r="FYF56" s="9"/>
      <c r="FYG56" s="9"/>
      <c r="FYH56" s="9"/>
      <c r="FYI56" s="9"/>
      <c r="FYJ56" s="9"/>
      <c r="FYK56" s="9"/>
      <c r="FYL56" s="9"/>
      <c r="FYM56" s="9"/>
      <c r="FYN56" s="9"/>
      <c r="FYO56" s="9"/>
      <c r="FYP56" s="9"/>
      <c r="FYQ56" s="9"/>
      <c r="FYR56" s="9"/>
      <c r="FYS56" s="9"/>
      <c r="FYT56" s="9"/>
      <c r="FYU56" s="9"/>
      <c r="FYV56" s="9"/>
      <c r="FYW56" s="9"/>
      <c r="FYX56" s="9"/>
      <c r="FYY56" s="9"/>
      <c r="FYZ56" s="9"/>
      <c r="FZA56" s="9"/>
      <c r="FZB56" s="9"/>
      <c r="FZC56" s="9"/>
      <c r="FZD56" s="9"/>
      <c r="FZE56" s="9"/>
      <c r="FZF56" s="9"/>
      <c r="FZG56" s="9"/>
      <c r="FZH56" s="9"/>
      <c r="FZI56" s="9"/>
      <c r="FZJ56" s="9"/>
      <c r="FZK56" s="9"/>
      <c r="FZL56" s="9"/>
      <c r="FZM56" s="9"/>
      <c r="FZN56" s="9"/>
      <c r="FZO56" s="9"/>
      <c r="FZP56" s="9"/>
      <c r="FZQ56" s="9"/>
      <c r="FZR56" s="9"/>
      <c r="FZS56" s="9"/>
      <c r="FZT56" s="9"/>
      <c r="FZU56" s="9"/>
      <c r="FZV56" s="9"/>
      <c r="FZW56" s="9"/>
      <c r="FZX56" s="9"/>
      <c r="FZY56" s="9"/>
      <c r="FZZ56" s="9"/>
      <c r="GAA56" s="9"/>
      <c r="GAB56" s="9"/>
      <c r="GAC56" s="9"/>
      <c r="GAD56" s="9"/>
      <c r="GAE56" s="9"/>
      <c r="GAF56" s="9"/>
      <c r="GAG56" s="9"/>
      <c r="GAH56" s="9"/>
      <c r="GAI56" s="9"/>
      <c r="GAJ56" s="9"/>
      <c r="GAK56" s="9"/>
      <c r="GAL56" s="9"/>
      <c r="GAM56" s="9"/>
      <c r="GAN56" s="9"/>
      <c r="GAO56" s="9"/>
      <c r="GAP56" s="9"/>
      <c r="GAQ56" s="9"/>
      <c r="GAR56" s="9"/>
      <c r="GAS56" s="9"/>
      <c r="GAT56" s="9"/>
      <c r="GAU56" s="9"/>
      <c r="GAV56" s="9"/>
      <c r="GAW56" s="9"/>
      <c r="GAX56" s="9"/>
      <c r="GAY56" s="9"/>
      <c r="GAZ56" s="9"/>
      <c r="GBA56" s="9"/>
      <c r="GBB56" s="9"/>
      <c r="GBC56" s="9"/>
      <c r="GBD56" s="9"/>
      <c r="GBE56" s="9"/>
      <c r="GBF56" s="9"/>
      <c r="GBG56" s="9"/>
      <c r="GBH56" s="9"/>
      <c r="GBI56" s="9"/>
      <c r="GBJ56" s="9"/>
      <c r="GBK56" s="9"/>
      <c r="GBL56" s="9"/>
      <c r="GBM56" s="9"/>
      <c r="GBN56" s="9"/>
      <c r="GBO56" s="9"/>
      <c r="GBP56" s="9"/>
      <c r="GBQ56" s="9"/>
      <c r="GBR56" s="9"/>
      <c r="GBS56" s="9"/>
      <c r="GBT56" s="9"/>
      <c r="GBU56" s="9"/>
      <c r="GBV56" s="9"/>
      <c r="GBW56" s="9"/>
      <c r="GBX56" s="9"/>
      <c r="GBY56" s="9"/>
      <c r="GBZ56" s="9"/>
      <c r="GCA56" s="9"/>
      <c r="GCB56" s="9"/>
      <c r="GCC56" s="9"/>
      <c r="GCD56" s="9"/>
      <c r="GCE56" s="9"/>
      <c r="GCF56" s="9"/>
      <c r="GCG56" s="9"/>
      <c r="GCH56" s="9"/>
      <c r="GCI56" s="9"/>
      <c r="GCJ56" s="9"/>
      <c r="GCK56" s="9"/>
      <c r="GCL56" s="9"/>
      <c r="GCM56" s="9"/>
      <c r="GCN56" s="9"/>
      <c r="GCO56" s="9"/>
      <c r="GCP56" s="9"/>
      <c r="GCQ56" s="9"/>
      <c r="GCR56" s="9"/>
      <c r="GCS56" s="9"/>
      <c r="GCT56" s="9"/>
      <c r="GCU56" s="9"/>
      <c r="GCV56" s="9"/>
      <c r="GCW56" s="9"/>
      <c r="GCX56" s="9"/>
      <c r="GCY56" s="9"/>
      <c r="GCZ56" s="9"/>
      <c r="GDA56" s="9"/>
      <c r="GDB56" s="9"/>
      <c r="GDC56" s="9"/>
      <c r="GDD56" s="9"/>
      <c r="GDE56" s="9"/>
      <c r="GDF56" s="9"/>
      <c r="GDG56" s="9"/>
      <c r="GDH56" s="9"/>
      <c r="GDI56" s="9"/>
      <c r="GDJ56" s="9"/>
      <c r="GDK56" s="9"/>
      <c r="GDL56" s="9"/>
      <c r="GDM56" s="9"/>
      <c r="GDN56" s="9"/>
      <c r="GDO56" s="9"/>
      <c r="GDP56" s="9"/>
      <c r="GDQ56" s="9"/>
      <c r="GDR56" s="9"/>
      <c r="GDS56" s="9"/>
      <c r="GDT56" s="9"/>
      <c r="GDU56" s="9"/>
      <c r="GDV56" s="9"/>
      <c r="GDW56" s="9"/>
      <c r="GDX56" s="9"/>
      <c r="GDY56" s="9"/>
      <c r="GDZ56" s="9"/>
      <c r="GEA56" s="9"/>
      <c r="GEB56" s="9"/>
      <c r="GEC56" s="9"/>
      <c r="GED56" s="9"/>
      <c r="GEE56" s="9"/>
      <c r="GEF56" s="9"/>
      <c r="GEG56" s="9"/>
      <c r="GEH56" s="9"/>
      <c r="GEI56" s="9"/>
      <c r="GEJ56" s="9"/>
      <c r="GEK56" s="9"/>
      <c r="GEL56" s="9"/>
      <c r="GEM56" s="9"/>
      <c r="GEN56" s="9"/>
      <c r="GEO56" s="9"/>
      <c r="GEP56" s="9"/>
      <c r="GEQ56" s="9"/>
      <c r="GER56" s="9"/>
      <c r="GES56" s="9"/>
      <c r="GET56" s="9"/>
      <c r="GEU56" s="9"/>
      <c r="GEV56" s="9"/>
      <c r="GEW56" s="9"/>
      <c r="GEX56" s="9"/>
      <c r="GEY56" s="9"/>
      <c r="GEZ56" s="9"/>
      <c r="GFA56" s="9"/>
      <c r="GFB56" s="9"/>
      <c r="GFC56" s="9"/>
      <c r="GFD56" s="9"/>
      <c r="GFE56" s="9"/>
      <c r="GFF56" s="9"/>
      <c r="GFG56" s="9"/>
      <c r="GFH56" s="9"/>
      <c r="GFI56" s="9"/>
      <c r="GFJ56" s="9"/>
      <c r="GFK56" s="9"/>
      <c r="GFL56" s="9"/>
      <c r="GFM56" s="9"/>
      <c r="GFN56" s="9"/>
      <c r="GFO56" s="9"/>
      <c r="GFP56" s="9"/>
      <c r="GFQ56" s="9"/>
      <c r="GFR56" s="9"/>
      <c r="GFS56" s="9"/>
      <c r="GFT56" s="9"/>
      <c r="GFU56" s="9"/>
      <c r="GFV56" s="9"/>
      <c r="GFW56" s="9"/>
      <c r="GFX56" s="9"/>
      <c r="GFY56" s="9"/>
      <c r="GFZ56" s="9"/>
      <c r="GGA56" s="9"/>
      <c r="GGB56" s="9"/>
      <c r="GGC56" s="9"/>
      <c r="GGD56" s="9"/>
      <c r="GGE56" s="9"/>
      <c r="GGF56" s="9"/>
      <c r="GGG56" s="9"/>
      <c r="GGH56" s="9"/>
      <c r="GGI56" s="9"/>
      <c r="GGJ56" s="9"/>
      <c r="GGK56" s="9"/>
      <c r="GGL56" s="9"/>
      <c r="GGM56" s="9"/>
      <c r="GGN56" s="9"/>
      <c r="GGO56" s="9"/>
      <c r="GGP56" s="9"/>
      <c r="GGQ56" s="9"/>
      <c r="GGR56" s="9"/>
      <c r="GGS56" s="9"/>
      <c r="GGT56" s="9"/>
      <c r="GGU56" s="9"/>
      <c r="GGV56" s="9"/>
      <c r="GGW56" s="9"/>
      <c r="GGX56" s="9"/>
      <c r="GGY56" s="9"/>
      <c r="GGZ56" s="9"/>
      <c r="GHA56" s="9"/>
      <c r="GHB56" s="9"/>
      <c r="GHC56" s="9"/>
      <c r="GHD56" s="9"/>
      <c r="GHE56" s="9"/>
      <c r="GHF56" s="9"/>
      <c r="GHG56" s="9"/>
      <c r="GHH56" s="9"/>
      <c r="GHI56" s="9"/>
      <c r="GHJ56" s="9"/>
      <c r="GHK56" s="9"/>
      <c r="GHL56" s="9"/>
      <c r="GHM56" s="9"/>
      <c r="GHN56" s="9"/>
      <c r="GHO56" s="9"/>
      <c r="GHP56" s="9"/>
      <c r="GHQ56" s="9"/>
      <c r="GHR56" s="9"/>
      <c r="GHS56" s="9"/>
      <c r="GHT56" s="9"/>
      <c r="GHU56" s="9"/>
      <c r="GHV56" s="9"/>
      <c r="GHW56" s="9"/>
      <c r="GHX56" s="9"/>
      <c r="GHY56" s="9"/>
      <c r="GHZ56" s="9"/>
      <c r="GIA56" s="9"/>
      <c r="GIB56" s="9"/>
      <c r="GIC56" s="9"/>
      <c r="GID56" s="9"/>
      <c r="GIE56" s="9"/>
      <c r="GIF56" s="9"/>
      <c r="GIG56" s="9"/>
      <c r="GIH56" s="9"/>
      <c r="GII56" s="9"/>
      <c r="GIJ56" s="9"/>
      <c r="GIK56" s="9"/>
      <c r="GIL56" s="9"/>
      <c r="GIM56" s="9"/>
      <c r="GIN56" s="9"/>
      <c r="GIO56" s="9"/>
      <c r="GIP56" s="9"/>
      <c r="GIQ56" s="9"/>
      <c r="GIR56" s="9"/>
      <c r="GIS56" s="9"/>
      <c r="GIT56" s="9"/>
      <c r="GIU56" s="9"/>
      <c r="GIV56" s="9"/>
      <c r="GIW56" s="9"/>
      <c r="GIX56" s="9"/>
      <c r="GIY56" s="9"/>
      <c r="GIZ56" s="9"/>
      <c r="GJA56" s="9"/>
      <c r="GJB56" s="9"/>
      <c r="GJC56" s="9"/>
      <c r="GJD56" s="9"/>
      <c r="GJE56" s="9"/>
      <c r="GJF56" s="9"/>
      <c r="GJG56" s="9"/>
      <c r="GJH56" s="9"/>
      <c r="GJI56" s="9"/>
      <c r="GJJ56" s="9"/>
      <c r="GJK56" s="9"/>
      <c r="GJL56" s="9"/>
      <c r="GJM56" s="9"/>
      <c r="GJN56" s="9"/>
      <c r="GJO56" s="9"/>
      <c r="GJP56" s="9"/>
      <c r="GJQ56" s="9"/>
      <c r="GJR56" s="9"/>
      <c r="GJS56" s="9"/>
      <c r="GJT56" s="9"/>
      <c r="GJU56" s="9"/>
      <c r="GJV56" s="9"/>
      <c r="GJW56" s="9"/>
      <c r="GJX56" s="9"/>
      <c r="GJY56" s="9"/>
      <c r="GJZ56" s="9"/>
      <c r="GKA56" s="9"/>
      <c r="GKB56" s="9"/>
      <c r="GKC56" s="9"/>
      <c r="GKD56" s="9"/>
      <c r="GKE56" s="9"/>
      <c r="GKF56" s="9"/>
      <c r="GKG56" s="9"/>
      <c r="GKH56" s="9"/>
      <c r="GKI56" s="9"/>
      <c r="GKJ56" s="9"/>
      <c r="GKK56" s="9"/>
      <c r="GKL56" s="9"/>
      <c r="GKM56" s="9"/>
      <c r="GKN56" s="9"/>
      <c r="GKO56" s="9"/>
      <c r="GKP56" s="9"/>
      <c r="GKQ56" s="9"/>
      <c r="GKR56" s="9"/>
      <c r="GKS56" s="9"/>
      <c r="GKT56" s="9"/>
      <c r="GKU56" s="9"/>
      <c r="GKV56" s="9"/>
      <c r="GKW56" s="9"/>
      <c r="GKX56" s="9"/>
      <c r="GKY56" s="9"/>
      <c r="GKZ56" s="9"/>
      <c r="GLA56" s="9"/>
      <c r="GLB56" s="9"/>
      <c r="GLC56" s="9"/>
      <c r="GLD56" s="9"/>
      <c r="GLE56" s="9"/>
      <c r="GLF56" s="9"/>
      <c r="GLG56" s="9"/>
      <c r="GLH56" s="9"/>
      <c r="GLI56" s="9"/>
      <c r="GLJ56" s="9"/>
      <c r="GLK56" s="9"/>
      <c r="GLL56" s="9"/>
      <c r="GLM56" s="9"/>
      <c r="GLN56" s="9"/>
      <c r="GLO56" s="9"/>
      <c r="GLP56" s="9"/>
      <c r="GLQ56" s="9"/>
      <c r="GLR56" s="9"/>
      <c r="GLS56" s="9"/>
      <c r="GLT56" s="9"/>
      <c r="GLU56" s="9"/>
      <c r="GLV56" s="9"/>
      <c r="GLW56" s="9"/>
      <c r="GLX56" s="9"/>
      <c r="GLY56" s="9"/>
      <c r="GLZ56" s="9"/>
      <c r="GMA56" s="9"/>
      <c r="GMB56" s="9"/>
      <c r="GMC56" s="9"/>
      <c r="GMD56" s="9"/>
      <c r="GME56" s="9"/>
      <c r="GMF56" s="9"/>
      <c r="GMG56" s="9"/>
      <c r="GMH56" s="9"/>
      <c r="GMI56" s="9"/>
      <c r="GMJ56" s="9"/>
      <c r="GMK56" s="9"/>
      <c r="GML56" s="9"/>
      <c r="GMM56" s="9"/>
      <c r="GMN56" s="9"/>
      <c r="GMO56" s="9"/>
      <c r="GMP56" s="9"/>
      <c r="GMQ56" s="9"/>
      <c r="GMR56" s="9"/>
      <c r="GMS56" s="9"/>
      <c r="GMT56" s="9"/>
      <c r="GMU56" s="9"/>
      <c r="GMV56" s="9"/>
      <c r="GMW56" s="9"/>
      <c r="GMX56" s="9"/>
      <c r="GMY56" s="9"/>
      <c r="GMZ56" s="9"/>
      <c r="GNA56" s="9"/>
      <c r="GNB56" s="9"/>
      <c r="GNC56" s="9"/>
      <c r="GND56" s="9"/>
      <c r="GNE56" s="9"/>
      <c r="GNF56" s="9"/>
      <c r="GNG56" s="9"/>
      <c r="GNH56" s="9"/>
      <c r="GNI56" s="9"/>
      <c r="GNJ56" s="9"/>
      <c r="GNK56" s="9"/>
      <c r="GNL56" s="9"/>
      <c r="GNM56" s="9"/>
      <c r="GNN56" s="9"/>
      <c r="GNO56" s="9"/>
      <c r="GNP56" s="9"/>
      <c r="GNQ56" s="9"/>
      <c r="GNR56" s="9"/>
      <c r="GNS56" s="9"/>
      <c r="GNT56" s="9"/>
      <c r="GNU56" s="9"/>
      <c r="GNV56" s="9"/>
      <c r="GNW56" s="9"/>
      <c r="GNX56" s="9"/>
      <c r="GNY56" s="9"/>
      <c r="GNZ56" s="9"/>
      <c r="GOA56" s="9"/>
      <c r="GOB56" s="9"/>
      <c r="GOC56" s="9"/>
      <c r="GOD56" s="9"/>
      <c r="GOE56" s="9"/>
      <c r="GOF56" s="9"/>
      <c r="GOG56" s="9"/>
      <c r="GOH56" s="9"/>
      <c r="GOI56" s="9"/>
      <c r="GOJ56" s="9"/>
      <c r="GOK56" s="9"/>
      <c r="GOL56" s="9"/>
      <c r="GOM56" s="9"/>
      <c r="GON56" s="9"/>
      <c r="GOO56" s="9"/>
      <c r="GOP56" s="9"/>
      <c r="GOQ56" s="9"/>
      <c r="GOR56" s="9"/>
      <c r="GOS56" s="9"/>
      <c r="GOT56" s="9"/>
      <c r="GOU56" s="9"/>
      <c r="GOV56" s="9"/>
      <c r="GOW56" s="9"/>
      <c r="GOX56" s="9"/>
      <c r="GOY56" s="9"/>
      <c r="GOZ56" s="9"/>
      <c r="GPA56" s="9"/>
      <c r="GPB56" s="9"/>
      <c r="GPC56" s="9"/>
      <c r="GPD56" s="9"/>
      <c r="GPE56" s="9"/>
      <c r="GPF56" s="9"/>
      <c r="GPG56" s="9"/>
      <c r="GPH56" s="9"/>
      <c r="GPI56" s="9"/>
      <c r="GPJ56" s="9"/>
      <c r="GPK56" s="9"/>
      <c r="GPL56" s="9"/>
      <c r="GPM56" s="9"/>
      <c r="GPN56" s="9"/>
      <c r="GPO56" s="9"/>
      <c r="GPP56" s="9"/>
      <c r="GPQ56" s="9"/>
      <c r="GPR56" s="9"/>
      <c r="GPS56" s="9"/>
      <c r="GPT56" s="9"/>
      <c r="GPU56" s="9"/>
      <c r="GPV56" s="9"/>
      <c r="GPW56" s="9"/>
      <c r="GPX56" s="9"/>
      <c r="GPY56" s="9"/>
      <c r="GPZ56" s="9"/>
      <c r="GQA56" s="9"/>
      <c r="GQB56" s="9"/>
      <c r="GQC56" s="9"/>
      <c r="GQD56" s="9"/>
      <c r="GQE56" s="9"/>
      <c r="GQF56" s="9"/>
      <c r="GQG56" s="9"/>
      <c r="GQH56" s="9"/>
      <c r="GQI56" s="9"/>
      <c r="GQJ56" s="9"/>
      <c r="GQK56" s="9"/>
      <c r="GQL56" s="9"/>
      <c r="GQM56" s="9"/>
      <c r="GQN56" s="9"/>
      <c r="GQO56" s="9"/>
      <c r="GQP56" s="9"/>
      <c r="GQQ56" s="9"/>
      <c r="GQR56" s="9"/>
      <c r="GQS56" s="9"/>
      <c r="GQT56" s="9"/>
      <c r="GQU56" s="9"/>
      <c r="GQV56" s="9"/>
      <c r="GQW56" s="9"/>
      <c r="GQX56" s="9"/>
      <c r="GQY56" s="9"/>
      <c r="GQZ56" s="9"/>
      <c r="GRA56" s="9"/>
      <c r="GRB56" s="9"/>
      <c r="GRC56" s="9"/>
      <c r="GRD56" s="9"/>
      <c r="GRE56" s="9"/>
      <c r="GRF56" s="9"/>
      <c r="GRG56" s="9"/>
      <c r="GRH56" s="9"/>
      <c r="GRI56" s="9"/>
      <c r="GRJ56" s="9"/>
      <c r="GRK56" s="9"/>
      <c r="GRL56" s="9"/>
      <c r="GRM56" s="9"/>
      <c r="GRN56" s="9"/>
      <c r="GRO56" s="9"/>
      <c r="GRP56" s="9"/>
      <c r="GRQ56" s="9"/>
      <c r="GRR56" s="9"/>
      <c r="GRS56" s="9"/>
      <c r="GRT56" s="9"/>
      <c r="GRU56" s="9"/>
      <c r="GRV56" s="9"/>
      <c r="GRW56" s="9"/>
      <c r="GRX56" s="9"/>
      <c r="GRY56" s="9"/>
      <c r="GRZ56" s="9"/>
      <c r="GSA56" s="9"/>
      <c r="GSB56" s="9"/>
      <c r="GSC56" s="9"/>
      <c r="GSD56" s="9"/>
      <c r="GSE56" s="9"/>
      <c r="GSF56" s="9"/>
      <c r="GSG56" s="9"/>
      <c r="GSH56" s="9"/>
      <c r="GSI56" s="9"/>
      <c r="GSJ56" s="9"/>
      <c r="GSK56" s="9"/>
      <c r="GSL56" s="9"/>
      <c r="GSM56" s="9"/>
      <c r="GSN56" s="9"/>
      <c r="GSO56" s="9"/>
      <c r="GSP56" s="9"/>
      <c r="GSQ56" s="9"/>
      <c r="GSR56" s="9"/>
      <c r="GSS56" s="9"/>
      <c r="GST56" s="9"/>
      <c r="GSU56" s="9"/>
      <c r="GSV56" s="9"/>
      <c r="GSW56" s="9"/>
      <c r="GSX56" s="9"/>
      <c r="GSY56" s="9"/>
      <c r="GSZ56" s="9"/>
      <c r="GTA56" s="9"/>
      <c r="GTB56" s="9"/>
      <c r="GTC56" s="9"/>
      <c r="GTD56" s="9"/>
      <c r="GTE56" s="9"/>
      <c r="GTF56" s="9"/>
      <c r="GTG56" s="9"/>
      <c r="GTH56" s="9"/>
      <c r="GTI56" s="9"/>
      <c r="GTJ56" s="9"/>
      <c r="GTK56" s="9"/>
      <c r="GTL56" s="9"/>
      <c r="GTM56" s="9"/>
      <c r="GTN56" s="9"/>
      <c r="GTO56" s="9"/>
      <c r="GTP56" s="9"/>
      <c r="GTQ56" s="9"/>
      <c r="GTR56" s="9"/>
      <c r="GTS56" s="9"/>
      <c r="GTT56" s="9"/>
      <c r="GTU56" s="9"/>
      <c r="GTV56" s="9"/>
      <c r="GTW56" s="9"/>
      <c r="GTX56" s="9"/>
      <c r="GTY56" s="9"/>
      <c r="GTZ56" s="9"/>
      <c r="GUA56" s="9"/>
      <c r="GUB56" s="9"/>
      <c r="GUC56" s="9"/>
      <c r="GUD56" s="9"/>
      <c r="GUE56" s="9"/>
      <c r="GUF56" s="9"/>
      <c r="GUG56" s="9"/>
      <c r="GUH56" s="9"/>
      <c r="GUI56" s="9"/>
      <c r="GUJ56" s="9"/>
      <c r="GUK56" s="9"/>
      <c r="GUL56" s="9"/>
      <c r="GUM56" s="9"/>
      <c r="GUN56" s="9"/>
      <c r="GUO56" s="9"/>
      <c r="GUP56" s="9"/>
      <c r="GUQ56" s="9"/>
      <c r="GUR56" s="9"/>
      <c r="GUS56" s="9"/>
      <c r="GUT56" s="9"/>
      <c r="GUU56" s="9"/>
      <c r="GUV56" s="9"/>
      <c r="GUW56" s="9"/>
      <c r="GUX56" s="9"/>
      <c r="GUY56" s="9"/>
      <c r="GUZ56" s="9"/>
      <c r="GVA56" s="9"/>
      <c r="GVB56" s="9"/>
      <c r="GVC56" s="9"/>
      <c r="GVD56" s="9"/>
      <c r="GVE56" s="9"/>
      <c r="GVF56" s="9"/>
      <c r="GVG56" s="9"/>
      <c r="GVH56" s="9"/>
      <c r="GVI56" s="9"/>
      <c r="GVJ56" s="9"/>
      <c r="GVK56" s="9"/>
      <c r="GVL56" s="9"/>
      <c r="GVM56" s="9"/>
      <c r="GVN56" s="9"/>
      <c r="GVO56" s="9"/>
      <c r="GVP56" s="9"/>
      <c r="GVQ56" s="9"/>
      <c r="GVR56" s="9"/>
      <c r="GVS56" s="9"/>
      <c r="GVT56" s="9"/>
      <c r="GVU56" s="9"/>
      <c r="GVV56" s="9"/>
      <c r="GVW56" s="9"/>
      <c r="GVX56" s="9"/>
      <c r="GVY56" s="9"/>
      <c r="GVZ56" s="9"/>
      <c r="GWA56" s="9"/>
      <c r="GWB56" s="9"/>
      <c r="GWC56" s="9"/>
      <c r="GWD56" s="9"/>
      <c r="GWE56" s="9"/>
      <c r="GWF56" s="9"/>
      <c r="GWG56" s="9"/>
      <c r="GWH56" s="9"/>
      <c r="GWI56" s="9"/>
      <c r="GWJ56" s="9"/>
      <c r="GWK56" s="9"/>
      <c r="GWL56" s="9"/>
      <c r="GWM56" s="9"/>
      <c r="GWN56" s="9"/>
      <c r="GWO56" s="9"/>
      <c r="GWP56" s="9"/>
      <c r="GWQ56" s="9"/>
      <c r="GWR56" s="9"/>
      <c r="GWS56" s="9"/>
      <c r="GWT56" s="9"/>
      <c r="GWU56" s="9"/>
      <c r="GWV56" s="9"/>
      <c r="GWW56" s="9"/>
      <c r="GWX56" s="9"/>
      <c r="GWY56" s="9"/>
      <c r="GWZ56" s="9"/>
      <c r="GXA56" s="9"/>
      <c r="GXB56" s="9"/>
      <c r="GXC56" s="9"/>
      <c r="GXD56" s="9"/>
      <c r="GXE56" s="9"/>
      <c r="GXF56" s="9"/>
      <c r="GXG56" s="9"/>
      <c r="GXH56" s="9"/>
      <c r="GXI56" s="9"/>
      <c r="GXJ56" s="9"/>
      <c r="GXK56" s="9"/>
      <c r="GXL56" s="9"/>
      <c r="GXM56" s="9"/>
      <c r="GXN56" s="9"/>
      <c r="GXO56" s="9"/>
      <c r="GXP56" s="9"/>
      <c r="GXQ56" s="9"/>
      <c r="GXR56" s="9"/>
      <c r="GXS56" s="9"/>
      <c r="GXT56" s="9"/>
      <c r="GXU56" s="9"/>
      <c r="GXV56" s="9"/>
      <c r="GXW56" s="9"/>
      <c r="GXX56" s="9"/>
      <c r="GXY56" s="9"/>
      <c r="GXZ56" s="9"/>
      <c r="GYA56" s="9"/>
      <c r="GYB56" s="9"/>
      <c r="GYC56" s="9"/>
      <c r="GYD56" s="9"/>
      <c r="GYE56" s="9"/>
      <c r="GYF56" s="9"/>
      <c r="GYG56" s="9"/>
      <c r="GYH56" s="9"/>
      <c r="GYI56" s="9"/>
      <c r="GYJ56" s="9"/>
      <c r="GYK56" s="9"/>
      <c r="GYL56" s="9"/>
      <c r="GYM56" s="9"/>
      <c r="GYN56" s="9"/>
      <c r="GYO56" s="9"/>
      <c r="GYP56" s="9"/>
      <c r="GYQ56" s="9"/>
      <c r="GYR56" s="9"/>
      <c r="GYS56" s="9"/>
      <c r="GYT56" s="9"/>
      <c r="GYU56" s="9"/>
      <c r="GYV56" s="9"/>
      <c r="GYW56" s="9"/>
      <c r="GYX56" s="9"/>
      <c r="GYY56" s="9"/>
      <c r="GYZ56" s="9"/>
      <c r="GZA56" s="9"/>
      <c r="GZB56" s="9"/>
      <c r="GZC56" s="9"/>
      <c r="GZD56" s="9"/>
      <c r="GZE56" s="9"/>
      <c r="GZF56" s="9"/>
      <c r="GZG56" s="9"/>
      <c r="GZH56" s="9"/>
      <c r="GZI56" s="9"/>
      <c r="GZJ56" s="9"/>
      <c r="GZK56" s="9"/>
      <c r="GZL56" s="9"/>
      <c r="GZM56" s="9"/>
      <c r="GZN56" s="9"/>
      <c r="GZO56" s="9"/>
      <c r="GZP56" s="9"/>
      <c r="GZQ56" s="9"/>
      <c r="GZR56" s="9"/>
      <c r="GZS56" s="9"/>
      <c r="GZT56" s="9"/>
      <c r="GZU56" s="9"/>
      <c r="GZV56" s="9"/>
      <c r="GZW56" s="9"/>
      <c r="GZX56" s="9"/>
      <c r="GZY56" s="9"/>
      <c r="GZZ56" s="9"/>
      <c r="HAA56" s="9"/>
      <c r="HAB56" s="9"/>
      <c r="HAC56" s="9"/>
      <c r="HAD56" s="9"/>
      <c r="HAE56" s="9"/>
      <c r="HAF56" s="9"/>
      <c r="HAG56" s="9"/>
      <c r="HAH56" s="9"/>
      <c r="HAI56" s="9"/>
      <c r="HAJ56" s="9"/>
      <c r="HAK56" s="9"/>
      <c r="HAL56" s="9"/>
      <c r="HAM56" s="9"/>
      <c r="HAN56" s="9"/>
      <c r="HAO56" s="9"/>
      <c r="HAP56" s="9"/>
      <c r="HAQ56" s="9"/>
      <c r="HAR56" s="9"/>
      <c r="HAS56" s="9"/>
      <c r="HAT56" s="9"/>
      <c r="HAU56" s="9"/>
      <c r="HAV56" s="9"/>
      <c r="HAW56" s="9"/>
      <c r="HAX56" s="9"/>
      <c r="HAY56" s="9"/>
      <c r="HAZ56" s="9"/>
      <c r="HBA56" s="9"/>
      <c r="HBB56" s="9"/>
      <c r="HBC56" s="9"/>
      <c r="HBD56" s="9"/>
      <c r="HBE56" s="9"/>
      <c r="HBF56" s="9"/>
      <c r="HBG56" s="9"/>
      <c r="HBH56" s="9"/>
      <c r="HBI56" s="9"/>
      <c r="HBJ56" s="9"/>
      <c r="HBK56" s="9"/>
      <c r="HBL56" s="9"/>
      <c r="HBM56" s="9"/>
      <c r="HBN56" s="9"/>
      <c r="HBO56" s="9"/>
      <c r="HBP56" s="9"/>
      <c r="HBQ56" s="9"/>
      <c r="HBR56" s="9"/>
      <c r="HBS56" s="9"/>
      <c r="HBT56" s="9"/>
      <c r="HBU56" s="9"/>
      <c r="HBV56" s="9"/>
      <c r="HBW56" s="9"/>
      <c r="HBX56" s="9"/>
      <c r="HBY56" s="9"/>
      <c r="HBZ56" s="9"/>
      <c r="HCA56" s="9"/>
      <c r="HCB56" s="9"/>
      <c r="HCC56" s="9"/>
      <c r="HCD56" s="9"/>
      <c r="HCE56" s="9"/>
      <c r="HCF56" s="9"/>
      <c r="HCG56" s="9"/>
      <c r="HCH56" s="9"/>
      <c r="HCI56" s="9"/>
      <c r="HCJ56" s="9"/>
      <c r="HCK56" s="9"/>
      <c r="HCL56" s="9"/>
      <c r="HCM56" s="9"/>
      <c r="HCN56" s="9"/>
      <c r="HCO56" s="9"/>
      <c r="HCP56" s="9"/>
      <c r="HCQ56" s="9"/>
      <c r="HCR56" s="9"/>
      <c r="HCS56" s="9"/>
      <c r="HCT56" s="9"/>
      <c r="HCU56" s="9"/>
      <c r="HCV56" s="9"/>
      <c r="HCW56" s="9"/>
      <c r="HCX56" s="9"/>
      <c r="HCY56" s="9"/>
      <c r="HCZ56" s="9"/>
      <c r="HDA56" s="9"/>
      <c r="HDB56" s="9"/>
      <c r="HDC56" s="9"/>
      <c r="HDD56" s="9"/>
      <c r="HDE56" s="9"/>
      <c r="HDF56" s="9"/>
      <c r="HDG56" s="9"/>
      <c r="HDH56" s="9"/>
      <c r="HDI56" s="9"/>
      <c r="HDJ56" s="9"/>
      <c r="HDK56" s="9"/>
      <c r="HDL56" s="9"/>
      <c r="HDM56" s="9"/>
      <c r="HDN56" s="9"/>
      <c r="HDO56" s="9"/>
      <c r="HDP56" s="9"/>
      <c r="HDQ56" s="9"/>
      <c r="HDR56" s="9"/>
      <c r="HDS56" s="9"/>
      <c r="HDT56" s="9"/>
      <c r="HDU56" s="9"/>
      <c r="HDV56" s="9"/>
      <c r="HDW56" s="9"/>
      <c r="HDX56" s="9"/>
      <c r="HDY56" s="9"/>
      <c r="HDZ56" s="9"/>
      <c r="HEA56" s="9"/>
      <c r="HEB56" s="9"/>
      <c r="HEC56" s="9"/>
      <c r="HED56" s="9"/>
      <c r="HEE56" s="9"/>
      <c r="HEF56" s="9"/>
      <c r="HEG56" s="9"/>
      <c r="HEH56" s="9"/>
      <c r="HEI56" s="9"/>
      <c r="HEJ56" s="9"/>
      <c r="HEK56" s="9"/>
      <c r="HEL56" s="9"/>
      <c r="HEM56" s="9"/>
      <c r="HEN56" s="9"/>
      <c r="HEO56" s="9"/>
      <c r="HEP56" s="9"/>
      <c r="HEQ56" s="9"/>
      <c r="HER56" s="9"/>
      <c r="HES56" s="9"/>
      <c r="HET56" s="9"/>
      <c r="HEU56" s="9"/>
      <c r="HEV56" s="9"/>
      <c r="HEW56" s="9"/>
      <c r="HEX56" s="9"/>
      <c r="HEY56" s="9"/>
      <c r="HEZ56" s="9"/>
      <c r="HFA56" s="9"/>
      <c r="HFB56" s="9"/>
      <c r="HFC56" s="9"/>
      <c r="HFD56" s="9"/>
      <c r="HFE56" s="9"/>
      <c r="HFF56" s="9"/>
      <c r="HFG56" s="9"/>
      <c r="HFH56" s="9"/>
      <c r="HFI56" s="9"/>
      <c r="HFJ56" s="9"/>
      <c r="HFK56" s="9"/>
      <c r="HFL56" s="9"/>
      <c r="HFM56" s="9"/>
      <c r="HFN56" s="9"/>
      <c r="HFO56" s="9"/>
      <c r="HFP56" s="9"/>
      <c r="HFQ56" s="9"/>
      <c r="HFR56" s="9"/>
      <c r="HFS56" s="9"/>
      <c r="HFT56" s="9"/>
      <c r="HFU56" s="9"/>
      <c r="HFV56" s="9"/>
      <c r="HFW56" s="9"/>
      <c r="HFX56" s="9"/>
      <c r="HFY56" s="9"/>
      <c r="HFZ56" s="9"/>
      <c r="HGA56" s="9"/>
      <c r="HGB56" s="9"/>
      <c r="HGC56" s="9"/>
      <c r="HGD56" s="9"/>
      <c r="HGE56" s="9"/>
      <c r="HGF56" s="9"/>
      <c r="HGG56" s="9"/>
      <c r="HGH56" s="9"/>
      <c r="HGI56" s="9"/>
      <c r="HGJ56" s="9"/>
      <c r="HGK56" s="9"/>
      <c r="HGL56" s="9"/>
      <c r="HGM56" s="9"/>
      <c r="HGN56" s="9"/>
      <c r="HGO56" s="9"/>
      <c r="HGP56" s="9"/>
      <c r="HGQ56" s="9"/>
      <c r="HGR56" s="9"/>
      <c r="HGS56" s="9"/>
      <c r="HGT56" s="9"/>
      <c r="HGU56" s="9"/>
      <c r="HGV56" s="9"/>
      <c r="HGW56" s="9"/>
      <c r="HGX56" s="9"/>
      <c r="HGY56" s="9"/>
      <c r="HGZ56" s="9"/>
      <c r="HHA56" s="9"/>
      <c r="HHB56" s="9"/>
      <c r="HHC56" s="9"/>
      <c r="HHD56" s="9"/>
      <c r="HHE56" s="9"/>
      <c r="HHF56" s="9"/>
      <c r="HHG56" s="9"/>
      <c r="HHH56" s="9"/>
      <c r="HHI56" s="9"/>
      <c r="HHJ56" s="9"/>
      <c r="HHK56" s="9"/>
      <c r="HHL56" s="9"/>
      <c r="HHM56" s="9"/>
      <c r="HHN56" s="9"/>
      <c r="HHO56" s="9"/>
      <c r="HHP56" s="9"/>
      <c r="HHQ56" s="9"/>
      <c r="HHR56" s="9"/>
      <c r="HHS56" s="9"/>
      <c r="HHT56" s="9"/>
      <c r="HHU56" s="9"/>
      <c r="HHV56" s="9"/>
      <c r="HHW56" s="9"/>
      <c r="HHX56" s="9"/>
      <c r="HHY56" s="9"/>
      <c r="HHZ56" s="9"/>
      <c r="HIA56" s="9"/>
      <c r="HIB56" s="9"/>
      <c r="HIC56" s="9"/>
      <c r="HID56" s="9"/>
      <c r="HIE56" s="9"/>
      <c r="HIF56" s="9"/>
      <c r="HIG56" s="9"/>
      <c r="HIH56" s="9"/>
      <c r="HII56" s="9"/>
      <c r="HIJ56" s="9"/>
      <c r="HIK56" s="9"/>
      <c r="HIL56" s="9"/>
      <c r="HIM56" s="9"/>
      <c r="HIN56" s="9"/>
      <c r="HIO56" s="9"/>
      <c r="HIP56" s="9"/>
      <c r="HIQ56" s="9"/>
      <c r="HIR56" s="9"/>
      <c r="HIS56" s="9"/>
      <c r="HIT56" s="9"/>
      <c r="HIU56" s="9"/>
      <c r="HIV56" s="9"/>
      <c r="HIW56" s="9"/>
      <c r="HIX56" s="9"/>
      <c r="HIY56" s="9"/>
      <c r="HIZ56" s="9"/>
      <c r="HJA56" s="9"/>
      <c r="HJB56" s="9"/>
      <c r="HJC56" s="9"/>
      <c r="HJD56" s="9"/>
      <c r="HJE56" s="9"/>
      <c r="HJF56" s="9"/>
      <c r="HJG56" s="9"/>
      <c r="HJH56" s="9"/>
      <c r="HJI56" s="9"/>
      <c r="HJJ56" s="9"/>
      <c r="HJK56" s="9"/>
      <c r="HJL56" s="9"/>
      <c r="HJM56" s="9"/>
      <c r="HJN56" s="9"/>
      <c r="HJO56" s="9"/>
      <c r="HJP56" s="9"/>
      <c r="HJQ56" s="9"/>
      <c r="HJR56" s="9"/>
      <c r="HJS56" s="9"/>
      <c r="HJT56" s="9"/>
      <c r="HJU56" s="9"/>
      <c r="HJV56" s="9"/>
      <c r="HJW56" s="9"/>
      <c r="HJX56" s="9"/>
      <c r="HJY56" s="9"/>
      <c r="HJZ56" s="9"/>
      <c r="HKA56" s="9"/>
      <c r="HKB56" s="9"/>
      <c r="HKC56" s="9"/>
      <c r="HKD56" s="9"/>
      <c r="HKE56" s="9"/>
      <c r="HKF56" s="9"/>
      <c r="HKG56" s="9"/>
      <c r="HKH56" s="9"/>
      <c r="HKI56" s="9"/>
      <c r="HKJ56" s="9"/>
      <c r="HKK56" s="9"/>
      <c r="HKL56" s="9"/>
      <c r="HKM56" s="9"/>
      <c r="HKN56" s="9"/>
      <c r="HKO56" s="9"/>
      <c r="HKP56" s="9"/>
      <c r="HKQ56" s="9"/>
      <c r="HKR56" s="9"/>
      <c r="HKS56" s="9"/>
      <c r="HKT56" s="9"/>
      <c r="HKU56" s="9"/>
      <c r="HKV56" s="9"/>
      <c r="HKW56" s="9"/>
      <c r="HKX56" s="9"/>
      <c r="HKY56" s="9"/>
      <c r="HKZ56" s="9"/>
      <c r="HLA56" s="9"/>
      <c r="HLB56" s="9"/>
      <c r="HLC56" s="9"/>
      <c r="HLD56" s="9"/>
      <c r="HLE56" s="9"/>
      <c r="HLF56" s="9"/>
      <c r="HLG56" s="9"/>
      <c r="HLH56" s="9"/>
      <c r="HLI56" s="9"/>
      <c r="HLJ56" s="9"/>
      <c r="HLK56" s="9"/>
      <c r="HLL56" s="9"/>
      <c r="HLM56" s="9"/>
      <c r="HLN56" s="9"/>
      <c r="HLO56" s="9"/>
      <c r="HLP56" s="9"/>
      <c r="HLQ56" s="9"/>
      <c r="HLR56" s="9"/>
      <c r="HLS56" s="9"/>
      <c r="HLT56" s="9"/>
      <c r="HLU56" s="9"/>
      <c r="HLV56" s="9"/>
      <c r="HLW56" s="9"/>
      <c r="HLX56" s="9"/>
      <c r="HLY56" s="9"/>
      <c r="HLZ56" s="9"/>
      <c r="HMA56" s="9"/>
      <c r="HMB56" s="9"/>
      <c r="HMC56" s="9"/>
      <c r="HMD56" s="9"/>
      <c r="HME56" s="9"/>
      <c r="HMF56" s="9"/>
      <c r="HMG56" s="9"/>
      <c r="HMH56" s="9"/>
      <c r="HMI56" s="9"/>
      <c r="HMJ56" s="9"/>
      <c r="HMK56" s="9"/>
      <c r="HML56" s="9"/>
      <c r="HMM56" s="9"/>
      <c r="HMN56" s="9"/>
      <c r="HMO56" s="9"/>
      <c r="HMP56" s="9"/>
      <c r="HMQ56" s="9"/>
      <c r="HMR56" s="9"/>
      <c r="HMS56" s="9"/>
      <c r="HMT56" s="9"/>
      <c r="HMU56" s="9"/>
      <c r="HMV56" s="9"/>
      <c r="HMW56" s="9"/>
      <c r="HMX56" s="9"/>
      <c r="HMY56" s="9"/>
      <c r="HMZ56" s="9"/>
      <c r="HNA56" s="9"/>
      <c r="HNB56" s="9"/>
      <c r="HNC56" s="9"/>
      <c r="HND56" s="9"/>
      <c r="HNE56" s="9"/>
      <c r="HNF56" s="9"/>
      <c r="HNG56" s="9"/>
      <c r="HNH56" s="9"/>
      <c r="HNI56" s="9"/>
      <c r="HNJ56" s="9"/>
      <c r="HNK56" s="9"/>
      <c r="HNL56" s="9"/>
      <c r="HNM56" s="9"/>
      <c r="HNN56" s="9"/>
      <c r="HNO56" s="9"/>
      <c r="HNP56" s="9"/>
      <c r="HNQ56" s="9"/>
      <c r="HNR56" s="9"/>
      <c r="HNS56" s="9"/>
      <c r="HNT56" s="9"/>
      <c r="HNU56" s="9"/>
      <c r="HNV56" s="9"/>
      <c r="HNW56" s="9"/>
      <c r="HNX56" s="9"/>
      <c r="HNY56" s="9"/>
      <c r="HNZ56" s="9"/>
      <c r="HOA56" s="9"/>
      <c r="HOB56" s="9"/>
      <c r="HOC56" s="9"/>
      <c r="HOD56" s="9"/>
      <c r="HOE56" s="9"/>
      <c r="HOF56" s="9"/>
      <c r="HOG56" s="9"/>
      <c r="HOH56" s="9"/>
      <c r="HOI56" s="9"/>
      <c r="HOJ56" s="9"/>
      <c r="HOK56" s="9"/>
      <c r="HOL56" s="9"/>
      <c r="HOM56" s="9"/>
      <c r="HON56" s="9"/>
      <c r="HOO56" s="9"/>
      <c r="HOP56" s="9"/>
      <c r="HOQ56" s="9"/>
      <c r="HOR56" s="9"/>
      <c r="HOS56" s="9"/>
      <c r="HOT56" s="9"/>
      <c r="HOU56" s="9"/>
      <c r="HOV56" s="9"/>
      <c r="HOW56" s="9"/>
      <c r="HOX56" s="9"/>
      <c r="HOY56" s="9"/>
      <c r="HOZ56" s="9"/>
      <c r="HPA56" s="9"/>
      <c r="HPB56" s="9"/>
      <c r="HPC56" s="9"/>
      <c r="HPD56" s="9"/>
      <c r="HPE56" s="9"/>
      <c r="HPF56" s="9"/>
      <c r="HPG56" s="9"/>
      <c r="HPH56" s="9"/>
      <c r="HPI56" s="9"/>
      <c r="HPJ56" s="9"/>
      <c r="HPK56" s="9"/>
      <c r="HPL56" s="9"/>
      <c r="HPM56" s="9"/>
      <c r="HPN56" s="9"/>
      <c r="HPO56" s="9"/>
      <c r="HPP56" s="9"/>
      <c r="HPQ56" s="9"/>
      <c r="HPR56" s="9"/>
      <c r="HPS56" s="9"/>
      <c r="HPT56" s="9"/>
      <c r="HPU56" s="9"/>
      <c r="HPV56" s="9"/>
      <c r="HPW56" s="9"/>
      <c r="HPX56" s="9"/>
      <c r="HPY56" s="9"/>
      <c r="HPZ56" s="9"/>
      <c r="HQA56" s="9"/>
      <c r="HQB56" s="9"/>
      <c r="HQC56" s="9"/>
      <c r="HQD56" s="9"/>
      <c r="HQE56" s="9"/>
      <c r="HQF56" s="9"/>
      <c r="HQG56" s="9"/>
      <c r="HQH56" s="9"/>
      <c r="HQI56" s="9"/>
      <c r="HQJ56" s="9"/>
      <c r="HQK56" s="9"/>
      <c r="HQL56" s="9"/>
      <c r="HQM56" s="9"/>
      <c r="HQN56" s="9"/>
      <c r="HQO56" s="9"/>
      <c r="HQP56" s="9"/>
      <c r="HQQ56" s="9"/>
      <c r="HQR56" s="9"/>
      <c r="HQS56" s="9"/>
      <c r="HQT56" s="9"/>
      <c r="HQU56" s="9"/>
      <c r="HQV56" s="9"/>
      <c r="HQW56" s="9"/>
      <c r="HQX56" s="9"/>
      <c r="HQY56" s="9"/>
      <c r="HQZ56" s="9"/>
      <c r="HRA56" s="9"/>
      <c r="HRB56" s="9"/>
      <c r="HRC56" s="9"/>
      <c r="HRD56" s="9"/>
      <c r="HRE56" s="9"/>
      <c r="HRF56" s="9"/>
      <c r="HRG56" s="9"/>
      <c r="HRH56" s="9"/>
      <c r="HRI56" s="9"/>
      <c r="HRJ56" s="9"/>
      <c r="HRK56" s="9"/>
      <c r="HRL56" s="9"/>
      <c r="HRM56" s="9"/>
      <c r="HRN56" s="9"/>
      <c r="HRO56" s="9"/>
      <c r="HRP56" s="9"/>
      <c r="HRQ56" s="9"/>
      <c r="HRR56" s="9"/>
      <c r="HRS56" s="9"/>
      <c r="HRT56" s="9"/>
      <c r="HRU56" s="9"/>
      <c r="HRV56" s="9"/>
      <c r="HRW56" s="9"/>
      <c r="HRX56" s="9"/>
      <c r="HRY56" s="9"/>
      <c r="HRZ56" s="9"/>
      <c r="HSA56" s="9"/>
      <c r="HSB56" s="9"/>
      <c r="HSC56" s="9"/>
      <c r="HSD56" s="9"/>
      <c r="HSE56" s="9"/>
      <c r="HSF56" s="9"/>
      <c r="HSG56" s="9"/>
      <c r="HSH56" s="9"/>
      <c r="HSI56" s="9"/>
      <c r="HSJ56" s="9"/>
      <c r="HSK56" s="9"/>
      <c r="HSL56" s="9"/>
      <c r="HSM56" s="9"/>
      <c r="HSN56" s="9"/>
      <c r="HSO56" s="9"/>
      <c r="HSP56" s="9"/>
      <c r="HSQ56" s="9"/>
      <c r="HSR56" s="9"/>
      <c r="HSS56" s="9"/>
      <c r="HST56" s="9"/>
      <c r="HSU56" s="9"/>
      <c r="HSV56" s="9"/>
      <c r="HSW56" s="9"/>
      <c r="HSX56" s="9"/>
      <c r="HSY56" s="9"/>
      <c r="HSZ56" s="9"/>
      <c r="HTA56" s="9"/>
      <c r="HTB56" s="9"/>
      <c r="HTC56" s="9"/>
      <c r="HTD56" s="9"/>
      <c r="HTE56" s="9"/>
      <c r="HTF56" s="9"/>
      <c r="HTG56" s="9"/>
      <c r="HTH56" s="9"/>
      <c r="HTI56" s="9"/>
      <c r="HTJ56" s="9"/>
      <c r="HTK56" s="9"/>
      <c r="HTL56" s="9"/>
      <c r="HTM56" s="9"/>
      <c r="HTN56" s="9"/>
      <c r="HTO56" s="9"/>
      <c r="HTP56" s="9"/>
      <c r="HTQ56" s="9"/>
      <c r="HTR56" s="9"/>
      <c r="HTS56" s="9"/>
      <c r="HTT56" s="9"/>
      <c r="HTU56" s="9"/>
      <c r="HTV56" s="9"/>
      <c r="HTW56" s="9"/>
      <c r="HTX56" s="9"/>
      <c r="HTY56" s="9"/>
      <c r="HTZ56" s="9"/>
      <c r="HUA56" s="9"/>
      <c r="HUB56" s="9"/>
      <c r="HUC56" s="9"/>
      <c r="HUD56" s="9"/>
      <c r="HUE56" s="9"/>
      <c r="HUF56" s="9"/>
      <c r="HUG56" s="9"/>
      <c r="HUH56" s="9"/>
      <c r="HUI56" s="9"/>
      <c r="HUJ56" s="9"/>
      <c r="HUK56" s="9"/>
      <c r="HUL56" s="9"/>
      <c r="HUM56" s="9"/>
      <c r="HUN56" s="9"/>
      <c r="HUO56" s="9"/>
      <c r="HUP56" s="9"/>
      <c r="HUQ56" s="9"/>
      <c r="HUR56" s="9"/>
      <c r="HUS56" s="9"/>
      <c r="HUT56" s="9"/>
      <c r="HUU56" s="9"/>
      <c r="HUV56" s="9"/>
      <c r="HUW56" s="9"/>
      <c r="HUX56" s="9"/>
      <c r="HUY56" s="9"/>
      <c r="HUZ56" s="9"/>
      <c r="HVA56" s="9"/>
      <c r="HVB56" s="9"/>
      <c r="HVC56" s="9"/>
      <c r="HVD56" s="9"/>
      <c r="HVE56" s="9"/>
      <c r="HVF56" s="9"/>
      <c r="HVG56" s="9"/>
      <c r="HVH56" s="9"/>
      <c r="HVI56" s="9"/>
      <c r="HVJ56" s="9"/>
      <c r="HVK56" s="9"/>
      <c r="HVL56" s="9"/>
      <c r="HVM56" s="9"/>
      <c r="HVN56" s="9"/>
      <c r="HVO56" s="9"/>
      <c r="HVP56" s="9"/>
      <c r="HVQ56" s="9"/>
      <c r="HVR56" s="9"/>
      <c r="HVS56" s="9"/>
      <c r="HVT56" s="9"/>
      <c r="HVU56" s="9"/>
      <c r="HVV56" s="9"/>
      <c r="HVW56" s="9"/>
      <c r="HVX56" s="9"/>
      <c r="HVY56" s="9"/>
      <c r="HVZ56" s="9"/>
      <c r="HWA56" s="9"/>
      <c r="HWB56" s="9"/>
      <c r="HWC56" s="9"/>
      <c r="HWD56" s="9"/>
      <c r="HWE56" s="9"/>
      <c r="HWF56" s="9"/>
      <c r="HWG56" s="9"/>
      <c r="HWH56" s="9"/>
      <c r="HWI56" s="9"/>
      <c r="HWJ56" s="9"/>
      <c r="HWK56" s="9"/>
      <c r="HWL56" s="9"/>
      <c r="HWM56" s="9"/>
      <c r="HWN56" s="9"/>
      <c r="HWO56" s="9"/>
      <c r="HWP56" s="9"/>
      <c r="HWQ56" s="9"/>
      <c r="HWR56" s="9"/>
      <c r="HWS56" s="9"/>
      <c r="HWT56" s="9"/>
      <c r="HWU56" s="9"/>
      <c r="HWV56" s="9"/>
      <c r="HWW56" s="9"/>
      <c r="HWX56" s="9"/>
      <c r="HWY56" s="9"/>
      <c r="HWZ56" s="9"/>
      <c r="HXA56" s="9"/>
      <c r="HXB56" s="9"/>
      <c r="HXC56" s="9"/>
      <c r="HXD56" s="9"/>
      <c r="HXE56" s="9"/>
      <c r="HXF56" s="9"/>
      <c r="HXG56" s="9"/>
      <c r="HXH56" s="9"/>
      <c r="HXI56" s="9"/>
      <c r="HXJ56" s="9"/>
      <c r="HXK56" s="9"/>
      <c r="HXL56" s="9"/>
      <c r="HXM56" s="9"/>
      <c r="HXN56" s="9"/>
      <c r="HXO56" s="9"/>
      <c r="HXP56" s="9"/>
      <c r="HXQ56" s="9"/>
      <c r="HXR56" s="9"/>
      <c r="HXS56" s="9"/>
      <c r="HXT56" s="9"/>
      <c r="HXU56" s="9"/>
      <c r="HXV56" s="9"/>
      <c r="HXW56" s="9"/>
      <c r="HXX56" s="9"/>
      <c r="HXY56" s="9"/>
      <c r="HXZ56" s="9"/>
      <c r="HYA56" s="9"/>
      <c r="HYB56" s="9"/>
      <c r="HYC56" s="9"/>
      <c r="HYD56" s="9"/>
      <c r="HYE56" s="9"/>
      <c r="HYF56" s="9"/>
      <c r="HYG56" s="9"/>
      <c r="HYH56" s="9"/>
      <c r="HYI56" s="9"/>
      <c r="HYJ56" s="9"/>
      <c r="HYK56" s="9"/>
      <c r="HYL56" s="9"/>
      <c r="HYM56" s="9"/>
      <c r="HYN56" s="9"/>
      <c r="HYO56" s="9"/>
      <c r="HYP56" s="9"/>
      <c r="HYQ56" s="9"/>
      <c r="HYR56" s="9"/>
      <c r="HYS56" s="9"/>
      <c r="HYT56" s="9"/>
      <c r="HYU56" s="9"/>
      <c r="HYV56" s="9"/>
      <c r="HYW56" s="9"/>
      <c r="HYX56" s="9"/>
      <c r="HYY56" s="9"/>
      <c r="HYZ56" s="9"/>
      <c r="HZA56" s="9"/>
      <c r="HZB56" s="9"/>
      <c r="HZC56" s="9"/>
      <c r="HZD56" s="9"/>
      <c r="HZE56" s="9"/>
      <c r="HZF56" s="9"/>
      <c r="HZG56" s="9"/>
      <c r="HZH56" s="9"/>
      <c r="HZI56" s="9"/>
      <c r="HZJ56" s="9"/>
      <c r="HZK56" s="9"/>
      <c r="HZL56" s="9"/>
      <c r="HZM56" s="9"/>
      <c r="HZN56" s="9"/>
      <c r="HZO56" s="9"/>
      <c r="HZP56" s="9"/>
      <c r="HZQ56" s="9"/>
      <c r="HZR56" s="9"/>
      <c r="HZS56" s="9"/>
      <c r="HZT56" s="9"/>
      <c r="HZU56" s="9"/>
      <c r="HZV56" s="9"/>
      <c r="HZW56" s="9"/>
      <c r="HZX56" s="9"/>
      <c r="HZY56" s="9"/>
      <c r="HZZ56" s="9"/>
      <c r="IAA56" s="9"/>
      <c r="IAB56" s="9"/>
      <c r="IAC56" s="9"/>
      <c r="IAD56" s="9"/>
      <c r="IAE56" s="9"/>
      <c r="IAF56" s="9"/>
      <c r="IAG56" s="9"/>
      <c r="IAH56" s="9"/>
      <c r="IAI56" s="9"/>
      <c r="IAJ56" s="9"/>
      <c r="IAK56" s="9"/>
      <c r="IAL56" s="9"/>
      <c r="IAM56" s="9"/>
      <c r="IAN56" s="9"/>
      <c r="IAO56" s="9"/>
      <c r="IAP56" s="9"/>
      <c r="IAQ56" s="9"/>
      <c r="IAR56" s="9"/>
      <c r="IAS56" s="9"/>
      <c r="IAT56" s="9"/>
      <c r="IAU56" s="9"/>
      <c r="IAV56" s="9"/>
      <c r="IAW56" s="9"/>
      <c r="IAX56" s="9"/>
      <c r="IAY56" s="9"/>
      <c r="IAZ56" s="9"/>
      <c r="IBA56" s="9"/>
      <c r="IBB56" s="9"/>
      <c r="IBC56" s="9"/>
      <c r="IBD56" s="9"/>
      <c r="IBE56" s="9"/>
      <c r="IBF56" s="9"/>
      <c r="IBG56" s="9"/>
      <c r="IBH56" s="9"/>
      <c r="IBI56" s="9"/>
      <c r="IBJ56" s="9"/>
      <c r="IBK56" s="9"/>
      <c r="IBL56" s="9"/>
      <c r="IBM56" s="9"/>
      <c r="IBN56" s="9"/>
      <c r="IBO56" s="9"/>
      <c r="IBP56" s="9"/>
      <c r="IBQ56" s="9"/>
      <c r="IBR56" s="9"/>
      <c r="IBS56" s="9"/>
      <c r="IBT56" s="9"/>
      <c r="IBU56" s="9"/>
      <c r="IBV56" s="9"/>
      <c r="IBW56" s="9"/>
      <c r="IBX56" s="9"/>
      <c r="IBY56" s="9"/>
      <c r="IBZ56" s="9"/>
      <c r="ICA56" s="9"/>
      <c r="ICB56" s="9"/>
      <c r="ICC56" s="9"/>
      <c r="ICD56" s="9"/>
      <c r="ICE56" s="9"/>
      <c r="ICF56" s="9"/>
      <c r="ICG56" s="9"/>
      <c r="ICH56" s="9"/>
      <c r="ICI56" s="9"/>
      <c r="ICJ56" s="9"/>
      <c r="ICK56" s="9"/>
      <c r="ICL56" s="9"/>
      <c r="ICM56" s="9"/>
      <c r="ICN56" s="9"/>
      <c r="ICO56" s="9"/>
      <c r="ICP56" s="9"/>
      <c r="ICQ56" s="9"/>
      <c r="ICR56" s="9"/>
      <c r="ICS56" s="9"/>
      <c r="ICT56" s="9"/>
      <c r="ICU56" s="9"/>
      <c r="ICV56" s="9"/>
      <c r="ICW56" s="9"/>
      <c r="ICX56" s="9"/>
      <c r="ICY56" s="9"/>
      <c r="ICZ56" s="9"/>
      <c r="IDA56" s="9"/>
      <c r="IDB56" s="9"/>
      <c r="IDC56" s="9"/>
      <c r="IDD56" s="9"/>
      <c r="IDE56" s="9"/>
      <c r="IDF56" s="9"/>
      <c r="IDG56" s="9"/>
      <c r="IDH56" s="9"/>
      <c r="IDI56" s="9"/>
      <c r="IDJ56" s="9"/>
      <c r="IDK56" s="9"/>
      <c r="IDL56" s="9"/>
      <c r="IDM56" s="9"/>
      <c r="IDN56" s="9"/>
      <c r="IDO56" s="9"/>
      <c r="IDP56" s="9"/>
      <c r="IDQ56" s="9"/>
      <c r="IDR56" s="9"/>
      <c r="IDS56" s="9"/>
      <c r="IDT56" s="9"/>
      <c r="IDU56" s="9"/>
      <c r="IDV56" s="9"/>
      <c r="IDW56" s="9"/>
      <c r="IDX56" s="9"/>
      <c r="IDY56" s="9"/>
      <c r="IDZ56" s="9"/>
      <c r="IEA56" s="9"/>
      <c r="IEB56" s="9"/>
      <c r="IEC56" s="9"/>
      <c r="IED56" s="9"/>
      <c r="IEE56" s="9"/>
      <c r="IEF56" s="9"/>
      <c r="IEG56" s="9"/>
      <c r="IEH56" s="9"/>
      <c r="IEI56" s="9"/>
      <c r="IEJ56" s="9"/>
      <c r="IEK56" s="9"/>
      <c r="IEL56" s="9"/>
      <c r="IEM56" s="9"/>
      <c r="IEN56" s="9"/>
      <c r="IEO56" s="9"/>
      <c r="IEP56" s="9"/>
      <c r="IEQ56" s="9"/>
      <c r="IER56" s="9"/>
      <c r="IES56" s="9"/>
      <c r="IET56" s="9"/>
      <c r="IEU56" s="9"/>
      <c r="IEV56" s="9"/>
      <c r="IEW56" s="9"/>
      <c r="IEX56" s="9"/>
      <c r="IEY56" s="9"/>
      <c r="IEZ56" s="9"/>
      <c r="IFA56" s="9"/>
      <c r="IFB56" s="9"/>
      <c r="IFC56" s="9"/>
      <c r="IFD56" s="9"/>
      <c r="IFE56" s="9"/>
      <c r="IFF56" s="9"/>
      <c r="IFG56" s="9"/>
      <c r="IFH56" s="9"/>
      <c r="IFI56" s="9"/>
      <c r="IFJ56" s="9"/>
      <c r="IFK56" s="9"/>
      <c r="IFL56" s="9"/>
      <c r="IFM56" s="9"/>
      <c r="IFN56" s="9"/>
      <c r="IFO56" s="9"/>
      <c r="IFP56" s="9"/>
      <c r="IFQ56" s="9"/>
      <c r="IFR56" s="9"/>
      <c r="IFS56" s="9"/>
      <c r="IFT56" s="9"/>
      <c r="IFU56" s="9"/>
      <c r="IFV56" s="9"/>
      <c r="IFW56" s="9"/>
      <c r="IFX56" s="9"/>
      <c r="IFY56" s="9"/>
      <c r="IFZ56" s="9"/>
      <c r="IGA56" s="9"/>
      <c r="IGB56" s="9"/>
      <c r="IGC56" s="9"/>
      <c r="IGD56" s="9"/>
      <c r="IGE56" s="9"/>
      <c r="IGF56" s="9"/>
      <c r="IGG56" s="9"/>
      <c r="IGH56" s="9"/>
      <c r="IGI56" s="9"/>
      <c r="IGJ56" s="9"/>
      <c r="IGK56" s="9"/>
      <c r="IGL56" s="9"/>
      <c r="IGM56" s="9"/>
      <c r="IGN56" s="9"/>
      <c r="IGO56" s="9"/>
      <c r="IGP56" s="9"/>
      <c r="IGQ56" s="9"/>
      <c r="IGR56" s="9"/>
      <c r="IGS56" s="9"/>
      <c r="IGT56" s="9"/>
      <c r="IGU56" s="9"/>
      <c r="IGV56" s="9"/>
      <c r="IGW56" s="9"/>
      <c r="IGX56" s="9"/>
      <c r="IGY56" s="9"/>
      <c r="IGZ56" s="9"/>
      <c r="IHA56" s="9"/>
      <c r="IHB56" s="9"/>
      <c r="IHC56" s="9"/>
      <c r="IHD56" s="9"/>
      <c r="IHE56" s="9"/>
      <c r="IHF56" s="9"/>
      <c r="IHG56" s="9"/>
      <c r="IHH56" s="9"/>
      <c r="IHI56" s="9"/>
      <c r="IHJ56" s="9"/>
      <c r="IHK56" s="9"/>
      <c r="IHL56" s="9"/>
      <c r="IHM56" s="9"/>
      <c r="IHN56" s="9"/>
      <c r="IHO56" s="9"/>
      <c r="IHP56" s="9"/>
      <c r="IHQ56" s="9"/>
      <c r="IHR56" s="9"/>
      <c r="IHS56" s="9"/>
      <c r="IHT56" s="9"/>
      <c r="IHU56" s="9"/>
      <c r="IHV56" s="9"/>
      <c r="IHW56" s="9"/>
      <c r="IHX56" s="9"/>
      <c r="IHY56" s="9"/>
      <c r="IHZ56" s="9"/>
      <c r="IIA56" s="9"/>
      <c r="IIB56" s="9"/>
      <c r="IIC56" s="9"/>
      <c r="IID56" s="9"/>
      <c r="IIE56" s="9"/>
      <c r="IIF56" s="9"/>
      <c r="IIG56" s="9"/>
      <c r="IIH56" s="9"/>
      <c r="III56" s="9"/>
      <c r="IIJ56" s="9"/>
      <c r="IIK56" s="9"/>
      <c r="IIL56" s="9"/>
      <c r="IIM56" s="9"/>
      <c r="IIN56" s="9"/>
      <c r="IIO56" s="9"/>
      <c r="IIP56" s="9"/>
      <c r="IIQ56" s="9"/>
      <c r="IIR56" s="9"/>
      <c r="IIS56" s="9"/>
      <c r="IIT56" s="9"/>
      <c r="IIU56" s="9"/>
      <c r="IIV56" s="9"/>
      <c r="IIW56" s="9"/>
      <c r="IIX56" s="9"/>
      <c r="IIY56" s="9"/>
      <c r="IIZ56" s="9"/>
      <c r="IJA56" s="9"/>
      <c r="IJB56" s="9"/>
      <c r="IJC56" s="9"/>
      <c r="IJD56" s="9"/>
      <c r="IJE56" s="9"/>
      <c r="IJF56" s="9"/>
      <c r="IJG56" s="9"/>
      <c r="IJH56" s="9"/>
      <c r="IJI56" s="9"/>
      <c r="IJJ56" s="9"/>
      <c r="IJK56" s="9"/>
      <c r="IJL56" s="9"/>
      <c r="IJM56" s="9"/>
      <c r="IJN56" s="9"/>
      <c r="IJO56" s="9"/>
      <c r="IJP56" s="9"/>
      <c r="IJQ56" s="9"/>
      <c r="IJR56" s="9"/>
      <c r="IJS56" s="9"/>
      <c r="IJT56" s="9"/>
      <c r="IJU56" s="9"/>
      <c r="IJV56" s="9"/>
      <c r="IJW56" s="9"/>
      <c r="IJX56" s="9"/>
      <c r="IJY56" s="9"/>
      <c r="IJZ56" s="9"/>
      <c r="IKA56" s="9"/>
      <c r="IKB56" s="9"/>
      <c r="IKC56" s="9"/>
      <c r="IKD56" s="9"/>
      <c r="IKE56" s="9"/>
      <c r="IKF56" s="9"/>
      <c r="IKG56" s="9"/>
      <c r="IKH56" s="9"/>
      <c r="IKI56" s="9"/>
      <c r="IKJ56" s="9"/>
      <c r="IKK56" s="9"/>
      <c r="IKL56" s="9"/>
      <c r="IKM56" s="9"/>
      <c r="IKN56" s="9"/>
      <c r="IKO56" s="9"/>
      <c r="IKP56" s="9"/>
      <c r="IKQ56" s="9"/>
      <c r="IKR56" s="9"/>
      <c r="IKS56" s="9"/>
      <c r="IKT56" s="9"/>
      <c r="IKU56" s="9"/>
      <c r="IKV56" s="9"/>
      <c r="IKW56" s="9"/>
      <c r="IKX56" s="9"/>
      <c r="IKY56" s="9"/>
      <c r="IKZ56" s="9"/>
      <c r="ILA56" s="9"/>
      <c r="ILB56" s="9"/>
      <c r="ILC56" s="9"/>
      <c r="ILD56" s="9"/>
      <c r="ILE56" s="9"/>
      <c r="ILF56" s="9"/>
      <c r="ILG56" s="9"/>
      <c r="ILH56" s="9"/>
      <c r="ILI56" s="9"/>
      <c r="ILJ56" s="9"/>
      <c r="ILK56" s="9"/>
      <c r="ILL56" s="9"/>
      <c r="ILM56" s="9"/>
      <c r="ILN56" s="9"/>
      <c r="ILO56" s="9"/>
      <c r="ILP56" s="9"/>
      <c r="ILQ56" s="9"/>
      <c r="ILR56" s="9"/>
      <c r="ILS56" s="9"/>
      <c r="ILT56" s="9"/>
      <c r="ILU56" s="9"/>
      <c r="ILV56" s="9"/>
      <c r="ILW56" s="9"/>
      <c r="ILX56" s="9"/>
      <c r="ILY56" s="9"/>
      <c r="ILZ56" s="9"/>
      <c r="IMA56" s="9"/>
      <c r="IMB56" s="9"/>
      <c r="IMC56" s="9"/>
      <c r="IMD56" s="9"/>
      <c r="IME56" s="9"/>
      <c r="IMF56" s="9"/>
      <c r="IMG56" s="9"/>
      <c r="IMH56" s="9"/>
      <c r="IMI56" s="9"/>
      <c r="IMJ56" s="9"/>
      <c r="IMK56" s="9"/>
      <c r="IML56" s="9"/>
      <c r="IMM56" s="9"/>
      <c r="IMN56" s="9"/>
      <c r="IMO56" s="9"/>
      <c r="IMP56" s="9"/>
      <c r="IMQ56" s="9"/>
      <c r="IMR56" s="9"/>
      <c r="IMS56" s="9"/>
      <c r="IMT56" s="9"/>
      <c r="IMU56" s="9"/>
      <c r="IMV56" s="9"/>
      <c r="IMW56" s="9"/>
      <c r="IMX56" s="9"/>
      <c r="IMY56" s="9"/>
      <c r="IMZ56" s="9"/>
      <c r="INA56" s="9"/>
      <c r="INB56" s="9"/>
      <c r="INC56" s="9"/>
      <c r="IND56" s="9"/>
      <c r="INE56" s="9"/>
      <c r="INF56" s="9"/>
      <c r="ING56" s="9"/>
      <c r="INH56" s="9"/>
      <c r="INI56" s="9"/>
      <c r="INJ56" s="9"/>
      <c r="INK56" s="9"/>
      <c r="INL56" s="9"/>
      <c r="INM56" s="9"/>
      <c r="INN56" s="9"/>
      <c r="INO56" s="9"/>
      <c r="INP56" s="9"/>
      <c r="INQ56" s="9"/>
      <c r="INR56" s="9"/>
      <c r="INS56" s="9"/>
      <c r="INT56" s="9"/>
      <c r="INU56" s="9"/>
      <c r="INV56" s="9"/>
      <c r="INW56" s="9"/>
      <c r="INX56" s="9"/>
      <c r="INY56" s="9"/>
      <c r="INZ56" s="9"/>
      <c r="IOA56" s="9"/>
      <c r="IOB56" s="9"/>
      <c r="IOC56" s="9"/>
      <c r="IOD56" s="9"/>
      <c r="IOE56" s="9"/>
      <c r="IOF56" s="9"/>
      <c r="IOG56" s="9"/>
      <c r="IOH56" s="9"/>
      <c r="IOI56" s="9"/>
      <c r="IOJ56" s="9"/>
      <c r="IOK56" s="9"/>
      <c r="IOL56" s="9"/>
      <c r="IOM56" s="9"/>
      <c r="ION56" s="9"/>
      <c r="IOO56" s="9"/>
      <c r="IOP56" s="9"/>
      <c r="IOQ56" s="9"/>
      <c r="IOR56" s="9"/>
      <c r="IOS56" s="9"/>
      <c r="IOT56" s="9"/>
      <c r="IOU56" s="9"/>
      <c r="IOV56" s="9"/>
      <c r="IOW56" s="9"/>
      <c r="IOX56" s="9"/>
      <c r="IOY56" s="9"/>
      <c r="IOZ56" s="9"/>
      <c r="IPA56" s="9"/>
      <c r="IPB56" s="9"/>
      <c r="IPC56" s="9"/>
      <c r="IPD56" s="9"/>
      <c r="IPE56" s="9"/>
      <c r="IPF56" s="9"/>
      <c r="IPG56" s="9"/>
      <c r="IPH56" s="9"/>
      <c r="IPI56" s="9"/>
      <c r="IPJ56" s="9"/>
      <c r="IPK56" s="9"/>
      <c r="IPL56" s="9"/>
      <c r="IPM56" s="9"/>
      <c r="IPN56" s="9"/>
      <c r="IPO56" s="9"/>
      <c r="IPP56" s="9"/>
      <c r="IPQ56" s="9"/>
      <c r="IPR56" s="9"/>
      <c r="IPS56" s="9"/>
      <c r="IPT56" s="9"/>
      <c r="IPU56" s="9"/>
      <c r="IPV56" s="9"/>
      <c r="IPW56" s="9"/>
      <c r="IPX56" s="9"/>
      <c r="IPY56" s="9"/>
      <c r="IPZ56" s="9"/>
      <c r="IQA56" s="9"/>
      <c r="IQB56" s="9"/>
      <c r="IQC56" s="9"/>
      <c r="IQD56" s="9"/>
      <c r="IQE56" s="9"/>
      <c r="IQF56" s="9"/>
      <c r="IQG56" s="9"/>
      <c r="IQH56" s="9"/>
      <c r="IQI56" s="9"/>
      <c r="IQJ56" s="9"/>
      <c r="IQK56" s="9"/>
      <c r="IQL56" s="9"/>
      <c r="IQM56" s="9"/>
      <c r="IQN56" s="9"/>
      <c r="IQO56" s="9"/>
      <c r="IQP56" s="9"/>
      <c r="IQQ56" s="9"/>
      <c r="IQR56" s="9"/>
      <c r="IQS56" s="9"/>
      <c r="IQT56" s="9"/>
      <c r="IQU56" s="9"/>
      <c r="IQV56" s="9"/>
      <c r="IQW56" s="9"/>
      <c r="IQX56" s="9"/>
      <c r="IQY56" s="9"/>
      <c r="IQZ56" s="9"/>
      <c r="IRA56" s="9"/>
      <c r="IRB56" s="9"/>
      <c r="IRC56" s="9"/>
      <c r="IRD56" s="9"/>
      <c r="IRE56" s="9"/>
      <c r="IRF56" s="9"/>
      <c r="IRG56" s="9"/>
      <c r="IRH56" s="9"/>
      <c r="IRI56" s="9"/>
      <c r="IRJ56" s="9"/>
      <c r="IRK56" s="9"/>
      <c r="IRL56" s="9"/>
      <c r="IRM56" s="9"/>
      <c r="IRN56" s="9"/>
      <c r="IRO56" s="9"/>
      <c r="IRP56" s="9"/>
      <c r="IRQ56" s="9"/>
      <c r="IRR56" s="9"/>
      <c r="IRS56" s="9"/>
      <c r="IRT56" s="9"/>
      <c r="IRU56" s="9"/>
      <c r="IRV56" s="9"/>
      <c r="IRW56" s="9"/>
      <c r="IRX56" s="9"/>
      <c r="IRY56" s="9"/>
      <c r="IRZ56" s="9"/>
      <c r="ISA56" s="9"/>
      <c r="ISB56" s="9"/>
      <c r="ISC56" s="9"/>
      <c r="ISD56" s="9"/>
      <c r="ISE56" s="9"/>
      <c r="ISF56" s="9"/>
      <c r="ISG56" s="9"/>
      <c r="ISH56" s="9"/>
      <c r="ISI56" s="9"/>
      <c r="ISJ56" s="9"/>
      <c r="ISK56" s="9"/>
      <c r="ISL56" s="9"/>
      <c r="ISM56" s="9"/>
      <c r="ISN56" s="9"/>
      <c r="ISO56" s="9"/>
      <c r="ISP56" s="9"/>
      <c r="ISQ56" s="9"/>
      <c r="ISR56" s="9"/>
      <c r="ISS56" s="9"/>
      <c r="IST56" s="9"/>
      <c r="ISU56" s="9"/>
      <c r="ISV56" s="9"/>
      <c r="ISW56" s="9"/>
      <c r="ISX56" s="9"/>
      <c r="ISY56" s="9"/>
      <c r="ISZ56" s="9"/>
      <c r="ITA56" s="9"/>
      <c r="ITB56" s="9"/>
      <c r="ITC56" s="9"/>
      <c r="ITD56" s="9"/>
      <c r="ITE56" s="9"/>
      <c r="ITF56" s="9"/>
      <c r="ITG56" s="9"/>
      <c r="ITH56" s="9"/>
      <c r="ITI56" s="9"/>
      <c r="ITJ56" s="9"/>
      <c r="ITK56" s="9"/>
      <c r="ITL56" s="9"/>
      <c r="ITM56" s="9"/>
      <c r="ITN56" s="9"/>
      <c r="ITO56" s="9"/>
      <c r="ITP56" s="9"/>
      <c r="ITQ56" s="9"/>
      <c r="ITR56" s="9"/>
      <c r="ITS56" s="9"/>
      <c r="ITT56" s="9"/>
      <c r="ITU56" s="9"/>
      <c r="ITV56" s="9"/>
      <c r="ITW56" s="9"/>
      <c r="ITX56" s="9"/>
      <c r="ITY56" s="9"/>
      <c r="ITZ56" s="9"/>
      <c r="IUA56" s="9"/>
      <c r="IUB56" s="9"/>
      <c r="IUC56" s="9"/>
      <c r="IUD56" s="9"/>
      <c r="IUE56" s="9"/>
      <c r="IUF56" s="9"/>
      <c r="IUG56" s="9"/>
      <c r="IUH56" s="9"/>
      <c r="IUI56" s="9"/>
      <c r="IUJ56" s="9"/>
      <c r="IUK56" s="9"/>
      <c r="IUL56" s="9"/>
      <c r="IUM56" s="9"/>
      <c r="IUN56" s="9"/>
      <c r="IUO56" s="9"/>
      <c r="IUP56" s="9"/>
      <c r="IUQ56" s="9"/>
      <c r="IUR56" s="9"/>
      <c r="IUS56" s="9"/>
      <c r="IUT56" s="9"/>
      <c r="IUU56" s="9"/>
      <c r="IUV56" s="9"/>
      <c r="IUW56" s="9"/>
      <c r="IUX56" s="9"/>
      <c r="IUY56" s="9"/>
      <c r="IUZ56" s="9"/>
      <c r="IVA56" s="9"/>
      <c r="IVB56" s="9"/>
      <c r="IVC56" s="9"/>
      <c r="IVD56" s="9"/>
      <c r="IVE56" s="9"/>
      <c r="IVF56" s="9"/>
      <c r="IVG56" s="9"/>
      <c r="IVH56" s="9"/>
      <c r="IVI56" s="9"/>
      <c r="IVJ56" s="9"/>
      <c r="IVK56" s="9"/>
      <c r="IVL56" s="9"/>
      <c r="IVM56" s="9"/>
      <c r="IVN56" s="9"/>
      <c r="IVO56" s="9"/>
      <c r="IVP56" s="9"/>
      <c r="IVQ56" s="9"/>
      <c r="IVR56" s="9"/>
      <c r="IVS56" s="9"/>
      <c r="IVT56" s="9"/>
      <c r="IVU56" s="9"/>
      <c r="IVV56" s="9"/>
      <c r="IVW56" s="9"/>
      <c r="IVX56" s="9"/>
      <c r="IVY56" s="9"/>
      <c r="IVZ56" s="9"/>
      <c r="IWA56" s="9"/>
      <c r="IWB56" s="9"/>
      <c r="IWC56" s="9"/>
      <c r="IWD56" s="9"/>
      <c r="IWE56" s="9"/>
      <c r="IWF56" s="9"/>
      <c r="IWG56" s="9"/>
      <c r="IWH56" s="9"/>
      <c r="IWI56" s="9"/>
      <c r="IWJ56" s="9"/>
      <c r="IWK56" s="9"/>
      <c r="IWL56" s="9"/>
      <c r="IWM56" s="9"/>
      <c r="IWN56" s="9"/>
      <c r="IWO56" s="9"/>
      <c r="IWP56" s="9"/>
      <c r="IWQ56" s="9"/>
      <c r="IWR56" s="9"/>
      <c r="IWS56" s="9"/>
      <c r="IWT56" s="9"/>
      <c r="IWU56" s="9"/>
      <c r="IWV56" s="9"/>
      <c r="IWW56" s="9"/>
      <c r="IWX56" s="9"/>
      <c r="IWY56" s="9"/>
      <c r="IWZ56" s="9"/>
      <c r="IXA56" s="9"/>
      <c r="IXB56" s="9"/>
      <c r="IXC56" s="9"/>
      <c r="IXD56" s="9"/>
      <c r="IXE56" s="9"/>
      <c r="IXF56" s="9"/>
      <c r="IXG56" s="9"/>
      <c r="IXH56" s="9"/>
      <c r="IXI56" s="9"/>
      <c r="IXJ56" s="9"/>
      <c r="IXK56" s="9"/>
      <c r="IXL56" s="9"/>
      <c r="IXM56" s="9"/>
      <c r="IXN56" s="9"/>
      <c r="IXO56" s="9"/>
      <c r="IXP56" s="9"/>
      <c r="IXQ56" s="9"/>
      <c r="IXR56" s="9"/>
      <c r="IXS56" s="9"/>
      <c r="IXT56" s="9"/>
      <c r="IXU56" s="9"/>
      <c r="IXV56" s="9"/>
      <c r="IXW56" s="9"/>
      <c r="IXX56" s="9"/>
      <c r="IXY56" s="9"/>
      <c r="IXZ56" s="9"/>
      <c r="IYA56" s="9"/>
      <c r="IYB56" s="9"/>
      <c r="IYC56" s="9"/>
      <c r="IYD56" s="9"/>
      <c r="IYE56" s="9"/>
      <c r="IYF56" s="9"/>
      <c r="IYG56" s="9"/>
      <c r="IYH56" s="9"/>
      <c r="IYI56" s="9"/>
      <c r="IYJ56" s="9"/>
      <c r="IYK56" s="9"/>
      <c r="IYL56" s="9"/>
      <c r="IYM56" s="9"/>
      <c r="IYN56" s="9"/>
      <c r="IYO56" s="9"/>
      <c r="IYP56" s="9"/>
      <c r="IYQ56" s="9"/>
      <c r="IYR56" s="9"/>
      <c r="IYS56" s="9"/>
      <c r="IYT56" s="9"/>
      <c r="IYU56" s="9"/>
      <c r="IYV56" s="9"/>
      <c r="IYW56" s="9"/>
      <c r="IYX56" s="9"/>
      <c r="IYY56" s="9"/>
      <c r="IYZ56" s="9"/>
      <c r="IZA56" s="9"/>
      <c r="IZB56" s="9"/>
      <c r="IZC56" s="9"/>
      <c r="IZD56" s="9"/>
      <c r="IZE56" s="9"/>
      <c r="IZF56" s="9"/>
      <c r="IZG56" s="9"/>
      <c r="IZH56" s="9"/>
      <c r="IZI56" s="9"/>
      <c r="IZJ56" s="9"/>
      <c r="IZK56" s="9"/>
      <c r="IZL56" s="9"/>
      <c r="IZM56" s="9"/>
      <c r="IZN56" s="9"/>
      <c r="IZO56" s="9"/>
      <c r="IZP56" s="9"/>
      <c r="IZQ56" s="9"/>
      <c r="IZR56" s="9"/>
      <c r="IZS56" s="9"/>
      <c r="IZT56" s="9"/>
      <c r="IZU56" s="9"/>
      <c r="IZV56" s="9"/>
      <c r="IZW56" s="9"/>
      <c r="IZX56" s="9"/>
      <c r="IZY56" s="9"/>
      <c r="IZZ56" s="9"/>
      <c r="JAA56" s="9"/>
      <c r="JAB56" s="9"/>
      <c r="JAC56" s="9"/>
      <c r="JAD56" s="9"/>
      <c r="JAE56" s="9"/>
      <c r="JAF56" s="9"/>
      <c r="JAG56" s="9"/>
      <c r="JAH56" s="9"/>
      <c r="JAI56" s="9"/>
      <c r="JAJ56" s="9"/>
      <c r="JAK56" s="9"/>
      <c r="JAL56" s="9"/>
      <c r="JAM56" s="9"/>
      <c r="JAN56" s="9"/>
      <c r="JAO56" s="9"/>
      <c r="JAP56" s="9"/>
      <c r="JAQ56" s="9"/>
      <c r="JAR56" s="9"/>
      <c r="JAS56" s="9"/>
      <c r="JAT56" s="9"/>
      <c r="JAU56" s="9"/>
      <c r="JAV56" s="9"/>
      <c r="JAW56" s="9"/>
      <c r="JAX56" s="9"/>
      <c r="JAY56" s="9"/>
      <c r="JAZ56" s="9"/>
      <c r="JBA56" s="9"/>
      <c r="JBB56" s="9"/>
      <c r="JBC56" s="9"/>
      <c r="JBD56" s="9"/>
      <c r="JBE56" s="9"/>
      <c r="JBF56" s="9"/>
      <c r="JBG56" s="9"/>
      <c r="JBH56" s="9"/>
      <c r="JBI56" s="9"/>
      <c r="JBJ56" s="9"/>
      <c r="JBK56" s="9"/>
      <c r="JBL56" s="9"/>
      <c r="JBM56" s="9"/>
      <c r="JBN56" s="9"/>
      <c r="JBO56" s="9"/>
      <c r="JBP56" s="9"/>
      <c r="JBQ56" s="9"/>
      <c r="JBR56" s="9"/>
      <c r="JBS56" s="9"/>
      <c r="JBT56" s="9"/>
      <c r="JBU56" s="9"/>
      <c r="JBV56" s="9"/>
      <c r="JBW56" s="9"/>
      <c r="JBX56" s="9"/>
      <c r="JBY56" s="9"/>
      <c r="JBZ56" s="9"/>
      <c r="JCA56" s="9"/>
      <c r="JCB56" s="9"/>
      <c r="JCC56" s="9"/>
      <c r="JCD56" s="9"/>
      <c r="JCE56" s="9"/>
      <c r="JCF56" s="9"/>
      <c r="JCG56" s="9"/>
      <c r="JCH56" s="9"/>
      <c r="JCI56" s="9"/>
      <c r="JCJ56" s="9"/>
      <c r="JCK56" s="9"/>
      <c r="JCL56" s="9"/>
      <c r="JCM56" s="9"/>
      <c r="JCN56" s="9"/>
      <c r="JCO56" s="9"/>
      <c r="JCP56" s="9"/>
      <c r="JCQ56" s="9"/>
      <c r="JCR56" s="9"/>
      <c r="JCS56" s="9"/>
      <c r="JCT56" s="9"/>
      <c r="JCU56" s="9"/>
      <c r="JCV56" s="9"/>
      <c r="JCW56" s="9"/>
      <c r="JCX56" s="9"/>
      <c r="JCY56" s="9"/>
      <c r="JCZ56" s="9"/>
      <c r="JDA56" s="9"/>
      <c r="JDB56" s="9"/>
      <c r="JDC56" s="9"/>
      <c r="JDD56" s="9"/>
      <c r="JDE56" s="9"/>
      <c r="JDF56" s="9"/>
      <c r="JDG56" s="9"/>
      <c r="JDH56" s="9"/>
      <c r="JDI56" s="9"/>
      <c r="JDJ56" s="9"/>
      <c r="JDK56" s="9"/>
      <c r="JDL56" s="9"/>
      <c r="JDM56" s="9"/>
      <c r="JDN56" s="9"/>
      <c r="JDO56" s="9"/>
      <c r="JDP56" s="9"/>
      <c r="JDQ56" s="9"/>
      <c r="JDR56" s="9"/>
      <c r="JDS56" s="9"/>
      <c r="JDT56" s="9"/>
      <c r="JDU56" s="9"/>
      <c r="JDV56" s="9"/>
      <c r="JDW56" s="9"/>
      <c r="JDX56" s="9"/>
      <c r="JDY56" s="9"/>
      <c r="JDZ56" s="9"/>
      <c r="JEA56" s="9"/>
      <c r="JEB56" s="9"/>
      <c r="JEC56" s="9"/>
      <c r="JED56" s="9"/>
      <c r="JEE56" s="9"/>
      <c r="JEF56" s="9"/>
      <c r="JEG56" s="9"/>
      <c r="JEH56" s="9"/>
      <c r="JEI56" s="9"/>
      <c r="JEJ56" s="9"/>
      <c r="JEK56" s="9"/>
      <c r="JEL56" s="9"/>
      <c r="JEM56" s="9"/>
      <c r="JEN56" s="9"/>
      <c r="JEO56" s="9"/>
      <c r="JEP56" s="9"/>
      <c r="JEQ56" s="9"/>
      <c r="JER56" s="9"/>
      <c r="JES56" s="9"/>
      <c r="JET56" s="9"/>
      <c r="JEU56" s="9"/>
      <c r="JEV56" s="9"/>
      <c r="JEW56" s="9"/>
      <c r="JEX56" s="9"/>
      <c r="JEY56" s="9"/>
      <c r="JEZ56" s="9"/>
      <c r="JFA56" s="9"/>
      <c r="JFB56" s="9"/>
      <c r="JFC56" s="9"/>
      <c r="JFD56" s="9"/>
      <c r="JFE56" s="9"/>
      <c r="JFF56" s="9"/>
      <c r="JFG56" s="9"/>
      <c r="JFH56" s="9"/>
      <c r="JFI56" s="9"/>
      <c r="JFJ56" s="9"/>
      <c r="JFK56" s="9"/>
      <c r="JFL56" s="9"/>
      <c r="JFM56" s="9"/>
      <c r="JFN56" s="9"/>
      <c r="JFO56" s="9"/>
      <c r="JFP56" s="9"/>
      <c r="JFQ56" s="9"/>
      <c r="JFR56" s="9"/>
      <c r="JFS56" s="9"/>
      <c r="JFT56" s="9"/>
      <c r="JFU56" s="9"/>
      <c r="JFV56" s="9"/>
      <c r="JFW56" s="9"/>
      <c r="JFX56" s="9"/>
      <c r="JFY56" s="9"/>
      <c r="JFZ56" s="9"/>
      <c r="JGA56" s="9"/>
      <c r="JGB56" s="9"/>
      <c r="JGC56" s="9"/>
      <c r="JGD56" s="9"/>
      <c r="JGE56" s="9"/>
      <c r="JGF56" s="9"/>
      <c r="JGG56" s="9"/>
      <c r="JGH56" s="9"/>
      <c r="JGI56" s="9"/>
      <c r="JGJ56" s="9"/>
      <c r="JGK56" s="9"/>
      <c r="JGL56" s="9"/>
      <c r="JGM56" s="9"/>
      <c r="JGN56" s="9"/>
      <c r="JGO56" s="9"/>
      <c r="JGP56" s="9"/>
      <c r="JGQ56" s="9"/>
      <c r="JGR56" s="9"/>
      <c r="JGS56" s="9"/>
      <c r="JGT56" s="9"/>
      <c r="JGU56" s="9"/>
      <c r="JGV56" s="9"/>
      <c r="JGW56" s="9"/>
      <c r="JGX56" s="9"/>
      <c r="JGY56" s="9"/>
      <c r="JGZ56" s="9"/>
      <c r="JHA56" s="9"/>
      <c r="JHB56" s="9"/>
      <c r="JHC56" s="9"/>
      <c r="JHD56" s="9"/>
      <c r="JHE56" s="9"/>
      <c r="JHF56" s="9"/>
      <c r="JHG56" s="9"/>
      <c r="JHH56" s="9"/>
      <c r="JHI56" s="9"/>
      <c r="JHJ56" s="9"/>
      <c r="JHK56" s="9"/>
      <c r="JHL56" s="9"/>
      <c r="JHM56" s="9"/>
      <c r="JHN56" s="9"/>
      <c r="JHO56" s="9"/>
      <c r="JHP56" s="9"/>
      <c r="JHQ56" s="9"/>
      <c r="JHR56" s="9"/>
      <c r="JHS56" s="9"/>
      <c r="JHT56" s="9"/>
      <c r="JHU56" s="9"/>
      <c r="JHV56" s="9"/>
      <c r="JHW56" s="9"/>
      <c r="JHX56" s="9"/>
      <c r="JHY56" s="9"/>
      <c r="JHZ56" s="9"/>
      <c r="JIA56" s="9"/>
      <c r="JIB56" s="9"/>
      <c r="JIC56" s="9"/>
      <c r="JID56" s="9"/>
      <c r="JIE56" s="9"/>
      <c r="JIF56" s="9"/>
      <c r="JIG56" s="9"/>
      <c r="JIH56" s="9"/>
      <c r="JII56" s="9"/>
      <c r="JIJ56" s="9"/>
      <c r="JIK56" s="9"/>
      <c r="JIL56" s="9"/>
      <c r="JIM56" s="9"/>
      <c r="JIN56" s="9"/>
      <c r="JIO56" s="9"/>
      <c r="JIP56" s="9"/>
      <c r="JIQ56" s="9"/>
      <c r="JIR56" s="9"/>
      <c r="JIS56" s="9"/>
      <c r="JIT56" s="9"/>
      <c r="JIU56" s="9"/>
      <c r="JIV56" s="9"/>
      <c r="JIW56" s="9"/>
      <c r="JIX56" s="9"/>
      <c r="JIY56" s="9"/>
      <c r="JIZ56" s="9"/>
      <c r="JJA56" s="9"/>
      <c r="JJB56" s="9"/>
      <c r="JJC56" s="9"/>
      <c r="JJD56" s="9"/>
      <c r="JJE56" s="9"/>
      <c r="JJF56" s="9"/>
      <c r="JJG56" s="9"/>
      <c r="JJH56" s="9"/>
      <c r="JJI56" s="9"/>
      <c r="JJJ56" s="9"/>
      <c r="JJK56" s="9"/>
      <c r="JJL56" s="9"/>
      <c r="JJM56" s="9"/>
      <c r="JJN56" s="9"/>
      <c r="JJO56" s="9"/>
      <c r="JJP56" s="9"/>
      <c r="JJQ56" s="9"/>
      <c r="JJR56" s="9"/>
      <c r="JJS56" s="9"/>
      <c r="JJT56" s="9"/>
      <c r="JJU56" s="9"/>
      <c r="JJV56" s="9"/>
      <c r="JJW56" s="9"/>
      <c r="JJX56" s="9"/>
      <c r="JJY56" s="9"/>
      <c r="JJZ56" s="9"/>
      <c r="JKA56" s="9"/>
      <c r="JKB56" s="9"/>
      <c r="JKC56" s="9"/>
      <c r="JKD56" s="9"/>
      <c r="JKE56" s="9"/>
      <c r="JKF56" s="9"/>
      <c r="JKG56" s="9"/>
      <c r="JKH56" s="9"/>
      <c r="JKI56" s="9"/>
      <c r="JKJ56" s="9"/>
      <c r="JKK56" s="9"/>
      <c r="JKL56" s="9"/>
      <c r="JKM56" s="9"/>
      <c r="JKN56" s="9"/>
      <c r="JKO56" s="9"/>
      <c r="JKP56" s="9"/>
      <c r="JKQ56" s="9"/>
      <c r="JKR56" s="9"/>
      <c r="JKS56" s="9"/>
      <c r="JKT56" s="9"/>
      <c r="JKU56" s="9"/>
      <c r="JKV56" s="9"/>
      <c r="JKW56" s="9"/>
      <c r="JKX56" s="9"/>
      <c r="JKY56" s="9"/>
      <c r="JKZ56" s="9"/>
      <c r="JLA56" s="9"/>
      <c r="JLB56" s="9"/>
      <c r="JLC56" s="9"/>
      <c r="JLD56" s="9"/>
      <c r="JLE56" s="9"/>
      <c r="JLF56" s="9"/>
      <c r="JLG56" s="9"/>
      <c r="JLH56" s="9"/>
      <c r="JLI56" s="9"/>
      <c r="JLJ56" s="9"/>
      <c r="JLK56" s="9"/>
      <c r="JLL56" s="9"/>
      <c r="JLM56" s="9"/>
      <c r="JLN56" s="9"/>
      <c r="JLO56" s="9"/>
      <c r="JLP56" s="9"/>
      <c r="JLQ56" s="9"/>
      <c r="JLR56" s="9"/>
      <c r="JLS56" s="9"/>
      <c r="JLT56" s="9"/>
      <c r="JLU56" s="9"/>
      <c r="JLV56" s="9"/>
      <c r="JLW56" s="9"/>
      <c r="JLX56" s="9"/>
      <c r="JLY56" s="9"/>
      <c r="JLZ56" s="9"/>
      <c r="JMA56" s="9"/>
      <c r="JMB56" s="9"/>
      <c r="JMC56" s="9"/>
      <c r="JMD56" s="9"/>
      <c r="JME56" s="9"/>
      <c r="JMF56" s="9"/>
      <c r="JMG56" s="9"/>
      <c r="JMH56" s="9"/>
      <c r="JMI56" s="9"/>
      <c r="JMJ56" s="9"/>
      <c r="JMK56" s="9"/>
      <c r="JML56" s="9"/>
      <c r="JMM56" s="9"/>
      <c r="JMN56" s="9"/>
      <c r="JMO56" s="9"/>
      <c r="JMP56" s="9"/>
      <c r="JMQ56" s="9"/>
      <c r="JMR56" s="9"/>
      <c r="JMS56" s="9"/>
      <c r="JMT56" s="9"/>
      <c r="JMU56" s="9"/>
      <c r="JMV56" s="9"/>
      <c r="JMW56" s="9"/>
      <c r="JMX56" s="9"/>
      <c r="JMY56" s="9"/>
      <c r="JMZ56" s="9"/>
      <c r="JNA56" s="9"/>
      <c r="JNB56" s="9"/>
      <c r="JNC56" s="9"/>
      <c r="JND56" s="9"/>
      <c r="JNE56" s="9"/>
      <c r="JNF56" s="9"/>
      <c r="JNG56" s="9"/>
      <c r="JNH56" s="9"/>
      <c r="JNI56" s="9"/>
      <c r="JNJ56" s="9"/>
      <c r="JNK56" s="9"/>
      <c r="JNL56" s="9"/>
      <c r="JNM56" s="9"/>
      <c r="JNN56" s="9"/>
      <c r="JNO56" s="9"/>
      <c r="JNP56" s="9"/>
      <c r="JNQ56" s="9"/>
      <c r="JNR56" s="9"/>
      <c r="JNS56" s="9"/>
      <c r="JNT56" s="9"/>
      <c r="JNU56" s="9"/>
      <c r="JNV56" s="9"/>
      <c r="JNW56" s="9"/>
      <c r="JNX56" s="9"/>
      <c r="JNY56" s="9"/>
      <c r="JNZ56" s="9"/>
      <c r="JOA56" s="9"/>
      <c r="JOB56" s="9"/>
      <c r="JOC56" s="9"/>
      <c r="JOD56" s="9"/>
      <c r="JOE56" s="9"/>
      <c r="JOF56" s="9"/>
      <c r="JOG56" s="9"/>
      <c r="JOH56" s="9"/>
      <c r="JOI56" s="9"/>
      <c r="JOJ56" s="9"/>
      <c r="JOK56" s="9"/>
      <c r="JOL56" s="9"/>
      <c r="JOM56" s="9"/>
      <c r="JON56" s="9"/>
      <c r="JOO56" s="9"/>
      <c r="JOP56" s="9"/>
      <c r="JOQ56" s="9"/>
      <c r="JOR56" s="9"/>
      <c r="JOS56" s="9"/>
      <c r="JOT56" s="9"/>
      <c r="JOU56" s="9"/>
      <c r="JOV56" s="9"/>
      <c r="JOW56" s="9"/>
      <c r="JOX56" s="9"/>
      <c r="JOY56" s="9"/>
      <c r="JOZ56" s="9"/>
      <c r="JPA56" s="9"/>
      <c r="JPB56" s="9"/>
      <c r="JPC56" s="9"/>
      <c r="JPD56" s="9"/>
      <c r="JPE56" s="9"/>
      <c r="JPF56" s="9"/>
      <c r="JPG56" s="9"/>
      <c r="JPH56" s="9"/>
      <c r="JPI56" s="9"/>
      <c r="JPJ56" s="9"/>
      <c r="JPK56" s="9"/>
      <c r="JPL56" s="9"/>
      <c r="JPM56" s="9"/>
      <c r="JPN56" s="9"/>
      <c r="JPO56" s="9"/>
      <c r="JPP56" s="9"/>
      <c r="JPQ56" s="9"/>
      <c r="JPR56" s="9"/>
      <c r="JPS56" s="9"/>
      <c r="JPT56" s="9"/>
      <c r="JPU56" s="9"/>
      <c r="JPV56" s="9"/>
      <c r="JPW56" s="9"/>
      <c r="JPX56" s="9"/>
      <c r="JPY56" s="9"/>
      <c r="JPZ56" s="9"/>
      <c r="JQA56" s="9"/>
      <c r="JQB56" s="9"/>
      <c r="JQC56" s="9"/>
      <c r="JQD56" s="9"/>
      <c r="JQE56" s="9"/>
      <c r="JQF56" s="9"/>
      <c r="JQG56" s="9"/>
      <c r="JQH56" s="9"/>
      <c r="JQI56" s="9"/>
      <c r="JQJ56" s="9"/>
      <c r="JQK56" s="9"/>
      <c r="JQL56" s="9"/>
      <c r="JQM56" s="9"/>
      <c r="JQN56" s="9"/>
      <c r="JQO56" s="9"/>
      <c r="JQP56" s="9"/>
      <c r="JQQ56" s="9"/>
      <c r="JQR56" s="9"/>
      <c r="JQS56" s="9"/>
      <c r="JQT56" s="9"/>
      <c r="JQU56" s="9"/>
      <c r="JQV56" s="9"/>
      <c r="JQW56" s="9"/>
      <c r="JQX56" s="9"/>
      <c r="JQY56" s="9"/>
      <c r="JQZ56" s="9"/>
      <c r="JRA56" s="9"/>
      <c r="JRB56" s="9"/>
      <c r="JRC56" s="9"/>
      <c r="JRD56" s="9"/>
      <c r="JRE56" s="9"/>
      <c r="JRF56" s="9"/>
      <c r="JRG56" s="9"/>
      <c r="JRH56" s="9"/>
      <c r="JRI56" s="9"/>
      <c r="JRJ56" s="9"/>
      <c r="JRK56" s="9"/>
      <c r="JRL56" s="9"/>
      <c r="JRM56" s="9"/>
      <c r="JRN56" s="9"/>
      <c r="JRO56" s="9"/>
      <c r="JRP56" s="9"/>
      <c r="JRQ56" s="9"/>
      <c r="JRR56" s="9"/>
      <c r="JRS56" s="9"/>
      <c r="JRT56" s="9"/>
      <c r="JRU56" s="9"/>
      <c r="JRV56" s="9"/>
      <c r="JRW56" s="9"/>
      <c r="JRX56" s="9"/>
      <c r="JRY56" s="9"/>
      <c r="JRZ56" s="9"/>
      <c r="JSA56" s="9"/>
      <c r="JSB56" s="9"/>
      <c r="JSC56" s="9"/>
      <c r="JSD56" s="9"/>
      <c r="JSE56" s="9"/>
      <c r="JSF56" s="9"/>
      <c r="JSG56" s="9"/>
      <c r="JSH56" s="9"/>
      <c r="JSI56" s="9"/>
      <c r="JSJ56" s="9"/>
      <c r="JSK56" s="9"/>
      <c r="JSL56" s="9"/>
      <c r="JSM56" s="9"/>
      <c r="JSN56" s="9"/>
      <c r="JSO56" s="9"/>
      <c r="JSP56" s="9"/>
      <c r="JSQ56" s="9"/>
      <c r="JSR56" s="9"/>
      <c r="JSS56" s="9"/>
      <c r="JST56" s="9"/>
      <c r="JSU56" s="9"/>
      <c r="JSV56" s="9"/>
      <c r="JSW56" s="9"/>
      <c r="JSX56" s="9"/>
      <c r="JSY56" s="9"/>
      <c r="JSZ56" s="9"/>
      <c r="JTA56" s="9"/>
      <c r="JTB56" s="9"/>
      <c r="JTC56" s="9"/>
      <c r="JTD56" s="9"/>
      <c r="JTE56" s="9"/>
      <c r="JTF56" s="9"/>
      <c r="JTG56" s="9"/>
      <c r="JTH56" s="9"/>
      <c r="JTI56" s="9"/>
      <c r="JTJ56" s="9"/>
      <c r="JTK56" s="9"/>
      <c r="JTL56" s="9"/>
      <c r="JTM56" s="9"/>
      <c r="JTN56" s="9"/>
      <c r="JTO56" s="9"/>
      <c r="JTP56" s="9"/>
      <c r="JTQ56" s="9"/>
      <c r="JTR56" s="9"/>
      <c r="JTS56" s="9"/>
      <c r="JTT56" s="9"/>
      <c r="JTU56" s="9"/>
      <c r="JTV56" s="9"/>
      <c r="JTW56" s="9"/>
      <c r="JTX56" s="9"/>
      <c r="JTY56" s="9"/>
      <c r="JTZ56" s="9"/>
      <c r="JUA56" s="9"/>
      <c r="JUB56" s="9"/>
      <c r="JUC56" s="9"/>
      <c r="JUD56" s="9"/>
      <c r="JUE56" s="9"/>
      <c r="JUF56" s="9"/>
      <c r="JUG56" s="9"/>
      <c r="JUH56" s="9"/>
      <c r="JUI56" s="9"/>
      <c r="JUJ56" s="9"/>
      <c r="JUK56" s="9"/>
      <c r="JUL56" s="9"/>
      <c r="JUM56" s="9"/>
      <c r="JUN56" s="9"/>
      <c r="JUO56" s="9"/>
      <c r="JUP56" s="9"/>
      <c r="JUQ56" s="9"/>
      <c r="JUR56" s="9"/>
      <c r="JUS56" s="9"/>
      <c r="JUT56" s="9"/>
      <c r="JUU56" s="9"/>
      <c r="JUV56" s="9"/>
      <c r="JUW56" s="9"/>
      <c r="JUX56" s="9"/>
      <c r="JUY56" s="9"/>
      <c r="JUZ56" s="9"/>
      <c r="JVA56" s="9"/>
      <c r="JVB56" s="9"/>
      <c r="JVC56" s="9"/>
      <c r="JVD56" s="9"/>
      <c r="JVE56" s="9"/>
      <c r="JVF56" s="9"/>
      <c r="JVG56" s="9"/>
      <c r="JVH56" s="9"/>
      <c r="JVI56" s="9"/>
      <c r="JVJ56" s="9"/>
      <c r="JVK56" s="9"/>
      <c r="JVL56" s="9"/>
      <c r="JVM56" s="9"/>
      <c r="JVN56" s="9"/>
      <c r="JVO56" s="9"/>
      <c r="JVP56" s="9"/>
      <c r="JVQ56" s="9"/>
      <c r="JVR56" s="9"/>
      <c r="JVS56" s="9"/>
      <c r="JVT56" s="9"/>
      <c r="JVU56" s="9"/>
      <c r="JVV56" s="9"/>
      <c r="JVW56" s="9"/>
      <c r="JVX56" s="9"/>
      <c r="JVY56" s="9"/>
      <c r="JVZ56" s="9"/>
      <c r="JWA56" s="9"/>
      <c r="JWB56" s="9"/>
      <c r="JWC56" s="9"/>
      <c r="JWD56" s="9"/>
      <c r="JWE56" s="9"/>
      <c r="JWF56" s="9"/>
      <c r="JWG56" s="9"/>
      <c r="JWH56" s="9"/>
      <c r="JWI56" s="9"/>
      <c r="JWJ56" s="9"/>
      <c r="JWK56" s="9"/>
      <c r="JWL56" s="9"/>
      <c r="JWM56" s="9"/>
      <c r="JWN56" s="9"/>
      <c r="JWO56" s="9"/>
      <c r="JWP56" s="9"/>
      <c r="JWQ56" s="9"/>
      <c r="JWR56" s="9"/>
      <c r="JWS56" s="9"/>
      <c r="JWT56" s="9"/>
      <c r="JWU56" s="9"/>
      <c r="JWV56" s="9"/>
      <c r="JWW56" s="9"/>
      <c r="JWX56" s="9"/>
      <c r="JWY56" s="9"/>
      <c r="JWZ56" s="9"/>
      <c r="JXA56" s="9"/>
      <c r="JXB56" s="9"/>
      <c r="JXC56" s="9"/>
      <c r="JXD56" s="9"/>
      <c r="JXE56" s="9"/>
      <c r="JXF56" s="9"/>
      <c r="JXG56" s="9"/>
      <c r="JXH56" s="9"/>
      <c r="JXI56" s="9"/>
      <c r="JXJ56" s="9"/>
      <c r="JXK56" s="9"/>
      <c r="JXL56" s="9"/>
      <c r="JXM56" s="9"/>
      <c r="JXN56" s="9"/>
      <c r="JXO56" s="9"/>
      <c r="JXP56" s="9"/>
      <c r="JXQ56" s="9"/>
      <c r="JXR56" s="9"/>
      <c r="JXS56" s="9"/>
      <c r="JXT56" s="9"/>
      <c r="JXU56" s="9"/>
      <c r="JXV56" s="9"/>
      <c r="JXW56" s="9"/>
      <c r="JXX56" s="9"/>
      <c r="JXY56" s="9"/>
      <c r="JXZ56" s="9"/>
      <c r="JYA56" s="9"/>
      <c r="JYB56" s="9"/>
      <c r="JYC56" s="9"/>
      <c r="JYD56" s="9"/>
      <c r="JYE56" s="9"/>
      <c r="JYF56" s="9"/>
      <c r="JYG56" s="9"/>
      <c r="JYH56" s="9"/>
      <c r="JYI56" s="9"/>
      <c r="JYJ56" s="9"/>
      <c r="JYK56" s="9"/>
      <c r="JYL56" s="9"/>
      <c r="JYM56" s="9"/>
      <c r="JYN56" s="9"/>
      <c r="JYO56" s="9"/>
      <c r="JYP56" s="9"/>
      <c r="JYQ56" s="9"/>
      <c r="JYR56" s="9"/>
      <c r="JYS56" s="9"/>
      <c r="JYT56" s="9"/>
      <c r="JYU56" s="9"/>
      <c r="JYV56" s="9"/>
      <c r="JYW56" s="9"/>
      <c r="JYX56" s="9"/>
      <c r="JYY56" s="9"/>
      <c r="JYZ56" s="9"/>
      <c r="JZA56" s="9"/>
      <c r="JZB56" s="9"/>
      <c r="JZC56" s="9"/>
      <c r="JZD56" s="9"/>
      <c r="JZE56" s="9"/>
      <c r="JZF56" s="9"/>
      <c r="JZG56" s="9"/>
      <c r="JZH56" s="9"/>
      <c r="JZI56" s="9"/>
      <c r="JZJ56" s="9"/>
      <c r="JZK56" s="9"/>
      <c r="JZL56" s="9"/>
      <c r="JZM56" s="9"/>
      <c r="JZN56" s="9"/>
      <c r="JZO56" s="9"/>
      <c r="JZP56" s="9"/>
      <c r="JZQ56" s="9"/>
      <c r="JZR56" s="9"/>
      <c r="JZS56" s="9"/>
      <c r="JZT56" s="9"/>
      <c r="JZU56" s="9"/>
      <c r="JZV56" s="9"/>
      <c r="JZW56" s="9"/>
      <c r="JZX56" s="9"/>
      <c r="JZY56" s="9"/>
      <c r="JZZ56" s="9"/>
      <c r="KAA56" s="9"/>
      <c r="KAB56" s="9"/>
      <c r="KAC56" s="9"/>
      <c r="KAD56" s="9"/>
      <c r="KAE56" s="9"/>
      <c r="KAF56" s="9"/>
      <c r="KAG56" s="9"/>
      <c r="KAH56" s="9"/>
      <c r="KAI56" s="9"/>
      <c r="KAJ56" s="9"/>
      <c r="KAK56" s="9"/>
      <c r="KAL56" s="9"/>
      <c r="KAM56" s="9"/>
      <c r="KAN56" s="9"/>
      <c r="KAO56" s="9"/>
      <c r="KAP56" s="9"/>
      <c r="KAQ56" s="9"/>
      <c r="KAR56" s="9"/>
      <c r="KAS56" s="9"/>
      <c r="KAT56" s="9"/>
      <c r="KAU56" s="9"/>
      <c r="KAV56" s="9"/>
      <c r="KAW56" s="9"/>
      <c r="KAX56" s="9"/>
      <c r="KAY56" s="9"/>
      <c r="KAZ56" s="9"/>
      <c r="KBA56" s="9"/>
      <c r="KBB56" s="9"/>
      <c r="KBC56" s="9"/>
      <c r="KBD56" s="9"/>
      <c r="KBE56" s="9"/>
      <c r="KBF56" s="9"/>
      <c r="KBG56" s="9"/>
      <c r="KBH56" s="9"/>
      <c r="KBI56" s="9"/>
      <c r="KBJ56" s="9"/>
      <c r="KBK56" s="9"/>
      <c r="KBL56" s="9"/>
      <c r="KBM56" s="9"/>
      <c r="KBN56" s="9"/>
      <c r="KBO56" s="9"/>
      <c r="KBP56" s="9"/>
      <c r="KBQ56" s="9"/>
      <c r="KBR56" s="9"/>
      <c r="KBS56" s="9"/>
      <c r="KBT56" s="9"/>
      <c r="KBU56" s="9"/>
      <c r="KBV56" s="9"/>
      <c r="KBW56" s="9"/>
      <c r="KBX56" s="9"/>
      <c r="KBY56" s="9"/>
      <c r="KBZ56" s="9"/>
      <c r="KCA56" s="9"/>
      <c r="KCB56" s="9"/>
      <c r="KCC56" s="9"/>
      <c r="KCD56" s="9"/>
      <c r="KCE56" s="9"/>
      <c r="KCF56" s="9"/>
      <c r="KCG56" s="9"/>
      <c r="KCH56" s="9"/>
      <c r="KCI56" s="9"/>
      <c r="KCJ56" s="9"/>
      <c r="KCK56" s="9"/>
      <c r="KCL56" s="9"/>
      <c r="KCM56" s="9"/>
      <c r="KCN56" s="9"/>
      <c r="KCO56" s="9"/>
      <c r="KCP56" s="9"/>
      <c r="KCQ56" s="9"/>
      <c r="KCR56" s="9"/>
      <c r="KCS56" s="9"/>
      <c r="KCT56" s="9"/>
      <c r="KCU56" s="9"/>
      <c r="KCV56" s="9"/>
      <c r="KCW56" s="9"/>
      <c r="KCX56" s="9"/>
      <c r="KCY56" s="9"/>
      <c r="KCZ56" s="9"/>
      <c r="KDA56" s="9"/>
      <c r="KDB56" s="9"/>
      <c r="KDC56" s="9"/>
      <c r="KDD56" s="9"/>
      <c r="KDE56" s="9"/>
      <c r="KDF56" s="9"/>
      <c r="KDG56" s="9"/>
      <c r="KDH56" s="9"/>
      <c r="KDI56" s="9"/>
      <c r="KDJ56" s="9"/>
      <c r="KDK56" s="9"/>
      <c r="KDL56" s="9"/>
      <c r="KDM56" s="9"/>
      <c r="KDN56" s="9"/>
      <c r="KDO56" s="9"/>
      <c r="KDP56" s="9"/>
      <c r="KDQ56" s="9"/>
      <c r="KDR56" s="9"/>
      <c r="KDS56" s="9"/>
      <c r="KDT56" s="9"/>
      <c r="KDU56" s="9"/>
      <c r="KDV56" s="9"/>
      <c r="KDW56" s="9"/>
      <c r="KDX56" s="9"/>
      <c r="KDY56" s="9"/>
      <c r="KDZ56" s="9"/>
      <c r="KEA56" s="9"/>
      <c r="KEB56" s="9"/>
      <c r="KEC56" s="9"/>
      <c r="KED56" s="9"/>
      <c r="KEE56" s="9"/>
      <c r="KEF56" s="9"/>
      <c r="KEG56" s="9"/>
      <c r="KEH56" s="9"/>
      <c r="KEI56" s="9"/>
      <c r="KEJ56" s="9"/>
      <c r="KEK56" s="9"/>
      <c r="KEL56" s="9"/>
      <c r="KEM56" s="9"/>
      <c r="KEN56" s="9"/>
      <c r="KEO56" s="9"/>
      <c r="KEP56" s="9"/>
      <c r="KEQ56" s="9"/>
      <c r="KER56" s="9"/>
      <c r="KES56" s="9"/>
      <c r="KET56" s="9"/>
      <c r="KEU56" s="9"/>
      <c r="KEV56" s="9"/>
      <c r="KEW56" s="9"/>
      <c r="KEX56" s="9"/>
      <c r="KEY56" s="9"/>
      <c r="KEZ56" s="9"/>
      <c r="KFA56" s="9"/>
      <c r="KFB56" s="9"/>
      <c r="KFC56" s="9"/>
      <c r="KFD56" s="9"/>
      <c r="KFE56" s="9"/>
      <c r="KFF56" s="9"/>
      <c r="KFG56" s="9"/>
      <c r="KFH56" s="9"/>
      <c r="KFI56" s="9"/>
      <c r="KFJ56" s="9"/>
      <c r="KFK56" s="9"/>
      <c r="KFL56" s="9"/>
      <c r="KFM56" s="9"/>
      <c r="KFN56" s="9"/>
      <c r="KFO56" s="9"/>
      <c r="KFP56" s="9"/>
      <c r="KFQ56" s="9"/>
      <c r="KFR56" s="9"/>
      <c r="KFS56" s="9"/>
      <c r="KFT56" s="9"/>
      <c r="KFU56" s="9"/>
      <c r="KFV56" s="9"/>
      <c r="KFW56" s="9"/>
      <c r="KFX56" s="9"/>
      <c r="KFY56" s="9"/>
      <c r="KFZ56" s="9"/>
      <c r="KGA56" s="9"/>
      <c r="KGB56" s="9"/>
      <c r="KGC56" s="9"/>
      <c r="KGD56" s="9"/>
      <c r="KGE56" s="9"/>
      <c r="KGF56" s="9"/>
      <c r="KGG56" s="9"/>
      <c r="KGH56" s="9"/>
      <c r="KGI56" s="9"/>
      <c r="KGJ56" s="9"/>
      <c r="KGK56" s="9"/>
      <c r="KGL56" s="9"/>
      <c r="KGM56" s="9"/>
      <c r="KGN56" s="9"/>
      <c r="KGO56" s="9"/>
      <c r="KGP56" s="9"/>
      <c r="KGQ56" s="9"/>
      <c r="KGR56" s="9"/>
      <c r="KGS56" s="9"/>
      <c r="KGT56" s="9"/>
      <c r="KGU56" s="9"/>
      <c r="KGV56" s="9"/>
      <c r="KGW56" s="9"/>
      <c r="KGX56" s="9"/>
      <c r="KGY56" s="9"/>
      <c r="KGZ56" s="9"/>
      <c r="KHA56" s="9"/>
      <c r="KHB56" s="9"/>
      <c r="KHC56" s="9"/>
      <c r="KHD56" s="9"/>
      <c r="KHE56" s="9"/>
      <c r="KHF56" s="9"/>
      <c r="KHG56" s="9"/>
      <c r="KHH56" s="9"/>
      <c r="KHI56" s="9"/>
      <c r="KHJ56" s="9"/>
      <c r="KHK56" s="9"/>
      <c r="KHL56" s="9"/>
      <c r="KHM56" s="9"/>
      <c r="KHN56" s="9"/>
      <c r="KHO56" s="9"/>
      <c r="KHP56" s="9"/>
      <c r="KHQ56" s="9"/>
      <c r="KHR56" s="9"/>
      <c r="KHS56" s="9"/>
      <c r="KHT56" s="9"/>
      <c r="KHU56" s="9"/>
      <c r="KHV56" s="9"/>
      <c r="KHW56" s="9"/>
      <c r="KHX56" s="9"/>
      <c r="KHY56" s="9"/>
      <c r="KHZ56" s="9"/>
      <c r="KIA56" s="9"/>
      <c r="KIB56" s="9"/>
      <c r="KIC56" s="9"/>
      <c r="KID56" s="9"/>
      <c r="KIE56" s="9"/>
      <c r="KIF56" s="9"/>
      <c r="KIG56" s="9"/>
      <c r="KIH56" s="9"/>
      <c r="KII56" s="9"/>
      <c r="KIJ56" s="9"/>
      <c r="KIK56" s="9"/>
      <c r="KIL56" s="9"/>
      <c r="KIM56" s="9"/>
      <c r="KIN56" s="9"/>
      <c r="KIO56" s="9"/>
      <c r="KIP56" s="9"/>
      <c r="KIQ56" s="9"/>
      <c r="KIR56" s="9"/>
      <c r="KIS56" s="9"/>
      <c r="KIT56" s="9"/>
      <c r="KIU56" s="9"/>
      <c r="KIV56" s="9"/>
      <c r="KIW56" s="9"/>
      <c r="KIX56" s="9"/>
      <c r="KIY56" s="9"/>
      <c r="KIZ56" s="9"/>
      <c r="KJA56" s="9"/>
      <c r="KJB56" s="9"/>
      <c r="KJC56" s="9"/>
      <c r="KJD56" s="9"/>
      <c r="KJE56" s="9"/>
      <c r="KJF56" s="9"/>
      <c r="KJG56" s="9"/>
      <c r="KJH56" s="9"/>
      <c r="KJI56" s="9"/>
      <c r="KJJ56" s="9"/>
      <c r="KJK56" s="9"/>
      <c r="KJL56" s="9"/>
      <c r="KJM56" s="9"/>
      <c r="KJN56" s="9"/>
      <c r="KJO56" s="9"/>
      <c r="KJP56" s="9"/>
      <c r="KJQ56" s="9"/>
      <c r="KJR56" s="9"/>
      <c r="KJS56" s="9"/>
      <c r="KJT56" s="9"/>
      <c r="KJU56" s="9"/>
      <c r="KJV56" s="9"/>
      <c r="KJW56" s="9"/>
      <c r="KJX56" s="9"/>
      <c r="KJY56" s="9"/>
      <c r="KJZ56" s="9"/>
      <c r="KKA56" s="9"/>
      <c r="KKB56" s="9"/>
      <c r="KKC56" s="9"/>
      <c r="KKD56" s="9"/>
      <c r="KKE56" s="9"/>
      <c r="KKF56" s="9"/>
      <c r="KKG56" s="9"/>
      <c r="KKH56" s="9"/>
      <c r="KKI56" s="9"/>
      <c r="KKJ56" s="9"/>
      <c r="KKK56" s="9"/>
      <c r="KKL56" s="9"/>
      <c r="KKM56" s="9"/>
      <c r="KKN56" s="9"/>
      <c r="KKO56" s="9"/>
      <c r="KKP56" s="9"/>
      <c r="KKQ56" s="9"/>
      <c r="KKR56" s="9"/>
      <c r="KKS56" s="9"/>
      <c r="KKT56" s="9"/>
      <c r="KKU56" s="9"/>
      <c r="KKV56" s="9"/>
      <c r="KKW56" s="9"/>
      <c r="KKX56" s="9"/>
      <c r="KKY56" s="9"/>
      <c r="KKZ56" s="9"/>
      <c r="KLA56" s="9"/>
      <c r="KLB56" s="9"/>
      <c r="KLC56" s="9"/>
      <c r="KLD56" s="9"/>
      <c r="KLE56" s="9"/>
      <c r="KLF56" s="9"/>
      <c r="KLG56" s="9"/>
      <c r="KLH56" s="9"/>
      <c r="KLI56" s="9"/>
      <c r="KLJ56" s="9"/>
      <c r="KLK56" s="9"/>
      <c r="KLL56" s="9"/>
      <c r="KLM56" s="9"/>
      <c r="KLN56" s="9"/>
      <c r="KLO56" s="9"/>
      <c r="KLP56" s="9"/>
      <c r="KLQ56" s="9"/>
      <c r="KLR56" s="9"/>
      <c r="KLS56" s="9"/>
      <c r="KLT56" s="9"/>
      <c r="KLU56" s="9"/>
      <c r="KLV56" s="9"/>
      <c r="KLW56" s="9"/>
      <c r="KLX56" s="9"/>
      <c r="KLY56" s="9"/>
      <c r="KLZ56" s="9"/>
      <c r="KMA56" s="9"/>
      <c r="KMB56" s="9"/>
      <c r="KMC56" s="9"/>
      <c r="KMD56" s="9"/>
      <c r="KME56" s="9"/>
      <c r="KMF56" s="9"/>
      <c r="KMG56" s="9"/>
      <c r="KMH56" s="9"/>
      <c r="KMI56" s="9"/>
      <c r="KMJ56" s="9"/>
      <c r="KMK56" s="9"/>
      <c r="KML56" s="9"/>
      <c r="KMM56" s="9"/>
      <c r="KMN56" s="9"/>
      <c r="KMO56" s="9"/>
      <c r="KMP56" s="9"/>
      <c r="KMQ56" s="9"/>
      <c r="KMR56" s="9"/>
      <c r="KMS56" s="9"/>
      <c r="KMT56" s="9"/>
      <c r="KMU56" s="9"/>
      <c r="KMV56" s="9"/>
      <c r="KMW56" s="9"/>
      <c r="KMX56" s="9"/>
      <c r="KMY56" s="9"/>
      <c r="KMZ56" s="9"/>
      <c r="KNA56" s="9"/>
      <c r="KNB56" s="9"/>
      <c r="KNC56" s="9"/>
      <c r="KND56" s="9"/>
      <c r="KNE56" s="9"/>
      <c r="KNF56" s="9"/>
      <c r="KNG56" s="9"/>
      <c r="KNH56" s="9"/>
      <c r="KNI56" s="9"/>
      <c r="KNJ56" s="9"/>
      <c r="KNK56" s="9"/>
      <c r="KNL56" s="9"/>
      <c r="KNM56" s="9"/>
      <c r="KNN56" s="9"/>
      <c r="KNO56" s="9"/>
      <c r="KNP56" s="9"/>
      <c r="KNQ56" s="9"/>
      <c r="KNR56" s="9"/>
      <c r="KNS56" s="9"/>
      <c r="KNT56" s="9"/>
      <c r="KNU56" s="9"/>
      <c r="KNV56" s="9"/>
      <c r="KNW56" s="9"/>
      <c r="KNX56" s="9"/>
      <c r="KNY56" s="9"/>
      <c r="KNZ56" s="9"/>
      <c r="KOA56" s="9"/>
      <c r="KOB56" s="9"/>
      <c r="KOC56" s="9"/>
      <c r="KOD56" s="9"/>
      <c r="KOE56" s="9"/>
      <c r="KOF56" s="9"/>
      <c r="KOG56" s="9"/>
      <c r="KOH56" s="9"/>
      <c r="KOI56" s="9"/>
      <c r="KOJ56" s="9"/>
      <c r="KOK56" s="9"/>
      <c r="KOL56" s="9"/>
      <c r="KOM56" s="9"/>
      <c r="KON56" s="9"/>
      <c r="KOO56" s="9"/>
      <c r="KOP56" s="9"/>
      <c r="KOQ56" s="9"/>
      <c r="KOR56" s="9"/>
      <c r="KOS56" s="9"/>
      <c r="KOT56" s="9"/>
      <c r="KOU56" s="9"/>
      <c r="KOV56" s="9"/>
      <c r="KOW56" s="9"/>
      <c r="KOX56" s="9"/>
      <c r="KOY56" s="9"/>
      <c r="KOZ56" s="9"/>
      <c r="KPA56" s="9"/>
      <c r="KPB56" s="9"/>
      <c r="KPC56" s="9"/>
      <c r="KPD56" s="9"/>
      <c r="KPE56" s="9"/>
      <c r="KPF56" s="9"/>
      <c r="KPG56" s="9"/>
      <c r="KPH56" s="9"/>
      <c r="KPI56" s="9"/>
      <c r="KPJ56" s="9"/>
      <c r="KPK56" s="9"/>
      <c r="KPL56" s="9"/>
      <c r="KPM56" s="9"/>
      <c r="KPN56" s="9"/>
      <c r="KPO56" s="9"/>
      <c r="KPP56" s="9"/>
      <c r="KPQ56" s="9"/>
      <c r="KPR56" s="9"/>
      <c r="KPS56" s="9"/>
      <c r="KPT56" s="9"/>
      <c r="KPU56" s="9"/>
      <c r="KPV56" s="9"/>
      <c r="KPW56" s="9"/>
      <c r="KPX56" s="9"/>
      <c r="KPY56" s="9"/>
      <c r="KPZ56" s="9"/>
      <c r="KQA56" s="9"/>
      <c r="KQB56" s="9"/>
      <c r="KQC56" s="9"/>
      <c r="KQD56" s="9"/>
      <c r="KQE56" s="9"/>
      <c r="KQF56" s="9"/>
      <c r="KQG56" s="9"/>
      <c r="KQH56" s="9"/>
      <c r="KQI56" s="9"/>
      <c r="KQJ56" s="9"/>
      <c r="KQK56" s="9"/>
      <c r="KQL56" s="9"/>
      <c r="KQM56" s="9"/>
      <c r="KQN56" s="9"/>
      <c r="KQO56" s="9"/>
      <c r="KQP56" s="9"/>
      <c r="KQQ56" s="9"/>
      <c r="KQR56" s="9"/>
      <c r="KQS56" s="9"/>
      <c r="KQT56" s="9"/>
      <c r="KQU56" s="9"/>
      <c r="KQV56" s="9"/>
      <c r="KQW56" s="9"/>
      <c r="KQX56" s="9"/>
      <c r="KQY56" s="9"/>
      <c r="KQZ56" s="9"/>
      <c r="KRA56" s="9"/>
      <c r="KRB56" s="9"/>
      <c r="KRC56" s="9"/>
      <c r="KRD56" s="9"/>
      <c r="KRE56" s="9"/>
      <c r="KRF56" s="9"/>
      <c r="KRG56" s="9"/>
      <c r="KRH56" s="9"/>
      <c r="KRI56" s="9"/>
      <c r="KRJ56" s="9"/>
      <c r="KRK56" s="9"/>
      <c r="KRL56" s="9"/>
      <c r="KRM56" s="9"/>
      <c r="KRN56" s="9"/>
      <c r="KRO56" s="9"/>
      <c r="KRP56" s="9"/>
      <c r="KRQ56" s="9"/>
      <c r="KRR56" s="9"/>
      <c r="KRS56" s="9"/>
      <c r="KRT56" s="9"/>
      <c r="KRU56" s="9"/>
      <c r="KRV56" s="9"/>
      <c r="KRW56" s="9"/>
      <c r="KRX56" s="9"/>
      <c r="KRY56" s="9"/>
      <c r="KRZ56" s="9"/>
      <c r="KSA56" s="9"/>
      <c r="KSB56" s="9"/>
      <c r="KSC56" s="9"/>
      <c r="KSD56" s="9"/>
      <c r="KSE56" s="9"/>
      <c r="KSF56" s="9"/>
      <c r="KSG56" s="9"/>
      <c r="KSH56" s="9"/>
      <c r="KSI56" s="9"/>
      <c r="KSJ56" s="9"/>
      <c r="KSK56" s="9"/>
      <c r="KSL56" s="9"/>
      <c r="KSM56" s="9"/>
      <c r="KSN56" s="9"/>
      <c r="KSO56" s="9"/>
      <c r="KSP56" s="9"/>
      <c r="KSQ56" s="9"/>
      <c r="KSR56" s="9"/>
      <c r="KSS56" s="9"/>
      <c r="KST56" s="9"/>
      <c r="KSU56" s="9"/>
      <c r="KSV56" s="9"/>
      <c r="KSW56" s="9"/>
      <c r="KSX56" s="9"/>
      <c r="KSY56" s="9"/>
      <c r="KSZ56" s="9"/>
      <c r="KTA56" s="9"/>
      <c r="KTB56" s="9"/>
      <c r="KTC56" s="9"/>
      <c r="KTD56" s="9"/>
      <c r="KTE56" s="9"/>
      <c r="KTF56" s="9"/>
      <c r="KTG56" s="9"/>
      <c r="KTH56" s="9"/>
      <c r="KTI56" s="9"/>
      <c r="KTJ56" s="9"/>
      <c r="KTK56" s="9"/>
      <c r="KTL56" s="9"/>
      <c r="KTM56" s="9"/>
      <c r="KTN56" s="9"/>
      <c r="KTO56" s="9"/>
      <c r="KTP56" s="9"/>
      <c r="KTQ56" s="9"/>
      <c r="KTR56" s="9"/>
      <c r="KTS56" s="9"/>
      <c r="KTT56" s="9"/>
      <c r="KTU56" s="9"/>
      <c r="KTV56" s="9"/>
      <c r="KTW56" s="9"/>
      <c r="KTX56" s="9"/>
      <c r="KTY56" s="9"/>
      <c r="KTZ56" s="9"/>
      <c r="KUA56" s="9"/>
      <c r="KUB56" s="9"/>
      <c r="KUC56" s="9"/>
      <c r="KUD56" s="9"/>
      <c r="KUE56" s="9"/>
      <c r="KUF56" s="9"/>
      <c r="KUG56" s="9"/>
      <c r="KUH56" s="9"/>
      <c r="KUI56" s="9"/>
      <c r="KUJ56" s="9"/>
      <c r="KUK56" s="9"/>
      <c r="KUL56" s="9"/>
      <c r="KUM56" s="9"/>
      <c r="KUN56" s="9"/>
      <c r="KUO56" s="9"/>
      <c r="KUP56" s="9"/>
      <c r="KUQ56" s="9"/>
      <c r="KUR56" s="9"/>
      <c r="KUS56" s="9"/>
      <c r="KUT56" s="9"/>
      <c r="KUU56" s="9"/>
      <c r="KUV56" s="9"/>
      <c r="KUW56" s="9"/>
      <c r="KUX56" s="9"/>
      <c r="KUY56" s="9"/>
      <c r="KUZ56" s="9"/>
      <c r="KVA56" s="9"/>
      <c r="KVB56" s="9"/>
      <c r="KVC56" s="9"/>
      <c r="KVD56" s="9"/>
      <c r="KVE56" s="9"/>
      <c r="KVF56" s="9"/>
      <c r="KVG56" s="9"/>
      <c r="KVH56" s="9"/>
      <c r="KVI56" s="9"/>
      <c r="KVJ56" s="9"/>
      <c r="KVK56" s="9"/>
      <c r="KVL56" s="9"/>
      <c r="KVM56" s="9"/>
      <c r="KVN56" s="9"/>
      <c r="KVO56" s="9"/>
      <c r="KVP56" s="9"/>
      <c r="KVQ56" s="9"/>
      <c r="KVR56" s="9"/>
      <c r="KVS56" s="9"/>
      <c r="KVT56" s="9"/>
      <c r="KVU56" s="9"/>
      <c r="KVV56" s="9"/>
      <c r="KVW56" s="9"/>
      <c r="KVX56" s="9"/>
      <c r="KVY56" s="9"/>
      <c r="KVZ56" s="9"/>
      <c r="KWA56" s="9"/>
      <c r="KWB56" s="9"/>
      <c r="KWC56" s="9"/>
      <c r="KWD56" s="9"/>
      <c r="KWE56" s="9"/>
      <c r="KWF56" s="9"/>
      <c r="KWG56" s="9"/>
      <c r="KWH56" s="9"/>
      <c r="KWI56" s="9"/>
      <c r="KWJ56" s="9"/>
      <c r="KWK56" s="9"/>
      <c r="KWL56" s="9"/>
      <c r="KWM56" s="9"/>
      <c r="KWN56" s="9"/>
      <c r="KWO56" s="9"/>
      <c r="KWP56" s="9"/>
      <c r="KWQ56" s="9"/>
      <c r="KWR56" s="9"/>
      <c r="KWS56" s="9"/>
      <c r="KWT56" s="9"/>
      <c r="KWU56" s="9"/>
      <c r="KWV56" s="9"/>
      <c r="KWW56" s="9"/>
      <c r="KWX56" s="9"/>
      <c r="KWY56" s="9"/>
      <c r="KWZ56" s="9"/>
      <c r="KXA56" s="9"/>
      <c r="KXB56" s="9"/>
      <c r="KXC56" s="9"/>
      <c r="KXD56" s="9"/>
      <c r="KXE56" s="9"/>
      <c r="KXF56" s="9"/>
      <c r="KXG56" s="9"/>
      <c r="KXH56" s="9"/>
      <c r="KXI56" s="9"/>
      <c r="KXJ56" s="9"/>
      <c r="KXK56" s="9"/>
      <c r="KXL56" s="9"/>
      <c r="KXM56" s="9"/>
      <c r="KXN56" s="9"/>
      <c r="KXO56" s="9"/>
      <c r="KXP56" s="9"/>
      <c r="KXQ56" s="9"/>
      <c r="KXR56" s="9"/>
      <c r="KXS56" s="9"/>
      <c r="KXT56" s="9"/>
      <c r="KXU56" s="9"/>
      <c r="KXV56" s="9"/>
      <c r="KXW56" s="9"/>
      <c r="KXX56" s="9"/>
      <c r="KXY56" s="9"/>
      <c r="KXZ56" s="9"/>
      <c r="KYA56" s="9"/>
      <c r="KYB56" s="9"/>
      <c r="KYC56" s="9"/>
      <c r="KYD56" s="9"/>
      <c r="KYE56" s="9"/>
      <c r="KYF56" s="9"/>
      <c r="KYG56" s="9"/>
      <c r="KYH56" s="9"/>
      <c r="KYI56" s="9"/>
      <c r="KYJ56" s="9"/>
      <c r="KYK56" s="9"/>
      <c r="KYL56" s="9"/>
      <c r="KYM56" s="9"/>
      <c r="KYN56" s="9"/>
      <c r="KYO56" s="9"/>
      <c r="KYP56" s="9"/>
      <c r="KYQ56" s="9"/>
      <c r="KYR56" s="9"/>
      <c r="KYS56" s="9"/>
      <c r="KYT56" s="9"/>
      <c r="KYU56" s="9"/>
      <c r="KYV56" s="9"/>
      <c r="KYW56" s="9"/>
      <c r="KYX56" s="9"/>
      <c r="KYY56" s="9"/>
      <c r="KYZ56" s="9"/>
      <c r="KZA56" s="9"/>
      <c r="KZB56" s="9"/>
      <c r="KZC56" s="9"/>
      <c r="KZD56" s="9"/>
      <c r="KZE56" s="9"/>
      <c r="KZF56" s="9"/>
      <c r="KZG56" s="9"/>
      <c r="KZH56" s="9"/>
      <c r="KZI56" s="9"/>
      <c r="KZJ56" s="9"/>
      <c r="KZK56" s="9"/>
      <c r="KZL56" s="9"/>
      <c r="KZM56" s="9"/>
      <c r="KZN56" s="9"/>
      <c r="KZO56" s="9"/>
      <c r="KZP56" s="9"/>
      <c r="KZQ56" s="9"/>
      <c r="KZR56" s="9"/>
      <c r="KZS56" s="9"/>
      <c r="KZT56" s="9"/>
      <c r="KZU56" s="9"/>
      <c r="KZV56" s="9"/>
      <c r="KZW56" s="9"/>
      <c r="KZX56" s="9"/>
      <c r="KZY56" s="9"/>
      <c r="KZZ56" s="9"/>
      <c r="LAA56" s="9"/>
      <c r="LAB56" s="9"/>
      <c r="LAC56" s="9"/>
      <c r="LAD56" s="9"/>
      <c r="LAE56" s="9"/>
      <c r="LAF56" s="9"/>
      <c r="LAG56" s="9"/>
      <c r="LAH56" s="9"/>
      <c r="LAI56" s="9"/>
      <c r="LAJ56" s="9"/>
      <c r="LAK56" s="9"/>
      <c r="LAL56" s="9"/>
      <c r="LAM56" s="9"/>
      <c r="LAN56" s="9"/>
      <c r="LAO56" s="9"/>
      <c r="LAP56" s="9"/>
      <c r="LAQ56" s="9"/>
      <c r="LAR56" s="9"/>
      <c r="LAS56" s="9"/>
      <c r="LAT56" s="9"/>
      <c r="LAU56" s="9"/>
      <c r="LAV56" s="9"/>
      <c r="LAW56" s="9"/>
      <c r="LAX56" s="9"/>
      <c r="LAY56" s="9"/>
      <c r="LAZ56" s="9"/>
      <c r="LBA56" s="9"/>
      <c r="LBB56" s="9"/>
      <c r="LBC56" s="9"/>
      <c r="LBD56" s="9"/>
      <c r="LBE56" s="9"/>
      <c r="LBF56" s="9"/>
      <c r="LBG56" s="9"/>
      <c r="LBH56" s="9"/>
      <c r="LBI56" s="9"/>
      <c r="LBJ56" s="9"/>
      <c r="LBK56" s="9"/>
      <c r="LBL56" s="9"/>
      <c r="LBM56" s="9"/>
      <c r="LBN56" s="9"/>
      <c r="LBO56" s="9"/>
      <c r="LBP56" s="9"/>
      <c r="LBQ56" s="9"/>
      <c r="LBR56" s="9"/>
      <c r="LBS56" s="9"/>
      <c r="LBT56" s="9"/>
      <c r="LBU56" s="9"/>
      <c r="LBV56" s="9"/>
      <c r="LBW56" s="9"/>
      <c r="LBX56" s="9"/>
      <c r="LBY56" s="9"/>
      <c r="LBZ56" s="9"/>
      <c r="LCA56" s="9"/>
      <c r="LCB56" s="9"/>
      <c r="LCC56" s="9"/>
      <c r="LCD56" s="9"/>
      <c r="LCE56" s="9"/>
      <c r="LCF56" s="9"/>
      <c r="LCG56" s="9"/>
      <c r="LCH56" s="9"/>
      <c r="LCI56" s="9"/>
      <c r="LCJ56" s="9"/>
      <c r="LCK56" s="9"/>
      <c r="LCL56" s="9"/>
      <c r="LCM56" s="9"/>
      <c r="LCN56" s="9"/>
      <c r="LCO56" s="9"/>
      <c r="LCP56" s="9"/>
      <c r="LCQ56" s="9"/>
      <c r="LCR56" s="9"/>
      <c r="LCS56" s="9"/>
      <c r="LCT56" s="9"/>
      <c r="LCU56" s="9"/>
      <c r="LCV56" s="9"/>
      <c r="LCW56" s="9"/>
      <c r="LCX56" s="9"/>
      <c r="LCY56" s="9"/>
      <c r="LCZ56" s="9"/>
      <c r="LDA56" s="9"/>
      <c r="LDB56" s="9"/>
      <c r="LDC56" s="9"/>
      <c r="LDD56" s="9"/>
      <c r="LDE56" s="9"/>
      <c r="LDF56" s="9"/>
      <c r="LDG56" s="9"/>
      <c r="LDH56" s="9"/>
      <c r="LDI56" s="9"/>
      <c r="LDJ56" s="9"/>
      <c r="LDK56" s="9"/>
      <c r="LDL56" s="9"/>
      <c r="LDM56" s="9"/>
      <c r="LDN56" s="9"/>
      <c r="LDO56" s="9"/>
      <c r="LDP56" s="9"/>
      <c r="LDQ56" s="9"/>
      <c r="LDR56" s="9"/>
      <c r="LDS56" s="9"/>
      <c r="LDT56" s="9"/>
      <c r="LDU56" s="9"/>
      <c r="LDV56" s="9"/>
      <c r="LDW56" s="9"/>
      <c r="LDX56" s="9"/>
      <c r="LDY56" s="9"/>
      <c r="LDZ56" s="9"/>
      <c r="LEA56" s="9"/>
      <c r="LEB56" s="9"/>
      <c r="LEC56" s="9"/>
      <c r="LED56" s="9"/>
      <c r="LEE56" s="9"/>
      <c r="LEF56" s="9"/>
      <c r="LEG56" s="9"/>
      <c r="LEH56" s="9"/>
      <c r="LEI56" s="9"/>
      <c r="LEJ56" s="9"/>
      <c r="LEK56" s="9"/>
      <c r="LEL56" s="9"/>
      <c r="LEM56" s="9"/>
      <c r="LEN56" s="9"/>
      <c r="LEO56" s="9"/>
      <c r="LEP56" s="9"/>
      <c r="LEQ56" s="9"/>
      <c r="LER56" s="9"/>
      <c r="LES56" s="9"/>
      <c r="LET56" s="9"/>
      <c r="LEU56" s="9"/>
      <c r="LEV56" s="9"/>
      <c r="LEW56" s="9"/>
      <c r="LEX56" s="9"/>
      <c r="LEY56" s="9"/>
      <c r="LEZ56" s="9"/>
      <c r="LFA56" s="9"/>
      <c r="LFB56" s="9"/>
      <c r="LFC56" s="9"/>
      <c r="LFD56" s="9"/>
      <c r="LFE56" s="9"/>
      <c r="LFF56" s="9"/>
      <c r="LFG56" s="9"/>
      <c r="LFH56" s="9"/>
      <c r="LFI56" s="9"/>
      <c r="LFJ56" s="9"/>
      <c r="LFK56" s="9"/>
      <c r="LFL56" s="9"/>
      <c r="LFM56" s="9"/>
      <c r="LFN56" s="9"/>
      <c r="LFO56" s="9"/>
      <c r="LFP56" s="9"/>
      <c r="LFQ56" s="9"/>
      <c r="LFR56" s="9"/>
      <c r="LFS56" s="9"/>
      <c r="LFT56" s="9"/>
      <c r="LFU56" s="9"/>
      <c r="LFV56" s="9"/>
      <c r="LFW56" s="9"/>
      <c r="LFX56" s="9"/>
      <c r="LFY56" s="9"/>
      <c r="LFZ56" s="9"/>
      <c r="LGA56" s="9"/>
      <c r="LGB56" s="9"/>
      <c r="LGC56" s="9"/>
      <c r="LGD56" s="9"/>
      <c r="LGE56" s="9"/>
      <c r="LGF56" s="9"/>
      <c r="LGG56" s="9"/>
      <c r="LGH56" s="9"/>
      <c r="LGI56" s="9"/>
      <c r="LGJ56" s="9"/>
      <c r="LGK56" s="9"/>
      <c r="LGL56" s="9"/>
      <c r="LGM56" s="9"/>
      <c r="LGN56" s="9"/>
      <c r="LGO56" s="9"/>
      <c r="LGP56" s="9"/>
      <c r="LGQ56" s="9"/>
      <c r="LGR56" s="9"/>
      <c r="LGS56" s="9"/>
      <c r="LGT56" s="9"/>
      <c r="LGU56" s="9"/>
      <c r="LGV56" s="9"/>
      <c r="LGW56" s="9"/>
      <c r="LGX56" s="9"/>
      <c r="LGY56" s="9"/>
      <c r="LGZ56" s="9"/>
      <c r="LHA56" s="9"/>
      <c r="LHB56" s="9"/>
      <c r="LHC56" s="9"/>
      <c r="LHD56" s="9"/>
      <c r="LHE56" s="9"/>
      <c r="LHF56" s="9"/>
      <c r="LHG56" s="9"/>
      <c r="LHH56" s="9"/>
      <c r="LHI56" s="9"/>
      <c r="LHJ56" s="9"/>
      <c r="LHK56" s="9"/>
      <c r="LHL56" s="9"/>
      <c r="LHM56" s="9"/>
      <c r="LHN56" s="9"/>
      <c r="LHO56" s="9"/>
      <c r="LHP56" s="9"/>
      <c r="LHQ56" s="9"/>
      <c r="LHR56" s="9"/>
      <c r="LHS56" s="9"/>
      <c r="LHT56" s="9"/>
      <c r="LHU56" s="9"/>
      <c r="LHV56" s="9"/>
      <c r="LHW56" s="9"/>
      <c r="LHX56" s="9"/>
      <c r="LHY56" s="9"/>
      <c r="LHZ56" s="9"/>
      <c r="LIA56" s="9"/>
      <c r="LIB56" s="9"/>
      <c r="LIC56" s="9"/>
      <c r="LID56" s="9"/>
      <c r="LIE56" s="9"/>
      <c r="LIF56" s="9"/>
      <c r="LIG56" s="9"/>
      <c r="LIH56" s="9"/>
      <c r="LII56" s="9"/>
      <c r="LIJ56" s="9"/>
      <c r="LIK56" s="9"/>
      <c r="LIL56" s="9"/>
      <c r="LIM56" s="9"/>
      <c r="LIN56" s="9"/>
      <c r="LIO56" s="9"/>
      <c r="LIP56" s="9"/>
      <c r="LIQ56" s="9"/>
      <c r="LIR56" s="9"/>
      <c r="LIS56" s="9"/>
      <c r="LIT56" s="9"/>
      <c r="LIU56" s="9"/>
      <c r="LIV56" s="9"/>
      <c r="LIW56" s="9"/>
      <c r="LIX56" s="9"/>
      <c r="LIY56" s="9"/>
      <c r="LIZ56" s="9"/>
      <c r="LJA56" s="9"/>
      <c r="LJB56" s="9"/>
      <c r="LJC56" s="9"/>
      <c r="LJD56" s="9"/>
      <c r="LJE56" s="9"/>
      <c r="LJF56" s="9"/>
      <c r="LJG56" s="9"/>
      <c r="LJH56" s="9"/>
      <c r="LJI56" s="9"/>
      <c r="LJJ56" s="9"/>
      <c r="LJK56" s="9"/>
      <c r="LJL56" s="9"/>
      <c r="LJM56" s="9"/>
      <c r="LJN56" s="9"/>
      <c r="LJO56" s="9"/>
      <c r="LJP56" s="9"/>
      <c r="LJQ56" s="9"/>
      <c r="LJR56" s="9"/>
      <c r="LJS56" s="9"/>
      <c r="LJT56" s="9"/>
      <c r="LJU56" s="9"/>
      <c r="LJV56" s="9"/>
      <c r="LJW56" s="9"/>
      <c r="LJX56" s="9"/>
      <c r="LJY56" s="9"/>
      <c r="LJZ56" s="9"/>
      <c r="LKA56" s="9"/>
      <c r="LKB56" s="9"/>
      <c r="LKC56" s="9"/>
      <c r="LKD56" s="9"/>
      <c r="LKE56" s="9"/>
      <c r="LKF56" s="9"/>
      <c r="LKG56" s="9"/>
      <c r="LKH56" s="9"/>
      <c r="LKI56" s="9"/>
      <c r="LKJ56" s="9"/>
      <c r="LKK56" s="9"/>
      <c r="LKL56" s="9"/>
      <c r="LKM56" s="9"/>
      <c r="LKN56" s="9"/>
      <c r="LKO56" s="9"/>
      <c r="LKP56" s="9"/>
      <c r="LKQ56" s="9"/>
      <c r="LKR56" s="9"/>
      <c r="LKS56" s="9"/>
      <c r="LKT56" s="9"/>
      <c r="LKU56" s="9"/>
      <c r="LKV56" s="9"/>
      <c r="LKW56" s="9"/>
      <c r="LKX56" s="9"/>
      <c r="LKY56" s="9"/>
      <c r="LKZ56" s="9"/>
      <c r="LLA56" s="9"/>
      <c r="LLB56" s="9"/>
      <c r="LLC56" s="9"/>
      <c r="LLD56" s="9"/>
      <c r="LLE56" s="9"/>
      <c r="LLF56" s="9"/>
      <c r="LLG56" s="9"/>
      <c r="LLH56" s="9"/>
      <c r="LLI56" s="9"/>
      <c r="LLJ56" s="9"/>
      <c r="LLK56" s="9"/>
      <c r="LLL56" s="9"/>
      <c r="LLM56" s="9"/>
      <c r="LLN56" s="9"/>
      <c r="LLO56" s="9"/>
      <c r="LLP56" s="9"/>
      <c r="LLQ56" s="9"/>
      <c r="LLR56" s="9"/>
      <c r="LLS56" s="9"/>
      <c r="LLT56" s="9"/>
      <c r="LLU56" s="9"/>
      <c r="LLV56" s="9"/>
      <c r="LLW56" s="9"/>
      <c r="LLX56" s="9"/>
      <c r="LLY56" s="9"/>
      <c r="LLZ56" s="9"/>
      <c r="LMA56" s="9"/>
      <c r="LMB56" s="9"/>
      <c r="LMC56" s="9"/>
      <c r="LMD56" s="9"/>
      <c r="LME56" s="9"/>
      <c r="LMF56" s="9"/>
      <c r="LMG56" s="9"/>
      <c r="LMH56" s="9"/>
      <c r="LMI56" s="9"/>
      <c r="LMJ56" s="9"/>
      <c r="LMK56" s="9"/>
      <c r="LML56" s="9"/>
      <c r="LMM56" s="9"/>
      <c r="LMN56" s="9"/>
      <c r="LMO56" s="9"/>
      <c r="LMP56" s="9"/>
      <c r="LMQ56" s="9"/>
      <c r="LMR56" s="9"/>
      <c r="LMS56" s="9"/>
      <c r="LMT56" s="9"/>
      <c r="LMU56" s="9"/>
      <c r="LMV56" s="9"/>
      <c r="LMW56" s="9"/>
      <c r="LMX56" s="9"/>
      <c r="LMY56" s="9"/>
      <c r="LMZ56" s="9"/>
      <c r="LNA56" s="9"/>
      <c r="LNB56" s="9"/>
      <c r="LNC56" s="9"/>
      <c r="LND56" s="9"/>
      <c r="LNE56" s="9"/>
      <c r="LNF56" s="9"/>
      <c r="LNG56" s="9"/>
      <c r="LNH56" s="9"/>
      <c r="LNI56" s="9"/>
      <c r="LNJ56" s="9"/>
      <c r="LNK56" s="9"/>
      <c r="LNL56" s="9"/>
      <c r="LNM56" s="9"/>
      <c r="LNN56" s="9"/>
      <c r="LNO56" s="9"/>
      <c r="LNP56" s="9"/>
      <c r="LNQ56" s="9"/>
      <c r="LNR56" s="9"/>
      <c r="LNS56" s="9"/>
      <c r="LNT56" s="9"/>
      <c r="LNU56" s="9"/>
      <c r="LNV56" s="9"/>
      <c r="LNW56" s="9"/>
      <c r="LNX56" s="9"/>
      <c r="LNY56" s="9"/>
      <c r="LNZ56" s="9"/>
      <c r="LOA56" s="9"/>
      <c r="LOB56" s="9"/>
      <c r="LOC56" s="9"/>
      <c r="LOD56" s="9"/>
      <c r="LOE56" s="9"/>
      <c r="LOF56" s="9"/>
      <c r="LOG56" s="9"/>
      <c r="LOH56" s="9"/>
      <c r="LOI56" s="9"/>
      <c r="LOJ56" s="9"/>
      <c r="LOK56" s="9"/>
      <c r="LOL56" s="9"/>
      <c r="LOM56" s="9"/>
      <c r="LON56" s="9"/>
      <c r="LOO56" s="9"/>
      <c r="LOP56" s="9"/>
      <c r="LOQ56" s="9"/>
      <c r="LOR56" s="9"/>
      <c r="LOS56" s="9"/>
      <c r="LOT56" s="9"/>
      <c r="LOU56" s="9"/>
      <c r="LOV56" s="9"/>
      <c r="LOW56" s="9"/>
      <c r="LOX56" s="9"/>
      <c r="LOY56" s="9"/>
      <c r="LOZ56" s="9"/>
      <c r="LPA56" s="9"/>
      <c r="LPB56" s="9"/>
      <c r="LPC56" s="9"/>
      <c r="LPD56" s="9"/>
      <c r="LPE56" s="9"/>
      <c r="LPF56" s="9"/>
      <c r="LPG56" s="9"/>
      <c r="LPH56" s="9"/>
      <c r="LPI56" s="9"/>
      <c r="LPJ56" s="9"/>
      <c r="LPK56" s="9"/>
      <c r="LPL56" s="9"/>
      <c r="LPM56" s="9"/>
      <c r="LPN56" s="9"/>
      <c r="LPO56" s="9"/>
      <c r="LPP56" s="9"/>
      <c r="LPQ56" s="9"/>
      <c r="LPR56" s="9"/>
      <c r="LPS56" s="9"/>
      <c r="LPT56" s="9"/>
      <c r="LPU56" s="9"/>
      <c r="LPV56" s="9"/>
      <c r="LPW56" s="9"/>
      <c r="LPX56" s="9"/>
      <c r="LPY56" s="9"/>
      <c r="LPZ56" s="9"/>
      <c r="LQA56" s="9"/>
      <c r="LQB56" s="9"/>
      <c r="LQC56" s="9"/>
      <c r="LQD56" s="9"/>
      <c r="LQE56" s="9"/>
      <c r="LQF56" s="9"/>
      <c r="LQG56" s="9"/>
      <c r="LQH56" s="9"/>
      <c r="LQI56" s="9"/>
      <c r="LQJ56" s="9"/>
      <c r="LQK56" s="9"/>
      <c r="LQL56" s="9"/>
      <c r="LQM56" s="9"/>
      <c r="LQN56" s="9"/>
      <c r="LQO56" s="9"/>
      <c r="LQP56" s="9"/>
      <c r="LQQ56" s="9"/>
      <c r="LQR56" s="9"/>
      <c r="LQS56" s="9"/>
      <c r="LQT56" s="9"/>
      <c r="LQU56" s="9"/>
      <c r="LQV56" s="9"/>
      <c r="LQW56" s="9"/>
      <c r="LQX56" s="9"/>
      <c r="LQY56" s="9"/>
      <c r="LQZ56" s="9"/>
      <c r="LRA56" s="9"/>
      <c r="LRB56" s="9"/>
      <c r="LRC56" s="9"/>
      <c r="LRD56" s="9"/>
      <c r="LRE56" s="9"/>
      <c r="LRF56" s="9"/>
      <c r="LRG56" s="9"/>
      <c r="LRH56" s="9"/>
      <c r="LRI56" s="9"/>
      <c r="LRJ56" s="9"/>
      <c r="LRK56" s="9"/>
      <c r="LRL56" s="9"/>
      <c r="LRM56" s="9"/>
      <c r="LRN56" s="9"/>
      <c r="LRO56" s="9"/>
      <c r="LRP56" s="9"/>
      <c r="LRQ56" s="9"/>
      <c r="LRR56" s="9"/>
      <c r="LRS56" s="9"/>
      <c r="LRT56" s="9"/>
      <c r="LRU56" s="9"/>
      <c r="LRV56" s="9"/>
      <c r="LRW56" s="9"/>
      <c r="LRX56" s="9"/>
      <c r="LRY56" s="9"/>
      <c r="LRZ56" s="9"/>
      <c r="LSA56" s="9"/>
      <c r="LSB56" s="9"/>
      <c r="LSC56" s="9"/>
      <c r="LSD56" s="9"/>
      <c r="LSE56" s="9"/>
      <c r="LSF56" s="9"/>
      <c r="LSG56" s="9"/>
      <c r="LSH56" s="9"/>
      <c r="LSI56" s="9"/>
      <c r="LSJ56" s="9"/>
      <c r="LSK56" s="9"/>
      <c r="LSL56" s="9"/>
      <c r="LSM56" s="9"/>
      <c r="LSN56" s="9"/>
      <c r="LSO56" s="9"/>
      <c r="LSP56" s="9"/>
      <c r="LSQ56" s="9"/>
      <c r="LSR56" s="9"/>
      <c r="LSS56" s="9"/>
      <c r="LST56" s="9"/>
      <c r="LSU56" s="9"/>
      <c r="LSV56" s="9"/>
      <c r="LSW56" s="9"/>
      <c r="LSX56" s="9"/>
      <c r="LSY56" s="9"/>
      <c r="LSZ56" s="9"/>
      <c r="LTA56" s="9"/>
      <c r="LTB56" s="9"/>
      <c r="LTC56" s="9"/>
      <c r="LTD56" s="9"/>
      <c r="LTE56" s="9"/>
      <c r="LTF56" s="9"/>
      <c r="LTG56" s="9"/>
      <c r="LTH56" s="9"/>
      <c r="LTI56" s="9"/>
      <c r="LTJ56" s="9"/>
      <c r="LTK56" s="9"/>
      <c r="LTL56" s="9"/>
      <c r="LTM56" s="9"/>
      <c r="LTN56" s="9"/>
      <c r="LTO56" s="9"/>
      <c r="LTP56" s="9"/>
      <c r="LTQ56" s="9"/>
      <c r="LTR56" s="9"/>
      <c r="LTS56" s="9"/>
      <c r="LTT56" s="9"/>
      <c r="LTU56" s="9"/>
      <c r="LTV56" s="9"/>
      <c r="LTW56" s="9"/>
      <c r="LTX56" s="9"/>
      <c r="LTY56" s="9"/>
      <c r="LTZ56" s="9"/>
      <c r="LUA56" s="9"/>
      <c r="LUB56" s="9"/>
      <c r="LUC56" s="9"/>
      <c r="LUD56" s="9"/>
      <c r="LUE56" s="9"/>
      <c r="LUF56" s="9"/>
      <c r="LUG56" s="9"/>
      <c r="LUH56" s="9"/>
      <c r="LUI56" s="9"/>
      <c r="LUJ56" s="9"/>
      <c r="LUK56" s="9"/>
      <c r="LUL56" s="9"/>
      <c r="LUM56" s="9"/>
      <c r="LUN56" s="9"/>
      <c r="LUO56" s="9"/>
      <c r="LUP56" s="9"/>
      <c r="LUQ56" s="9"/>
      <c r="LUR56" s="9"/>
      <c r="LUS56" s="9"/>
      <c r="LUT56" s="9"/>
      <c r="LUU56" s="9"/>
      <c r="LUV56" s="9"/>
      <c r="LUW56" s="9"/>
      <c r="LUX56" s="9"/>
      <c r="LUY56" s="9"/>
      <c r="LUZ56" s="9"/>
      <c r="LVA56" s="9"/>
      <c r="LVB56" s="9"/>
      <c r="LVC56" s="9"/>
      <c r="LVD56" s="9"/>
      <c r="LVE56" s="9"/>
      <c r="LVF56" s="9"/>
      <c r="LVG56" s="9"/>
      <c r="LVH56" s="9"/>
      <c r="LVI56" s="9"/>
      <c r="LVJ56" s="9"/>
      <c r="LVK56" s="9"/>
      <c r="LVL56" s="9"/>
      <c r="LVM56" s="9"/>
      <c r="LVN56" s="9"/>
      <c r="LVO56" s="9"/>
      <c r="LVP56" s="9"/>
      <c r="LVQ56" s="9"/>
      <c r="LVR56" s="9"/>
      <c r="LVS56" s="9"/>
      <c r="LVT56" s="9"/>
      <c r="LVU56" s="9"/>
      <c r="LVV56" s="9"/>
      <c r="LVW56" s="9"/>
      <c r="LVX56" s="9"/>
      <c r="LVY56" s="9"/>
      <c r="LVZ56" s="9"/>
      <c r="LWA56" s="9"/>
      <c r="LWB56" s="9"/>
      <c r="LWC56" s="9"/>
      <c r="LWD56" s="9"/>
      <c r="LWE56" s="9"/>
      <c r="LWF56" s="9"/>
      <c r="LWG56" s="9"/>
      <c r="LWH56" s="9"/>
      <c r="LWI56" s="9"/>
      <c r="LWJ56" s="9"/>
      <c r="LWK56" s="9"/>
      <c r="LWL56" s="9"/>
      <c r="LWM56" s="9"/>
      <c r="LWN56" s="9"/>
      <c r="LWO56" s="9"/>
      <c r="LWP56" s="9"/>
      <c r="LWQ56" s="9"/>
      <c r="LWR56" s="9"/>
      <c r="LWS56" s="9"/>
      <c r="LWT56" s="9"/>
      <c r="LWU56" s="9"/>
      <c r="LWV56" s="9"/>
      <c r="LWW56" s="9"/>
      <c r="LWX56" s="9"/>
      <c r="LWY56" s="9"/>
      <c r="LWZ56" s="9"/>
      <c r="LXA56" s="9"/>
      <c r="LXB56" s="9"/>
      <c r="LXC56" s="9"/>
      <c r="LXD56" s="9"/>
      <c r="LXE56" s="9"/>
      <c r="LXF56" s="9"/>
      <c r="LXG56" s="9"/>
      <c r="LXH56" s="9"/>
      <c r="LXI56" s="9"/>
      <c r="LXJ56" s="9"/>
      <c r="LXK56" s="9"/>
      <c r="LXL56" s="9"/>
      <c r="LXM56" s="9"/>
      <c r="LXN56" s="9"/>
      <c r="LXO56" s="9"/>
      <c r="LXP56" s="9"/>
      <c r="LXQ56" s="9"/>
      <c r="LXR56" s="9"/>
      <c r="LXS56" s="9"/>
      <c r="LXT56" s="9"/>
      <c r="LXU56" s="9"/>
      <c r="LXV56" s="9"/>
      <c r="LXW56" s="9"/>
      <c r="LXX56" s="9"/>
      <c r="LXY56" s="9"/>
      <c r="LXZ56" s="9"/>
      <c r="LYA56" s="9"/>
      <c r="LYB56" s="9"/>
      <c r="LYC56" s="9"/>
      <c r="LYD56" s="9"/>
      <c r="LYE56" s="9"/>
      <c r="LYF56" s="9"/>
      <c r="LYG56" s="9"/>
      <c r="LYH56" s="9"/>
      <c r="LYI56" s="9"/>
      <c r="LYJ56" s="9"/>
      <c r="LYK56" s="9"/>
      <c r="LYL56" s="9"/>
      <c r="LYM56" s="9"/>
      <c r="LYN56" s="9"/>
      <c r="LYO56" s="9"/>
      <c r="LYP56" s="9"/>
      <c r="LYQ56" s="9"/>
      <c r="LYR56" s="9"/>
      <c r="LYS56" s="9"/>
      <c r="LYT56" s="9"/>
      <c r="LYU56" s="9"/>
      <c r="LYV56" s="9"/>
      <c r="LYW56" s="9"/>
      <c r="LYX56" s="9"/>
      <c r="LYY56" s="9"/>
      <c r="LYZ56" s="9"/>
      <c r="LZA56" s="9"/>
      <c r="LZB56" s="9"/>
      <c r="LZC56" s="9"/>
      <c r="LZD56" s="9"/>
      <c r="LZE56" s="9"/>
      <c r="LZF56" s="9"/>
      <c r="LZG56" s="9"/>
      <c r="LZH56" s="9"/>
      <c r="LZI56" s="9"/>
      <c r="LZJ56" s="9"/>
      <c r="LZK56" s="9"/>
      <c r="LZL56" s="9"/>
      <c r="LZM56" s="9"/>
      <c r="LZN56" s="9"/>
      <c r="LZO56" s="9"/>
      <c r="LZP56" s="9"/>
      <c r="LZQ56" s="9"/>
      <c r="LZR56" s="9"/>
      <c r="LZS56" s="9"/>
      <c r="LZT56" s="9"/>
      <c r="LZU56" s="9"/>
      <c r="LZV56" s="9"/>
      <c r="LZW56" s="9"/>
      <c r="LZX56" s="9"/>
      <c r="LZY56" s="9"/>
      <c r="LZZ56" s="9"/>
      <c r="MAA56" s="9"/>
      <c r="MAB56" s="9"/>
      <c r="MAC56" s="9"/>
      <c r="MAD56" s="9"/>
      <c r="MAE56" s="9"/>
      <c r="MAF56" s="9"/>
      <c r="MAG56" s="9"/>
      <c r="MAH56" s="9"/>
      <c r="MAI56" s="9"/>
      <c r="MAJ56" s="9"/>
      <c r="MAK56" s="9"/>
      <c r="MAL56" s="9"/>
      <c r="MAM56" s="9"/>
      <c r="MAN56" s="9"/>
      <c r="MAO56" s="9"/>
      <c r="MAP56" s="9"/>
      <c r="MAQ56" s="9"/>
      <c r="MAR56" s="9"/>
      <c r="MAS56" s="9"/>
      <c r="MAT56" s="9"/>
      <c r="MAU56" s="9"/>
      <c r="MAV56" s="9"/>
      <c r="MAW56" s="9"/>
      <c r="MAX56" s="9"/>
      <c r="MAY56" s="9"/>
      <c r="MAZ56" s="9"/>
      <c r="MBA56" s="9"/>
      <c r="MBB56" s="9"/>
      <c r="MBC56" s="9"/>
      <c r="MBD56" s="9"/>
      <c r="MBE56" s="9"/>
      <c r="MBF56" s="9"/>
      <c r="MBG56" s="9"/>
      <c r="MBH56" s="9"/>
      <c r="MBI56" s="9"/>
      <c r="MBJ56" s="9"/>
      <c r="MBK56" s="9"/>
      <c r="MBL56" s="9"/>
      <c r="MBM56" s="9"/>
      <c r="MBN56" s="9"/>
      <c r="MBO56" s="9"/>
      <c r="MBP56" s="9"/>
      <c r="MBQ56" s="9"/>
      <c r="MBR56" s="9"/>
      <c r="MBS56" s="9"/>
      <c r="MBT56" s="9"/>
      <c r="MBU56" s="9"/>
      <c r="MBV56" s="9"/>
      <c r="MBW56" s="9"/>
      <c r="MBX56" s="9"/>
      <c r="MBY56" s="9"/>
      <c r="MBZ56" s="9"/>
      <c r="MCA56" s="9"/>
      <c r="MCB56" s="9"/>
      <c r="MCC56" s="9"/>
      <c r="MCD56" s="9"/>
      <c r="MCE56" s="9"/>
      <c r="MCF56" s="9"/>
      <c r="MCG56" s="9"/>
      <c r="MCH56" s="9"/>
      <c r="MCI56" s="9"/>
      <c r="MCJ56" s="9"/>
      <c r="MCK56" s="9"/>
      <c r="MCL56" s="9"/>
      <c r="MCM56" s="9"/>
      <c r="MCN56" s="9"/>
      <c r="MCO56" s="9"/>
      <c r="MCP56" s="9"/>
      <c r="MCQ56" s="9"/>
      <c r="MCR56" s="9"/>
      <c r="MCS56" s="9"/>
      <c r="MCT56" s="9"/>
      <c r="MCU56" s="9"/>
      <c r="MCV56" s="9"/>
      <c r="MCW56" s="9"/>
      <c r="MCX56" s="9"/>
      <c r="MCY56" s="9"/>
      <c r="MCZ56" s="9"/>
      <c r="MDA56" s="9"/>
      <c r="MDB56" s="9"/>
      <c r="MDC56" s="9"/>
      <c r="MDD56" s="9"/>
      <c r="MDE56" s="9"/>
      <c r="MDF56" s="9"/>
      <c r="MDG56" s="9"/>
      <c r="MDH56" s="9"/>
      <c r="MDI56" s="9"/>
      <c r="MDJ56" s="9"/>
      <c r="MDK56" s="9"/>
      <c r="MDL56" s="9"/>
      <c r="MDM56" s="9"/>
      <c r="MDN56" s="9"/>
      <c r="MDO56" s="9"/>
      <c r="MDP56" s="9"/>
      <c r="MDQ56" s="9"/>
      <c r="MDR56" s="9"/>
      <c r="MDS56" s="9"/>
      <c r="MDT56" s="9"/>
      <c r="MDU56" s="9"/>
      <c r="MDV56" s="9"/>
      <c r="MDW56" s="9"/>
      <c r="MDX56" s="9"/>
      <c r="MDY56" s="9"/>
      <c r="MDZ56" s="9"/>
      <c r="MEA56" s="9"/>
      <c r="MEB56" s="9"/>
      <c r="MEC56" s="9"/>
      <c r="MED56" s="9"/>
      <c r="MEE56" s="9"/>
      <c r="MEF56" s="9"/>
      <c r="MEG56" s="9"/>
      <c r="MEH56" s="9"/>
      <c r="MEI56" s="9"/>
      <c r="MEJ56" s="9"/>
      <c r="MEK56" s="9"/>
      <c r="MEL56" s="9"/>
      <c r="MEM56" s="9"/>
      <c r="MEN56" s="9"/>
      <c r="MEO56" s="9"/>
      <c r="MEP56" s="9"/>
      <c r="MEQ56" s="9"/>
      <c r="MER56" s="9"/>
      <c r="MES56" s="9"/>
      <c r="MET56" s="9"/>
      <c r="MEU56" s="9"/>
      <c r="MEV56" s="9"/>
      <c r="MEW56" s="9"/>
      <c r="MEX56" s="9"/>
      <c r="MEY56" s="9"/>
      <c r="MEZ56" s="9"/>
      <c r="MFA56" s="9"/>
      <c r="MFB56" s="9"/>
      <c r="MFC56" s="9"/>
      <c r="MFD56" s="9"/>
      <c r="MFE56" s="9"/>
      <c r="MFF56" s="9"/>
      <c r="MFG56" s="9"/>
      <c r="MFH56" s="9"/>
      <c r="MFI56" s="9"/>
      <c r="MFJ56" s="9"/>
      <c r="MFK56" s="9"/>
      <c r="MFL56" s="9"/>
      <c r="MFM56" s="9"/>
      <c r="MFN56" s="9"/>
      <c r="MFO56" s="9"/>
      <c r="MFP56" s="9"/>
      <c r="MFQ56" s="9"/>
      <c r="MFR56" s="9"/>
      <c r="MFS56" s="9"/>
      <c r="MFT56" s="9"/>
      <c r="MFU56" s="9"/>
      <c r="MFV56" s="9"/>
      <c r="MFW56" s="9"/>
      <c r="MFX56" s="9"/>
      <c r="MFY56" s="9"/>
      <c r="MFZ56" s="9"/>
      <c r="MGA56" s="9"/>
      <c r="MGB56" s="9"/>
      <c r="MGC56" s="9"/>
      <c r="MGD56" s="9"/>
      <c r="MGE56" s="9"/>
      <c r="MGF56" s="9"/>
      <c r="MGG56" s="9"/>
      <c r="MGH56" s="9"/>
      <c r="MGI56" s="9"/>
      <c r="MGJ56" s="9"/>
      <c r="MGK56" s="9"/>
      <c r="MGL56" s="9"/>
      <c r="MGM56" s="9"/>
      <c r="MGN56" s="9"/>
      <c r="MGO56" s="9"/>
      <c r="MGP56" s="9"/>
      <c r="MGQ56" s="9"/>
      <c r="MGR56" s="9"/>
      <c r="MGS56" s="9"/>
      <c r="MGT56" s="9"/>
      <c r="MGU56" s="9"/>
      <c r="MGV56" s="9"/>
      <c r="MGW56" s="9"/>
      <c r="MGX56" s="9"/>
      <c r="MGY56" s="9"/>
      <c r="MGZ56" s="9"/>
      <c r="MHA56" s="9"/>
      <c r="MHB56" s="9"/>
      <c r="MHC56" s="9"/>
      <c r="MHD56" s="9"/>
      <c r="MHE56" s="9"/>
      <c r="MHF56" s="9"/>
      <c r="MHG56" s="9"/>
      <c r="MHH56" s="9"/>
      <c r="MHI56" s="9"/>
      <c r="MHJ56" s="9"/>
      <c r="MHK56" s="9"/>
      <c r="MHL56" s="9"/>
      <c r="MHM56" s="9"/>
      <c r="MHN56" s="9"/>
      <c r="MHO56" s="9"/>
      <c r="MHP56" s="9"/>
      <c r="MHQ56" s="9"/>
      <c r="MHR56" s="9"/>
      <c r="MHS56" s="9"/>
      <c r="MHT56" s="9"/>
      <c r="MHU56" s="9"/>
      <c r="MHV56" s="9"/>
      <c r="MHW56" s="9"/>
      <c r="MHX56" s="9"/>
      <c r="MHY56" s="9"/>
      <c r="MHZ56" s="9"/>
      <c r="MIA56" s="9"/>
      <c r="MIB56" s="9"/>
      <c r="MIC56" s="9"/>
      <c r="MID56" s="9"/>
      <c r="MIE56" s="9"/>
      <c r="MIF56" s="9"/>
      <c r="MIG56" s="9"/>
      <c r="MIH56" s="9"/>
      <c r="MII56" s="9"/>
      <c r="MIJ56" s="9"/>
      <c r="MIK56" s="9"/>
      <c r="MIL56" s="9"/>
      <c r="MIM56" s="9"/>
      <c r="MIN56" s="9"/>
      <c r="MIO56" s="9"/>
      <c r="MIP56" s="9"/>
      <c r="MIQ56" s="9"/>
      <c r="MIR56" s="9"/>
      <c r="MIS56" s="9"/>
      <c r="MIT56" s="9"/>
      <c r="MIU56" s="9"/>
      <c r="MIV56" s="9"/>
      <c r="MIW56" s="9"/>
      <c r="MIX56" s="9"/>
      <c r="MIY56" s="9"/>
      <c r="MIZ56" s="9"/>
      <c r="MJA56" s="9"/>
      <c r="MJB56" s="9"/>
      <c r="MJC56" s="9"/>
      <c r="MJD56" s="9"/>
      <c r="MJE56" s="9"/>
      <c r="MJF56" s="9"/>
      <c r="MJG56" s="9"/>
      <c r="MJH56" s="9"/>
      <c r="MJI56" s="9"/>
      <c r="MJJ56" s="9"/>
      <c r="MJK56" s="9"/>
      <c r="MJL56" s="9"/>
      <c r="MJM56" s="9"/>
      <c r="MJN56" s="9"/>
      <c r="MJO56" s="9"/>
      <c r="MJP56" s="9"/>
      <c r="MJQ56" s="9"/>
      <c r="MJR56" s="9"/>
      <c r="MJS56" s="9"/>
      <c r="MJT56" s="9"/>
      <c r="MJU56" s="9"/>
      <c r="MJV56" s="9"/>
      <c r="MJW56" s="9"/>
      <c r="MJX56" s="9"/>
      <c r="MJY56" s="9"/>
      <c r="MJZ56" s="9"/>
      <c r="MKA56" s="9"/>
      <c r="MKB56" s="9"/>
      <c r="MKC56" s="9"/>
      <c r="MKD56" s="9"/>
      <c r="MKE56" s="9"/>
      <c r="MKF56" s="9"/>
      <c r="MKG56" s="9"/>
      <c r="MKH56" s="9"/>
      <c r="MKI56" s="9"/>
      <c r="MKJ56" s="9"/>
      <c r="MKK56" s="9"/>
      <c r="MKL56" s="9"/>
      <c r="MKM56" s="9"/>
      <c r="MKN56" s="9"/>
      <c r="MKO56" s="9"/>
      <c r="MKP56" s="9"/>
      <c r="MKQ56" s="9"/>
      <c r="MKR56" s="9"/>
      <c r="MKS56" s="9"/>
      <c r="MKT56" s="9"/>
      <c r="MKU56" s="9"/>
      <c r="MKV56" s="9"/>
      <c r="MKW56" s="9"/>
      <c r="MKX56" s="9"/>
      <c r="MKY56" s="9"/>
      <c r="MKZ56" s="9"/>
      <c r="MLA56" s="9"/>
      <c r="MLB56" s="9"/>
      <c r="MLC56" s="9"/>
      <c r="MLD56" s="9"/>
      <c r="MLE56" s="9"/>
      <c r="MLF56" s="9"/>
      <c r="MLG56" s="9"/>
      <c r="MLH56" s="9"/>
      <c r="MLI56" s="9"/>
      <c r="MLJ56" s="9"/>
      <c r="MLK56" s="9"/>
      <c r="MLL56" s="9"/>
      <c r="MLM56" s="9"/>
      <c r="MLN56" s="9"/>
      <c r="MLO56" s="9"/>
      <c r="MLP56" s="9"/>
      <c r="MLQ56" s="9"/>
      <c r="MLR56" s="9"/>
      <c r="MLS56" s="9"/>
      <c r="MLT56" s="9"/>
      <c r="MLU56" s="9"/>
      <c r="MLV56" s="9"/>
      <c r="MLW56" s="9"/>
      <c r="MLX56" s="9"/>
      <c r="MLY56" s="9"/>
      <c r="MLZ56" s="9"/>
      <c r="MMA56" s="9"/>
      <c r="MMB56" s="9"/>
      <c r="MMC56" s="9"/>
      <c r="MMD56" s="9"/>
      <c r="MME56" s="9"/>
      <c r="MMF56" s="9"/>
      <c r="MMG56" s="9"/>
      <c r="MMH56" s="9"/>
      <c r="MMI56" s="9"/>
      <c r="MMJ56" s="9"/>
      <c r="MMK56" s="9"/>
      <c r="MML56" s="9"/>
      <c r="MMM56" s="9"/>
      <c r="MMN56" s="9"/>
      <c r="MMO56" s="9"/>
      <c r="MMP56" s="9"/>
      <c r="MMQ56" s="9"/>
      <c r="MMR56" s="9"/>
      <c r="MMS56" s="9"/>
      <c r="MMT56" s="9"/>
      <c r="MMU56" s="9"/>
      <c r="MMV56" s="9"/>
      <c r="MMW56" s="9"/>
      <c r="MMX56" s="9"/>
      <c r="MMY56" s="9"/>
      <c r="MMZ56" s="9"/>
      <c r="MNA56" s="9"/>
      <c r="MNB56" s="9"/>
      <c r="MNC56" s="9"/>
      <c r="MND56" s="9"/>
      <c r="MNE56" s="9"/>
      <c r="MNF56" s="9"/>
      <c r="MNG56" s="9"/>
      <c r="MNH56" s="9"/>
      <c r="MNI56" s="9"/>
      <c r="MNJ56" s="9"/>
      <c r="MNK56" s="9"/>
      <c r="MNL56" s="9"/>
      <c r="MNM56" s="9"/>
      <c r="MNN56" s="9"/>
      <c r="MNO56" s="9"/>
      <c r="MNP56" s="9"/>
      <c r="MNQ56" s="9"/>
      <c r="MNR56" s="9"/>
      <c r="MNS56" s="9"/>
      <c r="MNT56" s="9"/>
      <c r="MNU56" s="9"/>
      <c r="MNV56" s="9"/>
      <c r="MNW56" s="9"/>
      <c r="MNX56" s="9"/>
      <c r="MNY56" s="9"/>
      <c r="MNZ56" s="9"/>
      <c r="MOA56" s="9"/>
      <c r="MOB56" s="9"/>
      <c r="MOC56" s="9"/>
      <c r="MOD56" s="9"/>
      <c r="MOE56" s="9"/>
      <c r="MOF56" s="9"/>
      <c r="MOG56" s="9"/>
      <c r="MOH56" s="9"/>
      <c r="MOI56" s="9"/>
      <c r="MOJ56" s="9"/>
      <c r="MOK56" s="9"/>
      <c r="MOL56" s="9"/>
      <c r="MOM56" s="9"/>
      <c r="MON56" s="9"/>
      <c r="MOO56" s="9"/>
      <c r="MOP56" s="9"/>
      <c r="MOQ56" s="9"/>
      <c r="MOR56" s="9"/>
      <c r="MOS56" s="9"/>
      <c r="MOT56" s="9"/>
      <c r="MOU56" s="9"/>
      <c r="MOV56" s="9"/>
      <c r="MOW56" s="9"/>
      <c r="MOX56" s="9"/>
      <c r="MOY56" s="9"/>
      <c r="MOZ56" s="9"/>
      <c r="MPA56" s="9"/>
      <c r="MPB56" s="9"/>
      <c r="MPC56" s="9"/>
      <c r="MPD56" s="9"/>
      <c r="MPE56" s="9"/>
      <c r="MPF56" s="9"/>
      <c r="MPG56" s="9"/>
      <c r="MPH56" s="9"/>
      <c r="MPI56" s="9"/>
      <c r="MPJ56" s="9"/>
      <c r="MPK56" s="9"/>
      <c r="MPL56" s="9"/>
      <c r="MPM56" s="9"/>
      <c r="MPN56" s="9"/>
      <c r="MPO56" s="9"/>
      <c r="MPP56" s="9"/>
      <c r="MPQ56" s="9"/>
      <c r="MPR56" s="9"/>
      <c r="MPS56" s="9"/>
      <c r="MPT56" s="9"/>
      <c r="MPU56" s="9"/>
      <c r="MPV56" s="9"/>
      <c r="MPW56" s="9"/>
      <c r="MPX56" s="9"/>
      <c r="MPY56" s="9"/>
      <c r="MPZ56" s="9"/>
      <c r="MQA56" s="9"/>
      <c r="MQB56" s="9"/>
      <c r="MQC56" s="9"/>
      <c r="MQD56" s="9"/>
      <c r="MQE56" s="9"/>
      <c r="MQF56" s="9"/>
      <c r="MQG56" s="9"/>
      <c r="MQH56" s="9"/>
      <c r="MQI56" s="9"/>
      <c r="MQJ56" s="9"/>
      <c r="MQK56" s="9"/>
      <c r="MQL56" s="9"/>
      <c r="MQM56" s="9"/>
      <c r="MQN56" s="9"/>
      <c r="MQO56" s="9"/>
      <c r="MQP56" s="9"/>
      <c r="MQQ56" s="9"/>
      <c r="MQR56" s="9"/>
      <c r="MQS56" s="9"/>
      <c r="MQT56" s="9"/>
      <c r="MQU56" s="9"/>
      <c r="MQV56" s="9"/>
      <c r="MQW56" s="9"/>
      <c r="MQX56" s="9"/>
      <c r="MQY56" s="9"/>
      <c r="MQZ56" s="9"/>
      <c r="MRA56" s="9"/>
      <c r="MRB56" s="9"/>
      <c r="MRC56" s="9"/>
      <c r="MRD56" s="9"/>
      <c r="MRE56" s="9"/>
      <c r="MRF56" s="9"/>
      <c r="MRG56" s="9"/>
      <c r="MRH56" s="9"/>
      <c r="MRI56" s="9"/>
      <c r="MRJ56" s="9"/>
      <c r="MRK56" s="9"/>
      <c r="MRL56" s="9"/>
      <c r="MRM56" s="9"/>
      <c r="MRN56" s="9"/>
      <c r="MRO56" s="9"/>
      <c r="MRP56" s="9"/>
      <c r="MRQ56" s="9"/>
      <c r="MRR56" s="9"/>
      <c r="MRS56" s="9"/>
      <c r="MRT56" s="9"/>
      <c r="MRU56" s="9"/>
      <c r="MRV56" s="9"/>
      <c r="MRW56" s="9"/>
      <c r="MRX56" s="9"/>
      <c r="MRY56" s="9"/>
      <c r="MRZ56" s="9"/>
      <c r="MSA56" s="9"/>
      <c r="MSB56" s="9"/>
      <c r="MSC56" s="9"/>
      <c r="MSD56" s="9"/>
      <c r="MSE56" s="9"/>
      <c r="MSF56" s="9"/>
      <c r="MSG56" s="9"/>
      <c r="MSH56" s="9"/>
      <c r="MSI56" s="9"/>
      <c r="MSJ56" s="9"/>
      <c r="MSK56" s="9"/>
      <c r="MSL56" s="9"/>
      <c r="MSM56" s="9"/>
      <c r="MSN56" s="9"/>
      <c r="MSO56" s="9"/>
      <c r="MSP56" s="9"/>
      <c r="MSQ56" s="9"/>
      <c r="MSR56" s="9"/>
      <c r="MSS56" s="9"/>
      <c r="MST56" s="9"/>
      <c r="MSU56" s="9"/>
      <c r="MSV56" s="9"/>
      <c r="MSW56" s="9"/>
      <c r="MSX56" s="9"/>
      <c r="MSY56" s="9"/>
      <c r="MSZ56" s="9"/>
      <c r="MTA56" s="9"/>
      <c r="MTB56" s="9"/>
      <c r="MTC56" s="9"/>
      <c r="MTD56" s="9"/>
      <c r="MTE56" s="9"/>
      <c r="MTF56" s="9"/>
      <c r="MTG56" s="9"/>
      <c r="MTH56" s="9"/>
      <c r="MTI56" s="9"/>
      <c r="MTJ56" s="9"/>
      <c r="MTK56" s="9"/>
      <c r="MTL56" s="9"/>
      <c r="MTM56" s="9"/>
      <c r="MTN56" s="9"/>
      <c r="MTO56" s="9"/>
      <c r="MTP56" s="9"/>
      <c r="MTQ56" s="9"/>
      <c r="MTR56" s="9"/>
      <c r="MTS56" s="9"/>
      <c r="MTT56" s="9"/>
      <c r="MTU56" s="9"/>
      <c r="MTV56" s="9"/>
      <c r="MTW56" s="9"/>
      <c r="MTX56" s="9"/>
      <c r="MTY56" s="9"/>
      <c r="MTZ56" s="9"/>
      <c r="MUA56" s="9"/>
      <c r="MUB56" s="9"/>
      <c r="MUC56" s="9"/>
      <c r="MUD56" s="9"/>
      <c r="MUE56" s="9"/>
      <c r="MUF56" s="9"/>
      <c r="MUG56" s="9"/>
      <c r="MUH56" s="9"/>
      <c r="MUI56" s="9"/>
      <c r="MUJ56" s="9"/>
      <c r="MUK56" s="9"/>
      <c r="MUL56" s="9"/>
      <c r="MUM56" s="9"/>
      <c r="MUN56" s="9"/>
      <c r="MUO56" s="9"/>
      <c r="MUP56" s="9"/>
      <c r="MUQ56" s="9"/>
      <c r="MUR56" s="9"/>
      <c r="MUS56" s="9"/>
      <c r="MUT56" s="9"/>
      <c r="MUU56" s="9"/>
      <c r="MUV56" s="9"/>
      <c r="MUW56" s="9"/>
      <c r="MUX56" s="9"/>
      <c r="MUY56" s="9"/>
      <c r="MUZ56" s="9"/>
      <c r="MVA56" s="9"/>
      <c r="MVB56" s="9"/>
      <c r="MVC56" s="9"/>
      <c r="MVD56" s="9"/>
      <c r="MVE56" s="9"/>
      <c r="MVF56" s="9"/>
      <c r="MVG56" s="9"/>
      <c r="MVH56" s="9"/>
      <c r="MVI56" s="9"/>
      <c r="MVJ56" s="9"/>
      <c r="MVK56" s="9"/>
      <c r="MVL56" s="9"/>
      <c r="MVM56" s="9"/>
      <c r="MVN56" s="9"/>
      <c r="MVO56" s="9"/>
      <c r="MVP56" s="9"/>
      <c r="MVQ56" s="9"/>
      <c r="MVR56" s="9"/>
      <c r="MVS56" s="9"/>
      <c r="MVT56" s="9"/>
      <c r="MVU56" s="9"/>
      <c r="MVV56" s="9"/>
      <c r="MVW56" s="9"/>
      <c r="MVX56" s="9"/>
      <c r="MVY56" s="9"/>
      <c r="MVZ56" s="9"/>
      <c r="MWA56" s="9"/>
      <c r="MWB56" s="9"/>
      <c r="MWC56" s="9"/>
      <c r="MWD56" s="9"/>
      <c r="MWE56" s="9"/>
      <c r="MWF56" s="9"/>
      <c r="MWG56" s="9"/>
      <c r="MWH56" s="9"/>
      <c r="MWI56" s="9"/>
      <c r="MWJ56" s="9"/>
      <c r="MWK56" s="9"/>
      <c r="MWL56" s="9"/>
      <c r="MWM56" s="9"/>
      <c r="MWN56" s="9"/>
      <c r="MWO56" s="9"/>
      <c r="MWP56" s="9"/>
      <c r="MWQ56" s="9"/>
      <c r="MWR56" s="9"/>
      <c r="MWS56" s="9"/>
      <c r="MWT56" s="9"/>
      <c r="MWU56" s="9"/>
      <c r="MWV56" s="9"/>
      <c r="MWW56" s="9"/>
      <c r="MWX56" s="9"/>
      <c r="MWY56" s="9"/>
      <c r="MWZ56" s="9"/>
      <c r="MXA56" s="9"/>
      <c r="MXB56" s="9"/>
      <c r="MXC56" s="9"/>
      <c r="MXD56" s="9"/>
      <c r="MXE56" s="9"/>
      <c r="MXF56" s="9"/>
      <c r="MXG56" s="9"/>
      <c r="MXH56" s="9"/>
      <c r="MXI56" s="9"/>
      <c r="MXJ56" s="9"/>
      <c r="MXK56" s="9"/>
      <c r="MXL56" s="9"/>
      <c r="MXM56" s="9"/>
      <c r="MXN56" s="9"/>
      <c r="MXO56" s="9"/>
      <c r="MXP56" s="9"/>
      <c r="MXQ56" s="9"/>
      <c r="MXR56" s="9"/>
      <c r="MXS56" s="9"/>
      <c r="MXT56" s="9"/>
      <c r="MXU56" s="9"/>
      <c r="MXV56" s="9"/>
      <c r="MXW56" s="9"/>
      <c r="MXX56" s="9"/>
      <c r="MXY56" s="9"/>
      <c r="MXZ56" s="9"/>
      <c r="MYA56" s="9"/>
      <c r="MYB56" s="9"/>
      <c r="MYC56" s="9"/>
      <c r="MYD56" s="9"/>
      <c r="MYE56" s="9"/>
      <c r="MYF56" s="9"/>
      <c r="MYG56" s="9"/>
      <c r="MYH56" s="9"/>
      <c r="MYI56" s="9"/>
      <c r="MYJ56" s="9"/>
      <c r="MYK56" s="9"/>
      <c r="MYL56" s="9"/>
      <c r="MYM56" s="9"/>
      <c r="MYN56" s="9"/>
      <c r="MYO56" s="9"/>
      <c r="MYP56" s="9"/>
      <c r="MYQ56" s="9"/>
      <c r="MYR56" s="9"/>
      <c r="MYS56" s="9"/>
      <c r="MYT56" s="9"/>
      <c r="MYU56" s="9"/>
      <c r="MYV56" s="9"/>
      <c r="MYW56" s="9"/>
      <c r="MYX56" s="9"/>
      <c r="MYY56" s="9"/>
      <c r="MYZ56" s="9"/>
      <c r="MZA56" s="9"/>
      <c r="MZB56" s="9"/>
      <c r="MZC56" s="9"/>
      <c r="MZD56" s="9"/>
      <c r="MZE56" s="9"/>
      <c r="MZF56" s="9"/>
      <c r="MZG56" s="9"/>
      <c r="MZH56" s="9"/>
      <c r="MZI56" s="9"/>
      <c r="MZJ56" s="9"/>
      <c r="MZK56" s="9"/>
      <c r="MZL56" s="9"/>
      <c r="MZM56" s="9"/>
      <c r="MZN56" s="9"/>
      <c r="MZO56" s="9"/>
      <c r="MZP56" s="9"/>
      <c r="MZQ56" s="9"/>
      <c r="MZR56" s="9"/>
      <c r="MZS56" s="9"/>
      <c r="MZT56" s="9"/>
      <c r="MZU56" s="9"/>
      <c r="MZV56" s="9"/>
      <c r="MZW56" s="9"/>
      <c r="MZX56" s="9"/>
      <c r="MZY56" s="9"/>
      <c r="MZZ56" s="9"/>
      <c r="NAA56" s="9"/>
      <c r="NAB56" s="9"/>
      <c r="NAC56" s="9"/>
      <c r="NAD56" s="9"/>
      <c r="NAE56" s="9"/>
      <c r="NAF56" s="9"/>
      <c r="NAG56" s="9"/>
      <c r="NAH56" s="9"/>
      <c r="NAI56" s="9"/>
      <c r="NAJ56" s="9"/>
      <c r="NAK56" s="9"/>
      <c r="NAL56" s="9"/>
      <c r="NAM56" s="9"/>
      <c r="NAN56" s="9"/>
      <c r="NAO56" s="9"/>
      <c r="NAP56" s="9"/>
      <c r="NAQ56" s="9"/>
      <c r="NAR56" s="9"/>
      <c r="NAS56" s="9"/>
      <c r="NAT56" s="9"/>
      <c r="NAU56" s="9"/>
      <c r="NAV56" s="9"/>
      <c r="NAW56" s="9"/>
      <c r="NAX56" s="9"/>
      <c r="NAY56" s="9"/>
      <c r="NAZ56" s="9"/>
      <c r="NBA56" s="9"/>
      <c r="NBB56" s="9"/>
      <c r="NBC56" s="9"/>
      <c r="NBD56" s="9"/>
      <c r="NBE56" s="9"/>
      <c r="NBF56" s="9"/>
      <c r="NBG56" s="9"/>
      <c r="NBH56" s="9"/>
      <c r="NBI56" s="9"/>
      <c r="NBJ56" s="9"/>
      <c r="NBK56" s="9"/>
      <c r="NBL56" s="9"/>
      <c r="NBM56" s="9"/>
      <c r="NBN56" s="9"/>
      <c r="NBO56" s="9"/>
      <c r="NBP56" s="9"/>
      <c r="NBQ56" s="9"/>
      <c r="NBR56" s="9"/>
      <c r="NBS56" s="9"/>
      <c r="NBT56" s="9"/>
      <c r="NBU56" s="9"/>
      <c r="NBV56" s="9"/>
      <c r="NBW56" s="9"/>
      <c r="NBX56" s="9"/>
      <c r="NBY56" s="9"/>
      <c r="NBZ56" s="9"/>
      <c r="NCA56" s="9"/>
      <c r="NCB56" s="9"/>
      <c r="NCC56" s="9"/>
      <c r="NCD56" s="9"/>
      <c r="NCE56" s="9"/>
      <c r="NCF56" s="9"/>
      <c r="NCG56" s="9"/>
      <c r="NCH56" s="9"/>
      <c r="NCI56" s="9"/>
      <c r="NCJ56" s="9"/>
      <c r="NCK56" s="9"/>
      <c r="NCL56" s="9"/>
      <c r="NCM56" s="9"/>
      <c r="NCN56" s="9"/>
      <c r="NCO56" s="9"/>
      <c r="NCP56" s="9"/>
      <c r="NCQ56" s="9"/>
      <c r="NCR56" s="9"/>
      <c r="NCS56" s="9"/>
      <c r="NCT56" s="9"/>
      <c r="NCU56" s="9"/>
      <c r="NCV56" s="9"/>
      <c r="NCW56" s="9"/>
      <c r="NCX56" s="9"/>
      <c r="NCY56" s="9"/>
      <c r="NCZ56" s="9"/>
      <c r="NDA56" s="9"/>
      <c r="NDB56" s="9"/>
      <c r="NDC56" s="9"/>
      <c r="NDD56" s="9"/>
      <c r="NDE56" s="9"/>
      <c r="NDF56" s="9"/>
      <c r="NDG56" s="9"/>
      <c r="NDH56" s="9"/>
      <c r="NDI56" s="9"/>
      <c r="NDJ56" s="9"/>
      <c r="NDK56" s="9"/>
      <c r="NDL56" s="9"/>
      <c r="NDM56" s="9"/>
      <c r="NDN56" s="9"/>
      <c r="NDO56" s="9"/>
      <c r="NDP56" s="9"/>
      <c r="NDQ56" s="9"/>
      <c r="NDR56" s="9"/>
      <c r="NDS56" s="9"/>
      <c r="NDT56" s="9"/>
      <c r="NDU56" s="9"/>
      <c r="NDV56" s="9"/>
      <c r="NDW56" s="9"/>
      <c r="NDX56" s="9"/>
      <c r="NDY56" s="9"/>
      <c r="NDZ56" s="9"/>
      <c r="NEA56" s="9"/>
      <c r="NEB56" s="9"/>
      <c r="NEC56" s="9"/>
      <c r="NED56" s="9"/>
      <c r="NEE56" s="9"/>
      <c r="NEF56" s="9"/>
      <c r="NEG56" s="9"/>
      <c r="NEH56" s="9"/>
      <c r="NEI56" s="9"/>
      <c r="NEJ56" s="9"/>
      <c r="NEK56" s="9"/>
      <c r="NEL56" s="9"/>
      <c r="NEM56" s="9"/>
      <c r="NEN56" s="9"/>
      <c r="NEO56" s="9"/>
      <c r="NEP56" s="9"/>
      <c r="NEQ56" s="9"/>
      <c r="NER56" s="9"/>
      <c r="NES56" s="9"/>
      <c r="NET56" s="9"/>
      <c r="NEU56" s="9"/>
      <c r="NEV56" s="9"/>
      <c r="NEW56" s="9"/>
      <c r="NEX56" s="9"/>
      <c r="NEY56" s="9"/>
      <c r="NEZ56" s="9"/>
      <c r="NFA56" s="9"/>
      <c r="NFB56" s="9"/>
      <c r="NFC56" s="9"/>
      <c r="NFD56" s="9"/>
      <c r="NFE56" s="9"/>
      <c r="NFF56" s="9"/>
      <c r="NFG56" s="9"/>
      <c r="NFH56" s="9"/>
      <c r="NFI56" s="9"/>
      <c r="NFJ56" s="9"/>
      <c r="NFK56" s="9"/>
      <c r="NFL56" s="9"/>
      <c r="NFM56" s="9"/>
      <c r="NFN56" s="9"/>
      <c r="NFO56" s="9"/>
      <c r="NFP56" s="9"/>
      <c r="NFQ56" s="9"/>
      <c r="NFR56" s="9"/>
      <c r="NFS56" s="9"/>
      <c r="NFT56" s="9"/>
      <c r="NFU56" s="9"/>
      <c r="NFV56" s="9"/>
      <c r="NFW56" s="9"/>
      <c r="NFX56" s="9"/>
      <c r="NFY56" s="9"/>
      <c r="NFZ56" s="9"/>
      <c r="NGA56" s="9"/>
      <c r="NGB56" s="9"/>
      <c r="NGC56" s="9"/>
      <c r="NGD56" s="9"/>
      <c r="NGE56" s="9"/>
      <c r="NGF56" s="9"/>
      <c r="NGG56" s="9"/>
      <c r="NGH56" s="9"/>
      <c r="NGI56" s="9"/>
      <c r="NGJ56" s="9"/>
      <c r="NGK56" s="9"/>
      <c r="NGL56" s="9"/>
      <c r="NGM56" s="9"/>
      <c r="NGN56" s="9"/>
      <c r="NGO56" s="9"/>
      <c r="NGP56" s="9"/>
      <c r="NGQ56" s="9"/>
      <c r="NGR56" s="9"/>
      <c r="NGS56" s="9"/>
      <c r="NGT56" s="9"/>
      <c r="NGU56" s="9"/>
      <c r="NGV56" s="9"/>
      <c r="NGW56" s="9"/>
      <c r="NGX56" s="9"/>
      <c r="NGY56" s="9"/>
      <c r="NGZ56" s="9"/>
      <c r="NHA56" s="9"/>
      <c r="NHB56" s="9"/>
      <c r="NHC56" s="9"/>
      <c r="NHD56" s="9"/>
      <c r="NHE56" s="9"/>
      <c r="NHF56" s="9"/>
      <c r="NHG56" s="9"/>
      <c r="NHH56" s="9"/>
      <c r="NHI56" s="9"/>
      <c r="NHJ56" s="9"/>
      <c r="NHK56" s="9"/>
      <c r="NHL56" s="9"/>
      <c r="NHM56" s="9"/>
      <c r="NHN56" s="9"/>
      <c r="NHO56" s="9"/>
      <c r="NHP56" s="9"/>
      <c r="NHQ56" s="9"/>
      <c r="NHR56" s="9"/>
      <c r="NHS56" s="9"/>
      <c r="NHT56" s="9"/>
      <c r="NHU56" s="9"/>
      <c r="NHV56" s="9"/>
      <c r="NHW56" s="9"/>
      <c r="NHX56" s="9"/>
      <c r="NHY56" s="9"/>
      <c r="NHZ56" s="9"/>
      <c r="NIA56" s="9"/>
      <c r="NIB56" s="9"/>
      <c r="NIC56" s="9"/>
      <c r="NID56" s="9"/>
      <c r="NIE56" s="9"/>
      <c r="NIF56" s="9"/>
      <c r="NIG56" s="9"/>
      <c r="NIH56" s="9"/>
      <c r="NII56" s="9"/>
      <c r="NIJ56" s="9"/>
      <c r="NIK56" s="9"/>
      <c r="NIL56" s="9"/>
      <c r="NIM56" s="9"/>
      <c r="NIN56" s="9"/>
      <c r="NIO56" s="9"/>
      <c r="NIP56" s="9"/>
      <c r="NIQ56" s="9"/>
      <c r="NIR56" s="9"/>
      <c r="NIS56" s="9"/>
      <c r="NIT56" s="9"/>
      <c r="NIU56" s="9"/>
      <c r="NIV56" s="9"/>
      <c r="NIW56" s="9"/>
      <c r="NIX56" s="9"/>
      <c r="NIY56" s="9"/>
      <c r="NIZ56" s="9"/>
      <c r="NJA56" s="9"/>
      <c r="NJB56" s="9"/>
      <c r="NJC56" s="9"/>
      <c r="NJD56" s="9"/>
      <c r="NJE56" s="9"/>
      <c r="NJF56" s="9"/>
      <c r="NJG56" s="9"/>
      <c r="NJH56" s="9"/>
      <c r="NJI56" s="9"/>
      <c r="NJJ56" s="9"/>
      <c r="NJK56" s="9"/>
      <c r="NJL56" s="9"/>
      <c r="NJM56" s="9"/>
      <c r="NJN56" s="9"/>
      <c r="NJO56" s="9"/>
      <c r="NJP56" s="9"/>
      <c r="NJQ56" s="9"/>
      <c r="NJR56" s="9"/>
      <c r="NJS56" s="9"/>
      <c r="NJT56" s="9"/>
      <c r="NJU56" s="9"/>
      <c r="NJV56" s="9"/>
      <c r="NJW56" s="9"/>
      <c r="NJX56" s="9"/>
      <c r="NJY56" s="9"/>
      <c r="NJZ56" s="9"/>
      <c r="NKA56" s="9"/>
      <c r="NKB56" s="9"/>
      <c r="NKC56" s="9"/>
      <c r="NKD56" s="9"/>
      <c r="NKE56" s="9"/>
      <c r="NKF56" s="9"/>
      <c r="NKG56" s="9"/>
      <c r="NKH56" s="9"/>
      <c r="NKI56" s="9"/>
      <c r="NKJ56" s="9"/>
      <c r="NKK56" s="9"/>
      <c r="NKL56" s="9"/>
      <c r="NKM56" s="9"/>
      <c r="NKN56" s="9"/>
      <c r="NKO56" s="9"/>
      <c r="NKP56" s="9"/>
      <c r="NKQ56" s="9"/>
      <c r="NKR56" s="9"/>
      <c r="NKS56" s="9"/>
      <c r="NKT56" s="9"/>
      <c r="NKU56" s="9"/>
      <c r="NKV56" s="9"/>
      <c r="NKW56" s="9"/>
      <c r="NKX56" s="9"/>
      <c r="NKY56" s="9"/>
      <c r="NKZ56" s="9"/>
      <c r="NLA56" s="9"/>
      <c r="NLB56" s="9"/>
      <c r="NLC56" s="9"/>
      <c r="NLD56" s="9"/>
      <c r="NLE56" s="9"/>
      <c r="NLF56" s="9"/>
      <c r="NLG56" s="9"/>
      <c r="NLH56" s="9"/>
      <c r="NLI56" s="9"/>
      <c r="NLJ56" s="9"/>
      <c r="NLK56" s="9"/>
      <c r="NLL56" s="9"/>
      <c r="NLM56" s="9"/>
      <c r="NLN56" s="9"/>
      <c r="NLO56" s="9"/>
      <c r="NLP56" s="9"/>
      <c r="NLQ56" s="9"/>
      <c r="NLR56" s="9"/>
      <c r="NLS56" s="9"/>
      <c r="NLT56" s="9"/>
      <c r="NLU56" s="9"/>
      <c r="NLV56" s="9"/>
      <c r="NLW56" s="9"/>
      <c r="NLX56" s="9"/>
      <c r="NLY56" s="9"/>
      <c r="NLZ56" s="9"/>
      <c r="NMA56" s="9"/>
      <c r="NMB56" s="9"/>
      <c r="NMC56" s="9"/>
      <c r="NMD56" s="9"/>
      <c r="NME56" s="9"/>
      <c r="NMF56" s="9"/>
      <c r="NMG56" s="9"/>
      <c r="NMH56" s="9"/>
      <c r="NMI56" s="9"/>
      <c r="NMJ56" s="9"/>
      <c r="NMK56" s="9"/>
      <c r="NML56" s="9"/>
      <c r="NMM56" s="9"/>
      <c r="NMN56" s="9"/>
      <c r="NMO56" s="9"/>
      <c r="NMP56" s="9"/>
      <c r="NMQ56" s="9"/>
      <c r="NMR56" s="9"/>
      <c r="NMS56" s="9"/>
      <c r="NMT56" s="9"/>
      <c r="NMU56" s="9"/>
      <c r="NMV56" s="9"/>
      <c r="NMW56" s="9"/>
      <c r="NMX56" s="9"/>
      <c r="NMY56" s="9"/>
      <c r="NMZ56" s="9"/>
      <c r="NNA56" s="9"/>
      <c r="NNB56" s="9"/>
      <c r="NNC56" s="9"/>
      <c r="NND56" s="9"/>
      <c r="NNE56" s="9"/>
      <c r="NNF56" s="9"/>
      <c r="NNG56" s="9"/>
      <c r="NNH56" s="9"/>
      <c r="NNI56" s="9"/>
      <c r="NNJ56" s="9"/>
      <c r="NNK56" s="9"/>
      <c r="NNL56" s="9"/>
      <c r="NNM56" s="9"/>
      <c r="NNN56" s="9"/>
      <c r="NNO56" s="9"/>
      <c r="NNP56" s="9"/>
      <c r="NNQ56" s="9"/>
      <c r="NNR56" s="9"/>
      <c r="NNS56" s="9"/>
      <c r="NNT56" s="9"/>
      <c r="NNU56" s="9"/>
      <c r="NNV56" s="9"/>
      <c r="NNW56" s="9"/>
      <c r="NNX56" s="9"/>
      <c r="NNY56" s="9"/>
      <c r="NNZ56" s="9"/>
      <c r="NOA56" s="9"/>
      <c r="NOB56" s="9"/>
      <c r="NOC56" s="9"/>
      <c r="NOD56" s="9"/>
      <c r="NOE56" s="9"/>
      <c r="NOF56" s="9"/>
      <c r="NOG56" s="9"/>
      <c r="NOH56" s="9"/>
      <c r="NOI56" s="9"/>
      <c r="NOJ56" s="9"/>
      <c r="NOK56" s="9"/>
      <c r="NOL56" s="9"/>
      <c r="NOM56" s="9"/>
      <c r="NON56" s="9"/>
      <c r="NOO56" s="9"/>
      <c r="NOP56" s="9"/>
      <c r="NOQ56" s="9"/>
      <c r="NOR56" s="9"/>
      <c r="NOS56" s="9"/>
      <c r="NOT56" s="9"/>
      <c r="NOU56" s="9"/>
      <c r="NOV56" s="9"/>
      <c r="NOW56" s="9"/>
      <c r="NOX56" s="9"/>
      <c r="NOY56" s="9"/>
      <c r="NOZ56" s="9"/>
      <c r="NPA56" s="9"/>
      <c r="NPB56" s="9"/>
      <c r="NPC56" s="9"/>
      <c r="NPD56" s="9"/>
      <c r="NPE56" s="9"/>
      <c r="NPF56" s="9"/>
      <c r="NPG56" s="9"/>
      <c r="NPH56" s="9"/>
      <c r="NPI56" s="9"/>
      <c r="NPJ56" s="9"/>
      <c r="NPK56" s="9"/>
      <c r="NPL56" s="9"/>
      <c r="NPM56" s="9"/>
      <c r="NPN56" s="9"/>
      <c r="NPO56" s="9"/>
      <c r="NPP56" s="9"/>
      <c r="NPQ56" s="9"/>
      <c r="NPR56" s="9"/>
      <c r="NPS56" s="9"/>
      <c r="NPT56" s="9"/>
      <c r="NPU56" s="9"/>
      <c r="NPV56" s="9"/>
      <c r="NPW56" s="9"/>
      <c r="NPX56" s="9"/>
      <c r="NPY56" s="9"/>
      <c r="NPZ56" s="9"/>
      <c r="NQA56" s="9"/>
      <c r="NQB56" s="9"/>
      <c r="NQC56" s="9"/>
      <c r="NQD56" s="9"/>
      <c r="NQE56" s="9"/>
      <c r="NQF56" s="9"/>
      <c r="NQG56" s="9"/>
      <c r="NQH56" s="9"/>
      <c r="NQI56" s="9"/>
      <c r="NQJ56" s="9"/>
      <c r="NQK56" s="9"/>
      <c r="NQL56" s="9"/>
      <c r="NQM56" s="9"/>
      <c r="NQN56" s="9"/>
      <c r="NQO56" s="9"/>
      <c r="NQP56" s="9"/>
      <c r="NQQ56" s="9"/>
      <c r="NQR56" s="9"/>
      <c r="NQS56" s="9"/>
      <c r="NQT56" s="9"/>
      <c r="NQU56" s="9"/>
      <c r="NQV56" s="9"/>
      <c r="NQW56" s="9"/>
      <c r="NQX56" s="9"/>
      <c r="NQY56" s="9"/>
      <c r="NQZ56" s="9"/>
      <c r="NRA56" s="9"/>
      <c r="NRB56" s="9"/>
      <c r="NRC56" s="9"/>
      <c r="NRD56" s="9"/>
      <c r="NRE56" s="9"/>
      <c r="NRF56" s="9"/>
      <c r="NRG56" s="9"/>
      <c r="NRH56" s="9"/>
      <c r="NRI56" s="9"/>
      <c r="NRJ56" s="9"/>
      <c r="NRK56" s="9"/>
      <c r="NRL56" s="9"/>
      <c r="NRM56" s="9"/>
      <c r="NRN56" s="9"/>
      <c r="NRO56" s="9"/>
      <c r="NRP56" s="9"/>
      <c r="NRQ56" s="9"/>
      <c r="NRR56" s="9"/>
      <c r="NRS56" s="9"/>
      <c r="NRT56" s="9"/>
      <c r="NRU56" s="9"/>
      <c r="NRV56" s="9"/>
      <c r="NRW56" s="9"/>
      <c r="NRX56" s="9"/>
      <c r="NRY56" s="9"/>
      <c r="NRZ56" s="9"/>
      <c r="NSA56" s="9"/>
      <c r="NSB56" s="9"/>
      <c r="NSC56" s="9"/>
      <c r="NSD56" s="9"/>
      <c r="NSE56" s="9"/>
      <c r="NSF56" s="9"/>
      <c r="NSG56" s="9"/>
      <c r="NSH56" s="9"/>
      <c r="NSI56" s="9"/>
      <c r="NSJ56" s="9"/>
      <c r="NSK56" s="9"/>
      <c r="NSL56" s="9"/>
      <c r="NSM56" s="9"/>
      <c r="NSN56" s="9"/>
      <c r="NSO56" s="9"/>
      <c r="NSP56" s="9"/>
      <c r="NSQ56" s="9"/>
      <c r="NSR56" s="9"/>
      <c r="NSS56" s="9"/>
      <c r="NST56" s="9"/>
      <c r="NSU56" s="9"/>
      <c r="NSV56" s="9"/>
      <c r="NSW56" s="9"/>
      <c r="NSX56" s="9"/>
      <c r="NSY56" s="9"/>
      <c r="NSZ56" s="9"/>
      <c r="NTA56" s="9"/>
      <c r="NTB56" s="9"/>
      <c r="NTC56" s="9"/>
      <c r="NTD56" s="9"/>
      <c r="NTE56" s="9"/>
      <c r="NTF56" s="9"/>
      <c r="NTG56" s="9"/>
      <c r="NTH56" s="9"/>
      <c r="NTI56" s="9"/>
      <c r="NTJ56" s="9"/>
      <c r="NTK56" s="9"/>
      <c r="NTL56" s="9"/>
      <c r="NTM56" s="9"/>
      <c r="NTN56" s="9"/>
      <c r="NTO56" s="9"/>
      <c r="NTP56" s="9"/>
      <c r="NTQ56" s="9"/>
      <c r="NTR56" s="9"/>
      <c r="NTS56" s="9"/>
      <c r="NTT56" s="9"/>
      <c r="NTU56" s="9"/>
      <c r="NTV56" s="9"/>
      <c r="NTW56" s="9"/>
      <c r="NTX56" s="9"/>
      <c r="NTY56" s="9"/>
      <c r="NTZ56" s="9"/>
      <c r="NUA56" s="9"/>
      <c r="NUB56" s="9"/>
      <c r="NUC56" s="9"/>
      <c r="NUD56" s="9"/>
      <c r="NUE56" s="9"/>
      <c r="NUF56" s="9"/>
      <c r="NUG56" s="9"/>
      <c r="NUH56" s="9"/>
      <c r="NUI56" s="9"/>
      <c r="NUJ56" s="9"/>
      <c r="NUK56" s="9"/>
      <c r="NUL56" s="9"/>
      <c r="NUM56" s="9"/>
      <c r="NUN56" s="9"/>
      <c r="NUO56" s="9"/>
      <c r="NUP56" s="9"/>
      <c r="NUQ56" s="9"/>
      <c r="NUR56" s="9"/>
      <c r="NUS56" s="9"/>
      <c r="NUT56" s="9"/>
      <c r="NUU56" s="9"/>
      <c r="NUV56" s="9"/>
      <c r="NUW56" s="9"/>
      <c r="NUX56" s="9"/>
      <c r="NUY56" s="9"/>
      <c r="NUZ56" s="9"/>
      <c r="NVA56" s="9"/>
      <c r="NVB56" s="9"/>
      <c r="NVC56" s="9"/>
      <c r="NVD56" s="9"/>
      <c r="NVE56" s="9"/>
      <c r="NVF56" s="9"/>
      <c r="NVG56" s="9"/>
      <c r="NVH56" s="9"/>
      <c r="NVI56" s="9"/>
      <c r="NVJ56" s="9"/>
      <c r="NVK56" s="9"/>
      <c r="NVL56" s="9"/>
      <c r="NVM56" s="9"/>
      <c r="NVN56" s="9"/>
      <c r="NVO56" s="9"/>
      <c r="NVP56" s="9"/>
      <c r="NVQ56" s="9"/>
      <c r="NVR56" s="9"/>
      <c r="NVS56" s="9"/>
      <c r="NVT56" s="9"/>
      <c r="NVU56" s="9"/>
      <c r="NVV56" s="9"/>
      <c r="NVW56" s="9"/>
      <c r="NVX56" s="9"/>
      <c r="NVY56" s="9"/>
      <c r="NVZ56" s="9"/>
      <c r="NWA56" s="9"/>
      <c r="NWB56" s="9"/>
      <c r="NWC56" s="9"/>
      <c r="NWD56" s="9"/>
      <c r="NWE56" s="9"/>
      <c r="NWF56" s="9"/>
      <c r="NWG56" s="9"/>
      <c r="NWH56" s="9"/>
      <c r="NWI56" s="9"/>
      <c r="NWJ56" s="9"/>
      <c r="NWK56" s="9"/>
      <c r="NWL56" s="9"/>
      <c r="NWM56" s="9"/>
      <c r="NWN56" s="9"/>
      <c r="NWO56" s="9"/>
      <c r="NWP56" s="9"/>
      <c r="NWQ56" s="9"/>
      <c r="NWR56" s="9"/>
      <c r="NWS56" s="9"/>
      <c r="NWT56" s="9"/>
      <c r="NWU56" s="9"/>
      <c r="NWV56" s="9"/>
      <c r="NWW56" s="9"/>
      <c r="NWX56" s="9"/>
      <c r="NWY56" s="9"/>
      <c r="NWZ56" s="9"/>
      <c r="NXA56" s="9"/>
      <c r="NXB56" s="9"/>
      <c r="NXC56" s="9"/>
      <c r="NXD56" s="9"/>
      <c r="NXE56" s="9"/>
      <c r="NXF56" s="9"/>
      <c r="NXG56" s="9"/>
      <c r="NXH56" s="9"/>
      <c r="NXI56" s="9"/>
      <c r="NXJ56" s="9"/>
      <c r="NXK56" s="9"/>
      <c r="NXL56" s="9"/>
      <c r="NXM56" s="9"/>
      <c r="NXN56" s="9"/>
      <c r="NXO56" s="9"/>
      <c r="NXP56" s="9"/>
      <c r="NXQ56" s="9"/>
      <c r="NXR56" s="9"/>
      <c r="NXS56" s="9"/>
      <c r="NXT56" s="9"/>
      <c r="NXU56" s="9"/>
      <c r="NXV56" s="9"/>
      <c r="NXW56" s="9"/>
      <c r="NXX56" s="9"/>
      <c r="NXY56" s="9"/>
      <c r="NXZ56" s="9"/>
      <c r="NYA56" s="9"/>
      <c r="NYB56" s="9"/>
      <c r="NYC56" s="9"/>
      <c r="NYD56" s="9"/>
      <c r="NYE56" s="9"/>
      <c r="NYF56" s="9"/>
      <c r="NYG56" s="9"/>
      <c r="NYH56" s="9"/>
      <c r="NYI56" s="9"/>
      <c r="NYJ56" s="9"/>
      <c r="NYK56" s="9"/>
      <c r="NYL56" s="9"/>
      <c r="NYM56" s="9"/>
      <c r="NYN56" s="9"/>
      <c r="NYO56" s="9"/>
      <c r="NYP56" s="9"/>
      <c r="NYQ56" s="9"/>
      <c r="NYR56" s="9"/>
      <c r="NYS56" s="9"/>
      <c r="NYT56" s="9"/>
      <c r="NYU56" s="9"/>
      <c r="NYV56" s="9"/>
      <c r="NYW56" s="9"/>
      <c r="NYX56" s="9"/>
      <c r="NYY56" s="9"/>
      <c r="NYZ56" s="9"/>
      <c r="NZA56" s="9"/>
      <c r="NZB56" s="9"/>
      <c r="NZC56" s="9"/>
      <c r="NZD56" s="9"/>
      <c r="NZE56" s="9"/>
      <c r="NZF56" s="9"/>
      <c r="NZG56" s="9"/>
      <c r="NZH56" s="9"/>
      <c r="NZI56" s="9"/>
      <c r="NZJ56" s="9"/>
      <c r="NZK56" s="9"/>
      <c r="NZL56" s="9"/>
      <c r="NZM56" s="9"/>
      <c r="NZN56" s="9"/>
      <c r="NZO56" s="9"/>
      <c r="NZP56" s="9"/>
      <c r="NZQ56" s="9"/>
      <c r="NZR56" s="9"/>
      <c r="NZS56" s="9"/>
      <c r="NZT56" s="9"/>
      <c r="NZU56" s="9"/>
      <c r="NZV56" s="9"/>
      <c r="NZW56" s="9"/>
      <c r="NZX56" s="9"/>
      <c r="NZY56" s="9"/>
      <c r="NZZ56" s="9"/>
      <c r="OAA56" s="9"/>
      <c r="OAB56" s="9"/>
      <c r="OAC56" s="9"/>
      <c r="OAD56" s="9"/>
      <c r="OAE56" s="9"/>
      <c r="OAF56" s="9"/>
      <c r="OAG56" s="9"/>
      <c r="OAH56" s="9"/>
      <c r="OAI56" s="9"/>
      <c r="OAJ56" s="9"/>
      <c r="OAK56" s="9"/>
      <c r="OAL56" s="9"/>
      <c r="OAM56" s="9"/>
      <c r="OAN56" s="9"/>
      <c r="OAO56" s="9"/>
      <c r="OAP56" s="9"/>
      <c r="OAQ56" s="9"/>
      <c r="OAR56" s="9"/>
      <c r="OAS56" s="9"/>
      <c r="OAT56" s="9"/>
      <c r="OAU56" s="9"/>
      <c r="OAV56" s="9"/>
      <c r="OAW56" s="9"/>
      <c r="OAX56" s="9"/>
      <c r="OAY56" s="9"/>
      <c r="OAZ56" s="9"/>
      <c r="OBA56" s="9"/>
      <c r="OBB56" s="9"/>
      <c r="OBC56" s="9"/>
      <c r="OBD56" s="9"/>
      <c r="OBE56" s="9"/>
      <c r="OBF56" s="9"/>
      <c r="OBG56" s="9"/>
      <c r="OBH56" s="9"/>
      <c r="OBI56" s="9"/>
      <c r="OBJ56" s="9"/>
      <c r="OBK56" s="9"/>
      <c r="OBL56" s="9"/>
      <c r="OBM56" s="9"/>
      <c r="OBN56" s="9"/>
      <c r="OBO56" s="9"/>
      <c r="OBP56" s="9"/>
      <c r="OBQ56" s="9"/>
      <c r="OBR56" s="9"/>
      <c r="OBS56" s="9"/>
      <c r="OBT56" s="9"/>
      <c r="OBU56" s="9"/>
      <c r="OBV56" s="9"/>
      <c r="OBW56" s="9"/>
      <c r="OBX56" s="9"/>
      <c r="OBY56" s="9"/>
      <c r="OBZ56" s="9"/>
      <c r="OCA56" s="9"/>
      <c r="OCB56" s="9"/>
      <c r="OCC56" s="9"/>
      <c r="OCD56" s="9"/>
      <c r="OCE56" s="9"/>
      <c r="OCF56" s="9"/>
      <c r="OCG56" s="9"/>
      <c r="OCH56" s="9"/>
      <c r="OCI56" s="9"/>
      <c r="OCJ56" s="9"/>
      <c r="OCK56" s="9"/>
      <c r="OCL56" s="9"/>
      <c r="OCM56" s="9"/>
      <c r="OCN56" s="9"/>
      <c r="OCO56" s="9"/>
      <c r="OCP56" s="9"/>
      <c r="OCQ56" s="9"/>
      <c r="OCR56" s="9"/>
      <c r="OCS56" s="9"/>
      <c r="OCT56" s="9"/>
      <c r="OCU56" s="9"/>
      <c r="OCV56" s="9"/>
      <c r="OCW56" s="9"/>
      <c r="OCX56" s="9"/>
      <c r="OCY56" s="9"/>
      <c r="OCZ56" s="9"/>
      <c r="ODA56" s="9"/>
      <c r="ODB56" s="9"/>
      <c r="ODC56" s="9"/>
      <c r="ODD56" s="9"/>
      <c r="ODE56" s="9"/>
      <c r="ODF56" s="9"/>
      <c r="ODG56" s="9"/>
      <c r="ODH56" s="9"/>
      <c r="ODI56" s="9"/>
      <c r="ODJ56" s="9"/>
      <c r="ODK56" s="9"/>
      <c r="ODL56" s="9"/>
      <c r="ODM56" s="9"/>
      <c r="ODN56" s="9"/>
      <c r="ODO56" s="9"/>
      <c r="ODP56" s="9"/>
      <c r="ODQ56" s="9"/>
      <c r="ODR56" s="9"/>
      <c r="ODS56" s="9"/>
      <c r="ODT56" s="9"/>
      <c r="ODU56" s="9"/>
      <c r="ODV56" s="9"/>
      <c r="ODW56" s="9"/>
      <c r="ODX56" s="9"/>
      <c r="ODY56" s="9"/>
      <c r="ODZ56" s="9"/>
      <c r="OEA56" s="9"/>
      <c r="OEB56" s="9"/>
      <c r="OEC56" s="9"/>
      <c r="OED56" s="9"/>
      <c r="OEE56" s="9"/>
      <c r="OEF56" s="9"/>
      <c r="OEG56" s="9"/>
      <c r="OEH56" s="9"/>
      <c r="OEI56" s="9"/>
      <c r="OEJ56" s="9"/>
      <c r="OEK56" s="9"/>
      <c r="OEL56" s="9"/>
      <c r="OEM56" s="9"/>
      <c r="OEN56" s="9"/>
      <c r="OEO56" s="9"/>
      <c r="OEP56" s="9"/>
      <c r="OEQ56" s="9"/>
      <c r="OER56" s="9"/>
      <c r="OES56" s="9"/>
      <c r="OET56" s="9"/>
      <c r="OEU56" s="9"/>
      <c r="OEV56" s="9"/>
      <c r="OEW56" s="9"/>
      <c r="OEX56" s="9"/>
      <c r="OEY56" s="9"/>
      <c r="OEZ56" s="9"/>
      <c r="OFA56" s="9"/>
      <c r="OFB56" s="9"/>
      <c r="OFC56" s="9"/>
      <c r="OFD56" s="9"/>
      <c r="OFE56" s="9"/>
      <c r="OFF56" s="9"/>
      <c r="OFG56" s="9"/>
      <c r="OFH56" s="9"/>
      <c r="OFI56" s="9"/>
      <c r="OFJ56" s="9"/>
      <c r="OFK56" s="9"/>
      <c r="OFL56" s="9"/>
      <c r="OFM56" s="9"/>
      <c r="OFN56" s="9"/>
      <c r="OFO56" s="9"/>
      <c r="OFP56" s="9"/>
      <c r="OFQ56" s="9"/>
      <c r="OFR56" s="9"/>
      <c r="OFS56" s="9"/>
      <c r="OFT56" s="9"/>
      <c r="OFU56" s="9"/>
      <c r="OFV56" s="9"/>
      <c r="OFW56" s="9"/>
      <c r="OFX56" s="9"/>
      <c r="OFY56" s="9"/>
      <c r="OFZ56" s="9"/>
      <c r="OGA56" s="9"/>
      <c r="OGB56" s="9"/>
      <c r="OGC56" s="9"/>
      <c r="OGD56" s="9"/>
      <c r="OGE56" s="9"/>
      <c r="OGF56" s="9"/>
      <c r="OGG56" s="9"/>
      <c r="OGH56" s="9"/>
      <c r="OGI56" s="9"/>
      <c r="OGJ56" s="9"/>
      <c r="OGK56" s="9"/>
      <c r="OGL56" s="9"/>
      <c r="OGM56" s="9"/>
      <c r="OGN56" s="9"/>
      <c r="OGO56" s="9"/>
      <c r="OGP56" s="9"/>
      <c r="OGQ56" s="9"/>
      <c r="OGR56" s="9"/>
      <c r="OGS56" s="9"/>
      <c r="OGT56" s="9"/>
      <c r="OGU56" s="9"/>
      <c r="OGV56" s="9"/>
      <c r="OGW56" s="9"/>
      <c r="OGX56" s="9"/>
      <c r="OGY56" s="9"/>
      <c r="OGZ56" s="9"/>
      <c r="OHA56" s="9"/>
      <c r="OHB56" s="9"/>
      <c r="OHC56" s="9"/>
      <c r="OHD56" s="9"/>
      <c r="OHE56" s="9"/>
      <c r="OHF56" s="9"/>
      <c r="OHG56" s="9"/>
      <c r="OHH56" s="9"/>
      <c r="OHI56" s="9"/>
      <c r="OHJ56" s="9"/>
      <c r="OHK56" s="9"/>
      <c r="OHL56" s="9"/>
      <c r="OHM56" s="9"/>
      <c r="OHN56" s="9"/>
      <c r="OHO56" s="9"/>
      <c r="OHP56" s="9"/>
      <c r="OHQ56" s="9"/>
      <c r="OHR56" s="9"/>
      <c r="OHS56" s="9"/>
      <c r="OHT56" s="9"/>
      <c r="OHU56" s="9"/>
      <c r="OHV56" s="9"/>
      <c r="OHW56" s="9"/>
      <c r="OHX56" s="9"/>
      <c r="OHY56" s="9"/>
      <c r="OHZ56" s="9"/>
      <c r="OIA56" s="9"/>
      <c r="OIB56" s="9"/>
      <c r="OIC56" s="9"/>
      <c r="OID56" s="9"/>
      <c r="OIE56" s="9"/>
      <c r="OIF56" s="9"/>
      <c r="OIG56" s="9"/>
      <c r="OIH56" s="9"/>
      <c r="OII56" s="9"/>
      <c r="OIJ56" s="9"/>
      <c r="OIK56" s="9"/>
      <c r="OIL56" s="9"/>
      <c r="OIM56" s="9"/>
      <c r="OIN56" s="9"/>
      <c r="OIO56" s="9"/>
      <c r="OIP56" s="9"/>
      <c r="OIQ56" s="9"/>
      <c r="OIR56" s="9"/>
      <c r="OIS56" s="9"/>
      <c r="OIT56" s="9"/>
      <c r="OIU56" s="9"/>
      <c r="OIV56" s="9"/>
      <c r="OIW56" s="9"/>
      <c r="OIX56" s="9"/>
      <c r="OIY56" s="9"/>
      <c r="OIZ56" s="9"/>
      <c r="OJA56" s="9"/>
      <c r="OJB56" s="9"/>
      <c r="OJC56" s="9"/>
      <c r="OJD56" s="9"/>
      <c r="OJE56" s="9"/>
      <c r="OJF56" s="9"/>
      <c r="OJG56" s="9"/>
      <c r="OJH56" s="9"/>
      <c r="OJI56" s="9"/>
      <c r="OJJ56" s="9"/>
      <c r="OJK56" s="9"/>
      <c r="OJL56" s="9"/>
      <c r="OJM56" s="9"/>
      <c r="OJN56" s="9"/>
      <c r="OJO56" s="9"/>
      <c r="OJP56" s="9"/>
      <c r="OJQ56" s="9"/>
      <c r="OJR56" s="9"/>
      <c r="OJS56" s="9"/>
      <c r="OJT56" s="9"/>
      <c r="OJU56" s="9"/>
      <c r="OJV56" s="9"/>
      <c r="OJW56" s="9"/>
      <c r="OJX56" s="9"/>
      <c r="OJY56" s="9"/>
      <c r="OJZ56" s="9"/>
      <c r="OKA56" s="9"/>
      <c r="OKB56" s="9"/>
      <c r="OKC56" s="9"/>
      <c r="OKD56" s="9"/>
      <c r="OKE56" s="9"/>
      <c r="OKF56" s="9"/>
      <c r="OKG56" s="9"/>
      <c r="OKH56" s="9"/>
      <c r="OKI56" s="9"/>
      <c r="OKJ56" s="9"/>
      <c r="OKK56" s="9"/>
      <c r="OKL56" s="9"/>
      <c r="OKM56" s="9"/>
      <c r="OKN56" s="9"/>
      <c r="OKO56" s="9"/>
      <c r="OKP56" s="9"/>
      <c r="OKQ56" s="9"/>
      <c r="OKR56" s="9"/>
      <c r="OKS56" s="9"/>
      <c r="OKT56" s="9"/>
      <c r="OKU56" s="9"/>
      <c r="OKV56" s="9"/>
      <c r="OKW56" s="9"/>
      <c r="OKX56" s="9"/>
      <c r="OKY56" s="9"/>
      <c r="OKZ56" s="9"/>
      <c r="OLA56" s="9"/>
      <c r="OLB56" s="9"/>
      <c r="OLC56" s="9"/>
      <c r="OLD56" s="9"/>
      <c r="OLE56" s="9"/>
      <c r="OLF56" s="9"/>
      <c r="OLG56" s="9"/>
      <c r="OLH56" s="9"/>
      <c r="OLI56" s="9"/>
      <c r="OLJ56" s="9"/>
      <c r="OLK56" s="9"/>
      <c r="OLL56" s="9"/>
      <c r="OLM56" s="9"/>
      <c r="OLN56" s="9"/>
      <c r="OLO56" s="9"/>
      <c r="OLP56" s="9"/>
      <c r="OLQ56" s="9"/>
      <c r="OLR56" s="9"/>
      <c r="OLS56" s="9"/>
      <c r="OLT56" s="9"/>
      <c r="OLU56" s="9"/>
      <c r="OLV56" s="9"/>
      <c r="OLW56" s="9"/>
      <c r="OLX56" s="9"/>
      <c r="OLY56" s="9"/>
      <c r="OLZ56" s="9"/>
      <c r="OMA56" s="9"/>
      <c r="OMB56" s="9"/>
      <c r="OMC56" s="9"/>
      <c r="OMD56" s="9"/>
      <c r="OME56" s="9"/>
      <c r="OMF56" s="9"/>
      <c r="OMG56" s="9"/>
      <c r="OMH56" s="9"/>
      <c r="OMI56" s="9"/>
      <c r="OMJ56" s="9"/>
      <c r="OMK56" s="9"/>
      <c r="OML56" s="9"/>
      <c r="OMM56" s="9"/>
      <c r="OMN56" s="9"/>
      <c r="OMO56" s="9"/>
      <c r="OMP56" s="9"/>
      <c r="OMQ56" s="9"/>
      <c r="OMR56" s="9"/>
      <c r="OMS56" s="9"/>
      <c r="OMT56" s="9"/>
      <c r="OMU56" s="9"/>
      <c r="OMV56" s="9"/>
      <c r="OMW56" s="9"/>
      <c r="OMX56" s="9"/>
      <c r="OMY56" s="9"/>
      <c r="OMZ56" s="9"/>
      <c r="ONA56" s="9"/>
      <c r="ONB56" s="9"/>
      <c r="ONC56" s="9"/>
      <c r="OND56" s="9"/>
      <c r="ONE56" s="9"/>
      <c r="ONF56" s="9"/>
      <c r="ONG56" s="9"/>
      <c r="ONH56" s="9"/>
      <c r="ONI56" s="9"/>
      <c r="ONJ56" s="9"/>
      <c r="ONK56" s="9"/>
      <c r="ONL56" s="9"/>
      <c r="ONM56" s="9"/>
      <c r="ONN56" s="9"/>
      <c r="ONO56" s="9"/>
      <c r="ONP56" s="9"/>
      <c r="ONQ56" s="9"/>
      <c r="ONR56" s="9"/>
      <c r="ONS56" s="9"/>
      <c r="ONT56" s="9"/>
      <c r="ONU56" s="9"/>
      <c r="ONV56" s="9"/>
      <c r="ONW56" s="9"/>
      <c r="ONX56" s="9"/>
      <c r="ONY56" s="9"/>
      <c r="ONZ56" s="9"/>
      <c r="OOA56" s="9"/>
      <c r="OOB56" s="9"/>
      <c r="OOC56" s="9"/>
      <c r="OOD56" s="9"/>
      <c r="OOE56" s="9"/>
      <c r="OOF56" s="9"/>
      <c r="OOG56" s="9"/>
      <c r="OOH56" s="9"/>
      <c r="OOI56" s="9"/>
      <c r="OOJ56" s="9"/>
      <c r="OOK56" s="9"/>
      <c r="OOL56" s="9"/>
      <c r="OOM56" s="9"/>
      <c r="OON56" s="9"/>
      <c r="OOO56" s="9"/>
      <c r="OOP56" s="9"/>
      <c r="OOQ56" s="9"/>
      <c r="OOR56" s="9"/>
      <c r="OOS56" s="9"/>
      <c r="OOT56" s="9"/>
      <c r="OOU56" s="9"/>
      <c r="OOV56" s="9"/>
      <c r="OOW56" s="9"/>
      <c r="OOX56" s="9"/>
      <c r="OOY56" s="9"/>
      <c r="OOZ56" s="9"/>
      <c r="OPA56" s="9"/>
      <c r="OPB56" s="9"/>
      <c r="OPC56" s="9"/>
      <c r="OPD56" s="9"/>
      <c r="OPE56" s="9"/>
      <c r="OPF56" s="9"/>
      <c r="OPG56" s="9"/>
      <c r="OPH56" s="9"/>
      <c r="OPI56" s="9"/>
      <c r="OPJ56" s="9"/>
      <c r="OPK56" s="9"/>
      <c r="OPL56" s="9"/>
      <c r="OPM56" s="9"/>
      <c r="OPN56" s="9"/>
      <c r="OPO56" s="9"/>
      <c r="OPP56" s="9"/>
      <c r="OPQ56" s="9"/>
      <c r="OPR56" s="9"/>
      <c r="OPS56" s="9"/>
      <c r="OPT56" s="9"/>
      <c r="OPU56" s="9"/>
      <c r="OPV56" s="9"/>
      <c r="OPW56" s="9"/>
      <c r="OPX56" s="9"/>
      <c r="OPY56" s="9"/>
      <c r="OPZ56" s="9"/>
      <c r="OQA56" s="9"/>
      <c r="OQB56" s="9"/>
      <c r="OQC56" s="9"/>
      <c r="OQD56" s="9"/>
      <c r="OQE56" s="9"/>
      <c r="OQF56" s="9"/>
      <c r="OQG56" s="9"/>
      <c r="OQH56" s="9"/>
      <c r="OQI56" s="9"/>
      <c r="OQJ56" s="9"/>
      <c r="OQK56" s="9"/>
      <c r="OQL56" s="9"/>
      <c r="OQM56" s="9"/>
      <c r="OQN56" s="9"/>
      <c r="OQO56" s="9"/>
      <c r="OQP56" s="9"/>
      <c r="OQQ56" s="9"/>
      <c r="OQR56" s="9"/>
      <c r="OQS56" s="9"/>
      <c r="OQT56" s="9"/>
      <c r="OQU56" s="9"/>
      <c r="OQV56" s="9"/>
      <c r="OQW56" s="9"/>
      <c r="OQX56" s="9"/>
      <c r="OQY56" s="9"/>
      <c r="OQZ56" s="9"/>
      <c r="ORA56" s="9"/>
      <c r="ORB56" s="9"/>
      <c r="ORC56" s="9"/>
      <c r="ORD56" s="9"/>
      <c r="ORE56" s="9"/>
      <c r="ORF56" s="9"/>
      <c r="ORG56" s="9"/>
      <c r="ORH56" s="9"/>
      <c r="ORI56" s="9"/>
      <c r="ORJ56" s="9"/>
      <c r="ORK56" s="9"/>
      <c r="ORL56" s="9"/>
      <c r="ORM56" s="9"/>
      <c r="ORN56" s="9"/>
      <c r="ORO56" s="9"/>
      <c r="ORP56" s="9"/>
      <c r="ORQ56" s="9"/>
      <c r="ORR56" s="9"/>
      <c r="ORS56" s="9"/>
      <c r="ORT56" s="9"/>
      <c r="ORU56" s="9"/>
      <c r="ORV56" s="9"/>
      <c r="ORW56" s="9"/>
      <c r="ORX56" s="9"/>
      <c r="ORY56" s="9"/>
      <c r="ORZ56" s="9"/>
      <c r="OSA56" s="9"/>
      <c r="OSB56" s="9"/>
      <c r="OSC56" s="9"/>
      <c r="OSD56" s="9"/>
      <c r="OSE56" s="9"/>
      <c r="OSF56" s="9"/>
      <c r="OSG56" s="9"/>
      <c r="OSH56" s="9"/>
      <c r="OSI56" s="9"/>
      <c r="OSJ56" s="9"/>
      <c r="OSK56" s="9"/>
      <c r="OSL56" s="9"/>
      <c r="OSM56" s="9"/>
      <c r="OSN56" s="9"/>
      <c r="OSO56" s="9"/>
      <c r="OSP56" s="9"/>
      <c r="OSQ56" s="9"/>
      <c r="OSR56" s="9"/>
      <c r="OSS56" s="9"/>
      <c r="OST56" s="9"/>
      <c r="OSU56" s="9"/>
      <c r="OSV56" s="9"/>
      <c r="OSW56" s="9"/>
      <c r="OSX56" s="9"/>
      <c r="OSY56" s="9"/>
      <c r="OSZ56" s="9"/>
      <c r="OTA56" s="9"/>
      <c r="OTB56" s="9"/>
      <c r="OTC56" s="9"/>
      <c r="OTD56" s="9"/>
      <c r="OTE56" s="9"/>
      <c r="OTF56" s="9"/>
      <c r="OTG56" s="9"/>
      <c r="OTH56" s="9"/>
      <c r="OTI56" s="9"/>
      <c r="OTJ56" s="9"/>
      <c r="OTK56" s="9"/>
      <c r="OTL56" s="9"/>
      <c r="OTM56" s="9"/>
      <c r="OTN56" s="9"/>
      <c r="OTO56" s="9"/>
      <c r="OTP56" s="9"/>
      <c r="OTQ56" s="9"/>
      <c r="OTR56" s="9"/>
      <c r="OTS56" s="9"/>
      <c r="OTT56" s="9"/>
      <c r="OTU56" s="9"/>
      <c r="OTV56" s="9"/>
      <c r="OTW56" s="9"/>
      <c r="OTX56" s="9"/>
      <c r="OTY56" s="9"/>
      <c r="OTZ56" s="9"/>
      <c r="OUA56" s="9"/>
      <c r="OUB56" s="9"/>
      <c r="OUC56" s="9"/>
      <c r="OUD56" s="9"/>
      <c r="OUE56" s="9"/>
      <c r="OUF56" s="9"/>
      <c r="OUG56" s="9"/>
      <c r="OUH56" s="9"/>
      <c r="OUI56" s="9"/>
      <c r="OUJ56" s="9"/>
      <c r="OUK56" s="9"/>
      <c r="OUL56" s="9"/>
      <c r="OUM56" s="9"/>
      <c r="OUN56" s="9"/>
      <c r="OUO56" s="9"/>
      <c r="OUP56" s="9"/>
      <c r="OUQ56" s="9"/>
      <c r="OUR56" s="9"/>
      <c r="OUS56" s="9"/>
      <c r="OUT56" s="9"/>
      <c r="OUU56" s="9"/>
      <c r="OUV56" s="9"/>
      <c r="OUW56" s="9"/>
      <c r="OUX56" s="9"/>
      <c r="OUY56" s="9"/>
      <c r="OUZ56" s="9"/>
      <c r="OVA56" s="9"/>
      <c r="OVB56" s="9"/>
      <c r="OVC56" s="9"/>
      <c r="OVD56" s="9"/>
      <c r="OVE56" s="9"/>
      <c r="OVF56" s="9"/>
      <c r="OVG56" s="9"/>
      <c r="OVH56" s="9"/>
      <c r="OVI56" s="9"/>
      <c r="OVJ56" s="9"/>
      <c r="OVK56" s="9"/>
      <c r="OVL56" s="9"/>
      <c r="OVM56" s="9"/>
      <c r="OVN56" s="9"/>
      <c r="OVO56" s="9"/>
      <c r="OVP56" s="9"/>
      <c r="OVQ56" s="9"/>
      <c r="OVR56" s="9"/>
      <c r="OVS56" s="9"/>
      <c r="OVT56" s="9"/>
      <c r="OVU56" s="9"/>
      <c r="OVV56" s="9"/>
      <c r="OVW56" s="9"/>
      <c r="OVX56" s="9"/>
      <c r="OVY56" s="9"/>
      <c r="OVZ56" s="9"/>
      <c r="OWA56" s="9"/>
      <c r="OWB56" s="9"/>
      <c r="OWC56" s="9"/>
      <c r="OWD56" s="9"/>
      <c r="OWE56" s="9"/>
      <c r="OWF56" s="9"/>
      <c r="OWG56" s="9"/>
      <c r="OWH56" s="9"/>
      <c r="OWI56" s="9"/>
      <c r="OWJ56" s="9"/>
      <c r="OWK56" s="9"/>
      <c r="OWL56" s="9"/>
      <c r="OWM56" s="9"/>
      <c r="OWN56" s="9"/>
      <c r="OWO56" s="9"/>
      <c r="OWP56" s="9"/>
      <c r="OWQ56" s="9"/>
      <c r="OWR56" s="9"/>
      <c r="OWS56" s="9"/>
      <c r="OWT56" s="9"/>
      <c r="OWU56" s="9"/>
      <c r="OWV56" s="9"/>
      <c r="OWW56" s="9"/>
      <c r="OWX56" s="9"/>
      <c r="OWY56" s="9"/>
      <c r="OWZ56" s="9"/>
      <c r="OXA56" s="9"/>
      <c r="OXB56" s="9"/>
      <c r="OXC56" s="9"/>
      <c r="OXD56" s="9"/>
      <c r="OXE56" s="9"/>
      <c r="OXF56" s="9"/>
      <c r="OXG56" s="9"/>
      <c r="OXH56" s="9"/>
      <c r="OXI56" s="9"/>
      <c r="OXJ56" s="9"/>
      <c r="OXK56" s="9"/>
      <c r="OXL56" s="9"/>
      <c r="OXM56" s="9"/>
      <c r="OXN56" s="9"/>
      <c r="OXO56" s="9"/>
      <c r="OXP56" s="9"/>
      <c r="OXQ56" s="9"/>
      <c r="OXR56" s="9"/>
      <c r="OXS56" s="9"/>
      <c r="OXT56" s="9"/>
      <c r="OXU56" s="9"/>
      <c r="OXV56" s="9"/>
      <c r="OXW56" s="9"/>
      <c r="OXX56" s="9"/>
      <c r="OXY56" s="9"/>
      <c r="OXZ56" s="9"/>
      <c r="OYA56" s="9"/>
      <c r="OYB56" s="9"/>
      <c r="OYC56" s="9"/>
      <c r="OYD56" s="9"/>
      <c r="OYE56" s="9"/>
      <c r="OYF56" s="9"/>
      <c r="OYG56" s="9"/>
      <c r="OYH56" s="9"/>
      <c r="OYI56" s="9"/>
      <c r="OYJ56" s="9"/>
      <c r="OYK56" s="9"/>
      <c r="OYL56" s="9"/>
      <c r="OYM56" s="9"/>
      <c r="OYN56" s="9"/>
      <c r="OYO56" s="9"/>
      <c r="OYP56" s="9"/>
      <c r="OYQ56" s="9"/>
      <c r="OYR56" s="9"/>
      <c r="OYS56" s="9"/>
      <c r="OYT56" s="9"/>
      <c r="OYU56" s="9"/>
      <c r="OYV56" s="9"/>
      <c r="OYW56" s="9"/>
      <c r="OYX56" s="9"/>
      <c r="OYY56" s="9"/>
      <c r="OYZ56" s="9"/>
      <c r="OZA56" s="9"/>
      <c r="OZB56" s="9"/>
      <c r="OZC56" s="9"/>
      <c r="OZD56" s="9"/>
      <c r="OZE56" s="9"/>
      <c r="OZF56" s="9"/>
      <c r="OZG56" s="9"/>
      <c r="OZH56" s="9"/>
      <c r="OZI56" s="9"/>
      <c r="OZJ56" s="9"/>
      <c r="OZK56" s="9"/>
      <c r="OZL56" s="9"/>
      <c r="OZM56" s="9"/>
      <c r="OZN56" s="9"/>
      <c r="OZO56" s="9"/>
      <c r="OZP56" s="9"/>
      <c r="OZQ56" s="9"/>
      <c r="OZR56" s="9"/>
      <c r="OZS56" s="9"/>
      <c r="OZT56" s="9"/>
      <c r="OZU56" s="9"/>
      <c r="OZV56" s="9"/>
      <c r="OZW56" s="9"/>
      <c r="OZX56" s="9"/>
      <c r="OZY56" s="9"/>
      <c r="OZZ56" s="9"/>
      <c r="PAA56" s="9"/>
      <c r="PAB56" s="9"/>
      <c r="PAC56" s="9"/>
      <c r="PAD56" s="9"/>
      <c r="PAE56" s="9"/>
      <c r="PAF56" s="9"/>
      <c r="PAG56" s="9"/>
      <c r="PAH56" s="9"/>
      <c r="PAI56" s="9"/>
      <c r="PAJ56" s="9"/>
      <c r="PAK56" s="9"/>
      <c r="PAL56" s="9"/>
      <c r="PAM56" s="9"/>
      <c r="PAN56" s="9"/>
      <c r="PAO56" s="9"/>
      <c r="PAP56" s="9"/>
      <c r="PAQ56" s="9"/>
      <c r="PAR56" s="9"/>
      <c r="PAS56" s="9"/>
      <c r="PAT56" s="9"/>
      <c r="PAU56" s="9"/>
      <c r="PAV56" s="9"/>
      <c r="PAW56" s="9"/>
      <c r="PAX56" s="9"/>
      <c r="PAY56" s="9"/>
      <c r="PAZ56" s="9"/>
      <c r="PBA56" s="9"/>
      <c r="PBB56" s="9"/>
      <c r="PBC56" s="9"/>
      <c r="PBD56" s="9"/>
      <c r="PBE56" s="9"/>
      <c r="PBF56" s="9"/>
      <c r="PBG56" s="9"/>
      <c r="PBH56" s="9"/>
      <c r="PBI56" s="9"/>
      <c r="PBJ56" s="9"/>
      <c r="PBK56" s="9"/>
      <c r="PBL56" s="9"/>
      <c r="PBM56" s="9"/>
      <c r="PBN56" s="9"/>
      <c r="PBO56" s="9"/>
      <c r="PBP56" s="9"/>
      <c r="PBQ56" s="9"/>
      <c r="PBR56" s="9"/>
      <c r="PBS56" s="9"/>
      <c r="PBT56" s="9"/>
      <c r="PBU56" s="9"/>
      <c r="PBV56" s="9"/>
      <c r="PBW56" s="9"/>
      <c r="PBX56" s="9"/>
      <c r="PBY56" s="9"/>
      <c r="PBZ56" s="9"/>
      <c r="PCA56" s="9"/>
      <c r="PCB56" s="9"/>
      <c r="PCC56" s="9"/>
      <c r="PCD56" s="9"/>
      <c r="PCE56" s="9"/>
      <c r="PCF56" s="9"/>
      <c r="PCG56" s="9"/>
      <c r="PCH56" s="9"/>
      <c r="PCI56" s="9"/>
      <c r="PCJ56" s="9"/>
      <c r="PCK56" s="9"/>
      <c r="PCL56" s="9"/>
      <c r="PCM56" s="9"/>
      <c r="PCN56" s="9"/>
      <c r="PCO56" s="9"/>
      <c r="PCP56" s="9"/>
      <c r="PCQ56" s="9"/>
      <c r="PCR56" s="9"/>
      <c r="PCS56" s="9"/>
      <c r="PCT56" s="9"/>
      <c r="PCU56" s="9"/>
      <c r="PCV56" s="9"/>
      <c r="PCW56" s="9"/>
      <c r="PCX56" s="9"/>
      <c r="PCY56" s="9"/>
      <c r="PCZ56" s="9"/>
      <c r="PDA56" s="9"/>
      <c r="PDB56" s="9"/>
      <c r="PDC56" s="9"/>
      <c r="PDD56" s="9"/>
      <c r="PDE56" s="9"/>
      <c r="PDF56" s="9"/>
      <c r="PDG56" s="9"/>
      <c r="PDH56" s="9"/>
      <c r="PDI56" s="9"/>
      <c r="PDJ56" s="9"/>
      <c r="PDK56" s="9"/>
      <c r="PDL56" s="9"/>
      <c r="PDM56" s="9"/>
      <c r="PDN56" s="9"/>
      <c r="PDO56" s="9"/>
      <c r="PDP56" s="9"/>
      <c r="PDQ56" s="9"/>
      <c r="PDR56" s="9"/>
      <c r="PDS56" s="9"/>
      <c r="PDT56" s="9"/>
      <c r="PDU56" s="9"/>
      <c r="PDV56" s="9"/>
      <c r="PDW56" s="9"/>
      <c r="PDX56" s="9"/>
      <c r="PDY56" s="9"/>
      <c r="PDZ56" s="9"/>
      <c r="PEA56" s="9"/>
      <c r="PEB56" s="9"/>
      <c r="PEC56" s="9"/>
      <c r="PED56" s="9"/>
      <c r="PEE56" s="9"/>
      <c r="PEF56" s="9"/>
      <c r="PEG56" s="9"/>
      <c r="PEH56" s="9"/>
      <c r="PEI56" s="9"/>
      <c r="PEJ56" s="9"/>
      <c r="PEK56" s="9"/>
      <c r="PEL56" s="9"/>
      <c r="PEM56" s="9"/>
      <c r="PEN56" s="9"/>
      <c r="PEO56" s="9"/>
      <c r="PEP56" s="9"/>
      <c r="PEQ56" s="9"/>
      <c r="PER56" s="9"/>
      <c r="PES56" s="9"/>
      <c r="PET56" s="9"/>
      <c r="PEU56" s="9"/>
      <c r="PEV56" s="9"/>
      <c r="PEW56" s="9"/>
      <c r="PEX56" s="9"/>
      <c r="PEY56" s="9"/>
      <c r="PEZ56" s="9"/>
      <c r="PFA56" s="9"/>
      <c r="PFB56" s="9"/>
      <c r="PFC56" s="9"/>
      <c r="PFD56" s="9"/>
      <c r="PFE56" s="9"/>
      <c r="PFF56" s="9"/>
      <c r="PFG56" s="9"/>
      <c r="PFH56" s="9"/>
      <c r="PFI56" s="9"/>
      <c r="PFJ56" s="9"/>
      <c r="PFK56" s="9"/>
      <c r="PFL56" s="9"/>
      <c r="PFM56" s="9"/>
      <c r="PFN56" s="9"/>
      <c r="PFO56" s="9"/>
      <c r="PFP56" s="9"/>
      <c r="PFQ56" s="9"/>
      <c r="PFR56" s="9"/>
      <c r="PFS56" s="9"/>
      <c r="PFT56" s="9"/>
      <c r="PFU56" s="9"/>
      <c r="PFV56" s="9"/>
      <c r="PFW56" s="9"/>
      <c r="PFX56" s="9"/>
      <c r="PFY56" s="9"/>
      <c r="PFZ56" s="9"/>
      <c r="PGA56" s="9"/>
      <c r="PGB56" s="9"/>
      <c r="PGC56" s="9"/>
      <c r="PGD56" s="9"/>
      <c r="PGE56" s="9"/>
      <c r="PGF56" s="9"/>
      <c r="PGG56" s="9"/>
      <c r="PGH56" s="9"/>
      <c r="PGI56" s="9"/>
      <c r="PGJ56" s="9"/>
      <c r="PGK56" s="9"/>
      <c r="PGL56" s="9"/>
      <c r="PGM56" s="9"/>
      <c r="PGN56" s="9"/>
      <c r="PGO56" s="9"/>
      <c r="PGP56" s="9"/>
      <c r="PGQ56" s="9"/>
      <c r="PGR56" s="9"/>
      <c r="PGS56" s="9"/>
      <c r="PGT56" s="9"/>
      <c r="PGU56" s="9"/>
      <c r="PGV56" s="9"/>
      <c r="PGW56" s="9"/>
      <c r="PGX56" s="9"/>
      <c r="PGY56" s="9"/>
      <c r="PGZ56" s="9"/>
      <c r="PHA56" s="9"/>
      <c r="PHB56" s="9"/>
      <c r="PHC56" s="9"/>
      <c r="PHD56" s="9"/>
      <c r="PHE56" s="9"/>
      <c r="PHF56" s="9"/>
      <c r="PHG56" s="9"/>
      <c r="PHH56" s="9"/>
      <c r="PHI56" s="9"/>
      <c r="PHJ56" s="9"/>
      <c r="PHK56" s="9"/>
      <c r="PHL56" s="9"/>
      <c r="PHM56" s="9"/>
      <c r="PHN56" s="9"/>
      <c r="PHO56" s="9"/>
      <c r="PHP56" s="9"/>
      <c r="PHQ56" s="9"/>
      <c r="PHR56" s="9"/>
      <c r="PHS56" s="9"/>
      <c r="PHT56" s="9"/>
      <c r="PHU56" s="9"/>
      <c r="PHV56" s="9"/>
      <c r="PHW56" s="9"/>
      <c r="PHX56" s="9"/>
      <c r="PHY56" s="9"/>
      <c r="PHZ56" s="9"/>
      <c r="PIA56" s="9"/>
      <c r="PIB56" s="9"/>
      <c r="PIC56" s="9"/>
      <c r="PID56" s="9"/>
      <c r="PIE56" s="9"/>
      <c r="PIF56" s="9"/>
      <c r="PIG56" s="9"/>
      <c r="PIH56" s="9"/>
      <c r="PII56" s="9"/>
      <c r="PIJ56" s="9"/>
      <c r="PIK56" s="9"/>
      <c r="PIL56" s="9"/>
      <c r="PIM56" s="9"/>
      <c r="PIN56" s="9"/>
      <c r="PIO56" s="9"/>
      <c r="PIP56" s="9"/>
      <c r="PIQ56" s="9"/>
      <c r="PIR56" s="9"/>
      <c r="PIS56" s="9"/>
      <c r="PIT56" s="9"/>
      <c r="PIU56" s="9"/>
      <c r="PIV56" s="9"/>
      <c r="PIW56" s="9"/>
      <c r="PIX56" s="9"/>
      <c r="PIY56" s="9"/>
      <c r="PIZ56" s="9"/>
      <c r="PJA56" s="9"/>
      <c r="PJB56" s="9"/>
      <c r="PJC56" s="9"/>
      <c r="PJD56" s="9"/>
      <c r="PJE56" s="9"/>
      <c r="PJF56" s="9"/>
      <c r="PJG56" s="9"/>
      <c r="PJH56" s="9"/>
      <c r="PJI56" s="9"/>
      <c r="PJJ56" s="9"/>
      <c r="PJK56" s="9"/>
      <c r="PJL56" s="9"/>
      <c r="PJM56" s="9"/>
      <c r="PJN56" s="9"/>
      <c r="PJO56" s="9"/>
      <c r="PJP56" s="9"/>
      <c r="PJQ56" s="9"/>
      <c r="PJR56" s="9"/>
      <c r="PJS56" s="9"/>
      <c r="PJT56" s="9"/>
      <c r="PJU56" s="9"/>
      <c r="PJV56" s="9"/>
      <c r="PJW56" s="9"/>
      <c r="PJX56" s="9"/>
      <c r="PJY56" s="9"/>
      <c r="PJZ56" s="9"/>
      <c r="PKA56" s="9"/>
      <c r="PKB56" s="9"/>
      <c r="PKC56" s="9"/>
      <c r="PKD56" s="9"/>
      <c r="PKE56" s="9"/>
      <c r="PKF56" s="9"/>
      <c r="PKG56" s="9"/>
      <c r="PKH56" s="9"/>
      <c r="PKI56" s="9"/>
      <c r="PKJ56" s="9"/>
      <c r="PKK56" s="9"/>
      <c r="PKL56" s="9"/>
      <c r="PKM56" s="9"/>
      <c r="PKN56" s="9"/>
      <c r="PKO56" s="9"/>
      <c r="PKP56" s="9"/>
      <c r="PKQ56" s="9"/>
      <c r="PKR56" s="9"/>
      <c r="PKS56" s="9"/>
      <c r="PKT56" s="9"/>
      <c r="PKU56" s="9"/>
      <c r="PKV56" s="9"/>
      <c r="PKW56" s="9"/>
      <c r="PKX56" s="9"/>
      <c r="PKY56" s="9"/>
      <c r="PKZ56" s="9"/>
      <c r="PLA56" s="9"/>
      <c r="PLB56" s="9"/>
      <c r="PLC56" s="9"/>
      <c r="PLD56" s="9"/>
      <c r="PLE56" s="9"/>
      <c r="PLF56" s="9"/>
      <c r="PLG56" s="9"/>
      <c r="PLH56" s="9"/>
      <c r="PLI56" s="9"/>
      <c r="PLJ56" s="9"/>
      <c r="PLK56" s="9"/>
      <c r="PLL56" s="9"/>
      <c r="PLM56" s="9"/>
      <c r="PLN56" s="9"/>
      <c r="PLO56" s="9"/>
      <c r="PLP56" s="9"/>
      <c r="PLQ56" s="9"/>
      <c r="PLR56" s="9"/>
      <c r="PLS56" s="9"/>
      <c r="PLT56" s="9"/>
      <c r="PLU56" s="9"/>
      <c r="PLV56" s="9"/>
      <c r="PLW56" s="9"/>
      <c r="PLX56" s="9"/>
      <c r="PLY56" s="9"/>
      <c r="PLZ56" s="9"/>
      <c r="PMA56" s="9"/>
      <c r="PMB56" s="9"/>
      <c r="PMC56" s="9"/>
      <c r="PMD56" s="9"/>
      <c r="PME56" s="9"/>
      <c r="PMF56" s="9"/>
      <c r="PMG56" s="9"/>
      <c r="PMH56" s="9"/>
      <c r="PMI56" s="9"/>
      <c r="PMJ56" s="9"/>
      <c r="PMK56" s="9"/>
      <c r="PML56" s="9"/>
      <c r="PMM56" s="9"/>
      <c r="PMN56" s="9"/>
      <c r="PMO56" s="9"/>
      <c r="PMP56" s="9"/>
      <c r="PMQ56" s="9"/>
      <c r="PMR56" s="9"/>
      <c r="PMS56" s="9"/>
      <c r="PMT56" s="9"/>
      <c r="PMU56" s="9"/>
      <c r="PMV56" s="9"/>
      <c r="PMW56" s="9"/>
      <c r="PMX56" s="9"/>
      <c r="PMY56" s="9"/>
      <c r="PMZ56" s="9"/>
      <c r="PNA56" s="9"/>
      <c r="PNB56" s="9"/>
      <c r="PNC56" s="9"/>
      <c r="PND56" s="9"/>
      <c r="PNE56" s="9"/>
      <c r="PNF56" s="9"/>
      <c r="PNG56" s="9"/>
      <c r="PNH56" s="9"/>
      <c r="PNI56" s="9"/>
      <c r="PNJ56" s="9"/>
      <c r="PNK56" s="9"/>
      <c r="PNL56" s="9"/>
      <c r="PNM56" s="9"/>
      <c r="PNN56" s="9"/>
      <c r="PNO56" s="9"/>
      <c r="PNP56" s="9"/>
      <c r="PNQ56" s="9"/>
      <c r="PNR56" s="9"/>
      <c r="PNS56" s="9"/>
      <c r="PNT56" s="9"/>
      <c r="PNU56" s="9"/>
      <c r="PNV56" s="9"/>
      <c r="PNW56" s="9"/>
      <c r="PNX56" s="9"/>
      <c r="PNY56" s="9"/>
      <c r="PNZ56" s="9"/>
      <c r="POA56" s="9"/>
      <c r="POB56" s="9"/>
      <c r="POC56" s="9"/>
      <c r="POD56" s="9"/>
      <c r="POE56" s="9"/>
      <c r="POF56" s="9"/>
      <c r="POG56" s="9"/>
      <c r="POH56" s="9"/>
      <c r="POI56" s="9"/>
      <c r="POJ56" s="9"/>
      <c r="POK56" s="9"/>
      <c r="POL56" s="9"/>
      <c r="POM56" s="9"/>
      <c r="PON56" s="9"/>
      <c r="POO56" s="9"/>
      <c r="POP56" s="9"/>
      <c r="POQ56" s="9"/>
      <c r="POR56" s="9"/>
      <c r="POS56" s="9"/>
      <c r="POT56" s="9"/>
      <c r="POU56" s="9"/>
      <c r="POV56" s="9"/>
      <c r="POW56" s="9"/>
      <c r="POX56" s="9"/>
      <c r="POY56" s="9"/>
      <c r="POZ56" s="9"/>
      <c r="PPA56" s="9"/>
      <c r="PPB56" s="9"/>
      <c r="PPC56" s="9"/>
      <c r="PPD56" s="9"/>
      <c r="PPE56" s="9"/>
      <c r="PPF56" s="9"/>
      <c r="PPG56" s="9"/>
      <c r="PPH56" s="9"/>
      <c r="PPI56" s="9"/>
      <c r="PPJ56" s="9"/>
      <c r="PPK56" s="9"/>
      <c r="PPL56" s="9"/>
      <c r="PPM56" s="9"/>
      <c r="PPN56" s="9"/>
      <c r="PPO56" s="9"/>
      <c r="PPP56" s="9"/>
      <c r="PPQ56" s="9"/>
      <c r="PPR56" s="9"/>
      <c r="PPS56" s="9"/>
      <c r="PPT56" s="9"/>
      <c r="PPU56" s="9"/>
      <c r="PPV56" s="9"/>
      <c r="PPW56" s="9"/>
      <c r="PPX56" s="9"/>
      <c r="PPY56" s="9"/>
      <c r="PPZ56" s="9"/>
      <c r="PQA56" s="9"/>
      <c r="PQB56" s="9"/>
      <c r="PQC56" s="9"/>
      <c r="PQD56" s="9"/>
      <c r="PQE56" s="9"/>
      <c r="PQF56" s="9"/>
      <c r="PQG56" s="9"/>
      <c r="PQH56" s="9"/>
      <c r="PQI56" s="9"/>
      <c r="PQJ56" s="9"/>
      <c r="PQK56" s="9"/>
      <c r="PQL56" s="9"/>
      <c r="PQM56" s="9"/>
      <c r="PQN56" s="9"/>
      <c r="PQO56" s="9"/>
      <c r="PQP56" s="9"/>
      <c r="PQQ56" s="9"/>
      <c r="PQR56" s="9"/>
      <c r="PQS56" s="9"/>
      <c r="PQT56" s="9"/>
      <c r="PQU56" s="9"/>
      <c r="PQV56" s="9"/>
      <c r="PQW56" s="9"/>
      <c r="PQX56" s="9"/>
      <c r="PQY56" s="9"/>
      <c r="PQZ56" s="9"/>
      <c r="PRA56" s="9"/>
      <c r="PRB56" s="9"/>
      <c r="PRC56" s="9"/>
      <c r="PRD56" s="9"/>
      <c r="PRE56" s="9"/>
      <c r="PRF56" s="9"/>
      <c r="PRG56" s="9"/>
      <c r="PRH56" s="9"/>
      <c r="PRI56" s="9"/>
      <c r="PRJ56" s="9"/>
      <c r="PRK56" s="9"/>
      <c r="PRL56" s="9"/>
      <c r="PRM56" s="9"/>
      <c r="PRN56" s="9"/>
      <c r="PRO56" s="9"/>
      <c r="PRP56" s="9"/>
      <c r="PRQ56" s="9"/>
      <c r="PRR56" s="9"/>
      <c r="PRS56" s="9"/>
      <c r="PRT56" s="9"/>
      <c r="PRU56" s="9"/>
      <c r="PRV56" s="9"/>
      <c r="PRW56" s="9"/>
      <c r="PRX56" s="9"/>
      <c r="PRY56" s="9"/>
      <c r="PRZ56" s="9"/>
      <c r="PSA56" s="9"/>
      <c r="PSB56" s="9"/>
      <c r="PSC56" s="9"/>
      <c r="PSD56" s="9"/>
      <c r="PSE56" s="9"/>
      <c r="PSF56" s="9"/>
      <c r="PSG56" s="9"/>
      <c r="PSH56" s="9"/>
      <c r="PSI56" s="9"/>
      <c r="PSJ56" s="9"/>
      <c r="PSK56" s="9"/>
      <c r="PSL56" s="9"/>
      <c r="PSM56" s="9"/>
      <c r="PSN56" s="9"/>
      <c r="PSO56" s="9"/>
      <c r="PSP56" s="9"/>
      <c r="PSQ56" s="9"/>
      <c r="PSR56" s="9"/>
      <c r="PSS56" s="9"/>
      <c r="PST56" s="9"/>
      <c r="PSU56" s="9"/>
      <c r="PSV56" s="9"/>
      <c r="PSW56" s="9"/>
      <c r="PSX56" s="9"/>
      <c r="PSY56" s="9"/>
      <c r="PSZ56" s="9"/>
      <c r="PTA56" s="9"/>
      <c r="PTB56" s="9"/>
      <c r="PTC56" s="9"/>
      <c r="PTD56" s="9"/>
      <c r="PTE56" s="9"/>
      <c r="PTF56" s="9"/>
      <c r="PTG56" s="9"/>
      <c r="PTH56" s="9"/>
      <c r="PTI56" s="9"/>
      <c r="PTJ56" s="9"/>
      <c r="PTK56" s="9"/>
      <c r="PTL56" s="9"/>
      <c r="PTM56" s="9"/>
      <c r="PTN56" s="9"/>
      <c r="PTO56" s="9"/>
      <c r="PTP56" s="9"/>
      <c r="PTQ56" s="9"/>
      <c r="PTR56" s="9"/>
      <c r="PTS56" s="9"/>
      <c r="PTT56" s="9"/>
      <c r="PTU56" s="9"/>
      <c r="PTV56" s="9"/>
      <c r="PTW56" s="9"/>
      <c r="PTX56" s="9"/>
      <c r="PTY56" s="9"/>
      <c r="PTZ56" s="9"/>
      <c r="PUA56" s="9"/>
      <c r="PUB56" s="9"/>
      <c r="PUC56" s="9"/>
      <c r="PUD56" s="9"/>
      <c r="PUE56" s="9"/>
      <c r="PUF56" s="9"/>
      <c r="PUG56" s="9"/>
      <c r="PUH56" s="9"/>
      <c r="PUI56" s="9"/>
      <c r="PUJ56" s="9"/>
      <c r="PUK56" s="9"/>
      <c r="PUL56" s="9"/>
      <c r="PUM56" s="9"/>
      <c r="PUN56" s="9"/>
      <c r="PUO56" s="9"/>
      <c r="PUP56" s="9"/>
      <c r="PUQ56" s="9"/>
      <c r="PUR56" s="9"/>
      <c r="PUS56" s="9"/>
      <c r="PUT56" s="9"/>
      <c r="PUU56" s="9"/>
      <c r="PUV56" s="9"/>
      <c r="PUW56" s="9"/>
      <c r="PUX56" s="9"/>
      <c r="PUY56" s="9"/>
      <c r="PUZ56" s="9"/>
      <c r="PVA56" s="9"/>
      <c r="PVB56" s="9"/>
      <c r="PVC56" s="9"/>
      <c r="PVD56" s="9"/>
      <c r="PVE56" s="9"/>
      <c r="PVF56" s="9"/>
      <c r="PVG56" s="9"/>
      <c r="PVH56" s="9"/>
      <c r="PVI56" s="9"/>
      <c r="PVJ56" s="9"/>
      <c r="PVK56" s="9"/>
      <c r="PVL56" s="9"/>
      <c r="PVM56" s="9"/>
      <c r="PVN56" s="9"/>
      <c r="PVO56" s="9"/>
      <c r="PVP56" s="9"/>
      <c r="PVQ56" s="9"/>
      <c r="PVR56" s="9"/>
      <c r="PVS56" s="9"/>
      <c r="PVT56" s="9"/>
      <c r="PVU56" s="9"/>
      <c r="PVV56" s="9"/>
      <c r="PVW56" s="9"/>
      <c r="PVX56" s="9"/>
      <c r="PVY56" s="9"/>
      <c r="PVZ56" s="9"/>
      <c r="PWA56" s="9"/>
      <c r="PWB56" s="9"/>
      <c r="PWC56" s="9"/>
      <c r="PWD56" s="9"/>
      <c r="PWE56" s="9"/>
      <c r="PWF56" s="9"/>
      <c r="PWG56" s="9"/>
      <c r="PWH56" s="9"/>
      <c r="PWI56" s="9"/>
      <c r="PWJ56" s="9"/>
      <c r="PWK56" s="9"/>
      <c r="PWL56" s="9"/>
      <c r="PWM56" s="9"/>
      <c r="PWN56" s="9"/>
      <c r="PWO56" s="9"/>
      <c r="PWP56" s="9"/>
      <c r="PWQ56" s="9"/>
      <c r="PWR56" s="9"/>
      <c r="PWS56" s="9"/>
      <c r="PWT56" s="9"/>
      <c r="PWU56" s="9"/>
      <c r="PWV56" s="9"/>
      <c r="PWW56" s="9"/>
      <c r="PWX56" s="9"/>
      <c r="PWY56" s="9"/>
      <c r="PWZ56" s="9"/>
      <c r="PXA56" s="9"/>
      <c r="PXB56" s="9"/>
      <c r="PXC56" s="9"/>
      <c r="PXD56" s="9"/>
      <c r="PXE56" s="9"/>
      <c r="PXF56" s="9"/>
      <c r="PXG56" s="9"/>
      <c r="PXH56" s="9"/>
      <c r="PXI56" s="9"/>
      <c r="PXJ56" s="9"/>
      <c r="PXK56" s="9"/>
      <c r="PXL56" s="9"/>
      <c r="PXM56" s="9"/>
      <c r="PXN56" s="9"/>
      <c r="PXO56" s="9"/>
      <c r="PXP56" s="9"/>
      <c r="PXQ56" s="9"/>
      <c r="PXR56" s="9"/>
      <c r="PXS56" s="9"/>
      <c r="PXT56" s="9"/>
      <c r="PXU56" s="9"/>
      <c r="PXV56" s="9"/>
      <c r="PXW56" s="9"/>
      <c r="PXX56" s="9"/>
      <c r="PXY56" s="9"/>
      <c r="PXZ56" s="9"/>
      <c r="PYA56" s="9"/>
      <c r="PYB56" s="9"/>
      <c r="PYC56" s="9"/>
      <c r="PYD56" s="9"/>
      <c r="PYE56" s="9"/>
      <c r="PYF56" s="9"/>
      <c r="PYG56" s="9"/>
      <c r="PYH56" s="9"/>
      <c r="PYI56" s="9"/>
      <c r="PYJ56" s="9"/>
      <c r="PYK56" s="9"/>
      <c r="PYL56" s="9"/>
      <c r="PYM56" s="9"/>
      <c r="PYN56" s="9"/>
      <c r="PYO56" s="9"/>
      <c r="PYP56" s="9"/>
      <c r="PYQ56" s="9"/>
      <c r="PYR56" s="9"/>
      <c r="PYS56" s="9"/>
      <c r="PYT56" s="9"/>
      <c r="PYU56" s="9"/>
      <c r="PYV56" s="9"/>
      <c r="PYW56" s="9"/>
      <c r="PYX56" s="9"/>
      <c r="PYY56" s="9"/>
      <c r="PYZ56" s="9"/>
      <c r="PZA56" s="9"/>
      <c r="PZB56" s="9"/>
      <c r="PZC56" s="9"/>
      <c r="PZD56" s="9"/>
      <c r="PZE56" s="9"/>
      <c r="PZF56" s="9"/>
      <c r="PZG56" s="9"/>
      <c r="PZH56" s="9"/>
      <c r="PZI56" s="9"/>
      <c r="PZJ56" s="9"/>
      <c r="PZK56" s="9"/>
      <c r="PZL56" s="9"/>
      <c r="PZM56" s="9"/>
      <c r="PZN56" s="9"/>
      <c r="PZO56" s="9"/>
      <c r="PZP56" s="9"/>
      <c r="PZQ56" s="9"/>
      <c r="PZR56" s="9"/>
      <c r="PZS56" s="9"/>
      <c r="PZT56" s="9"/>
      <c r="PZU56" s="9"/>
      <c r="PZV56" s="9"/>
      <c r="PZW56" s="9"/>
      <c r="PZX56" s="9"/>
      <c r="PZY56" s="9"/>
      <c r="PZZ56" s="9"/>
      <c r="QAA56" s="9"/>
      <c r="QAB56" s="9"/>
      <c r="QAC56" s="9"/>
      <c r="QAD56" s="9"/>
      <c r="QAE56" s="9"/>
      <c r="QAF56" s="9"/>
      <c r="QAG56" s="9"/>
      <c r="QAH56" s="9"/>
      <c r="QAI56" s="9"/>
      <c r="QAJ56" s="9"/>
      <c r="QAK56" s="9"/>
      <c r="QAL56" s="9"/>
      <c r="QAM56" s="9"/>
      <c r="QAN56" s="9"/>
      <c r="QAO56" s="9"/>
      <c r="QAP56" s="9"/>
      <c r="QAQ56" s="9"/>
      <c r="QAR56" s="9"/>
      <c r="QAS56" s="9"/>
      <c r="QAT56" s="9"/>
      <c r="QAU56" s="9"/>
      <c r="QAV56" s="9"/>
      <c r="QAW56" s="9"/>
      <c r="QAX56" s="9"/>
      <c r="QAY56" s="9"/>
      <c r="QAZ56" s="9"/>
      <c r="QBA56" s="9"/>
      <c r="QBB56" s="9"/>
      <c r="QBC56" s="9"/>
      <c r="QBD56" s="9"/>
      <c r="QBE56" s="9"/>
      <c r="QBF56" s="9"/>
      <c r="QBG56" s="9"/>
      <c r="QBH56" s="9"/>
      <c r="QBI56" s="9"/>
      <c r="QBJ56" s="9"/>
      <c r="QBK56" s="9"/>
      <c r="QBL56" s="9"/>
      <c r="QBM56" s="9"/>
      <c r="QBN56" s="9"/>
      <c r="QBO56" s="9"/>
      <c r="QBP56" s="9"/>
      <c r="QBQ56" s="9"/>
      <c r="QBR56" s="9"/>
      <c r="QBS56" s="9"/>
      <c r="QBT56" s="9"/>
      <c r="QBU56" s="9"/>
      <c r="QBV56" s="9"/>
      <c r="QBW56" s="9"/>
      <c r="QBX56" s="9"/>
      <c r="QBY56" s="9"/>
      <c r="QBZ56" s="9"/>
      <c r="QCA56" s="9"/>
      <c r="QCB56" s="9"/>
      <c r="QCC56" s="9"/>
      <c r="QCD56" s="9"/>
      <c r="QCE56" s="9"/>
      <c r="QCF56" s="9"/>
      <c r="QCG56" s="9"/>
      <c r="QCH56" s="9"/>
      <c r="QCI56" s="9"/>
      <c r="QCJ56" s="9"/>
      <c r="QCK56" s="9"/>
      <c r="QCL56" s="9"/>
      <c r="QCM56" s="9"/>
      <c r="QCN56" s="9"/>
      <c r="QCO56" s="9"/>
      <c r="QCP56" s="9"/>
      <c r="QCQ56" s="9"/>
      <c r="QCR56" s="9"/>
      <c r="QCS56" s="9"/>
      <c r="QCT56" s="9"/>
      <c r="QCU56" s="9"/>
      <c r="QCV56" s="9"/>
      <c r="QCW56" s="9"/>
      <c r="QCX56" s="9"/>
      <c r="QCY56" s="9"/>
      <c r="QCZ56" s="9"/>
      <c r="QDA56" s="9"/>
      <c r="QDB56" s="9"/>
      <c r="QDC56" s="9"/>
      <c r="QDD56" s="9"/>
      <c r="QDE56" s="9"/>
      <c r="QDF56" s="9"/>
      <c r="QDG56" s="9"/>
      <c r="QDH56" s="9"/>
      <c r="QDI56" s="9"/>
      <c r="QDJ56" s="9"/>
      <c r="QDK56" s="9"/>
      <c r="QDL56" s="9"/>
      <c r="QDM56" s="9"/>
      <c r="QDN56" s="9"/>
      <c r="QDO56" s="9"/>
      <c r="QDP56" s="9"/>
      <c r="QDQ56" s="9"/>
      <c r="QDR56" s="9"/>
      <c r="QDS56" s="9"/>
      <c r="QDT56" s="9"/>
      <c r="QDU56" s="9"/>
      <c r="QDV56" s="9"/>
      <c r="QDW56" s="9"/>
      <c r="QDX56" s="9"/>
      <c r="QDY56" s="9"/>
      <c r="QDZ56" s="9"/>
      <c r="QEA56" s="9"/>
      <c r="QEB56" s="9"/>
      <c r="QEC56" s="9"/>
      <c r="QED56" s="9"/>
      <c r="QEE56" s="9"/>
      <c r="QEF56" s="9"/>
      <c r="QEG56" s="9"/>
      <c r="QEH56" s="9"/>
      <c r="QEI56" s="9"/>
      <c r="QEJ56" s="9"/>
      <c r="QEK56" s="9"/>
      <c r="QEL56" s="9"/>
      <c r="QEM56" s="9"/>
      <c r="QEN56" s="9"/>
      <c r="QEO56" s="9"/>
      <c r="QEP56" s="9"/>
      <c r="QEQ56" s="9"/>
      <c r="QER56" s="9"/>
      <c r="QES56" s="9"/>
      <c r="QET56" s="9"/>
      <c r="QEU56" s="9"/>
      <c r="QEV56" s="9"/>
      <c r="QEW56" s="9"/>
      <c r="QEX56" s="9"/>
      <c r="QEY56" s="9"/>
      <c r="QEZ56" s="9"/>
      <c r="QFA56" s="9"/>
      <c r="QFB56" s="9"/>
      <c r="QFC56" s="9"/>
      <c r="QFD56" s="9"/>
      <c r="QFE56" s="9"/>
      <c r="QFF56" s="9"/>
      <c r="QFG56" s="9"/>
      <c r="QFH56" s="9"/>
      <c r="QFI56" s="9"/>
      <c r="QFJ56" s="9"/>
      <c r="QFK56" s="9"/>
      <c r="QFL56" s="9"/>
      <c r="QFM56" s="9"/>
      <c r="QFN56" s="9"/>
      <c r="QFO56" s="9"/>
      <c r="QFP56" s="9"/>
      <c r="QFQ56" s="9"/>
      <c r="QFR56" s="9"/>
      <c r="QFS56" s="9"/>
      <c r="QFT56" s="9"/>
      <c r="QFU56" s="9"/>
      <c r="QFV56" s="9"/>
      <c r="QFW56" s="9"/>
      <c r="QFX56" s="9"/>
      <c r="QFY56" s="9"/>
      <c r="QFZ56" s="9"/>
      <c r="QGA56" s="9"/>
      <c r="QGB56" s="9"/>
      <c r="QGC56" s="9"/>
      <c r="QGD56" s="9"/>
      <c r="QGE56" s="9"/>
      <c r="QGF56" s="9"/>
      <c r="QGG56" s="9"/>
      <c r="QGH56" s="9"/>
      <c r="QGI56" s="9"/>
      <c r="QGJ56" s="9"/>
      <c r="QGK56" s="9"/>
      <c r="QGL56" s="9"/>
      <c r="QGM56" s="9"/>
      <c r="QGN56" s="9"/>
      <c r="QGO56" s="9"/>
      <c r="QGP56" s="9"/>
      <c r="QGQ56" s="9"/>
      <c r="QGR56" s="9"/>
      <c r="QGS56" s="9"/>
      <c r="QGT56" s="9"/>
      <c r="QGU56" s="9"/>
      <c r="QGV56" s="9"/>
      <c r="QGW56" s="9"/>
      <c r="QGX56" s="9"/>
      <c r="QGY56" s="9"/>
      <c r="QGZ56" s="9"/>
      <c r="QHA56" s="9"/>
      <c r="QHB56" s="9"/>
      <c r="QHC56" s="9"/>
      <c r="QHD56" s="9"/>
      <c r="QHE56" s="9"/>
      <c r="QHF56" s="9"/>
      <c r="QHG56" s="9"/>
      <c r="QHH56" s="9"/>
      <c r="QHI56" s="9"/>
      <c r="QHJ56" s="9"/>
      <c r="QHK56" s="9"/>
      <c r="QHL56" s="9"/>
      <c r="QHM56" s="9"/>
      <c r="QHN56" s="9"/>
      <c r="QHO56" s="9"/>
      <c r="QHP56" s="9"/>
      <c r="QHQ56" s="9"/>
      <c r="QHR56" s="9"/>
      <c r="QHS56" s="9"/>
      <c r="QHT56" s="9"/>
      <c r="QHU56" s="9"/>
      <c r="QHV56" s="9"/>
      <c r="QHW56" s="9"/>
      <c r="QHX56" s="9"/>
      <c r="QHY56" s="9"/>
      <c r="QHZ56" s="9"/>
      <c r="QIA56" s="9"/>
      <c r="QIB56" s="9"/>
      <c r="QIC56" s="9"/>
      <c r="QID56" s="9"/>
      <c r="QIE56" s="9"/>
      <c r="QIF56" s="9"/>
      <c r="QIG56" s="9"/>
      <c r="QIH56" s="9"/>
      <c r="QII56" s="9"/>
      <c r="QIJ56" s="9"/>
      <c r="QIK56" s="9"/>
      <c r="QIL56" s="9"/>
      <c r="QIM56" s="9"/>
      <c r="QIN56" s="9"/>
      <c r="QIO56" s="9"/>
      <c r="QIP56" s="9"/>
      <c r="QIQ56" s="9"/>
      <c r="QIR56" s="9"/>
      <c r="QIS56" s="9"/>
      <c r="QIT56" s="9"/>
      <c r="QIU56" s="9"/>
      <c r="QIV56" s="9"/>
      <c r="QIW56" s="9"/>
      <c r="QIX56" s="9"/>
      <c r="QIY56" s="9"/>
      <c r="QIZ56" s="9"/>
      <c r="QJA56" s="9"/>
      <c r="QJB56" s="9"/>
      <c r="QJC56" s="9"/>
      <c r="QJD56" s="9"/>
      <c r="QJE56" s="9"/>
      <c r="QJF56" s="9"/>
      <c r="QJG56" s="9"/>
      <c r="QJH56" s="9"/>
      <c r="QJI56" s="9"/>
      <c r="QJJ56" s="9"/>
      <c r="QJK56" s="9"/>
      <c r="QJL56" s="9"/>
      <c r="QJM56" s="9"/>
      <c r="QJN56" s="9"/>
      <c r="QJO56" s="9"/>
      <c r="QJP56" s="9"/>
      <c r="QJQ56" s="9"/>
      <c r="QJR56" s="9"/>
      <c r="QJS56" s="9"/>
      <c r="QJT56" s="9"/>
      <c r="QJU56" s="9"/>
      <c r="QJV56" s="9"/>
      <c r="QJW56" s="9"/>
      <c r="QJX56" s="9"/>
      <c r="QJY56" s="9"/>
      <c r="QJZ56" s="9"/>
      <c r="QKA56" s="9"/>
      <c r="QKB56" s="9"/>
      <c r="QKC56" s="9"/>
      <c r="QKD56" s="9"/>
      <c r="QKE56" s="9"/>
      <c r="QKF56" s="9"/>
      <c r="QKG56" s="9"/>
      <c r="QKH56" s="9"/>
      <c r="QKI56" s="9"/>
      <c r="QKJ56" s="9"/>
      <c r="QKK56" s="9"/>
      <c r="QKL56" s="9"/>
      <c r="QKM56" s="9"/>
      <c r="QKN56" s="9"/>
      <c r="QKO56" s="9"/>
      <c r="QKP56" s="9"/>
      <c r="QKQ56" s="9"/>
      <c r="QKR56" s="9"/>
      <c r="QKS56" s="9"/>
      <c r="QKT56" s="9"/>
      <c r="QKU56" s="9"/>
      <c r="QKV56" s="9"/>
      <c r="QKW56" s="9"/>
      <c r="QKX56" s="9"/>
      <c r="QKY56" s="9"/>
      <c r="QKZ56" s="9"/>
      <c r="QLA56" s="9"/>
      <c r="QLB56" s="9"/>
      <c r="QLC56" s="9"/>
      <c r="QLD56" s="9"/>
      <c r="QLE56" s="9"/>
      <c r="QLF56" s="9"/>
      <c r="QLG56" s="9"/>
      <c r="QLH56" s="9"/>
      <c r="QLI56" s="9"/>
      <c r="QLJ56" s="9"/>
      <c r="QLK56" s="9"/>
      <c r="QLL56" s="9"/>
      <c r="QLM56" s="9"/>
      <c r="QLN56" s="9"/>
      <c r="QLO56" s="9"/>
      <c r="QLP56" s="9"/>
      <c r="QLQ56" s="9"/>
      <c r="QLR56" s="9"/>
      <c r="QLS56" s="9"/>
      <c r="QLT56" s="9"/>
      <c r="QLU56" s="9"/>
      <c r="QLV56" s="9"/>
      <c r="QLW56" s="9"/>
      <c r="QLX56" s="9"/>
      <c r="QLY56" s="9"/>
      <c r="QLZ56" s="9"/>
      <c r="QMA56" s="9"/>
      <c r="QMB56" s="9"/>
      <c r="QMC56" s="9"/>
      <c r="QMD56" s="9"/>
      <c r="QME56" s="9"/>
      <c r="QMF56" s="9"/>
      <c r="QMG56" s="9"/>
      <c r="QMH56" s="9"/>
      <c r="QMI56" s="9"/>
      <c r="QMJ56" s="9"/>
      <c r="QMK56" s="9"/>
      <c r="QML56" s="9"/>
      <c r="QMM56" s="9"/>
      <c r="QMN56" s="9"/>
      <c r="QMO56" s="9"/>
      <c r="QMP56" s="9"/>
      <c r="QMQ56" s="9"/>
      <c r="QMR56" s="9"/>
      <c r="QMS56" s="9"/>
      <c r="QMT56" s="9"/>
      <c r="QMU56" s="9"/>
      <c r="QMV56" s="9"/>
      <c r="QMW56" s="9"/>
      <c r="QMX56" s="9"/>
      <c r="QMY56" s="9"/>
      <c r="QMZ56" s="9"/>
      <c r="QNA56" s="9"/>
      <c r="QNB56" s="9"/>
      <c r="QNC56" s="9"/>
      <c r="QND56" s="9"/>
      <c r="QNE56" s="9"/>
      <c r="QNF56" s="9"/>
      <c r="QNG56" s="9"/>
      <c r="QNH56" s="9"/>
      <c r="QNI56" s="9"/>
      <c r="QNJ56" s="9"/>
      <c r="QNK56" s="9"/>
      <c r="QNL56" s="9"/>
      <c r="QNM56" s="9"/>
      <c r="QNN56" s="9"/>
      <c r="QNO56" s="9"/>
      <c r="QNP56" s="9"/>
      <c r="QNQ56" s="9"/>
      <c r="QNR56" s="9"/>
      <c r="QNS56" s="9"/>
      <c r="QNT56" s="9"/>
      <c r="QNU56" s="9"/>
      <c r="QNV56" s="9"/>
      <c r="QNW56" s="9"/>
      <c r="QNX56" s="9"/>
      <c r="QNY56" s="9"/>
      <c r="QNZ56" s="9"/>
      <c r="QOA56" s="9"/>
      <c r="QOB56" s="9"/>
      <c r="QOC56" s="9"/>
      <c r="QOD56" s="9"/>
      <c r="QOE56" s="9"/>
      <c r="QOF56" s="9"/>
      <c r="QOG56" s="9"/>
      <c r="QOH56" s="9"/>
      <c r="QOI56" s="9"/>
      <c r="QOJ56" s="9"/>
      <c r="QOK56" s="9"/>
      <c r="QOL56" s="9"/>
      <c r="QOM56" s="9"/>
      <c r="QON56" s="9"/>
      <c r="QOO56" s="9"/>
      <c r="QOP56" s="9"/>
      <c r="QOQ56" s="9"/>
      <c r="QOR56" s="9"/>
      <c r="QOS56" s="9"/>
      <c r="QOT56" s="9"/>
      <c r="QOU56" s="9"/>
      <c r="QOV56" s="9"/>
      <c r="QOW56" s="9"/>
      <c r="QOX56" s="9"/>
      <c r="QOY56" s="9"/>
      <c r="QOZ56" s="9"/>
      <c r="QPA56" s="9"/>
      <c r="QPB56" s="9"/>
      <c r="QPC56" s="9"/>
      <c r="QPD56" s="9"/>
      <c r="QPE56" s="9"/>
      <c r="QPF56" s="9"/>
      <c r="QPG56" s="9"/>
      <c r="QPH56" s="9"/>
      <c r="QPI56" s="9"/>
      <c r="QPJ56" s="9"/>
      <c r="QPK56" s="9"/>
      <c r="QPL56" s="9"/>
      <c r="QPM56" s="9"/>
      <c r="QPN56" s="9"/>
      <c r="QPO56" s="9"/>
      <c r="QPP56" s="9"/>
      <c r="QPQ56" s="9"/>
      <c r="QPR56" s="9"/>
      <c r="QPS56" s="9"/>
      <c r="QPT56" s="9"/>
      <c r="QPU56" s="9"/>
      <c r="QPV56" s="9"/>
      <c r="QPW56" s="9"/>
      <c r="QPX56" s="9"/>
      <c r="QPY56" s="9"/>
      <c r="QPZ56" s="9"/>
      <c r="QQA56" s="9"/>
      <c r="QQB56" s="9"/>
      <c r="QQC56" s="9"/>
      <c r="QQD56" s="9"/>
      <c r="QQE56" s="9"/>
      <c r="QQF56" s="9"/>
      <c r="QQG56" s="9"/>
      <c r="QQH56" s="9"/>
      <c r="QQI56" s="9"/>
      <c r="QQJ56" s="9"/>
      <c r="QQK56" s="9"/>
      <c r="QQL56" s="9"/>
      <c r="QQM56" s="9"/>
      <c r="QQN56" s="9"/>
      <c r="QQO56" s="9"/>
      <c r="QQP56" s="9"/>
      <c r="QQQ56" s="9"/>
      <c r="QQR56" s="9"/>
      <c r="QQS56" s="9"/>
      <c r="QQT56" s="9"/>
      <c r="QQU56" s="9"/>
      <c r="QQV56" s="9"/>
      <c r="QQW56" s="9"/>
      <c r="QQX56" s="9"/>
      <c r="QQY56" s="9"/>
      <c r="QQZ56" s="9"/>
      <c r="QRA56" s="9"/>
      <c r="QRB56" s="9"/>
      <c r="QRC56" s="9"/>
      <c r="QRD56" s="9"/>
      <c r="QRE56" s="9"/>
      <c r="QRF56" s="9"/>
      <c r="QRG56" s="9"/>
      <c r="QRH56" s="9"/>
      <c r="QRI56" s="9"/>
      <c r="QRJ56" s="9"/>
      <c r="QRK56" s="9"/>
      <c r="QRL56" s="9"/>
      <c r="QRM56" s="9"/>
      <c r="QRN56" s="9"/>
      <c r="QRO56" s="9"/>
      <c r="QRP56" s="9"/>
      <c r="QRQ56" s="9"/>
      <c r="QRR56" s="9"/>
      <c r="QRS56" s="9"/>
      <c r="QRT56" s="9"/>
      <c r="QRU56" s="9"/>
      <c r="QRV56" s="9"/>
      <c r="QRW56" s="9"/>
      <c r="QRX56" s="9"/>
      <c r="QRY56" s="9"/>
      <c r="QRZ56" s="9"/>
      <c r="QSA56" s="9"/>
      <c r="QSB56" s="9"/>
      <c r="QSC56" s="9"/>
      <c r="QSD56" s="9"/>
      <c r="QSE56" s="9"/>
      <c r="QSF56" s="9"/>
      <c r="QSG56" s="9"/>
      <c r="QSH56" s="9"/>
      <c r="QSI56" s="9"/>
      <c r="QSJ56" s="9"/>
      <c r="QSK56" s="9"/>
      <c r="QSL56" s="9"/>
      <c r="QSM56" s="9"/>
      <c r="QSN56" s="9"/>
      <c r="QSO56" s="9"/>
      <c r="QSP56" s="9"/>
      <c r="QSQ56" s="9"/>
      <c r="QSR56" s="9"/>
      <c r="QSS56" s="9"/>
      <c r="QST56" s="9"/>
      <c r="QSU56" s="9"/>
      <c r="QSV56" s="9"/>
      <c r="QSW56" s="9"/>
      <c r="QSX56" s="9"/>
      <c r="QSY56" s="9"/>
      <c r="QSZ56" s="9"/>
      <c r="QTA56" s="9"/>
      <c r="QTB56" s="9"/>
      <c r="QTC56" s="9"/>
      <c r="QTD56" s="9"/>
      <c r="QTE56" s="9"/>
      <c r="QTF56" s="9"/>
      <c r="QTG56" s="9"/>
      <c r="QTH56" s="9"/>
      <c r="QTI56" s="9"/>
      <c r="QTJ56" s="9"/>
      <c r="QTK56" s="9"/>
      <c r="QTL56" s="9"/>
      <c r="QTM56" s="9"/>
      <c r="QTN56" s="9"/>
      <c r="QTO56" s="9"/>
      <c r="QTP56" s="9"/>
      <c r="QTQ56" s="9"/>
      <c r="QTR56" s="9"/>
      <c r="QTS56" s="9"/>
      <c r="QTT56" s="9"/>
      <c r="QTU56" s="9"/>
      <c r="QTV56" s="9"/>
      <c r="QTW56" s="9"/>
      <c r="QTX56" s="9"/>
      <c r="QTY56" s="9"/>
      <c r="QTZ56" s="9"/>
      <c r="QUA56" s="9"/>
      <c r="QUB56" s="9"/>
      <c r="QUC56" s="9"/>
      <c r="QUD56" s="9"/>
      <c r="QUE56" s="9"/>
      <c r="QUF56" s="9"/>
      <c r="QUG56" s="9"/>
      <c r="QUH56" s="9"/>
      <c r="QUI56" s="9"/>
      <c r="QUJ56" s="9"/>
      <c r="QUK56" s="9"/>
      <c r="QUL56" s="9"/>
      <c r="QUM56" s="9"/>
      <c r="QUN56" s="9"/>
      <c r="QUO56" s="9"/>
      <c r="QUP56" s="9"/>
      <c r="QUQ56" s="9"/>
      <c r="QUR56" s="9"/>
      <c r="QUS56" s="9"/>
      <c r="QUT56" s="9"/>
      <c r="QUU56" s="9"/>
      <c r="QUV56" s="9"/>
      <c r="QUW56" s="9"/>
      <c r="QUX56" s="9"/>
      <c r="QUY56" s="9"/>
      <c r="QUZ56" s="9"/>
      <c r="QVA56" s="9"/>
      <c r="QVB56" s="9"/>
      <c r="QVC56" s="9"/>
      <c r="QVD56" s="9"/>
      <c r="QVE56" s="9"/>
      <c r="QVF56" s="9"/>
      <c r="QVG56" s="9"/>
      <c r="QVH56" s="9"/>
      <c r="QVI56" s="9"/>
      <c r="QVJ56" s="9"/>
      <c r="QVK56" s="9"/>
      <c r="QVL56" s="9"/>
      <c r="QVM56" s="9"/>
      <c r="QVN56" s="9"/>
      <c r="QVO56" s="9"/>
      <c r="QVP56" s="9"/>
      <c r="QVQ56" s="9"/>
      <c r="QVR56" s="9"/>
      <c r="QVS56" s="9"/>
      <c r="QVT56" s="9"/>
      <c r="QVU56" s="9"/>
      <c r="QVV56" s="9"/>
      <c r="QVW56" s="9"/>
      <c r="QVX56" s="9"/>
      <c r="QVY56" s="9"/>
      <c r="QVZ56" s="9"/>
      <c r="QWA56" s="9"/>
      <c r="QWB56" s="9"/>
      <c r="QWC56" s="9"/>
      <c r="QWD56" s="9"/>
      <c r="QWE56" s="9"/>
      <c r="QWF56" s="9"/>
      <c r="QWG56" s="9"/>
      <c r="QWH56" s="9"/>
      <c r="QWI56" s="9"/>
      <c r="QWJ56" s="9"/>
      <c r="QWK56" s="9"/>
      <c r="QWL56" s="9"/>
      <c r="QWM56" s="9"/>
      <c r="QWN56" s="9"/>
      <c r="QWO56" s="9"/>
      <c r="QWP56" s="9"/>
      <c r="QWQ56" s="9"/>
      <c r="QWR56" s="9"/>
      <c r="QWS56" s="9"/>
      <c r="QWT56" s="9"/>
      <c r="QWU56" s="9"/>
      <c r="QWV56" s="9"/>
      <c r="QWW56" s="9"/>
      <c r="QWX56" s="9"/>
      <c r="QWY56" s="9"/>
      <c r="QWZ56" s="9"/>
      <c r="QXA56" s="9"/>
      <c r="QXB56" s="9"/>
      <c r="QXC56" s="9"/>
      <c r="QXD56" s="9"/>
      <c r="QXE56" s="9"/>
      <c r="QXF56" s="9"/>
      <c r="QXG56" s="9"/>
      <c r="QXH56" s="9"/>
      <c r="QXI56" s="9"/>
      <c r="QXJ56" s="9"/>
      <c r="QXK56" s="9"/>
      <c r="QXL56" s="9"/>
      <c r="QXM56" s="9"/>
      <c r="QXN56" s="9"/>
      <c r="QXO56" s="9"/>
      <c r="QXP56" s="9"/>
      <c r="QXQ56" s="9"/>
      <c r="QXR56" s="9"/>
      <c r="QXS56" s="9"/>
      <c r="QXT56" s="9"/>
      <c r="QXU56" s="9"/>
      <c r="QXV56" s="9"/>
      <c r="QXW56" s="9"/>
      <c r="QXX56" s="9"/>
      <c r="QXY56" s="9"/>
      <c r="QXZ56" s="9"/>
      <c r="QYA56" s="9"/>
      <c r="QYB56" s="9"/>
      <c r="QYC56" s="9"/>
      <c r="QYD56" s="9"/>
      <c r="QYE56" s="9"/>
      <c r="QYF56" s="9"/>
      <c r="QYG56" s="9"/>
      <c r="QYH56" s="9"/>
      <c r="QYI56" s="9"/>
      <c r="QYJ56" s="9"/>
      <c r="QYK56" s="9"/>
      <c r="QYL56" s="9"/>
      <c r="QYM56" s="9"/>
      <c r="QYN56" s="9"/>
      <c r="QYO56" s="9"/>
      <c r="QYP56" s="9"/>
      <c r="QYQ56" s="9"/>
      <c r="QYR56" s="9"/>
      <c r="QYS56" s="9"/>
      <c r="QYT56" s="9"/>
      <c r="QYU56" s="9"/>
      <c r="QYV56" s="9"/>
      <c r="QYW56" s="9"/>
      <c r="QYX56" s="9"/>
      <c r="QYY56" s="9"/>
      <c r="QYZ56" s="9"/>
      <c r="QZA56" s="9"/>
      <c r="QZB56" s="9"/>
      <c r="QZC56" s="9"/>
      <c r="QZD56" s="9"/>
      <c r="QZE56" s="9"/>
      <c r="QZF56" s="9"/>
      <c r="QZG56" s="9"/>
      <c r="QZH56" s="9"/>
      <c r="QZI56" s="9"/>
      <c r="QZJ56" s="9"/>
      <c r="QZK56" s="9"/>
      <c r="QZL56" s="9"/>
      <c r="QZM56" s="9"/>
      <c r="QZN56" s="9"/>
      <c r="QZO56" s="9"/>
      <c r="QZP56" s="9"/>
      <c r="QZQ56" s="9"/>
      <c r="QZR56" s="9"/>
      <c r="QZS56" s="9"/>
      <c r="QZT56" s="9"/>
      <c r="QZU56" s="9"/>
      <c r="QZV56" s="9"/>
      <c r="QZW56" s="9"/>
      <c r="QZX56" s="9"/>
      <c r="QZY56" s="9"/>
      <c r="QZZ56" s="9"/>
      <c r="RAA56" s="9"/>
      <c r="RAB56" s="9"/>
      <c r="RAC56" s="9"/>
      <c r="RAD56" s="9"/>
      <c r="RAE56" s="9"/>
      <c r="RAF56" s="9"/>
      <c r="RAG56" s="9"/>
      <c r="RAH56" s="9"/>
      <c r="RAI56" s="9"/>
      <c r="RAJ56" s="9"/>
      <c r="RAK56" s="9"/>
      <c r="RAL56" s="9"/>
      <c r="RAM56" s="9"/>
      <c r="RAN56" s="9"/>
      <c r="RAO56" s="9"/>
      <c r="RAP56" s="9"/>
      <c r="RAQ56" s="9"/>
      <c r="RAR56" s="9"/>
      <c r="RAS56" s="9"/>
      <c r="RAT56" s="9"/>
      <c r="RAU56" s="9"/>
      <c r="RAV56" s="9"/>
      <c r="RAW56" s="9"/>
      <c r="RAX56" s="9"/>
      <c r="RAY56" s="9"/>
      <c r="RAZ56" s="9"/>
      <c r="RBA56" s="9"/>
      <c r="RBB56" s="9"/>
      <c r="RBC56" s="9"/>
      <c r="RBD56" s="9"/>
      <c r="RBE56" s="9"/>
      <c r="RBF56" s="9"/>
      <c r="RBG56" s="9"/>
      <c r="RBH56" s="9"/>
      <c r="RBI56" s="9"/>
      <c r="RBJ56" s="9"/>
      <c r="RBK56" s="9"/>
      <c r="RBL56" s="9"/>
      <c r="RBM56" s="9"/>
      <c r="RBN56" s="9"/>
      <c r="RBO56" s="9"/>
      <c r="RBP56" s="9"/>
      <c r="RBQ56" s="9"/>
      <c r="RBR56" s="9"/>
      <c r="RBS56" s="9"/>
      <c r="RBT56" s="9"/>
      <c r="RBU56" s="9"/>
      <c r="RBV56" s="9"/>
      <c r="RBW56" s="9"/>
      <c r="RBX56" s="9"/>
      <c r="RBY56" s="9"/>
      <c r="RBZ56" s="9"/>
      <c r="RCA56" s="9"/>
      <c r="RCB56" s="9"/>
      <c r="RCC56" s="9"/>
      <c r="RCD56" s="9"/>
      <c r="RCE56" s="9"/>
      <c r="RCF56" s="9"/>
      <c r="RCG56" s="9"/>
      <c r="RCH56" s="9"/>
      <c r="RCI56" s="9"/>
      <c r="RCJ56" s="9"/>
      <c r="RCK56" s="9"/>
      <c r="RCL56" s="9"/>
      <c r="RCM56" s="9"/>
      <c r="RCN56" s="9"/>
      <c r="RCO56" s="9"/>
      <c r="RCP56" s="9"/>
      <c r="RCQ56" s="9"/>
      <c r="RCR56" s="9"/>
      <c r="RCS56" s="9"/>
      <c r="RCT56" s="9"/>
      <c r="RCU56" s="9"/>
      <c r="RCV56" s="9"/>
      <c r="RCW56" s="9"/>
      <c r="RCX56" s="9"/>
      <c r="RCY56" s="9"/>
      <c r="RCZ56" s="9"/>
      <c r="RDA56" s="9"/>
      <c r="RDB56" s="9"/>
      <c r="RDC56" s="9"/>
      <c r="RDD56" s="9"/>
      <c r="RDE56" s="9"/>
      <c r="RDF56" s="9"/>
      <c r="RDG56" s="9"/>
      <c r="RDH56" s="9"/>
      <c r="RDI56" s="9"/>
      <c r="RDJ56" s="9"/>
      <c r="RDK56" s="9"/>
      <c r="RDL56" s="9"/>
      <c r="RDM56" s="9"/>
      <c r="RDN56" s="9"/>
      <c r="RDO56" s="9"/>
      <c r="RDP56" s="9"/>
      <c r="RDQ56" s="9"/>
      <c r="RDR56" s="9"/>
      <c r="RDS56" s="9"/>
      <c r="RDT56" s="9"/>
      <c r="RDU56" s="9"/>
      <c r="RDV56" s="9"/>
      <c r="RDW56" s="9"/>
      <c r="RDX56" s="9"/>
      <c r="RDY56" s="9"/>
      <c r="RDZ56" s="9"/>
      <c r="REA56" s="9"/>
      <c r="REB56" s="9"/>
      <c r="REC56" s="9"/>
      <c r="RED56" s="9"/>
      <c r="REE56" s="9"/>
      <c r="REF56" s="9"/>
      <c r="REG56" s="9"/>
      <c r="REH56" s="9"/>
      <c r="REI56" s="9"/>
      <c r="REJ56" s="9"/>
      <c r="REK56" s="9"/>
      <c r="REL56" s="9"/>
      <c r="REM56" s="9"/>
      <c r="REN56" s="9"/>
      <c r="REO56" s="9"/>
      <c r="REP56" s="9"/>
      <c r="REQ56" s="9"/>
      <c r="RER56" s="9"/>
      <c r="RES56" s="9"/>
      <c r="RET56" s="9"/>
      <c r="REU56" s="9"/>
      <c r="REV56" s="9"/>
      <c r="REW56" s="9"/>
      <c r="REX56" s="9"/>
      <c r="REY56" s="9"/>
      <c r="REZ56" s="9"/>
      <c r="RFA56" s="9"/>
      <c r="RFB56" s="9"/>
      <c r="RFC56" s="9"/>
      <c r="RFD56" s="9"/>
      <c r="RFE56" s="9"/>
      <c r="RFF56" s="9"/>
      <c r="RFG56" s="9"/>
      <c r="RFH56" s="9"/>
      <c r="RFI56" s="9"/>
      <c r="RFJ56" s="9"/>
      <c r="RFK56" s="9"/>
      <c r="RFL56" s="9"/>
      <c r="RFM56" s="9"/>
      <c r="RFN56" s="9"/>
      <c r="RFO56" s="9"/>
      <c r="RFP56" s="9"/>
      <c r="RFQ56" s="9"/>
      <c r="RFR56" s="9"/>
      <c r="RFS56" s="9"/>
      <c r="RFT56" s="9"/>
      <c r="RFU56" s="9"/>
      <c r="RFV56" s="9"/>
      <c r="RFW56" s="9"/>
      <c r="RFX56" s="9"/>
      <c r="RFY56" s="9"/>
      <c r="RFZ56" s="9"/>
      <c r="RGA56" s="9"/>
      <c r="RGB56" s="9"/>
      <c r="RGC56" s="9"/>
      <c r="RGD56" s="9"/>
      <c r="RGE56" s="9"/>
      <c r="RGF56" s="9"/>
      <c r="RGG56" s="9"/>
      <c r="RGH56" s="9"/>
      <c r="RGI56" s="9"/>
      <c r="RGJ56" s="9"/>
      <c r="RGK56" s="9"/>
      <c r="RGL56" s="9"/>
      <c r="RGM56" s="9"/>
      <c r="RGN56" s="9"/>
      <c r="RGO56" s="9"/>
      <c r="RGP56" s="9"/>
      <c r="RGQ56" s="9"/>
      <c r="RGR56" s="9"/>
      <c r="RGS56" s="9"/>
      <c r="RGT56" s="9"/>
      <c r="RGU56" s="9"/>
      <c r="RGV56" s="9"/>
      <c r="RGW56" s="9"/>
      <c r="RGX56" s="9"/>
      <c r="RGY56" s="9"/>
      <c r="RGZ56" s="9"/>
      <c r="RHA56" s="9"/>
      <c r="RHB56" s="9"/>
      <c r="RHC56" s="9"/>
      <c r="RHD56" s="9"/>
      <c r="RHE56" s="9"/>
      <c r="RHF56" s="9"/>
      <c r="RHG56" s="9"/>
      <c r="RHH56" s="9"/>
      <c r="RHI56" s="9"/>
      <c r="RHJ56" s="9"/>
      <c r="RHK56" s="9"/>
      <c r="RHL56" s="9"/>
      <c r="RHM56" s="9"/>
      <c r="RHN56" s="9"/>
      <c r="RHO56" s="9"/>
      <c r="RHP56" s="9"/>
      <c r="RHQ56" s="9"/>
      <c r="RHR56" s="9"/>
      <c r="RHS56" s="9"/>
      <c r="RHT56" s="9"/>
      <c r="RHU56" s="9"/>
      <c r="RHV56" s="9"/>
      <c r="RHW56" s="9"/>
      <c r="RHX56" s="9"/>
      <c r="RHY56" s="9"/>
      <c r="RHZ56" s="9"/>
      <c r="RIA56" s="9"/>
      <c r="RIB56" s="9"/>
      <c r="RIC56" s="9"/>
      <c r="RID56" s="9"/>
      <c r="RIE56" s="9"/>
      <c r="RIF56" s="9"/>
      <c r="RIG56" s="9"/>
      <c r="RIH56" s="9"/>
      <c r="RII56" s="9"/>
      <c r="RIJ56" s="9"/>
      <c r="RIK56" s="9"/>
      <c r="RIL56" s="9"/>
      <c r="RIM56" s="9"/>
      <c r="RIN56" s="9"/>
      <c r="RIO56" s="9"/>
      <c r="RIP56" s="9"/>
      <c r="RIQ56" s="9"/>
      <c r="RIR56" s="9"/>
      <c r="RIS56" s="9"/>
      <c r="RIT56" s="9"/>
      <c r="RIU56" s="9"/>
      <c r="RIV56" s="9"/>
      <c r="RIW56" s="9"/>
      <c r="RIX56" s="9"/>
      <c r="RIY56" s="9"/>
      <c r="RIZ56" s="9"/>
      <c r="RJA56" s="9"/>
      <c r="RJB56" s="9"/>
      <c r="RJC56" s="9"/>
      <c r="RJD56" s="9"/>
      <c r="RJE56" s="9"/>
      <c r="RJF56" s="9"/>
      <c r="RJG56" s="9"/>
      <c r="RJH56" s="9"/>
      <c r="RJI56" s="9"/>
      <c r="RJJ56" s="9"/>
      <c r="RJK56" s="9"/>
      <c r="RJL56" s="9"/>
      <c r="RJM56" s="9"/>
      <c r="RJN56" s="9"/>
      <c r="RJO56" s="9"/>
      <c r="RJP56" s="9"/>
      <c r="RJQ56" s="9"/>
      <c r="RJR56" s="9"/>
      <c r="RJS56" s="9"/>
      <c r="RJT56" s="9"/>
      <c r="RJU56" s="9"/>
      <c r="RJV56" s="9"/>
      <c r="RJW56" s="9"/>
      <c r="RJX56" s="9"/>
      <c r="RJY56" s="9"/>
      <c r="RJZ56" s="9"/>
      <c r="RKA56" s="9"/>
      <c r="RKB56" s="9"/>
      <c r="RKC56" s="9"/>
      <c r="RKD56" s="9"/>
      <c r="RKE56" s="9"/>
      <c r="RKF56" s="9"/>
      <c r="RKG56" s="9"/>
      <c r="RKH56" s="9"/>
      <c r="RKI56" s="9"/>
      <c r="RKJ56" s="9"/>
      <c r="RKK56" s="9"/>
      <c r="RKL56" s="9"/>
      <c r="RKM56" s="9"/>
      <c r="RKN56" s="9"/>
      <c r="RKO56" s="9"/>
      <c r="RKP56" s="9"/>
      <c r="RKQ56" s="9"/>
      <c r="RKR56" s="9"/>
      <c r="RKS56" s="9"/>
      <c r="RKT56" s="9"/>
      <c r="RKU56" s="9"/>
      <c r="RKV56" s="9"/>
      <c r="RKW56" s="9"/>
      <c r="RKX56" s="9"/>
      <c r="RKY56" s="9"/>
      <c r="RKZ56" s="9"/>
      <c r="RLA56" s="9"/>
      <c r="RLB56" s="9"/>
      <c r="RLC56" s="9"/>
      <c r="RLD56" s="9"/>
      <c r="RLE56" s="9"/>
      <c r="RLF56" s="9"/>
      <c r="RLG56" s="9"/>
      <c r="RLH56" s="9"/>
      <c r="RLI56" s="9"/>
      <c r="RLJ56" s="9"/>
      <c r="RLK56" s="9"/>
      <c r="RLL56" s="9"/>
      <c r="RLM56" s="9"/>
      <c r="RLN56" s="9"/>
      <c r="RLO56" s="9"/>
      <c r="RLP56" s="9"/>
      <c r="RLQ56" s="9"/>
      <c r="RLR56" s="9"/>
      <c r="RLS56" s="9"/>
      <c r="RLT56" s="9"/>
      <c r="RLU56" s="9"/>
      <c r="RLV56" s="9"/>
      <c r="RLW56" s="9"/>
      <c r="RLX56" s="9"/>
      <c r="RLY56" s="9"/>
      <c r="RLZ56" s="9"/>
      <c r="RMA56" s="9"/>
      <c r="RMB56" s="9"/>
      <c r="RMC56" s="9"/>
      <c r="RMD56" s="9"/>
      <c r="RME56" s="9"/>
      <c r="RMF56" s="9"/>
      <c r="RMG56" s="9"/>
      <c r="RMH56" s="9"/>
      <c r="RMI56" s="9"/>
      <c r="RMJ56" s="9"/>
      <c r="RMK56" s="9"/>
      <c r="RML56" s="9"/>
      <c r="RMM56" s="9"/>
      <c r="RMN56" s="9"/>
      <c r="RMO56" s="9"/>
      <c r="RMP56" s="9"/>
      <c r="RMQ56" s="9"/>
      <c r="RMR56" s="9"/>
      <c r="RMS56" s="9"/>
      <c r="RMT56" s="9"/>
      <c r="RMU56" s="9"/>
      <c r="RMV56" s="9"/>
      <c r="RMW56" s="9"/>
      <c r="RMX56" s="9"/>
      <c r="RMY56" s="9"/>
      <c r="RMZ56" s="9"/>
      <c r="RNA56" s="9"/>
      <c r="RNB56" s="9"/>
      <c r="RNC56" s="9"/>
      <c r="RND56" s="9"/>
      <c r="RNE56" s="9"/>
      <c r="RNF56" s="9"/>
      <c r="RNG56" s="9"/>
      <c r="RNH56" s="9"/>
      <c r="RNI56" s="9"/>
      <c r="RNJ56" s="9"/>
      <c r="RNK56" s="9"/>
      <c r="RNL56" s="9"/>
      <c r="RNM56" s="9"/>
      <c r="RNN56" s="9"/>
      <c r="RNO56" s="9"/>
      <c r="RNP56" s="9"/>
      <c r="RNQ56" s="9"/>
      <c r="RNR56" s="9"/>
      <c r="RNS56" s="9"/>
      <c r="RNT56" s="9"/>
      <c r="RNU56" s="9"/>
      <c r="RNV56" s="9"/>
      <c r="RNW56" s="9"/>
      <c r="RNX56" s="9"/>
      <c r="RNY56" s="9"/>
      <c r="RNZ56" s="9"/>
      <c r="ROA56" s="9"/>
      <c r="ROB56" s="9"/>
      <c r="ROC56" s="9"/>
      <c r="ROD56" s="9"/>
      <c r="ROE56" s="9"/>
      <c r="ROF56" s="9"/>
      <c r="ROG56" s="9"/>
      <c r="ROH56" s="9"/>
      <c r="ROI56" s="9"/>
      <c r="ROJ56" s="9"/>
      <c r="ROK56" s="9"/>
      <c r="ROL56" s="9"/>
      <c r="ROM56" s="9"/>
      <c r="RON56" s="9"/>
      <c r="ROO56" s="9"/>
      <c r="ROP56" s="9"/>
      <c r="ROQ56" s="9"/>
      <c r="ROR56" s="9"/>
      <c r="ROS56" s="9"/>
      <c r="ROT56" s="9"/>
      <c r="ROU56" s="9"/>
      <c r="ROV56" s="9"/>
      <c r="ROW56" s="9"/>
      <c r="ROX56" s="9"/>
      <c r="ROY56" s="9"/>
      <c r="ROZ56" s="9"/>
      <c r="RPA56" s="9"/>
      <c r="RPB56" s="9"/>
      <c r="RPC56" s="9"/>
      <c r="RPD56" s="9"/>
      <c r="RPE56" s="9"/>
      <c r="RPF56" s="9"/>
      <c r="RPG56" s="9"/>
      <c r="RPH56" s="9"/>
      <c r="RPI56" s="9"/>
      <c r="RPJ56" s="9"/>
      <c r="RPK56" s="9"/>
      <c r="RPL56" s="9"/>
      <c r="RPM56" s="9"/>
      <c r="RPN56" s="9"/>
      <c r="RPO56" s="9"/>
      <c r="RPP56" s="9"/>
      <c r="RPQ56" s="9"/>
      <c r="RPR56" s="9"/>
      <c r="RPS56" s="9"/>
      <c r="RPT56" s="9"/>
      <c r="RPU56" s="9"/>
      <c r="RPV56" s="9"/>
      <c r="RPW56" s="9"/>
      <c r="RPX56" s="9"/>
      <c r="RPY56" s="9"/>
      <c r="RPZ56" s="9"/>
      <c r="RQA56" s="9"/>
      <c r="RQB56" s="9"/>
      <c r="RQC56" s="9"/>
      <c r="RQD56" s="9"/>
      <c r="RQE56" s="9"/>
      <c r="RQF56" s="9"/>
      <c r="RQG56" s="9"/>
      <c r="RQH56" s="9"/>
      <c r="RQI56" s="9"/>
      <c r="RQJ56" s="9"/>
      <c r="RQK56" s="9"/>
      <c r="RQL56" s="9"/>
      <c r="RQM56" s="9"/>
      <c r="RQN56" s="9"/>
      <c r="RQO56" s="9"/>
      <c r="RQP56" s="9"/>
      <c r="RQQ56" s="9"/>
      <c r="RQR56" s="9"/>
      <c r="RQS56" s="9"/>
      <c r="RQT56" s="9"/>
      <c r="RQU56" s="9"/>
      <c r="RQV56" s="9"/>
      <c r="RQW56" s="9"/>
      <c r="RQX56" s="9"/>
      <c r="RQY56" s="9"/>
      <c r="RQZ56" s="9"/>
      <c r="RRA56" s="9"/>
      <c r="RRB56" s="9"/>
      <c r="RRC56" s="9"/>
      <c r="RRD56" s="9"/>
      <c r="RRE56" s="9"/>
      <c r="RRF56" s="9"/>
      <c r="RRG56" s="9"/>
      <c r="RRH56" s="9"/>
      <c r="RRI56" s="9"/>
      <c r="RRJ56" s="9"/>
      <c r="RRK56" s="9"/>
      <c r="RRL56" s="9"/>
      <c r="RRM56" s="9"/>
      <c r="RRN56" s="9"/>
      <c r="RRO56" s="9"/>
      <c r="RRP56" s="9"/>
      <c r="RRQ56" s="9"/>
      <c r="RRR56" s="9"/>
      <c r="RRS56" s="9"/>
      <c r="RRT56" s="9"/>
      <c r="RRU56" s="9"/>
      <c r="RRV56" s="9"/>
      <c r="RRW56" s="9"/>
      <c r="RRX56" s="9"/>
      <c r="RRY56" s="9"/>
      <c r="RRZ56" s="9"/>
      <c r="RSA56" s="9"/>
      <c r="RSB56" s="9"/>
      <c r="RSC56" s="9"/>
      <c r="RSD56" s="9"/>
      <c r="RSE56" s="9"/>
      <c r="RSF56" s="9"/>
      <c r="RSG56" s="9"/>
      <c r="RSH56" s="9"/>
      <c r="RSI56" s="9"/>
      <c r="RSJ56" s="9"/>
      <c r="RSK56" s="9"/>
      <c r="RSL56" s="9"/>
      <c r="RSM56" s="9"/>
      <c r="RSN56" s="9"/>
      <c r="RSO56" s="9"/>
      <c r="RSP56" s="9"/>
      <c r="RSQ56" s="9"/>
      <c r="RSR56" s="9"/>
      <c r="RSS56" s="9"/>
      <c r="RST56" s="9"/>
      <c r="RSU56" s="9"/>
      <c r="RSV56" s="9"/>
      <c r="RSW56" s="9"/>
      <c r="RSX56" s="9"/>
      <c r="RSY56" s="9"/>
      <c r="RSZ56" s="9"/>
      <c r="RTA56" s="9"/>
      <c r="RTB56" s="9"/>
      <c r="RTC56" s="9"/>
      <c r="RTD56" s="9"/>
      <c r="RTE56" s="9"/>
      <c r="RTF56" s="9"/>
      <c r="RTG56" s="9"/>
      <c r="RTH56" s="9"/>
      <c r="RTI56" s="9"/>
      <c r="RTJ56" s="9"/>
      <c r="RTK56" s="9"/>
      <c r="RTL56" s="9"/>
      <c r="RTM56" s="9"/>
      <c r="RTN56" s="9"/>
      <c r="RTO56" s="9"/>
      <c r="RTP56" s="9"/>
      <c r="RTQ56" s="9"/>
      <c r="RTR56" s="9"/>
      <c r="RTS56" s="9"/>
      <c r="RTT56" s="9"/>
      <c r="RTU56" s="9"/>
      <c r="RTV56" s="9"/>
      <c r="RTW56" s="9"/>
      <c r="RTX56" s="9"/>
      <c r="RTY56" s="9"/>
      <c r="RTZ56" s="9"/>
      <c r="RUA56" s="9"/>
      <c r="RUB56" s="9"/>
      <c r="RUC56" s="9"/>
      <c r="RUD56" s="9"/>
      <c r="RUE56" s="9"/>
      <c r="RUF56" s="9"/>
      <c r="RUG56" s="9"/>
      <c r="RUH56" s="9"/>
      <c r="RUI56" s="9"/>
      <c r="RUJ56" s="9"/>
      <c r="RUK56" s="9"/>
      <c r="RUL56" s="9"/>
      <c r="RUM56" s="9"/>
      <c r="RUN56" s="9"/>
      <c r="RUO56" s="9"/>
      <c r="RUP56" s="9"/>
      <c r="RUQ56" s="9"/>
      <c r="RUR56" s="9"/>
      <c r="RUS56" s="9"/>
      <c r="RUT56" s="9"/>
      <c r="RUU56" s="9"/>
      <c r="RUV56" s="9"/>
      <c r="RUW56" s="9"/>
      <c r="RUX56" s="9"/>
      <c r="RUY56" s="9"/>
      <c r="RUZ56" s="9"/>
      <c r="RVA56" s="9"/>
      <c r="RVB56" s="9"/>
      <c r="RVC56" s="9"/>
      <c r="RVD56" s="9"/>
      <c r="RVE56" s="9"/>
      <c r="RVF56" s="9"/>
      <c r="RVG56" s="9"/>
      <c r="RVH56" s="9"/>
      <c r="RVI56" s="9"/>
      <c r="RVJ56" s="9"/>
      <c r="RVK56" s="9"/>
      <c r="RVL56" s="9"/>
      <c r="RVM56" s="9"/>
      <c r="RVN56" s="9"/>
      <c r="RVO56" s="9"/>
      <c r="RVP56" s="9"/>
      <c r="RVQ56" s="9"/>
      <c r="RVR56" s="9"/>
      <c r="RVS56" s="9"/>
      <c r="RVT56" s="9"/>
      <c r="RVU56" s="9"/>
      <c r="RVV56" s="9"/>
      <c r="RVW56" s="9"/>
      <c r="RVX56" s="9"/>
      <c r="RVY56" s="9"/>
      <c r="RVZ56" s="9"/>
      <c r="RWA56" s="9"/>
      <c r="RWB56" s="9"/>
      <c r="RWC56" s="9"/>
      <c r="RWD56" s="9"/>
      <c r="RWE56" s="9"/>
      <c r="RWF56" s="9"/>
      <c r="RWG56" s="9"/>
      <c r="RWH56" s="9"/>
      <c r="RWI56" s="9"/>
      <c r="RWJ56" s="9"/>
      <c r="RWK56" s="9"/>
      <c r="RWL56" s="9"/>
      <c r="RWM56" s="9"/>
      <c r="RWN56" s="9"/>
      <c r="RWO56" s="9"/>
      <c r="RWP56" s="9"/>
      <c r="RWQ56" s="9"/>
      <c r="RWR56" s="9"/>
      <c r="RWS56" s="9"/>
      <c r="RWT56" s="9"/>
      <c r="RWU56" s="9"/>
      <c r="RWV56" s="9"/>
      <c r="RWW56" s="9"/>
      <c r="RWX56" s="9"/>
      <c r="RWY56" s="9"/>
      <c r="RWZ56" s="9"/>
      <c r="RXA56" s="9"/>
      <c r="RXB56" s="9"/>
      <c r="RXC56" s="9"/>
      <c r="RXD56" s="9"/>
      <c r="RXE56" s="9"/>
      <c r="RXF56" s="9"/>
      <c r="RXG56" s="9"/>
      <c r="RXH56" s="9"/>
      <c r="RXI56" s="9"/>
      <c r="RXJ56" s="9"/>
      <c r="RXK56" s="9"/>
      <c r="RXL56" s="9"/>
      <c r="RXM56" s="9"/>
      <c r="RXN56" s="9"/>
      <c r="RXO56" s="9"/>
      <c r="RXP56" s="9"/>
      <c r="RXQ56" s="9"/>
      <c r="RXR56" s="9"/>
      <c r="RXS56" s="9"/>
      <c r="RXT56" s="9"/>
      <c r="RXU56" s="9"/>
      <c r="RXV56" s="9"/>
      <c r="RXW56" s="9"/>
      <c r="RXX56" s="9"/>
      <c r="RXY56" s="9"/>
      <c r="RXZ56" s="9"/>
      <c r="RYA56" s="9"/>
      <c r="RYB56" s="9"/>
      <c r="RYC56" s="9"/>
      <c r="RYD56" s="9"/>
      <c r="RYE56" s="9"/>
      <c r="RYF56" s="9"/>
      <c r="RYG56" s="9"/>
      <c r="RYH56" s="9"/>
      <c r="RYI56" s="9"/>
      <c r="RYJ56" s="9"/>
      <c r="RYK56" s="9"/>
      <c r="RYL56" s="9"/>
      <c r="RYM56" s="9"/>
      <c r="RYN56" s="9"/>
      <c r="RYO56" s="9"/>
      <c r="RYP56" s="9"/>
      <c r="RYQ56" s="9"/>
      <c r="RYR56" s="9"/>
      <c r="RYS56" s="9"/>
      <c r="RYT56" s="9"/>
      <c r="RYU56" s="9"/>
      <c r="RYV56" s="9"/>
      <c r="RYW56" s="9"/>
      <c r="RYX56" s="9"/>
      <c r="RYY56" s="9"/>
      <c r="RYZ56" s="9"/>
      <c r="RZA56" s="9"/>
      <c r="RZB56" s="9"/>
      <c r="RZC56" s="9"/>
      <c r="RZD56" s="9"/>
      <c r="RZE56" s="9"/>
      <c r="RZF56" s="9"/>
      <c r="RZG56" s="9"/>
      <c r="RZH56" s="9"/>
      <c r="RZI56" s="9"/>
      <c r="RZJ56" s="9"/>
      <c r="RZK56" s="9"/>
      <c r="RZL56" s="9"/>
      <c r="RZM56" s="9"/>
      <c r="RZN56" s="9"/>
      <c r="RZO56" s="9"/>
      <c r="RZP56" s="9"/>
      <c r="RZQ56" s="9"/>
      <c r="RZR56" s="9"/>
      <c r="RZS56" s="9"/>
      <c r="RZT56" s="9"/>
      <c r="RZU56" s="9"/>
      <c r="RZV56" s="9"/>
      <c r="RZW56" s="9"/>
      <c r="RZX56" s="9"/>
      <c r="RZY56" s="9"/>
      <c r="RZZ56" s="9"/>
      <c r="SAA56" s="9"/>
      <c r="SAB56" s="9"/>
      <c r="SAC56" s="9"/>
      <c r="SAD56" s="9"/>
      <c r="SAE56" s="9"/>
      <c r="SAF56" s="9"/>
      <c r="SAG56" s="9"/>
      <c r="SAH56" s="9"/>
      <c r="SAI56" s="9"/>
      <c r="SAJ56" s="9"/>
      <c r="SAK56" s="9"/>
      <c r="SAL56" s="9"/>
      <c r="SAM56" s="9"/>
      <c r="SAN56" s="9"/>
      <c r="SAO56" s="9"/>
      <c r="SAP56" s="9"/>
      <c r="SAQ56" s="9"/>
      <c r="SAR56" s="9"/>
      <c r="SAS56" s="9"/>
      <c r="SAT56" s="9"/>
      <c r="SAU56" s="9"/>
      <c r="SAV56" s="9"/>
      <c r="SAW56" s="9"/>
      <c r="SAX56" s="9"/>
      <c r="SAY56" s="9"/>
      <c r="SAZ56" s="9"/>
      <c r="SBA56" s="9"/>
      <c r="SBB56" s="9"/>
      <c r="SBC56" s="9"/>
      <c r="SBD56" s="9"/>
      <c r="SBE56" s="9"/>
      <c r="SBF56" s="9"/>
      <c r="SBG56" s="9"/>
      <c r="SBH56" s="9"/>
      <c r="SBI56" s="9"/>
      <c r="SBJ56" s="9"/>
      <c r="SBK56" s="9"/>
      <c r="SBL56" s="9"/>
      <c r="SBM56" s="9"/>
      <c r="SBN56" s="9"/>
      <c r="SBO56" s="9"/>
      <c r="SBP56" s="9"/>
      <c r="SBQ56" s="9"/>
      <c r="SBR56" s="9"/>
      <c r="SBS56" s="9"/>
      <c r="SBT56" s="9"/>
      <c r="SBU56" s="9"/>
      <c r="SBV56" s="9"/>
      <c r="SBW56" s="9"/>
      <c r="SBX56" s="9"/>
      <c r="SBY56" s="9"/>
      <c r="SBZ56" s="9"/>
      <c r="SCA56" s="9"/>
      <c r="SCB56" s="9"/>
      <c r="SCC56" s="9"/>
      <c r="SCD56" s="9"/>
      <c r="SCE56" s="9"/>
      <c r="SCF56" s="9"/>
      <c r="SCG56" s="9"/>
      <c r="SCH56" s="9"/>
      <c r="SCI56" s="9"/>
      <c r="SCJ56" s="9"/>
      <c r="SCK56" s="9"/>
      <c r="SCL56" s="9"/>
      <c r="SCM56" s="9"/>
      <c r="SCN56" s="9"/>
      <c r="SCO56" s="9"/>
      <c r="SCP56" s="9"/>
      <c r="SCQ56" s="9"/>
      <c r="SCR56" s="9"/>
      <c r="SCS56" s="9"/>
      <c r="SCT56" s="9"/>
      <c r="SCU56" s="9"/>
      <c r="SCV56" s="9"/>
      <c r="SCW56" s="9"/>
      <c r="SCX56" s="9"/>
      <c r="SCY56" s="9"/>
      <c r="SCZ56" s="9"/>
      <c r="SDA56" s="9"/>
      <c r="SDB56" s="9"/>
      <c r="SDC56" s="9"/>
      <c r="SDD56" s="9"/>
      <c r="SDE56" s="9"/>
      <c r="SDF56" s="9"/>
      <c r="SDG56" s="9"/>
      <c r="SDH56" s="9"/>
      <c r="SDI56" s="9"/>
      <c r="SDJ56" s="9"/>
      <c r="SDK56" s="9"/>
      <c r="SDL56" s="9"/>
      <c r="SDM56" s="9"/>
      <c r="SDN56" s="9"/>
      <c r="SDO56" s="9"/>
      <c r="SDP56" s="9"/>
      <c r="SDQ56" s="9"/>
      <c r="SDR56" s="9"/>
      <c r="SDS56" s="9"/>
      <c r="SDT56" s="9"/>
      <c r="SDU56" s="9"/>
      <c r="SDV56" s="9"/>
      <c r="SDW56" s="9"/>
      <c r="SDX56" s="9"/>
      <c r="SDY56" s="9"/>
      <c r="SDZ56" s="9"/>
      <c r="SEA56" s="9"/>
      <c r="SEB56" s="9"/>
      <c r="SEC56" s="9"/>
      <c r="SED56" s="9"/>
      <c r="SEE56" s="9"/>
      <c r="SEF56" s="9"/>
      <c r="SEG56" s="9"/>
      <c r="SEH56" s="9"/>
      <c r="SEI56" s="9"/>
      <c r="SEJ56" s="9"/>
      <c r="SEK56" s="9"/>
      <c r="SEL56" s="9"/>
      <c r="SEM56" s="9"/>
      <c r="SEN56" s="9"/>
      <c r="SEO56" s="9"/>
      <c r="SEP56" s="9"/>
      <c r="SEQ56" s="9"/>
      <c r="SER56" s="9"/>
      <c r="SES56" s="9"/>
      <c r="SET56" s="9"/>
      <c r="SEU56" s="9"/>
      <c r="SEV56" s="9"/>
      <c r="SEW56" s="9"/>
      <c r="SEX56" s="9"/>
      <c r="SEY56" s="9"/>
      <c r="SEZ56" s="9"/>
      <c r="SFA56" s="9"/>
      <c r="SFB56" s="9"/>
      <c r="SFC56" s="9"/>
      <c r="SFD56" s="9"/>
      <c r="SFE56" s="9"/>
      <c r="SFF56" s="9"/>
      <c r="SFG56" s="9"/>
      <c r="SFH56" s="9"/>
      <c r="SFI56" s="9"/>
      <c r="SFJ56" s="9"/>
      <c r="SFK56" s="9"/>
      <c r="SFL56" s="9"/>
      <c r="SFM56" s="9"/>
      <c r="SFN56" s="9"/>
      <c r="SFO56" s="9"/>
      <c r="SFP56" s="9"/>
      <c r="SFQ56" s="9"/>
      <c r="SFR56" s="9"/>
      <c r="SFS56" s="9"/>
      <c r="SFT56" s="9"/>
      <c r="SFU56" s="9"/>
      <c r="SFV56" s="9"/>
      <c r="SFW56" s="9"/>
      <c r="SFX56" s="9"/>
      <c r="SFY56" s="9"/>
      <c r="SFZ56" s="9"/>
      <c r="SGA56" s="9"/>
      <c r="SGB56" s="9"/>
      <c r="SGC56" s="9"/>
      <c r="SGD56" s="9"/>
      <c r="SGE56" s="9"/>
      <c r="SGF56" s="9"/>
      <c r="SGG56" s="9"/>
      <c r="SGH56" s="9"/>
      <c r="SGI56" s="9"/>
      <c r="SGJ56" s="9"/>
      <c r="SGK56" s="9"/>
      <c r="SGL56" s="9"/>
      <c r="SGM56" s="9"/>
      <c r="SGN56" s="9"/>
      <c r="SGO56" s="9"/>
      <c r="SGP56" s="9"/>
      <c r="SGQ56" s="9"/>
      <c r="SGR56" s="9"/>
      <c r="SGS56" s="9"/>
      <c r="SGT56" s="9"/>
      <c r="SGU56" s="9"/>
      <c r="SGV56" s="9"/>
      <c r="SGW56" s="9"/>
      <c r="SGX56" s="9"/>
      <c r="SGY56" s="9"/>
      <c r="SGZ56" s="9"/>
      <c r="SHA56" s="9"/>
      <c r="SHB56" s="9"/>
      <c r="SHC56" s="9"/>
      <c r="SHD56" s="9"/>
      <c r="SHE56" s="9"/>
      <c r="SHF56" s="9"/>
      <c r="SHG56" s="9"/>
      <c r="SHH56" s="9"/>
      <c r="SHI56" s="9"/>
      <c r="SHJ56" s="9"/>
      <c r="SHK56" s="9"/>
      <c r="SHL56" s="9"/>
      <c r="SHM56" s="9"/>
      <c r="SHN56" s="9"/>
      <c r="SHO56" s="9"/>
      <c r="SHP56" s="9"/>
      <c r="SHQ56" s="9"/>
      <c r="SHR56" s="9"/>
      <c r="SHS56" s="9"/>
      <c r="SHT56" s="9"/>
      <c r="SHU56" s="9"/>
      <c r="SHV56" s="9"/>
      <c r="SHW56" s="9"/>
      <c r="SHX56" s="9"/>
      <c r="SHY56" s="9"/>
      <c r="SHZ56" s="9"/>
      <c r="SIA56" s="9"/>
      <c r="SIB56" s="9"/>
      <c r="SIC56" s="9"/>
      <c r="SID56" s="9"/>
      <c r="SIE56" s="9"/>
      <c r="SIF56" s="9"/>
      <c r="SIG56" s="9"/>
      <c r="SIH56" s="9"/>
      <c r="SII56" s="9"/>
      <c r="SIJ56" s="9"/>
      <c r="SIK56" s="9"/>
      <c r="SIL56" s="9"/>
      <c r="SIM56" s="9"/>
      <c r="SIN56" s="9"/>
      <c r="SIO56" s="9"/>
      <c r="SIP56" s="9"/>
      <c r="SIQ56" s="9"/>
      <c r="SIR56" s="9"/>
      <c r="SIS56" s="9"/>
      <c r="SIT56" s="9"/>
      <c r="SIU56" s="9"/>
      <c r="SIV56" s="9"/>
      <c r="SIW56" s="9"/>
      <c r="SIX56" s="9"/>
      <c r="SIY56" s="9"/>
      <c r="SIZ56" s="9"/>
      <c r="SJA56" s="9"/>
      <c r="SJB56" s="9"/>
      <c r="SJC56" s="9"/>
      <c r="SJD56" s="9"/>
      <c r="SJE56" s="9"/>
      <c r="SJF56" s="9"/>
      <c r="SJG56" s="9"/>
      <c r="SJH56" s="9"/>
      <c r="SJI56" s="9"/>
      <c r="SJJ56" s="9"/>
      <c r="SJK56" s="9"/>
      <c r="SJL56" s="9"/>
      <c r="SJM56" s="9"/>
      <c r="SJN56" s="9"/>
      <c r="SJO56" s="9"/>
      <c r="SJP56" s="9"/>
      <c r="SJQ56" s="9"/>
      <c r="SJR56" s="9"/>
      <c r="SJS56" s="9"/>
      <c r="SJT56" s="9"/>
      <c r="SJU56" s="9"/>
      <c r="SJV56" s="9"/>
      <c r="SJW56" s="9"/>
      <c r="SJX56" s="9"/>
      <c r="SJY56" s="9"/>
      <c r="SJZ56" s="9"/>
      <c r="SKA56" s="9"/>
      <c r="SKB56" s="9"/>
      <c r="SKC56" s="9"/>
      <c r="SKD56" s="9"/>
      <c r="SKE56" s="9"/>
      <c r="SKF56" s="9"/>
      <c r="SKG56" s="9"/>
      <c r="SKH56" s="9"/>
      <c r="SKI56" s="9"/>
      <c r="SKJ56" s="9"/>
      <c r="SKK56" s="9"/>
      <c r="SKL56" s="9"/>
      <c r="SKM56" s="9"/>
      <c r="SKN56" s="9"/>
      <c r="SKO56" s="9"/>
      <c r="SKP56" s="9"/>
      <c r="SKQ56" s="9"/>
      <c r="SKR56" s="9"/>
      <c r="SKS56" s="9"/>
      <c r="SKT56" s="9"/>
      <c r="SKU56" s="9"/>
      <c r="SKV56" s="9"/>
      <c r="SKW56" s="9"/>
      <c r="SKX56" s="9"/>
      <c r="SKY56" s="9"/>
      <c r="SKZ56" s="9"/>
      <c r="SLA56" s="9"/>
      <c r="SLB56" s="9"/>
      <c r="SLC56" s="9"/>
      <c r="SLD56" s="9"/>
      <c r="SLE56" s="9"/>
      <c r="SLF56" s="9"/>
      <c r="SLG56" s="9"/>
      <c r="SLH56" s="9"/>
      <c r="SLI56" s="9"/>
      <c r="SLJ56" s="9"/>
      <c r="SLK56" s="9"/>
      <c r="SLL56" s="9"/>
      <c r="SLM56" s="9"/>
      <c r="SLN56" s="9"/>
      <c r="SLO56" s="9"/>
      <c r="SLP56" s="9"/>
      <c r="SLQ56" s="9"/>
      <c r="SLR56" s="9"/>
      <c r="SLS56" s="9"/>
      <c r="SLT56" s="9"/>
      <c r="SLU56" s="9"/>
      <c r="SLV56" s="9"/>
      <c r="SLW56" s="9"/>
      <c r="SLX56" s="9"/>
      <c r="SLY56" s="9"/>
      <c r="SLZ56" s="9"/>
      <c r="SMA56" s="9"/>
      <c r="SMB56" s="9"/>
      <c r="SMC56" s="9"/>
      <c r="SMD56" s="9"/>
      <c r="SME56" s="9"/>
      <c r="SMF56" s="9"/>
      <c r="SMG56" s="9"/>
      <c r="SMH56" s="9"/>
      <c r="SMI56" s="9"/>
      <c r="SMJ56" s="9"/>
      <c r="SMK56" s="9"/>
      <c r="SML56" s="9"/>
      <c r="SMM56" s="9"/>
      <c r="SMN56" s="9"/>
      <c r="SMO56" s="9"/>
      <c r="SMP56" s="9"/>
      <c r="SMQ56" s="9"/>
      <c r="SMR56" s="9"/>
      <c r="SMS56" s="9"/>
      <c r="SMT56" s="9"/>
      <c r="SMU56" s="9"/>
      <c r="SMV56" s="9"/>
      <c r="SMW56" s="9"/>
      <c r="SMX56" s="9"/>
      <c r="SMY56" s="9"/>
      <c r="SMZ56" s="9"/>
      <c r="SNA56" s="9"/>
      <c r="SNB56" s="9"/>
      <c r="SNC56" s="9"/>
      <c r="SND56" s="9"/>
      <c r="SNE56" s="9"/>
      <c r="SNF56" s="9"/>
      <c r="SNG56" s="9"/>
      <c r="SNH56" s="9"/>
      <c r="SNI56" s="9"/>
      <c r="SNJ56" s="9"/>
      <c r="SNK56" s="9"/>
      <c r="SNL56" s="9"/>
      <c r="SNM56" s="9"/>
      <c r="SNN56" s="9"/>
      <c r="SNO56" s="9"/>
      <c r="SNP56" s="9"/>
      <c r="SNQ56" s="9"/>
      <c r="SNR56" s="9"/>
      <c r="SNS56" s="9"/>
      <c r="SNT56" s="9"/>
      <c r="SNU56" s="9"/>
      <c r="SNV56" s="9"/>
      <c r="SNW56" s="9"/>
      <c r="SNX56" s="9"/>
      <c r="SNY56" s="9"/>
      <c r="SNZ56" s="9"/>
      <c r="SOA56" s="9"/>
      <c r="SOB56" s="9"/>
      <c r="SOC56" s="9"/>
      <c r="SOD56" s="9"/>
      <c r="SOE56" s="9"/>
      <c r="SOF56" s="9"/>
      <c r="SOG56" s="9"/>
      <c r="SOH56" s="9"/>
      <c r="SOI56" s="9"/>
      <c r="SOJ56" s="9"/>
      <c r="SOK56" s="9"/>
      <c r="SOL56" s="9"/>
      <c r="SOM56" s="9"/>
      <c r="SON56" s="9"/>
      <c r="SOO56" s="9"/>
      <c r="SOP56" s="9"/>
      <c r="SOQ56" s="9"/>
      <c r="SOR56" s="9"/>
      <c r="SOS56" s="9"/>
      <c r="SOT56" s="9"/>
      <c r="SOU56" s="9"/>
      <c r="SOV56" s="9"/>
      <c r="SOW56" s="9"/>
      <c r="SOX56" s="9"/>
      <c r="SOY56" s="9"/>
      <c r="SOZ56" s="9"/>
      <c r="SPA56" s="9"/>
      <c r="SPB56" s="9"/>
      <c r="SPC56" s="9"/>
      <c r="SPD56" s="9"/>
      <c r="SPE56" s="9"/>
      <c r="SPF56" s="9"/>
      <c r="SPG56" s="9"/>
      <c r="SPH56" s="9"/>
      <c r="SPI56" s="9"/>
      <c r="SPJ56" s="9"/>
      <c r="SPK56" s="9"/>
      <c r="SPL56" s="9"/>
      <c r="SPM56" s="9"/>
      <c r="SPN56" s="9"/>
      <c r="SPO56" s="9"/>
      <c r="SPP56" s="9"/>
      <c r="SPQ56" s="9"/>
      <c r="SPR56" s="9"/>
      <c r="SPS56" s="9"/>
      <c r="SPT56" s="9"/>
      <c r="SPU56" s="9"/>
      <c r="SPV56" s="9"/>
      <c r="SPW56" s="9"/>
      <c r="SPX56" s="9"/>
      <c r="SPY56" s="9"/>
      <c r="SPZ56" s="9"/>
      <c r="SQA56" s="9"/>
      <c r="SQB56" s="9"/>
      <c r="SQC56" s="9"/>
      <c r="SQD56" s="9"/>
      <c r="SQE56" s="9"/>
      <c r="SQF56" s="9"/>
      <c r="SQG56" s="9"/>
      <c r="SQH56" s="9"/>
      <c r="SQI56" s="9"/>
      <c r="SQJ56" s="9"/>
      <c r="SQK56" s="9"/>
      <c r="SQL56" s="9"/>
      <c r="SQM56" s="9"/>
      <c r="SQN56" s="9"/>
      <c r="SQO56" s="9"/>
      <c r="SQP56" s="9"/>
      <c r="SQQ56" s="9"/>
      <c r="SQR56" s="9"/>
      <c r="SQS56" s="9"/>
      <c r="SQT56" s="9"/>
      <c r="SQU56" s="9"/>
      <c r="SQV56" s="9"/>
      <c r="SQW56" s="9"/>
      <c r="SQX56" s="9"/>
      <c r="SQY56" s="9"/>
      <c r="SQZ56" s="9"/>
      <c r="SRA56" s="9"/>
      <c r="SRB56" s="9"/>
      <c r="SRC56" s="9"/>
      <c r="SRD56" s="9"/>
      <c r="SRE56" s="9"/>
      <c r="SRF56" s="9"/>
      <c r="SRG56" s="9"/>
      <c r="SRH56" s="9"/>
      <c r="SRI56" s="9"/>
      <c r="SRJ56" s="9"/>
      <c r="SRK56" s="9"/>
      <c r="SRL56" s="9"/>
      <c r="SRM56" s="9"/>
      <c r="SRN56" s="9"/>
      <c r="SRO56" s="9"/>
      <c r="SRP56" s="9"/>
      <c r="SRQ56" s="9"/>
      <c r="SRR56" s="9"/>
      <c r="SRS56" s="9"/>
      <c r="SRT56" s="9"/>
      <c r="SRU56" s="9"/>
      <c r="SRV56" s="9"/>
      <c r="SRW56" s="9"/>
      <c r="SRX56" s="9"/>
      <c r="SRY56" s="9"/>
      <c r="SRZ56" s="9"/>
      <c r="SSA56" s="9"/>
      <c r="SSB56" s="9"/>
      <c r="SSC56" s="9"/>
      <c r="SSD56" s="9"/>
      <c r="SSE56" s="9"/>
      <c r="SSF56" s="9"/>
      <c r="SSG56" s="9"/>
      <c r="SSH56" s="9"/>
      <c r="SSI56" s="9"/>
      <c r="SSJ56" s="9"/>
      <c r="SSK56" s="9"/>
      <c r="SSL56" s="9"/>
      <c r="SSM56" s="9"/>
      <c r="SSN56" s="9"/>
      <c r="SSO56" s="9"/>
      <c r="SSP56" s="9"/>
      <c r="SSQ56" s="9"/>
      <c r="SSR56" s="9"/>
      <c r="SSS56" s="9"/>
      <c r="SST56" s="9"/>
      <c r="SSU56" s="9"/>
      <c r="SSV56" s="9"/>
      <c r="SSW56" s="9"/>
      <c r="SSX56" s="9"/>
      <c r="SSY56" s="9"/>
      <c r="SSZ56" s="9"/>
      <c r="STA56" s="9"/>
      <c r="STB56" s="9"/>
      <c r="STC56" s="9"/>
      <c r="STD56" s="9"/>
      <c r="STE56" s="9"/>
      <c r="STF56" s="9"/>
      <c r="STG56" s="9"/>
      <c r="STH56" s="9"/>
      <c r="STI56" s="9"/>
      <c r="STJ56" s="9"/>
      <c r="STK56" s="9"/>
      <c r="STL56" s="9"/>
      <c r="STM56" s="9"/>
      <c r="STN56" s="9"/>
      <c r="STO56" s="9"/>
      <c r="STP56" s="9"/>
      <c r="STQ56" s="9"/>
      <c r="STR56" s="9"/>
      <c r="STS56" s="9"/>
      <c r="STT56" s="9"/>
      <c r="STU56" s="9"/>
      <c r="STV56" s="9"/>
      <c r="STW56" s="9"/>
      <c r="STX56" s="9"/>
      <c r="STY56" s="9"/>
      <c r="STZ56" s="9"/>
      <c r="SUA56" s="9"/>
      <c r="SUB56" s="9"/>
      <c r="SUC56" s="9"/>
      <c r="SUD56" s="9"/>
      <c r="SUE56" s="9"/>
      <c r="SUF56" s="9"/>
      <c r="SUG56" s="9"/>
      <c r="SUH56" s="9"/>
      <c r="SUI56" s="9"/>
      <c r="SUJ56" s="9"/>
      <c r="SUK56" s="9"/>
      <c r="SUL56" s="9"/>
      <c r="SUM56" s="9"/>
      <c r="SUN56" s="9"/>
      <c r="SUO56" s="9"/>
      <c r="SUP56" s="9"/>
      <c r="SUQ56" s="9"/>
      <c r="SUR56" s="9"/>
      <c r="SUS56" s="9"/>
      <c r="SUT56" s="9"/>
      <c r="SUU56" s="9"/>
      <c r="SUV56" s="9"/>
      <c r="SUW56" s="9"/>
      <c r="SUX56" s="9"/>
      <c r="SUY56" s="9"/>
      <c r="SUZ56" s="9"/>
      <c r="SVA56" s="9"/>
      <c r="SVB56" s="9"/>
      <c r="SVC56" s="9"/>
      <c r="SVD56" s="9"/>
      <c r="SVE56" s="9"/>
      <c r="SVF56" s="9"/>
      <c r="SVG56" s="9"/>
      <c r="SVH56" s="9"/>
      <c r="SVI56" s="9"/>
      <c r="SVJ56" s="9"/>
      <c r="SVK56" s="9"/>
      <c r="SVL56" s="9"/>
      <c r="SVM56" s="9"/>
      <c r="SVN56" s="9"/>
      <c r="SVO56" s="9"/>
      <c r="SVP56" s="9"/>
      <c r="SVQ56" s="9"/>
      <c r="SVR56" s="9"/>
      <c r="SVS56" s="9"/>
      <c r="SVT56" s="9"/>
      <c r="SVU56" s="9"/>
      <c r="SVV56" s="9"/>
      <c r="SVW56" s="9"/>
      <c r="SVX56" s="9"/>
      <c r="SVY56" s="9"/>
      <c r="SVZ56" s="9"/>
      <c r="SWA56" s="9"/>
      <c r="SWB56" s="9"/>
      <c r="SWC56" s="9"/>
      <c r="SWD56" s="9"/>
      <c r="SWE56" s="9"/>
      <c r="SWF56" s="9"/>
      <c r="SWG56" s="9"/>
      <c r="SWH56" s="9"/>
      <c r="SWI56" s="9"/>
      <c r="SWJ56" s="9"/>
      <c r="SWK56" s="9"/>
      <c r="SWL56" s="9"/>
      <c r="SWM56" s="9"/>
      <c r="SWN56" s="9"/>
      <c r="SWO56" s="9"/>
      <c r="SWP56" s="9"/>
      <c r="SWQ56" s="9"/>
      <c r="SWR56" s="9"/>
      <c r="SWS56" s="9"/>
      <c r="SWT56" s="9"/>
      <c r="SWU56" s="9"/>
      <c r="SWV56" s="9"/>
      <c r="SWW56" s="9"/>
      <c r="SWX56" s="9"/>
      <c r="SWY56" s="9"/>
      <c r="SWZ56" s="9"/>
      <c r="SXA56" s="9"/>
      <c r="SXB56" s="9"/>
      <c r="SXC56" s="9"/>
      <c r="SXD56" s="9"/>
      <c r="SXE56" s="9"/>
      <c r="SXF56" s="9"/>
      <c r="SXG56" s="9"/>
      <c r="SXH56" s="9"/>
      <c r="SXI56" s="9"/>
      <c r="SXJ56" s="9"/>
      <c r="SXK56" s="9"/>
      <c r="SXL56" s="9"/>
      <c r="SXM56" s="9"/>
      <c r="SXN56" s="9"/>
      <c r="SXO56" s="9"/>
      <c r="SXP56" s="9"/>
      <c r="SXQ56" s="9"/>
      <c r="SXR56" s="9"/>
      <c r="SXS56" s="9"/>
      <c r="SXT56" s="9"/>
      <c r="SXU56" s="9"/>
      <c r="SXV56" s="9"/>
      <c r="SXW56" s="9"/>
      <c r="SXX56" s="9"/>
      <c r="SXY56" s="9"/>
      <c r="SXZ56" s="9"/>
      <c r="SYA56" s="9"/>
      <c r="SYB56" s="9"/>
      <c r="SYC56" s="9"/>
      <c r="SYD56" s="9"/>
      <c r="SYE56" s="9"/>
      <c r="SYF56" s="9"/>
      <c r="SYG56" s="9"/>
      <c r="SYH56" s="9"/>
      <c r="SYI56" s="9"/>
      <c r="SYJ56" s="9"/>
      <c r="SYK56" s="9"/>
      <c r="SYL56" s="9"/>
      <c r="SYM56" s="9"/>
      <c r="SYN56" s="9"/>
      <c r="SYO56" s="9"/>
      <c r="SYP56" s="9"/>
      <c r="SYQ56" s="9"/>
      <c r="SYR56" s="9"/>
      <c r="SYS56" s="9"/>
      <c r="SYT56" s="9"/>
      <c r="SYU56" s="9"/>
      <c r="SYV56" s="9"/>
      <c r="SYW56" s="9"/>
      <c r="SYX56" s="9"/>
      <c r="SYY56" s="9"/>
      <c r="SYZ56" s="9"/>
      <c r="SZA56" s="9"/>
      <c r="SZB56" s="9"/>
      <c r="SZC56" s="9"/>
      <c r="SZD56" s="9"/>
      <c r="SZE56" s="9"/>
      <c r="SZF56" s="9"/>
      <c r="SZG56" s="9"/>
      <c r="SZH56" s="9"/>
      <c r="SZI56" s="9"/>
      <c r="SZJ56" s="9"/>
      <c r="SZK56" s="9"/>
      <c r="SZL56" s="9"/>
      <c r="SZM56" s="9"/>
      <c r="SZN56" s="9"/>
      <c r="SZO56" s="9"/>
      <c r="SZP56" s="9"/>
      <c r="SZQ56" s="9"/>
      <c r="SZR56" s="9"/>
      <c r="SZS56" s="9"/>
      <c r="SZT56" s="9"/>
      <c r="SZU56" s="9"/>
      <c r="SZV56" s="9"/>
      <c r="SZW56" s="9"/>
      <c r="SZX56" s="9"/>
      <c r="SZY56" s="9"/>
      <c r="SZZ56" s="9"/>
      <c r="TAA56" s="9"/>
      <c r="TAB56" s="9"/>
      <c r="TAC56" s="9"/>
      <c r="TAD56" s="9"/>
      <c r="TAE56" s="9"/>
      <c r="TAF56" s="9"/>
      <c r="TAG56" s="9"/>
      <c r="TAH56" s="9"/>
      <c r="TAI56" s="9"/>
      <c r="TAJ56" s="9"/>
      <c r="TAK56" s="9"/>
      <c r="TAL56" s="9"/>
      <c r="TAM56" s="9"/>
      <c r="TAN56" s="9"/>
      <c r="TAO56" s="9"/>
      <c r="TAP56" s="9"/>
      <c r="TAQ56" s="9"/>
      <c r="TAR56" s="9"/>
      <c r="TAS56" s="9"/>
      <c r="TAT56" s="9"/>
      <c r="TAU56" s="9"/>
      <c r="TAV56" s="9"/>
      <c r="TAW56" s="9"/>
      <c r="TAX56" s="9"/>
      <c r="TAY56" s="9"/>
      <c r="TAZ56" s="9"/>
      <c r="TBA56" s="9"/>
      <c r="TBB56" s="9"/>
      <c r="TBC56" s="9"/>
      <c r="TBD56" s="9"/>
      <c r="TBE56" s="9"/>
      <c r="TBF56" s="9"/>
      <c r="TBG56" s="9"/>
      <c r="TBH56" s="9"/>
      <c r="TBI56" s="9"/>
      <c r="TBJ56" s="9"/>
      <c r="TBK56" s="9"/>
      <c r="TBL56" s="9"/>
      <c r="TBM56" s="9"/>
      <c r="TBN56" s="9"/>
      <c r="TBO56" s="9"/>
      <c r="TBP56" s="9"/>
      <c r="TBQ56" s="9"/>
      <c r="TBR56" s="9"/>
      <c r="TBS56" s="9"/>
      <c r="TBT56" s="9"/>
      <c r="TBU56" s="9"/>
      <c r="TBV56" s="9"/>
      <c r="TBW56" s="9"/>
      <c r="TBX56" s="9"/>
      <c r="TBY56" s="9"/>
      <c r="TBZ56" s="9"/>
      <c r="TCA56" s="9"/>
      <c r="TCB56" s="9"/>
      <c r="TCC56" s="9"/>
      <c r="TCD56" s="9"/>
      <c r="TCE56" s="9"/>
      <c r="TCF56" s="9"/>
      <c r="TCG56" s="9"/>
      <c r="TCH56" s="9"/>
      <c r="TCI56" s="9"/>
      <c r="TCJ56" s="9"/>
      <c r="TCK56" s="9"/>
      <c r="TCL56" s="9"/>
      <c r="TCM56" s="9"/>
      <c r="TCN56" s="9"/>
      <c r="TCO56" s="9"/>
      <c r="TCP56" s="9"/>
      <c r="TCQ56" s="9"/>
      <c r="TCR56" s="9"/>
      <c r="TCS56" s="9"/>
      <c r="TCT56" s="9"/>
      <c r="TCU56" s="9"/>
      <c r="TCV56" s="9"/>
      <c r="TCW56" s="9"/>
      <c r="TCX56" s="9"/>
      <c r="TCY56" s="9"/>
      <c r="TCZ56" s="9"/>
      <c r="TDA56" s="9"/>
      <c r="TDB56" s="9"/>
      <c r="TDC56" s="9"/>
      <c r="TDD56" s="9"/>
      <c r="TDE56" s="9"/>
      <c r="TDF56" s="9"/>
      <c r="TDG56" s="9"/>
      <c r="TDH56" s="9"/>
      <c r="TDI56" s="9"/>
      <c r="TDJ56" s="9"/>
      <c r="TDK56" s="9"/>
      <c r="TDL56" s="9"/>
      <c r="TDM56" s="9"/>
      <c r="TDN56" s="9"/>
      <c r="TDO56" s="9"/>
      <c r="TDP56" s="9"/>
      <c r="TDQ56" s="9"/>
      <c r="TDR56" s="9"/>
      <c r="TDS56" s="9"/>
      <c r="TDT56" s="9"/>
      <c r="TDU56" s="9"/>
      <c r="TDV56" s="9"/>
      <c r="TDW56" s="9"/>
      <c r="TDX56" s="9"/>
      <c r="TDY56" s="9"/>
      <c r="TDZ56" s="9"/>
      <c r="TEA56" s="9"/>
      <c r="TEB56" s="9"/>
      <c r="TEC56" s="9"/>
      <c r="TED56" s="9"/>
      <c r="TEE56" s="9"/>
      <c r="TEF56" s="9"/>
      <c r="TEG56" s="9"/>
      <c r="TEH56" s="9"/>
      <c r="TEI56" s="9"/>
      <c r="TEJ56" s="9"/>
      <c r="TEK56" s="9"/>
      <c r="TEL56" s="9"/>
      <c r="TEM56" s="9"/>
      <c r="TEN56" s="9"/>
      <c r="TEO56" s="9"/>
      <c r="TEP56" s="9"/>
      <c r="TEQ56" s="9"/>
      <c r="TER56" s="9"/>
      <c r="TES56" s="9"/>
      <c r="TET56" s="9"/>
      <c r="TEU56" s="9"/>
      <c r="TEV56" s="9"/>
      <c r="TEW56" s="9"/>
      <c r="TEX56" s="9"/>
      <c r="TEY56" s="9"/>
      <c r="TEZ56" s="9"/>
      <c r="TFA56" s="9"/>
      <c r="TFB56" s="9"/>
      <c r="TFC56" s="9"/>
      <c r="TFD56" s="9"/>
      <c r="TFE56" s="9"/>
      <c r="TFF56" s="9"/>
      <c r="TFG56" s="9"/>
      <c r="TFH56" s="9"/>
      <c r="TFI56" s="9"/>
      <c r="TFJ56" s="9"/>
      <c r="TFK56" s="9"/>
      <c r="TFL56" s="9"/>
      <c r="TFM56" s="9"/>
      <c r="TFN56" s="9"/>
      <c r="TFO56" s="9"/>
      <c r="TFP56" s="9"/>
      <c r="TFQ56" s="9"/>
      <c r="TFR56" s="9"/>
      <c r="TFS56" s="9"/>
      <c r="TFT56" s="9"/>
      <c r="TFU56" s="9"/>
      <c r="TFV56" s="9"/>
      <c r="TFW56" s="9"/>
      <c r="TFX56" s="9"/>
      <c r="TFY56" s="9"/>
      <c r="TFZ56" s="9"/>
      <c r="TGA56" s="9"/>
      <c r="TGB56" s="9"/>
      <c r="TGC56" s="9"/>
      <c r="TGD56" s="9"/>
      <c r="TGE56" s="9"/>
      <c r="TGF56" s="9"/>
      <c r="TGG56" s="9"/>
      <c r="TGH56" s="9"/>
      <c r="TGI56" s="9"/>
      <c r="TGJ56" s="9"/>
      <c r="TGK56" s="9"/>
      <c r="TGL56" s="9"/>
      <c r="TGM56" s="9"/>
      <c r="TGN56" s="9"/>
      <c r="TGO56" s="9"/>
      <c r="TGP56" s="9"/>
      <c r="TGQ56" s="9"/>
      <c r="TGR56" s="9"/>
      <c r="TGS56" s="9"/>
      <c r="TGT56" s="9"/>
      <c r="TGU56" s="9"/>
      <c r="TGV56" s="9"/>
      <c r="TGW56" s="9"/>
      <c r="TGX56" s="9"/>
      <c r="TGY56" s="9"/>
      <c r="TGZ56" s="9"/>
      <c r="THA56" s="9"/>
      <c r="THB56" s="9"/>
      <c r="THC56" s="9"/>
      <c r="THD56" s="9"/>
      <c r="THE56" s="9"/>
      <c r="THF56" s="9"/>
      <c r="THG56" s="9"/>
      <c r="THH56" s="9"/>
      <c r="THI56" s="9"/>
      <c r="THJ56" s="9"/>
      <c r="THK56" s="9"/>
      <c r="THL56" s="9"/>
      <c r="THM56" s="9"/>
      <c r="THN56" s="9"/>
      <c r="THO56" s="9"/>
      <c r="THP56" s="9"/>
      <c r="THQ56" s="9"/>
      <c r="THR56" s="9"/>
      <c r="THS56" s="9"/>
      <c r="THT56" s="9"/>
      <c r="THU56" s="9"/>
      <c r="THV56" s="9"/>
      <c r="THW56" s="9"/>
      <c r="THX56" s="9"/>
      <c r="THY56" s="9"/>
      <c r="THZ56" s="9"/>
      <c r="TIA56" s="9"/>
      <c r="TIB56" s="9"/>
      <c r="TIC56" s="9"/>
      <c r="TID56" s="9"/>
      <c r="TIE56" s="9"/>
      <c r="TIF56" s="9"/>
      <c r="TIG56" s="9"/>
      <c r="TIH56" s="9"/>
      <c r="TII56" s="9"/>
      <c r="TIJ56" s="9"/>
      <c r="TIK56" s="9"/>
      <c r="TIL56" s="9"/>
      <c r="TIM56" s="9"/>
      <c r="TIN56" s="9"/>
      <c r="TIO56" s="9"/>
      <c r="TIP56" s="9"/>
      <c r="TIQ56" s="9"/>
      <c r="TIR56" s="9"/>
      <c r="TIS56" s="9"/>
      <c r="TIT56" s="9"/>
      <c r="TIU56" s="9"/>
      <c r="TIV56" s="9"/>
      <c r="TIW56" s="9"/>
      <c r="TIX56" s="9"/>
      <c r="TIY56" s="9"/>
      <c r="TIZ56" s="9"/>
      <c r="TJA56" s="9"/>
      <c r="TJB56" s="9"/>
      <c r="TJC56" s="9"/>
      <c r="TJD56" s="9"/>
      <c r="TJE56" s="9"/>
      <c r="TJF56" s="9"/>
      <c r="TJG56" s="9"/>
      <c r="TJH56" s="9"/>
      <c r="TJI56" s="9"/>
      <c r="TJJ56" s="9"/>
      <c r="TJK56" s="9"/>
      <c r="TJL56" s="9"/>
      <c r="TJM56" s="9"/>
      <c r="TJN56" s="9"/>
      <c r="TJO56" s="9"/>
      <c r="TJP56" s="9"/>
      <c r="TJQ56" s="9"/>
      <c r="TJR56" s="9"/>
      <c r="TJS56" s="9"/>
      <c r="TJT56" s="9"/>
      <c r="TJU56" s="9"/>
      <c r="TJV56" s="9"/>
      <c r="TJW56" s="9"/>
      <c r="TJX56" s="9"/>
      <c r="TJY56" s="9"/>
      <c r="TJZ56" s="9"/>
      <c r="TKA56" s="9"/>
      <c r="TKB56" s="9"/>
      <c r="TKC56" s="9"/>
      <c r="TKD56" s="9"/>
      <c r="TKE56" s="9"/>
      <c r="TKF56" s="9"/>
      <c r="TKG56" s="9"/>
      <c r="TKH56" s="9"/>
      <c r="TKI56" s="9"/>
      <c r="TKJ56" s="9"/>
      <c r="TKK56" s="9"/>
      <c r="TKL56" s="9"/>
      <c r="TKM56" s="9"/>
      <c r="TKN56" s="9"/>
      <c r="TKO56" s="9"/>
      <c r="TKP56" s="9"/>
      <c r="TKQ56" s="9"/>
      <c r="TKR56" s="9"/>
      <c r="TKS56" s="9"/>
      <c r="TKT56" s="9"/>
      <c r="TKU56" s="9"/>
      <c r="TKV56" s="9"/>
      <c r="TKW56" s="9"/>
      <c r="TKX56" s="9"/>
      <c r="TKY56" s="9"/>
      <c r="TKZ56" s="9"/>
      <c r="TLA56" s="9"/>
      <c r="TLB56" s="9"/>
      <c r="TLC56" s="9"/>
      <c r="TLD56" s="9"/>
      <c r="TLE56" s="9"/>
      <c r="TLF56" s="9"/>
      <c r="TLG56" s="9"/>
      <c r="TLH56" s="9"/>
      <c r="TLI56" s="9"/>
      <c r="TLJ56" s="9"/>
      <c r="TLK56" s="9"/>
      <c r="TLL56" s="9"/>
      <c r="TLM56" s="9"/>
      <c r="TLN56" s="9"/>
      <c r="TLO56" s="9"/>
      <c r="TLP56" s="9"/>
      <c r="TLQ56" s="9"/>
      <c r="TLR56" s="9"/>
      <c r="TLS56" s="9"/>
      <c r="TLT56" s="9"/>
      <c r="TLU56" s="9"/>
      <c r="TLV56" s="9"/>
      <c r="TLW56" s="9"/>
      <c r="TLX56" s="9"/>
      <c r="TLY56" s="9"/>
      <c r="TLZ56" s="9"/>
      <c r="TMA56" s="9"/>
      <c r="TMB56" s="9"/>
      <c r="TMC56" s="9"/>
      <c r="TMD56" s="9"/>
      <c r="TME56" s="9"/>
      <c r="TMF56" s="9"/>
      <c r="TMG56" s="9"/>
      <c r="TMH56" s="9"/>
      <c r="TMI56" s="9"/>
      <c r="TMJ56" s="9"/>
      <c r="TMK56" s="9"/>
      <c r="TML56" s="9"/>
      <c r="TMM56" s="9"/>
      <c r="TMN56" s="9"/>
      <c r="TMO56" s="9"/>
      <c r="TMP56" s="9"/>
      <c r="TMQ56" s="9"/>
      <c r="TMR56" s="9"/>
      <c r="TMS56" s="9"/>
      <c r="TMT56" s="9"/>
      <c r="TMU56" s="9"/>
      <c r="TMV56" s="9"/>
      <c r="TMW56" s="9"/>
      <c r="TMX56" s="9"/>
      <c r="TMY56" s="9"/>
      <c r="TMZ56" s="9"/>
      <c r="TNA56" s="9"/>
      <c r="TNB56" s="9"/>
      <c r="TNC56" s="9"/>
      <c r="TND56" s="9"/>
      <c r="TNE56" s="9"/>
      <c r="TNF56" s="9"/>
      <c r="TNG56" s="9"/>
      <c r="TNH56" s="9"/>
      <c r="TNI56" s="9"/>
      <c r="TNJ56" s="9"/>
      <c r="TNK56" s="9"/>
      <c r="TNL56" s="9"/>
      <c r="TNM56" s="9"/>
      <c r="TNN56" s="9"/>
      <c r="TNO56" s="9"/>
      <c r="TNP56" s="9"/>
      <c r="TNQ56" s="9"/>
      <c r="TNR56" s="9"/>
      <c r="TNS56" s="9"/>
      <c r="TNT56" s="9"/>
      <c r="TNU56" s="9"/>
      <c r="TNV56" s="9"/>
      <c r="TNW56" s="9"/>
      <c r="TNX56" s="9"/>
      <c r="TNY56" s="9"/>
      <c r="TNZ56" s="9"/>
      <c r="TOA56" s="9"/>
      <c r="TOB56" s="9"/>
      <c r="TOC56" s="9"/>
      <c r="TOD56" s="9"/>
      <c r="TOE56" s="9"/>
      <c r="TOF56" s="9"/>
      <c r="TOG56" s="9"/>
      <c r="TOH56" s="9"/>
      <c r="TOI56" s="9"/>
      <c r="TOJ56" s="9"/>
      <c r="TOK56" s="9"/>
      <c r="TOL56" s="9"/>
      <c r="TOM56" s="9"/>
      <c r="TON56" s="9"/>
      <c r="TOO56" s="9"/>
      <c r="TOP56" s="9"/>
      <c r="TOQ56" s="9"/>
      <c r="TOR56" s="9"/>
      <c r="TOS56" s="9"/>
      <c r="TOT56" s="9"/>
      <c r="TOU56" s="9"/>
      <c r="TOV56" s="9"/>
      <c r="TOW56" s="9"/>
      <c r="TOX56" s="9"/>
      <c r="TOY56" s="9"/>
      <c r="TOZ56" s="9"/>
      <c r="TPA56" s="9"/>
      <c r="TPB56" s="9"/>
      <c r="TPC56" s="9"/>
      <c r="TPD56" s="9"/>
      <c r="TPE56" s="9"/>
      <c r="TPF56" s="9"/>
      <c r="TPG56" s="9"/>
      <c r="TPH56" s="9"/>
      <c r="TPI56" s="9"/>
      <c r="TPJ56" s="9"/>
      <c r="TPK56" s="9"/>
      <c r="TPL56" s="9"/>
      <c r="TPM56" s="9"/>
      <c r="TPN56" s="9"/>
      <c r="TPO56" s="9"/>
      <c r="TPP56" s="9"/>
      <c r="TPQ56" s="9"/>
      <c r="TPR56" s="9"/>
      <c r="TPS56" s="9"/>
      <c r="TPT56" s="9"/>
      <c r="TPU56" s="9"/>
      <c r="TPV56" s="9"/>
      <c r="TPW56" s="9"/>
      <c r="TPX56" s="9"/>
      <c r="TPY56" s="9"/>
      <c r="TPZ56" s="9"/>
      <c r="TQA56" s="9"/>
      <c r="TQB56" s="9"/>
      <c r="TQC56" s="9"/>
      <c r="TQD56" s="9"/>
      <c r="TQE56" s="9"/>
      <c r="TQF56" s="9"/>
      <c r="TQG56" s="9"/>
      <c r="TQH56" s="9"/>
      <c r="TQI56" s="9"/>
      <c r="TQJ56" s="9"/>
      <c r="TQK56" s="9"/>
      <c r="TQL56" s="9"/>
      <c r="TQM56" s="9"/>
      <c r="TQN56" s="9"/>
      <c r="TQO56" s="9"/>
      <c r="TQP56" s="9"/>
      <c r="TQQ56" s="9"/>
      <c r="TQR56" s="9"/>
      <c r="TQS56" s="9"/>
      <c r="TQT56" s="9"/>
      <c r="TQU56" s="9"/>
      <c r="TQV56" s="9"/>
      <c r="TQW56" s="9"/>
      <c r="TQX56" s="9"/>
      <c r="TQY56" s="9"/>
      <c r="TQZ56" s="9"/>
      <c r="TRA56" s="9"/>
      <c r="TRB56" s="9"/>
      <c r="TRC56" s="9"/>
      <c r="TRD56" s="9"/>
      <c r="TRE56" s="9"/>
      <c r="TRF56" s="9"/>
      <c r="TRG56" s="9"/>
      <c r="TRH56" s="9"/>
      <c r="TRI56" s="9"/>
      <c r="TRJ56" s="9"/>
      <c r="TRK56" s="9"/>
      <c r="TRL56" s="9"/>
      <c r="TRM56" s="9"/>
      <c r="TRN56" s="9"/>
      <c r="TRO56" s="9"/>
      <c r="TRP56" s="9"/>
      <c r="TRQ56" s="9"/>
      <c r="TRR56" s="9"/>
      <c r="TRS56" s="9"/>
      <c r="TRT56" s="9"/>
      <c r="TRU56" s="9"/>
      <c r="TRV56" s="9"/>
      <c r="TRW56" s="9"/>
      <c r="TRX56" s="9"/>
      <c r="TRY56" s="9"/>
      <c r="TRZ56" s="9"/>
      <c r="TSA56" s="9"/>
      <c r="TSB56" s="9"/>
      <c r="TSC56" s="9"/>
      <c r="TSD56" s="9"/>
      <c r="TSE56" s="9"/>
      <c r="TSF56" s="9"/>
      <c r="TSG56" s="9"/>
      <c r="TSH56" s="9"/>
      <c r="TSI56" s="9"/>
      <c r="TSJ56" s="9"/>
      <c r="TSK56" s="9"/>
      <c r="TSL56" s="9"/>
      <c r="TSM56" s="9"/>
      <c r="TSN56" s="9"/>
      <c r="TSO56" s="9"/>
      <c r="TSP56" s="9"/>
      <c r="TSQ56" s="9"/>
      <c r="TSR56" s="9"/>
      <c r="TSS56" s="9"/>
      <c r="TST56" s="9"/>
      <c r="TSU56" s="9"/>
      <c r="TSV56" s="9"/>
      <c r="TSW56" s="9"/>
      <c r="TSX56" s="9"/>
      <c r="TSY56" s="9"/>
      <c r="TSZ56" s="9"/>
      <c r="TTA56" s="9"/>
      <c r="TTB56" s="9"/>
      <c r="TTC56" s="9"/>
      <c r="TTD56" s="9"/>
      <c r="TTE56" s="9"/>
      <c r="TTF56" s="9"/>
      <c r="TTG56" s="9"/>
      <c r="TTH56" s="9"/>
      <c r="TTI56" s="9"/>
      <c r="TTJ56" s="9"/>
      <c r="TTK56" s="9"/>
      <c r="TTL56" s="9"/>
      <c r="TTM56" s="9"/>
      <c r="TTN56" s="9"/>
      <c r="TTO56" s="9"/>
      <c r="TTP56" s="9"/>
      <c r="TTQ56" s="9"/>
      <c r="TTR56" s="9"/>
      <c r="TTS56" s="9"/>
      <c r="TTT56" s="9"/>
      <c r="TTU56" s="9"/>
      <c r="TTV56" s="9"/>
      <c r="TTW56" s="9"/>
      <c r="TTX56" s="9"/>
      <c r="TTY56" s="9"/>
      <c r="TTZ56" s="9"/>
      <c r="TUA56" s="9"/>
      <c r="TUB56" s="9"/>
      <c r="TUC56" s="9"/>
      <c r="TUD56" s="9"/>
      <c r="TUE56" s="9"/>
      <c r="TUF56" s="9"/>
      <c r="TUG56" s="9"/>
      <c r="TUH56" s="9"/>
      <c r="TUI56" s="9"/>
      <c r="TUJ56" s="9"/>
      <c r="TUK56" s="9"/>
      <c r="TUL56" s="9"/>
      <c r="TUM56" s="9"/>
      <c r="TUN56" s="9"/>
      <c r="TUO56" s="9"/>
      <c r="TUP56" s="9"/>
      <c r="TUQ56" s="9"/>
      <c r="TUR56" s="9"/>
      <c r="TUS56" s="9"/>
      <c r="TUT56" s="9"/>
      <c r="TUU56" s="9"/>
      <c r="TUV56" s="9"/>
      <c r="TUW56" s="9"/>
      <c r="TUX56" s="9"/>
      <c r="TUY56" s="9"/>
      <c r="TUZ56" s="9"/>
      <c r="TVA56" s="9"/>
      <c r="TVB56" s="9"/>
      <c r="TVC56" s="9"/>
      <c r="TVD56" s="9"/>
      <c r="TVE56" s="9"/>
      <c r="TVF56" s="9"/>
      <c r="TVG56" s="9"/>
      <c r="TVH56" s="9"/>
      <c r="TVI56" s="9"/>
      <c r="TVJ56" s="9"/>
      <c r="TVK56" s="9"/>
      <c r="TVL56" s="9"/>
      <c r="TVM56" s="9"/>
      <c r="TVN56" s="9"/>
      <c r="TVO56" s="9"/>
      <c r="TVP56" s="9"/>
      <c r="TVQ56" s="9"/>
      <c r="TVR56" s="9"/>
      <c r="TVS56" s="9"/>
      <c r="TVT56" s="9"/>
      <c r="TVU56" s="9"/>
      <c r="TVV56" s="9"/>
      <c r="TVW56" s="9"/>
      <c r="TVX56" s="9"/>
      <c r="TVY56" s="9"/>
      <c r="TVZ56" s="9"/>
      <c r="TWA56" s="9"/>
      <c r="TWB56" s="9"/>
      <c r="TWC56" s="9"/>
      <c r="TWD56" s="9"/>
      <c r="TWE56" s="9"/>
      <c r="TWF56" s="9"/>
      <c r="TWG56" s="9"/>
      <c r="TWH56" s="9"/>
      <c r="TWI56" s="9"/>
      <c r="TWJ56" s="9"/>
      <c r="TWK56" s="9"/>
      <c r="TWL56" s="9"/>
      <c r="TWM56" s="9"/>
      <c r="TWN56" s="9"/>
      <c r="TWO56" s="9"/>
      <c r="TWP56" s="9"/>
      <c r="TWQ56" s="9"/>
      <c r="TWR56" s="9"/>
      <c r="TWS56" s="9"/>
      <c r="TWT56" s="9"/>
      <c r="TWU56" s="9"/>
      <c r="TWV56" s="9"/>
      <c r="TWW56" s="9"/>
      <c r="TWX56" s="9"/>
      <c r="TWY56" s="9"/>
      <c r="TWZ56" s="9"/>
      <c r="TXA56" s="9"/>
      <c r="TXB56" s="9"/>
      <c r="TXC56" s="9"/>
      <c r="TXD56" s="9"/>
      <c r="TXE56" s="9"/>
      <c r="TXF56" s="9"/>
      <c r="TXG56" s="9"/>
      <c r="TXH56" s="9"/>
      <c r="TXI56" s="9"/>
      <c r="TXJ56" s="9"/>
      <c r="TXK56" s="9"/>
      <c r="TXL56" s="9"/>
      <c r="TXM56" s="9"/>
      <c r="TXN56" s="9"/>
      <c r="TXO56" s="9"/>
      <c r="TXP56" s="9"/>
      <c r="TXQ56" s="9"/>
      <c r="TXR56" s="9"/>
      <c r="TXS56" s="9"/>
      <c r="TXT56" s="9"/>
      <c r="TXU56" s="9"/>
      <c r="TXV56" s="9"/>
      <c r="TXW56" s="9"/>
      <c r="TXX56" s="9"/>
      <c r="TXY56" s="9"/>
      <c r="TXZ56" s="9"/>
      <c r="TYA56" s="9"/>
      <c r="TYB56" s="9"/>
      <c r="TYC56" s="9"/>
      <c r="TYD56" s="9"/>
      <c r="TYE56" s="9"/>
      <c r="TYF56" s="9"/>
      <c r="TYG56" s="9"/>
      <c r="TYH56" s="9"/>
      <c r="TYI56" s="9"/>
      <c r="TYJ56" s="9"/>
      <c r="TYK56" s="9"/>
      <c r="TYL56" s="9"/>
      <c r="TYM56" s="9"/>
      <c r="TYN56" s="9"/>
      <c r="TYO56" s="9"/>
      <c r="TYP56" s="9"/>
      <c r="TYQ56" s="9"/>
      <c r="TYR56" s="9"/>
      <c r="TYS56" s="9"/>
      <c r="TYT56" s="9"/>
      <c r="TYU56" s="9"/>
      <c r="TYV56" s="9"/>
      <c r="TYW56" s="9"/>
      <c r="TYX56" s="9"/>
      <c r="TYY56" s="9"/>
      <c r="TYZ56" s="9"/>
      <c r="TZA56" s="9"/>
      <c r="TZB56" s="9"/>
      <c r="TZC56" s="9"/>
      <c r="TZD56" s="9"/>
      <c r="TZE56" s="9"/>
      <c r="TZF56" s="9"/>
      <c r="TZG56" s="9"/>
      <c r="TZH56" s="9"/>
      <c r="TZI56" s="9"/>
      <c r="TZJ56" s="9"/>
      <c r="TZK56" s="9"/>
      <c r="TZL56" s="9"/>
      <c r="TZM56" s="9"/>
      <c r="TZN56" s="9"/>
      <c r="TZO56" s="9"/>
      <c r="TZP56" s="9"/>
      <c r="TZQ56" s="9"/>
      <c r="TZR56" s="9"/>
      <c r="TZS56" s="9"/>
      <c r="TZT56" s="9"/>
      <c r="TZU56" s="9"/>
      <c r="TZV56" s="9"/>
      <c r="TZW56" s="9"/>
      <c r="TZX56" s="9"/>
      <c r="TZY56" s="9"/>
      <c r="TZZ56" s="9"/>
      <c r="UAA56" s="9"/>
      <c r="UAB56" s="9"/>
      <c r="UAC56" s="9"/>
      <c r="UAD56" s="9"/>
      <c r="UAE56" s="9"/>
      <c r="UAF56" s="9"/>
      <c r="UAG56" s="9"/>
      <c r="UAH56" s="9"/>
      <c r="UAI56" s="9"/>
      <c r="UAJ56" s="9"/>
      <c r="UAK56" s="9"/>
      <c r="UAL56" s="9"/>
      <c r="UAM56" s="9"/>
      <c r="UAN56" s="9"/>
      <c r="UAO56" s="9"/>
      <c r="UAP56" s="9"/>
      <c r="UAQ56" s="9"/>
      <c r="UAR56" s="9"/>
      <c r="UAS56" s="9"/>
      <c r="UAT56" s="9"/>
      <c r="UAU56" s="9"/>
      <c r="UAV56" s="9"/>
      <c r="UAW56" s="9"/>
      <c r="UAX56" s="9"/>
      <c r="UAY56" s="9"/>
      <c r="UAZ56" s="9"/>
      <c r="UBA56" s="9"/>
      <c r="UBB56" s="9"/>
      <c r="UBC56" s="9"/>
      <c r="UBD56" s="9"/>
      <c r="UBE56" s="9"/>
      <c r="UBF56" s="9"/>
      <c r="UBG56" s="9"/>
      <c r="UBH56" s="9"/>
      <c r="UBI56" s="9"/>
      <c r="UBJ56" s="9"/>
      <c r="UBK56" s="9"/>
      <c r="UBL56" s="9"/>
      <c r="UBM56" s="9"/>
      <c r="UBN56" s="9"/>
      <c r="UBO56" s="9"/>
      <c r="UBP56" s="9"/>
      <c r="UBQ56" s="9"/>
      <c r="UBR56" s="9"/>
      <c r="UBS56" s="9"/>
      <c r="UBT56" s="9"/>
      <c r="UBU56" s="9"/>
      <c r="UBV56" s="9"/>
      <c r="UBW56" s="9"/>
      <c r="UBX56" s="9"/>
      <c r="UBY56" s="9"/>
      <c r="UBZ56" s="9"/>
      <c r="UCA56" s="9"/>
      <c r="UCB56" s="9"/>
      <c r="UCC56" s="9"/>
      <c r="UCD56" s="9"/>
      <c r="UCE56" s="9"/>
      <c r="UCF56" s="9"/>
      <c r="UCG56" s="9"/>
      <c r="UCH56" s="9"/>
      <c r="UCI56" s="9"/>
      <c r="UCJ56" s="9"/>
      <c r="UCK56" s="9"/>
      <c r="UCL56" s="9"/>
      <c r="UCM56" s="9"/>
      <c r="UCN56" s="9"/>
      <c r="UCO56" s="9"/>
      <c r="UCP56" s="9"/>
      <c r="UCQ56" s="9"/>
      <c r="UCR56" s="9"/>
      <c r="UCS56" s="9"/>
      <c r="UCT56" s="9"/>
      <c r="UCU56" s="9"/>
      <c r="UCV56" s="9"/>
      <c r="UCW56" s="9"/>
      <c r="UCX56" s="9"/>
      <c r="UCY56" s="9"/>
      <c r="UCZ56" s="9"/>
      <c r="UDA56" s="9"/>
      <c r="UDB56" s="9"/>
      <c r="UDC56" s="9"/>
      <c r="UDD56" s="9"/>
      <c r="UDE56" s="9"/>
      <c r="UDF56" s="9"/>
      <c r="UDG56" s="9"/>
      <c r="UDH56" s="9"/>
      <c r="UDI56" s="9"/>
      <c r="UDJ56" s="9"/>
      <c r="UDK56" s="9"/>
      <c r="UDL56" s="9"/>
      <c r="UDM56" s="9"/>
      <c r="UDN56" s="9"/>
      <c r="UDO56" s="9"/>
      <c r="UDP56" s="9"/>
      <c r="UDQ56" s="9"/>
      <c r="UDR56" s="9"/>
      <c r="UDS56" s="9"/>
      <c r="UDT56" s="9"/>
      <c r="UDU56" s="9"/>
      <c r="UDV56" s="9"/>
      <c r="UDW56" s="9"/>
      <c r="UDX56" s="9"/>
      <c r="UDY56" s="9"/>
      <c r="UDZ56" s="9"/>
      <c r="UEA56" s="9"/>
      <c r="UEB56" s="9"/>
      <c r="UEC56" s="9"/>
      <c r="UED56" s="9"/>
      <c r="UEE56" s="9"/>
      <c r="UEF56" s="9"/>
      <c r="UEG56" s="9"/>
      <c r="UEH56" s="9"/>
      <c r="UEI56" s="9"/>
      <c r="UEJ56" s="9"/>
      <c r="UEK56" s="9"/>
      <c r="UEL56" s="9"/>
      <c r="UEM56" s="9"/>
      <c r="UEN56" s="9"/>
      <c r="UEO56" s="9"/>
      <c r="UEP56" s="9"/>
      <c r="UEQ56" s="9"/>
      <c r="UER56" s="9"/>
      <c r="UES56" s="9"/>
      <c r="UET56" s="9"/>
      <c r="UEU56" s="9"/>
      <c r="UEV56" s="9"/>
      <c r="UEW56" s="9"/>
      <c r="UEX56" s="9"/>
      <c r="UEY56" s="9"/>
      <c r="UEZ56" s="9"/>
      <c r="UFA56" s="9"/>
      <c r="UFB56" s="9"/>
      <c r="UFC56" s="9"/>
      <c r="UFD56" s="9"/>
      <c r="UFE56" s="9"/>
      <c r="UFF56" s="9"/>
      <c r="UFG56" s="9"/>
      <c r="UFH56" s="9"/>
      <c r="UFI56" s="9"/>
      <c r="UFJ56" s="9"/>
      <c r="UFK56" s="9"/>
      <c r="UFL56" s="9"/>
      <c r="UFM56" s="9"/>
      <c r="UFN56" s="9"/>
      <c r="UFO56" s="9"/>
      <c r="UFP56" s="9"/>
      <c r="UFQ56" s="9"/>
      <c r="UFR56" s="9"/>
      <c r="UFS56" s="9"/>
      <c r="UFT56" s="9"/>
      <c r="UFU56" s="9"/>
      <c r="UFV56" s="9"/>
      <c r="UFW56" s="9"/>
      <c r="UFX56" s="9"/>
      <c r="UFY56" s="9"/>
      <c r="UFZ56" s="9"/>
      <c r="UGA56" s="9"/>
      <c r="UGB56" s="9"/>
      <c r="UGC56" s="9"/>
      <c r="UGD56" s="9"/>
      <c r="UGE56" s="9"/>
      <c r="UGF56" s="9"/>
      <c r="UGG56" s="9"/>
      <c r="UGH56" s="9"/>
      <c r="UGI56" s="9"/>
      <c r="UGJ56" s="9"/>
      <c r="UGK56" s="9"/>
      <c r="UGL56" s="9"/>
      <c r="UGM56" s="9"/>
      <c r="UGN56" s="9"/>
      <c r="UGO56" s="9"/>
      <c r="UGP56" s="9"/>
      <c r="UGQ56" s="9"/>
      <c r="UGR56" s="9"/>
      <c r="UGS56" s="9"/>
      <c r="UGT56" s="9"/>
      <c r="UGU56" s="9"/>
      <c r="UGV56" s="9"/>
      <c r="UGW56" s="9"/>
      <c r="UGX56" s="9"/>
      <c r="UGY56" s="9"/>
      <c r="UGZ56" s="9"/>
      <c r="UHA56" s="9"/>
      <c r="UHB56" s="9"/>
      <c r="UHC56" s="9"/>
      <c r="UHD56" s="9"/>
      <c r="UHE56" s="9"/>
      <c r="UHF56" s="9"/>
      <c r="UHG56" s="9"/>
      <c r="UHH56" s="9"/>
      <c r="UHI56" s="9"/>
      <c r="UHJ56" s="9"/>
      <c r="UHK56" s="9"/>
      <c r="UHL56" s="9"/>
      <c r="UHM56" s="9"/>
      <c r="UHN56" s="9"/>
      <c r="UHO56" s="9"/>
      <c r="UHP56" s="9"/>
      <c r="UHQ56" s="9"/>
      <c r="UHR56" s="9"/>
      <c r="UHS56" s="9"/>
      <c r="UHT56" s="9"/>
      <c r="UHU56" s="9"/>
      <c r="UHV56" s="9"/>
      <c r="UHW56" s="9"/>
      <c r="UHX56" s="9"/>
      <c r="UHY56" s="9"/>
      <c r="UHZ56" s="9"/>
      <c r="UIA56" s="9"/>
      <c r="UIB56" s="9"/>
      <c r="UIC56" s="9"/>
      <c r="UID56" s="9"/>
      <c r="UIE56" s="9"/>
      <c r="UIF56" s="9"/>
      <c r="UIG56" s="9"/>
      <c r="UIH56" s="9"/>
      <c r="UII56" s="9"/>
      <c r="UIJ56" s="9"/>
      <c r="UIK56" s="9"/>
      <c r="UIL56" s="9"/>
      <c r="UIM56" s="9"/>
      <c r="UIN56" s="9"/>
      <c r="UIO56" s="9"/>
      <c r="UIP56" s="9"/>
      <c r="UIQ56" s="9"/>
      <c r="UIR56" s="9"/>
      <c r="UIS56" s="9"/>
      <c r="UIT56" s="9"/>
      <c r="UIU56" s="9"/>
      <c r="UIV56" s="9"/>
      <c r="UIW56" s="9"/>
      <c r="UIX56" s="9"/>
      <c r="UIY56" s="9"/>
      <c r="UIZ56" s="9"/>
      <c r="UJA56" s="9"/>
      <c r="UJB56" s="9"/>
      <c r="UJC56" s="9"/>
      <c r="UJD56" s="9"/>
      <c r="UJE56" s="9"/>
      <c r="UJF56" s="9"/>
      <c r="UJG56" s="9"/>
      <c r="UJH56" s="9"/>
      <c r="UJI56" s="9"/>
      <c r="UJJ56" s="9"/>
      <c r="UJK56" s="9"/>
      <c r="UJL56" s="9"/>
      <c r="UJM56" s="9"/>
      <c r="UJN56" s="9"/>
      <c r="UJO56" s="9"/>
      <c r="UJP56" s="9"/>
      <c r="UJQ56" s="9"/>
      <c r="UJR56" s="9"/>
      <c r="UJS56" s="9"/>
      <c r="UJT56" s="9"/>
      <c r="UJU56" s="9"/>
      <c r="UJV56" s="9"/>
      <c r="UJW56" s="9"/>
      <c r="UJX56" s="9"/>
      <c r="UJY56" s="9"/>
      <c r="UJZ56" s="9"/>
      <c r="UKA56" s="9"/>
      <c r="UKB56" s="9"/>
      <c r="UKC56" s="9"/>
      <c r="UKD56" s="9"/>
      <c r="UKE56" s="9"/>
      <c r="UKF56" s="9"/>
      <c r="UKG56" s="9"/>
      <c r="UKH56" s="9"/>
      <c r="UKI56" s="9"/>
      <c r="UKJ56" s="9"/>
      <c r="UKK56" s="9"/>
      <c r="UKL56" s="9"/>
      <c r="UKM56" s="9"/>
      <c r="UKN56" s="9"/>
      <c r="UKO56" s="9"/>
      <c r="UKP56" s="9"/>
      <c r="UKQ56" s="9"/>
      <c r="UKR56" s="9"/>
      <c r="UKS56" s="9"/>
      <c r="UKT56" s="9"/>
      <c r="UKU56" s="9"/>
      <c r="UKV56" s="9"/>
      <c r="UKW56" s="9"/>
      <c r="UKX56" s="9"/>
      <c r="UKY56" s="9"/>
      <c r="UKZ56" s="9"/>
      <c r="ULA56" s="9"/>
      <c r="ULB56" s="9"/>
      <c r="ULC56" s="9"/>
      <c r="ULD56" s="9"/>
      <c r="ULE56" s="9"/>
      <c r="ULF56" s="9"/>
      <c r="ULG56" s="9"/>
      <c r="ULH56" s="9"/>
      <c r="ULI56" s="9"/>
      <c r="ULJ56" s="9"/>
      <c r="ULK56" s="9"/>
      <c r="ULL56" s="9"/>
      <c r="ULM56" s="9"/>
      <c r="ULN56" s="9"/>
      <c r="ULO56" s="9"/>
      <c r="ULP56" s="9"/>
      <c r="ULQ56" s="9"/>
      <c r="ULR56" s="9"/>
      <c r="ULS56" s="9"/>
      <c r="ULT56" s="9"/>
      <c r="ULU56" s="9"/>
      <c r="ULV56" s="9"/>
      <c r="ULW56" s="9"/>
      <c r="ULX56" s="9"/>
      <c r="ULY56" s="9"/>
      <c r="ULZ56" s="9"/>
      <c r="UMA56" s="9"/>
      <c r="UMB56" s="9"/>
      <c r="UMC56" s="9"/>
      <c r="UMD56" s="9"/>
      <c r="UME56" s="9"/>
      <c r="UMF56" s="9"/>
      <c r="UMG56" s="9"/>
      <c r="UMH56" s="9"/>
      <c r="UMI56" s="9"/>
      <c r="UMJ56" s="9"/>
      <c r="UMK56" s="9"/>
      <c r="UML56" s="9"/>
      <c r="UMM56" s="9"/>
      <c r="UMN56" s="9"/>
      <c r="UMO56" s="9"/>
      <c r="UMP56" s="9"/>
      <c r="UMQ56" s="9"/>
      <c r="UMR56" s="9"/>
      <c r="UMS56" s="9"/>
      <c r="UMT56" s="9"/>
      <c r="UMU56" s="9"/>
      <c r="UMV56" s="9"/>
      <c r="UMW56" s="9"/>
      <c r="UMX56" s="9"/>
      <c r="UMY56" s="9"/>
      <c r="UMZ56" s="9"/>
      <c r="UNA56" s="9"/>
      <c r="UNB56" s="9"/>
      <c r="UNC56" s="9"/>
      <c r="UND56" s="9"/>
      <c r="UNE56" s="9"/>
      <c r="UNF56" s="9"/>
      <c r="UNG56" s="9"/>
      <c r="UNH56" s="9"/>
      <c r="UNI56" s="9"/>
      <c r="UNJ56" s="9"/>
      <c r="UNK56" s="9"/>
      <c r="UNL56" s="9"/>
      <c r="UNM56" s="9"/>
      <c r="UNN56" s="9"/>
      <c r="UNO56" s="9"/>
      <c r="UNP56" s="9"/>
      <c r="UNQ56" s="9"/>
      <c r="UNR56" s="9"/>
      <c r="UNS56" s="9"/>
      <c r="UNT56" s="9"/>
      <c r="UNU56" s="9"/>
      <c r="UNV56" s="9"/>
      <c r="UNW56" s="9"/>
      <c r="UNX56" s="9"/>
      <c r="UNY56" s="9"/>
      <c r="UNZ56" s="9"/>
      <c r="UOA56" s="9"/>
      <c r="UOB56" s="9"/>
      <c r="UOC56" s="9"/>
      <c r="UOD56" s="9"/>
      <c r="UOE56" s="9"/>
      <c r="UOF56" s="9"/>
      <c r="UOG56" s="9"/>
      <c r="UOH56" s="9"/>
      <c r="UOI56" s="9"/>
      <c r="UOJ56" s="9"/>
      <c r="UOK56" s="9"/>
      <c r="UOL56" s="9"/>
      <c r="UOM56" s="9"/>
      <c r="UON56" s="9"/>
      <c r="UOO56" s="9"/>
      <c r="UOP56" s="9"/>
      <c r="UOQ56" s="9"/>
      <c r="UOR56" s="9"/>
      <c r="UOS56" s="9"/>
      <c r="UOT56" s="9"/>
      <c r="UOU56" s="9"/>
      <c r="UOV56" s="9"/>
      <c r="UOW56" s="9"/>
      <c r="UOX56" s="9"/>
      <c r="UOY56" s="9"/>
      <c r="UOZ56" s="9"/>
      <c r="UPA56" s="9"/>
      <c r="UPB56" s="9"/>
      <c r="UPC56" s="9"/>
      <c r="UPD56" s="9"/>
      <c r="UPE56" s="9"/>
      <c r="UPF56" s="9"/>
      <c r="UPG56" s="9"/>
      <c r="UPH56" s="9"/>
      <c r="UPI56" s="9"/>
      <c r="UPJ56" s="9"/>
      <c r="UPK56" s="9"/>
      <c r="UPL56" s="9"/>
      <c r="UPM56" s="9"/>
      <c r="UPN56" s="9"/>
      <c r="UPO56" s="9"/>
      <c r="UPP56" s="9"/>
      <c r="UPQ56" s="9"/>
      <c r="UPR56" s="9"/>
      <c r="UPS56" s="9"/>
      <c r="UPT56" s="9"/>
      <c r="UPU56" s="9"/>
      <c r="UPV56" s="9"/>
      <c r="UPW56" s="9"/>
      <c r="UPX56" s="9"/>
      <c r="UPY56" s="9"/>
      <c r="UPZ56" s="9"/>
      <c r="UQA56" s="9"/>
      <c r="UQB56" s="9"/>
      <c r="UQC56" s="9"/>
      <c r="UQD56" s="9"/>
      <c r="UQE56" s="9"/>
      <c r="UQF56" s="9"/>
      <c r="UQG56" s="9"/>
      <c r="UQH56" s="9"/>
      <c r="UQI56" s="9"/>
      <c r="UQJ56" s="9"/>
      <c r="UQK56" s="9"/>
      <c r="UQL56" s="9"/>
      <c r="UQM56" s="9"/>
      <c r="UQN56" s="9"/>
      <c r="UQO56" s="9"/>
      <c r="UQP56" s="9"/>
      <c r="UQQ56" s="9"/>
      <c r="UQR56" s="9"/>
      <c r="UQS56" s="9"/>
      <c r="UQT56" s="9"/>
      <c r="UQU56" s="9"/>
      <c r="UQV56" s="9"/>
      <c r="UQW56" s="9"/>
      <c r="UQX56" s="9"/>
      <c r="UQY56" s="9"/>
      <c r="UQZ56" s="9"/>
      <c r="URA56" s="9"/>
      <c r="URB56" s="9"/>
      <c r="URC56" s="9"/>
      <c r="URD56" s="9"/>
      <c r="URE56" s="9"/>
      <c r="URF56" s="9"/>
      <c r="URG56" s="9"/>
      <c r="URH56" s="9"/>
      <c r="URI56" s="9"/>
      <c r="URJ56" s="9"/>
      <c r="URK56" s="9"/>
      <c r="URL56" s="9"/>
      <c r="URM56" s="9"/>
      <c r="URN56" s="9"/>
      <c r="URO56" s="9"/>
      <c r="URP56" s="9"/>
      <c r="URQ56" s="9"/>
      <c r="URR56" s="9"/>
      <c r="URS56" s="9"/>
      <c r="URT56" s="9"/>
      <c r="URU56" s="9"/>
      <c r="URV56" s="9"/>
      <c r="URW56" s="9"/>
      <c r="URX56" s="9"/>
      <c r="URY56" s="9"/>
      <c r="URZ56" s="9"/>
      <c r="USA56" s="9"/>
      <c r="USB56" s="9"/>
      <c r="USC56" s="9"/>
      <c r="USD56" s="9"/>
      <c r="USE56" s="9"/>
      <c r="USF56" s="9"/>
      <c r="USG56" s="9"/>
      <c r="USH56" s="9"/>
      <c r="USI56" s="9"/>
      <c r="USJ56" s="9"/>
      <c r="USK56" s="9"/>
      <c r="USL56" s="9"/>
      <c r="USM56" s="9"/>
      <c r="USN56" s="9"/>
      <c r="USO56" s="9"/>
      <c r="USP56" s="9"/>
      <c r="USQ56" s="9"/>
      <c r="USR56" s="9"/>
      <c r="USS56" s="9"/>
      <c r="UST56" s="9"/>
      <c r="USU56" s="9"/>
      <c r="USV56" s="9"/>
      <c r="USW56" s="9"/>
      <c r="USX56" s="9"/>
      <c r="USY56" s="9"/>
      <c r="USZ56" s="9"/>
      <c r="UTA56" s="9"/>
      <c r="UTB56" s="9"/>
      <c r="UTC56" s="9"/>
      <c r="UTD56" s="9"/>
      <c r="UTE56" s="9"/>
      <c r="UTF56" s="9"/>
      <c r="UTG56" s="9"/>
      <c r="UTH56" s="9"/>
      <c r="UTI56" s="9"/>
      <c r="UTJ56" s="9"/>
      <c r="UTK56" s="9"/>
      <c r="UTL56" s="9"/>
      <c r="UTM56" s="9"/>
      <c r="UTN56" s="9"/>
      <c r="UTO56" s="9"/>
      <c r="UTP56" s="9"/>
      <c r="UTQ56" s="9"/>
      <c r="UTR56" s="9"/>
      <c r="UTS56" s="9"/>
      <c r="UTT56" s="9"/>
      <c r="UTU56" s="9"/>
      <c r="UTV56" s="9"/>
      <c r="UTW56" s="9"/>
      <c r="UTX56" s="9"/>
      <c r="UTY56" s="9"/>
      <c r="UTZ56" s="9"/>
      <c r="UUA56" s="9"/>
      <c r="UUB56" s="9"/>
      <c r="UUC56" s="9"/>
      <c r="UUD56" s="9"/>
      <c r="UUE56" s="9"/>
      <c r="UUF56" s="9"/>
      <c r="UUG56" s="9"/>
      <c r="UUH56" s="9"/>
      <c r="UUI56" s="9"/>
      <c r="UUJ56" s="9"/>
      <c r="UUK56" s="9"/>
      <c r="UUL56" s="9"/>
      <c r="UUM56" s="9"/>
      <c r="UUN56" s="9"/>
      <c r="UUO56" s="9"/>
      <c r="UUP56" s="9"/>
      <c r="UUQ56" s="9"/>
      <c r="UUR56" s="9"/>
      <c r="UUS56" s="9"/>
      <c r="UUT56" s="9"/>
      <c r="UUU56" s="9"/>
      <c r="UUV56" s="9"/>
      <c r="UUW56" s="9"/>
      <c r="UUX56" s="9"/>
      <c r="UUY56" s="9"/>
      <c r="UUZ56" s="9"/>
      <c r="UVA56" s="9"/>
      <c r="UVB56" s="9"/>
      <c r="UVC56" s="9"/>
      <c r="UVD56" s="9"/>
      <c r="UVE56" s="9"/>
      <c r="UVF56" s="9"/>
      <c r="UVG56" s="9"/>
      <c r="UVH56" s="9"/>
      <c r="UVI56" s="9"/>
      <c r="UVJ56" s="9"/>
      <c r="UVK56" s="9"/>
      <c r="UVL56" s="9"/>
      <c r="UVM56" s="9"/>
      <c r="UVN56" s="9"/>
      <c r="UVO56" s="9"/>
      <c r="UVP56" s="9"/>
      <c r="UVQ56" s="9"/>
      <c r="UVR56" s="9"/>
      <c r="UVS56" s="9"/>
      <c r="UVT56" s="9"/>
      <c r="UVU56" s="9"/>
      <c r="UVV56" s="9"/>
      <c r="UVW56" s="9"/>
      <c r="UVX56" s="9"/>
      <c r="UVY56" s="9"/>
      <c r="UVZ56" s="9"/>
      <c r="UWA56" s="9"/>
      <c r="UWB56" s="9"/>
      <c r="UWC56" s="9"/>
      <c r="UWD56" s="9"/>
      <c r="UWE56" s="9"/>
      <c r="UWF56" s="9"/>
      <c r="UWG56" s="9"/>
      <c r="UWH56" s="9"/>
      <c r="UWI56" s="9"/>
      <c r="UWJ56" s="9"/>
      <c r="UWK56" s="9"/>
      <c r="UWL56" s="9"/>
      <c r="UWM56" s="9"/>
      <c r="UWN56" s="9"/>
      <c r="UWO56" s="9"/>
      <c r="UWP56" s="9"/>
      <c r="UWQ56" s="9"/>
      <c r="UWR56" s="9"/>
      <c r="UWS56" s="9"/>
      <c r="UWT56" s="9"/>
      <c r="UWU56" s="9"/>
      <c r="UWV56" s="9"/>
      <c r="UWW56" s="9"/>
      <c r="UWX56" s="9"/>
      <c r="UWY56" s="9"/>
      <c r="UWZ56" s="9"/>
      <c r="UXA56" s="9"/>
      <c r="UXB56" s="9"/>
      <c r="UXC56" s="9"/>
      <c r="UXD56" s="9"/>
      <c r="UXE56" s="9"/>
      <c r="UXF56" s="9"/>
      <c r="UXG56" s="9"/>
      <c r="UXH56" s="9"/>
      <c r="UXI56" s="9"/>
      <c r="UXJ56" s="9"/>
      <c r="UXK56" s="9"/>
      <c r="UXL56" s="9"/>
      <c r="UXM56" s="9"/>
      <c r="UXN56" s="9"/>
      <c r="UXO56" s="9"/>
      <c r="UXP56" s="9"/>
      <c r="UXQ56" s="9"/>
      <c r="UXR56" s="9"/>
      <c r="UXS56" s="9"/>
      <c r="UXT56" s="9"/>
      <c r="UXU56" s="9"/>
      <c r="UXV56" s="9"/>
      <c r="UXW56" s="9"/>
      <c r="UXX56" s="9"/>
      <c r="UXY56" s="9"/>
      <c r="UXZ56" s="9"/>
      <c r="UYA56" s="9"/>
      <c r="UYB56" s="9"/>
      <c r="UYC56" s="9"/>
      <c r="UYD56" s="9"/>
      <c r="UYE56" s="9"/>
      <c r="UYF56" s="9"/>
      <c r="UYG56" s="9"/>
      <c r="UYH56" s="9"/>
      <c r="UYI56" s="9"/>
      <c r="UYJ56" s="9"/>
      <c r="UYK56" s="9"/>
      <c r="UYL56" s="9"/>
      <c r="UYM56" s="9"/>
      <c r="UYN56" s="9"/>
      <c r="UYO56" s="9"/>
      <c r="UYP56" s="9"/>
      <c r="UYQ56" s="9"/>
      <c r="UYR56" s="9"/>
      <c r="UYS56" s="9"/>
      <c r="UYT56" s="9"/>
      <c r="UYU56" s="9"/>
      <c r="UYV56" s="9"/>
      <c r="UYW56" s="9"/>
      <c r="UYX56" s="9"/>
      <c r="UYY56" s="9"/>
      <c r="UYZ56" s="9"/>
      <c r="UZA56" s="9"/>
      <c r="UZB56" s="9"/>
      <c r="UZC56" s="9"/>
      <c r="UZD56" s="9"/>
      <c r="UZE56" s="9"/>
      <c r="UZF56" s="9"/>
      <c r="UZG56" s="9"/>
      <c r="UZH56" s="9"/>
      <c r="UZI56" s="9"/>
      <c r="UZJ56" s="9"/>
      <c r="UZK56" s="9"/>
      <c r="UZL56" s="9"/>
      <c r="UZM56" s="9"/>
      <c r="UZN56" s="9"/>
      <c r="UZO56" s="9"/>
      <c r="UZP56" s="9"/>
      <c r="UZQ56" s="9"/>
      <c r="UZR56" s="9"/>
      <c r="UZS56" s="9"/>
      <c r="UZT56" s="9"/>
      <c r="UZU56" s="9"/>
      <c r="UZV56" s="9"/>
      <c r="UZW56" s="9"/>
      <c r="UZX56" s="9"/>
      <c r="UZY56" s="9"/>
      <c r="UZZ56" s="9"/>
      <c r="VAA56" s="9"/>
      <c r="VAB56" s="9"/>
      <c r="VAC56" s="9"/>
      <c r="VAD56" s="9"/>
      <c r="VAE56" s="9"/>
      <c r="VAF56" s="9"/>
      <c r="VAG56" s="9"/>
      <c r="VAH56" s="9"/>
      <c r="VAI56" s="9"/>
      <c r="VAJ56" s="9"/>
      <c r="VAK56" s="9"/>
      <c r="VAL56" s="9"/>
      <c r="VAM56" s="9"/>
      <c r="VAN56" s="9"/>
      <c r="VAO56" s="9"/>
      <c r="VAP56" s="9"/>
      <c r="VAQ56" s="9"/>
      <c r="VAR56" s="9"/>
      <c r="VAS56" s="9"/>
      <c r="VAT56" s="9"/>
      <c r="VAU56" s="9"/>
      <c r="VAV56" s="9"/>
      <c r="VAW56" s="9"/>
      <c r="VAX56" s="9"/>
      <c r="VAY56" s="9"/>
      <c r="VAZ56" s="9"/>
      <c r="VBA56" s="9"/>
      <c r="VBB56" s="9"/>
      <c r="VBC56" s="9"/>
      <c r="VBD56" s="9"/>
      <c r="VBE56" s="9"/>
      <c r="VBF56" s="9"/>
      <c r="VBG56" s="9"/>
      <c r="VBH56" s="9"/>
      <c r="VBI56" s="9"/>
      <c r="VBJ56" s="9"/>
      <c r="VBK56" s="9"/>
      <c r="VBL56" s="9"/>
      <c r="VBM56" s="9"/>
      <c r="VBN56" s="9"/>
      <c r="VBO56" s="9"/>
      <c r="VBP56" s="9"/>
      <c r="VBQ56" s="9"/>
      <c r="VBR56" s="9"/>
      <c r="VBS56" s="9"/>
      <c r="VBT56" s="9"/>
      <c r="VBU56" s="9"/>
      <c r="VBV56" s="9"/>
      <c r="VBW56" s="9"/>
      <c r="VBX56" s="9"/>
      <c r="VBY56" s="9"/>
      <c r="VBZ56" s="9"/>
      <c r="VCA56" s="9"/>
      <c r="VCB56" s="9"/>
      <c r="VCC56" s="9"/>
      <c r="VCD56" s="9"/>
      <c r="VCE56" s="9"/>
      <c r="VCF56" s="9"/>
      <c r="VCG56" s="9"/>
      <c r="VCH56" s="9"/>
      <c r="VCI56" s="9"/>
      <c r="VCJ56" s="9"/>
      <c r="VCK56" s="9"/>
      <c r="VCL56" s="9"/>
      <c r="VCM56" s="9"/>
      <c r="VCN56" s="9"/>
      <c r="VCO56" s="9"/>
      <c r="VCP56" s="9"/>
      <c r="VCQ56" s="9"/>
      <c r="VCR56" s="9"/>
      <c r="VCS56" s="9"/>
      <c r="VCT56" s="9"/>
      <c r="VCU56" s="9"/>
      <c r="VCV56" s="9"/>
      <c r="VCW56" s="9"/>
      <c r="VCX56" s="9"/>
      <c r="VCY56" s="9"/>
      <c r="VCZ56" s="9"/>
      <c r="VDA56" s="9"/>
      <c r="VDB56" s="9"/>
      <c r="VDC56" s="9"/>
      <c r="VDD56" s="9"/>
      <c r="VDE56" s="9"/>
      <c r="VDF56" s="9"/>
      <c r="VDG56" s="9"/>
      <c r="VDH56" s="9"/>
      <c r="VDI56" s="9"/>
      <c r="VDJ56" s="9"/>
      <c r="VDK56" s="9"/>
      <c r="VDL56" s="9"/>
      <c r="VDM56" s="9"/>
      <c r="VDN56" s="9"/>
      <c r="VDO56" s="9"/>
      <c r="VDP56" s="9"/>
      <c r="VDQ56" s="9"/>
      <c r="VDR56" s="9"/>
      <c r="VDS56" s="9"/>
      <c r="VDT56" s="9"/>
      <c r="VDU56" s="9"/>
      <c r="VDV56" s="9"/>
      <c r="VDW56" s="9"/>
      <c r="VDX56" s="9"/>
      <c r="VDY56" s="9"/>
      <c r="VDZ56" s="9"/>
      <c r="VEA56" s="9"/>
      <c r="VEB56" s="9"/>
      <c r="VEC56" s="9"/>
      <c r="VED56" s="9"/>
      <c r="VEE56" s="9"/>
      <c r="VEF56" s="9"/>
      <c r="VEG56" s="9"/>
      <c r="VEH56" s="9"/>
      <c r="VEI56" s="9"/>
      <c r="VEJ56" s="9"/>
      <c r="VEK56" s="9"/>
      <c r="VEL56" s="9"/>
      <c r="VEM56" s="9"/>
      <c r="VEN56" s="9"/>
      <c r="VEO56" s="9"/>
      <c r="VEP56" s="9"/>
      <c r="VEQ56" s="9"/>
      <c r="VER56" s="9"/>
      <c r="VES56" s="9"/>
      <c r="VET56" s="9"/>
      <c r="VEU56" s="9"/>
      <c r="VEV56" s="9"/>
      <c r="VEW56" s="9"/>
      <c r="VEX56" s="9"/>
      <c r="VEY56" s="9"/>
      <c r="VEZ56" s="9"/>
      <c r="VFA56" s="9"/>
      <c r="VFB56" s="9"/>
      <c r="VFC56" s="9"/>
      <c r="VFD56" s="9"/>
      <c r="VFE56" s="9"/>
      <c r="VFF56" s="9"/>
      <c r="VFG56" s="9"/>
      <c r="VFH56" s="9"/>
      <c r="VFI56" s="9"/>
      <c r="VFJ56" s="9"/>
      <c r="VFK56" s="9"/>
      <c r="VFL56" s="9"/>
      <c r="VFM56" s="9"/>
      <c r="VFN56" s="9"/>
      <c r="VFO56" s="9"/>
      <c r="VFP56" s="9"/>
      <c r="VFQ56" s="9"/>
      <c r="VFR56" s="9"/>
      <c r="VFS56" s="9"/>
      <c r="VFT56" s="9"/>
      <c r="VFU56" s="9"/>
      <c r="VFV56" s="9"/>
      <c r="VFW56" s="9"/>
      <c r="VFX56" s="9"/>
      <c r="VFY56" s="9"/>
      <c r="VFZ56" s="9"/>
      <c r="VGA56" s="9"/>
      <c r="VGB56" s="9"/>
      <c r="VGC56" s="9"/>
      <c r="VGD56" s="9"/>
      <c r="VGE56" s="9"/>
      <c r="VGF56" s="9"/>
      <c r="VGG56" s="9"/>
      <c r="VGH56" s="9"/>
      <c r="VGI56" s="9"/>
      <c r="VGJ56" s="9"/>
      <c r="VGK56" s="9"/>
      <c r="VGL56" s="9"/>
      <c r="VGM56" s="9"/>
      <c r="VGN56" s="9"/>
      <c r="VGO56" s="9"/>
      <c r="VGP56" s="9"/>
      <c r="VGQ56" s="9"/>
      <c r="VGR56" s="9"/>
      <c r="VGS56" s="9"/>
      <c r="VGT56" s="9"/>
      <c r="VGU56" s="9"/>
      <c r="VGV56" s="9"/>
      <c r="VGW56" s="9"/>
      <c r="VGX56" s="9"/>
      <c r="VGY56" s="9"/>
      <c r="VGZ56" s="9"/>
      <c r="VHA56" s="9"/>
      <c r="VHB56" s="9"/>
      <c r="VHC56" s="9"/>
      <c r="VHD56" s="9"/>
      <c r="VHE56" s="9"/>
      <c r="VHF56" s="9"/>
      <c r="VHG56" s="9"/>
      <c r="VHH56" s="9"/>
      <c r="VHI56" s="9"/>
      <c r="VHJ56" s="9"/>
      <c r="VHK56" s="9"/>
      <c r="VHL56" s="9"/>
      <c r="VHM56" s="9"/>
      <c r="VHN56" s="9"/>
      <c r="VHO56" s="9"/>
      <c r="VHP56" s="9"/>
      <c r="VHQ56" s="9"/>
      <c r="VHR56" s="9"/>
      <c r="VHS56" s="9"/>
      <c r="VHT56" s="9"/>
      <c r="VHU56" s="9"/>
      <c r="VHV56" s="9"/>
      <c r="VHW56" s="9"/>
      <c r="VHX56" s="9"/>
      <c r="VHY56" s="9"/>
      <c r="VHZ56" s="9"/>
      <c r="VIA56" s="9"/>
      <c r="VIB56" s="9"/>
      <c r="VIC56" s="9"/>
      <c r="VID56" s="9"/>
      <c r="VIE56" s="9"/>
      <c r="VIF56" s="9"/>
      <c r="VIG56" s="9"/>
      <c r="VIH56" s="9"/>
      <c r="VII56" s="9"/>
      <c r="VIJ56" s="9"/>
      <c r="VIK56" s="9"/>
      <c r="VIL56" s="9"/>
      <c r="VIM56" s="9"/>
      <c r="VIN56" s="9"/>
      <c r="VIO56" s="9"/>
      <c r="VIP56" s="9"/>
      <c r="VIQ56" s="9"/>
      <c r="VIR56" s="9"/>
      <c r="VIS56" s="9"/>
      <c r="VIT56" s="9"/>
      <c r="VIU56" s="9"/>
      <c r="VIV56" s="9"/>
      <c r="VIW56" s="9"/>
      <c r="VIX56" s="9"/>
      <c r="VIY56" s="9"/>
      <c r="VIZ56" s="9"/>
      <c r="VJA56" s="9"/>
      <c r="VJB56" s="9"/>
      <c r="VJC56" s="9"/>
      <c r="VJD56" s="9"/>
      <c r="VJE56" s="9"/>
      <c r="VJF56" s="9"/>
      <c r="VJG56" s="9"/>
      <c r="VJH56" s="9"/>
      <c r="VJI56" s="9"/>
      <c r="VJJ56" s="9"/>
      <c r="VJK56" s="9"/>
      <c r="VJL56" s="9"/>
      <c r="VJM56" s="9"/>
      <c r="VJN56" s="9"/>
      <c r="VJO56" s="9"/>
      <c r="VJP56" s="9"/>
      <c r="VJQ56" s="9"/>
      <c r="VJR56" s="9"/>
      <c r="VJS56" s="9"/>
      <c r="VJT56" s="9"/>
      <c r="VJU56" s="9"/>
      <c r="VJV56" s="9"/>
      <c r="VJW56" s="9"/>
      <c r="VJX56" s="9"/>
      <c r="VJY56" s="9"/>
      <c r="VJZ56" s="9"/>
      <c r="VKA56" s="9"/>
      <c r="VKB56" s="9"/>
      <c r="VKC56" s="9"/>
      <c r="VKD56" s="9"/>
      <c r="VKE56" s="9"/>
      <c r="VKF56" s="9"/>
      <c r="VKG56" s="9"/>
      <c r="VKH56" s="9"/>
      <c r="VKI56" s="9"/>
      <c r="VKJ56" s="9"/>
      <c r="VKK56" s="9"/>
      <c r="VKL56" s="9"/>
      <c r="VKM56" s="9"/>
      <c r="VKN56" s="9"/>
      <c r="VKO56" s="9"/>
      <c r="VKP56" s="9"/>
      <c r="VKQ56" s="9"/>
      <c r="VKR56" s="9"/>
      <c r="VKS56" s="9"/>
      <c r="VKT56" s="9"/>
      <c r="VKU56" s="9"/>
      <c r="VKV56" s="9"/>
      <c r="VKW56" s="9"/>
      <c r="VKX56" s="9"/>
      <c r="VKY56" s="9"/>
      <c r="VKZ56" s="9"/>
      <c r="VLA56" s="9"/>
      <c r="VLB56" s="9"/>
      <c r="VLC56" s="9"/>
      <c r="VLD56" s="9"/>
      <c r="VLE56" s="9"/>
      <c r="VLF56" s="9"/>
      <c r="VLG56" s="9"/>
      <c r="VLH56" s="9"/>
      <c r="VLI56" s="9"/>
      <c r="VLJ56" s="9"/>
      <c r="VLK56" s="9"/>
      <c r="VLL56" s="9"/>
      <c r="VLM56" s="9"/>
      <c r="VLN56" s="9"/>
      <c r="VLO56" s="9"/>
      <c r="VLP56" s="9"/>
      <c r="VLQ56" s="9"/>
      <c r="VLR56" s="9"/>
      <c r="VLS56" s="9"/>
      <c r="VLT56" s="9"/>
      <c r="VLU56" s="9"/>
      <c r="VLV56" s="9"/>
      <c r="VLW56" s="9"/>
      <c r="VLX56" s="9"/>
      <c r="VLY56" s="9"/>
      <c r="VLZ56" s="9"/>
      <c r="VMA56" s="9"/>
      <c r="VMB56" s="9"/>
      <c r="VMC56" s="9"/>
      <c r="VMD56" s="9"/>
      <c r="VME56" s="9"/>
      <c r="VMF56" s="9"/>
      <c r="VMG56" s="9"/>
      <c r="VMH56" s="9"/>
      <c r="VMI56" s="9"/>
      <c r="VMJ56" s="9"/>
      <c r="VMK56" s="9"/>
      <c r="VML56" s="9"/>
      <c r="VMM56" s="9"/>
      <c r="VMN56" s="9"/>
      <c r="VMO56" s="9"/>
      <c r="VMP56" s="9"/>
      <c r="VMQ56" s="9"/>
      <c r="VMR56" s="9"/>
      <c r="VMS56" s="9"/>
      <c r="VMT56" s="9"/>
      <c r="VMU56" s="9"/>
      <c r="VMV56" s="9"/>
      <c r="VMW56" s="9"/>
      <c r="VMX56" s="9"/>
      <c r="VMY56" s="9"/>
      <c r="VMZ56" s="9"/>
      <c r="VNA56" s="9"/>
      <c r="VNB56" s="9"/>
      <c r="VNC56" s="9"/>
      <c r="VND56" s="9"/>
      <c r="VNE56" s="9"/>
      <c r="VNF56" s="9"/>
      <c r="VNG56" s="9"/>
      <c r="VNH56" s="9"/>
      <c r="VNI56" s="9"/>
      <c r="VNJ56" s="9"/>
      <c r="VNK56" s="9"/>
      <c r="VNL56" s="9"/>
      <c r="VNM56" s="9"/>
      <c r="VNN56" s="9"/>
      <c r="VNO56" s="9"/>
      <c r="VNP56" s="9"/>
      <c r="VNQ56" s="9"/>
      <c r="VNR56" s="9"/>
      <c r="VNS56" s="9"/>
      <c r="VNT56" s="9"/>
      <c r="VNU56" s="9"/>
      <c r="VNV56" s="9"/>
      <c r="VNW56" s="9"/>
      <c r="VNX56" s="9"/>
      <c r="VNY56" s="9"/>
      <c r="VNZ56" s="9"/>
      <c r="VOA56" s="9"/>
      <c r="VOB56" s="9"/>
      <c r="VOC56" s="9"/>
      <c r="VOD56" s="9"/>
      <c r="VOE56" s="9"/>
      <c r="VOF56" s="9"/>
      <c r="VOG56" s="9"/>
      <c r="VOH56" s="9"/>
      <c r="VOI56" s="9"/>
      <c r="VOJ56" s="9"/>
      <c r="VOK56" s="9"/>
      <c r="VOL56" s="9"/>
      <c r="VOM56" s="9"/>
      <c r="VON56" s="9"/>
      <c r="VOO56" s="9"/>
      <c r="VOP56" s="9"/>
      <c r="VOQ56" s="9"/>
      <c r="VOR56" s="9"/>
      <c r="VOS56" s="9"/>
      <c r="VOT56" s="9"/>
      <c r="VOU56" s="9"/>
      <c r="VOV56" s="9"/>
      <c r="VOW56" s="9"/>
      <c r="VOX56" s="9"/>
      <c r="VOY56" s="9"/>
      <c r="VOZ56" s="9"/>
      <c r="VPA56" s="9"/>
      <c r="VPB56" s="9"/>
      <c r="VPC56" s="9"/>
      <c r="VPD56" s="9"/>
      <c r="VPE56" s="9"/>
      <c r="VPF56" s="9"/>
      <c r="VPG56" s="9"/>
      <c r="VPH56" s="9"/>
      <c r="VPI56" s="9"/>
      <c r="VPJ56" s="9"/>
      <c r="VPK56" s="9"/>
      <c r="VPL56" s="9"/>
      <c r="VPM56" s="9"/>
      <c r="VPN56" s="9"/>
      <c r="VPO56" s="9"/>
      <c r="VPP56" s="9"/>
      <c r="VPQ56" s="9"/>
      <c r="VPR56" s="9"/>
      <c r="VPS56" s="9"/>
      <c r="VPT56" s="9"/>
      <c r="VPU56" s="9"/>
      <c r="VPV56" s="9"/>
      <c r="VPW56" s="9"/>
      <c r="VPX56" s="9"/>
      <c r="VPY56" s="9"/>
      <c r="VPZ56" s="9"/>
      <c r="VQA56" s="9"/>
      <c r="VQB56" s="9"/>
      <c r="VQC56" s="9"/>
      <c r="VQD56" s="9"/>
      <c r="VQE56" s="9"/>
      <c r="VQF56" s="9"/>
      <c r="VQG56" s="9"/>
      <c r="VQH56" s="9"/>
      <c r="VQI56" s="9"/>
      <c r="VQJ56" s="9"/>
      <c r="VQK56" s="9"/>
      <c r="VQL56" s="9"/>
      <c r="VQM56" s="9"/>
      <c r="VQN56" s="9"/>
      <c r="VQO56" s="9"/>
      <c r="VQP56" s="9"/>
      <c r="VQQ56" s="9"/>
      <c r="VQR56" s="9"/>
      <c r="VQS56" s="9"/>
      <c r="VQT56" s="9"/>
      <c r="VQU56" s="9"/>
      <c r="VQV56" s="9"/>
      <c r="VQW56" s="9"/>
      <c r="VQX56" s="9"/>
      <c r="VQY56" s="9"/>
      <c r="VQZ56" s="9"/>
      <c r="VRA56" s="9"/>
      <c r="VRB56" s="9"/>
      <c r="VRC56" s="9"/>
      <c r="VRD56" s="9"/>
      <c r="VRE56" s="9"/>
      <c r="VRF56" s="9"/>
      <c r="VRG56" s="9"/>
      <c r="VRH56" s="9"/>
      <c r="VRI56" s="9"/>
      <c r="VRJ56" s="9"/>
      <c r="VRK56" s="9"/>
      <c r="VRL56" s="9"/>
      <c r="VRM56" s="9"/>
      <c r="VRN56" s="9"/>
      <c r="VRO56" s="9"/>
      <c r="VRP56" s="9"/>
      <c r="VRQ56" s="9"/>
      <c r="VRR56" s="9"/>
      <c r="VRS56" s="9"/>
      <c r="VRT56" s="9"/>
      <c r="VRU56" s="9"/>
      <c r="VRV56" s="9"/>
      <c r="VRW56" s="9"/>
      <c r="VRX56" s="9"/>
      <c r="VRY56" s="9"/>
      <c r="VRZ56" s="9"/>
      <c r="VSA56" s="9"/>
      <c r="VSB56" s="9"/>
      <c r="VSC56" s="9"/>
      <c r="VSD56" s="9"/>
      <c r="VSE56" s="9"/>
      <c r="VSF56" s="9"/>
      <c r="VSG56" s="9"/>
      <c r="VSH56" s="9"/>
      <c r="VSI56" s="9"/>
      <c r="VSJ56" s="9"/>
      <c r="VSK56" s="9"/>
      <c r="VSL56" s="9"/>
      <c r="VSM56" s="9"/>
      <c r="VSN56" s="9"/>
      <c r="VSO56" s="9"/>
      <c r="VSP56" s="9"/>
      <c r="VSQ56" s="9"/>
      <c r="VSR56" s="9"/>
      <c r="VSS56" s="9"/>
      <c r="VST56" s="9"/>
      <c r="VSU56" s="9"/>
      <c r="VSV56" s="9"/>
      <c r="VSW56" s="9"/>
      <c r="VSX56" s="9"/>
      <c r="VSY56" s="9"/>
      <c r="VSZ56" s="9"/>
      <c r="VTA56" s="9"/>
      <c r="VTB56" s="9"/>
      <c r="VTC56" s="9"/>
      <c r="VTD56" s="9"/>
      <c r="VTE56" s="9"/>
      <c r="VTF56" s="9"/>
      <c r="VTG56" s="9"/>
      <c r="VTH56" s="9"/>
      <c r="VTI56" s="9"/>
      <c r="VTJ56" s="9"/>
      <c r="VTK56" s="9"/>
      <c r="VTL56" s="9"/>
      <c r="VTM56" s="9"/>
      <c r="VTN56" s="9"/>
      <c r="VTO56" s="9"/>
      <c r="VTP56" s="9"/>
      <c r="VTQ56" s="9"/>
      <c r="VTR56" s="9"/>
      <c r="VTS56" s="9"/>
      <c r="VTT56" s="9"/>
      <c r="VTU56" s="9"/>
      <c r="VTV56" s="9"/>
      <c r="VTW56" s="9"/>
      <c r="VTX56" s="9"/>
      <c r="VTY56" s="9"/>
      <c r="VTZ56" s="9"/>
      <c r="VUA56" s="9"/>
      <c r="VUB56" s="9"/>
      <c r="VUC56" s="9"/>
      <c r="VUD56" s="9"/>
      <c r="VUE56" s="9"/>
      <c r="VUF56" s="9"/>
      <c r="VUG56" s="9"/>
      <c r="VUH56" s="9"/>
      <c r="VUI56" s="9"/>
      <c r="VUJ56" s="9"/>
      <c r="VUK56" s="9"/>
      <c r="VUL56" s="9"/>
      <c r="VUM56" s="9"/>
      <c r="VUN56" s="9"/>
      <c r="VUO56" s="9"/>
      <c r="VUP56" s="9"/>
      <c r="VUQ56" s="9"/>
      <c r="VUR56" s="9"/>
      <c r="VUS56" s="9"/>
      <c r="VUT56" s="9"/>
      <c r="VUU56" s="9"/>
      <c r="VUV56" s="9"/>
      <c r="VUW56" s="9"/>
      <c r="VUX56" s="9"/>
      <c r="VUY56" s="9"/>
      <c r="VUZ56" s="9"/>
      <c r="VVA56" s="9"/>
      <c r="VVB56" s="9"/>
      <c r="VVC56" s="9"/>
      <c r="VVD56" s="9"/>
      <c r="VVE56" s="9"/>
      <c r="VVF56" s="9"/>
      <c r="VVG56" s="9"/>
      <c r="VVH56" s="9"/>
      <c r="VVI56" s="9"/>
      <c r="VVJ56" s="9"/>
      <c r="VVK56" s="9"/>
      <c r="VVL56" s="9"/>
      <c r="VVM56" s="9"/>
      <c r="VVN56" s="9"/>
      <c r="VVO56" s="9"/>
      <c r="VVP56" s="9"/>
      <c r="VVQ56" s="9"/>
      <c r="VVR56" s="9"/>
      <c r="VVS56" s="9"/>
      <c r="VVT56" s="9"/>
      <c r="VVU56" s="9"/>
      <c r="VVV56" s="9"/>
      <c r="VVW56" s="9"/>
      <c r="VVX56" s="9"/>
      <c r="VVY56" s="9"/>
      <c r="VVZ56" s="9"/>
      <c r="VWA56" s="9"/>
      <c r="VWB56" s="9"/>
      <c r="VWC56" s="9"/>
      <c r="VWD56" s="9"/>
      <c r="VWE56" s="9"/>
      <c r="VWF56" s="9"/>
      <c r="VWG56" s="9"/>
      <c r="VWH56" s="9"/>
      <c r="VWI56" s="9"/>
      <c r="VWJ56" s="9"/>
      <c r="VWK56" s="9"/>
      <c r="VWL56" s="9"/>
      <c r="VWM56" s="9"/>
      <c r="VWN56" s="9"/>
      <c r="VWO56" s="9"/>
      <c r="VWP56" s="9"/>
      <c r="VWQ56" s="9"/>
      <c r="VWR56" s="9"/>
      <c r="VWS56" s="9"/>
      <c r="VWT56" s="9"/>
      <c r="VWU56" s="9"/>
      <c r="VWV56" s="9"/>
      <c r="VWW56" s="9"/>
      <c r="VWX56" s="9"/>
      <c r="VWY56" s="9"/>
      <c r="VWZ56" s="9"/>
      <c r="VXA56" s="9"/>
      <c r="VXB56" s="9"/>
      <c r="VXC56" s="9"/>
      <c r="VXD56" s="9"/>
      <c r="VXE56" s="9"/>
      <c r="VXF56" s="9"/>
      <c r="VXG56" s="9"/>
      <c r="VXH56" s="9"/>
      <c r="VXI56" s="9"/>
      <c r="VXJ56" s="9"/>
      <c r="VXK56" s="9"/>
      <c r="VXL56" s="9"/>
      <c r="VXM56" s="9"/>
      <c r="VXN56" s="9"/>
      <c r="VXO56" s="9"/>
      <c r="VXP56" s="9"/>
      <c r="VXQ56" s="9"/>
      <c r="VXR56" s="9"/>
      <c r="VXS56" s="9"/>
      <c r="VXT56" s="9"/>
      <c r="VXU56" s="9"/>
      <c r="VXV56" s="9"/>
      <c r="VXW56" s="9"/>
      <c r="VXX56" s="9"/>
      <c r="VXY56" s="9"/>
      <c r="VXZ56" s="9"/>
      <c r="VYA56" s="9"/>
      <c r="VYB56" s="9"/>
      <c r="VYC56" s="9"/>
      <c r="VYD56" s="9"/>
      <c r="VYE56" s="9"/>
      <c r="VYF56" s="9"/>
      <c r="VYG56" s="9"/>
      <c r="VYH56" s="9"/>
      <c r="VYI56" s="9"/>
      <c r="VYJ56" s="9"/>
      <c r="VYK56" s="9"/>
      <c r="VYL56" s="9"/>
      <c r="VYM56" s="9"/>
      <c r="VYN56" s="9"/>
      <c r="VYO56" s="9"/>
      <c r="VYP56" s="9"/>
      <c r="VYQ56" s="9"/>
      <c r="VYR56" s="9"/>
      <c r="VYS56" s="9"/>
      <c r="VYT56" s="9"/>
      <c r="VYU56" s="9"/>
      <c r="VYV56" s="9"/>
      <c r="VYW56" s="9"/>
      <c r="VYX56" s="9"/>
      <c r="VYY56" s="9"/>
      <c r="VYZ56" s="9"/>
      <c r="VZA56" s="9"/>
      <c r="VZB56" s="9"/>
      <c r="VZC56" s="9"/>
      <c r="VZD56" s="9"/>
      <c r="VZE56" s="9"/>
      <c r="VZF56" s="9"/>
      <c r="VZG56" s="9"/>
      <c r="VZH56" s="9"/>
      <c r="VZI56" s="9"/>
      <c r="VZJ56" s="9"/>
      <c r="VZK56" s="9"/>
      <c r="VZL56" s="9"/>
      <c r="VZM56" s="9"/>
      <c r="VZN56" s="9"/>
      <c r="VZO56" s="9"/>
      <c r="VZP56" s="9"/>
      <c r="VZQ56" s="9"/>
      <c r="VZR56" s="9"/>
      <c r="VZS56" s="9"/>
      <c r="VZT56" s="9"/>
      <c r="VZU56" s="9"/>
      <c r="VZV56" s="9"/>
      <c r="VZW56" s="9"/>
      <c r="VZX56" s="9"/>
      <c r="VZY56" s="9"/>
      <c r="VZZ56" s="9"/>
      <c r="WAA56" s="9"/>
      <c r="WAB56" s="9"/>
      <c r="WAC56" s="9"/>
      <c r="WAD56" s="9"/>
      <c r="WAE56" s="9"/>
      <c r="WAF56" s="9"/>
      <c r="WAG56" s="9"/>
      <c r="WAH56" s="9"/>
      <c r="WAI56" s="9"/>
      <c r="WAJ56" s="9"/>
      <c r="WAK56" s="9"/>
      <c r="WAL56" s="9"/>
      <c r="WAM56" s="9"/>
      <c r="WAN56" s="9"/>
      <c r="WAO56" s="9"/>
      <c r="WAP56" s="9"/>
      <c r="WAQ56" s="9"/>
      <c r="WAR56" s="9"/>
      <c r="WAS56" s="9"/>
      <c r="WAT56" s="9"/>
      <c r="WAU56" s="9"/>
      <c r="WAV56" s="9"/>
      <c r="WAW56" s="9"/>
      <c r="WAX56" s="9"/>
      <c r="WAY56" s="9"/>
      <c r="WAZ56" s="9"/>
      <c r="WBA56" s="9"/>
      <c r="WBB56" s="9"/>
      <c r="WBC56" s="9"/>
      <c r="WBD56" s="9"/>
      <c r="WBE56" s="9"/>
      <c r="WBF56" s="9"/>
      <c r="WBG56" s="9"/>
      <c r="WBH56" s="9"/>
      <c r="WBI56" s="9"/>
      <c r="WBJ56" s="9"/>
      <c r="WBK56" s="9"/>
      <c r="WBL56" s="9"/>
      <c r="WBM56" s="9"/>
      <c r="WBN56" s="9"/>
      <c r="WBO56" s="9"/>
      <c r="WBP56" s="9"/>
      <c r="WBQ56" s="9"/>
      <c r="WBR56" s="9"/>
      <c r="WBS56" s="9"/>
      <c r="WBT56" s="9"/>
      <c r="WBU56" s="9"/>
      <c r="WBV56" s="9"/>
      <c r="WBW56" s="9"/>
      <c r="WBX56" s="9"/>
      <c r="WBY56" s="9"/>
      <c r="WBZ56" s="9"/>
      <c r="WCA56" s="9"/>
      <c r="WCB56" s="9"/>
      <c r="WCC56" s="9"/>
      <c r="WCD56" s="9"/>
      <c r="WCE56" s="9"/>
      <c r="WCF56" s="9"/>
      <c r="WCG56" s="9"/>
      <c r="WCH56" s="9"/>
      <c r="WCI56" s="9"/>
      <c r="WCJ56" s="9"/>
      <c r="WCK56" s="9"/>
      <c r="WCL56" s="9"/>
      <c r="WCM56" s="9"/>
      <c r="WCN56" s="9"/>
      <c r="WCO56" s="9"/>
      <c r="WCP56" s="9"/>
      <c r="WCQ56" s="9"/>
      <c r="WCR56" s="9"/>
      <c r="WCS56" s="9"/>
      <c r="WCT56" s="9"/>
      <c r="WCU56" s="9"/>
      <c r="WCV56" s="9"/>
      <c r="WCW56" s="9"/>
      <c r="WCX56" s="9"/>
      <c r="WCY56" s="9"/>
      <c r="WCZ56" s="9"/>
      <c r="WDA56" s="9"/>
      <c r="WDB56" s="9"/>
      <c r="WDC56" s="9"/>
      <c r="WDD56" s="9"/>
      <c r="WDE56" s="9"/>
      <c r="WDF56" s="9"/>
      <c r="WDG56" s="9"/>
      <c r="WDH56" s="9"/>
      <c r="WDI56" s="9"/>
      <c r="WDJ56" s="9"/>
      <c r="WDK56" s="9"/>
      <c r="WDL56" s="9"/>
      <c r="WDM56" s="9"/>
      <c r="WDN56" s="9"/>
      <c r="WDO56" s="9"/>
      <c r="WDP56" s="9"/>
      <c r="WDQ56" s="9"/>
      <c r="WDR56" s="9"/>
      <c r="WDS56" s="9"/>
      <c r="WDT56" s="9"/>
      <c r="WDU56" s="9"/>
      <c r="WDV56" s="9"/>
      <c r="WDW56" s="9"/>
      <c r="WDX56" s="9"/>
      <c r="WDY56" s="9"/>
      <c r="WDZ56" s="9"/>
      <c r="WEA56" s="9"/>
      <c r="WEB56" s="9"/>
      <c r="WEC56" s="9"/>
      <c r="WED56" s="9"/>
      <c r="WEE56" s="9"/>
      <c r="WEF56" s="9"/>
      <c r="WEG56" s="9"/>
      <c r="WEH56" s="9"/>
      <c r="WEI56" s="9"/>
      <c r="WEJ56" s="9"/>
      <c r="WEK56" s="9"/>
      <c r="WEL56" s="9"/>
      <c r="WEM56" s="9"/>
      <c r="WEN56" s="9"/>
      <c r="WEO56" s="9"/>
      <c r="WEP56" s="9"/>
      <c r="WEQ56" s="9"/>
      <c r="WER56" s="9"/>
      <c r="WES56" s="9"/>
      <c r="WET56" s="9"/>
      <c r="WEU56" s="9"/>
      <c r="WEV56" s="9"/>
      <c r="WEW56" s="9"/>
      <c r="WEX56" s="9"/>
      <c r="WEY56" s="9"/>
      <c r="WEZ56" s="9"/>
      <c r="WFA56" s="9"/>
      <c r="WFB56" s="9"/>
      <c r="WFC56" s="9"/>
      <c r="WFD56" s="9"/>
      <c r="WFE56" s="9"/>
      <c r="WFF56" s="9"/>
      <c r="WFG56" s="9"/>
      <c r="WFH56" s="9"/>
      <c r="WFI56" s="9"/>
      <c r="WFJ56" s="9"/>
      <c r="WFK56" s="9"/>
      <c r="WFL56" s="9"/>
      <c r="WFM56" s="9"/>
      <c r="WFN56" s="9"/>
      <c r="WFO56" s="9"/>
      <c r="WFP56" s="9"/>
      <c r="WFQ56" s="9"/>
      <c r="WFR56" s="9"/>
      <c r="WFS56" s="9"/>
      <c r="WFT56" s="9"/>
      <c r="WFU56" s="9"/>
      <c r="WFV56" s="9"/>
      <c r="WFW56" s="9"/>
      <c r="WFX56" s="9"/>
      <c r="WFY56" s="9"/>
      <c r="WFZ56" s="9"/>
      <c r="WGA56" s="9"/>
      <c r="WGB56" s="9"/>
      <c r="WGC56" s="9"/>
      <c r="WGD56" s="9"/>
      <c r="WGE56" s="9"/>
      <c r="WGF56" s="9"/>
      <c r="WGG56" s="9"/>
      <c r="WGH56" s="9"/>
      <c r="WGI56" s="9"/>
      <c r="WGJ56" s="9"/>
      <c r="WGK56" s="9"/>
      <c r="WGL56" s="9"/>
      <c r="WGM56" s="9"/>
      <c r="WGN56" s="9"/>
      <c r="WGO56" s="9"/>
      <c r="WGP56" s="9"/>
      <c r="WGQ56" s="9"/>
      <c r="WGR56" s="9"/>
      <c r="WGS56" s="9"/>
      <c r="WGT56" s="9"/>
      <c r="WGU56" s="9"/>
      <c r="WGV56" s="9"/>
      <c r="WGW56" s="9"/>
      <c r="WGX56" s="9"/>
      <c r="WGY56" s="9"/>
      <c r="WGZ56" s="9"/>
      <c r="WHA56" s="9"/>
      <c r="WHB56" s="9"/>
      <c r="WHC56" s="9"/>
      <c r="WHD56" s="9"/>
      <c r="WHE56" s="9"/>
      <c r="WHF56" s="9"/>
      <c r="WHG56" s="9"/>
      <c r="WHH56" s="9"/>
      <c r="WHI56" s="9"/>
      <c r="WHJ56" s="9"/>
      <c r="WHK56" s="9"/>
      <c r="WHL56" s="9"/>
      <c r="WHM56" s="9"/>
      <c r="WHN56" s="9"/>
      <c r="WHO56" s="9"/>
      <c r="WHP56" s="9"/>
      <c r="WHQ56" s="9"/>
      <c r="WHR56" s="9"/>
      <c r="WHS56" s="9"/>
      <c r="WHT56" s="9"/>
      <c r="WHU56" s="9"/>
      <c r="WHV56" s="9"/>
      <c r="WHW56" s="9"/>
      <c r="WHX56" s="9"/>
      <c r="WHY56" s="9"/>
      <c r="WHZ56" s="9"/>
      <c r="WIA56" s="9"/>
      <c r="WIB56" s="9"/>
      <c r="WIC56" s="9"/>
      <c r="WID56" s="9"/>
      <c r="WIE56" s="9"/>
      <c r="WIF56" s="9"/>
      <c r="WIG56" s="9"/>
      <c r="WIH56" s="9"/>
      <c r="WII56" s="9"/>
      <c r="WIJ56" s="9"/>
      <c r="WIK56" s="9"/>
      <c r="WIL56" s="9"/>
      <c r="WIM56" s="9"/>
      <c r="WIN56" s="9"/>
      <c r="WIO56" s="9"/>
      <c r="WIP56" s="9"/>
      <c r="WIQ56" s="9"/>
      <c r="WIR56" s="9"/>
      <c r="WIS56" s="9"/>
      <c r="WIT56" s="9"/>
      <c r="WIU56" s="9"/>
      <c r="WIV56" s="9"/>
      <c r="WIW56" s="9"/>
      <c r="WIX56" s="9"/>
      <c r="WIY56" s="9"/>
      <c r="WIZ56" s="9"/>
      <c r="WJA56" s="9"/>
      <c r="WJB56" s="9"/>
      <c r="WJC56" s="9"/>
      <c r="WJD56" s="9"/>
      <c r="WJE56" s="9"/>
      <c r="WJF56" s="9"/>
      <c r="WJG56" s="9"/>
      <c r="WJH56" s="9"/>
      <c r="WJI56" s="9"/>
      <c r="WJJ56" s="9"/>
      <c r="WJK56" s="9"/>
      <c r="WJL56" s="9"/>
      <c r="WJM56" s="9"/>
      <c r="WJN56" s="9"/>
      <c r="WJO56" s="9"/>
      <c r="WJP56" s="9"/>
      <c r="WJQ56" s="9"/>
      <c r="WJR56" s="9"/>
      <c r="WJS56" s="9"/>
      <c r="WJT56" s="9"/>
      <c r="WJU56" s="9"/>
      <c r="WJV56" s="9"/>
      <c r="WJW56" s="9"/>
      <c r="WJX56" s="9"/>
      <c r="WJY56" s="9"/>
      <c r="WJZ56" s="9"/>
      <c r="WKA56" s="9"/>
      <c r="WKB56" s="9"/>
      <c r="WKC56" s="9"/>
      <c r="WKD56" s="9"/>
      <c r="WKE56" s="9"/>
      <c r="WKF56" s="9"/>
      <c r="WKG56" s="9"/>
      <c r="WKH56" s="9"/>
      <c r="WKI56" s="9"/>
      <c r="WKJ56" s="9"/>
      <c r="WKK56" s="9"/>
      <c r="WKL56" s="9"/>
      <c r="WKM56" s="9"/>
      <c r="WKN56" s="9"/>
      <c r="WKO56" s="9"/>
      <c r="WKP56" s="9"/>
      <c r="WKQ56" s="9"/>
      <c r="WKR56" s="9"/>
      <c r="WKS56" s="9"/>
      <c r="WKT56" s="9"/>
      <c r="WKU56" s="9"/>
      <c r="WKV56" s="9"/>
      <c r="WKW56" s="9"/>
      <c r="WKX56" s="9"/>
      <c r="WKY56" s="9"/>
      <c r="WKZ56" s="9"/>
      <c r="WLA56" s="9"/>
      <c r="WLB56" s="9"/>
      <c r="WLC56" s="9"/>
      <c r="WLD56" s="9"/>
      <c r="WLE56" s="9"/>
      <c r="WLF56" s="9"/>
      <c r="WLG56" s="9"/>
      <c r="WLH56" s="9"/>
      <c r="WLI56" s="9"/>
      <c r="WLJ56" s="9"/>
      <c r="WLK56" s="9"/>
      <c r="WLL56" s="9"/>
      <c r="WLM56" s="9"/>
      <c r="WLN56" s="9"/>
      <c r="WLO56" s="9"/>
      <c r="WLP56" s="9"/>
      <c r="WLQ56" s="9"/>
      <c r="WLR56" s="9"/>
      <c r="WLS56" s="9"/>
      <c r="WLT56" s="9"/>
      <c r="WLU56" s="9"/>
      <c r="WLV56" s="9"/>
      <c r="WLW56" s="9"/>
      <c r="WLX56" s="9"/>
      <c r="WLY56" s="9"/>
      <c r="WLZ56" s="9"/>
      <c r="WMA56" s="9"/>
      <c r="WMB56" s="9"/>
      <c r="WMC56" s="9"/>
      <c r="WMD56" s="9"/>
      <c r="WME56" s="9"/>
      <c r="WMF56" s="9"/>
      <c r="WMG56" s="9"/>
      <c r="WMH56" s="9"/>
      <c r="WMI56" s="9"/>
      <c r="WMJ56" s="9"/>
      <c r="WMK56" s="9"/>
      <c r="WML56" s="9"/>
      <c r="WMM56" s="9"/>
      <c r="WMN56" s="9"/>
      <c r="WMO56" s="9"/>
      <c r="WMP56" s="9"/>
      <c r="WMQ56" s="9"/>
      <c r="WMR56" s="9"/>
      <c r="WMS56" s="9"/>
      <c r="WMT56" s="9"/>
      <c r="WMU56" s="9"/>
      <c r="WMV56" s="9"/>
      <c r="WMW56" s="9"/>
      <c r="WMX56" s="9"/>
      <c r="WMY56" s="9"/>
      <c r="WMZ56" s="9"/>
      <c r="WNA56" s="9"/>
      <c r="WNB56" s="9"/>
      <c r="WNC56" s="9"/>
      <c r="WND56" s="9"/>
      <c r="WNE56" s="9"/>
      <c r="WNF56" s="9"/>
      <c r="WNG56" s="9"/>
      <c r="WNH56" s="9"/>
      <c r="WNI56" s="9"/>
      <c r="WNJ56" s="9"/>
      <c r="WNK56" s="9"/>
      <c r="WNL56" s="9"/>
      <c r="WNM56" s="9"/>
      <c r="WNN56" s="9"/>
      <c r="WNO56" s="9"/>
      <c r="WNP56" s="9"/>
      <c r="WNQ56" s="9"/>
      <c r="WNR56" s="9"/>
      <c r="WNS56" s="9"/>
      <c r="WNT56" s="9"/>
      <c r="WNU56" s="9"/>
      <c r="WNV56" s="9"/>
      <c r="WNW56" s="9"/>
      <c r="WNX56" s="9"/>
      <c r="WNY56" s="9"/>
      <c r="WNZ56" s="9"/>
      <c r="WOA56" s="9"/>
      <c r="WOB56" s="9"/>
      <c r="WOC56" s="9"/>
      <c r="WOD56" s="9"/>
      <c r="WOE56" s="9"/>
      <c r="WOF56" s="9"/>
      <c r="WOG56" s="9"/>
      <c r="WOH56" s="9"/>
      <c r="WOI56" s="9"/>
      <c r="WOJ56" s="9"/>
      <c r="WOK56" s="9"/>
      <c r="WOL56" s="9"/>
      <c r="WOM56" s="9"/>
      <c r="WON56" s="9"/>
      <c r="WOO56" s="9"/>
      <c r="WOP56" s="9"/>
      <c r="WOQ56" s="9"/>
      <c r="WOR56" s="9"/>
      <c r="WOS56" s="9"/>
      <c r="WOT56" s="9"/>
      <c r="WOU56" s="9"/>
      <c r="WOV56" s="9"/>
      <c r="WOW56" s="9"/>
      <c r="WOX56" s="9"/>
      <c r="WOY56" s="9"/>
      <c r="WOZ56" s="9"/>
      <c r="WPA56" s="9"/>
      <c r="WPB56" s="9"/>
      <c r="WPC56" s="9"/>
      <c r="WPD56" s="9"/>
      <c r="WPE56" s="9"/>
      <c r="WPF56" s="9"/>
      <c r="WPG56" s="9"/>
      <c r="WPH56" s="9"/>
      <c r="WPI56" s="9"/>
      <c r="WPJ56" s="9"/>
      <c r="WPK56" s="9"/>
      <c r="WPL56" s="9"/>
      <c r="WPM56" s="9"/>
      <c r="WPN56" s="9"/>
      <c r="WPO56" s="9"/>
      <c r="WPP56" s="9"/>
      <c r="WPQ56" s="9"/>
      <c r="WPR56" s="9"/>
      <c r="WPS56" s="9"/>
      <c r="WPT56" s="9"/>
      <c r="WPU56" s="9"/>
      <c r="WPV56" s="9"/>
      <c r="WPW56" s="9"/>
      <c r="WPX56" s="9"/>
      <c r="WPY56" s="9"/>
      <c r="WPZ56" s="9"/>
      <c r="WQA56" s="9"/>
      <c r="WQB56" s="9"/>
      <c r="WQC56" s="9"/>
      <c r="WQD56" s="9"/>
      <c r="WQE56" s="9"/>
      <c r="WQF56" s="9"/>
      <c r="WQG56" s="9"/>
      <c r="WQH56" s="9"/>
      <c r="WQI56" s="9"/>
      <c r="WQJ56" s="9"/>
      <c r="WQK56" s="9"/>
      <c r="WQL56" s="9"/>
      <c r="WQM56" s="9"/>
      <c r="WQN56" s="9"/>
      <c r="WQO56" s="9"/>
      <c r="WQP56" s="9"/>
      <c r="WQQ56" s="9"/>
      <c r="WQR56" s="9"/>
      <c r="WQS56" s="9"/>
      <c r="WQT56" s="9"/>
      <c r="WQU56" s="9"/>
      <c r="WQV56" s="9"/>
      <c r="WQW56" s="9"/>
      <c r="WQX56" s="9"/>
      <c r="WQY56" s="9"/>
      <c r="WQZ56" s="9"/>
      <c r="WRA56" s="9"/>
      <c r="WRB56" s="9"/>
      <c r="WRC56" s="9"/>
      <c r="WRD56" s="9"/>
      <c r="WRE56" s="9"/>
      <c r="WRF56" s="9"/>
      <c r="WRG56" s="9"/>
      <c r="WRH56" s="9"/>
      <c r="WRI56" s="9"/>
      <c r="WRJ56" s="9"/>
      <c r="WRK56" s="9"/>
      <c r="WRL56" s="9"/>
      <c r="WRM56" s="9"/>
      <c r="WRN56" s="9"/>
      <c r="WRO56" s="9"/>
      <c r="WRP56" s="9"/>
      <c r="WRQ56" s="9"/>
      <c r="WRR56" s="9"/>
      <c r="WRS56" s="9"/>
      <c r="WRT56" s="9"/>
      <c r="WRU56" s="9"/>
      <c r="WRV56" s="9"/>
      <c r="WRW56" s="9"/>
      <c r="WRX56" s="9"/>
      <c r="WRY56" s="9"/>
      <c r="WRZ56" s="9"/>
      <c r="WSA56" s="9"/>
      <c r="WSB56" s="9"/>
      <c r="WSC56" s="9"/>
      <c r="WSD56" s="9"/>
      <c r="WSE56" s="9"/>
      <c r="WSF56" s="9"/>
      <c r="WSG56" s="9"/>
      <c r="WSH56" s="9"/>
      <c r="WSI56" s="9"/>
      <c r="WSJ56" s="9"/>
      <c r="WSK56" s="9"/>
      <c r="WSL56" s="9"/>
      <c r="WSM56" s="9"/>
      <c r="WSN56" s="9"/>
      <c r="WSO56" s="9"/>
      <c r="WSP56" s="9"/>
      <c r="WSQ56" s="9"/>
      <c r="WSR56" s="9"/>
      <c r="WSS56" s="9"/>
      <c r="WST56" s="9"/>
      <c r="WSU56" s="9"/>
      <c r="WSV56" s="9"/>
      <c r="WSW56" s="9"/>
      <c r="WSX56" s="9"/>
      <c r="WSY56" s="9"/>
      <c r="WSZ56" s="9"/>
      <c r="WTA56" s="9"/>
      <c r="WTB56" s="9"/>
      <c r="WTC56" s="9"/>
      <c r="WTD56" s="9"/>
      <c r="WTE56" s="9"/>
      <c r="WTF56" s="9"/>
      <c r="WTG56" s="9"/>
      <c r="WTH56" s="9"/>
      <c r="WTI56" s="9"/>
      <c r="WTJ56" s="9"/>
      <c r="WTK56" s="9"/>
      <c r="WTL56" s="9"/>
      <c r="WTM56" s="9"/>
      <c r="WTN56" s="9"/>
      <c r="WTO56" s="9"/>
      <c r="WTP56" s="9"/>
      <c r="WTQ56" s="9"/>
      <c r="WTR56" s="9"/>
      <c r="WTS56" s="9"/>
      <c r="WTT56" s="9"/>
      <c r="WTU56" s="9"/>
      <c r="WTV56" s="9"/>
      <c r="WTW56" s="9"/>
      <c r="WTX56" s="9"/>
      <c r="WTY56" s="9"/>
      <c r="WTZ56" s="9"/>
      <c r="WUA56" s="9"/>
      <c r="WUB56" s="9"/>
      <c r="WUC56" s="9"/>
      <c r="WUD56" s="9"/>
      <c r="WUE56" s="9"/>
      <c r="WUF56" s="9"/>
      <c r="WUG56" s="9"/>
      <c r="WUH56" s="9"/>
      <c r="WUI56" s="9"/>
      <c r="WUJ56" s="9"/>
      <c r="WUK56" s="9"/>
      <c r="WUL56" s="9"/>
      <c r="WUM56" s="9"/>
      <c r="WUN56" s="9"/>
      <c r="WUO56" s="9"/>
      <c r="WUP56" s="9"/>
      <c r="WUQ56" s="9"/>
      <c r="WUR56" s="9"/>
      <c r="WUS56" s="9"/>
      <c r="WUT56" s="9"/>
      <c r="WUU56" s="9"/>
      <c r="WUV56" s="9"/>
      <c r="WUW56" s="9"/>
      <c r="WUX56" s="9"/>
      <c r="WUY56" s="9"/>
      <c r="WUZ56" s="9"/>
      <c r="WVA56" s="9"/>
      <c r="WVB56" s="9"/>
      <c r="WVC56" s="9"/>
      <c r="WVD56" s="9"/>
      <c r="WVE56" s="9"/>
      <c r="WVF56" s="9"/>
      <c r="WVG56" s="9"/>
      <c r="WVH56" s="9"/>
      <c r="WVI56" s="9"/>
      <c r="WVJ56" s="9"/>
      <c r="WVK56" s="9"/>
      <c r="WVL56" s="9"/>
      <c r="WVM56" s="9"/>
      <c r="WVN56" s="9"/>
      <c r="WVO56" s="9"/>
      <c r="WVP56" s="9"/>
      <c r="WVQ56" s="9"/>
      <c r="WVR56" s="9"/>
      <c r="WVS56" s="9"/>
      <c r="WVT56" s="9"/>
      <c r="WVU56" s="9"/>
      <c r="WVV56" s="9"/>
      <c r="WVW56" s="9"/>
      <c r="WVX56" s="9"/>
      <c r="WVY56" s="9"/>
      <c r="WVZ56" s="9"/>
      <c r="WWA56" s="9"/>
      <c r="WWB56" s="9"/>
      <c r="WWC56" s="9"/>
      <c r="WWD56" s="9"/>
      <c r="WWE56" s="9"/>
      <c r="WWF56" s="9"/>
      <c r="WWG56" s="9"/>
      <c r="WWH56" s="9"/>
      <c r="WWI56" s="9"/>
      <c r="WWJ56" s="9"/>
      <c r="WWK56" s="9"/>
      <c r="WWL56" s="9"/>
      <c r="WWM56" s="9"/>
      <c r="WWN56" s="9"/>
      <c r="WWO56" s="9"/>
      <c r="WWP56" s="9"/>
      <c r="WWQ56" s="9"/>
      <c r="WWR56" s="9"/>
      <c r="WWS56" s="9"/>
      <c r="WWT56" s="9"/>
      <c r="WWU56" s="9"/>
      <c r="WWV56" s="9"/>
      <c r="WWW56" s="9"/>
      <c r="WWX56" s="9"/>
      <c r="WWY56" s="9"/>
      <c r="WWZ56" s="9"/>
      <c r="WXA56" s="9"/>
      <c r="WXB56" s="9"/>
      <c r="WXC56" s="9"/>
      <c r="WXD56" s="9"/>
      <c r="WXE56" s="9"/>
      <c r="WXF56" s="9"/>
      <c r="WXG56" s="9"/>
      <c r="WXH56" s="9"/>
      <c r="WXI56" s="9"/>
      <c r="WXJ56" s="9"/>
      <c r="WXK56" s="9"/>
      <c r="WXL56" s="9"/>
      <c r="WXM56" s="9"/>
      <c r="WXN56" s="9"/>
      <c r="WXO56" s="9"/>
      <c r="WXP56" s="9"/>
      <c r="WXQ56" s="9"/>
      <c r="WXR56" s="9"/>
      <c r="WXS56" s="9"/>
      <c r="WXT56" s="9"/>
      <c r="WXU56" s="9"/>
      <c r="WXV56" s="9"/>
      <c r="WXW56" s="9"/>
      <c r="WXX56" s="9"/>
      <c r="WXY56" s="9"/>
      <c r="WXZ56" s="9"/>
      <c r="WYA56" s="9"/>
      <c r="WYB56" s="9"/>
      <c r="WYC56" s="9"/>
      <c r="WYD56" s="9"/>
      <c r="WYE56" s="9"/>
      <c r="WYF56" s="9"/>
      <c r="WYG56" s="9"/>
      <c r="WYH56" s="9"/>
      <c r="WYI56" s="9"/>
      <c r="WYJ56" s="9"/>
      <c r="WYK56" s="9"/>
      <c r="WYL56" s="9"/>
      <c r="WYM56" s="9"/>
      <c r="WYN56" s="9"/>
      <c r="WYO56" s="9"/>
      <c r="WYP56" s="9"/>
      <c r="WYQ56" s="9"/>
      <c r="WYR56" s="9"/>
      <c r="WYS56" s="9"/>
      <c r="WYT56" s="9"/>
      <c r="WYU56" s="9"/>
      <c r="WYV56" s="9"/>
      <c r="WYW56" s="9"/>
      <c r="WYX56" s="9"/>
      <c r="WYY56" s="9"/>
      <c r="WYZ56" s="9"/>
      <c r="WZA56" s="9"/>
      <c r="WZB56" s="9"/>
      <c r="WZC56" s="9"/>
      <c r="WZD56" s="9"/>
      <c r="WZE56" s="9"/>
      <c r="WZF56" s="9"/>
      <c r="WZG56" s="9"/>
      <c r="WZH56" s="9"/>
      <c r="WZI56" s="9"/>
      <c r="WZJ56" s="9"/>
      <c r="WZK56" s="9"/>
      <c r="WZL56" s="9"/>
      <c r="WZM56" s="9"/>
      <c r="WZN56" s="9"/>
      <c r="WZO56" s="9"/>
      <c r="WZP56" s="9"/>
      <c r="WZQ56" s="9"/>
      <c r="WZR56" s="9"/>
      <c r="WZS56" s="9"/>
      <c r="WZT56" s="9"/>
      <c r="WZU56" s="9"/>
      <c r="WZV56" s="9"/>
      <c r="WZW56" s="9"/>
      <c r="WZX56" s="9"/>
      <c r="WZY56" s="9"/>
      <c r="WZZ56" s="9"/>
      <c r="XAA56" s="9"/>
      <c r="XAB56" s="9"/>
      <c r="XAC56" s="9"/>
      <c r="XAD56" s="9"/>
      <c r="XAE56" s="9"/>
      <c r="XAF56" s="9"/>
      <c r="XAG56" s="9"/>
      <c r="XAH56" s="9"/>
      <c r="XAI56" s="9"/>
      <c r="XAJ56" s="9"/>
      <c r="XAK56" s="9"/>
      <c r="XAL56" s="9"/>
      <c r="XAM56" s="9"/>
      <c r="XAN56" s="9"/>
      <c r="XAO56" s="9"/>
      <c r="XAP56" s="9"/>
      <c r="XAQ56" s="9"/>
      <c r="XAR56" s="9"/>
      <c r="XAS56" s="9"/>
      <c r="XAT56" s="9"/>
      <c r="XAU56" s="9"/>
      <c r="XAV56" s="9"/>
      <c r="XAW56" s="9"/>
      <c r="XAX56" s="9"/>
      <c r="XAY56" s="9"/>
      <c r="XAZ56" s="9"/>
      <c r="XBA56" s="9"/>
      <c r="XBB56" s="9"/>
      <c r="XBC56" s="9"/>
      <c r="XBD56" s="9"/>
      <c r="XBE56" s="9"/>
      <c r="XBF56" s="9"/>
      <c r="XBG56" s="9"/>
      <c r="XBH56" s="9"/>
      <c r="XBI56" s="9"/>
      <c r="XBJ56" s="9"/>
      <c r="XBK56" s="9"/>
      <c r="XBL56" s="9"/>
      <c r="XBM56" s="9"/>
      <c r="XBN56" s="9"/>
      <c r="XBO56" s="9"/>
      <c r="XBP56" s="9"/>
      <c r="XBQ56" s="9"/>
      <c r="XBR56" s="9"/>
      <c r="XBS56" s="9"/>
      <c r="XBT56" s="9"/>
      <c r="XBU56" s="9"/>
      <c r="XBV56" s="9"/>
      <c r="XBW56" s="9"/>
      <c r="XBX56" s="9"/>
      <c r="XBY56" s="9"/>
      <c r="XBZ56" s="9"/>
      <c r="XCA56" s="9"/>
      <c r="XCB56" s="9"/>
      <c r="XCC56" s="9"/>
      <c r="XCD56" s="9"/>
      <c r="XCE56" s="9"/>
      <c r="XCF56" s="9"/>
      <c r="XCG56" s="9"/>
      <c r="XCH56" s="9"/>
      <c r="XCI56" s="9"/>
      <c r="XCJ56" s="9"/>
      <c r="XCK56" s="9"/>
      <c r="XCL56" s="9"/>
      <c r="XCM56" s="9"/>
      <c r="XCN56" s="9"/>
      <c r="XCO56" s="9"/>
      <c r="XCP56" s="9"/>
      <c r="XCQ56" s="9"/>
      <c r="XCR56" s="9"/>
      <c r="XCS56" s="9"/>
      <c r="XCT56" s="9"/>
      <c r="XCU56" s="9"/>
      <c r="XCV56" s="9"/>
      <c r="XCW56" s="9"/>
      <c r="XCX56" s="9"/>
      <c r="XCY56" s="9"/>
      <c r="XCZ56" s="9"/>
      <c r="XDA56" s="9"/>
      <c r="XDB56" s="9"/>
      <c r="XDC56" s="9"/>
      <c r="XDD56" s="9"/>
      <c r="XDE56" s="9"/>
      <c r="XDF56" s="9"/>
      <c r="XDG56" s="9"/>
      <c r="XDH56" s="9"/>
      <c r="XDI56" s="9"/>
      <c r="XDJ56" s="9"/>
      <c r="XDK56" s="9"/>
      <c r="XDL56" s="9"/>
      <c r="XDM56" s="9"/>
      <c r="XDN56" s="9"/>
      <c r="XDO56" s="9"/>
      <c r="XDP56" s="9"/>
      <c r="XDQ56" s="9"/>
      <c r="XDR56" s="9"/>
      <c r="XDS56" s="9"/>
      <c r="XDT56" s="9"/>
    </row>
    <row r="57" spans="1:16348" s="2" customFormat="1" hidden="1" outlineLevel="2" x14ac:dyDescent="0.2">
      <c r="A57" s="132"/>
      <c r="B57" s="137" t="s">
        <v>169</v>
      </c>
      <c r="C57" s="138"/>
      <c r="D57" s="138"/>
      <c r="E57" s="139"/>
      <c r="F57" s="139"/>
      <c r="G57" s="252">
        <v>3548000</v>
      </c>
      <c r="H57" s="253">
        <v>3533085.6362689813</v>
      </c>
      <c r="I57" s="253">
        <v>3518233.9665192198</v>
      </c>
      <c r="J57" s="253">
        <v>3503444.727210456</v>
      </c>
      <c r="K57" s="253">
        <v>3488717.6559102484</v>
      </c>
      <c r="L57" s="253">
        <v>3474052.4912893143</v>
      </c>
      <c r="M57" s="253">
        <v>3459448.9731168956</v>
      </c>
      <c r="N57" s="253">
        <v>3444906.8422561386</v>
      </c>
      <c r="O57" s="253">
        <v>3430425.8406594973</v>
      </c>
      <c r="P57" s="253">
        <v>3416005.7113641528</v>
      </c>
      <c r="Q57" s="253">
        <v>3401646.198487455</v>
      </c>
      <c r="R57" s="253">
        <v>3387347.0472223819</v>
      </c>
      <c r="S57" s="253">
        <v>3373108.0038330168</v>
      </c>
      <c r="T57" s="253">
        <v>3358928.8156500468</v>
      </c>
      <c r="U57" s="253">
        <v>3344809.2310662796</v>
      </c>
      <c r="V57" s="253">
        <v>3330748.999532178</v>
      </c>
      <c r="W57" s="253">
        <v>3316747.871551414</v>
      </c>
      <c r="X57" s="253">
        <v>3302805.5986764422</v>
      </c>
      <c r="Y57" s="253">
        <v>3288921.9335040897</v>
      </c>
      <c r="Z57" s="253">
        <v>3275096.629671168</v>
      </c>
      <c r="AA57" s="253">
        <v>3261329.4418500997</v>
      </c>
      <c r="AB57" s="253">
        <v>3247620.1257445659</v>
      </c>
      <c r="AC57" s="253">
        <v>3233968.4380851714</v>
      </c>
      <c r="AD57" s="253">
        <v>3220374.1366251269</v>
      </c>
      <c r="AE57" s="253">
        <v>3206836.9801359517</v>
      </c>
      <c r="AF57" s="253">
        <v>3193356.7284031925</v>
      </c>
      <c r="AG57" s="253">
        <f t="shared" ref="AG57:AJ57" si="14">AF57*(1+$F$59)</f>
        <v>3179933.1422221605</v>
      </c>
      <c r="AH57" s="253">
        <f t="shared" si="14"/>
        <v>3166565.9833936873</v>
      </c>
      <c r="AI57" s="253">
        <f t="shared" si="14"/>
        <v>3153255.0147198979</v>
      </c>
      <c r="AJ57" s="253">
        <f t="shared" si="14"/>
        <v>3140000.0000000014</v>
      </c>
    </row>
    <row r="58" spans="1:16348" s="2" customFormat="1" hidden="1" outlineLevel="2" x14ac:dyDescent="0.2">
      <c r="A58" s="132"/>
      <c r="B58" s="140" t="s">
        <v>171</v>
      </c>
      <c r="C58" s="2" t="s">
        <v>237</v>
      </c>
      <c r="E58" s="141"/>
      <c r="F58" s="141" t="s">
        <v>335</v>
      </c>
      <c r="G58" s="141"/>
      <c r="H58" s="254">
        <v>16614.691465197284</v>
      </c>
      <c r="I58" s="254">
        <v>16411.718150228226</v>
      </c>
      <c r="J58" s="254">
        <v>16209.598053367139</v>
      </c>
      <c r="K58" s="254">
        <v>16008.327588028595</v>
      </c>
      <c r="L58" s="254">
        <v>15807.903182703674</v>
      </c>
      <c r="M58" s="254">
        <v>15608.321280896678</v>
      </c>
      <c r="N58" s="254">
        <v>15409.57834106197</v>
      </c>
      <c r="O58" s="254">
        <v>15211.670836541154</v>
      </c>
      <c r="P58" s="254">
        <v>15014.59525550047</v>
      </c>
      <c r="Q58" s="254">
        <v>14818.348100868505</v>
      </c>
      <c r="R58" s="254">
        <v>14622.925890274128</v>
      </c>
      <c r="S58" s="254">
        <v>14428.32515598469</v>
      </c>
      <c r="T58" s="254">
        <v>14234.542444844497</v>
      </c>
      <c r="U58" s="254">
        <v>14041.574318213527</v>
      </c>
      <c r="V58" s="254">
        <v>13849.417351906421</v>
      </c>
      <c r="W58" s="254">
        <v>13658.068136131711</v>
      </c>
      <c r="X58" s="254">
        <v>13467.523275431333</v>
      </c>
      <c r="Y58" s="254">
        <v>13277.779388620344</v>
      </c>
      <c r="Z58" s="254">
        <v>13088.833108726954</v>
      </c>
      <c r="AA58" s="254">
        <v>12900.681082932759</v>
      </c>
      <c r="AB58" s="254">
        <v>12713.319972513258</v>
      </c>
      <c r="AC58" s="254">
        <v>12526.746452778614</v>
      </c>
      <c r="AD58" s="254">
        <v>12340.957213014626</v>
      </c>
      <c r="AE58" s="254">
        <v>12155.948956424014</v>
      </c>
      <c r="AF58" s="254">
        <v>11971.718400067912</v>
      </c>
      <c r="AG58" s="254">
        <f t="shared" ref="AG58:AJ58" si="15">-31670.93+0.0136667*AG57</f>
        <v>11788.262274807603</v>
      </c>
      <c r="AH58" s="254">
        <f t="shared" si="15"/>
        <v>11605.577325246508</v>
      </c>
      <c r="AI58" s="254">
        <f t="shared" si="15"/>
        <v>11423.660309672428</v>
      </c>
      <c r="AJ58" s="254">
        <f t="shared" si="15"/>
        <v>11242.508000000023</v>
      </c>
    </row>
    <row r="59" spans="1:16348" s="2" customFormat="1" hidden="1" outlineLevel="2" x14ac:dyDescent="0.2">
      <c r="A59" s="4"/>
      <c r="B59" s="140" t="s">
        <v>238</v>
      </c>
      <c r="E59" s="141"/>
      <c r="F59" s="190">
        <v>-4.2035974439174062E-3</v>
      </c>
      <c r="G59" s="141"/>
      <c r="H59" s="335">
        <v>-4.2035974439172952E-3</v>
      </c>
      <c r="I59" s="335">
        <v>-4.2035974439174062E-3</v>
      </c>
      <c r="J59" s="335">
        <v>-4.2035974439174062E-3</v>
      </c>
      <c r="K59" s="335">
        <v>-4.2035974439174062E-3</v>
      </c>
      <c r="L59" s="335">
        <v>-4.2035974439175172E-3</v>
      </c>
      <c r="M59" s="335">
        <v>-4.2035974439174062E-3</v>
      </c>
      <c r="N59" s="335">
        <v>-4.2035974439175172E-3</v>
      </c>
      <c r="O59" s="335">
        <v>-4.2035974439172952E-3</v>
      </c>
      <c r="P59" s="335">
        <v>-4.2035974439174062E-3</v>
      </c>
      <c r="Q59" s="335">
        <v>-4.2035974439175172E-3</v>
      </c>
      <c r="R59" s="335">
        <v>-4.2035974439174062E-3</v>
      </c>
      <c r="S59" s="335">
        <v>-4.2035974439174062E-3</v>
      </c>
      <c r="T59" s="335">
        <v>-4.2035974439175172E-3</v>
      </c>
      <c r="U59" s="335">
        <v>-4.2035974439174062E-3</v>
      </c>
      <c r="V59" s="335">
        <v>-4.2035974439174062E-3</v>
      </c>
      <c r="W59" s="335">
        <v>-4.2035974439174062E-3</v>
      </c>
      <c r="X59" s="335">
        <v>-4.2035974439174062E-3</v>
      </c>
      <c r="Y59" s="335">
        <v>-4.2035974439174062E-3</v>
      </c>
      <c r="Z59" s="335">
        <v>-4.2035974439174062E-3</v>
      </c>
      <c r="AA59" s="335">
        <v>-4.2035974439174062E-3</v>
      </c>
      <c r="AB59" s="335">
        <v>-4.2035974439175172E-3</v>
      </c>
      <c r="AC59" s="335">
        <v>-4.2035974439174062E-3</v>
      </c>
      <c r="AD59" s="335">
        <v>-4.2035974439174062E-3</v>
      </c>
      <c r="AE59" s="335">
        <v>-4.2035974439174062E-3</v>
      </c>
      <c r="AF59" s="335">
        <v>-4.2035974439174062E-3</v>
      </c>
      <c r="AG59" s="335">
        <f t="shared" ref="AG59:AJ59" si="16">AG57/AF57-1</f>
        <v>-4.2035974439174062E-3</v>
      </c>
      <c r="AH59" s="335">
        <f t="shared" si="16"/>
        <v>-4.2035974439174062E-3</v>
      </c>
      <c r="AI59" s="335">
        <f t="shared" si="16"/>
        <v>-4.2035974439174062E-3</v>
      </c>
      <c r="AJ59" s="336">
        <f t="shared" si="16"/>
        <v>-4.2035974439175172E-3</v>
      </c>
    </row>
    <row r="60" spans="1:16348" s="2" customFormat="1" hidden="1" outlineLevel="2" x14ac:dyDescent="0.2">
      <c r="A60" s="4"/>
      <c r="B60" s="140" t="s">
        <v>239</v>
      </c>
      <c r="E60" s="141"/>
      <c r="F60" s="195">
        <v>0.2</v>
      </c>
      <c r="G60" s="141"/>
      <c r="H60" s="144">
        <v>0.2</v>
      </c>
      <c r="I60" s="144">
        <v>0.2</v>
      </c>
      <c r="J60" s="144">
        <v>0.2</v>
      </c>
      <c r="K60" s="144">
        <v>0.2</v>
      </c>
      <c r="L60" s="144">
        <v>0.2</v>
      </c>
      <c r="M60" s="144">
        <v>0.2</v>
      </c>
      <c r="N60" s="144">
        <v>0.2</v>
      </c>
      <c r="O60" s="144">
        <v>0.2</v>
      </c>
      <c r="P60" s="144">
        <v>0.2</v>
      </c>
      <c r="Q60" s="144">
        <v>0.2</v>
      </c>
      <c r="R60" s="144">
        <v>0.2</v>
      </c>
      <c r="S60" s="144">
        <v>0.2</v>
      </c>
      <c r="T60" s="144">
        <v>0.2</v>
      </c>
      <c r="U60" s="144">
        <v>0.2</v>
      </c>
      <c r="V60" s="144">
        <v>0.2</v>
      </c>
      <c r="W60" s="144">
        <v>0.2</v>
      </c>
      <c r="X60" s="144">
        <v>0.2</v>
      </c>
      <c r="Y60" s="144">
        <v>0.2</v>
      </c>
      <c r="Z60" s="144">
        <v>0.2</v>
      </c>
      <c r="AA60" s="144">
        <v>0.2</v>
      </c>
      <c r="AB60" s="144">
        <v>0.2</v>
      </c>
      <c r="AC60" s="144">
        <v>0.2</v>
      </c>
      <c r="AD60" s="144">
        <v>0.2</v>
      </c>
      <c r="AE60" s="144">
        <v>0.2</v>
      </c>
      <c r="AF60" s="144">
        <v>0.2</v>
      </c>
      <c r="AG60" s="144">
        <f t="shared" ref="AG60:AJ60" si="17">$F$60</f>
        <v>0.2</v>
      </c>
      <c r="AH60" s="144">
        <f t="shared" si="17"/>
        <v>0.2</v>
      </c>
      <c r="AI60" s="144">
        <f t="shared" si="17"/>
        <v>0.2</v>
      </c>
      <c r="AJ60" s="144">
        <f t="shared" si="17"/>
        <v>0.2</v>
      </c>
    </row>
    <row r="61" spans="1:16348" s="2" customFormat="1" hidden="1" outlineLevel="2" x14ac:dyDescent="0.2">
      <c r="A61" s="4"/>
      <c r="B61" s="140"/>
      <c r="E61" s="141"/>
      <c r="F61" s="141"/>
      <c r="G61" s="141"/>
      <c r="AG61" s="142"/>
      <c r="AH61" s="142"/>
      <c r="AI61" s="142"/>
      <c r="AJ61" s="143"/>
    </row>
    <row r="62" spans="1:16348" s="2" customFormat="1" hidden="1" outlineLevel="2" x14ac:dyDescent="0.2">
      <c r="A62" s="4"/>
      <c r="B62" s="145" t="s">
        <v>240</v>
      </c>
      <c r="C62" s="146"/>
      <c r="D62" s="146"/>
      <c r="E62" s="147"/>
      <c r="F62" s="147" t="s">
        <v>335</v>
      </c>
      <c r="G62" s="147"/>
      <c r="H62" s="146">
        <v>19937.629758236741</v>
      </c>
      <c r="I62" s="146">
        <v>19694.061780273871</v>
      </c>
      <c r="J62" s="146">
        <v>19451.517664040566</v>
      </c>
      <c r="K62" s="146">
        <v>19209.993105634312</v>
      </c>
      <c r="L62" s="146">
        <v>18969.483819244408</v>
      </c>
      <c r="M62" s="146">
        <v>18729.985537076012</v>
      </c>
      <c r="N62" s="146">
        <v>18491.494009274364</v>
      </c>
      <c r="O62" s="146">
        <v>18254.005003849383</v>
      </c>
      <c r="P62" s="146">
        <v>18017.514306600562</v>
      </c>
      <c r="Q62" s="146">
        <v>17782.017721042204</v>
      </c>
      <c r="R62" s="146">
        <v>17547.511068328953</v>
      </c>
      <c r="S62" s="146">
        <v>17313.990187181629</v>
      </c>
      <c r="T62" s="146">
        <v>17081.450933813398</v>
      </c>
      <c r="U62" s="146">
        <v>16849.88918185623</v>
      </c>
      <c r="V62" s="146">
        <v>16619.300822287703</v>
      </c>
      <c r="W62" s="146">
        <v>16389.681763358054</v>
      </c>
      <c r="X62" s="146">
        <v>16161.027930517599</v>
      </c>
      <c r="Y62" s="146">
        <v>15933.335266344411</v>
      </c>
      <c r="Z62" s="146">
        <v>15706.599730472344</v>
      </c>
      <c r="AA62" s="146">
        <v>15480.817299519309</v>
      </c>
      <c r="AB62" s="146">
        <v>15255.983967015909</v>
      </c>
      <c r="AC62" s="146">
        <v>15032.095743334336</v>
      </c>
      <c r="AD62" s="146">
        <v>14809.148655617551</v>
      </c>
      <c r="AE62" s="146">
        <v>14587.138747708816</v>
      </c>
      <c r="AF62" s="146">
        <v>14366.062080081494</v>
      </c>
      <c r="AG62" s="148">
        <f t="shared" ref="AG62:AJ62" si="18">(1+AG60)*AG58</f>
        <v>14145.914729769123</v>
      </c>
      <c r="AH62" s="148">
        <f t="shared" si="18"/>
        <v>13926.692790295809</v>
      </c>
      <c r="AI62" s="148">
        <f t="shared" si="18"/>
        <v>13708.392371606913</v>
      </c>
      <c r="AJ62" s="149">
        <f t="shared" si="18"/>
        <v>13491.009600000029</v>
      </c>
    </row>
    <row r="63" spans="1:16348" hidden="1" outlineLevel="1" x14ac:dyDescent="0.2">
      <c r="B63" s="7"/>
      <c r="C63" s="7"/>
      <c r="D63" s="7"/>
      <c r="E63" s="7"/>
      <c r="F63" s="7"/>
      <c r="G63" s="7"/>
      <c r="H63" s="85"/>
      <c r="I63" s="85"/>
      <c r="J63" s="85"/>
      <c r="K63" s="193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</row>
    <row r="64" spans="1:16348" collapsed="1" x14ac:dyDescent="0.2">
      <c r="A64" s="14" t="s">
        <v>133</v>
      </c>
      <c r="B64" s="13"/>
      <c r="C64" s="13"/>
      <c r="D64" s="13"/>
      <c r="E64" s="12">
        <v>1</v>
      </c>
      <c r="F64" s="12">
        <v>1</v>
      </c>
      <c r="G64" s="197" t="s">
        <v>162</v>
      </c>
      <c r="H64" s="12"/>
      <c r="I64" s="12">
        <v>1</v>
      </c>
      <c r="J64" s="12">
        <v>1</v>
      </c>
      <c r="K64" s="12">
        <v>1</v>
      </c>
      <c r="L64" s="12">
        <v>1</v>
      </c>
      <c r="M64" s="12">
        <v>1</v>
      </c>
      <c r="N64" s="12">
        <v>1</v>
      </c>
      <c r="O64" s="12">
        <v>1</v>
      </c>
      <c r="P64" s="12">
        <v>1</v>
      </c>
      <c r="Q64" s="12">
        <v>1</v>
      </c>
      <c r="R64" s="12">
        <v>1</v>
      </c>
      <c r="S64" s="12">
        <v>1</v>
      </c>
      <c r="T64" s="12">
        <v>1</v>
      </c>
      <c r="U64" s="12">
        <v>1</v>
      </c>
      <c r="V64" s="12">
        <v>1</v>
      </c>
      <c r="W64" s="12">
        <v>1</v>
      </c>
      <c r="X64" s="12">
        <v>1</v>
      </c>
      <c r="Y64" s="12">
        <v>1</v>
      </c>
      <c r="Z64" s="12">
        <v>1</v>
      </c>
      <c r="AA64" s="12">
        <v>1</v>
      </c>
      <c r="AB64" s="12">
        <v>1</v>
      </c>
      <c r="AC64" s="12">
        <v>1</v>
      </c>
      <c r="AD64" s="12">
        <v>1</v>
      </c>
      <c r="AE64" s="12">
        <v>1</v>
      </c>
      <c r="AF64" s="12">
        <v>1</v>
      </c>
      <c r="AG64" s="12">
        <v>1</v>
      </c>
      <c r="AH64" s="12">
        <v>1</v>
      </c>
      <c r="AI64" s="12">
        <v>1</v>
      </c>
      <c r="AJ64" s="12">
        <v>1</v>
      </c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</row>
    <row r="65" spans="1:69" x14ac:dyDescent="0.2">
      <c r="A65" s="11"/>
      <c r="B65" s="8"/>
      <c r="C65" s="8"/>
      <c r="D65" s="8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</row>
    <row r="66" spans="1:69" ht="17.25" hidden="1" customHeight="1" outlineLevel="1" x14ac:dyDescent="0.2">
      <c r="A66" s="6" t="s">
        <v>236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</row>
    <row r="67" spans="1:69" ht="17.25" hidden="1" customHeight="1" outlineLevel="2" x14ac:dyDescent="0.2">
      <c r="A67" s="8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</row>
    <row r="68" spans="1:69" ht="17.25" hidden="1" customHeight="1" outlineLevel="2" x14ac:dyDescent="0.2">
      <c r="B68" s="260" t="s">
        <v>187</v>
      </c>
      <c r="C68" s="217"/>
      <c r="D68" s="217"/>
      <c r="E68" s="217"/>
      <c r="F68" s="217"/>
      <c r="G68" s="217"/>
      <c r="H68" s="217"/>
      <c r="I68" s="317">
        <v>19694.061780273871</v>
      </c>
      <c r="J68" s="317">
        <v>19451.517664040566</v>
      </c>
      <c r="K68" s="317">
        <v>19209.993105634312</v>
      </c>
      <c r="L68" s="317">
        <v>18969.483819244408</v>
      </c>
      <c r="M68" s="317">
        <v>18729.985537076012</v>
      </c>
      <c r="N68" s="317">
        <v>18491.494009274364</v>
      </c>
      <c r="O68" s="317">
        <v>18254.005003849383</v>
      </c>
      <c r="P68" s="317">
        <v>18017.514306600562</v>
      </c>
      <c r="Q68" s="317">
        <v>17782.017721042204</v>
      </c>
      <c r="R68" s="317">
        <v>17547.511068328953</v>
      </c>
      <c r="S68" s="317">
        <v>17313.990187181629</v>
      </c>
      <c r="T68" s="317">
        <v>17081.450933813398</v>
      </c>
      <c r="U68" s="317">
        <v>16849.88918185623</v>
      </c>
      <c r="V68" s="317">
        <v>16619.300822287703</v>
      </c>
      <c r="W68" s="317">
        <v>16389.681763358054</v>
      </c>
      <c r="X68" s="317">
        <v>16161.027930517599</v>
      </c>
      <c r="Y68" s="317">
        <v>15933.335266344411</v>
      </c>
      <c r="Z68" s="317">
        <v>15706.599730472344</v>
      </c>
      <c r="AA68" s="317">
        <v>15480.817299519309</v>
      </c>
      <c r="AB68" s="317">
        <v>15255.983967015909</v>
      </c>
      <c r="AC68" s="317">
        <v>15032.095743334336</v>
      </c>
      <c r="AD68" s="317">
        <v>14809.148655617551</v>
      </c>
      <c r="AE68" s="317">
        <v>14587.138747708816</v>
      </c>
      <c r="AF68" s="317">
        <v>14366.062080081494</v>
      </c>
      <c r="AG68" s="317">
        <f t="shared" ref="AG68:AJ68" si="19">AG62</f>
        <v>14145.914729769123</v>
      </c>
      <c r="AH68" s="317">
        <f t="shared" si="19"/>
        <v>13926.692790295809</v>
      </c>
      <c r="AI68" s="317">
        <f t="shared" si="19"/>
        <v>13708.392371606913</v>
      </c>
      <c r="AJ68" s="318">
        <f t="shared" si="19"/>
        <v>13491.009600000029</v>
      </c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</row>
    <row r="69" spans="1:69" ht="17.25" hidden="1" customHeight="1" outlineLevel="2" x14ac:dyDescent="0.2">
      <c r="B69" s="29" t="s">
        <v>188</v>
      </c>
      <c r="C69" s="7"/>
      <c r="D69" s="7"/>
      <c r="E69" s="7"/>
      <c r="F69" s="7"/>
      <c r="G69" s="7"/>
      <c r="H69" s="7"/>
      <c r="I69" s="286">
        <v>0.33333333333333331</v>
      </c>
      <c r="J69" s="286">
        <v>0.33333333333333331</v>
      </c>
      <c r="K69" s="286">
        <v>0.33333333333333331</v>
      </c>
      <c r="L69" s="286">
        <v>0.33333333333333331</v>
      </c>
      <c r="M69" s="286">
        <v>0.33333333333333331</v>
      </c>
      <c r="N69" s="286">
        <v>0.33333333333333331</v>
      </c>
      <c r="O69" s="286">
        <v>0.33333333333333331</v>
      </c>
      <c r="P69" s="286">
        <v>0.33333333333333331</v>
      </c>
      <c r="Q69" s="286">
        <v>0.33333333333333331</v>
      </c>
      <c r="R69" s="286">
        <v>0.33333333333333331</v>
      </c>
      <c r="S69" s="286">
        <v>0.33333333333333331</v>
      </c>
      <c r="T69" s="286">
        <v>0.33333333333333331</v>
      </c>
      <c r="U69" s="286">
        <v>0.33333333333333331</v>
      </c>
      <c r="V69" s="286">
        <v>0.33333333333333331</v>
      </c>
      <c r="W69" s="286">
        <v>0.33333333333333331</v>
      </c>
      <c r="X69" s="286">
        <v>0.33333333333333331</v>
      </c>
      <c r="Y69" s="286">
        <v>0.33333333333333331</v>
      </c>
      <c r="Z69" s="286">
        <v>0.33333333333333331</v>
      </c>
      <c r="AA69" s="286">
        <v>0.33333333333333331</v>
      </c>
      <c r="AB69" s="286">
        <v>0.33333333333333331</v>
      </c>
      <c r="AC69" s="286">
        <v>0.33333333333333331</v>
      </c>
      <c r="AD69" s="286">
        <v>0.33333333333333331</v>
      </c>
      <c r="AE69" s="286">
        <v>0.33333333333333331</v>
      </c>
      <c r="AF69" s="286">
        <v>0.33333333333333331</v>
      </c>
      <c r="AG69" s="286">
        <f t="shared" ref="AG69:AJ69" si="20">1/3</f>
        <v>0.33333333333333331</v>
      </c>
      <c r="AH69" s="286">
        <f t="shared" si="20"/>
        <v>0.33333333333333331</v>
      </c>
      <c r="AI69" s="286">
        <f t="shared" si="20"/>
        <v>0.33333333333333331</v>
      </c>
      <c r="AJ69" s="287">
        <f t="shared" si="20"/>
        <v>0.33333333333333331</v>
      </c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</row>
    <row r="70" spans="1:69" ht="17.25" hidden="1" customHeight="1" outlineLevel="2" x14ac:dyDescent="0.2">
      <c r="B70" s="29" t="s">
        <v>189</v>
      </c>
      <c r="C70" s="7"/>
      <c r="D70" s="7"/>
      <c r="E70" s="7"/>
      <c r="F70" s="7"/>
      <c r="G70" s="7"/>
      <c r="H70" s="7"/>
      <c r="I70" s="319">
        <v>13129.374520182582</v>
      </c>
      <c r="J70" s="319">
        <v>12967.678442693712</v>
      </c>
      <c r="K70" s="319">
        <v>12806.662070422875</v>
      </c>
      <c r="L70" s="319">
        <v>12646.322546162939</v>
      </c>
      <c r="M70" s="319">
        <v>12486.657024717342</v>
      </c>
      <c r="N70" s="319">
        <v>12327.662672849578</v>
      </c>
      <c r="O70" s="319">
        <v>12169.336669232924</v>
      </c>
      <c r="P70" s="319">
        <v>12011.676204400375</v>
      </c>
      <c r="Q70" s="319">
        <v>11854.678480694804</v>
      </c>
      <c r="R70" s="319">
        <v>11698.340712219304</v>
      </c>
      <c r="S70" s="319">
        <v>11542.660124787753</v>
      </c>
      <c r="T70" s="319">
        <v>11387.633955875599</v>
      </c>
      <c r="U70" s="319">
        <v>11233.259454570822</v>
      </c>
      <c r="V70" s="319">
        <v>11079.533881525136</v>
      </c>
      <c r="W70" s="319">
        <v>10926.45450890537</v>
      </c>
      <c r="X70" s="319">
        <v>10774.018620345067</v>
      </c>
      <c r="Y70" s="319">
        <v>10622.223510896276</v>
      </c>
      <c r="Z70" s="319">
        <v>10471.066486981565</v>
      </c>
      <c r="AA70" s="319">
        <v>10320.544866346207</v>
      </c>
      <c r="AB70" s="319">
        <v>10170.655978010607</v>
      </c>
      <c r="AC70" s="319">
        <v>10021.397162222891</v>
      </c>
      <c r="AD70" s="319">
        <v>9872.7657704117028</v>
      </c>
      <c r="AE70" s="319">
        <v>9724.7591651392122</v>
      </c>
      <c r="AF70" s="319">
        <v>9577.3747200543312</v>
      </c>
      <c r="AG70" s="319">
        <f t="shared" ref="AG70:AJ70" si="21">AG68*(1-AG69)</f>
        <v>9430.6098198460841</v>
      </c>
      <c r="AH70" s="319">
        <f t="shared" si="21"/>
        <v>9284.461860197207</v>
      </c>
      <c r="AI70" s="319">
        <f t="shared" si="21"/>
        <v>9138.9282477379438</v>
      </c>
      <c r="AJ70" s="320">
        <f t="shared" si="21"/>
        <v>8994.0064000000202</v>
      </c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</row>
    <row r="71" spans="1:69" ht="17.25" hidden="1" customHeight="1" outlineLevel="2" x14ac:dyDescent="0.2">
      <c r="B71" s="29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224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</row>
    <row r="72" spans="1:69" ht="17.25" hidden="1" customHeight="1" outlineLevel="2" x14ac:dyDescent="0.2">
      <c r="B72" s="29" t="s">
        <v>341</v>
      </c>
      <c r="C72" s="7"/>
      <c r="D72" s="55" t="s">
        <v>151</v>
      </c>
      <c r="E72" s="7" t="s">
        <v>190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224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</row>
    <row r="73" spans="1:69" ht="17.25" hidden="1" customHeight="1" outlineLevel="2" x14ac:dyDescent="0.2">
      <c r="B73" s="29" t="s">
        <v>191</v>
      </c>
      <c r="C73" s="7"/>
      <c r="D73" s="7" t="s">
        <v>152</v>
      </c>
      <c r="E73" s="7" t="s">
        <v>192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224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</row>
    <row r="74" spans="1:69" ht="17.25" hidden="1" customHeight="1" outlineLevel="2" x14ac:dyDescent="0.2">
      <c r="B74" s="29" t="s">
        <v>193</v>
      </c>
      <c r="C74" s="7"/>
      <c r="D74" s="7" t="s">
        <v>152</v>
      </c>
      <c r="E74" s="7" t="s">
        <v>194</v>
      </c>
      <c r="F74" s="288" t="s">
        <v>195</v>
      </c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224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</row>
    <row r="75" spans="1:69" ht="17.25" hidden="1" customHeight="1" outlineLevel="2" x14ac:dyDescent="0.2">
      <c r="B75" s="29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224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</row>
    <row r="76" spans="1:69" ht="17.25" hidden="1" customHeight="1" outlineLevel="2" x14ac:dyDescent="0.2">
      <c r="B76" s="29" t="s">
        <v>196</v>
      </c>
      <c r="C76" s="7"/>
      <c r="D76" s="7" t="s">
        <v>197</v>
      </c>
      <c r="E76" s="194">
        <v>7</v>
      </c>
      <c r="F76" s="7"/>
      <c r="G76" s="7"/>
      <c r="H76" s="7"/>
      <c r="I76" s="289">
        <v>7</v>
      </c>
      <c r="J76" s="289">
        <v>7</v>
      </c>
      <c r="K76" s="289">
        <v>7</v>
      </c>
      <c r="L76" s="289">
        <v>7</v>
      </c>
      <c r="M76" s="289">
        <v>7</v>
      </c>
      <c r="N76" s="289">
        <v>7</v>
      </c>
      <c r="O76" s="289">
        <v>7</v>
      </c>
      <c r="P76" s="289">
        <v>7</v>
      </c>
      <c r="Q76" s="289">
        <v>7</v>
      </c>
      <c r="R76" s="289">
        <v>7</v>
      </c>
      <c r="S76" s="289">
        <v>7</v>
      </c>
      <c r="T76" s="289">
        <v>7</v>
      </c>
      <c r="U76" s="289">
        <v>7</v>
      </c>
      <c r="V76" s="289">
        <v>7</v>
      </c>
      <c r="W76" s="289">
        <v>7</v>
      </c>
      <c r="X76" s="289">
        <v>7</v>
      </c>
      <c r="Y76" s="289">
        <v>7</v>
      </c>
      <c r="Z76" s="289">
        <v>7</v>
      </c>
      <c r="AA76" s="289">
        <v>7</v>
      </c>
      <c r="AB76" s="289">
        <v>7</v>
      </c>
      <c r="AC76" s="289">
        <v>7</v>
      </c>
      <c r="AD76" s="289">
        <v>7</v>
      </c>
      <c r="AE76" s="289">
        <v>7</v>
      </c>
      <c r="AF76" s="289">
        <v>7</v>
      </c>
      <c r="AG76" s="289">
        <f t="shared" ref="AG76:AJ76" si="22">$E$76</f>
        <v>7</v>
      </c>
      <c r="AH76" s="289">
        <f t="shared" si="22"/>
        <v>7</v>
      </c>
      <c r="AI76" s="289">
        <f t="shared" si="22"/>
        <v>7</v>
      </c>
      <c r="AJ76" s="290">
        <f t="shared" si="22"/>
        <v>7</v>
      </c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</row>
    <row r="77" spans="1:69" ht="17.25" hidden="1" customHeight="1" outlineLevel="2" x14ac:dyDescent="0.2">
      <c r="B77" s="29" t="s">
        <v>199</v>
      </c>
      <c r="C77" s="7"/>
      <c r="D77" s="7" t="s">
        <v>149</v>
      </c>
      <c r="E77" s="7"/>
      <c r="F77" s="7"/>
      <c r="G77" s="7"/>
      <c r="H77" s="7"/>
      <c r="I77" s="291">
        <v>0.3</v>
      </c>
      <c r="J77" s="291">
        <v>0.35</v>
      </c>
      <c r="K77" s="291">
        <v>0.39999999999999997</v>
      </c>
      <c r="L77" s="291">
        <v>0.44999999999999996</v>
      </c>
      <c r="M77" s="291">
        <v>0.49999999999999994</v>
      </c>
      <c r="N77" s="291">
        <v>0.54999999999999993</v>
      </c>
      <c r="O77" s="291">
        <v>0.6</v>
      </c>
      <c r="P77" s="291">
        <v>0.65</v>
      </c>
      <c r="Q77" s="291">
        <v>0.70000000000000007</v>
      </c>
      <c r="R77" s="291">
        <v>0.75000000000000011</v>
      </c>
      <c r="S77" s="291">
        <v>0.80000000000000016</v>
      </c>
      <c r="T77" s="291">
        <v>0.80000000000000016</v>
      </c>
      <c r="U77" s="291">
        <v>0.80000000000000016</v>
      </c>
      <c r="V77" s="291">
        <v>0.80000000000000016</v>
      </c>
      <c r="W77" s="291">
        <v>0.80000000000000016</v>
      </c>
      <c r="X77" s="291">
        <v>0.80000000000000016</v>
      </c>
      <c r="Y77" s="291">
        <v>0.80000000000000016</v>
      </c>
      <c r="Z77" s="291">
        <v>0.80000000000000016</v>
      </c>
      <c r="AA77" s="291">
        <v>0.80000000000000016</v>
      </c>
      <c r="AB77" s="291">
        <v>0.80000000000000016</v>
      </c>
      <c r="AC77" s="291">
        <v>0.80000000000000016</v>
      </c>
      <c r="AD77" s="291">
        <v>0.80000000000000016</v>
      </c>
      <c r="AE77" s="291">
        <v>0.80000000000000016</v>
      </c>
      <c r="AF77" s="291">
        <v>0.80000000000000016</v>
      </c>
      <c r="AG77" s="291">
        <f t="shared" ref="AG77:AJ77" si="23">AF77</f>
        <v>0.80000000000000016</v>
      </c>
      <c r="AH77" s="291">
        <f t="shared" si="23"/>
        <v>0.80000000000000016</v>
      </c>
      <c r="AI77" s="291">
        <f t="shared" si="23"/>
        <v>0.80000000000000016</v>
      </c>
      <c r="AJ77" s="292">
        <f t="shared" si="23"/>
        <v>0.80000000000000016</v>
      </c>
      <c r="AK77" s="152"/>
      <c r="AL77" s="153" t="s">
        <v>198</v>
      </c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</row>
    <row r="78" spans="1:69" ht="17.25" hidden="1" customHeight="1" outlineLevel="2" x14ac:dyDescent="0.2">
      <c r="B78" s="29" t="s">
        <v>338</v>
      </c>
      <c r="C78" s="7"/>
      <c r="D78" s="7" t="s">
        <v>201</v>
      </c>
      <c r="E78" s="7"/>
      <c r="F78" s="7"/>
      <c r="G78" s="7"/>
      <c r="H78" s="7"/>
      <c r="I78" s="293">
        <v>3938.8123560547747</v>
      </c>
      <c r="J78" s="293">
        <v>4538.6874549427985</v>
      </c>
      <c r="K78" s="293">
        <v>5122.6648281691496</v>
      </c>
      <c r="L78" s="293">
        <v>5690.8451457733217</v>
      </c>
      <c r="M78" s="293">
        <v>6243.3285123586702</v>
      </c>
      <c r="N78" s="293">
        <v>6780.214470067267</v>
      </c>
      <c r="O78" s="293">
        <v>7301.6020015397544</v>
      </c>
      <c r="P78" s="293">
        <v>7807.5895328602446</v>
      </c>
      <c r="Q78" s="293">
        <v>8298.274936486363</v>
      </c>
      <c r="R78" s="293">
        <v>8773.7555341644784</v>
      </c>
      <c r="S78" s="293">
        <v>9234.1280998302045</v>
      </c>
      <c r="T78" s="293">
        <v>9110.107164700481</v>
      </c>
      <c r="U78" s="293">
        <v>8986.6075636566584</v>
      </c>
      <c r="V78" s="293">
        <v>8863.62710522011</v>
      </c>
      <c r="W78" s="293">
        <v>8741.1636071242974</v>
      </c>
      <c r="X78" s="293">
        <v>8619.2148962760548</v>
      </c>
      <c r="Y78" s="293">
        <v>8497.7788087170229</v>
      </c>
      <c r="Z78" s="293">
        <v>8376.8531895852539</v>
      </c>
      <c r="AA78" s="293">
        <v>8256.4358930769667</v>
      </c>
      <c r="AB78" s="293">
        <v>8136.5247824084872</v>
      </c>
      <c r="AC78" s="293">
        <v>8017.1177297783142</v>
      </c>
      <c r="AD78" s="293">
        <v>7898.2126163293633</v>
      </c>
      <c r="AE78" s="293">
        <v>7779.8073321113716</v>
      </c>
      <c r="AF78" s="293">
        <v>7661.8997760434668</v>
      </c>
      <c r="AG78" s="293">
        <f t="shared" ref="AG78:AJ78" si="24">AG77*AG70</f>
        <v>7544.4878558768687</v>
      </c>
      <c r="AH78" s="293">
        <f t="shared" si="24"/>
        <v>7427.5694881577674</v>
      </c>
      <c r="AI78" s="293">
        <f t="shared" si="24"/>
        <v>7311.1425981903567</v>
      </c>
      <c r="AJ78" s="294">
        <f t="shared" si="24"/>
        <v>7195.2051200000178</v>
      </c>
      <c r="AK78" s="152"/>
      <c r="AL78" s="257" t="s">
        <v>200</v>
      </c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</row>
    <row r="79" spans="1:69" ht="17.25" hidden="1" customHeight="1" outlineLevel="2" x14ac:dyDescent="0.2">
      <c r="B79" s="29" t="s">
        <v>202</v>
      </c>
      <c r="C79" s="7"/>
      <c r="D79" s="7"/>
      <c r="E79" s="7"/>
      <c r="F79" s="7"/>
      <c r="G79" s="7"/>
      <c r="H79" s="7"/>
      <c r="I79" s="295">
        <v>1.0109999999999999E-2</v>
      </c>
      <c r="J79" s="295">
        <v>1.0109999999999999E-2</v>
      </c>
      <c r="K79" s="295">
        <v>1.0109999999999999E-2</v>
      </c>
      <c r="L79" s="295">
        <v>1.0109999999999999E-2</v>
      </c>
      <c r="M79" s="295">
        <v>1.0109999999999999E-2</v>
      </c>
      <c r="N79" s="295">
        <v>1.0109999999999999E-2</v>
      </c>
      <c r="O79" s="295">
        <v>1.0109999999999999E-2</v>
      </c>
      <c r="P79" s="295">
        <v>1.0109999999999999E-2</v>
      </c>
      <c r="Q79" s="295">
        <v>1.0109999999999999E-2</v>
      </c>
      <c r="R79" s="295">
        <v>1.0109999999999999E-2</v>
      </c>
      <c r="S79" s="295">
        <v>1.0109999999999999E-2</v>
      </c>
      <c r="T79" s="295">
        <v>1.0109999999999999E-2</v>
      </c>
      <c r="U79" s="295">
        <v>1.0109999999999999E-2</v>
      </c>
      <c r="V79" s="295">
        <v>1.0109999999999999E-2</v>
      </c>
      <c r="W79" s="295">
        <v>1.0109999999999999E-2</v>
      </c>
      <c r="X79" s="295">
        <v>1.0109999999999999E-2</v>
      </c>
      <c r="Y79" s="295">
        <v>1.0109999999999999E-2</v>
      </c>
      <c r="Z79" s="295">
        <v>1.0109999999999999E-2</v>
      </c>
      <c r="AA79" s="295">
        <v>1.0109999999999999E-2</v>
      </c>
      <c r="AB79" s="295">
        <v>1.0109999999999999E-2</v>
      </c>
      <c r="AC79" s="295">
        <v>1.0109999999999999E-2</v>
      </c>
      <c r="AD79" s="295">
        <v>1.0109999999999999E-2</v>
      </c>
      <c r="AE79" s="295">
        <v>1.0109999999999999E-2</v>
      </c>
      <c r="AF79" s="295">
        <v>1.0109999999999999E-2</v>
      </c>
      <c r="AG79" s="295">
        <v>1.0109999999999999E-2</v>
      </c>
      <c r="AH79" s="295">
        <v>1.0109999999999999E-2</v>
      </c>
      <c r="AI79" s="295">
        <v>1.0109999999999999E-2</v>
      </c>
      <c r="AJ79" s="296">
        <v>1.0109999999999999E-2</v>
      </c>
      <c r="AK79" s="152"/>
      <c r="AL79" s="257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</row>
    <row r="80" spans="1:69" ht="17.25" hidden="1" customHeight="1" outlineLevel="2" x14ac:dyDescent="0.2">
      <c r="B80" s="29" t="s">
        <v>203</v>
      </c>
      <c r="C80" s="7"/>
      <c r="D80" s="7" t="s">
        <v>194</v>
      </c>
      <c r="E80" s="7"/>
      <c r="F80" s="7"/>
      <c r="G80" s="7"/>
      <c r="H80" s="7"/>
      <c r="I80" s="297">
        <v>39821.39291971377</v>
      </c>
      <c r="J80" s="297">
        <v>45886.130169471689</v>
      </c>
      <c r="K80" s="297">
        <v>51790.141412790101</v>
      </c>
      <c r="L80" s="297">
        <v>57534.444423768276</v>
      </c>
      <c r="M80" s="297">
        <v>63120.051259946151</v>
      </c>
      <c r="N80" s="297">
        <v>68547.968292380057</v>
      </c>
      <c r="O80" s="297">
        <v>73819.196235566909</v>
      </c>
      <c r="P80" s="297">
        <v>78934.730177217061</v>
      </c>
      <c r="Q80" s="297">
        <v>83895.55960787712</v>
      </c>
      <c r="R80" s="297">
        <v>88702.668450402867</v>
      </c>
      <c r="S80" s="297">
        <v>93357.035089283352</v>
      </c>
      <c r="T80" s="297">
        <v>92103.183435121842</v>
      </c>
      <c r="U80" s="297">
        <v>90854.602468568817</v>
      </c>
      <c r="V80" s="297">
        <v>89611.270033775305</v>
      </c>
      <c r="W80" s="297">
        <v>88373.164068026643</v>
      </c>
      <c r="X80" s="297">
        <v>87140.262601350914</v>
      </c>
      <c r="Y80" s="297">
        <v>85912.543756129104</v>
      </c>
      <c r="Z80" s="297">
        <v>84689.985746706909</v>
      </c>
      <c r="AA80" s="297">
        <v>83472.566879008125</v>
      </c>
      <c r="AB80" s="297">
        <v>82260.265550149794</v>
      </c>
      <c r="AC80" s="297">
        <v>81053.060248058755</v>
      </c>
      <c r="AD80" s="297">
        <v>79850.929551089866</v>
      </c>
      <c r="AE80" s="297">
        <v>78653.852127645965</v>
      </c>
      <c r="AF80" s="297">
        <v>77461.806735799444</v>
      </c>
      <c r="AG80" s="297">
        <f t="shared" ref="AG80:AJ80" si="25">AG78*AG79*1000</f>
        <v>76274.772222915126</v>
      </c>
      <c r="AH80" s="297">
        <f t="shared" si="25"/>
        <v>75092.727525275026</v>
      </c>
      <c r="AI80" s="297">
        <f t="shared" si="25"/>
        <v>73915.6516677045</v>
      </c>
      <c r="AJ80" s="298">
        <f t="shared" si="25"/>
        <v>72743.523763200166</v>
      </c>
      <c r="AK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</row>
    <row r="81" spans="2:69" ht="17.25" hidden="1" customHeight="1" outlineLevel="2" x14ac:dyDescent="0.2">
      <c r="B81" s="29" t="s">
        <v>205</v>
      </c>
      <c r="C81" s="7"/>
      <c r="D81" s="7" t="s">
        <v>197</v>
      </c>
      <c r="E81" s="7"/>
      <c r="F81" s="7"/>
      <c r="G81" s="7"/>
      <c r="H81" s="7"/>
      <c r="I81" s="299">
        <v>3.5</v>
      </c>
      <c r="J81" s="299">
        <v>3.5</v>
      </c>
      <c r="K81" s="299">
        <v>3.5</v>
      </c>
      <c r="L81" s="299">
        <v>3.5</v>
      </c>
      <c r="M81" s="299">
        <v>3.5</v>
      </c>
      <c r="N81" s="299">
        <v>3.5</v>
      </c>
      <c r="O81" s="299">
        <v>3.5</v>
      </c>
      <c r="P81" s="299">
        <v>3.5</v>
      </c>
      <c r="Q81" s="299">
        <v>3.5</v>
      </c>
      <c r="R81" s="299">
        <v>3.5</v>
      </c>
      <c r="S81" s="299">
        <v>3.5</v>
      </c>
      <c r="T81" s="299">
        <v>3.5</v>
      </c>
      <c r="U81" s="299">
        <v>3.5</v>
      </c>
      <c r="V81" s="299">
        <v>3.5</v>
      </c>
      <c r="W81" s="299">
        <v>3.5</v>
      </c>
      <c r="X81" s="299">
        <v>3.5</v>
      </c>
      <c r="Y81" s="299">
        <v>3.5</v>
      </c>
      <c r="Z81" s="299">
        <v>3.5</v>
      </c>
      <c r="AA81" s="299">
        <v>3.5</v>
      </c>
      <c r="AB81" s="299">
        <v>3.5</v>
      </c>
      <c r="AC81" s="299">
        <v>3.5</v>
      </c>
      <c r="AD81" s="299">
        <v>3.5</v>
      </c>
      <c r="AE81" s="299">
        <v>3.5</v>
      </c>
      <c r="AF81" s="299">
        <v>3.5</v>
      </c>
      <c r="AG81" s="299">
        <v>3.5</v>
      </c>
      <c r="AH81" s="299">
        <v>3.5</v>
      </c>
      <c r="AI81" s="299">
        <v>3.5</v>
      </c>
      <c r="AJ81" s="300">
        <v>3.5</v>
      </c>
      <c r="AK81" s="152"/>
      <c r="AL81" s="153" t="s">
        <v>204</v>
      </c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</row>
    <row r="82" spans="2:69" ht="17.25" hidden="1" customHeight="1" outlineLevel="2" x14ac:dyDescent="0.2">
      <c r="B82" s="321" t="s">
        <v>206</v>
      </c>
      <c r="C82" s="322"/>
      <c r="D82" s="322" t="s">
        <v>207</v>
      </c>
      <c r="E82" s="322"/>
      <c r="F82" s="322"/>
      <c r="G82" s="322"/>
      <c r="H82" s="322"/>
      <c r="I82" s="327">
        <v>418124.62565699458</v>
      </c>
      <c r="J82" s="327">
        <v>481804.36677945271</v>
      </c>
      <c r="K82" s="327">
        <v>543796.48483429605</v>
      </c>
      <c r="L82" s="327">
        <v>604111.66644956695</v>
      </c>
      <c r="M82" s="327">
        <v>662760.53822943463</v>
      </c>
      <c r="N82" s="327">
        <v>719753.66706999065</v>
      </c>
      <c r="O82" s="327">
        <v>775101.56047345256</v>
      </c>
      <c r="P82" s="327">
        <v>828814.66686077917</v>
      </c>
      <c r="Q82" s="327">
        <v>880903.37588270975</v>
      </c>
      <c r="R82" s="327">
        <v>931378.01872923016</v>
      </c>
      <c r="S82" s="327">
        <v>980248.86843747518</v>
      </c>
      <c r="T82" s="327">
        <v>967083.42606877931</v>
      </c>
      <c r="U82" s="327">
        <v>953973.32591997262</v>
      </c>
      <c r="V82" s="327">
        <v>940918.33535464073</v>
      </c>
      <c r="W82" s="327">
        <v>927918.22271427978</v>
      </c>
      <c r="X82" s="327">
        <v>914972.75731418456</v>
      </c>
      <c r="Y82" s="327">
        <v>902081.70943935565</v>
      </c>
      <c r="Z82" s="327">
        <v>889244.85034042259</v>
      </c>
      <c r="AA82" s="327">
        <v>876461.95222958527</v>
      </c>
      <c r="AB82" s="327">
        <v>863732.78827657283</v>
      </c>
      <c r="AC82" s="327">
        <v>851057.13260461693</v>
      </c>
      <c r="AD82" s="327">
        <v>838434.76028644363</v>
      </c>
      <c r="AE82" s="327">
        <v>825865.44734028261</v>
      </c>
      <c r="AF82" s="327">
        <v>813348.97072589421</v>
      </c>
      <c r="AG82" s="327">
        <f t="shared" ref="AG82:AJ82" si="26">AG80*(AG76+AG81)</f>
        <v>800885.10834060877</v>
      </c>
      <c r="AH82" s="327">
        <f t="shared" si="26"/>
        <v>788473.63901538774</v>
      </c>
      <c r="AI82" s="327">
        <f t="shared" si="26"/>
        <v>776114.3425108972</v>
      </c>
      <c r="AJ82" s="328">
        <f t="shared" si="26"/>
        <v>763806.99951360177</v>
      </c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</row>
    <row r="83" spans="2:69" ht="17.25" hidden="1" customHeight="1" outlineLevel="2" x14ac:dyDescent="0.2">
      <c r="B83" s="29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224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</row>
    <row r="84" spans="2:69" ht="17.25" hidden="1" customHeight="1" outlineLevel="2" x14ac:dyDescent="0.2">
      <c r="B84" s="29" t="s">
        <v>339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224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</row>
    <row r="85" spans="2:69" ht="17.25" hidden="1" customHeight="1" outlineLevel="2" x14ac:dyDescent="0.2">
      <c r="B85" s="29" t="s">
        <v>191</v>
      </c>
      <c r="C85" s="7"/>
      <c r="D85" s="7" t="s">
        <v>152</v>
      </c>
      <c r="E85" s="7" t="s">
        <v>208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224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</row>
    <row r="86" spans="2:69" ht="17.25" hidden="1" customHeight="1" outlineLevel="2" x14ac:dyDescent="0.2">
      <c r="B86" s="29" t="s">
        <v>193</v>
      </c>
      <c r="C86" s="7"/>
      <c r="D86" s="7" t="s">
        <v>152</v>
      </c>
      <c r="E86" s="7" t="s">
        <v>209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224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</row>
    <row r="87" spans="2:69" ht="17.25" hidden="1" customHeight="1" outlineLevel="2" x14ac:dyDescent="0.2">
      <c r="B87" s="29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224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</row>
    <row r="88" spans="2:69" ht="17.25" hidden="1" customHeight="1" outlineLevel="2" x14ac:dyDescent="0.2">
      <c r="B88" s="29" t="s">
        <v>196</v>
      </c>
      <c r="C88" s="7"/>
      <c r="D88" s="7" t="s">
        <v>197</v>
      </c>
      <c r="E88" s="194">
        <v>100</v>
      </c>
      <c r="F88" s="7"/>
      <c r="G88" s="7"/>
      <c r="H88" s="7"/>
      <c r="I88" s="289">
        <v>100</v>
      </c>
      <c r="J88" s="289">
        <v>100</v>
      </c>
      <c r="K88" s="289">
        <v>100</v>
      </c>
      <c r="L88" s="289">
        <v>100</v>
      </c>
      <c r="M88" s="289">
        <v>100</v>
      </c>
      <c r="N88" s="289">
        <v>100</v>
      </c>
      <c r="O88" s="289">
        <v>100</v>
      </c>
      <c r="P88" s="289">
        <v>100</v>
      </c>
      <c r="Q88" s="289">
        <v>100</v>
      </c>
      <c r="R88" s="289">
        <v>100</v>
      </c>
      <c r="S88" s="289">
        <v>100</v>
      </c>
      <c r="T88" s="289">
        <v>100</v>
      </c>
      <c r="U88" s="289">
        <v>100</v>
      </c>
      <c r="V88" s="289">
        <v>100</v>
      </c>
      <c r="W88" s="289">
        <v>100</v>
      </c>
      <c r="X88" s="289">
        <v>100</v>
      </c>
      <c r="Y88" s="289">
        <v>100</v>
      </c>
      <c r="Z88" s="289">
        <v>100</v>
      </c>
      <c r="AA88" s="289">
        <v>100</v>
      </c>
      <c r="AB88" s="289">
        <v>100</v>
      </c>
      <c r="AC88" s="289">
        <v>100</v>
      </c>
      <c r="AD88" s="289">
        <v>100</v>
      </c>
      <c r="AE88" s="289">
        <v>100</v>
      </c>
      <c r="AF88" s="289">
        <v>100</v>
      </c>
      <c r="AG88" s="289">
        <f t="shared" ref="AG88:AJ88" si="27">$E$88</f>
        <v>100</v>
      </c>
      <c r="AH88" s="289">
        <f t="shared" si="27"/>
        <v>100</v>
      </c>
      <c r="AI88" s="289">
        <f t="shared" si="27"/>
        <v>100</v>
      </c>
      <c r="AJ88" s="290">
        <f t="shared" si="27"/>
        <v>100</v>
      </c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</row>
    <row r="89" spans="2:69" ht="17.25" hidden="1" customHeight="1" outlineLevel="2" x14ac:dyDescent="0.2">
      <c r="B89" s="29" t="s">
        <v>199</v>
      </c>
      <c r="C89" s="7"/>
      <c r="D89" s="7" t="s">
        <v>149</v>
      </c>
      <c r="E89" s="7"/>
      <c r="F89" s="7"/>
      <c r="G89" s="7"/>
      <c r="H89" s="7"/>
      <c r="I89" s="301">
        <v>0.7</v>
      </c>
      <c r="J89" s="301">
        <v>0.65</v>
      </c>
      <c r="K89" s="301">
        <v>0.60000000000000009</v>
      </c>
      <c r="L89" s="301">
        <v>0.55000000000000004</v>
      </c>
      <c r="M89" s="301">
        <v>0.5</v>
      </c>
      <c r="N89" s="301">
        <v>0.45000000000000007</v>
      </c>
      <c r="O89" s="301">
        <v>0.4</v>
      </c>
      <c r="P89" s="301">
        <v>0.35</v>
      </c>
      <c r="Q89" s="301">
        <v>0.29999999999999993</v>
      </c>
      <c r="R89" s="301">
        <v>0.24999999999999989</v>
      </c>
      <c r="S89" s="301">
        <v>0.19999999999999984</v>
      </c>
      <c r="T89" s="301">
        <v>0.19999999999999984</v>
      </c>
      <c r="U89" s="301">
        <v>0.19999999999999984</v>
      </c>
      <c r="V89" s="301">
        <v>0.19999999999999984</v>
      </c>
      <c r="W89" s="301">
        <v>0.19999999999999984</v>
      </c>
      <c r="X89" s="301">
        <v>0.19999999999999984</v>
      </c>
      <c r="Y89" s="301">
        <v>0.19999999999999984</v>
      </c>
      <c r="Z89" s="301">
        <v>0.19999999999999984</v>
      </c>
      <c r="AA89" s="301">
        <v>0.19999999999999984</v>
      </c>
      <c r="AB89" s="301">
        <v>0.19999999999999984</v>
      </c>
      <c r="AC89" s="301">
        <v>0.19999999999999984</v>
      </c>
      <c r="AD89" s="301">
        <v>0.19999999999999984</v>
      </c>
      <c r="AE89" s="301">
        <v>0.19999999999999984</v>
      </c>
      <c r="AF89" s="301">
        <v>0.19999999999999984</v>
      </c>
      <c r="AG89" s="301">
        <f t="shared" ref="AG89:AJ89" si="28">1-AG77</f>
        <v>0.19999999999999984</v>
      </c>
      <c r="AH89" s="301">
        <f t="shared" si="28"/>
        <v>0.19999999999999984</v>
      </c>
      <c r="AI89" s="301">
        <f t="shared" si="28"/>
        <v>0.19999999999999984</v>
      </c>
      <c r="AJ89" s="302">
        <f t="shared" si="28"/>
        <v>0.19999999999999984</v>
      </c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</row>
    <row r="90" spans="2:69" ht="17.25" hidden="1" customHeight="1" outlineLevel="2" x14ac:dyDescent="0.2">
      <c r="B90" s="29" t="s">
        <v>337</v>
      </c>
      <c r="C90" s="7"/>
      <c r="D90" s="7" t="s">
        <v>201</v>
      </c>
      <c r="E90" s="7"/>
      <c r="F90" s="7"/>
      <c r="G90" s="7"/>
      <c r="H90" s="7"/>
      <c r="I90" s="293">
        <v>9190.5621641278067</v>
      </c>
      <c r="J90" s="293">
        <v>8428.9909877509126</v>
      </c>
      <c r="K90" s="293">
        <v>7683.9972422537267</v>
      </c>
      <c r="L90" s="293">
        <v>6955.4774003896173</v>
      </c>
      <c r="M90" s="293">
        <v>6243.3285123586711</v>
      </c>
      <c r="N90" s="293">
        <v>5547.4482027823105</v>
      </c>
      <c r="O90" s="293">
        <v>4867.7346676931693</v>
      </c>
      <c r="P90" s="293">
        <v>4204.0866715401307</v>
      </c>
      <c r="Q90" s="293">
        <v>3556.4035442084401</v>
      </c>
      <c r="R90" s="293">
        <v>2924.5851780548246</v>
      </c>
      <c r="S90" s="293">
        <v>2308.5320249575489</v>
      </c>
      <c r="T90" s="293">
        <v>2277.526791175118</v>
      </c>
      <c r="U90" s="293">
        <v>2246.6518909141628</v>
      </c>
      <c r="V90" s="293">
        <v>2215.9067763050257</v>
      </c>
      <c r="W90" s="293">
        <v>2185.2909017810721</v>
      </c>
      <c r="X90" s="293">
        <v>2154.8037240690119</v>
      </c>
      <c r="Y90" s="293">
        <v>2124.4447021792535</v>
      </c>
      <c r="Z90" s="293">
        <v>2094.2132973963112</v>
      </c>
      <c r="AA90" s="293">
        <v>2064.1089732692399</v>
      </c>
      <c r="AB90" s="293">
        <v>2034.1311956021198</v>
      </c>
      <c r="AC90" s="293">
        <v>2004.2794324445767</v>
      </c>
      <c r="AD90" s="293">
        <v>1974.553154082339</v>
      </c>
      <c r="AE90" s="293">
        <v>1944.9518330278408</v>
      </c>
      <c r="AF90" s="293">
        <v>1915.4749440108646</v>
      </c>
      <c r="AG90" s="293">
        <f t="shared" ref="AG90:AJ90" si="29">AG89*AG70</f>
        <v>1886.1219639692154</v>
      </c>
      <c r="AH90" s="293">
        <f t="shared" si="29"/>
        <v>1856.89237203944</v>
      </c>
      <c r="AI90" s="293">
        <f t="shared" si="29"/>
        <v>1827.7856495475874</v>
      </c>
      <c r="AJ90" s="294">
        <f t="shared" si="29"/>
        <v>1798.8012800000026</v>
      </c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</row>
    <row r="91" spans="2:69" ht="17.25" hidden="1" customHeight="1" outlineLevel="2" x14ac:dyDescent="0.2">
      <c r="B91" s="29" t="s">
        <v>210</v>
      </c>
      <c r="C91" s="7"/>
      <c r="D91" s="7"/>
      <c r="E91" s="7"/>
      <c r="F91" s="7"/>
      <c r="G91" s="7"/>
      <c r="H91" s="7"/>
      <c r="I91" s="303">
        <v>10990</v>
      </c>
      <c r="J91" s="303">
        <v>10990</v>
      </c>
      <c r="K91" s="303">
        <v>10990</v>
      </c>
      <c r="L91" s="303">
        <v>10990</v>
      </c>
      <c r="M91" s="303">
        <v>10990</v>
      </c>
      <c r="N91" s="303">
        <v>10990</v>
      </c>
      <c r="O91" s="303">
        <v>10990</v>
      </c>
      <c r="P91" s="303">
        <v>10990</v>
      </c>
      <c r="Q91" s="303">
        <v>10990</v>
      </c>
      <c r="R91" s="303">
        <v>10990</v>
      </c>
      <c r="S91" s="303">
        <v>10990</v>
      </c>
      <c r="T91" s="303">
        <v>10990</v>
      </c>
      <c r="U91" s="303">
        <v>10990</v>
      </c>
      <c r="V91" s="303">
        <v>10990</v>
      </c>
      <c r="W91" s="303">
        <v>10990</v>
      </c>
      <c r="X91" s="303">
        <v>10990</v>
      </c>
      <c r="Y91" s="303">
        <v>10990</v>
      </c>
      <c r="Z91" s="303">
        <v>10990</v>
      </c>
      <c r="AA91" s="303">
        <v>10990</v>
      </c>
      <c r="AB91" s="303">
        <v>10990</v>
      </c>
      <c r="AC91" s="303">
        <v>10990</v>
      </c>
      <c r="AD91" s="303">
        <v>10990</v>
      </c>
      <c r="AE91" s="303">
        <v>10990</v>
      </c>
      <c r="AF91" s="303">
        <v>10990</v>
      </c>
      <c r="AG91" s="303">
        <v>10990</v>
      </c>
      <c r="AH91" s="303">
        <v>10990</v>
      </c>
      <c r="AI91" s="303">
        <v>10990</v>
      </c>
      <c r="AJ91" s="304">
        <v>10990</v>
      </c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</row>
    <row r="92" spans="2:69" ht="17.25" hidden="1" customHeight="1" outlineLevel="2" x14ac:dyDescent="0.2">
      <c r="B92" s="29" t="s">
        <v>211</v>
      </c>
      <c r="C92" s="7"/>
      <c r="D92" s="7"/>
      <c r="E92" s="7"/>
      <c r="F92" s="7"/>
      <c r="G92" s="7"/>
      <c r="H92" s="7"/>
      <c r="I92" s="305">
        <v>6287000</v>
      </c>
      <c r="J92" s="305">
        <v>6287000</v>
      </c>
      <c r="K92" s="305">
        <v>6287000</v>
      </c>
      <c r="L92" s="305">
        <v>6287000</v>
      </c>
      <c r="M92" s="305">
        <v>6287000</v>
      </c>
      <c r="N92" s="305">
        <v>6287000</v>
      </c>
      <c r="O92" s="305">
        <v>6287000</v>
      </c>
      <c r="P92" s="305">
        <v>6287000</v>
      </c>
      <c r="Q92" s="305">
        <v>6287000</v>
      </c>
      <c r="R92" s="305">
        <v>6287000</v>
      </c>
      <c r="S92" s="305">
        <v>6287000</v>
      </c>
      <c r="T92" s="305">
        <v>6287000</v>
      </c>
      <c r="U92" s="305">
        <v>6287000</v>
      </c>
      <c r="V92" s="305">
        <v>6287000</v>
      </c>
      <c r="W92" s="305">
        <v>6287000</v>
      </c>
      <c r="X92" s="305">
        <v>6287000</v>
      </c>
      <c r="Y92" s="305">
        <v>6287000</v>
      </c>
      <c r="Z92" s="305">
        <v>6287000</v>
      </c>
      <c r="AA92" s="305">
        <v>6287000</v>
      </c>
      <c r="AB92" s="305">
        <v>6287000</v>
      </c>
      <c r="AC92" s="305">
        <v>6287000</v>
      </c>
      <c r="AD92" s="305">
        <v>6287000</v>
      </c>
      <c r="AE92" s="305">
        <v>6287000</v>
      </c>
      <c r="AF92" s="305">
        <v>6287000</v>
      </c>
      <c r="AG92" s="305">
        <v>6287000</v>
      </c>
      <c r="AH92" s="305">
        <v>6287000</v>
      </c>
      <c r="AI92" s="305">
        <v>6287000</v>
      </c>
      <c r="AJ92" s="306">
        <v>6287000</v>
      </c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</row>
    <row r="93" spans="2:69" ht="17.25" hidden="1" customHeight="1" outlineLevel="2" x14ac:dyDescent="0.2">
      <c r="B93" s="29" t="s">
        <v>213</v>
      </c>
      <c r="C93" s="7"/>
      <c r="D93" s="7" t="s">
        <v>214</v>
      </c>
      <c r="E93" s="7"/>
      <c r="F93" s="7"/>
      <c r="G93" s="7"/>
      <c r="H93" s="7"/>
      <c r="I93" s="307">
        <v>572.06551410373072</v>
      </c>
      <c r="J93" s="307">
        <v>572.06551410373072</v>
      </c>
      <c r="K93" s="307">
        <v>572.06551410373072</v>
      </c>
      <c r="L93" s="307">
        <v>572.06551410373072</v>
      </c>
      <c r="M93" s="307">
        <v>572.06551410373072</v>
      </c>
      <c r="N93" s="307">
        <v>572.06551410373072</v>
      </c>
      <c r="O93" s="307">
        <v>572.06551410373072</v>
      </c>
      <c r="P93" s="307">
        <v>572.06551410373072</v>
      </c>
      <c r="Q93" s="307">
        <v>572.06551410373072</v>
      </c>
      <c r="R93" s="307">
        <v>572.06551410373072</v>
      </c>
      <c r="S93" s="307">
        <v>572.06551410373072</v>
      </c>
      <c r="T93" s="307">
        <v>572.06551410373072</v>
      </c>
      <c r="U93" s="307">
        <v>572.06551410373072</v>
      </c>
      <c r="V93" s="307">
        <v>572.06551410373072</v>
      </c>
      <c r="W93" s="307">
        <v>572.06551410373072</v>
      </c>
      <c r="X93" s="307">
        <v>572.06551410373072</v>
      </c>
      <c r="Y93" s="307">
        <v>572.06551410373072</v>
      </c>
      <c r="Z93" s="307">
        <v>572.06551410373072</v>
      </c>
      <c r="AA93" s="307">
        <v>572.06551410373072</v>
      </c>
      <c r="AB93" s="307">
        <v>572.06551410373072</v>
      </c>
      <c r="AC93" s="307">
        <v>572.06551410373072</v>
      </c>
      <c r="AD93" s="307">
        <v>572.06551410373072</v>
      </c>
      <c r="AE93" s="307">
        <v>572.06551410373072</v>
      </c>
      <c r="AF93" s="307">
        <v>572.06551410373072</v>
      </c>
      <c r="AG93" s="307">
        <f t="shared" ref="AG93:AJ93" si="30">AG92/AG91</f>
        <v>572.06551410373072</v>
      </c>
      <c r="AH93" s="307">
        <f t="shared" si="30"/>
        <v>572.06551410373072</v>
      </c>
      <c r="AI93" s="307">
        <f t="shared" si="30"/>
        <v>572.06551410373072</v>
      </c>
      <c r="AJ93" s="308">
        <f t="shared" si="30"/>
        <v>572.06551410373072</v>
      </c>
      <c r="AK93" s="152"/>
      <c r="AL93" s="153" t="s">
        <v>212</v>
      </c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</row>
    <row r="94" spans="2:69" ht="17.25" hidden="1" customHeight="1" outlineLevel="2" x14ac:dyDescent="0.2">
      <c r="B94" s="29" t="s">
        <v>336</v>
      </c>
      <c r="C94" s="7"/>
      <c r="D94" s="7" t="s">
        <v>215</v>
      </c>
      <c r="E94" s="7"/>
      <c r="F94" s="7"/>
      <c r="G94" s="7"/>
      <c r="H94" s="7"/>
      <c r="I94" s="309">
        <v>16065.576297719832</v>
      </c>
      <c r="J94" s="309">
        <v>14734.310633908464</v>
      </c>
      <c r="K94" s="309">
        <v>13432.023173591291</v>
      </c>
      <c r="L94" s="309">
        <v>12158.532945805931</v>
      </c>
      <c r="M94" s="309">
        <v>10913.659988996626</v>
      </c>
      <c r="N94" s="309">
        <v>9697.2253457257175</v>
      </c>
      <c r="O94" s="309">
        <v>8509.0510574117889</v>
      </c>
      <c r="P94" s="309">
        <v>7348.9601590943266</v>
      </c>
      <c r="Q94" s="309">
        <v>6216.7766742247104</v>
      </c>
      <c r="R94" s="309">
        <v>5112.3256094834605</v>
      </c>
      <c r="S94" s="309">
        <v>4035.4329496235819</v>
      </c>
      <c r="T94" s="309">
        <v>3981.2342031198577</v>
      </c>
      <c r="U94" s="309">
        <v>3927.2632863283989</v>
      </c>
      <c r="V94" s="309">
        <v>3873.5192415448118</v>
      </c>
      <c r="W94" s="309">
        <v>3820.0011150905007</v>
      </c>
      <c r="X94" s="309">
        <v>3766.7079572957591</v>
      </c>
      <c r="Y94" s="309">
        <v>3713.6388224829002</v>
      </c>
      <c r="Z94" s="309">
        <v>3660.7927689494923</v>
      </c>
      <c r="AA94" s="309">
        <v>3608.168858951637</v>
      </c>
      <c r="AB94" s="309">
        <v>3555.7661586873378</v>
      </c>
      <c r="AC94" s="309">
        <v>3503.5837382799259</v>
      </c>
      <c r="AD94" s="309">
        <v>3451.620671761556</v>
      </c>
      <c r="AE94" s="309">
        <v>3399.8760370567788</v>
      </c>
      <c r="AF94" s="309">
        <v>3348.3489159661844</v>
      </c>
      <c r="AG94" s="309">
        <f t="shared" ref="AG94:AJ94" si="31">(AG90*1000/AG93)</f>
        <v>3297.0383941500991</v>
      </c>
      <c r="AH94" s="309">
        <f t="shared" si="31"/>
        <v>3245.9435611123658</v>
      </c>
      <c r="AI94" s="309">
        <f t="shared" si="31"/>
        <v>3195.0635101841867</v>
      </c>
      <c r="AJ94" s="310">
        <f t="shared" si="31"/>
        <v>3144.3973385080367</v>
      </c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</row>
    <row r="95" spans="2:69" ht="17.25" hidden="1" customHeight="1" outlineLevel="2" x14ac:dyDescent="0.2">
      <c r="B95" s="29" t="s">
        <v>216</v>
      </c>
      <c r="C95" s="7"/>
      <c r="D95" s="7" t="s">
        <v>207</v>
      </c>
      <c r="E95" s="7"/>
      <c r="F95" s="7"/>
      <c r="G95" s="7"/>
      <c r="H95" s="7"/>
      <c r="I95" s="311">
        <v>0.1</v>
      </c>
      <c r="J95" s="311">
        <v>0.1</v>
      </c>
      <c r="K95" s="311">
        <v>0.1</v>
      </c>
      <c r="L95" s="311">
        <v>0.1</v>
      </c>
      <c r="M95" s="311">
        <v>0.1</v>
      </c>
      <c r="N95" s="311">
        <v>0.1</v>
      </c>
      <c r="O95" s="311">
        <v>0.1</v>
      </c>
      <c r="P95" s="311">
        <v>0.1</v>
      </c>
      <c r="Q95" s="311">
        <v>0.1</v>
      </c>
      <c r="R95" s="311">
        <v>0.1</v>
      </c>
      <c r="S95" s="311">
        <v>0.1</v>
      </c>
      <c r="T95" s="311">
        <v>0.1</v>
      </c>
      <c r="U95" s="311">
        <v>0.1</v>
      </c>
      <c r="V95" s="311">
        <v>0.1</v>
      </c>
      <c r="W95" s="311">
        <v>0.1</v>
      </c>
      <c r="X95" s="311">
        <v>0.1</v>
      </c>
      <c r="Y95" s="311">
        <v>0.1</v>
      </c>
      <c r="Z95" s="311">
        <v>0.1</v>
      </c>
      <c r="AA95" s="311">
        <v>0.1</v>
      </c>
      <c r="AB95" s="311">
        <v>0.1</v>
      </c>
      <c r="AC95" s="311">
        <v>0.1</v>
      </c>
      <c r="AD95" s="311">
        <v>0.1</v>
      </c>
      <c r="AE95" s="311">
        <v>0.1</v>
      </c>
      <c r="AF95" s="311">
        <v>0.1</v>
      </c>
      <c r="AG95" s="311">
        <v>0.1</v>
      </c>
      <c r="AH95" s="311">
        <v>0.1</v>
      </c>
      <c r="AI95" s="311">
        <v>0.1</v>
      </c>
      <c r="AJ95" s="312">
        <v>0.1</v>
      </c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</row>
    <row r="96" spans="2:69" ht="17.25" hidden="1" customHeight="1" outlineLevel="2" x14ac:dyDescent="0.2">
      <c r="B96" s="321" t="s">
        <v>206</v>
      </c>
      <c r="C96" s="322"/>
      <c r="D96" s="322" t="s">
        <v>207</v>
      </c>
      <c r="E96" s="322"/>
      <c r="F96" s="322"/>
      <c r="G96" s="322"/>
      <c r="H96" s="322"/>
      <c r="I96" s="327">
        <v>1767213.3927491817</v>
      </c>
      <c r="J96" s="327">
        <v>1620774.169729931</v>
      </c>
      <c r="K96" s="327">
        <v>1477522.5490950423</v>
      </c>
      <c r="L96" s="327">
        <v>1337438.6240386527</v>
      </c>
      <c r="M96" s="327">
        <v>1200502.5987896291</v>
      </c>
      <c r="N96" s="327">
        <v>1066694.788029829</v>
      </c>
      <c r="O96" s="327">
        <v>935995.61631529685</v>
      </c>
      <c r="P96" s="327">
        <v>808385.61750037596</v>
      </c>
      <c r="Q96" s="327">
        <v>683845.43416471814</v>
      </c>
      <c r="R96" s="327">
        <v>562355.81704318069</v>
      </c>
      <c r="S96" s="327">
        <v>443897.62445859407</v>
      </c>
      <c r="T96" s="327">
        <v>437935.76234318438</v>
      </c>
      <c r="U96" s="327">
        <v>431998.96149612393</v>
      </c>
      <c r="V96" s="327">
        <v>426087.11656992935</v>
      </c>
      <c r="W96" s="327">
        <v>420200.12265995512</v>
      </c>
      <c r="X96" s="327">
        <v>414337.87530253356</v>
      </c>
      <c r="Y96" s="327">
        <v>408500.27047311905</v>
      </c>
      <c r="Z96" s="327">
        <v>402687.20458444417</v>
      </c>
      <c r="AA96" s="327">
        <v>396898.57448468008</v>
      </c>
      <c r="AB96" s="327">
        <v>391134.2774556072</v>
      </c>
      <c r="AC96" s="327">
        <v>385394.21121079189</v>
      </c>
      <c r="AD96" s="327">
        <v>379678.27389377117</v>
      </c>
      <c r="AE96" s="327">
        <v>373986.36407624575</v>
      </c>
      <c r="AF96" s="327">
        <v>368318.38075628033</v>
      </c>
      <c r="AG96" s="327">
        <f t="shared" ref="AG96:AJ96" si="32">AG94*AG88*(1+AG95)</f>
        <v>362674.22335651092</v>
      </c>
      <c r="AH96" s="327">
        <f t="shared" si="32"/>
        <v>357053.79172236024</v>
      </c>
      <c r="AI96" s="327">
        <f t="shared" si="32"/>
        <v>351456.98612026055</v>
      </c>
      <c r="AJ96" s="328">
        <f t="shared" si="32"/>
        <v>345883.7072358841</v>
      </c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</row>
    <row r="97" spans="1:69" ht="17.25" hidden="1" customHeight="1" outlineLevel="2" x14ac:dyDescent="0.2">
      <c r="B97" s="29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224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</row>
    <row r="98" spans="1:69" ht="17.25" hidden="1" customHeight="1" outlineLevel="2" x14ac:dyDescent="0.2">
      <c r="B98" s="321" t="s">
        <v>217</v>
      </c>
      <c r="C98" s="322"/>
      <c r="D98" s="322"/>
      <c r="E98" s="322"/>
      <c r="F98" s="322"/>
      <c r="G98" s="322"/>
      <c r="H98" s="322"/>
      <c r="I98" s="323">
        <v>2185.3380184061766</v>
      </c>
      <c r="J98" s="323">
        <v>2102.5785365093839</v>
      </c>
      <c r="K98" s="323">
        <v>2021.3190339293383</v>
      </c>
      <c r="L98" s="323">
        <v>1941.5502904882198</v>
      </c>
      <c r="M98" s="323">
        <v>1863.2631370190638</v>
      </c>
      <c r="N98" s="323">
        <v>1786.4484550998197</v>
      </c>
      <c r="O98" s="323">
        <v>1711.0971767887495</v>
      </c>
      <c r="P98" s="323">
        <v>1637.2002843611551</v>
      </c>
      <c r="Q98" s="323">
        <v>1564.7488100474279</v>
      </c>
      <c r="R98" s="323">
        <v>1493.7338357724109</v>
      </c>
      <c r="S98" s="323">
        <v>1424.1464928960693</v>
      </c>
      <c r="T98" s="323">
        <v>1405.0191884119636</v>
      </c>
      <c r="U98" s="323">
        <v>1385.9722874160966</v>
      </c>
      <c r="V98" s="323">
        <v>1367.00545192457</v>
      </c>
      <c r="W98" s="323">
        <v>1348.1183453742349</v>
      </c>
      <c r="X98" s="323">
        <v>1329.3106326167181</v>
      </c>
      <c r="Y98" s="323">
        <v>1310.5819799124747</v>
      </c>
      <c r="Z98" s="323">
        <v>1291.9320549248666</v>
      </c>
      <c r="AA98" s="323">
        <v>1273.3605267142652</v>
      </c>
      <c r="AB98" s="323">
        <v>1254.8670657321802</v>
      </c>
      <c r="AC98" s="323">
        <v>1236.4513438154088</v>
      </c>
      <c r="AD98" s="323">
        <v>1218.1130341802148</v>
      </c>
      <c r="AE98" s="323">
        <v>1199.8518114165283</v>
      </c>
      <c r="AF98" s="323">
        <v>1181.6673514821746</v>
      </c>
      <c r="AG98" s="323">
        <f t="shared" ref="AG98:AJ98" si="33">SUM(AG96,AG82)/1000</f>
        <v>1163.5593316971197</v>
      </c>
      <c r="AH98" s="323">
        <f t="shared" si="33"/>
        <v>1145.5274307377481</v>
      </c>
      <c r="AI98" s="323">
        <f t="shared" si="33"/>
        <v>1127.5713286311577</v>
      </c>
      <c r="AJ98" s="323">
        <f t="shared" si="33"/>
        <v>1109.6907067494858</v>
      </c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</row>
    <row r="99" spans="1:69" ht="17.25" hidden="1" customHeight="1" outlineLevel="2" x14ac:dyDescent="0.2">
      <c r="B99" s="29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224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</row>
    <row r="100" spans="1:69" ht="17.25" hidden="1" customHeight="1" outlineLevel="2" x14ac:dyDescent="0.2">
      <c r="B100" s="29" t="s">
        <v>218</v>
      </c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224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</row>
    <row r="101" spans="1:69" hidden="1" outlineLevel="2" x14ac:dyDescent="0.2">
      <c r="B101" s="29" t="s">
        <v>219</v>
      </c>
      <c r="C101" s="7"/>
      <c r="D101" s="7"/>
      <c r="E101" s="194">
        <v>105</v>
      </c>
      <c r="F101" s="7"/>
      <c r="G101" s="7"/>
      <c r="H101" s="7"/>
      <c r="I101" s="313">
        <v>105</v>
      </c>
      <c r="J101" s="313">
        <v>105</v>
      </c>
      <c r="K101" s="313">
        <v>105</v>
      </c>
      <c r="L101" s="313">
        <v>105</v>
      </c>
      <c r="M101" s="313">
        <v>105</v>
      </c>
      <c r="N101" s="313">
        <v>105</v>
      </c>
      <c r="O101" s="313">
        <v>105</v>
      </c>
      <c r="P101" s="313">
        <v>105</v>
      </c>
      <c r="Q101" s="313">
        <v>105</v>
      </c>
      <c r="R101" s="313">
        <v>105</v>
      </c>
      <c r="S101" s="313">
        <v>105</v>
      </c>
      <c r="T101" s="313">
        <v>105</v>
      </c>
      <c r="U101" s="313">
        <v>105</v>
      </c>
      <c r="V101" s="313">
        <v>105</v>
      </c>
      <c r="W101" s="313">
        <v>105</v>
      </c>
      <c r="X101" s="313">
        <v>105</v>
      </c>
      <c r="Y101" s="313">
        <v>105</v>
      </c>
      <c r="Z101" s="313">
        <v>105</v>
      </c>
      <c r="AA101" s="313">
        <v>105</v>
      </c>
      <c r="AB101" s="313">
        <v>105</v>
      </c>
      <c r="AC101" s="313">
        <v>105</v>
      </c>
      <c r="AD101" s="313">
        <v>105</v>
      </c>
      <c r="AE101" s="313">
        <v>105</v>
      </c>
      <c r="AF101" s="313">
        <v>105</v>
      </c>
      <c r="AG101" s="313">
        <f t="shared" ref="AG101:AJ101" si="34">$E$101</f>
        <v>105</v>
      </c>
      <c r="AH101" s="313">
        <f t="shared" si="34"/>
        <v>105</v>
      </c>
      <c r="AI101" s="313">
        <f t="shared" si="34"/>
        <v>105</v>
      </c>
      <c r="AJ101" s="314">
        <f t="shared" si="34"/>
        <v>105</v>
      </c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</row>
    <row r="102" spans="1:69" hidden="1" outlineLevel="2" x14ac:dyDescent="0.2">
      <c r="B102" s="29" t="s">
        <v>220</v>
      </c>
      <c r="C102" s="7"/>
      <c r="D102" s="7"/>
      <c r="E102" s="7"/>
      <c r="F102" s="7"/>
      <c r="G102" s="7"/>
      <c r="H102" s="7"/>
      <c r="I102" s="315">
        <v>7000000</v>
      </c>
      <c r="J102" s="315">
        <v>7000000</v>
      </c>
      <c r="K102" s="315">
        <v>7000000</v>
      </c>
      <c r="L102" s="315">
        <v>7000000</v>
      </c>
      <c r="M102" s="315">
        <v>7000000</v>
      </c>
      <c r="N102" s="315">
        <v>7000000</v>
      </c>
      <c r="O102" s="315">
        <v>7000000</v>
      </c>
      <c r="P102" s="315">
        <v>7000000</v>
      </c>
      <c r="Q102" s="315">
        <v>7000000</v>
      </c>
      <c r="R102" s="315">
        <v>7000000</v>
      </c>
      <c r="S102" s="315">
        <v>7000000</v>
      </c>
      <c r="T102" s="315">
        <v>7000000</v>
      </c>
      <c r="U102" s="315">
        <v>7000000</v>
      </c>
      <c r="V102" s="315">
        <v>7000000</v>
      </c>
      <c r="W102" s="315">
        <v>7000000</v>
      </c>
      <c r="X102" s="315">
        <v>7000000</v>
      </c>
      <c r="Y102" s="315">
        <v>7000000</v>
      </c>
      <c r="Z102" s="315">
        <v>7000000</v>
      </c>
      <c r="AA102" s="315">
        <v>7000000</v>
      </c>
      <c r="AB102" s="315">
        <v>7000000</v>
      </c>
      <c r="AC102" s="315">
        <v>7000000</v>
      </c>
      <c r="AD102" s="315">
        <v>7000000</v>
      </c>
      <c r="AE102" s="315">
        <v>7000000</v>
      </c>
      <c r="AF102" s="315">
        <v>7000000</v>
      </c>
      <c r="AG102" s="315">
        <v>7000000</v>
      </c>
      <c r="AH102" s="315">
        <v>7000000</v>
      </c>
      <c r="AI102" s="315">
        <v>7000000</v>
      </c>
      <c r="AJ102" s="316">
        <v>7000000</v>
      </c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</row>
    <row r="103" spans="1:69" hidden="1" outlineLevel="2" x14ac:dyDescent="0.2">
      <c r="B103" s="29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224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</row>
    <row r="104" spans="1:69" hidden="1" outlineLevel="2" x14ac:dyDescent="0.2">
      <c r="B104" s="324" t="s">
        <v>221</v>
      </c>
      <c r="C104" s="322"/>
      <c r="D104" s="322"/>
      <c r="E104" s="322"/>
      <c r="F104" s="322"/>
      <c r="G104" s="322"/>
      <c r="H104" s="325"/>
      <c r="I104" s="325">
        <v>735</v>
      </c>
      <c r="J104" s="325">
        <v>735</v>
      </c>
      <c r="K104" s="325">
        <v>735</v>
      </c>
      <c r="L104" s="325">
        <v>735</v>
      </c>
      <c r="M104" s="325">
        <v>735</v>
      </c>
      <c r="N104" s="325">
        <v>735</v>
      </c>
      <c r="O104" s="325">
        <v>735</v>
      </c>
      <c r="P104" s="325">
        <v>735</v>
      </c>
      <c r="Q104" s="325">
        <v>735</v>
      </c>
      <c r="R104" s="325">
        <v>735</v>
      </c>
      <c r="S104" s="325">
        <v>735</v>
      </c>
      <c r="T104" s="325">
        <v>735</v>
      </c>
      <c r="U104" s="325">
        <v>735</v>
      </c>
      <c r="V104" s="325">
        <v>735</v>
      </c>
      <c r="W104" s="325">
        <v>735</v>
      </c>
      <c r="X104" s="325">
        <v>735</v>
      </c>
      <c r="Y104" s="325">
        <v>735</v>
      </c>
      <c r="Z104" s="325">
        <v>735</v>
      </c>
      <c r="AA104" s="325">
        <v>735</v>
      </c>
      <c r="AB104" s="325">
        <v>735</v>
      </c>
      <c r="AC104" s="325">
        <v>735</v>
      </c>
      <c r="AD104" s="325">
        <v>735</v>
      </c>
      <c r="AE104" s="325">
        <v>735</v>
      </c>
      <c r="AF104" s="325">
        <v>735</v>
      </c>
      <c r="AG104" s="325">
        <f t="shared" ref="AG104:AJ104" si="35">AG102*AG101/1000000</f>
        <v>735</v>
      </c>
      <c r="AH104" s="325">
        <f t="shared" si="35"/>
        <v>735</v>
      </c>
      <c r="AI104" s="325">
        <f t="shared" si="35"/>
        <v>735</v>
      </c>
      <c r="AJ104" s="326">
        <f t="shared" si="35"/>
        <v>735</v>
      </c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</row>
    <row r="105" spans="1:69" hidden="1" outlineLevel="2" x14ac:dyDescent="0.2">
      <c r="B105" s="29"/>
      <c r="C105" s="7"/>
      <c r="D105" s="7"/>
      <c r="E105" s="7"/>
      <c r="F105" s="7"/>
      <c r="G105" s="7"/>
      <c r="H105" s="271"/>
      <c r="I105" s="271"/>
      <c r="J105" s="271"/>
      <c r="K105" s="271"/>
      <c r="L105" s="271"/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  <c r="AA105" s="271"/>
      <c r="AB105" s="271"/>
      <c r="AC105" s="271"/>
      <c r="AD105" s="271"/>
      <c r="AE105" s="271"/>
      <c r="AF105" s="271"/>
      <c r="AG105" s="271"/>
      <c r="AH105" s="271"/>
      <c r="AI105" s="271"/>
      <c r="AJ105" s="283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</row>
    <row r="106" spans="1:69" hidden="1" outlineLevel="2" x14ac:dyDescent="0.2">
      <c r="B106" s="29"/>
      <c r="C106" s="7"/>
      <c r="D106" s="7"/>
      <c r="E106" s="7"/>
      <c r="F106" s="7"/>
      <c r="G106" s="7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  <c r="AA106" s="271"/>
      <c r="AB106" s="271"/>
      <c r="AC106" s="271"/>
      <c r="AD106" s="271"/>
      <c r="AE106" s="271"/>
      <c r="AF106" s="271"/>
      <c r="AG106" s="271"/>
      <c r="AH106" s="271"/>
      <c r="AI106" s="271"/>
      <c r="AJ106" s="283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</row>
    <row r="107" spans="1:69" hidden="1" outlineLevel="2" x14ac:dyDescent="0.2">
      <c r="B107" s="324" t="s">
        <v>222</v>
      </c>
      <c r="C107" s="322"/>
      <c r="D107" s="322"/>
      <c r="E107" s="322"/>
      <c r="F107" s="322"/>
      <c r="G107" s="322"/>
      <c r="H107" s="325"/>
      <c r="I107" s="325">
        <v>2920.3380184061766</v>
      </c>
      <c r="J107" s="325">
        <v>2837.5785365093839</v>
      </c>
      <c r="K107" s="325">
        <v>2756.3190339293383</v>
      </c>
      <c r="L107" s="325">
        <v>2676.5502904882196</v>
      </c>
      <c r="M107" s="325">
        <v>2598.2631370190638</v>
      </c>
      <c r="N107" s="325">
        <v>2521.4484550998195</v>
      </c>
      <c r="O107" s="325">
        <v>2446.0971767887495</v>
      </c>
      <c r="P107" s="325">
        <v>2372.2002843611554</v>
      </c>
      <c r="Q107" s="325">
        <v>2299.7488100474279</v>
      </c>
      <c r="R107" s="325">
        <v>2228.7338357724111</v>
      </c>
      <c r="S107" s="325">
        <v>2159.1464928960695</v>
      </c>
      <c r="T107" s="325">
        <v>2140.0191884119636</v>
      </c>
      <c r="U107" s="325">
        <v>2120.9722874160966</v>
      </c>
      <c r="V107" s="325">
        <v>2102.00545192457</v>
      </c>
      <c r="W107" s="325">
        <v>2083.1183453742351</v>
      </c>
      <c r="X107" s="325">
        <v>2064.3106326167181</v>
      </c>
      <c r="Y107" s="325">
        <v>2045.5819799124747</v>
      </c>
      <c r="Z107" s="325">
        <v>2026.9320549248666</v>
      </c>
      <c r="AA107" s="325">
        <v>2008.3605267142652</v>
      </c>
      <c r="AB107" s="325">
        <v>1989.8670657321802</v>
      </c>
      <c r="AC107" s="325">
        <v>1971.4513438154088</v>
      </c>
      <c r="AD107" s="325">
        <v>1953.1130341802148</v>
      </c>
      <c r="AE107" s="325">
        <v>1934.8518114165283</v>
      </c>
      <c r="AF107" s="325">
        <v>1916.6673514821746</v>
      </c>
      <c r="AG107" s="325">
        <f t="shared" ref="AG107:AJ107" si="36">AG104+AG98</f>
        <v>1898.5593316971197</v>
      </c>
      <c r="AH107" s="325">
        <f t="shared" si="36"/>
        <v>1880.5274307377481</v>
      </c>
      <c r="AI107" s="325">
        <f t="shared" si="36"/>
        <v>1862.5713286311577</v>
      </c>
      <c r="AJ107" s="326">
        <f t="shared" si="36"/>
        <v>1844.6907067494858</v>
      </c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</row>
    <row r="108" spans="1:69" hidden="1" outlineLevel="1" collapsed="1" x14ac:dyDescent="0.2"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56"/>
      <c r="AF108" s="256"/>
      <c r="AG108" s="256"/>
      <c r="AH108" s="256"/>
      <c r="AI108" s="256"/>
      <c r="AJ108" s="256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</row>
    <row r="109" spans="1:69" ht="17.25" hidden="1" customHeight="1" outlineLevel="1" x14ac:dyDescent="0.2">
      <c r="A109" s="6" t="s">
        <v>342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</row>
    <row r="110" spans="1:69" ht="17.25" hidden="1" customHeight="1" outlineLevel="2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</row>
    <row r="111" spans="1:69" hidden="1" outlineLevel="2" x14ac:dyDescent="0.2">
      <c r="A111" s="7"/>
      <c r="B111" s="329" t="s">
        <v>232</v>
      </c>
      <c r="C111" s="66"/>
      <c r="D111" s="66"/>
      <c r="E111" s="66"/>
      <c r="F111" s="66"/>
      <c r="G111" s="66"/>
      <c r="H111" s="330"/>
      <c r="I111" s="330">
        <v>0.01</v>
      </c>
      <c r="J111" s="330">
        <v>0.01</v>
      </c>
      <c r="K111" s="330">
        <v>0.01</v>
      </c>
      <c r="L111" s="330">
        <v>0.01</v>
      </c>
      <c r="M111" s="330">
        <v>0.01</v>
      </c>
      <c r="N111" s="330">
        <v>0.01</v>
      </c>
      <c r="O111" s="330">
        <v>0.01</v>
      </c>
      <c r="P111" s="330">
        <v>0.01</v>
      </c>
      <c r="Q111" s="330">
        <v>0.01</v>
      </c>
      <c r="R111" s="330">
        <v>0.01</v>
      </c>
      <c r="S111" s="330">
        <v>0.01</v>
      </c>
      <c r="T111" s="330">
        <v>0.01</v>
      </c>
      <c r="U111" s="330">
        <v>0.01</v>
      </c>
      <c r="V111" s="330">
        <v>0.01</v>
      </c>
      <c r="W111" s="330">
        <v>0.01</v>
      </c>
      <c r="X111" s="330">
        <v>0.01</v>
      </c>
      <c r="Y111" s="330">
        <v>0.01</v>
      </c>
      <c r="Z111" s="330">
        <v>0.01</v>
      </c>
      <c r="AA111" s="330">
        <v>0.01</v>
      </c>
      <c r="AB111" s="330">
        <v>0.01</v>
      </c>
      <c r="AC111" s="330">
        <v>0.01</v>
      </c>
      <c r="AD111" s="330">
        <v>0.01</v>
      </c>
      <c r="AE111" s="330">
        <v>0.01</v>
      </c>
      <c r="AF111" s="330">
        <v>0.01</v>
      </c>
      <c r="AG111" s="330">
        <f t="shared" ref="AG111:AJ111" si="37">AG39</f>
        <v>0.01</v>
      </c>
      <c r="AH111" s="330">
        <f t="shared" si="37"/>
        <v>0.01</v>
      </c>
      <c r="AI111" s="330">
        <f t="shared" si="37"/>
        <v>0.01</v>
      </c>
      <c r="AJ111" s="330">
        <f t="shared" si="37"/>
        <v>0.01</v>
      </c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</row>
    <row r="112" spans="1:69" hidden="1" outlineLevel="2" x14ac:dyDescent="0.2">
      <c r="H112" s="256"/>
      <c r="I112" s="256"/>
      <c r="J112" s="256"/>
      <c r="K112" s="256"/>
      <c r="L112" s="256"/>
      <c r="M112" s="256"/>
      <c r="N112" s="256"/>
      <c r="O112" s="256"/>
      <c r="P112" s="256"/>
      <c r="Q112" s="256"/>
      <c r="R112" s="256"/>
      <c r="S112" s="256"/>
      <c r="T112" s="256"/>
      <c r="U112" s="256"/>
      <c r="V112" s="256"/>
      <c r="W112" s="256"/>
      <c r="X112" s="256"/>
      <c r="Y112" s="256"/>
      <c r="Z112" s="256"/>
      <c r="AA112" s="256"/>
      <c r="AB112" s="256"/>
      <c r="AC112" s="256"/>
      <c r="AD112" s="256"/>
      <c r="AE112" s="256"/>
      <c r="AF112" s="256"/>
      <c r="AG112" s="256"/>
      <c r="AH112" s="256"/>
      <c r="AI112" s="256"/>
      <c r="AJ112" s="256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</row>
    <row r="113" spans="2:69" hidden="1" outlineLevel="2" x14ac:dyDescent="0.2">
      <c r="B113" s="260" t="s">
        <v>223</v>
      </c>
      <c r="C113" s="217"/>
      <c r="D113" s="217"/>
      <c r="E113" s="217"/>
      <c r="F113" s="217"/>
      <c r="G113" s="217"/>
      <c r="H113" s="284"/>
      <c r="I113" s="284"/>
      <c r="J113" s="284"/>
      <c r="K113" s="284"/>
      <c r="L113" s="284"/>
      <c r="M113" s="284"/>
      <c r="N113" s="284"/>
      <c r="O113" s="284"/>
      <c r="P113" s="284"/>
      <c r="Q113" s="284"/>
      <c r="R113" s="284"/>
      <c r="S113" s="284"/>
      <c r="T113" s="284"/>
      <c r="U113" s="284"/>
      <c r="V113" s="284"/>
      <c r="W113" s="284"/>
      <c r="X113" s="284"/>
      <c r="Y113" s="284"/>
      <c r="Z113" s="284"/>
      <c r="AA113" s="284"/>
      <c r="AB113" s="284"/>
      <c r="AC113" s="284"/>
      <c r="AD113" s="284"/>
      <c r="AE113" s="284"/>
      <c r="AF113" s="284"/>
      <c r="AG113" s="284"/>
      <c r="AH113" s="284"/>
      <c r="AI113" s="284"/>
      <c r="AJ113" s="285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</row>
    <row r="114" spans="2:69" hidden="1" outlineLevel="2" x14ac:dyDescent="0.2">
      <c r="B114" s="26" t="s">
        <v>224</v>
      </c>
      <c r="C114" s="53"/>
      <c r="D114" s="53"/>
      <c r="E114" s="53"/>
      <c r="F114" s="53"/>
      <c r="G114" s="53"/>
      <c r="H114" s="248">
        <v>56.7</v>
      </c>
      <c r="I114" s="248">
        <v>57.3</v>
      </c>
      <c r="J114" s="248">
        <v>57.5</v>
      </c>
      <c r="K114" s="248">
        <v>57.5</v>
      </c>
      <c r="L114" s="248">
        <v>58.075000000000003</v>
      </c>
      <c r="M114" s="248">
        <v>58.655750000000005</v>
      </c>
      <c r="N114" s="248">
        <v>59.242307500000003</v>
      </c>
      <c r="O114" s="248">
        <v>59.834730575000002</v>
      </c>
      <c r="P114" s="248">
        <v>60.433077880750005</v>
      </c>
      <c r="Q114" s="248">
        <v>61.037408659557506</v>
      </c>
      <c r="R114" s="248">
        <v>61.647782746153084</v>
      </c>
      <c r="S114" s="248">
        <v>62.264260573614614</v>
      </c>
      <c r="T114" s="248">
        <v>62.88690317935076</v>
      </c>
      <c r="U114" s="248">
        <v>63.515772211144267</v>
      </c>
      <c r="V114" s="248">
        <v>64.150929933255711</v>
      </c>
      <c r="W114" s="248">
        <v>64.792439232588265</v>
      </c>
      <c r="X114" s="248">
        <v>65.440363624914141</v>
      </c>
      <c r="Y114" s="248">
        <v>66.094767261163284</v>
      </c>
      <c r="Z114" s="248">
        <v>66.755714933774911</v>
      </c>
      <c r="AA114" s="248">
        <v>67.423272083112664</v>
      </c>
      <c r="AB114" s="248">
        <v>68.097504803943792</v>
      </c>
      <c r="AC114" s="248">
        <v>68.778479851983235</v>
      </c>
      <c r="AD114" s="248">
        <v>69.466264650503064</v>
      </c>
      <c r="AE114" s="248">
        <v>70.160927297008101</v>
      </c>
      <c r="AF114" s="248">
        <v>70.86253656997819</v>
      </c>
      <c r="AG114" s="248">
        <f t="shared" ref="AG114:AJ114" si="38">AF114*(1+$L$111)</f>
        <v>71.571161935677978</v>
      </c>
      <c r="AH114" s="248">
        <f t="shared" si="38"/>
        <v>72.286873555034759</v>
      </c>
      <c r="AI114" s="248">
        <f t="shared" si="38"/>
        <v>73.009742290585109</v>
      </c>
      <c r="AJ114" s="272">
        <f t="shared" si="38"/>
        <v>73.739839713490966</v>
      </c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</row>
    <row r="115" spans="2:69" hidden="1" outlineLevel="2" x14ac:dyDescent="0.2">
      <c r="H115" s="256"/>
      <c r="I115" s="256"/>
      <c r="J115" s="256"/>
      <c r="K115" s="256"/>
      <c r="L115" s="25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  <c r="Z115" s="256"/>
      <c r="AA115" s="256"/>
      <c r="AB115" s="256"/>
      <c r="AC115" s="256"/>
      <c r="AD115" s="256"/>
      <c r="AE115" s="256"/>
      <c r="AF115" s="256"/>
      <c r="AG115" s="256"/>
      <c r="AH115" s="256"/>
      <c r="AI115" s="256"/>
      <c r="AJ115" s="256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</row>
    <row r="116" spans="2:69" hidden="1" outlineLevel="2" x14ac:dyDescent="0.2">
      <c r="B116" s="260" t="s">
        <v>225</v>
      </c>
      <c r="C116" s="217"/>
      <c r="D116" s="217"/>
      <c r="E116" s="217"/>
      <c r="F116" s="217"/>
      <c r="G116" s="217"/>
      <c r="H116" s="284"/>
      <c r="I116" s="284"/>
      <c r="J116" s="284"/>
      <c r="K116" s="284"/>
      <c r="L116" s="284"/>
      <c r="M116" s="284"/>
      <c r="N116" s="284"/>
      <c r="O116" s="284"/>
      <c r="P116" s="284"/>
      <c r="Q116" s="284"/>
      <c r="R116" s="284"/>
      <c r="S116" s="284"/>
      <c r="T116" s="284"/>
      <c r="U116" s="284"/>
      <c r="V116" s="284"/>
      <c r="W116" s="284"/>
      <c r="X116" s="284"/>
      <c r="Y116" s="284"/>
      <c r="Z116" s="284"/>
      <c r="AA116" s="284"/>
      <c r="AB116" s="284"/>
      <c r="AC116" s="284"/>
      <c r="AD116" s="284"/>
      <c r="AE116" s="284"/>
      <c r="AF116" s="284"/>
      <c r="AG116" s="284"/>
      <c r="AH116" s="284"/>
      <c r="AI116" s="284"/>
      <c r="AJ116" s="285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</row>
    <row r="117" spans="2:69" hidden="1" outlineLevel="2" x14ac:dyDescent="0.2">
      <c r="B117" s="26" t="s">
        <v>226</v>
      </c>
      <c r="C117" s="53"/>
      <c r="D117" s="53"/>
      <c r="E117" s="53"/>
      <c r="F117" s="53"/>
      <c r="G117" s="53"/>
      <c r="H117" s="248">
        <v>147</v>
      </c>
      <c r="I117" s="248">
        <v>149</v>
      </c>
      <c r="J117" s="248">
        <v>149</v>
      </c>
      <c r="K117" s="248">
        <v>149</v>
      </c>
      <c r="L117" s="248">
        <v>150.49</v>
      </c>
      <c r="M117" s="248">
        <v>151.9949</v>
      </c>
      <c r="N117" s="248">
        <v>153.514849</v>
      </c>
      <c r="O117" s="248">
        <v>155.04999749000001</v>
      </c>
      <c r="P117" s="248">
        <v>156.6004974649</v>
      </c>
      <c r="Q117" s="248">
        <v>158.16650243954899</v>
      </c>
      <c r="R117" s="248">
        <v>159.7481674639445</v>
      </c>
      <c r="S117" s="248">
        <v>161.34564913858395</v>
      </c>
      <c r="T117" s="248">
        <v>162.9591056299698</v>
      </c>
      <c r="U117" s="248">
        <v>164.58869668626949</v>
      </c>
      <c r="V117" s="248">
        <v>166.23458365313218</v>
      </c>
      <c r="W117" s="248">
        <v>167.89692948966351</v>
      </c>
      <c r="X117" s="248">
        <v>169.57589878456014</v>
      </c>
      <c r="Y117" s="248">
        <v>171.27165777240575</v>
      </c>
      <c r="Z117" s="248">
        <v>172.9843743501298</v>
      </c>
      <c r="AA117" s="248">
        <v>174.7142180936311</v>
      </c>
      <c r="AB117" s="248">
        <v>176.46136027456743</v>
      </c>
      <c r="AC117" s="248">
        <v>178.22597387731309</v>
      </c>
      <c r="AD117" s="248">
        <v>180.00823361608622</v>
      </c>
      <c r="AE117" s="248">
        <v>181.80831595224709</v>
      </c>
      <c r="AF117" s="248">
        <v>183.62639911176956</v>
      </c>
      <c r="AG117" s="248">
        <f t="shared" ref="AG117:AJ117" si="39">AF117*(1+$L$111)</f>
        <v>185.46266310288726</v>
      </c>
      <c r="AH117" s="248">
        <f t="shared" si="39"/>
        <v>187.31728973391614</v>
      </c>
      <c r="AI117" s="248">
        <f t="shared" si="39"/>
        <v>189.19046263125531</v>
      </c>
      <c r="AJ117" s="272">
        <f t="shared" si="39"/>
        <v>191.08236725756788</v>
      </c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</row>
    <row r="118" spans="2:69" hidden="1" outlineLevel="2" x14ac:dyDescent="0.2">
      <c r="H118" s="256"/>
      <c r="I118" s="256"/>
      <c r="J118" s="256"/>
      <c r="K118" s="256"/>
      <c r="L118" s="256"/>
      <c r="M118" s="256"/>
      <c r="N118" s="256"/>
      <c r="O118" s="256"/>
      <c r="P118" s="256"/>
      <c r="Q118" s="256"/>
      <c r="R118" s="256"/>
      <c r="S118" s="256"/>
      <c r="T118" s="256"/>
      <c r="U118" s="256"/>
      <c r="V118" s="256"/>
      <c r="W118" s="256"/>
      <c r="X118" s="256"/>
      <c r="Y118" s="256"/>
      <c r="Z118" s="256"/>
      <c r="AA118" s="256"/>
      <c r="AB118" s="256"/>
      <c r="AC118" s="256"/>
      <c r="AD118" s="256"/>
      <c r="AE118" s="256"/>
      <c r="AF118" s="256"/>
      <c r="AG118" s="256"/>
      <c r="AH118" s="256"/>
      <c r="AI118" s="256"/>
      <c r="AJ118" s="256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</row>
    <row r="119" spans="2:69" hidden="1" outlineLevel="2" x14ac:dyDescent="0.2">
      <c r="B119" s="260" t="s">
        <v>227</v>
      </c>
      <c r="C119" s="217"/>
      <c r="D119" s="217"/>
      <c r="E119" s="217"/>
      <c r="F119" s="217"/>
      <c r="G119" s="217"/>
      <c r="H119" s="284"/>
      <c r="I119" s="284"/>
      <c r="J119" s="284"/>
      <c r="K119" s="284"/>
      <c r="L119" s="284"/>
      <c r="M119" s="284"/>
      <c r="N119" s="284"/>
      <c r="O119" s="284"/>
      <c r="P119" s="284"/>
      <c r="Q119" s="284"/>
      <c r="R119" s="284"/>
      <c r="S119" s="284"/>
      <c r="T119" s="284"/>
      <c r="U119" s="284"/>
      <c r="V119" s="284"/>
      <c r="W119" s="284"/>
      <c r="X119" s="284"/>
      <c r="Y119" s="284"/>
      <c r="Z119" s="284"/>
      <c r="AA119" s="284"/>
      <c r="AB119" s="284"/>
      <c r="AC119" s="284"/>
      <c r="AD119" s="284"/>
      <c r="AE119" s="284"/>
      <c r="AF119" s="284"/>
      <c r="AG119" s="284"/>
      <c r="AH119" s="284"/>
      <c r="AI119" s="284"/>
      <c r="AJ119" s="285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</row>
    <row r="120" spans="2:69" hidden="1" outlineLevel="2" x14ac:dyDescent="0.2">
      <c r="B120" s="26" t="s">
        <v>228</v>
      </c>
      <c r="C120" s="53"/>
      <c r="D120" s="53" t="s">
        <v>231</v>
      </c>
      <c r="E120" s="282">
        <v>0.2</v>
      </c>
      <c r="F120" s="53"/>
      <c r="G120" s="53"/>
      <c r="H120" s="248">
        <v>111</v>
      </c>
      <c r="I120" s="248">
        <v>112</v>
      </c>
      <c r="J120" s="248">
        <v>113</v>
      </c>
      <c r="K120" s="248">
        <v>113</v>
      </c>
      <c r="L120" s="248">
        <v>114.13</v>
      </c>
      <c r="M120" s="248">
        <v>115.2713</v>
      </c>
      <c r="N120" s="248">
        <v>116.424013</v>
      </c>
      <c r="O120" s="248">
        <v>117.58825313</v>
      </c>
      <c r="P120" s="248">
        <v>118.7641356613</v>
      </c>
      <c r="Q120" s="248">
        <v>119.951777017913</v>
      </c>
      <c r="R120" s="248">
        <v>121.15129478809213</v>
      </c>
      <c r="S120" s="248">
        <v>122.36280773597305</v>
      </c>
      <c r="T120" s="248">
        <v>123.58643581333278</v>
      </c>
      <c r="U120" s="248">
        <v>124.82230017146611</v>
      </c>
      <c r="V120" s="248">
        <v>126.07052317318077</v>
      </c>
      <c r="W120" s="248">
        <v>127.33122840491258</v>
      </c>
      <c r="X120" s="248">
        <v>128.60454068896172</v>
      </c>
      <c r="Y120" s="248">
        <v>129.89058609585135</v>
      </c>
      <c r="Z120" s="248">
        <v>131.18949195680986</v>
      </c>
      <c r="AA120" s="248">
        <v>132.50138687637795</v>
      </c>
      <c r="AB120" s="248">
        <v>133.82640074514174</v>
      </c>
      <c r="AC120" s="248">
        <v>135.16466475259315</v>
      </c>
      <c r="AD120" s="248">
        <v>136.51631140011909</v>
      </c>
      <c r="AE120" s="248">
        <v>137.8814745141203</v>
      </c>
      <c r="AF120" s="248">
        <v>139.2602892592615</v>
      </c>
      <c r="AG120" s="248">
        <f t="shared" ref="AG120:AJ120" si="40">AF120*(1+$L$111)</f>
        <v>140.6528921518541</v>
      </c>
      <c r="AH120" s="248">
        <f t="shared" si="40"/>
        <v>142.05942107337265</v>
      </c>
      <c r="AI120" s="248">
        <f t="shared" si="40"/>
        <v>143.48001528410637</v>
      </c>
      <c r="AJ120" s="272">
        <f t="shared" si="40"/>
        <v>144.91481543694744</v>
      </c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</row>
    <row r="121" spans="2:69" hidden="1" outlineLevel="2" x14ac:dyDescent="0.2">
      <c r="H121" s="256"/>
      <c r="I121" s="256"/>
      <c r="J121" s="256"/>
      <c r="K121" s="256"/>
      <c r="L121" s="256"/>
      <c r="M121" s="256"/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256"/>
      <c r="AF121" s="256"/>
      <c r="AG121" s="256"/>
      <c r="AH121" s="256"/>
      <c r="AI121" s="256"/>
      <c r="AJ121" s="256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</row>
    <row r="122" spans="2:69" hidden="1" outlineLevel="2" x14ac:dyDescent="0.2">
      <c r="B122" s="260" t="s">
        <v>229</v>
      </c>
      <c r="C122" s="217"/>
      <c r="D122" s="217"/>
      <c r="E122" s="217"/>
      <c r="F122" s="217"/>
      <c r="G122" s="217"/>
      <c r="H122" s="284"/>
      <c r="I122" s="284"/>
      <c r="J122" s="284"/>
      <c r="K122" s="284"/>
      <c r="L122" s="284"/>
      <c r="M122" s="284"/>
      <c r="N122" s="284"/>
      <c r="O122" s="284"/>
      <c r="P122" s="284"/>
      <c r="Q122" s="284"/>
      <c r="R122" s="284"/>
      <c r="S122" s="284"/>
      <c r="T122" s="284"/>
      <c r="U122" s="284"/>
      <c r="V122" s="284"/>
      <c r="W122" s="284"/>
      <c r="X122" s="284"/>
      <c r="Y122" s="284"/>
      <c r="Z122" s="284"/>
      <c r="AA122" s="284"/>
      <c r="AB122" s="284"/>
      <c r="AC122" s="284"/>
      <c r="AD122" s="284"/>
      <c r="AE122" s="284"/>
      <c r="AF122" s="284"/>
      <c r="AG122" s="284"/>
      <c r="AH122" s="284"/>
      <c r="AI122" s="284"/>
      <c r="AJ122" s="285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</row>
    <row r="123" spans="2:69" hidden="1" outlineLevel="2" x14ac:dyDescent="0.2">
      <c r="B123" s="26" t="s">
        <v>230</v>
      </c>
      <c r="C123" s="53"/>
      <c r="D123" s="53"/>
      <c r="E123" s="53"/>
      <c r="F123" s="53"/>
      <c r="G123" s="53"/>
      <c r="H123" s="248">
        <v>224.8</v>
      </c>
      <c r="I123" s="248">
        <v>227.3</v>
      </c>
      <c r="J123" s="248">
        <v>228</v>
      </c>
      <c r="K123" s="248">
        <v>228</v>
      </c>
      <c r="L123" s="248">
        <v>230.28</v>
      </c>
      <c r="M123" s="248">
        <v>232.58279999999999</v>
      </c>
      <c r="N123" s="248">
        <v>234.90862799999999</v>
      </c>
      <c r="O123" s="248">
        <v>237.25771427999999</v>
      </c>
      <c r="P123" s="248">
        <v>239.63029142279998</v>
      </c>
      <c r="Q123" s="248">
        <v>242.02659433702797</v>
      </c>
      <c r="R123" s="248">
        <v>244.44686028039825</v>
      </c>
      <c r="S123" s="248">
        <v>246.89132888320225</v>
      </c>
      <c r="T123" s="248">
        <v>249.36024217203428</v>
      </c>
      <c r="U123" s="248">
        <v>251.85384459375462</v>
      </c>
      <c r="V123" s="248">
        <v>254.37238303969215</v>
      </c>
      <c r="W123" s="248">
        <v>256.9161068700891</v>
      </c>
      <c r="X123" s="248">
        <v>259.48526793879</v>
      </c>
      <c r="Y123" s="248">
        <v>262.08012061817789</v>
      </c>
      <c r="Z123" s="248">
        <v>264.70092182435968</v>
      </c>
      <c r="AA123" s="248">
        <v>267.34793104260331</v>
      </c>
      <c r="AB123" s="248">
        <v>270.02141035302935</v>
      </c>
      <c r="AC123" s="248">
        <v>272.72162445655965</v>
      </c>
      <c r="AD123" s="248">
        <v>275.44884070112528</v>
      </c>
      <c r="AE123" s="248">
        <v>278.20332910813653</v>
      </c>
      <c r="AF123" s="248">
        <v>280.98536239921788</v>
      </c>
      <c r="AG123" s="248">
        <f t="shared" ref="AG123:AJ123" si="41">AF123*(1+$L$111)</f>
        <v>283.79521602321006</v>
      </c>
      <c r="AH123" s="248">
        <f t="shared" si="41"/>
        <v>286.63316818344214</v>
      </c>
      <c r="AI123" s="248">
        <f t="shared" si="41"/>
        <v>289.49949986527656</v>
      </c>
      <c r="AJ123" s="272">
        <f t="shared" si="41"/>
        <v>292.39449486392931</v>
      </c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</row>
    <row r="124" spans="2:69" hidden="1" outlineLevel="2" x14ac:dyDescent="0.2">
      <c r="H124" s="256"/>
      <c r="I124" s="256"/>
      <c r="J124" s="256"/>
      <c r="K124" s="256"/>
      <c r="L124" s="256"/>
      <c r="M124" s="256"/>
      <c r="N124" s="256"/>
      <c r="O124" s="256"/>
      <c r="P124" s="256"/>
      <c r="Q124" s="256"/>
      <c r="R124" s="256"/>
      <c r="S124" s="256"/>
      <c r="T124" s="256"/>
      <c r="U124" s="256"/>
      <c r="V124" s="256"/>
      <c r="W124" s="256"/>
      <c r="X124" s="256"/>
      <c r="Y124" s="256"/>
      <c r="Z124" s="256"/>
      <c r="AA124" s="256"/>
      <c r="AB124" s="256"/>
      <c r="AC124" s="256"/>
      <c r="AD124" s="256"/>
      <c r="AE124" s="256"/>
      <c r="AF124" s="256"/>
      <c r="AG124" s="256"/>
      <c r="AH124" s="256"/>
      <c r="AI124" s="256"/>
      <c r="AJ124" s="256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</row>
    <row r="125" spans="2:69" hidden="1" outlineLevel="2" x14ac:dyDescent="0.2">
      <c r="B125" s="260" t="s">
        <v>242</v>
      </c>
      <c r="C125" s="217"/>
      <c r="D125" s="217"/>
      <c r="E125" s="217"/>
      <c r="F125" s="217"/>
      <c r="G125" s="217"/>
      <c r="H125" s="284"/>
      <c r="I125" s="284"/>
      <c r="J125" s="284"/>
      <c r="K125" s="284"/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4"/>
      <c r="Y125" s="284"/>
      <c r="Z125" s="284"/>
      <c r="AA125" s="284"/>
      <c r="AB125" s="284"/>
      <c r="AC125" s="284"/>
      <c r="AD125" s="284"/>
      <c r="AE125" s="284"/>
      <c r="AF125" s="284"/>
      <c r="AG125" s="284"/>
      <c r="AH125" s="284"/>
      <c r="AI125" s="284"/>
      <c r="AJ125" s="285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</row>
    <row r="126" spans="2:69" hidden="1" outlineLevel="2" x14ac:dyDescent="0.2">
      <c r="B126" s="26" t="s">
        <v>230</v>
      </c>
      <c r="C126" s="53"/>
      <c r="D126" s="53" t="s">
        <v>231</v>
      </c>
      <c r="E126" s="282">
        <v>0.05</v>
      </c>
      <c r="F126" s="53"/>
      <c r="G126" s="53"/>
      <c r="H126" s="248"/>
      <c r="I126" s="248">
        <v>206.58799999999999</v>
      </c>
      <c r="J126" s="248">
        <v>208.65387999999999</v>
      </c>
      <c r="K126" s="248">
        <v>210.74041879999999</v>
      </c>
      <c r="L126" s="248">
        <v>212.84782298799999</v>
      </c>
      <c r="M126" s="248">
        <v>214.97630121787998</v>
      </c>
      <c r="N126" s="248">
        <v>217.12606423005877</v>
      </c>
      <c r="O126" s="248">
        <v>219.29732487235935</v>
      </c>
      <c r="P126" s="248">
        <v>221.49029812108296</v>
      </c>
      <c r="Q126" s="248">
        <v>223.70520110229378</v>
      </c>
      <c r="R126" s="248">
        <v>225.94225311331672</v>
      </c>
      <c r="S126" s="248">
        <v>228.20167564444989</v>
      </c>
      <c r="T126" s="248">
        <v>230.4836924008944</v>
      </c>
      <c r="U126" s="248">
        <v>232.78852932490335</v>
      </c>
      <c r="V126" s="248">
        <v>235.11641461815239</v>
      </c>
      <c r="W126" s="248">
        <v>237.46757876433392</v>
      </c>
      <c r="X126" s="248">
        <v>239.84225455197728</v>
      </c>
      <c r="Y126" s="248">
        <v>242.24067709749704</v>
      </c>
      <c r="Z126" s="248">
        <v>244.663083868472</v>
      </c>
      <c r="AA126" s="248">
        <v>247.10971470715671</v>
      </c>
      <c r="AB126" s="248">
        <v>249.58081185422827</v>
      </c>
      <c r="AC126" s="248">
        <v>252.07661997277054</v>
      </c>
      <c r="AD126" s="248">
        <v>254.59738617249826</v>
      </c>
      <c r="AE126" s="248">
        <v>257.14336003422324</v>
      </c>
      <c r="AF126" s="248">
        <v>259.71479363456547</v>
      </c>
      <c r="AG126" s="248">
        <f t="shared" ref="AG126:AJ126" si="42">AF126*(1+$L$111)</f>
        <v>262.31194157091113</v>
      </c>
      <c r="AH126" s="248">
        <f t="shared" si="42"/>
        <v>264.93506098662027</v>
      </c>
      <c r="AI126" s="248">
        <f t="shared" si="42"/>
        <v>267.58441159648646</v>
      </c>
      <c r="AJ126" s="272">
        <f t="shared" si="42"/>
        <v>270.26025571245134</v>
      </c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</row>
    <row r="127" spans="2:69" hidden="1" outlineLevel="2" x14ac:dyDescent="0.2">
      <c r="H127" s="256"/>
      <c r="I127" s="256"/>
      <c r="J127" s="256"/>
      <c r="K127" s="256"/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56"/>
      <c r="AF127" s="256"/>
      <c r="AG127" s="256"/>
      <c r="AH127" s="256"/>
      <c r="AI127" s="256"/>
      <c r="AJ127" s="256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</row>
    <row r="128" spans="2:69" hidden="1" outlineLevel="2" x14ac:dyDescent="0.2"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</row>
    <row r="129" spans="1:69" hidden="1" outlineLevel="2" x14ac:dyDescent="0.2">
      <c r="B129" s="260" t="s">
        <v>270</v>
      </c>
      <c r="C129" s="217"/>
      <c r="D129" s="217"/>
      <c r="E129" s="217"/>
      <c r="F129" s="217"/>
      <c r="G129" s="217"/>
      <c r="H129" s="284"/>
      <c r="I129" s="284"/>
      <c r="J129" s="284"/>
      <c r="K129" s="284"/>
      <c r="L129" s="284"/>
      <c r="M129" s="284"/>
      <c r="N129" s="284"/>
      <c r="O129" s="284"/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  <c r="AA129" s="284"/>
      <c r="AB129" s="284"/>
      <c r="AC129" s="284"/>
      <c r="AD129" s="284"/>
      <c r="AE129" s="284"/>
      <c r="AF129" s="284"/>
      <c r="AG129" s="284"/>
      <c r="AH129" s="284"/>
      <c r="AI129" s="284"/>
      <c r="AJ129" s="285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</row>
    <row r="130" spans="1:69" hidden="1" outlineLevel="2" x14ac:dyDescent="0.2">
      <c r="B130" s="26" t="s">
        <v>230</v>
      </c>
      <c r="C130" s="53"/>
      <c r="D130" s="53"/>
      <c r="E130" s="53"/>
      <c r="F130" s="53"/>
      <c r="G130" s="53"/>
      <c r="H130" s="248">
        <v>19.553000000000001</v>
      </c>
      <c r="I130" s="248">
        <v>19.748530000000002</v>
      </c>
      <c r="J130" s="248">
        <v>19.946015300000003</v>
      </c>
      <c r="K130" s="248">
        <v>20.145475453000003</v>
      </c>
      <c r="L130" s="248">
        <v>20.346930207530004</v>
      </c>
      <c r="M130" s="248">
        <v>20.550399509605306</v>
      </c>
      <c r="N130" s="248">
        <v>20.755903504701358</v>
      </c>
      <c r="O130" s="248">
        <v>20.96346253974837</v>
      </c>
      <c r="P130" s="248">
        <v>21.173097165145855</v>
      </c>
      <c r="Q130" s="248">
        <v>21.384828136797314</v>
      </c>
      <c r="R130" s="248">
        <v>21.598676418165287</v>
      </c>
      <c r="S130" s="248">
        <v>21.814663182346941</v>
      </c>
      <c r="T130" s="248">
        <v>22.03280981417041</v>
      </c>
      <c r="U130" s="248">
        <v>22.253137912312113</v>
      </c>
      <c r="V130" s="248">
        <v>22.475669291435235</v>
      </c>
      <c r="W130" s="248">
        <v>22.700425984349586</v>
      </c>
      <c r="X130" s="248">
        <v>22.927430244193083</v>
      </c>
      <c r="Y130" s="248">
        <v>23.156704546635012</v>
      </c>
      <c r="Z130" s="248">
        <v>23.388271592101361</v>
      </c>
      <c r="AA130" s="248">
        <v>23.622154308022374</v>
      </c>
      <c r="AB130" s="248">
        <v>23.858375851102597</v>
      </c>
      <c r="AC130" s="248">
        <v>24.096959609613624</v>
      </c>
      <c r="AD130" s="248">
        <v>24.337929205709759</v>
      </c>
      <c r="AE130" s="248">
        <v>24.581308497766859</v>
      </c>
      <c r="AF130" s="248">
        <v>24.827121582744528</v>
      </c>
      <c r="AG130" s="248">
        <f t="shared" ref="AG130:AJ130" si="43">AF130*(1+$L$111)</f>
        <v>25.075392798571972</v>
      </c>
      <c r="AH130" s="248">
        <f t="shared" si="43"/>
        <v>25.326146726557692</v>
      </c>
      <c r="AI130" s="248">
        <f t="shared" si="43"/>
        <v>25.579408193823269</v>
      </c>
      <c r="AJ130" s="272">
        <f t="shared" si="43"/>
        <v>25.835202275761503</v>
      </c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</row>
    <row r="131" spans="1:69" hidden="1" outlineLevel="2" x14ac:dyDescent="0.2"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</row>
    <row r="132" spans="1:69" hidden="1" outlineLevel="2" x14ac:dyDescent="0.2">
      <c r="B132" s="260" t="s">
        <v>273</v>
      </c>
      <c r="C132" s="217"/>
      <c r="D132" s="217"/>
      <c r="E132" s="217"/>
      <c r="F132" s="217"/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  <c r="AA132" s="217"/>
      <c r="AB132" s="217"/>
      <c r="AC132" s="217"/>
      <c r="AD132" s="217"/>
      <c r="AE132" s="217"/>
      <c r="AF132" s="217"/>
      <c r="AG132" s="217"/>
      <c r="AH132" s="217"/>
      <c r="AI132" s="217"/>
      <c r="AJ132" s="267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</row>
    <row r="133" spans="1:69" hidden="1" outlineLevel="2" x14ac:dyDescent="0.2">
      <c r="B133" s="26" t="s">
        <v>279</v>
      </c>
      <c r="C133" s="53"/>
      <c r="D133" s="53"/>
      <c r="E133" s="53"/>
      <c r="F133" s="53"/>
      <c r="G133" s="53"/>
      <c r="H133" s="53"/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3">
        <v>0</v>
      </c>
      <c r="Y133" s="53">
        <v>0</v>
      </c>
      <c r="Z133" s="53">
        <v>0</v>
      </c>
      <c r="AA133" s="53">
        <v>0</v>
      </c>
      <c r="AB133" s="53">
        <v>0</v>
      </c>
      <c r="AC133" s="53">
        <v>0</v>
      </c>
      <c r="AD133" s="53">
        <v>0</v>
      </c>
      <c r="AE133" s="53">
        <v>0</v>
      </c>
      <c r="AF133" s="53">
        <v>0</v>
      </c>
      <c r="AG133" s="53">
        <v>0</v>
      </c>
      <c r="AH133" s="53">
        <v>0</v>
      </c>
      <c r="AI133" s="53">
        <v>0</v>
      </c>
      <c r="AJ133" s="281">
        <v>0</v>
      </c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</row>
    <row r="134" spans="1:69" hidden="1" outlineLevel="2" x14ac:dyDescent="0.2"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52"/>
      <c r="BN134" s="152"/>
      <c r="BO134" s="152"/>
      <c r="BP134" s="152"/>
      <c r="BQ134" s="152"/>
    </row>
    <row r="135" spans="1:69" hidden="1" outlineLevel="2" x14ac:dyDescent="0.2">
      <c r="B135" s="260" t="s">
        <v>307</v>
      </c>
      <c r="C135" s="217"/>
      <c r="D135" s="217"/>
      <c r="E135" s="217"/>
      <c r="F135" s="217"/>
      <c r="G135" s="217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  <c r="Z135" s="217"/>
      <c r="AA135" s="217"/>
      <c r="AB135" s="217"/>
      <c r="AC135" s="217"/>
      <c r="AD135" s="217"/>
      <c r="AE135" s="217"/>
      <c r="AF135" s="217"/>
      <c r="AG135" s="217"/>
      <c r="AH135" s="217"/>
      <c r="AI135" s="217"/>
      <c r="AJ135" s="267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</row>
    <row r="136" spans="1:69" hidden="1" outlineLevel="2" x14ac:dyDescent="0.2">
      <c r="B136" s="29" t="s">
        <v>294</v>
      </c>
      <c r="C136" s="7"/>
      <c r="D136" s="7"/>
      <c r="E136" s="7"/>
      <c r="F136" s="7"/>
      <c r="G136" s="7"/>
      <c r="H136" s="7"/>
      <c r="I136" s="271">
        <v>114.518</v>
      </c>
      <c r="J136" s="271">
        <v>115.66318</v>
      </c>
      <c r="K136" s="271">
        <v>116.8198118</v>
      </c>
      <c r="L136" s="271">
        <v>117.988009918</v>
      </c>
      <c r="M136" s="271">
        <v>119.16789001718</v>
      </c>
      <c r="N136" s="271">
        <v>120.35956891735179</v>
      </c>
      <c r="O136" s="271">
        <v>121.56316460652532</v>
      </c>
      <c r="P136" s="271">
        <v>122.77879625259057</v>
      </c>
      <c r="Q136" s="271">
        <v>124.00658421511648</v>
      </c>
      <c r="R136" s="271">
        <v>125.24665005726764</v>
      </c>
      <c r="S136" s="271">
        <v>126.49911655784032</v>
      </c>
      <c r="T136" s="271">
        <v>127.76410772341873</v>
      </c>
      <c r="U136" s="271">
        <v>129.04174880065293</v>
      </c>
      <c r="V136" s="271">
        <v>130.33216628865947</v>
      </c>
      <c r="W136" s="271">
        <v>131.63548795154605</v>
      </c>
      <c r="X136" s="271">
        <v>132.95184283106153</v>
      </c>
      <c r="Y136" s="271">
        <v>134.28136125937215</v>
      </c>
      <c r="Z136" s="271">
        <v>135.62417487196586</v>
      </c>
      <c r="AA136" s="271">
        <v>136.98041662068553</v>
      </c>
      <c r="AB136" s="271">
        <v>138.35022078689238</v>
      </c>
      <c r="AC136" s="271">
        <v>139.73372299476131</v>
      </c>
      <c r="AD136" s="271">
        <v>141.13106022470893</v>
      </c>
      <c r="AE136" s="271">
        <v>142.54237082695602</v>
      </c>
      <c r="AF136" s="271">
        <v>143.96779453522558</v>
      </c>
      <c r="AG136" s="271">
        <f t="shared" ref="AG136:AJ136" si="44">AF136*(1+AF111)</f>
        <v>145.40747248057784</v>
      </c>
      <c r="AH136" s="271">
        <f t="shared" si="44"/>
        <v>146.86154720538363</v>
      </c>
      <c r="AI136" s="271">
        <f t="shared" si="44"/>
        <v>148.33016267743747</v>
      </c>
      <c r="AJ136" s="283">
        <f t="shared" si="44"/>
        <v>149.81346430421183</v>
      </c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  <c r="BP136" s="152"/>
      <c r="BQ136" s="152"/>
    </row>
    <row r="137" spans="1:69" hidden="1" outlineLevel="2" x14ac:dyDescent="0.2">
      <c r="B137" s="26" t="s">
        <v>295</v>
      </c>
      <c r="C137" s="53"/>
      <c r="D137" s="53"/>
      <c r="E137" s="53"/>
      <c r="F137" s="53"/>
      <c r="G137" s="53"/>
      <c r="H137" s="53"/>
      <c r="I137" s="248">
        <v>131.58699999999999</v>
      </c>
      <c r="J137" s="248">
        <v>131.58699999999999</v>
      </c>
      <c r="K137" s="248">
        <v>131.58699999999999</v>
      </c>
      <c r="L137" s="248">
        <v>131.58699999999999</v>
      </c>
      <c r="M137" s="248">
        <v>131.58699999999999</v>
      </c>
      <c r="N137" s="248">
        <v>131.58699999999999</v>
      </c>
      <c r="O137" s="248">
        <v>131.58699999999999</v>
      </c>
      <c r="P137" s="248">
        <v>131.58699999999999</v>
      </c>
      <c r="Q137" s="248">
        <v>131.58699999999999</v>
      </c>
      <c r="R137" s="248">
        <v>131.58699999999999</v>
      </c>
      <c r="S137" s="248">
        <v>131.58699999999999</v>
      </c>
      <c r="T137" s="248">
        <v>131.58699999999999</v>
      </c>
      <c r="U137" s="248">
        <v>131.58699999999999</v>
      </c>
      <c r="V137" s="248">
        <v>131.58699999999999</v>
      </c>
      <c r="W137" s="248">
        <v>131.58699999999999</v>
      </c>
      <c r="X137" s="248">
        <v>131.58699999999999</v>
      </c>
      <c r="Y137" s="248">
        <v>131.58699999999999</v>
      </c>
      <c r="Z137" s="248">
        <v>131.58699999999999</v>
      </c>
      <c r="AA137" s="248">
        <v>131.58699999999999</v>
      </c>
      <c r="AB137" s="248">
        <v>131.58699999999999</v>
      </c>
      <c r="AC137" s="248">
        <v>131.58699999999999</v>
      </c>
      <c r="AD137" s="248">
        <v>131.58699999999999</v>
      </c>
      <c r="AE137" s="248">
        <v>131.58699999999999</v>
      </c>
      <c r="AF137" s="248">
        <v>131.58699999999999</v>
      </c>
      <c r="AG137" s="248">
        <v>131.58699999999999</v>
      </c>
      <c r="AH137" s="248">
        <v>131.58699999999999</v>
      </c>
      <c r="AI137" s="248">
        <v>131.58699999999999</v>
      </c>
      <c r="AJ137" s="272">
        <v>131.58699999999999</v>
      </c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52"/>
      <c r="BN137" s="152"/>
      <c r="BO137" s="152"/>
      <c r="BP137" s="152"/>
      <c r="BQ137" s="152"/>
    </row>
    <row r="138" spans="1:69" hidden="1" outlineLevel="2" x14ac:dyDescent="0.2"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  <c r="BP138" s="152"/>
      <c r="BQ138" s="152"/>
    </row>
    <row r="139" spans="1:69" hidden="1" outlineLevel="2" x14ac:dyDescent="0.2">
      <c r="B139" s="260" t="s">
        <v>308</v>
      </c>
      <c r="C139" s="217"/>
      <c r="D139" s="217"/>
      <c r="E139" s="217"/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  <c r="AA139" s="217"/>
      <c r="AB139" s="217"/>
      <c r="AC139" s="217"/>
      <c r="AD139" s="217"/>
      <c r="AE139" s="217"/>
      <c r="AF139" s="217"/>
      <c r="AG139" s="217"/>
      <c r="AH139" s="217"/>
      <c r="AI139" s="217"/>
      <c r="AJ139" s="267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</row>
    <row r="140" spans="1:69" hidden="1" outlineLevel="2" x14ac:dyDescent="0.2">
      <c r="B140" s="29" t="s">
        <v>340</v>
      </c>
      <c r="C140" s="7"/>
      <c r="D140" s="7"/>
      <c r="E140" s="7"/>
      <c r="F140" s="7"/>
      <c r="G140" s="7"/>
      <c r="H140" s="7"/>
      <c r="I140" s="66">
        <v>180</v>
      </c>
      <c r="J140" s="66">
        <v>150</v>
      </c>
      <c r="K140" s="66">
        <v>120</v>
      </c>
      <c r="L140" s="66">
        <v>90</v>
      </c>
      <c r="M140" s="66">
        <v>50</v>
      </c>
      <c r="N140" s="66">
        <v>50</v>
      </c>
      <c r="O140" s="66">
        <v>50</v>
      </c>
      <c r="P140" s="66">
        <v>50</v>
      </c>
      <c r="Q140" s="66">
        <v>50</v>
      </c>
      <c r="R140" s="66">
        <v>50</v>
      </c>
      <c r="S140" s="66">
        <v>50</v>
      </c>
      <c r="T140" s="66">
        <v>50</v>
      </c>
      <c r="U140" s="66">
        <v>50</v>
      </c>
      <c r="V140" s="66">
        <v>50</v>
      </c>
      <c r="W140" s="66">
        <v>50</v>
      </c>
      <c r="X140" s="66">
        <v>50</v>
      </c>
      <c r="Y140" s="66">
        <v>50</v>
      </c>
      <c r="Z140" s="66">
        <v>50</v>
      </c>
      <c r="AA140" s="66">
        <v>50</v>
      </c>
      <c r="AB140" s="66">
        <v>50</v>
      </c>
      <c r="AC140" s="66">
        <v>50</v>
      </c>
      <c r="AD140" s="66">
        <v>50</v>
      </c>
      <c r="AE140" s="66">
        <v>50</v>
      </c>
      <c r="AF140" s="66">
        <v>50</v>
      </c>
      <c r="AG140" s="66">
        <v>50</v>
      </c>
      <c r="AH140" s="66">
        <v>50</v>
      </c>
      <c r="AI140" s="66">
        <v>50</v>
      </c>
      <c r="AJ140" s="235">
        <v>50</v>
      </c>
      <c r="AK140" s="152"/>
      <c r="AL140" s="152"/>
      <c r="AM140" s="152"/>
      <c r="AN140" s="152"/>
      <c r="AO140" s="152"/>
      <c r="AP140" s="152"/>
      <c r="AQ140" s="152"/>
      <c r="AR140" s="152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152"/>
      <c r="BN140" s="152"/>
      <c r="BO140" s="152"/>
      <c r="BP140" s="152"/>
      <c r="BQ140" s="152"/>
    </row>
    <row r="141" spans="1:69" hidden="1" outlineLevel="2" x14ac:dyDescent="0.2">
      <c r="B141" s="26" t="s">
        <v>309</v>
      </c>
      <c r="C141" s="53"/>
      <c r="D141" s="53"/>
      <c r="E141" s="53"/>
      <c r="F141" s="53"/>
      <c r="G141" s="53"/>
      <c r="H141" s="53"/>
      <c r="I141" s="248">
        <v>1811.1087214057859</v>
      </c>
      <c r="J141" s="248">
        <v>1476.8763355518015</v>
      </c>
      <c r="K141" s="248">
        <v>1155.4716008973166</v>
      </c>
      <c r="L141" s="248">
        <v>848.80432935030069</v>
      </c>
      <c r="M141" s="248">
        <v>461.88276551191012</v>
      </c>
      <c r="N141" s="248">
        <v>452.4197694287505</v>
      </c>
      <c r="O141" s="248">
        <v>443.16783522412442</v>
      </c>
      <c r="P141" s="248">
        <v>434.12583354958736</v>
      </c>
      <c r="Q141" s="248">
        <v>425.29264295942045</v>
      </c>
      <c r="R141" s="248">
        <v>416.66714988552263</v>
      </c>
      <c r="S141" s="248">
        <v>408.24824861258816</v>
      </c>
      <c r="T141" s="248">
        <v>406.75281748048565</v>
      </c>
      <c r="U141" s="248">
        <v>405.27964800049784</v>
      </c>
      <c r="V141" s="248">
        <v>403.8288063482168</v>
      </c>
      <c r="W141" s="248">
        <v>402.4003600186058</v>
      </c>
      <c r="X141" s="248">
        <v>400.99437783642753</v>
      </c>
      <c r="Y141" s="248">
        <v>399.61092996679037</v>
      </c>
      <c r="Z141" s="248">
        <v>398.25008792580991</v>
      </c>
      <c r="AA141" s="248">
        <v>396.91192459139006</v>
      </c>
      <c r="AB141" s="248">
        <v>395.59651421412201</v>
      </c>
      <c r="AC141" s="248">
        <v>394.30393242830525</v>
      </c>
      <c r="AD141" s="248">
        <v>393.03425626308859</v>
      </c>
      <c r="AE141" s="248">
        <v>391.78756415373476</v>
      </c>
      <c r="AF141" s="248">
        <v>390.56393595300915</v>
      </c>
      <c r="AG141" s="248">
        <f t="shared" ref="AG141:AJ141" si="45">AG140/365*AG520</f>
        <v>389.36345294269313</v>
      </c>
      <c r="AH141" s="248">
        <f t="shared" si="45"/>
        <v>388.18619784522377</v>
      </c>
      <c r="AI141" s="248">
        <f t="shared" si="45"/>
        <v>387.03225483546129</v>
      </c>
      <c r="AJ141" s="272">
        <f t="shared" si="45"/>
        <v>385.9017095525852</v>
      </c>
      <c r="AK141" s="152"/>
      <c r="AL141" t="s">
        <v>251</v>
      </c>
      <c r="AM141" s="152"/>
      <c r="AN141" s="152"/>
      <c r="AO141" s="152"/>
      <c r="AP141" s="152"/>
      <c r="AQ141" s="152"/>
      <c r="AR141" s="152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152"/>
      <c r="BN141" s="152"/>
      <c r="BO141" s="152"/>
      <c r="BP141" s="152"/>
      <c r="BQ141" s="152"/>
    </row>
    <row r="142" spans="1:69" hidden="1" outlineLevel="2" x14ac:dyDescent="0.2">
      <c r="AK142" s="152"/>
      <c r="AL142" s="152"/>
      <c r="AM142" s="152"/>
      <c r="AN142" s="152"/>
      <c r="AO142" s="152"/>
      <c r="AP142" s="152"/>
      <c r="AQ142" s="152"/>
      <c r="AR142" s="152"/>
      <c r="AS142" s="152"/>
      <c r="AT142" s="152"/>
      <c r="AU142" s="152"/>
      <c r="AV142" s="152"/>
      <c r="AW142" s="152"/>
      <c r="AX142" s="152"/>
      <c r="AY142" s="152"/>
      <c r="AZ142" s="152"/>
      <c r="BA142" s="152"/>
      <c r="BB142" s="152"/>
      <c r="BC142" s="152"/>
      <c r="BD142" s="152"/>
      <c r="BE142" s="152"/>
      <c r="BF142" s="152"/>
      <c r="BG142" s="152"/>
      <c r="BH142" s="152"/>
      <c r="BI142" s="152"/>
      <c r="BJ142" s="152"/>
      <c r="BK142" s="152"/>
      <c r="BL142" s="152"/>
      <c r="BM142" s="152"/>
      <c r="BN142" s="152"/>
      <c r="BO142" s="152"/>
      <c r="BP142" s="152"/>
      <c r="BQ142" s="152"/>
    </row>
    <row r="143" spans="1:69" hidden="1" outlineLevel="1" collapsed="1" x14ac:dyDescent="0.2">
      <c r="AK143" s="152"/>
      <c r="AL143" s="152"/>
      <c r="AM143" s="152"/>
      <c r="AN143" s="152"/>
      <c r="AO143" s="152"/>
      <c r="AP143" s="152"/>
      <c r="AQ143" s="152"/>
      <c r="AR143" s="152"/>
      <c r="AS143" s="152"/>
      <c r="AT143" s="152"/>
      <c r="AU143" s="152"/>
      <c r="AV143" s="152"/>
      <c r="AW143" s="152"/>
      <c r="AX143" s="152"/>
      <c r="AY143" s="152"/>
      <c r="AZ143" s="152"/>
      <c r="BA143" s="152"/>
      <c r="BB143" s="152"/>
      <c r="BC143" s="152"/>
      <c r="BD143" s="152"/>
      <c r="BE143" s="152"/>
      <c r="BF143" s="152"/>
      <c r="BG143" s="152"/>
      <c r="BH143" s="152"/>
      <c r="BI143" s="152"/>
      <c r="BJ143" s="152"/>
      <c r="BK143" s="152"/>
      <c r="BL143" s="152"/>
      <c r="BM143" s="152"/>
      <c r="BN143" s="152"/>
      <c r="BO143" s="152"/>
      <c r="BP143" s="152"/>
      <c r="BQ143" s="152"/>
    </row>
    <row r="144" spans="1:69" hidden="1" outlineLevel="1" x14ac:dyDescent="0.2">
      <c r="A144" s="6" t="s">
        <v>175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152"/>
      <c r="AL144" s="152"/>
      <c r="AM144" s="152"/>
      <c r="AN144" s="152"/>
      <c r="AO144" s="152"/>
      <c r="AP144" s="152"/>
      <c r="AQ144" s="152"/>
      <c r="AR144" s="152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2"/>
    </row>
    <row r="145" spans="1:69" hidden="1" outlineLevel="2" x14ac:dyDescent="0.2">
      <c r="AK145" s="152"/>
      <c r="AL145" s="152"/>
      <c r="AM145" s="152"/>
      <c r="AN145" s="152"/>
      <c r="AO145" s="152"/>
      <c r="AP145" s="152"/>
      <c r="AQ145" s="152"/>
      <c r="AR145" s="152"/>
      <c r="AS145" s="152"/>
      <c r="AT145" s="152"/>
      <c r="AU145" s="152"/>
      <c r="AV145" s="152"/>
      <c r="AW145" s="152"/>
      <c r="AX145" s="152"/>
      <c r="AY145" s="152"/>
      <c r="AZ145" s="152"/>
      <c r="BA145" s="152"/>
      <c r="BB145" s="152"/>
      <c r="BC145" s="152"/>
      <c r="BD145" s="152"/>
      <c r="BE145" s="152"/>
      <c r="BF145" s="152"/>
      <c r="BG145" s="152"/>
      <c r="BH145" s="152"/>
      <c r="BI145" s="152"/>
      <c r="BJ145" s="152"/>
      <c r="BK145" s="152"/>
      <c r="BL145" s="152"/>
      <c r="BM145" s="152"/>
      <c r="BN145" s="152"/>
      <c r="BO145" s="152"/>
      <c r="BP145" s="152"/>
      <c r="BQ145" s="152"/>
    </row>
    <row r="146" spans="1:69" hidden="1" outlineLevel="2" x14ac:dyDescent="0.2">
      <c r="B146" s="260" t="s">
        <v>176</v>
      </c>
      <c r="C146" s="217"/>
      <c r="D146" s="217"/>
      <c r="E146" s="217"/>
      <c r="F146" s="217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67"/>
      <c r="AK146" s="152"/>
      <c r="AL146" s="152"/>
      <c r="AM146" s="152"/>
      <c r="AN146" s="152"/>
      <c r="AO146" s="152"/>
      <c r="AP146" s="152"/>
      <c r="AQ146" s="152"/>
      <c r="AR146" s="152"/>
      <c r="AS146" s="152"/>
      <c r="AT146" s="152"/>
      <c r="AU146" s="152"/>
      <c r="AV146" s="152"/>
      <c r="AW146" s="152"/>
      <c r="AX146" s="152"/>
      <c r="AY146" s="152"/>
      <c r="AZ146" s="152"/>
      <c r="BA146" s="152"/>
      <c r="BB146" s="152"/>
      <c r="BC146" s="152"/>
      <c r="BD146" s="152"/>
      <c r="BE146" s="152"/>
      <c r="BF146" s="152"/>
      <c r="BG146" s="152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2"/>
    </row>
    <row r="147" spans="1:69" hidden="1" outlineLevel="2" x14ac:dyDescent="0.2">
      <c r="A147"/>
      <c r="B147" s="26" t="s">
        <v>183</v>
      </c>
      <c r="C147" s="53"/>
      <c r="D147" s="53"/>
      <c r="E147" s="282">
        <v>0.2</v>
      </c>
      <c r="F147" s="53"/>
      <c r="G147" s="136"/>
      <c r="H147" s="53" t="s">
        <v>178</v>
      </c>
      <c r="I147" s="53" t="s">
        <v>179</v>
      </c>
      <c r="J147" s="53" t="s">
        <v>180</v>
      </c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281"/>
      <c r="AK147" s="152"/>
      <c r="AL147" s="152"/>
      <c r="AM147" s="152"/>
      <c r="AN147" s="152"/>
      <c r="AO147" s="152"/>
      <c r="AP147" s="152"/>
      <c r="AQ147" s="152"/>
      <c r="AR147" s="152"/>
      <c r="AS147" s="152"/>
      <c r="AT147" s="152"/>
      <c r="AU147" s="152"/>
      <c r="AV147" s="152"/>
      <c r="AW147" s="152"/>
      <c r="AX147" s="152"/>
      <c r="AY147" s="152"/>
      <c r="AZ147" s="152"/>
      <c r="BA147" s="152"/>
      <c r="BB147" s="152"/>
      <c r="BC147" s="152"/>
      <c r="BD147" s="152"/>
      <c r="BE147" s="152"/>
      <c r="BF147" s="152"/>
      <c r="BG147" s="152"/>
      <c r="BH147" s="152"/>
      <c r="BI147" s="152"/>
      <c r="BJ147" s="152"/>
      <c r="BK147" s="152"/>
      <c r="BL147" s="152"/>
      <c r="BM147" s="152"/>
      <c r="BN147" s="152"/>
      <c r="BO147" s="152"/>
      <c r="BP147" s="152"/>
      <c r="BQ147" s="152"/>
    </row>
    <row r="148" spans="1:69" hidden="1" outlineLevel="2" x14ac:dyDescent="0.2">
      <c r="I148" s="152"/>
      <c r="AK148" s="152"/>
      <c r="AL148" s="152"/>
      <c r="AM148" s="152"/>
      <c r="AN148" s="152"/>
      <c r="AO148" s="152"/>
      <c r="AP148" s="152"/>
      <c r="AQ148" s="152"/>
      <c r="AR148" s="152"/>
      <c r="AS148" s="152"/>
      <c r="AT148" s="152"/>
      <c r="AU148" s="152"/>
      <c r="AV148" s="152"/>
      <c r="AW148" s="152"/>
      <c r="AX148" s="152"/>
      <c r="AY148" s="152"/>
      <c r="AZ148" s="152"/>
      <c r="BA148" s="152"/>
      <c r="BB148" s="152"/>
      <c r="BC148" s="152"/>
      <c r="BD148" s="152"/>
      <c r="BE148" s="152"/>
      <c r="BF148" s="152"/>
      <c r="BG148" s="152"/>
      <c r="BH148" s="152"/>
      <c r="BI148" s="152"/>
      <c r="BJ148" s="152"/>
      <c r="BK148" s="152"/>
      <c r="BL148" s="152"/>
      <c r="BM148" s="152"/>
      <c r="BN148" s="152"/>
      <c r="BO148" s="152"/>
      <c r="BP148" s="152"/>
      <c r="BQ148" s="152"/>
    </row>
    <row r="149" spans="1:69" hidden="1" outlineLevel="2" x14ac:dyDescent="0.2">
      <c r="AK149" s="152"/>
      <c r="AL149" s="152"/>
      <c r="AM149" s="152"/>
      <c r="AN149" s="152"/>
      <c r="AO149" s="152"/>
      <c r="AP149" s="152"/>
      <c r="AQ149" s="152"/>
      <c r="AR149" s="152"/>
      <c r="AS149" s="152"/>
      <c r="AT149" s="152"/>
      <c r="AU149" s="152"/>
      <c r="AV149" s="152"/>
      <c r="AW149" s="152"/>
      <c r="AX149" s="152"/>
      <c r="AY149" s="152"/>
      <c r="AZ149" s="152"/>
      <c r="BA149" s="152"/>
      <c r="BB149" s="152"/>
      <c r="BC149" s="152"/>
      <c r="BD149" s="152"/>
      <c r="BE149" s="152"/>
      <c r="BF149" s="152"/>
      <c r="BG149" s="152"/>
      <c r="BH149" s="152"/>
      <c r="BI149" s="152"/>
      <c r="BJ149" s="152"/>
      <c r="BK149" s="152"/>
      <c r="BL149" s="152"/>
      <c r="BM149" s="152"/>
      <c r="BN149" s="152"/>
      <c r="BO149" s="152"/>
      <c r="BP149" s="152"/>
      <c r="BQ149" s="152"/>
    </row>
    <row r="150" spans="1:69" hidden="1" outlineLevel="2" x14ac:dyDescent="0.2">
      <c r="B150" s="260" t="s">
        <v>181</v>
      </c>
      <c r="C150" s="217"/>
      <c r="D150" s="217"/>
      <c r="E150" s="217"/>
      <c r="F150" s="217"/>
      <c r="G150" s="217"/>
      <c r="H150" s="217"/>
      <c r="I150" s="276">
        <v>1</v>
      </c>
      <c r="J150" s="276">
        <v>2</v>
      </c>
      <c r="K150" s="276">
        <v>3</v>
      </c>
      <c r="L150" s="276">
        <v>4</v>
      </c>
      <c r="M150" s="276">
        <v>5</v>
      </c>
      <c r="N150" s="276">
        <v>6</v>
      </c>
      <c r="O150" s="276">
        <v>7</v>
      </c>
      <c r="P150" s="276">
        <v>8</v>
      </c>
      <c r="Q150" s="276">
        <v>9</v>
      </c>
      <c r="R150" s="276">
        <v>10</v>
      </c>
      <c r="S150" s="276">
        <v>11</v>
      </c>
      <c r="T150" s="276">
        <v>12</v>
      </c>
      <c r="U150" s="276">
        <v>13</v>
      </c>
      <c r="V150" s="276">
        <v>14</v>
      </c>
      <c r="W150" s="276">
        <v>15</v>
      </c>
      <c r="X150" s="276">
        <v>16</v>
      </c>
      <c r="Y150" s="276">
        <v>17</v>
      </c>
      <c r="Z150" s="276">
        <v>18</v>
      </c>
      <c r="AA150" s="276">
        <v>19</v>
      </c>
      <c r="AB150" s="276">
        <v>20</v>
      </c>
      <c r="AC150" s="276">
        <v>21</v>
      </c>
      <c r="AD150" s="276">
        <v>22</v>
      </c>
      <c r="AE150" s="276">
        <v>23</v>
      </c>
      <c r="AF150" s="276">
        <v>24</v>
      </c>
      <c r="AG150" s="276">
        <f t="shared" ref="AG150:AJ150" si="46">AG22</f>
        <v>25</v>
      </c>
      <c r="AH150" s="276">
        <f t="shared" si="46"/>
        <v>26</v>
      </c>
      <c r="AI150" s="276">
        <f t="shared" si="46"/>
        <v>27</v>
      </c>
      <c r="AJ150" s="277">
        <f t="shared" si="46"/>
        <v>28</v>
      </c>
      <c r="AK150" s="152"/>
      <c r="AL150" s="152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W150" s="152"/>
      <c r="AX150" s="152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  <c r="BI150" s="152"/>
      <c r="BJ150" s="152"/>
      <c r="BK150" s="152"/>
      <c r="BL150" s="152"/>
      <c r="BM150" s="152"/>
      <c r="BN150" s="152"/>
      <c r="BO150" s="152"/>
      <c r="BP150" s="152"/>
      <c r="BQ150" s="152"/>
    </row>
    <row r="151" spans="1:69" hidden="1" outlineLevel="2" x14ac:dyDescent="0.2">
      <c r="B151" s="29" t="s">
        <v>400</v>
      </c>
      <c r="C151" s="7"/>
      <c r="D151" s="7"/>
      <c r="E151" s="7"/>
      <c r="F151" s="7" t="s">
        <v>401</v>
      </c>
      <c r="G151" s="7"/>
      <c r="H151" s="7"/>
      <c r="I151" s="259">
        <v>2.9200984418641201E-2</v>
      </c>
      <c r="J151" s="259">
        <v>2.9821288870882385E-2</v>
      </c>
      <c r="K151" s="259">
        <v>2.5379881251680128E-2</v>
      </c>
      <c r="L151" s="259">
        <v>2.117479241983156E-2</v>
      </c>
      <c r="M151" s="259">
        <v>1.7030634752741844E-2</v>
      </c>
      <c r="N151" s="259">
        <v>0.14770803950754763</v>
      </c>
      <c r="O151" s="259">
        <v>0.14910428113654398</v>
      </c>
      <c r="P151" s="259">
        <v>0.17706208325237222</v>
      </c>
      <c r="Q151" s="259">
        <v>0.15283906748659448</v>
      </c>
      <c r="R151" s="259">
        <v>0.15383656681272523</v>
      </c>
      <c r="S151" s="259">
        <v>0.15541954907248584</v>
      </c>
      <c r="T151" s="259">
        <v>0.17924338112447577</v>
      </c>
      <c r="U151" s="259">
        <v>0.14983029368437148</v>
      </c>
      <c r="V151" s="259">
        <v>0.15542651879960132</v>
      </c>
      <c r="W151" s="259">
        <v>0.15438315507842637</v>
      </c>
      <c r="X151" s="259">
        <v>0.1571909943731207</v>
      </c>
      <c r="Y151" s="259">
        <v>0.18665206766572384</v>
      </c>
      <c r="Z151" s="259">
        <v>0.14623705902760503</v>
      </c>
      <c r="AA151" s="259">
        <v>0.14730716431226229</v>
      </c>
      <c r="AB151" s="259">
        <v>0.14972617817941339</v>
      </c>
      <c r="AC151" s="259">
        <v>0.17013027764580002</v>
      </c>
      <c r="AD151" s="259">
        <v>0.14710449225409511</v>
      </c>
      <c r="AE151" s="259">
        <v>0.14700951451961811</v>
      </c>
      <c r="AF151" s="259">
        <v>0.14910981536958526</v>
      </c>
      <c r="AG151" s="259">
        <f t="shared" ref="AG151:AJ151" ca="1" si="47">$E$147*AG529/1000</f>
        <v>0.15086813222249831</v>
      </c>
      <c r="AH151" s="259">
        <f t="shared" ca="1" si="47"/>
        <v>0.15331703438459099</v>
      </c>
      <c r="AI151" s="259">
        <f t="shared" ca="1" si="47"/>
        <v>0.16710291510220432</v>
      </c>
      <c r="AJ151" s="278">
        <f t="shared" ca="1" si="47"/>
        <v>0.13635348858625276</v>
      </c>
      <c r="AK151" s="152"/>
      <c r="AL151" s="152"/>
      <c r="AM151" s="152"/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/>
      <c r="BL151" s="152"/>
      <c r="BM151" s="152"/>
      <c r="BN151" s="152"/>
      <c r="BO151" s="152"/>
      <c r="BP151" s="152"/>
      <c r="BQ151" s="152"/>
    </row>
    <row r="152" spans="1:69" hidden="1" outlineLevel="2" x14ac:dyDescent="0.2">
      <c r="B152" s="29" t="s">
        <v>402</v>
      </c>
      <c r="C152" s="7"/>
      <c r="D152" s="7"/>
      <c r="E152" s="7"/>
      <c r="F152" s="7" t="s">
        <v>401</v>
      </c>
      <c r="G152" s="7" t="s">
        <v>184</v>
      </c>
      <c r="H152" s="7">
        <v>249310</v>
      </c>
      <c r="I152" s="7">
        <v>248.26200112125696</v>
      </c>
      <c r="J152" s="7">
        <v>247.21840760792182</v>
      </c>
      <c r="K152" s="7">
        <v>246.17920094161184</v>
      </c>
      <c r="L152" s="7">
        <v>245.14436268178804</v>
      </c>
      <c r="M152" s="7">
        <v>244.1138744654281</v>
      </c>
      <c r="N152" s="7">
        <v>243.08771800670044</v>
      </c>
      <c r="O152" s="7">
        <v>242.06587509663973</v>
      </c>
      <c r="P152" s="7">
        <v>241.04832760282389</v>
      </c>
      <c r="Q152" s="7">
        <v>240.03505746905211</v>
      </c>
      <c r="R152" s="7">
        <v>239.02604671502459</v>
      </c>
      <c r="S152" s="7">
        <v>238.02127743602364</v>
      </c>
      <c r="T152" s="7">
        <v>237.02073180259561</v>
      </c>
      <c r="U152" s="7">
        <v>236.02439206023476</v>
      </c>
      <c r="V152" s="7">
        <v>235.03224052906819</v>
      </c>
      <c r="W152" s="7">
        <v>234.04425960354203</v>
      </c>
      <c r="X152" s="7">
        <v>233.06043175210905</v>
      </c>
      <c r="Y152" s="7">
        <v>232.08073951691759</v>
      </c>
      <c r="Z152" s="7">
        <v>231.10516551350182</v>
      </c>
      <c r="AA152" s="7">
        <v>230.13369243047316</v>
      </c>
      <c r="AB152" s="7">
        <v>229.16630302921314</v>
      </c>
      <c r="AC152" s="7">
        <v>228.20298014356752</v>
      </c>
      <c r="AD152" s="7">
        <v>227.24370667954167</v>
      </c>
      <c r="AE152" s="7">
        <v>226.28846561499725</v>
      </c>
      <c r="AF152" s="7">
        <v>225.33723999935006</v>
      </c>
      <c r="AG152" s="279">
        <f t="shared" ref="AG152:AJ152" si="48">AF152*(1+AF59)</f>
        <v>224.39001295326938</v>
      </c>
      <c r="AH152" s="279">
        <f t="shared" si="48"/>
        <v>223.44676766837841</v>
      </c>
      <c r="AI152" s="279">
        <f t="shared" si="48"/>
        <v>222.50748740695602</v>
      </c>
      <c r="AJ152" s="280">
        <f t="shared" si="48"/>
        <v>221.57215550163966</v>
      </c>
      <c r="AK152" s="152"/>
      <c r="AL152" s="152"/>
      <c r="AM152" s="152"/>
      <c r="AN152" s="152"/>
      <c r="AO152" s="152"/>
      <c r="AP152" s="152"/>
      <c r="AQ152" s="152"/>
      <c r="AR152" s="152"/>
      <c r="AS152" s="152"/>
      <c r="AT152" s="152"/>
      <c r="AU152" s="152"/>
      <c r="AV152" s="152"/>
      <c r="AW152" s="152"/>
      <c r="AX152" s="152"/>
      <c r="AY152" s="152"/>
      <c r="AZ152" s="152"/>
      <c r="BA152" s="152"/>
      <c r="BB152" s="152"/>
      <c r="BC152" s="152"/>
      <c r="BD152" s="152"/>
      <c r="BE152" s="152"/>
      <c r="BF152" s="152"/>
      <c r="BG152" s="152"/>
      <c r="BH152" s="152"/>
      <c r="BI152" s="152"/>
      <c r="BJ152" s="152"/>
      <c r="BK152" s="152"/>
      <c r="BL152" s="152"/>
      <c r="BM152" s="152"/>
      <c r="BN152" s="152"/>
      <c r="BO152" s="152"/>
      <c r="BP152" s="152"/>
      <c r="BQ152" s="152"/>
    </row>
    <row r="153" spans="1:69" hidden="1" outlineLevel="2" x14ac:dyDescent="0.2">
      <c r="B153" s="29" t="s">
        <v>403</v>
      </c>
      <c r="C153" s="7"/>
      <c r="D153" s="7"/>
      <c r="E153" s="7"/>
      <c r="F153" s="7" t="s">
        <v>401</v>
      </c>
      <c r="G153" s="7"/>
      <c r="H153" s="7"/>
      <c r="I153" s="7">
        <v>273.88620000000003</v>
      </c>
      <c r="J153" s="7">
        <v>279.31184000000002</v>
      </c>
      <c r="K153" s="7">
        <v>278.552008</v>
      </c>
      <c r="L153" s="7">
        <v>274.75220960000001</v>
      </c>
      <c r="M153" s="7">
        <v>274.14745152</v>
      </c>
      <c r="N153" s="7">
        <v>276.12994182400001</v>
      </c>
      <c r="O153" s="7">
        <v>276.57869018880001</v>
      </c>
      <c r="P153" s="7">
        <v>276.03206022656002</v>
      </c>
      <c r="Q153" s="7">
        <v>275.52807067187206</v>
      </c>
      <c r="R153" s="7">
        <v>275.68324288624638</v>
      </c>
      <c r="S153" s="7">
        <v>275.99040115949572</v>
      </c>
      <c r="T153" s="7">
        <v>275.96249302659487</v>
      </c>
      <c r="U153" s="7">
        <v>275.83925359415377</v>
      </c>
      <c r="V153" s="7">
        <v>275.80069226767256</v>
      </c>
      <c r="W153" s="7">
        <v>275.85521658683263</v>
      </c>
      <c r="X153" s="7">
        <v>275.88961132694993</v>
      </c>
      <c r="Y153" s="7">
        <v>275.86945336044079</v>
      </c>
      <c r="Z153" s="7">
        <v>275.85084542720995</v>
      </c>
      <c r="AA153" s="7">
        <v>275.85316379382118</v>
      </c>
      <c r="AB153" s="7">
        <v>275.86365809905089</v>
      </c>
      <c r="AC153" s="7">
        <v>275.86534640149455</v>
      </c>
      <c r="AD153" s="7">
        <v>275.86049341640347</v>
      </c>
      <c r="AE153" s="7">
        <v>275.85870142759597</v>
      </c>
      <c r="AF153" s="7">
        <v>275.86027262767323</v>
      </c>
      <c r="AG153" s="7">
        <f t="shared" ref="AG153:AJ153" si="49">AVERAGE(AB153:AF153)</f>
        <v>275.86169439444359</v>
      </c>
      <c r="AH153" s="7">
        <f t="shared" si="49"/>
        <v>275.86130165352216</v>
      </c>
      <c r="AI153" s="7">
        <f t="shared" si="49"/>
        <v>275.86049270392766</v>
      </c>
      <c r="AJ153" s="224">
        <f t="shared" si="49"/>
        <v>275.86049256143252</v>
      </c>
      <c r="AK153" s="152"/>
      <c r="AL153" s="152"/>
      <c r="AM153" s="152"/>
      <c r="AN153" s="152"/>
      <c r="AO153" s="152"/>
      <c r="AP153" s="152"/>
      <c r="AQ153" s="152"/>
      <c r="AR153" s="152"/>
      <c r="AS153" s="152"/>
      <c r="AT153" s="152"/>
      <c r="AU153" s="152"/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2"/>
      <c r="BF153" s="152"/>
      <c r="BG153" s="152"/>
      <c r="BH153" s="152"/>
      <c r="BI153" s="152"/>
      <c r="BJ153" s="152"/>
      <c r="BK153" s="152"/>
      <c r="BL153" s="152"/>
      <c r="BM153" s="152"/>
      <c r="BN153" s="152"/>
      <c r="BO153" s="152"/>
      <c r="BP153" s="152"/>
      <c r="BQ153" s="152"/>
    </row>
    <row r="154" spans="1:69" hidden="1" outlineLevel="2" x14ac:dyDescent="0.2">
      <c r="B154" s="26" t="s">
        <v>182</v>
      </c>
      <c r="C154" s="53"/>
      <c r="D154" s="53"/>
      <c r="E154" s="53"/>
      <c r="F154" s="53" t="s">
        <v>401</v>
      </c>
      <c r="G154" s="53"/>
      <c r="H154" s="53"/>
      <c r="I154" s="53">
        <v>273.88620000000003</v>
      </c>
      <c r="J154" s="53">
        <v>279.31184000000002</v>
      </c>
      <c r="K154" s="53">
        <v>278.552008</v>
      </c>
      <c r="L154" s="53">
        <v>274.75220960000001</v>
      </c>
      <c r="M154" s="53">
        <v>274.14745152</v>
      </c>
      <c r="N154" s="53">
        <v>276.12994182400001</v>
      </c>
      <c r="O154" s="53">
        <v>276.57869018880001</v>
      </c>
      <c r="P154" s="53">
        <v>276.03206022656002</v>
      </c>
      <c r="Q154" s="53">
        <v>275.52807067187206</v>
      </c>
      <c r="R154" s="53">
        <v>275.68324288624638</v>
      </c>
      <c r="S154" s="53">
        <v>275.99040115949572</v>
      </c>
      <c r="T154" s="53">
        <v>275.96249302659487</v>
      </c>
      <c r="U154" s="53">
        <v>275.83925359415377</v>
      </c>
      <c r="V154" s="53">
        <v>275.80069226767256</v>
      </c>
      <c r="W154" s="53">
        <v>275.85521658683263</v>
      </c>
      <c r="X154" s="53">
        <v>275.88961132694993</v>
      </c>
      <c r="Y154" s="53">
        <v>275.86945336044079</v>
      </c>
      <c r="Z154" s="53">
        <v>275.85084542720995</v>
      </c>
      <c r="AA154" s="53">
        <v>275.85316379382118</v>
      </c>
      <c r="AB154" s="53">
        <v>275.86365809905089</v>
      </c>
      <c r="AC154" s="53">
        <v>275.86534640149455</v>
      </c>
      <c r="AD154" s="53">
        <v>275.86049341640347</v>
      </c>
      <c r="AE154" s="53">
        <v>275.85870142759597</v>
      </c>
      <c r="AF154" s="53">
        <v>275.86027262767323</v>
      </c>
      <c r="AG154" s="53">
        <f t="shared" ref="AG154:AJ154" ca="1" si="50">MAX(AG151:AG153)</f>
        <v>275.86169439444359</v>
      </c>
      <c r="AH154" s="53">
        <f t="shared" ca="1" si="50"/>
        <v>275.86130165352216</v>
      </c>
      <c r="AI154" s="53">
        <f t="shared" ca="1" si="50"/>
        <v>275.86049270392766</v>
      </c>
      <c r="AJ154" s="281">
        <f t="shared" ca="1" si="50"/>
        <v>275.86049256143252</v>
      </c>
      <c r="AK154" s="152"/>
      <c r="AL154" s="152"/>
      <c r="AM154" s="152"/>
      <c r="AN154" s="152"/>
      <c r="AO154" s="152"/>
      <c r="AP154" s="152"/>
      <c r="AQ154" s="152"/>
      <c r="AR154" s="152"/>
      <c r="AS154" s="152"/>
      <c r="AT154" s="152"/>
      <c r="AU154" s="152"/>
      <c r="AV154" s="152"/>
      <c r="AW154" s="152"/>
      <c r="AX154" s="152"/>
      <c r="AY154" s="152"/>
      <c r="AZ154" s="152"/>
      <c r="BA154" s="152"/>
      <c r="BB154" s="152"/>
      <c r="BC154" s="152"/>
      <c r="BD154" s="152"/>
      <c r="BE154" s="152"/>
      <c r="BF154" s="152"/>
      <c r="BG154" s="152"/>
      <c r="BH154" s="152"/>
      <c r="BI154" s="152"/>
      <c r="BJ154" s="152"/>
      <c r="BK154" s="152"/>
      <c r="BL154" s="152"/>
      <c r="BM154" s="152"/>
      <c r="BN154" s="152"/>
      <c r="BO154" s="152"/>
      <c r="BP154" s="152"/>
      <c r="BQ154" s="152"/>
    </row>
    <row r="155" spans="1:69" hidden="1" outlineLevel="2" x14ac:dyDescent="0.2">
      <c r="AK155" s="152"/>
      <c r="AL155" s="152"/>
      <c r="AM155" s="152"/>
      <c r="AN155" s="152"/>
      <c r="AO155" s="152"/>
      <c r="AP155" s="152"/>
      <c r="AQ155" s="152"/>
      <c r="AR155" s="152"/>
      <c r="AS155" s="152"/>
      <c r="AT155" s="152"/>
      <c r="AU155" s="152"/>
      <c r="AV155" s="152"/>
      <c r="AW155" s="152"/>
      <c r="AX155" s="152"/>
      <c r="AY155" s="152"/>
      <c r="AZ155" s="152"/>
      <c r="BA155" s="152"/>
      <c r="BB155" s="152"/>
      <c r="BC155" s="152"/>
      <c r="BD155" s="152"/>
      <c r="BE155" s="152"/>
      <c r="BF155" s="152"/>
      <c r="BG155" s="152"/>
      <c r="BH155" s="152"/>
      <c r="BI155" s="152"/>
      <c r="BJ155" s="152"/>
      <c r="BK155" s="152"/>
      <c r="BL155" s="152"/>
      <c r="BM155" s="152"/>
      <c r="BN155" s="152"/>
      <c r="BO155" s="152"/>
      <c r="BP155" s="152"/>
      <c r="BQ155" s="152"/>
    </row>
    <row r="156" spans="1:69" hidden="1" outlineLevel="2" x14ac:dyDescent="0.2">
      <c r="AK156" s="152"/>
      <c r="AL156" s="152"/>
      <c r="AM156" s="152"/>
      <c r="AN156" s="152"/>
      <c r="AO156" s="152"/>
      <c r="AP156" s="152"/>
      <c r="AQ156" s="152"/>
      <c r="AR156" s="152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2"/>
      <c r="BF156" s="152"/>
      <c r="BG156" s="152"/>
      <c r="BH156" s="152"/>
      <c r="BI156" s="152"/>
      <c r="BJ156" s="152"/>
      <c r="BK156" s="152"/>
      <c r="BL156" s="152"/>
      <c r="BM156" s="152"/>
      <c r="BN156" s="152"/>
      <c r="BO156" s="152"/>
      <c r="BP156" s="152"/>
      <c r="BQ156" s="152"/>
    </row>
    <row r="157" spans="1:69" hidden="1" outlineLevel="2" x14ac:dyDescent="0.2">
      <c r="B157" s="260" t="s">
        <v>245</v>
      </c>
      <c r="C157" s="217"/>
      <c r="D157" s="217"/>
      <c r="E157" s="217"/>
      <c r="F157" s="217"/>
      <c r="G157" s="217"/>
      <c r="H157" s="217"/>
      <c r="I157" s="217"/>
      <c r="J157" s="217"/>
      <c r="K157" s="217"/>
      <c r="L157" s="217"/>
      <c r="M157" s="217"/>
      <c r="N157" s="217"/>
      <c r="O157" s="217"/>
      <c r="P157" s="217"/>
      <c r="Q157" s="217"/>
      <c r="R157" s="217"/>
      <c r="S157" s="217"/>
      <c r="T157" s="217"/>
      <c r="U157" s="217"/>
      <c r="V157" s="217"/>
      <c r="W157" s="217"/>
      <c r="X157" s="217"/>
      <c r="Y157" s="217"/>
      <c r="Z157" s="217"/>
      <c r="AA157" s="217"/>
      <c r="AB157" s="217"/>
      <c r="AC157" s="217"/>
      <c r="AD157" s="217"/>
      <c r="AE157" s="217"/>
      <c r="AF157" s="217"/>
      <c r="AG157" s="217"/>
      <c r="AH157" s="217"/>
      <c r="AI157" s="217"/>
      <c r="AJ157" s="267"/>
      <c r="AK157" s="152"/>
      <c r="AL157" s="152"/>
      <c r="AM157" s="152"/>
      <c r="AN157" s="152"/>
      <c r="AO157" s="152"/>
      <c r="AP157" s="152"/>
      <c r="AQ157" s="152"/>
      <c r="AR157" s="152"/>
      <c r="AS157" s="152"/>
      <c r="AT157" s="152"/>
      <c r="AU157" s="152"/>
      <c r="AV157" s="152"/>
      <c r="AW157" s="152"/>
      <c r="AX157" s="152"/>
      <c r="AY157" s="152"/>
      <c r="AZ157" s="152"/>
      <c r="BA157" s="152"/>
      <c r="BB157" s="152"/>
      <c r="BC157" s="152"/>
      <c r="BD157" s="152"/>
      <c r="BE157" s="152"/>
      <c r="BF157" s="152"/>
      <c r="BG157" s="152"/>
      <c r="BH157" s="152"/>
      <c r="BI157" s="152"/>
      <c r="BJ157" s="152"/>
      <c r="BK157" s="152"/>
      <c r="BL157" s="152"/>
      <c r="BM157" s="152"/>
      <c r="BN157" s="152"/>
      <c r="BO157" s="152"/>
      <c r="BP157" s="152"/>
      <c r="BQ157" s="152"/>
    </row>
    <row r="158" spans="1:69" hidden="1" outlineLevel="2" x14ac:dyDescent="0.2">
      <c r="B158" s="29" t="s">
        <v>246</v>
      </c>
      <c r="C158" s="7"/>
      <c r="D158" s="7" t="s">
        <v>248</v>
      </c>
      <c r="E158" s="268">
        <v>0.05</v>
      </c>
      <c r="F158" s="7" t="s">
        <v>401</v>
      </c>
      <c r="G158" s="7"/>
      <c r="H158" s="7"/>
      <c r="I158" s="269">
        <v>109.26690092030884</v>
      </c>
      <c r="J158" s="269">
        <v>105.12892682546919</v>
      </c>
      <c r="K158" s="269">
        <v>101.06595169646693</v>
      </c>
      <c r="L158" s="269">
        <v>97.077514524411001</v>
      </c>
      <c r="M158" s="269">
        <v>93.1631568509532</v>
      </c>
      <c r="N158" s="269">
        <v>89.322422754990995</v>
      </c>
      <c r="O158" s="269">
        <v>85.554858839437486</v>
      </c>
      <c r="P158" s="269">
        <v>81.860014218057756</v>
      </c>
      <c r="Q158" s="269">
        <v>78.237440502371399</v>
      </c>
      <c r="R158" s="269">
        <v>74.68669178862055</v>
      </c>
      <c r="S158" s="269">
        <v>71.207324644803464</v>
      </c>
      <c r="T158" s="269">
        <v>70.250959420598178</v>
      </c>
      <c r="U158" s="269">
        <v>69.298614370804827</v>
      </c>
      <c r="V158" s="269">
        <v>68.350272596228507</v>
      </c>
      <c r="W158" s="269">
        <v>67.405917268711747</v>
      </c>
      <c r="X158" s="269">
        <v>66.465531630835912</v>
      </c>
      <c r="Y158" s="269">
        <v>65.529098995623741</v>
      </c>
      <c r="Z158" s="269">
        <v>64.596602746243335</v>
      </c>
      <c r="AA158" s="269">
        <v>63.668026335713265</v>
      </c>
      <c r="AB158" s="269">
        <v>62.743353286609015</v>
      </c>
      <c r="AC158" s="269">
        <v>61.822567190770442</v>
      </c>
      <c r="AD158" s="269">
        <v>60.905651709010741</v>
      </c>
      <c r="AE158" s="269">
        <v>59.992590570826422</v>
      </c>
      <c r="AF158" s="269">
        <v>59.083367574108735</v>
      </c>
      <c r="AG158" s="269">
        <f t="shared" ref="AG158:AJ158" si="51">$E$158*AG98</f>
        <v>58.177966584855987</v>
      </c>
      <c r="AH158" s="269">
        <f t="shared" si="51"/>
        <v>57.27637153688741</v>
      </c>
      <c r="AI158" s="269">
        <f t="shared" si="51"/>
        <v>56.378566431557886</v>
      </c>
      <c r="AJ158" s="270">
        <f t="shared" si="51"/>
        <v>55.484535337474291</v>
      </c>
      <c r="AK158" s="152"/>
      <c r="AL158" s="152"/>
      <c r="AM158" s="152"/>
      <c r="AN158" s="152"/>
      <c r="AO158" s="152"/>
      <c r="AP158" s="152"/>
      <c r="AQ158" s="152"/>
      <c r="AR158" s="152"/>
      <c r="AS158" s="152"/>
      <c r="AT158" s="152"/>
      <c r="AU158" s="152"/>
      <c r="AV158" s="152"/>
      <c r="AW158" s="152"/>
      <c r="AX158" s="152"/>
      <c r="AY158" s="152"/>
      <c r="AZ158" s="152"/>
      <c r="BA158" s="152"/>
      <c r="BB158" s="152"/>
      <c r="BC158" s="152"/>
      <c r="BD158" s="152"/>
      <c r="BE158" s="152"/>
      <c r="BF158" s="152"/>
      <c r="BG158" s="152"/>
      <c r="BH158" s="152"/>
      <c r="BI158" s="152"/>
      <c r="BJ158" s="152"/>
      <c r="BK158" s="152"/>
      <c r="BL158" s="152"/>
      <c r="BM158" s="152"/>
      <c r="BN158" s="152"/>
      <c r="BO158" s="152"/>
      <c r="BP158" s="152"/>
      <c r="BQ158" s="152"/>
    </row>
    <row r="159" spans="1:69" hidden="1" outlineLevel="2" x14ac:dyDescent="0.2">
      <c r="B159" s="29" t="s">
        <v>247</v>
      </c>
      <c r="C159" s="7"/>
      <c r="D159" s="7"/>
      <c r="E159" s="7" t="s">
        <v>249</v>
      </c>
      <c r="F159" s="7" t="s">
        <v>401</v>
      </c>
      <c r="G159" s="7"/>
      <c r="H159" s="271">
        <v>174.107</v>
      </c>
      <c r="I159" s="248">
        <v>175.84807000000001</v>
      </c>
      <c r="J159" s="248">
        <v>177.60655070000001</v>
      </c>
      <c r="K159" s="248">
        <v>179.38261620700001</v>
      </c>
      <c r="L159" s="248">
        <v>181.17644236907</v>
      </c>
      <c r="M159" s="248">
        <v>182.98820679276071</v>
      </c>
      <c r="N159" s="248">
        <v>184.81808886068831</v>
      </c>
      <c r="O159" s="248">
        <v>186.6662697492952</v>
      </c>
      <c r="P159" s="248">
        <v>188.53293244678815</v>
      </c>
      <c r="Q159" s="248">
        <v>190.41826177125603</v>
      </c>
      <c r="R159" s="248">
        <v>192.32244438896859</v>
      </c>
      <c r="S159" s="248">
        <v>194.24566883285829</v>
      </c>
      <c r="T159" s="248">
        <v>196.18812552118686</v>
      </c>
      <c r="U159" s="248">
        <v>198.15000677639873</v>
      </c>
      <c r="V159" s="248">
        <v>200.13150684416271</v>
      </c>
      <c r="W159" s="248">
        <v>202.13282191260436</v>
      </c>
      <c r="X159" s="248">
        <v>204.1541501317304</v>
      </c>
      <c r="Y159" s="248">
        <v>206.19569163304772</v>
      </c>
      <c r="Z159" s="248">
        <v>208.25764854937819</v>
      </c>
      <c r="AA159" s="248">
        <v>210.34022503487196</v>
      </c>
      <c r="AB159" s="248">
        <v>212.44362728522069</v>
      </c>
      <c r="AC159" s="248">
        <v>214.56806355807291</v>
      </c>
      <c r="AD159" s="248">
        <v>216.71374419365364</v>
      </c>
      <c r="AE159" s="248">
        <v>218.88088163559019</v>
      </c>
      <c r="AF159" s="248">
        <v>221.06969045194609</v>
      </c>
      <c r="AG159" s="248">
        <f t="shared" ref="AG159:AJ159" si="52">AF159*(1+AG39)</f>
        <v>223.28038735646555</v>
      </c>
      <c r="AH159" s="248">
        <f t="shared" si="52"/>
        <v>225.5131912300302</v>
      </c>
      <c r="AI159" s="248">
        <f t="shared" si="52"/>
        <v>227.7683231423305</v>
      </c>
      <c r="AJ159" s="272">
        <f t="shared" si="52"/>
        <v>230.04600637375381</v>
      </c>
      <c r="AK159" s="152"/>
      <c r="AL159" s="152"/>
      <c r="AM159" s="152"/>
      <c r="AN159" s="152"/>
      <c r="AO159" s="152"/>
      <c r="AP159" s="152"/>
      <c r="AQ159" s="152"/>
      <c r="AR159" s="152"/>
      <c r="AS159" s="152"/>
      <c r="AT159" s="152"/>
      <c r="AU159" s="152"/>
      <c r="AV159" s="152"/>
      <c r="AW159" s="152"/>
      <c r="AX159" s="152"/>
      <c r="AY159" s="152"/>
      <c r="AZ159" s="152"/>
      <c r="BA159" s="152"/>
      <c r="BB159" s="152"/>
      <c r="BC159" s="152"/>
      <c r="BD159" s="152"/>
      <c r="BE159" s="152"/>
      <c r="BF159" s="152"/>
      <c r="BG159" s="152"/>
      <c r="BH159" s="152"/>
      <c r="BI159" s="152"/>
      <c r="BJ159" s="152"/>
      <c r="BK159" s="152"/>
      <c r="BL159" s="152"/>
      <c r="BM159" s="152"/>
      <c r="BN159" s="152"/>
      <c r="BO159" s="152"/>
      <c r="BP159" s="152"/>
      <c r="BQ159" s="152"/>
    </row>
    <row r="160" spans="1:69" hidden="1" outlineLevel="2" x14ac:dyDescent="0.2">
      <c r="B160" s="273" t="s">
        <v>250</v>
      </c>
      <c r="C160" s="86"/>
      <c r="D160" s="86"/>
      <c r="E160" s="86"/>
      <c r="F160" s="86" t="s">
        <v>401</v>
      </c>
      <c r="G160" s="86"/>
      <c r="H160" s="86"/>
      <c r="I160" s="274">
        <v>285.11497092030885</v>
      </c>
      <c r="J160" s="274">
        <v>282.73547752546921</v>
      </c>
      <c r="K160" s="274">
        <v>280.44856790346694</v>
      </c>
      <c r="L160" s="274">
        <v>278.25395689348102</v>
      </c>
      <c r="M160" s="274">
        <v>276.15136364371392</v>
      </c>
      <c r="N160" s="274">
        <v>274.14051161567932</v>
      </c>
      <c r="O160" s="274">
        <v>272.22112858873265</v>
      </c>
      <c r="P160" s="274">
        <v>270.39294666484591</v>
      </c>
      <c r="Q160" s="274">
        <v>268.65570227362741</v>
      </c>
      <c r="R160" s="274">
        <v>267.00913617758914</v>
      </c>
      <c r="S160" s="274">
        <v>265.45299347766172</v>
      </c>
      <c r="T160" s="274">
        <v>266.43908494178504</v>
      </c>
      <c r="U160" s="274">
        <v>267.44862114720354</v>
      </c>
      <c r="V160" s="274">
        <v>268.48177944039122</v>
      </c>
      <c r="W160" s="274">
        <v>269.53873918131609</v>
      </c>
      <c r="X160" s="274">
        <v>270.6196817625663</v>
      </c>
      <c r="Y160" s="274">
        <v>271.72479062867149</v>
      </c>
      <c r="Z160" s="274">
        <v>272.85425129562151</v>
      </c>
      <c r="AA160" s="274">
        <v>274.00825137058524</v>
      </c>
      <c r="AB160" s="274">
        <v>275.18698057182968</v>
      </c>
      <c r="AC160" s="274">
        <v>276.39063074884336</v>
      </c>
      <c r="AD160" s="274">
        <v>277.61939590266439</v>
      </c>
      <c r="AE160" s="274">
        <v>278.87347220641664</v>
      </c>
      <c r="AF160" s="274">
        <v>280.15305802605485</v>
      </c>
      <c r="AG160" s="274">
        <f t="shared" ref="AG160:AJ160" si="53">SUM(AG158:AG159)</f>
        <v>281.45835394132155</v>
      </c>
      <c r="AH160" s="274">
        <f t="shared" si="53"/>
        <v>282.78956276691758</v>
      </c>
      <c r="AI160" s="274">
        <f t="shared" si="53"/>
        <v>284.14688957388842</v>
      </c>
      <c r="AJ160" s="275">
        <f t="shared" si="53"/>
        <v>285.53054171122812</v>
      </c>
      <c r="AK160" s="152"/>
      <c r="AL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  <c r="BP160" s="152"/>
      <c r="BQ160" s="152"/>
    </row>
    <row r="161" spans="1:69" hidden="1" outlineLevel="2" x14ac:dyDescent="0.2">
      <c r="A161" s="152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2"/>
      <c r="AL161" s="152"/>
      <c r="AM161" s="152"/>
      <c r="AN161" s="152"/>
      <c r="AO161" s="152"/>
      <c r="AP161" s="152"/>
      <c r="AQ161" s="152"/>
      <c r="AR161" s="152"/>
      <c r="AS161" s="152"/>
      <c r="AT161" s="152"/>
      <c r="AU161" s="152"/>
      <c r="AV161" s="152"/>
      <c r="AW161" s="152"/>
      <c r="AX161" s="152"/>
      <c r="AY161" s="152"/>
      <c r="AZ161" s="152"/>
      <c r="BA161" s="152"/>
      <c r="BB161" s="152"/>
      <c r="BC161" s="152"/>
      <c r="BD161" s="152"/>
      <c r="BE161" s="152"/>
      <c r="BF161" s="152"/>
      <c r="BG161" s="152"/>
      <c r="BH161" s="152"/>
      <c r="BI161" s="152"/>
      <c r="BJ161" s="152"/>
      <c r="BK161" s="152"/>
      <c r="BL161" s="152"/>
      <c r="BM161" s="152"/>
      <c r="BN161" s="152"/>
      <c r="BO161" s="152"/>
      <c r="BP161" s="152"/>
      <c r="BQ161" s="152"/>
    </row>
    <row r="162" spans="1:69" hidden="1" outlineLevel="2" x14ac:dyDescent="0.2">
      <c r="A162" s="152"/>
      <c r="B162" s="260" t="s">
        <v>288</v>
      </c>
      <c r="C162" s="217"/>
      <c r="D162" s="217"/>
      <c r="E162" s="217"/>
      <c r="F162" s="217"/>
      <c r="G162" s="217"/>
      <c r="H162" s="217"/>
      <c r="I162" s="261"/>
      <c r="J162" s="261"/>
      <c r="K162" s="261"/>
      <c r="L162" s="261"/>
      <c r="M162" s="261"/>
      <c r="N162" s="261"/>
      <c r="O162" s="261"/>
      <c r="P162" s="261"/>
      <c r="Q162" s="261"/>
      <c r="R162" s="261"/>
      <c r="S162" s="261"/>
      <c r="T162" s="261"/>
      <c r="U162" s="261"/>
      <c r="V162" s="261"/>
      <c r="W162" s="261"/>
      <c r="X162" s="261"/>
      <c r="Y162" s="261"/>
      <c r="Z162" s="261"/>
      <c r="AA162" s="261"/>
      <c r="AB162" s="261"/>
      <c r="AC162" s="261"/>
      <c r="AD162" s="261"/>
      <c r="AE162" s="261"/>
      <c r="AF162" s="261"/>
      <c r="AG162" s="261"/>
      <c r="AH162" s="261"/>
      <c r="AI162" s="261"/>
      <c r="AJ162" s="262"/>
      <c r="AK162" s="152"/>
      <c r="AL162" s="152"/>
      <c r="AM162" s="152"/>
      <c r="AN162" s="152"/>
      <c r="AO162" s="152"/>
      <c r="AP162" s="152"/>
      <c r="AQ162" s="152"/>
      <c r="AR162" s="152"/>
      <c r="AS162" s="152"/>
      <c r="AT162" s="152"/>
      <c r="AU162" s="152"/>
      <c r="AV162" s="152"/>
      <c r="AW162" s="152"/>
      <c r="AX162" s="152"/>
      <c r="AY162" s="152"/>
      <c r="AZ162" s="152"/>
      <c r="BA162" s="152"/>
      <c r="BB162" s="152"/>
      <c r="BC162" s="152"/>
      <c r="BD162" s="152"/>
      <c r="BE162" s="152"/>
      <c r="BF162" s="152"/>
      <c r="BG162" s="152"/>
      <c r="BH162" s="152"/>
      <c r="BI162" s="152"/>
      <c r="BJ162" s="152"/>
      <c r="BK162" s="152"/>
      <c r="BL162" s="152"/>
      <c r="BM162" s="152"/>
      <c r="BN162" s="152"/>
      <c r="BO162" s="152"/>
      <c r="BP162" s="152"/>
      <c r="BQ162" s="152"/>
    </row>
    <row r="163" spans="1:69" hidden="1" outlineLevel="2" x14ac:dyDescent="0.2">
      <c r="A163" s="152"/>
      <c r="B163" s="29" t="s">
        <v>289</v>
      </c>
      <c r="C163" s="152"/>
      <c r="D163" s="7"/>
      <c r="E163" s="7"/>
      <c r="F163" s="7"/>
      <c r="G163" s="7"/>
      <c r="H163" s="7"/>
      <c r="I163" s="263">
        <v>23.013000000000002</v>
      </c>
      <c r="J163" s="263">
        <v>23.013000000000002</v>
      </c>
      <c r="K163" s="263">
        <v>23.013000000000002</v>
      </c>
      <c r="L163" s="263">
        <v>23.013000000000002</v>
      </c>
      <c r="M163" s="263">
        <v>23.013000000000002</v>
      </c>
      <c r="N163" s="263">
        <v>23.013000000000002</v>
      </c>
      <c r="O163" s="263">
        <v>23.013000000000002</v>
      </c>
      <c r="P163" s="263">
        <v>23.013000000000002</v>
      </c>
      <c r="Q163" s="263">
        <v>23.013000000000002</v>
      </c>
      <c r="R163" s="263">
        <v>23.013000000000002</v>
      </c>
      <c r="S163" s="263">
        <v>23.013000000000002</v>
      </c>
      <c r="T163" s="263">
        <v>23.013000000000002</v>
      </c>
      <c r="U163" s="263">
        <v>23.013000000000002</v>
      </c>
      <c r="V163" s="263">
        <v>23.013000000000002</v>
      </c>
      <c r="W163" s="263">
        <v>23.013000000000002</v>
      </c>
      <c r="X163" s="263">
        <v>23.013000000000002</v>
      </c>
      <c r="Y163" s="263">
        <v>23.013000000000002</v>
      </c>
      <c r="Z163" s="263">
        <v>23.013000000000002</v>
      </c>
      <c r="AA163" s="263">
        <v>23.013000000000002</v>
      </c>
      <c r="AB163" s="263">
        <v>23.013000000000002</v>
      </c>
      <c r="AC163" s="263">
        <v>23.013000000000002</v>
      </c>
      <c r="AD163" s="263">
        <v>23.013000000000002</v>
      </c>
      <c r="AE163" s="263">
        <v>23.013000000000002</v>
      </c>
      <c r="AF163" s="263">
        <v>23.013000000000002</v>
      </c>
      <c r="AG163" s="263">
        <v>23.013000000000002</v>
      </c>
      <c r="AH163" s="263">
        <v>23.013000000000002</v>
      </c>
      <c r="AI163" s="263">
        <v>23.013000000000002</v>
      </c>
      <c r="AJ163" s="264">
        <v>23.013000000000002</v>
      </c>
      <c r="AK163" s="152"/>
      <c r="AL163" s="152"/>
      <c r="AM163" s="152"/>
      <c r="AN163" s="152"/>
      <c r="AO163" s="152"/>
      <c r="AP163" s="152"/>
      <c r="AQ163" s="152"/>
      <c r="AR163" s="152"/>
      <c r="AS163" s="152"/>
      <c r="AT163" s="152"/>
      <c r="AU163" s="152"/>
      <c r="AV163" s="152"/>
      <c r="AW163" s="152"/>
      <c r="AX163" s="152"/>
      <c r="AY163" s="152"/>
      <c r="AZ163" s="152"/>
      <c r="BA163" s="152"/>
      <c r="BB163" s="152"/>
      <c r="BC163" s="152"/>
      <c r="BD163" s="152"/>
      <c r="BE163" s="152"/>
      <c r="BF163" s="152"/>
      <c r="BG163" s="152"/>
      <c r="BH163" s="152"/>
      <c r="BI163" s="152"/>
      <c r="BJ163" s="152"/>
      <c r="BK163" s="152"/>
      <c r="BL163" s="152"/>
      <c r="BM163" s="152"/>
      <c r="BN163" s="152"/>
      <c r="BO163" s="152"/>
      <c r="BP163" s="152"/>
      <c r="BQ163" s="152"/>
    </row>
    <row r="164" spans="1:69" hidden="1" outlineLevel="2" x14ac:dyDescent="0.2">
      <c r="A164" s="152"/>
      <c r="B164" s="26" t="s">
        <v>290</v>
      </c>
      <c r="C164" s="241"/>
      <c r="D164" s="53"/>
      <c r="E164" s="53"/>
      <c r="F164" s="53"/>
      <c r="G164" s="53"/>
      <c r="H164" s="53"/>
      <c r="I164" s="265">
        <v>168.85499999999999</v>
      </c>
      <c r="J164" s="265">
        <v>168.85499999999999</v>
      </c>
      <c r="K164" s="265">
        <v>168.85499999999999</v>
      </c>
      <c r="L164" s="265">
        <v>168.85499999999999</v>
      </c>
      <c r="M164" s="265">
        <v>168.85499999999999</v>
      </c>
      <c r="N164" s="265">
        <v>168.85499999999999</v>
      </c>
      <c r="O164" s="265">
        <v>168.85499999999999</v>
      </c>
      <c r="P164" s="265">
        <v>168.85499999999999</v>
      </c>
      <c r="Q164" s="265">
        <v>168.85499999999999</v>
      </c>
      <c r="R164" s="265">
        <v>168.85499999999999</v>
      </c>
      <c r="S164" s="265">
        <v>168.85499999999999</v>
      </c>
      <c r="T164" s="265">
        <v>168.85499999999999</v>
      </c>
      <c r="U164" s="265">
        <v>168.85499999999999</v>
      </c>
      <c r="V164" s="265">
        <v>168.85499999999999</v>
      </c>
      <c r="W164" s="265">
        <v>168.85499999999999</v>
      </c>
      <c r="X164" s="265">
        <v>168.85499999999999</v>
      </c>
      <c r="Y164" s="265">
        <v>168.85499999999999</v>
      </c>
      <c r="Z164" s="265">
        <v>168.85499999999999</v>
      </c>
      <c r="AA164" s="265">
        <v>168.85499999999999</v>
      </c>
      <c r="AB164" s="265">
        <v>168.85499999999999</v>
      </c>
      <c r="AC164" s="265">
        <v>168.85499999999999</v>
      </c>
      <c r="AD164" s="265">
        <v>168.85499999999999</v>
      </c>
      <c r="AE164" s="265">
        <v>168.85499999999999</v>
      </c>
      <c r="AF164" s="265">
        <v>168.85499999999999</v>
      </c>
      <c r="AG164" s="265">
        <v>168.85499999999999</v>
      </c>
      <c r="AH164" s="265">
        <v>168.85499999999999</v>
      </c>
      <c r="AI164" s="265">
        <v>168.85499999999999</v>
      </c>
      <c r="AJ164" s="266">
        <v>168.85499999999999</v>
      </c>
      <c r="AK164" s="152"/>
      <c r="AL164" s="152"/>
      <c r="AM164" s="152"/>
      <c r="AN164" s="152"/>
      <c r="AO164" s="152"/>
      <c r="AP164" s="152"/>
      <c r="AQ164" s="152"/>
      <c r="AR164" s="152"/>
      <c r="AS164" s="152"/>
      <c r="AT164" s="152"/>
      <c r="AU164" s="152"/>
      <c r="AV164" s="152"/>
      <c r="AW164" s="152"/>
      <c r="AX164" s="152"/>
      <c r="AY164" s="152"/>
      <c r="AZ164" s="152"/>
      <c r="BA164" s="152"/>
      <c r="BB164" s="152"/>
      <c r="BC164" s="152"/>
      <c r="BD164" s="152"/>
      <c r="BE164" s="152"/>
      <c r="BF164" s="152"/>
      <c r="BG164" s="152"/>
      <c r="BH164" s="152"/>
      <c r="BI164" s="152"/>
      <c r="BJ164" s="152"/>
      <c r="BK164" s="152"/>
      <c r="BL164" s="152"/>
      <c r="BM164" s="152"/>
      <c r="BN164" s="152"/>
      <c r="BO164" s="152"/>
      <c r="BP164" s="152"/>
      <c r="BQ164" s="152"/>
    </row>
    <row r="165" spans="1:69" hidden="1" outlineLevel="1" collapsed="1" x14ac:dyDescent="0.2">
      <c r="G165" s="153" t="s">
        <v>304</v>
      </c>
      <c r="AK165" s="152"/>
      <c r="AL165" s="152"/>
      <c r="AM165" s="152"/>
      <c r="AN165" s="152"/>
      <c r="AO165" s="152"/>
      <c r="AP165" s="152"/>
      <c r="AQ165" s="152"/>
      <c r="AR165" s="152"/>
      <c r="AS165" s="152"/>
      <c r="AT165" s="152"/>
      <c r="AU165" s="152"/>
      <c r="AV165" s="152"/>
      <c r="AW165" s="152"/>
      <c r="AX165" s="152"/>
      <c r="AY165" s="152"/>
      <c r="AZ165" s="152"/>
      <c r="BA165" s="152"/>
      <c r="BB165" s="152"/>
      <c r="BC165" s="152"/>
      <c r="BD165" s="152"/>
      <c r="BE165" s="152"/>
      <c r="BF165" s="152"/>
      <c r="BG165" s="152"/>
      <c r="BH165" s="152"/>
      <c r="BI165" s="152"/>
      <c r="BJ165" s="152"/>
      <c r="BK165" s="152"/>
      <c r="BL165" s="152"/>
      <c r="BM165" s="152"/>
      <c r="BN165" s="152"/>
      <c r="BO165" s="152"/>
      <c r="BP165" s="152"/>
      <c r="BQ165" s="152"/>
    </row>
    <row r="166" spans="1:69" collapsed="1" x14ac:dyDescent="0.2">
      <c r="A166" s="14" t="s">
        <v>131</v>
      </c>
      <c r="B166" s="13"/>
      <c r="C166" s="13"/>
      <c r="D166" s="13"/>
      <c r="E166" s="12"/>
      <c r="F166" s="12"/>
      <c r="G166" s="197" t="s">
        <v>162</v>
      </c>
      <c r="H166" s="12"/>
      <c r="I166" s="12"/>
      <c r="J166" s="12">
        <v>1</v>
      </c>
      <c r="K166" s="12">
        <v>1</v>
      </c>
      <c r="L166" s="12">
        <v>1</v>
      </c>
      <c r="M166" s="12">
        <v>1</v>
      </c>
      <c r="N166" s="12">
        <v>1</v>
      </c>
      <c r="O166" s="12">
        <v>1</v>
      </c>
      <c r="P166" s="12">
        <v>1</v>
      </c>
      <c r="Q166" s="12">
        <v>1</v>
      </c>
      <c r="R166" s="12">
        <v>1</v>
      </c>
      <c r="S166" s="12">
        <v>1</v>
      </c>
      <c r="T166" s="12">
        <v>1</v>
      </c>
      <c r="U166" s="12">
        <v>1</v>
      </c>
      <c r="V166" s="12">
        <v>1</v>
      </c>
      <c r="W166" s="12">
        <v>1</v>
      </c>
      <c r="X166" s="12">
        <v>1</v>
      </c>
      <c r="Y166" s="12">
        <v>1</v>
      </c>
      <c r="Z166" s="12">
        <v>1</v>
      </c>
      <c r="AA166" s="12">
        <v>1</v>
      </c>
      <c r="AB166" s="12">
        <v>1</v>
      </c>
      <c r="AC166" s="12">
        <v>1</v>
      </c>
      <c r="AD166" s="12">
        <v>1</v>
      </c>
      <c r="AE166" s="12">
        <v>1</v>
      </c>
      <c r="AF166" s="12">
        <v>1</v>
      </c>
      <c r="AG166" s="12">
        <v>1</v>
      </c>
      <c r="AH166" s="12">
        <v>1</v>
      </c>
      <c r="AI166" s="12">
        <v>1</v>
      </c>
      <c r="AJ166" s="12">
        <v>1</v>
      </c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</row>
    <row r="167" spans="1:69" x14ac:dyDescent="0.2">
      <c r="AK167" s="152"/>
      <c r="AL167" s="152"/>
      <c r="AM167" s="152"/>
      <c r="AN167" s="152"/>
      <c r="AO167" s="152"/>
      <c r="AP167" s="152"/>
      <c r="AQ167" s="152"/>
      <c r="AR167" s="152"/>
      <c r="AS167" s="152"/>
      <c r="AT167" s="152"/>
      <c r="AU167" s="152"/>
      <c r="AV167" s="152"/>
      <c r="AW167" s="152"/>
      <c r="AX167" s="152"/>
      <c r="AY167" s="152"/>
      <c r="AZ167" s="152"/>
      <c r="BA167" s="152"/>
      <c r="BB167" s="152"/>
      <c r="BC167" s="152"/>
      <c r="BD167" s="152"/>
      <c r="BE167" s="152"/>
      <c r="BF167" s="152"/>
      <c r="BG167" s="152"/>
      <c r="BH167" s="152"/>
      <c r="BI167" s="152"/>
      <c r="BJ167" s="152"/>
      <c r="BK167" s="152"/>
      <c r="BL167" s="152"/>
      <c r="BM167" s="152"/>
      <c r="BN167" s="152"/>
      <c r="BO167" s="152"/>
      <c r="BP167" s="152"/>
      <c r="BQ167" s="152"/>
    </row>
    <row r="168" spans="1:69" hidden="1" outlineLevel="1" x14ac:dyDescent="0.2">
      <c r="A168" s="6" t="s">
        <v>130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152"/>
      <c r="AL168" s="152"/>
      <c r="AM168" s="152"/>
      <c r="AN168" s="152"/>
      <c r="AO168" s="152"/>
      <c r="AP168" s="152"/>
      <c r="AQ168" s="152"/>
      <c r="AR168" s="152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  <c r="BP168" s="152"/>
      <c r="BQ168" s="152"/>
    </row>
    <row r="169" spans="1:69" hidden="1" outlineLevel="2" x14ac:dyDescent="0.2">
      <c r="AK169" s="152"/>
      <c r="AL169" s="152"/>
      <c r="AM169" s="152"/>
      <c r="AN169" s="152"/>
      <c r="AO169" s="152"/>
      <c r="AP169" s="152"/>
      <c r="AQ169" s="152"/>
      <c r="AR169" s="152"/>
      <c r="AS169" s="152"/>
      <c r="AT169" s="152"/>
      <c r="AU169" s="152"/>
      <c r="AV169" s="152"/>
      <c r="AW169" s="152"/>
      <c r="AX169" s="152"/>
      <c r="AY169" s="152"/>
      <c r="AZ169" s="152"/>
      <c r="BA169" s="152"/>
      <c r="BB169" s="152"/>
      <c r="BC169" s="152"/>
      <c r="BD169" s="152"/>
      <c r="BE169" s="152"/>
      <c r="BF169" s="152"/>
      <c r="BG169" s="152"/>
      <c r="BH169" s="152"/>
      <c r="BI169" s="152"/>
      <c r="BJ169" s="152"/>
      <c r="BK169" s="152"/>
      <c r="BL169" s="152"/>
      <c r="BM169" s="152"/>
      <c r="BN169" s="152"/>
      <c r="BO169" s="152"/>
      <c r="BP169" s="152"/>
      <c r="BQ169" s="152"/>
    </row>
    <row r="170" spans="1:69" hidden="1" outlineLevel="2" x14ac:dyDescent="0.2">
      <c r="A170" s="152"/>
      <c r="B170" s="59" t="s">
        <v>130</v>
      </c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</row>
    <row r="171" spans="1:69" hidden="1" outlineLevel="2" x14ac:dyDescent="0.2">
      <c r="B171" s="29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152"/>
      <c r="AL171" s="152"/>
      <c r="AM171" s="152"/>
      <c r="AN171" s="152"/>
      <c r="AO171" s="152"/>
      <c r="AP171" s="152"/>
      <c r="AQ171" s="152"/>
      <c r="AR171" s="152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2"/>
      <c r="BF171" s="152"/>
      <c r="BG171" s="152"/>
      <c r="BH171" s="152"/>
      <c r="BI171" s="152"/>
      <c r="BJ171" s="152"/>
      <c r="BK171" s="152"/>
      <c r="BL171" s="152"/>
      <c r="BM171" s="152"/>
      <c r="BN171" s="152"/>
      <c r="BO171" s="152"/>
      <c r="BP171" s="152"/>
      <c r="BQ171" s="152"/>
    </row>
    <row r="172" spans="1:69" hidden="1" outlineLevel="2" x14ac:dyDescent="0.2">
      <c r="B172" s="29" t="s">
        <v>129</v>
      </c>
      <c r="C172" s="7"/>
      <c r="D172" s="7"/>
      <c r="E172" s="7"/>
      <c r="F172" s="7">
        <v>0</v>
      </c>
      <c r="G172" s="7"/>
      <c r="H172" s="7"/>
      <c r="I172" s="158" t="s">
        <v>172</v>
      </c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152"/>
      <c r="AL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2"/>
      <c r="BN172" s="152"/>
      <c r="BO172" s="152"/>
      <c r="BP172" s="152"/>
      <c r="BQ172" s="152"/>
    </row>
    <row r="173" spans="1:69" hidden="1" outlineLevel="2" x14ac:dyDescent="0.2">
      <c r="B173" s="29" t="s">
        <v>128</v>
      </c>
      <c r="C173" s="7"/>
      <c r="D173" s="7"/>
      <c r="E173" s="7"/>
      <c r="F173" s="7">
        <v>0</v>
      </c>
      <c r="G173" s="7"/>
      <c r="H173" s="7"/>
      <c r="I173" s="158" t="s">
        <v>173</v>
      </c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152"/>
      <c r="AL173" s="152"/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2"/>
      <c r="BN173" s="152"/>
      <c r="BO173" s="152"/>
      <c r="BP173" s="152"/>
      <c r="BQ173" s="152"/>
    </row>
    <row r="174" spans="1:69" hidden="1" outlineLevel="2" x14ac:dyDescent="0.2">
      <c r="B174" s="29" t="s">
        <v>127</v>
      </c>
      <c r="C174" s="7"/>
      <c r="D174" s="7"/>
      <c r="E174" s="7"/>
      <c r="F174" s="7">
        <v>0</v>
      </c>
      <c r="G174" s="7"/>
      <c r="H174" s="7"/>
      <c r="I174" s="158" t="s">
        <v>174</v>
      </c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2"/>
      <c r="BN174" s="152"/>
      <c r="BO174" s="152"/>
      <c r="BP174" s="152"/>
      <c r="BQ174" s="152"/>
    </row>
    <row r="175" spans="1:69" hidden="1" outlineLevel="2" x14ac:dyDescent="0.2">
      <c r="B175" s="29" t="s">
        <v>126</v>
      </c>
      <c r="C175" s="7"/>
      <c r="D175" s="7"/>
      <c r="E175" s="7"/>
      <c r="F175" s="7">
        <v>0</v>
      </c>
      <c r="G175" s="7"/>
      <c r="H175" s="7"/>
      <c r="I175" s="158" t="s">
        <v>186</v>
      </c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152"/>
      <c r="AL175" s="152"/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2"/>
      <c r="BN175" s="152"/>
      <c r="BO175" s="152"/>
      <c r="BP175" s="152"/>
      <c r="BQ175" s="152"/>
    </row>
    <row r="176" spans="1:69" hidden="1" outlineLevel="2" x14ac:dyDescent="0.2">
      <c r="B176" s="29" t="s">
        <v>125</v>
      </c>
      <c r="C176" s="7"/>
      <c r="D176" s="7"/>
      <c r="E176" s="7"/>
      <c r="F176" s="7">
        <v>0</v>
      </c>
      <c r="G176" s="7"/>
      <c r="H176" s="7"/>
      <c r="I176" s="158" t="s">
        <v>185</v>
      </c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</row>
    <row r="177" spans="2:69" hidden="1" outlineLevel="2" x14ac:dyDescent="0.2">
      <c r="B177" s="29" t="s">
        <v>318</v>
      </c>
      <c r="C177" s="7"/>
      <c r="D177" s="7"/>
      <c r="E177" s="7"/>
      <c r="F177" s="7">
        <v>0</v>
      </c>
      <c r="G177" s="7"/>
      <c r="H177" s="7"/>
      <c r="I177" s="158" t="s">
        <v>319</v>
      </c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152"/>
      <c r="AL177" s="152"/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2"/>
      <c r="BN177" s="152"/>
      <c r="BO177" s="152"/>
      <c r="BP177" s="152"/>
      <c r="BQ177" s="152"/>
    </row>
    <row r="178" spans="2:69" hidden="1" outlineLevel="2" x14ac:dyDescent="0.2">
      <c r="B178" s="29"/>
      <c r="C178" s="7"/>
      <c r="D178" s="7"/>
      <c r="E178" s="7"/>
      <c r="F178" s="7"/>
      <c r="G178" s="7"/>
      <c r="H178" s="7"/>
      <c r="I178" s="158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152"/>
      <c r="AL178" s="152"/>
      <c r="AM178" s="152"/>
      <c r="AN178" s="152"/>
      <c r="AO178" s="152"/>
      <c r="AP178" s="152"/>
      <c r="AQ178" s="152"/>
      <c r="AR178" s="152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2"/>
      <c r="BN178" s="152"/>
      <c r="BO178" s="152"/>
      <c r="BP178" s="152"/>
      <c r="BQ178" s="152"/>
    </row>
    <row r="179" spans="2:69" hidden="1" outlineLevel="2" x14ac:dyDescent="0.2">
      <c r="B179" s="29" t="s">
        <v>243</v>
      </c>
      <c r="C179" s="7"/>
      <c r="D179" s="7"/>
      <c r="E179" s="7"/>
      <c r="F179" s="85">
        <v>0.01</v>
      </c>
      <c r="G179" s="7"/>
      <c r="H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152"/>
      <c r="AL179" s="152"/>
      <c r="AM179" s="152"/>
      <c r="AN179" s="152"/>
      <c r="AO179" s="152"/>
      <c r="AP179" s="152"/>
      <c r="AQ179" s="152"/>
      <c r="AR179" s="152"/>
      <c r="AS179" s="152"/>
      <c r="AT179" s="152"/>
      <c r="AU179" s="152"/>
      <c r="AV179" s="152"/>
      <c r="AW179" s="152"/>
      <c r="AX179" s="152"/>
      <c r="AY179" s="152"/>
      <c r="AZ179" s="152"/>
      <c r="BA179" s="152"/>
      <c r="BB179" s="152"/>
      <c r="BC179" s="152"/>
      <c r="BD179" s="152"/>
      <c r="BE179" s="152"/>
      <c r="BF179" s="152"/>
      <c r="BG179" s="152"/>
      <c r="BH179" s="152"/>
      <c r="BI179" s="152"/>
      <c r="BJ179" s="152"/>
      <c r="BK179" s="152"/>
      <c r="BL179" s="152"/>
      <c r="BM179" s="152"/>
      <c r="BN179" s="152"/>
      <c r="BO179" s="152"/>
      <c r="BP179" s="152"/>
      <c r="BQ179" s="152"/>
    </row>
    <row r="180" spans="2:69" hidden="1" outlineLevel="2" x14ac:dyDescent="0.2">
      <c r="B180" s="29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152"/>
      <c r="AL180" s="152"/>
      <c r="AM180" s="152"/>
      <c r="AN180" s="152"/>
      <c r="AO180" s="152"/>
      <c r="AP180" s="152"/>
      <c r="AQ180" s="152"/>
      <c r="AR180" s="152"/>
      <c r="AS180" s="152"/>
      <c r="AT180" s="152"/>
      <c r="AU180" s="152"/>
      <c r="AV180" s="152"/>
      <c r="AW180" s="152"/>
      <c r="AX180" s="152"/>
      <c r="AY180" s="152"/>
      <c r="AZ180" s="152"/>
      <c r="BA180" s="152"/>
      <c r="BB180" s="152"/>
      <c r="BC180" s="152"/>
      <c r="BD180" s="152"/>
      <c r="BE180" s="152"/>
      <c r="BF180" s="152"/>
      <c r="BG180" s="152"/>
      <c r="BH180" s="152"/>
      <c r="BI180" s="152"/>
      <c r="BJ180" s="152"/>
      <c r="BK180" s="152"/>
      <c r="BL180" s="152"/>
      <c r="BM180" s="152"/>
      <c r="BN180" s="152"/>
      <c r="BO180" s="152"/>
      <c r="BP180" s="152"/>
      <c r="BQ180" s="152"/>
    </row>
    <row r="181" spans="2:69" hidden="1" outlineLevel="2" x14ac:dyDescent="0.2">
      <c r="B181" s="29" t="s">
        <v>404</v>
      </c>
      <c r="C181" s="7"/>
      <c r="D181" s="7"/>
      <c r="E181" s="7"/>
      <c r="F181" s="152" t="s">
        <v>405</v>
      </c>
      <c r="G181" s="7"/>
      <c r="H181" s="7"/>
      <c r="I181" s="134">
        <v>2088.9706732177588</v>
      </c>
      <c r="J181" s="189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152"/>
      <c r="AL181" s="152"/>
      <c r="AM181" s="152"/>
      <c r="AN181" s="152"/>
      <c r="AO181" s="152"/>
      <c r="AP181" s="152"/>
      <c r="AQ181" s="152"/>
      <c r="AR181" s="152"/>
      <c r="AS181" s="152"/>
      <c r="AT181" s="152"/>
      <c r="AU181" s="152"/>
      <c r="AV181" s="152"/>
      <c r="AW181" s="152"/>
      <c r="AX181" s="152"/>
      <c r="AY181" s="152"/>
      <c r="AZ181" s="152"/>
      <c r="BA181" s="152"/>
      <c r="BB181" s="152"/>
      <c r="BC181" s="152"/>
      <c r="BD181" s="152"/>
      <c r="BE181" s="152"/>
      <c r="BF181" s="152"/>
      <c r="BG181" s="152"/>
      <c r="BH181" s="152"/>
      <c r="BI181" s="152"/>
      <c r="BJ181" s="152"/>
      <c r="BK181" s="152"/>
      <c r="BL181" s="152"/>
      <c r="BM181" s="152"/>
      <c r="BN181" s="152"/>
      <c r="BO181" s="152"/>
      <c r="BP181" s="152"/>
      <c r="BQ181" s="152"/>
    </row>
    <row r="182" spans="2:69" hidden="1" outlineLevel="2" x14ac:dyDescent="0.2">
      <c r="B182" s="29" t="s">
        <v>406</v>
      </c>
      <c r="C182" s="7"/>
      <c r="D182" s="7"/>
      <c r="E182" s="7"/>
      <c r="F182" s="152" t="s">
        <v>405</v>
      </c>
      <c r="G182" s="7"/>
      <c r="H182" s="7"/>
      <c r="I182" s="134">
        <v>1039.8797736702584</v>
      </c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152"/>
      <c r="AL182" s="152"/>
      <c r="AM182" s="152"/>
      <c r="AN182" s="152"/>
      <c r="AO182" s="152"/>
      <c r="AP182" s="152"/>
      <c r="AQ182" s="152"/>
      <c r="AR182" s="152"/>
      <c r="AS182" s="152"/>
      <c r="AT182" s="152"/>
      <c r="AU182" s="152"/>
      <c r="AV182" s="152"/>
      <c r="AW182" s="152"/>
      <c r="AX182" s="152"/>
      <c r="AY182" s="152"/>
      <c r="AZ182" s="152"/>
      <c r="BA182" s="152"/>
      <c r="BB182" s="152"/>
      <c r="BC182" s="152"/>
      <c r="BD182" s="152"/>
      <c r="BE182" s="152"/>
      <c r="BF182" s="152"/>
      <c r="BG182" s="152"/>
      <c r="BH182" s="152"/>
      <c r="BI182" s="152"/>
      <c r="BJ182" s="152"/>
      <c r="BK182" s="152"/>
      <c r="BL182" s="152"/>
      <c r="BM182" s="152"/>
      <c r="BN182" s="152"/>
      <c r="BO182" s="152"/>
      <c r="BP182" s="152"/>
      <c r="BQ182" s="152"/>
    </row>
    <row r="183" spans="2:69" hidden="1" outlineLevel="2" x14ac:dyDescent="0.2">
      <c r="B183" s="29" t="s">
        <v>407</v>
      </c>
      <c r="C183" s="7"/>
      <c r="D183" s="7"/>
      <c r="E183" s="7"/>
      <c r="F183" s="152" t="s">
        <v>405</v>
      </c>
      <c r="G183" s="7"/>
      <c r="H183" s="7"/>
      <c r="I183" s="134">
        <v>1853.0717224667349</v>
      </c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152"/>
      <c r="AL183" s="152"/>
      <c r="AM183" s="152"/>
      <c r="AN183" s="152"/>
      <c r="AO183" s="152"/>
      <c r="AP183" s="152"/>
      <c r="AQ183" s="152"/>
      <c r="AR183" s="152"/>
      <c r="AS183" s="152"/>
      <c r="AT183" s="152"/>
      <c r="AU183" s="152"/>
      <c r="AV183" s="152"/>
      <c r="AW183" s="152"/>
      <c r="AX183" s="152"/>
      <c r="AY183" s="152"/>
      <c r="AZ183" s="152"/>
      <c r="BA183" s="152"/>
      <c r="BB183" s="152"/>
      <c r="BC183" s="152"/>
      <c r="BD183" s="152"/>
      <c r="BE183" s="152"/>
      <c r="BF183" s="152"/>
      <c r="BG183" s="152"/>
      <c r="BH183" s="152"/>
      <c r="BI183" s="152"/>
      <c r="BJ183" s="152"/>
      <c r="BK183" s="152"/>
      <c r="BL183" s="152"/>
      <c r="BM183" s="152"/>
      <c r="BN183" s="152"/>
      <c r="BO183" s="152"/>
      <c r="BP183" s="152"/>
      <c r="BQ183" s="152"/>
    </row>
    <row r="184" spans="2:69" hidden="1" outlineLevel="2" x14ac:dyDescent="0.2">
      <c r="B184" s="29" t="s">
        <v>408</v>
      </c>
      <c r="C184" s="7"/>
      <c r="D184" s="7"/>
      <c r="E184" s="7"/>
      <c r="F184" s="152" t="s">
        <v>405</v>
      </c>
      <c r="G184" s="7"/>
      <c r="H184" s="7"/>
      <c r="I184" s="134">
        <v>712.65783064524805</v>
      </c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  <c r="AY184" s="152"/>
      <c r="AZ184" s="152"/>
      <c r="BA184" s="152"/>
      <c r="BB184" s="152"/>
      <c r="BC184" s="152"/>
      <c r="BD184" s="152"/>
      <c r="BE184" s="152"/>
      <c r="BF184" s="152"/>
      <c r="BG184" s="152"/>
      <c r="BH184" s="152"/>
      <c r="BI184" s="152"/>
      <c r="BJ184" s="152"/>
      <c r="BK184" s="152"/>
      <c r="BL184" s="152"/>
      <c r="BM184" s="152"/>
      <c r="BN184" s="152"/>
      <c r="BO184" s="152"/>
      <c r="BP184" s="152"/>
      <c r="BQ184" s="152"/>
    </row>
    <row r="185" spans="2:69" hidden="1" outlineLevel="2" x14ac:dyDescent="0.2">
      <c r="B185" s="29" t="s">
        <v>409</v>
      </c>
      <c r="C185" s="7"/>
      <c r="D185" s="7"/>
      <c r="E185" s="7"/>
      <c r="F185" s="152" t="s">
        <v>405</v>
      </c>
      <c r="G185" s="7"/>
      <c r="H185" s="7"/>
      <c r="I185" s="134">
        <v>16.876000000000001</v>
      </c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152"/>
      <c r="AL185" s="152"/>
      <c r="AM185" s="152"/>
      <c r="AN185" s="152"/>
      <c r="AO185" s="152"/>
      <c r="AP185" s="152"/>
      <c r="AQ185" s="152"/>
      <c r="AR185" s="152"/>
      <c r="AS185" s="152"/>
      <c r="AT185" s="152"/>
      <c r="AU185" s="152"/>
      <c r="AV185" s="152"/>
      <c r="AW185" s="152"/>
      <c r="AX185" s="152"/>
      <c r="AY185" s="152"/>
      <c r="AZ185" s="152"/>
      <c r="BA185" s="152"/>
      <c r="BB185" s="152"/>
      <c r="BC185" s="152"/>
      <c r="BD185" s="152"/>
      <c r="BE185" s="152"/>
      <c r="BF185" s="152"/>
      <c r="BG185" s="152"/>
      <c r="BH185" s="152"/>
      <c r="BI185" s="152"/>
      <c r="BJ185" s="152"/>
      <c r="BK185" s="152"/>
      <c r="BL185" s="152"/>
      <c r="BM185" s="152"/>
      <c r="BN185" s="152"/>
      <c r="BO185" s="152"/>
      <c r="BP185" s="152"/>
      <c r="BQ185" s="152"/>
    </row>
    <row r="186" spans="2:69" hidden="1" outlineLevel="2" x14ac:dyDescent="0.2">
      <c r="B186" s="29" t="s">
        <v>410</v>
      </c>
      <c r="C186" s="7"/>
      <c r="D186" s="7"/>
      <c r="E186" s="7"/>
      <c r="F186" s="152" t="s">
        <v>405</v>
      </c>
      <c r="G186" s="7"/>
      <c r="H186" s="7"/>
      <c r="I186" s="134">
        <v>819.68500000000006</v>
      </c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152"/>
      <c r="AL186" s="152"/>
      <c r="AM186" s="152"/>
      <c r="AN186" s="152"/>
      <c r="AO186" s="152"/>
      <c r="AP186" s="152"/>
      <c r="AQ186" s="152"/>
      <c r="AR186" s="152"/>
      <c r="AS186" s="152"/>
      <c r="AT186" s="152"/>
      <c r="AU186" s="152"/>
      <c r="AV186" s="152"/>
      <c r="AW186" s="152"/>
      <c r="AX186" s="152"/>
      <c r="AY186" s="152"/>
      <c r="AZ186" s="152"/>
      <c r="BA186" s="152"/>
      <c r="BB186" s="152"/>
      <c r="BC186" s="152"/>
      <c r="BD186" s="152"/>
      <c r="BE186" s="152"/>
      <c r="BF186" s="152"/>
      <c r="BG186" s="152"/>
      <c r="BH186" s="152"/>
      <c r="BI186" s="152"/>
      <c r="BJ186" s="152"/>
      <c r="BK186" s="152"/>
      <c r="BL186" s="152"/>
      <c r="BM186" s="152"/>
      <c r="BN186" s="152"/>
      <c r="BO186" s="152"/>
      <c r="BP186" s="152"/>
      <c r="BQ186" s="152"/>
    </row>
    <row r="187" spans="2:69" hidden="1" outlineLevel="2" x14ac:dyDescent="0.2">
      <c r="B187" s="29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152"/>
      <c r="AL187" s="152"/>
      <c r="AM187" s="152"/>
      <c r="AN187" s="152"/>
      <c r="AO187" s="152"/>
      <c r="AP187" s="152"/>
      <c r="AQ187" s="152"/>
      <c r="AR187" s="152"/>
      <c r="AS187" s="152"/>
      <c r="AT187" s="152"/>
      <c r="AU187" s="152"/>
      <c r="AV187" s="152"/>
      <c r="AW187" s="152"/>
      <c r="AX187" s="152"/>
      <c r="AY187" s="152"/>
      <c r="AZ187" s="152"/>
      <c r="BA187" s="152"/>
      <c r="BB187" s="152"/>
      <c r="BC187" s="152"/>
      <c r="BD187" s="152"/>
      <c r="BE187" s="152"/>
      <c r="BF187" s="152"/>
      <c r="BG187" s="152"/>
      <c r="BH187" s="152"/>
      <c r="BI187" s="152"/>
      <c r="BJ187" s="152"/>
      <c r="BK187" s="152"/>
      <c r="BL187" s="152"/>
      <c r="BM187" s="152"/>
      <c r="BN187" s="152"/>
      <c r="BO187" s="152"/>
      <c r="BP187" s="152"/>
      <c r="BQ187" s="152"/>
    </row>
    <row r="188" spans="2:69" hidden="1" outlineLevel="2" x14ac:dyDescent="0.2">
      <c r="B188" s="29" t="s">
        <v>411</v>
      </c>
      <c r="C188" s="7"/>
      <c r="D188" s="7"/>
      <c r="E188" s="7"/>
      <c r="F188" s="152" t="s">
        <v>405</v>
      </c>
      <c r="G188" s="7"/>
      <c r="H188" s="7"/>
      <c r="I188" s="161">
        <v>110.36499999999999</v>
      </c>
      <c r="J188" s="90">
        <v>128.50200000000001</v>
      </c>
      <c r="K188" s="90">
        <v>124.65</v>
      </c>
      <c r="L188" s="90">
        <v>125.8965</v>
      </c>
      <c r="M188" s="90">
        <v>127.15546500000001</v>
      </c>
      <c r="N188" s="90">
        <v>128.42701965000001</v>
      </c>
      <c r="O188" s="90">
        <v>129.71128984649999</v>
      </c>
      <c r="P188" s="90">
        <v>131.008402744965</v>
      </c>
      <c r="Q188" s="90">
        <v>132.31848677241464</v>
      </c>
      <c r="R188" s="90">
        <v>133.64167164013878</v>
      </c>
      <c r="S188" s="90">
        <v>134.97808835654018</v>
      </c>
      <c r="T188" s="90">
        <v>136.3278692401056</v>
      </c>
      <c r="U188" s="90">
        <v>137.69114793250665</v>
      </c>
      <c r="V188" s="90">
        <v>139.06805941183171</v>
      </c>
      <c r="W188" s="90">
        <v>140.45874000595003</v>
      </c>
      <c r="X188" s="90">
        <v>141.86332740600955</v>
      </c>
      <c r="Y188" s="90">
        <v>143.28196068006963</v>
      </c>
      <c r="Z188" s="90">
        <v>144.71478028687034</v>
      </c>
      <c r="AA188" s="90">
        <v>146.16192808973904</v>
      </c>
      <c r="AB188" s="90">
        <v>147.62354737063643</v>
      </c>
      <c r="AC188" s="90">
        <v>149.0997828443428</v>
      </c>
      <c r="AD188" s="90">
        <v>150.59078067278622</v>
      </c>
      <c r="AE188" s="90">
        <v>152.09668847951409</v>
      </c>
      <c r="AF188" s="90">
        <v>153.61765536430923</v>
      </c>
      <c r="AG188" s="90">
        <f t="shared" ref="AG188:AJ192" si="54">AF188*(1+$F$179)</f>
        <v>155.15383191795232</v>
      </c>
      <c r="AH188" s="90">
        <f t="shared" si="54"/>
        <v>156.70537023713183</v>
      </c>
      <c r="AI188" s="90">
        <f t="shared" si="54"/>
        <v>158.27242393950314</v>
      </c>
      <c r="AJ188" s="90">
        <f t="shared" si="54"/>
        <v>159.85514817889816</v>
      </c>
      <c r="AK188" s="152"/>
      <c r="AL188" s="152"/>
      <c r="AM188" s="152"/>
      <c r="AN188" s="152"/>
      <c r="AO188" s="152"/>
      <c r="AP188" s="152"/>
      <c r="AQ188" s="152"/>
      <c r="AR188" s="152"/>
      <c r="AS188" s="152"/>
      <c r="AT188" s="152"/>
      <c r="AU188" s="152"/>
      <c r="AV188" s="152"/>
      <c r="AW188" s="152"/>
      <c r="AX188" s="152"/>
      <c r="AY188" s="152"/>
      <c r="AZ188" s="152"/>
      <c r="BA188" s="152"/>
      <c r="BB188" s="152"/>
      <c r="BC188" s="152"/>
      <c r="BD188" s="152"/>
      <c r="BE188" s="152"/>
      <c r="BF188" s="152"/>
      <c r="BG188" s="152"/>
      <c r="BH188" s="152"/>
      <c r="BI188" s="152"/>
      <c r="BJ188" s="152"/>
      <c r="BK188" s="152"/>
      <c r="BL188" s="152"/>
      <c r="BM188" s="152"/>
      <c r="BN188" s="152"/>
      <c r="BO188" s="152"/>
      <c r="BP188" s="152"/>
      <c r="BQ188" s="152"/>
    </row>
    <row r="189" spans="2:69" hidden="1" outlineLevel="2" x14ac:dyDescent="0.2">
      <c r="B189" s="29" t="s">
        <v>412</v>
      </c>
      <c r="C189" s="7"/>
      <c r="D189" s="7"/>
      <c r="E189" s="7"/>
      <c r="F189" s="152" t="s">
        <v>405</v>
      </c>
      <c r="G189" s="7"/>
      <c r="H189" s="7"/>
      <c r="I189" s="161">
        <v>66.858999999999995</v>
      </c>
      <c r="J189" s="90">
        <v>62.613</v>
      </c>
      <c r="K189" s="90">
        <v>72.391000000000005</v>
      </c>
      <c r="L189" s="90">
        <v>73.114910000000009</v>
      </c>
      <c r="M189" s="90">
        <v>73.846059100000005</v>
      </c>
      <c r="N189" s="90">
        <v>74.584519691000011</v>
      </c>
      <c r="O189" s="90">
        <v>75.330364887910008</v>
      </c>
      <c r="P189" s="90">
        <v>76.083668536789105</v>
      </c>
      <c r="Q189" s="90">
        <v>76.844505222156997</v>
      </c>
      <c r="R189" s="90">
        <v>77.612950274378562</v>
      </c>
      <c r="S189" s="90">
        <v>78.389079777122348</v>
      </c>
      <c r="T189" s="90">
        <v>79.172970574893569</v>
      </c>
      <c r="U189" s="90">
        <v>79.964700280642504</v>
      </c>
      <c r="V189" s="90">
        <v>80.764347283448927</v>
      </c>
      <c r="W189" s="90">
        <v>81.571990756283412</v>
      </c>
      <c r="X189" s="90">
        <v>82.387710663846249</v>
      </c>
      <c r="Y189" s="90">
        <v>83.211587770484712</v>
      </c>
      <c r="Z189" s="90">
        <v>84.043703648189563</v>
      </c>
      <c r="AA189" s="90">
        <v>84.884140684671465</v>
      </c>
      <c r="AB189" s="90">
        <v>85.732982091518181</v>
      </c>
      <c r="AC189" s="90">
        <v>86.590311912433364</v>
      </c>
      <c r="AD189" s="90">
        <v>87.456215031557704</v>
      </c>
      <c r="AE189" s="90">
        <v>88.330777181873287</v>
      </c>
      <c r="AF189" s="90">
        <v>89.214084953692023</v>
      </c>
      <c r="AG189" s="90">
        <f t="shared" si="54"/>
        <v>90.106225803228938</v>
      </c>
      <c r="AH189" s="90">
        <f t="shared" si="54"/>
        <v>91.007288061261221</v>
      </c>
      <c r="AI189" s="90">
        <f t="shared" si="54"/>
        <v>91.917360941873838</v>
      </c>
      <c r="AJ189" s="90">
        <f t="shared" si="54"/>
        <v>92.836534551292573</v>
      </c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2"/>
      <c r="BN189" s="152"/>
      <c r="BO189" s="152"/>
      <c r="BP189" s="152"/>
      <c r="BQ189" s="152"/>
    </row>
    <row r="190" spans="2:69" hidden="1" outlineLevel="2" x14ac:dyDescent="0.2">
      <c r="B190" s="29" t="s">
        <v>413</v>
      </c>
      <c r="C190" s="7"/>
      <c r="D190" s="7"/>
      <c r="E190" s="7"/>
      <c r="F190" s="152" t="s">
        <v>405</v>
      </c>
      <c r="G190" s="7"/>
      <c r="H190" s="7"/>
      <c r="I190" s="161">
        <v>88.835999999999999</v>
      </c>
      <c r="J190" s="90">
        <v>96.111999999999995</v>
      </c>
      <c r="K190" s="90">
        <v>92.774000000000001</v>
      </c>
      <c r="L190" s="90">
        <v>93.701740000000001</v>
      </c>
      <c r="M190" s="90">
        <v>94.638757400000003</v>
      </c>
      <c r="N190" s="90">
        <v>95.585144974000002</v>
      </c>
      <c r="O190" s="90">
        <v>96.540996423739998</v>
      </c>
      <c r="P190" s="90">
        <v>97.506406387977393</v>
      </c>
      <c r="Q190" s="90">
        <v>98.481470451857163</v>
      </c>
      <c r="R190" s="90">
        <v>99.466285156375733</v>
      </c>
      <c r="S190" s="90">
        <v>100.46094800793949</v>
      </c>
      <c r="T190" s="90">
        <v>101.46555748801889</v>
      </c>
      <c r="U190" s="90">
        <v>102.48021306289908</v>
      </c>
      <c r="V190" s="90">
        <v>103.50501519352808</v>
      </c>
      <c r="W190" s="90">
        <v>104.54006534546336</v>
      </c>
      <c r="X190" s="90">
        <v>105.585465998918</v>
      </c>
      <c r="Y190" s="90">
        <v>106.64132065890718</v>
      </c>
      <c r="Z190" s="90">
        <v>107.70773386549625</v>
      </c>
      <c r="AA190" s="90">
        <v>108.78481120415121</v>
      </c>
      <c r="AB190" s="90">
        <v>109.87265931619272</v>
      </c>
      <c r="AC190" s="90">
        <v>110.97138590935465</v>
      </c>
      <c r="AD190" s="90">
        <v>112.0810997684482</v>
      </c>
      <c r="AE190" s="90">
        <v>113.20191076613268</v>
      </c>
      <c r="AF190" s="90">
        <v>114.33392987379401</v>
      </c>
      <c r="AG190" s="90">
        <f t="shared" si="54"/>
        <v>115.47726917253195</v>
      </c>
      <c r="AH190" s="90">
        <f t="shared" si="54"/>
        <v>116.63204186425727</v>
      </c>
      <c r="AI190" s="90">
        <f t="shared" si="54"/>
        <v>117.79836228289984</v>
      </c>
      <c r="AJ190" s="90">
        <f t="shared" si="54"/>
        <v>118.97634590572885</v>
      </c>
      <c r="AK190" s="152"/>
      <c r="AL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AY190" s="152"/>
      <c r="AZ190" s="152"/>
      <c r="BA190" s="152"/>
      <c r="BB190" s="152"/>
      <c r="BC190" s="152"/>
      <c r="BD190" s="152"/>
      <c r="BE190" s="152"/>
      <c r="BF190" s="152"/>
      <c r="BG190" s="152"/>
      <c r="BH190" s="152"/>
      <c r="BI190" s="152"/>
      <c r="BJ190" s="152"/>
      <c r="BK190" s="152"/>
      <c r="BL190" s="152"/>
      <c r="BM190" s="152"/>
      <c r="BN190" s="152"/>
      <c r="BO190" s="152"/>
      <c r="BP190" s="152"/>
      <c r="BQ190" s="152"/>
    </row>
    <row r="191" spans="2:69" hidden="1" outlineLevel="2" x14ac:dyDescent="0.2">
      <c r="B191" s="29" t="s">
        <v>414</v>
      </c>
      <c r="C191" s="7"/>
      <c r="D191" s="7"/>
      <c r="E191" s="7"/>
      <c r="F191" s="152" t="s">
        <v>405</v>
      </c>
      <c r="G191" s="7"/>
      <c r="H191" s="7"/>
      <c r="I191" s="161">
        <v>29.856000000000002</v>
      </c>
      <c r="J191" s="90">
        <v>32.81</v>
      </c>
      <c r="K191" s="90">
        <v>32.21</v>
      </c>
      <c r="L191" s="90">
        <v>32.5321</v>
      </c>
      <c r="M191" s="90">
        <v>32.857421000000002</v>
      </c>
      <c r="N191" s="90">
        <v>33.185995210000002</v>
      </c>
      <c r="O191" s="90">
        <v>33.517855162100005</v>
      </c>
      <c r="P191" s="90">
        <v>33.853033713721004</v>
      </c>
      <c r="Q191" s="90">
        <v>34.191564050858211</v>
      </c>
      <c r="R191" s="90">
        <v>34.533479691366793</v>
      </c>
      <c r="S191" s="90">
        <v>34.878814488280462</v>
      </c>
      <c r="T191" s="90">
        <v>35.227602633163265</v>
      </c>
      <c r="U191" s="90">
        <v>35.579878659494895</v>
      </c>
      <c r="V191" s="90">
        <v>35.935677446089848</v>
      </c>
      <c r="W191" s="90">
        <v>36.295034220550747</v>
      </c>
      <c r="X191" s="90">
        <v>36.657984562756255</v>
      </c>
      <c r="Y191" s="90">
        <v>37.024564408383817</v>
      </c>
      <c r="Z191" s="90">
        <v>37.394810052467655</v>
      </c>
      <c r="AA191" s="90">
        <v>37.768758152992334</v>
      </c>
      <c r="AB191" s="90">
        <v>38.14644573452226</v>
      </c>
      <c r="AC191" s="90">
        <v>38.527910191867484</v>
      </c>
      <c r="AD191" s="90">
        <v>38.913189293786161</v>
      </c>
      <c r="AE191" s="90">
        <v>39.302321186724022</v>
      </c>
      <c r="AF191" s="90">
        <v>39.69534439859126</v>
      </c>
      <c r="AG191" s="90">
        <f t="shared" si="54"/>
        <v>40.092297842577175</v>
      </c>
      <c r="AH191" s="90">
        <f t="shared" si="54"/>
        <v>40.49322082100295</v>
      </c>
      <c r="AI191" s="90">
        <f t="shared" si="54"/>
        <v>40.898153029212978</v>
      </c>
      <c r="AJ191" s="90">
        <f t="shared" si="54"/>
        <v>41.307134559505108</v>
      </c>
      <c r="AK191" s="152"/>
      <c r="AL191" s="152"/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152"/>
      <c r="AW191" s="152"/>
      <c r="AX191" s="152"/>
      <c r="AY191" s="152"/>
      <c r="AZ191" s="152"/>
      <c r="BA191" s="152"/>
      <c r="BB191" s="152"/>
      <c r="BC191" s="152"/>
      <c r="BD191" s="152"/>
      <c r="BE191" s="152"/>
      <c r="BF191" s="152"/>
      <c r="BG191" s="152"/>
      <c r="BH191" s="152"/>
      <c r="BI191" s="152"/>
      <c r="BJ191" s="152"/>
      <c r="BK191" s="152"/>
      <c r="BL191" s="152"/>
      <c r="BM191" s="152"/>
      <c r="BN191" s="152"/>
      <c r="BO191" s="152"/>
      <c r="BP191" s="152"/>
      <c r="BQ191" s="152"/>
    </row>
    <row r="192" spans="2:69" hidden="1" outlineLevel="2" x14ac:dyDescent="0.2">
      <c r="B192" s="29" t="s">
        <v>415</v>
      </c>
      <c r="C192" s="7"/>
      <c r="D192" s="7"/>
      <c r="E192" s="7"/>
      <c r="F192" s="152" t="s">
        <v>405</v>
      </c>
      <c r="G192" s="7"/>
      <c r="H192" s="7"/>
      <c r="I192" s="161">
        <v>4.0830000000000002</v>
      </c>
      <c r="J192" s="90">
        <v>4.9630000000000001</v>
      </c>
      <c r="K192" s="90">
        <v>2.9750000000000001</v>
      </c>
      <c r="L192" s="90">
        <v>3.00475</v>
      </c>
      <c r="M192" s="90">
        <v>3.0347975000000003</v>
      </c>
      <c r="N192" s="90">
        <v>3.0651454750000005</v>
      </c>
      <c r="O192" s="90">
        <v>3.0957969297500005</v>
      </c>
      <c r="P192" s="90">
        <v>3.1267548990475005</v>
      </c>
      <c r="Q192" s="90">
        <v>3.1580224480379755</v>
      </c>
      <c r="R192" s="90">
        <v>3.1896026725183555</v>
      </c>
      <c r="S192" s="90">
        <v>3.221498699243539</v>
      </c>
      <c r="T192" s="90">
        <v>3.2537136862359746</v>
      </c>
      <c r="U192" s="90">
        <v>3.2862508230983343</v>
      </c>
      <c r="V192" s="90">
        <v>3.3191133313293175</v>
      </c>
      <c r="W192" s="90">
        <v>3.3523044646426108</v>
      </c>
      <c r="X192" s="90">
        <v>3.3858275092890371</v>
      </c>
      <c r="Y192" s="90">
        <v>3.4196857843819273</v>
      </c>
      <c r="Z192" s="90">
        <v>3.4538826422257465</v>
      </c>
      <c r="AA192" s="90">
        <v>3.4884214686480042</v>
      </c>
      <c r="AB192" s="90">
        <v>3.5233056833344842</v>
      </c>
      <c r="AC192" s="90">
        <v>3.5585387401678292</v>
      </c>
      <c r="AD192" s="90">
        <v>3.5941241275695077</v>
      </c>
      <c r="AE192" s="90">
        <v>3.6300653688452029</v>
      </c>
      <c r="AF192" s="90">
        <v>3.666366022533655</v>
      </c>
      <c r="AG192" s="90">
        <f t="shared" si="54"/>
        <v>3.7030296827589915</v>
      </c>
      <c r="AH192" s="90">
        <f t="shared" si="54"/>
        <v>3.7400599795865812</v>
      </c>
      <c r="AI192" s="90">
        <f t="shared" si="54"/>
        <v>3.7774605793824469</v>
      </c>
      <c r="AJ192" s="90">
        <f t="shared" si="54"/>
        <v>3.8152351851762716</v>
      </c>
      <c r="AK192" s="152"/>
      <c r="AL192" s="152"/>
      <c r="AM192" s="152"/>
      <c r="AN192" s="152"/>
      <c r="AO192" s="152"/>
      <c r="AP192" s="152"/>
      <c r="AQ192" s="152"/>
      <c r="AR192" s="152"/>
      <c r="AS192" s="152"/>
      <c r="AT192" s="152"/>
      <c r="AU192" s="152"/>
      <c r="AV192" s="152"/>
      <c r="AW192" s="152"/>
      <c r="AX192" s="152"/>
      <c r="AY192" s="152"/>
      <c r="AZ192" s="152"/>
      <c r="BA192" s="152"/>
      <c r="BB192" s="152"/>
      <c r="BC192" s="152"/>
      <c r="BD192" s="152"/>
      <c r="BE192" s="152"/>
      <c r="BF192" s="152"/>
      <c r="BG192" s="152"/>
      <c r="BH192" s="152"/>
      <c r="BI192" s="152"/>
      <c r="BJ192" s="152"/>
      <c r="BK192" s="152"/>
      <c r="BL192" s="152"/>
      <c r="BM192" s="152"/>
      <c r="BN192" s="152"/>
      <c r="BO192" s="152"/>
      <c r="BP192" s="152"/>
      <c r="BQ192" s="152"/>
    </row>
    <row r="193" spans="1:69" hidden="1" outlineLevel="2" x14ac:dyDescent="0.2">
      <c r="B193" s="29" t="s">
        <v>416</v>
      </c>
      <c r="C193" s="7"/>
      <c r="D193" s="7"/>
      <c r="E193" s="7"/>
      <c r="F193" s="152" t="s">
        <v>405</v>
      </c>
      <c r="G193" s="7"/>
      <c r="H193" s="7"/>
      <c r="I193" s="161">
        <v>0</v>
      </c>
      <c r="J193" s="161">
        <v>0</v>
      </c>
      <c r="K193" s="161">
        <v>0</v>
      </c>
      <c r="L193" s="161">
        <v>0</v>
      </c>
      <c r="M193" s="161">
        <v>0</v>
      </c>
      <c r="N193" s="161">
        <v>0</v>
      </c>
      <c r="O193" s="161">
        <v>0</v>
      </c>
      <c r="P193" s="161">
        <v>0</v>
      </c>
      <c r="Q193" s="161">
        <v>0</v>
      </c>
      <c r="R193" s="161">
        <v>0</v>
      </c>
      <c r="S193" s="161">
        <v>0</v>
      </c>
      <c r="T193" s="161">
        <v>0</v>
      </c>
      <c r="U193" s="161">
        <v>0</v>
      </c>
      <c r="V193" s="161">
        <v>0</v>
      </c>
      <c r="W193" s="161">
        <v>0</v>
      </c>
      <c r="X193" s="161">
        <v>0</v>
      </c>
      <c r="Y193" s="161">
        <v>0</v>
      </c>
      <c r="Z193" s="161">
        <v>0</v>
      </c>
      <c r="AA193" s="161">
        <v>0</v>
      </c>
      <c r="AB193" s="161">
        <v>0</v>
      </c>
      <c r="AC193" s="161">
        <v>0</v>
      </c>
      <c r="AD193" s="161">
        <v>0</v>
      </c>
      <c r="AE193" s="161">
        <v>0</v>
      </c>
      <c r="AF193" s="161">
        <v>0</v>
      </c>
      <c r="AG193" s="161">
        <v>0</v>
      </c>
      <c r="AH193" s="161">
        <v>0</v>
      </c>
      <c r="AI193" s="161">
        <v>0</v>
      </c>
      <c r="AJ193" s="161">
        <v>0</v>
      </c>
      <c r="AK193" s="152"/>
      <c r="AL193" s="152"/>
      <c r="AM193" s="152"/>
      <c r="AN193" s="152"/>
      <c r="AO193" s="152"/>
      <c r="AP193" s="152"/>
      <c r="AQ193" s="152"/>
      <c r="AR193" s="152"/>
      <c r="AS193" s="152"/>
      <c r="AT193" s="152"/>
      <c r="AU193" s="152"/>
      <c r="AV193" s="152"/>
      <c r="AW193" s="152"/>
      <c r="AX193" s="152"/>
      <c r="AY193" s="152"/>
      <c r="AZ193" s="152"/>
      <c r="BA193" s="152"/>
      <c r="BB193" s="152"/>
      <c r="BC193" s="152"/>
      <c r="BD193" s="152"/>
      <c r="BE193" s="152"/>
      <c r="BF193" s="152"/>
      <c r="BG193" s="152"/>
      <c r="BH193" s="152"/>
      <c r="BI193" s="152"/>
      <c r="BJ193" s="152"/>
      <c r="BK193" s="152"/>
      <c r="BL193" s="152"/>
      <c r="BM193" s="152"/>
      <c r="BN193" s="152"/>
      <c r="BO193" s="152"/>
      <c r="BP193" s="152"/>
      <c r="BQ193" s="152"/>
    </row>
    <row r="194" spans="1:69" ht="16" hidden="1" outlineLevel="2" thickBot="1" x14ac:dyDescent="0.25">
      <c r="B194" s="65" t="s">
        <v>124</v>
      </c>
      <c r="C194" s="40"/>
      <c r="D194" s="40"/>
      <c r="E194" s="40"/>
      <c r="F194" s="41" t="s">
        <v>405</v>
      </c>
      <c r="G194" s="40"/>
      <c r="H194" s="40"/>
      <c r="I194" s="40">
        <v>299.99900000000002</v>
      </c>
      <c r="J194" s="135">
        <v>325</v>
      </c>
      <c r="K194" s="135">
        <v>325</v>
      </c>
      <c r="L194" s="40">
        <v>328.25000000000006</v>
      </c>
      <c r="M194" s="40">
        <v>331.53250000000003</v>
      </c>
      <c r="N194" s="40">
        <v>334.847825</v>
      </c>
      <c r="O194" s="40">
        <v>338.19630325000003</v>
      </c>
      <c r="P194" s="40">
        <v>341.57826628250001</v>
      </c>
      <c r="Q194" s="40">
        <v>344.99404894532501</v>
      </c>
      <c r="R194" s="40">
        <v>348.44398943477819</v>
      </c>
      <c r="S194" s="40">
        <v>351.92842932912595</v>
      </c>
      <c r="T194" s="40">
        <v>355.44771362241727</v>
      </c>
      <c r="U194" s="40">
        <v>359.00219075864152</v>
      </c>
      <c r="V194" s="40">
        <v>362.59221266622791</v>
      </c>
      <c r="W194" s="40">
        <v>366.21813479289017</v>
      </c>
      <c r="X194" s="40">
        <v>369.88031614081905</v>
      </c>
      <c r="Y194" s="40">
        <v>373.5791193022273</v>
      </c>
      <c r="Z194" s="40">
        <v>377.31491049524953</v>
      </c>
      <c r="AA194" s="40">
        <v>381.08805960020209</v>
      </c>
      <c r="AB194" s="40">
        <v>384.89894019620408</v>
      </c>
      <c r="AC194" s="40">
        <v>388.74792959816608</v>
      </c>
      <c r="AD194" s="40">
        <v>392.63540889414782</v>
      </c>
      <c r="AE194" s="40">
        <v>396.5617629830893</v>
      </c>
      <c r="AF194" s="40">
        <v>400.52738061292018</v>
      </c>
      <c r="AG194" s="40">
        <f t="shared" ref="AG194:AJ194" si="55">IF(AG25="","",SUM(AG188:AG192))</f>
        <v>404.53265441904938</v>
      </c>
      <c r="AH194" s="40">
        <f t="shared" si="55"/>
        <v>408.57798096323984</v>
      </c>
      <c r="AI194" s="40">
        <f t="shared" si="55"/>
        <v>412.66376077287219</v>
      </c>
      <c r="AJ194" s="40">
        <f t="shared" si="55"/>
        <v>416.790398380601</v>
      </c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2"/>
      <c r="AZ194" s="152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2"/>
      <c r="BN194" s="152"/>
      <c r="BO194" s="152"/>
      <c r="BP194" s="152"/>
      <c r="BQ194" s="152"/>
    </row>
    <row r="195" spans="1:69" hidden="1" outlineLevel="2" x14ac:dyDescent="0.2">
      <c r="B195" s="29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152"/>
      <c r="AL195" s="152"/>
      <c r="AM195" s="152"/>
      <c r="AN195" s="152"/>
      <c r="AO195" s="152"/>
      <c r="AP195" s="152"/>
      <c r="AQ195" s="152"/>
      <c r="AR195" s="152"/>
      <c r="AS195" s="152"/>
      <c r="AT195" s="152"/>
      <c r="AU195" s="152"/>
      <c r="AV195" s="152"/>
      <c r="AW195" s="152"/>
      <c r="AX195" s="152"/>
      <c r="AY195" s="152"/>
      <c r="AZ195" s="152"/>
      <c r="BA195" s="152"/>
      <c r="BB195" s="152"/>
      <c r="BC195" s="152"/>
      <c r="BD195" s="152"/>
      <c r="BE195" s="152"/>
      <c r="BF195" s="152"/>
      <c r="BG195" s="152"/>
      <c r="BH195" s="152"/>
      <c r="BI195" s="152"/>
      <c r="BJ195" s="152"/>
      <c r="BK195" s="152"/>
      <c r="BL195" s="152"/>
      <c r="BM195" s="152"/>
      <c r="BN195" s="152"/>
      <c r="BO195" s="152"/>
      <c r="BP195" s="152"/>
      <c r="BQ195" s="152"/>
    </row>
    <row r="196" spans="1:69" hidden="1" outlineLevel="2" x14ac:dyDescent="0.2">
      <c r="B196" s="29" t="s">
        <v>417</v>
      </c>
      <c r="C196" s="7"/>
      <c r="D196" s="7"/>
      <c r="E196" s="7"/>
      <c r="F196" s="152" t="s">
        <v>405</v>
      </c>
      <c r="G196" s="7"/>
      <c r="H196" s="7"/>
      <c r="I196" s="161">
        <v>0</v>
      </c>
      <c r="J196" s="161">
        <v>0</v>
      </c>
      <c r="K196" s="161">
        <v>0</v>
      </c>
      <c r="L196" s="161">
        <v>0</v>
      </c>
      <c r="M196" s="161">
        <v>0</v>
      </c>
      <c r="N196" s="161">
        <v>0</v>
      </c>
      <c r="O196" s="161">
        <v>0</v>
      </c>
      <c r="P196" s="161">
        <v>0</v>
      </c>
      <c r="Q196" s="161">
        <v>0</v>
      </c>
      <c r="R196" s="161">
        <v>0</v>
      </c>
      <c r="S196" s="161">
        <v>0</v>
      </c>
      <c r="T196" s="161">
        <v>0</v>
      </c>
      <c r="U196" s="161">
        <v>0</v>
      </c>
      <c r="V196" s="161">
        <v>0</v>
      </c>
      <c r="W196" s="161">
        <v>0</v>
      </c>
      <c r="X196" s="161">
        <v>0</v>
      </c>
      <c r="Y196" s="161">
        <v>0</v>
      </c>
      <c r="Z196" s="161">
        <v>0</v>
      </c>
      <c r="AA196" s="161">
        <v>0</v>
      </c>
      <c r="AB196" s="161">
        <v>0</v>
      </c>
      <c r="AC196" s="161">
        <v>0</v>
      </c>
      <c r="AD196" s="161">
        <v>0</v>
      </c>
      <c r="AE196" s="161">
        <v>0</v>
      </c>
      <c r="AF196" s="161">
        <v>0</v>
      </c>
      <c r="AG196" s="161">
        <v>0</v>
      </c>
      <c r="AH196" s="161">
        <v>0</v>
      </c>
      <c r="AI196" s="161">
        <v>0</v>
      </c>
      <c r="AJ196" s="161">
        <v>0</v>
      </c>
      <c r="AK196" s="152"/>
      <c r="AL196" s="152"/>
      <c r="AM196" s="152"/>
      <c r="AN196" s="152"/>
      <c r="AO196" s="152"/>
      <c r="AP196" s="152"/>
      <c r="AQ196" s="152"/>
      <c r="AR196" s="152"/>
      <c r="AS196" s="152"/>
      <c r="AT196" s="152"/>
      <c r="AU196" s="152"/>
      <c r="AV196" s="152"/>
      <c r="AW196" s="152"/>
      <c r="AX196" s="152"/>
      <c r="AY196" s="152"/>
      <c r="AZ196" s="152"/>
      <c r="BA196" s="152"/>
      <c r="BB196" s="152"/>
      <c r="BC196" s="152"/>
      <c r="BD196" s="152"/>
      <c r="BE196" s="152"/>
      <c r="BF196" s="152"/>
      <c r="BG196" s="152"/>
      <c r="BH196" s="152"/>
      <c r="BI196" s="152"/>
      <c r="BJ196" s="152"/>
      <c r="BK196" s="152"/>
      <c r="BL196" s="152"/>
      <c r="BM196" s="152"/>
      <c r="BN196" s="152"/>
      <c r="BO196" s="152"/>
      <c r="BP196" s="152"/>
      <c r="BQ196" s="152"/>
    </row>
    <row r="197" spans="1:69" hidden="1" outlineLevel="2" x14ac:dyDescent="0.2">
      <c r="B197" s="29" t="s">
        <v>418</v>
      </c>
      <c r="C197" s="7"/>
      <c r="D197" s="7"/>
      <c r="E197" s="7"/>
      <c r="F197" s="152" t="s">
        <v>405</v>
      </c>
      <c r="G197" s="7"/>
      <c r="H197" s="7"/>
      <c r="I197" s="161">
        <v>0</v>
      </c>
      <c r="J197" s="161">
        <v>0</v>
      </c>
      <c r="K197" s="161">
        <v>0</v>
      </c>
      <c r="L197" s="161">
        <v>0</v>
      </c>
      <c r="M197" s="161">
        <v>0</v>
      </c>
      <c r="N197" s="161">
        <v>0</v>
      </c>
      <c r="O197" s="161">
        <v>0</v>
      </c>
      <c r="P197" s="161">
        <v>0</v>
      </c>
      <c r="Q197" s="161">
        <v>0</v>
      </c>
      <c r="R197" s="161">
        <v>0</v>
      </c>
      <c r="S197" s="161">
        <v>0</v>
      </c>
      <c r="T197" s="161">
        <v>0</v>
      </c>
      <c r="U197" s="161">
        <v>0</v>
      </c>
      <c r="V197" s="161">
        <v>0</v>
      </c>
      <c r="W197" s="161">
        <v>0</v>
      </c>
      <c r="X197" s="161">
        <v>0</v>
      </c>
      <c r="Y197" s="161">
        <v>0</v>
      </c>
      <c r="Z197" s="161">
        <v>0</v>
      </c>
      <c r="AA197" s="161">
        <v>0</v>
      </c>
      <c r="AB197" s="161">
        <v>0</v>
      </c>
      <c r="AC197" s="161">
        <v>0</v>
      </c>
      <c r="AD197" s="161">
        <v>0</v>
      </c>
      <c r="AE197" s="161">
        <v>0</v>
      </c>
      <c r="AF197" s="161">
        <v>0</v>
      </c>
      <c r="AG197" s="161">
        <v>0</v>
      </c>
      <c r="AH197" s="161">
        <v>0</v>
      </c>
      <c r="AI197" s="161">
        <v>0</v>
      </c>
      <c r="AJ197" s="161">
        <v>0</v>
      </c>
      <c r="AK197" s="152"/>
      <c r="AL197" s="152"/>
      <c r="AM197" s="152"/>
      <c r="AN197" s="152"/>
      <c r="AO197" s="152"/>
      <c r="AP197" s="152"/>
      <c r="AQ197" s="152"/>
      <c r="AR197" s="152"/>
      <c r="AS197" s="152"/>
      <c r="AT197" s="152"/>
      <c r="AU197" s="152"/>
      <c r="AV197" s="152"/>
      <c r="AW197" s="152"/>
      <c r="AX197" s="152"/>
      <c r="AY197" s="152"/>
      <c r="AZ197" s="152"/>
      <c r="BA197" s="152"/>
      <c r="BB197" s="152"/>
      <c r="BC197" s="152"/>
      <c r="BD197" s="152"/>
      <c r="BE197" s="152"/>
      <c r="BF197" s="152"/>
      <c r="BG197" s="152"/>
      <c r="BH197" s="152"/>
      <c r="BI197" s="152"/>
      <c r="BJ197" s="152"/>
      <c r="BK197" s="152"/>
      <c r="BL197" s="152"/>
      <c r="BM197" s="152"/>
      <c r="BN197" s="152"/>
      <c r="BO197" s="152"/>
      <c r="BP197" s="152"/>
      <c r="BQ197" s="152"/>
    </row>
    <row r="198" spans="1:69" hidden="1" outlineLevel="2" x14ac:dyDescent="0.2">
      <c r="B198" s="29" t="s">
        <v>419</v>
      </c>
      <c r="C198" s="7"/>
      <c r="D198" s="7"/>
      <c r="E198" s="7"/>
      <c r="F198" s="152" t="s">
        <v>405</v>
      </c>
      <c r="G198" s="7"/>
      <c r="H198" s="7"/>
      <c r="I198" s="161">
        <v>0</v>
      </c>
      <c r="J198" s="161">
        <v>0</v>
      </c>
      <c r="K198" s="161">
        <v>0</v>
      </c>
      <c r="L198" s="161">
        <v>0</v>
      </c>
      <c r="M198" s="161">
        <v>0</v>
      </c>
      <c r="N198" s="161">
        <v>0</v>
      </c>
      <c r="O198" s="161">
        <v>0</v>
      </c>
      <c r="P198" s="161">
        <v>0</v>
      </c>
      <c r="Q198" s="161">
        <v>0</v>
      </c>
      <c r="R198" s="161">
        <v>0</v>
      </c>
      <c r="S198" s="161">
        <v>0</v>
      </c>
      <c r="T198" s="161">
        <v>0</v>
      </c>
      <c r="U198" s="161">
        <v>0</v>
      </c>
      <c r="V198" s="161">
        <v>0</v>
      </c>
      <c r="W198" s="161">
        <v>0</v>
      </c>
      <c r="X198" s="161">
        <v>0</v>
      </c>
      <c r="Y198" s="161">
        <v>0</v>
      </c>
      <c r="Z198" s="161">
        <v>0</v>
      </c>
      <c r="AA198" s="161">
        <v>0</v>
      </c>
      <c r="AB198" s="161">
        <v>0</v>
      </c>
      <c r="AC198" s="161">
        <v>0</v>
      </c>
      <c r="AD198" s="161">
        <v>0</v>
      </c>
      <c r="AE198" s="161">
        <v>0</v>
      </c>
      <c r="AF198" s="161">
        <v>0</v>
      </c>
      <c r="AG198" s="161">
        <v>0</v>
      </c>
      <c r="AH198" s="161">
        <v>0</v>
      </c>
      <c r="AI198" s="161">
        <v>0</v>
      </c>
      <c r="AJ198" s="161">
        <v>0</v>
      </c>
      <c r="AK198" s="152"/>
      <c r="AL198" s="152"/>
      <c r="AM198" s="152"/>
      <c r="AN198" s="152"/>
      <c r="AO198" s="152"/>
      <c r="AP198" s="152"/>
      <c r="AQ198" s="152"/>
      <c r="AR198" s="152"/>
      <c r="AS198" s="152"/>
      <c r="AT198" s="152"/>
      <c r="AU198" s="152"/>
      <c r="AV198" s="152"/>
      <c r="AW198" s="152"/>
      <c r="AX198" s="152"/>
      <c r="AY198" s="152"/>
      <c r="AZ198" s="152"/>
      <c r="BA198" s="152"/>
      <c r="BB198" s="152"/>
      <c r="BC198" s="152"/>
      <c r="BD198" s="152"/>
      <c r="BE198" s="152"/>
      <c r="BF198" s="152"/>
      <c r="BG198" s="152"/>
      <c r="BH198" s="152"/>
      <c r="BI198" s="152"/>
      <c r="BJ198" s="152"/>
      <c r="BK198" s="152"/>
      <c r="BL198" s="152"/>
      <c r="BM198" s="152"/>
      <c r="BN198" s="152"/>
      <c r="BO198" s="152"/>
      <c r="BP198" s="152"/>
      <c r="BQ198" s="152"/>
    </row>
    <row r="199" spans="1:69" hidden="1" outlineLevel="2" x14ac:dyDescent="0.2">
      <c r="B199" s="29" t="s">
        <v>420</v>
      </c>
      <c r="C199" s="7"/>
      <c r="D199" s="7"/>
      <c r="E199" s="7"/>
      <c r="F199" s="152" t="s">
        <v>405</v>
      </c>
      <c r="G199" s="7"/>
      <c r="H199" s="7"/>
      <c r="I199" s="161">
        <v>0</v>
      </c>
      <c r="J199" s="161">
        <v>0</v>
      </c>
      <c r="K199" s="161">
        <v>0</v>
      </c>
      <c r="L199" s="161">
        <v>0</v>
      </c>
      <c r="M199" s="161">
        <v>0</v>
      </c>
      <c r="N199" s="161">
        <v>0</v>
      </c>
      <c r="O199" s="161">
        <v>0</v>
      </c>
      <c r="P199" s="161">
        <v>0</v>
      </c>
      <c r="Q199" s="161">
        <v>0</v>
      </c>
      <c r="R199" s="161">
        <v>0</v>
      </c>
      <c r="S199" s="161">
        <v>0</v>
      </c>
      <c r="T199" s="161">
        <v>0</v>
      </c>
      <c r="U199" s="161">
        <v>0</v>
      </c>
      <c r="V199" s="161">
        <v>0</v>
      </c>
      <c r="W199" s="161">
        <v>0</v>
      </c>
      <c r="X199" s="161">
        <v>0</v>
      </c>
      <c r="Y199" s="161">
        <v>0</v>
      </c>
      <c r="Z199" s="161">
        <v>0</v>
      </c>
      <c r="AA199" s="161">
        <v>0</v>
      </c>
      <c r="AB199" s="161">
        <v>0</v>
      </c>
      <c r="AC199" s="161">
        <v>0</v>
      </c>
      <c r="AD199" s="161">
        <v>0</v>
      </c>
      <c r="AE199" s="161">
        <v>0</v>
      </c>
      <c r="AF199" s="161">
        <v>0</v>
      </c>
      <c r="AG199" s="161">
        <v>0</v>
      </c>
      <c r="AH199" s="161">
        <v>0</v>
      </c>
      <c r="AI199" s="161">
        <v>0</v>
      </c>
      <c r="AJ199" s="161">
        <v>0</v>
      </c>
      <c r="AK199" s="152"/>
      <c r="AL199" s="152"/>
      <c r="AM199" s="152"/>
      <c r="AN199" s="152"/>
      <c r="AO199" s="152"/>
      <c r="AP199" s="152"/>
      <c r="AQ199" s="152"/>
      <c r="AR199" s="152"/>
      <c r="AS199" s="152"/>
      <c r="AT199" s="152"/>
      <c r="AU199" s="152"/>
      <c r="AV199" s="152"/>
      <c r="AW199" s="152"/>
      <c r="AX199" s="152"/>
      <c r="AY199" s="152"/>
      <c r="AZ199" s="152"/>
      <c r="BA199" s="152"/>
      <c r="BB199" s="152"/>
      <c r="BC199" s="152"/>
      <c r="BD199" s="152"/>
      <c r="BE199" s="152"/>
      <c r="BF199" s="152"/>
      <c r="BG199" s="152"/>
      <c r="BH199" s="152"/>
      <c r="BI199" s="152"/>
      <c r="BJ199" s="152"/>
      <c r="BK199" s="152"/>
      <c r="BL199" s="152"/>
      <c r="BM199" s="152"/>
      <c r="BN199" s="152"/>
      <c r="BO199" s="152"/>
      <c r="BP199" s="152"/>
      <c r="BQ199" s="152"/>
    </row>
    <row r="200" spans="1:69" hidden="1" outlineLevel="2" x14ac:dyDescent="0.2">
      <c r="B200" s="29" t="s">
        <v>421</v>
      </c>
      <c r="C200" s="7"/>
      <c r="D200" s="7"/>
      <c r="E200" s="7"/>
      <c r="F200" s="152" t="s">
        <v>405</v>
      </c>
      <c r="G200" s="7"/>
      <c r="H200" s="7"/>
      <c r="I200" s="161">
        <v>0</v>
      </c>
      <c r="J200" s="161">
        <v>0</v>
      </c>
      <c r="K200" s="161">
        <v>0</v>
      </c>
      <c r="L200" s="161">
        <v>0</v>
      </c>
      <c r="M200" s="161">
        <v>0</v>
      </c>
      <c r="N200" s="161">
        <v>0</v>
      </c>
      <c r="O200" s="161">
        <v>0</v>
      </c>
      <c r="P200" s="161">
        <v>0</v>
      </c>
      <c r="Q200" s="161">
        <v>0</v>
      </c>
      <c r="R200" s="161">
        <v>0</v>
      </c>
      <c r="S200" s="161">
        <v>0</v>
      </c>
      <c r="T200" s="161">
        <v>0</v>
      </c>
      <c r="U200" s="161">
        <v>0</v>
      </c>
      <c r="V200" s="161">
        <v>0</v>
      </c>
      <c r="W200" s="161">
        <v>0</v>
      </c>
      <c r="X200" s="161">
        <v>0</v>
      </c>
      <c r="Y200" s="161">
        <v>0</v>
      </c>
      <c r="Z200" s="161">
        <v>0</v>
      </c>
      <c r="AA200" s="161">
        <v>0</v>
      </c>
      <c r="AB200" s="161">
        <v>0</v>
      </c>
      <c r="AC200" s="161">
        <v>0</v>
      </c>
      <c r="AD200" s="161">
        <v>0</v>
      </c>
      <c r="AE200" s="161">
        <v>0</v>
      </c>
      <c r="AF200" s="161">
        <v>0</v>
      </c>
      <c r="AG200" s="161">
        <v>0</v>
      </c>
      <c r="AH200" s="161">
        <v>0</v>
      </c>
      <c r="AI200" s="161">
        <v>0</v>
      </c>
      <c r="AJ200" s="161">
        <v>0</v>
      </c>
      <c r="AK200" s="152"/>
      <c r="AL200" s="152"/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152"/>
      <c r="AW200" s="152"/>
      <c r="AX200" s="152"/>
      <c r="AY200" s="152"/>
      <c r="AZ200" s="152"/>
      <c r="BA200" s="152"/>
      <c r="BB200" s="152"/>
      <c r="BC200" s="152"/>
      <c r="BD200" s="152"/>
      <c r="BE200" s="152"/>
      <c r="BF200" s="152"/>
      <c r="BG200" s="152"/>
      <c r="BH200" s="152"/>
      <c r="BI200" s="152"/>
      <c r="BJ200" s="152"/>
      <c r="BK200" s="152"/>
      <c r="BL200" s="152"/>
      <c r="BM200" s="152"/>
      <c r="BN200" s="152"/>
      <c r="BO200" s="152"/>
      <c r="BP200" s="152"/>
      <c r="BQ200" s="152"/>
    </row>
    <row r="201" spans="1:69" hidden="1" outlineLevel="2" x14ac:dyDescent="0.2">
      <c r="B201" s="29" t="s">
        <v>422</v>
      </c>
      <c r="C201" s="7"/>
      <c r="D201" s="7"/>
      <c r="E201" s="7"/>
      <c r="F201" s="152" t="s">
        <v>405</v>
      </c>
      <c r="G201" s="7"/>
      <c r="H201" s="7"/>
      <c r="I201" s="161">
        <v>0</v>
      </c>
      <c r="J201" s="161">
        <v>0</v>
      </c>
      <c r="K201" s="161">
        <v>0</v>
      </c>
      <c r="L201" s="161">
        <v>0</v>
      </c>
      <c r="M201" s="161">
        <v>0</v>
      </c>
      <c r="N201" s="161">
        <v>0</v>
      </c>
      <c r="O201" s="161">
        <v>0</v>
      </c>
      <c r="P201" s="161">
        <v>0</v>
      </c>
      <c r="Q201" s="161">
        <v>0</v>
      </c>
      <c r="R201" s="161">
        <v>0</v>
      </c>
      <c r="S201" s="161">
        <v>0</v>
      </c>
      <c r="T201" s="161">
        <v>0</v>
      </c>
      <c r="U201" s="161">
        <v>0</v>
      </c>
      <c r="V201" s="161">
        <v>0</v>
      </c>
      <c r="W201" s="161">
        <v>0</v>
      </c>
      <c r="X201" s="161">
        <v>0</v>
      </c>
      <c r="Y201" s="161">
        <v>0</v>
      </c>
      <c r="Z201" s="161">
        <v>0</v>
      </c>
      <c r="AA201" s="161">
        <v>0</v>
      </c>
      <c r="AB201" s="161">
        <v>0</v>
      </c>
      <c r="AC201" s="161">
        <v>0</v>
      </c>
      <c r="AD201" s="161">
        <v>0</v>
      </c>
      <c r="AE201" s="161">
        <v>0</v>
      </c>
      <c r="AF201" s="161">
        <v>0</v>
      </c>
      <c r="AG201" s="161">
        <v>0</v>
      </c>
      <c r="AH201" s="161">
        <v>0</v>
      </c>
      <c r="AI201" s="161">
        <v>0</v>
      </c>
      <c r="AJ201" s="161">
        <v>0</v>
      </c>
      <c r="AK201" s="152"/>
      <c r="AL201" s="152"/>
      <c r="AM201" s="152"/>
      <c r="AN201" s="152"/>
      <c r="AO201" s="152"/>
      <c r="AP201" s="152"/>
      <c r="AQ201" s="152"/>
      <c r="AR201" s="152"/>
      <c r="AS201" s="152"/>
      <c r="AT201" s="152"/>
      <c r="AU201" s="152"/>
      <c r="AV201" s="152"/>
      <c r="AW201" s="152"/>
      <c r="AX201" s="152"/>
      <c r="AY201" s="152"/>
      <c r="AZ201" s="152"/>
      <c r="BA201" s="152"/>
      <c r="BB201" s="152"/>
      <c r="BC201" s="152"/>
      <c r="BD201" s="152"/>
      <c r="BE201" s="152"/>
      <c r="BF201" s="152"/>
      <c r="BG201" s="152"/>
      <c r="BH201" s="152"/>
      <c r="BI201" s="152"/>
      <c r="BJ201" s="152"/>
      <c r="BK201" s="152"/>
      <c r="BL201" s="152"/>
      <c r="BM201" s="152"/>
      <c r="BN201" s="152"/>
      <c r="BO201" s="152"/>
      <c r="BP201" s="152"/>
      <c r="BQ201" s="152"/>
    </row>
    <row r="202" spans="1:69" ht="16" hidden="1" outlineLevel="2" thickBot="1" x14ac:dyDescent="0.25">
      <c r="B202" s="65" t="s">
        <v>123</v>
      </c>
      <c r="C202" s="40"/>
      <c r="D202" s="40"/>
      <c r="E202" s="40"/>
      <c r="F202" s="41" t="s">
        <v>405</v>
      </c>
      <c r="G202" s="40"/>
      <c r="H202" s="40"/>
      <c r="I202" s="40"/>
      <c r="J202" s="40">
        <v>0</v>
      </c>
      <c r="K202" s="40">
        <v>0</v>
      </c>
      <c r="L202" s="40">
        <v>0</v>
      </c>
      <c r="M202" s="40">
        <v>0</v>
      </c>
      <c r="N202" s="40">
        <v>0</v>
      </c>
      <c r="O202" s="40">
        <v>0</v>
      </c>
      <c r="P202" s="40">
        <v>0</v>
      </c>
      <c r="Q202" s="40">
        <v>0</v>
      </c>
      <c r="R202" s="40">
        <v>0</v>
      </c>
      <c r="S202" s="40">
        <v>0</v>
      </c>
      <c r="T202" s="40">
        <v>0</v>
      </c>
      <c r="U202" s="40">
        <v>0</v>
      </c>
      <c r="V202" s="40">
        <v>0</v>
      </c>
      <c r="W202" s="40">
        <v>0</v>
      </c>
      <c r="X202" s="40">
        <v>0</v>
      </c>
      <c r="Y202" s="40">
        <v>0</v>
      </c>
      <c r="Z202" s="40">
        <v>0</v>
      </c>
      <c r="AA202" s="40">
        <v>0</v>
      </c>
      <c r="AB202" s="40">
        <v>0</v>
      </c>
      <c r="AC202" s="40">
        <v>0</v>
      </c>
      <c r="AD202" s="40">
        <v>0</v>
      </c>
      <c r="AE202" s="40">
        <v>0</v>
      </c>
      <c r="AF202" s="40">
        <v>0</v>
      </c>
      <c r="AG202" s="40">
        <f t="shared" ref="AG202:AJ202" si="56">IF(AG25="","",SUM(AG196:AG200))</f>
        <v>0</v>
      </c>
      <c r="AH202" s="40">
        <f t="shared" si="56"/>
        <v>0</v>
      </c>
      <c r="AI202" s="40">
        <f t="shared" si="56"/>
        <v>0</v>
      </c>
      <c r="AJ202" s="40">
        <f t="shared" si="56"/>
        <v>0</v>
      </c>
      <c r="AK202" s="152"/>
      <c r="AL202" s="152"/>
      <c r="AM202" s="152"/>
      <c r="AN202" s="152"/>
      <c r="AO202" s="152"/>
      <c r="AP202" s="152"/>
      <c r="AQ202" s="152"/>
      <c r="AR202" s="152"/>
      <c r="AS202" s="152"/>
      <c r="AT202" s="152"/>
      <c r="AU202" s="152"/>
      <c r="AV202" s="152"/>
      <c r="AW202" s="152"/>
      <c r="AX202" s="152"/>
      <c r="AY202" s="152"/>
      <c r="AZ202" s="152"/>
      <c r="BA202" s="152"/>
      <c r="BB202" s="152"/>
      <c r="BC202" s="152"/>
      <c r="BD202" s="152"/>
      <c r="BE202" s="152"/>
      <c r="BF202" s="152"/>
      <c r="BG202" s="152"/>
      <c r="BH202" s="152"/>
      <c r="BI202" s="152"/>
      <c r="BJ202" s="152"/>
      <c r="BK202" s="152"/>
      <c r="BL202" s="152"/>
      <c r="BM202" s="152"/>
      <c r="BN202" s="152"/>
      <c r="BO202" s="152"/>
      <c r="BP202" s="152"/>
      <c r="BQ202" s="152"/>
    </row>
    <row r="203" spans="1:69" hidden="1" outlineLevel="2" x14ac:dyDescent="0.2">
      <c r="B203" s="29" t="s">
        <v>122</v>
      </c>
      <c r="C203" s="7"/>
      <c r="D203" s="7"/>
      <c r="E203" s="7"/>
      <c r="F203" s="152" t="s">
        <v>405</v>
      </c>
      <c r="G203" s="7"/>
      <c r="H203" s="7"/>
      <c r="I203" s="66">
        <v>50</v>
      </c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152"/>
      <c r="AL203" s="152"/>
      <c r="AM203" s="152"/>
      <c r="AN203" s="152"/>
      <c r="AO203" s="152"/>
      <c r="AP203" s="152"/>
      <c r="AQ203" s="152"/>
      <c r="AR203" s="152"/>
      <c r="AS203" s="152"/>
      <c r="AT203" s="152"/>
      <c r="AU203" s="152"/>
      <c r="AV203" s="152"/>
      <c r="AW203" s="152"/>
      <c r="AX203" s="152"/>
      <c r="AY203" s="152"/>
      <c r="AZ203" s="152"/>
      <c r="BA203" s="152"/>
      <c r="BB203" s="152"/>
      <c r="BC203" s="152"/>
      <c r="BD203" s="152"/>
      <c r="BE203" s="152"/>
      <c r="BF203" s="152"/>
      <c r="BG203" s="152"/>
      <c r="BH203" s="152"/>
      <c r="BI203" s="152"/>
      <c r="BJ203" s="152"/>
      <c r="BK203" s="152"/>
      <c r="BL203" s="152"/>
      <c r="BM203" s="152"/>
      <c r="BN203" s="152"/>
      <c r="BO203" s="152"/>
      <c r="BP203" s="152"/>
      <c r="BQ203" s="152"/>
    </row>
    <row r="204" spans="1:69" hidden="1" outlineLevel="2" x14ac:dyDescent="0.2">
      <c r="A204" s="8"/>
      <c r="B204" s="29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152"/>
      <c r="AL204" s="152"/>
      <c r="AM204" s="152"/>
      <c r="AN204" s="152"/>
      <c r="AO204" s="152"/>
      <c r="AP204" s="152"/>
      <c r="AQ204" s="152"/>
      <c r="AR204" s="152"/>
      <c r="AS204" s="152"/>
      <c r="AT204" s="152"/>
      <c r="AU204" s="152"/>
      <c r="AV204" s="152"/>
      <c r="AW204" s="152"/>
      <c r="AX204" s="152"/>
      <c r="AY204" s="152"/>
      <c r="AZ204" s="152"/>
      <c r="BA204" s="152"/>
      <c r="BB204" s="152"/>
      <c r="BC204" s="152"/>
      <c r="BD204" s="152"/>
      <c r="BE204" s="152"/>
      <c r="BF204" s="152"/>
      <c r="BG204" s="152"/>
      <c r="BH204" s="152"/>
      <c r="BI204" s="152"/>
      <c r="BJ204" s="152"/>
      <c r="BK204" s="152"/>
      <c r="BL204" s="152"/>
      <c r="BM204" s="152"/>
      <c r="BN204" s="152"/>
      <c r="BO204" s="152"/>
      <c r="BP204" s="152"/>
      <c r="BQ204" s="152"/>
    </row>
    <row r="205" spans="1:69" hidden="1" outlineLevel="2" x14ac:dyDescent="0.2">
      <c r="B205" s="159" t="s">
        <v>423</v>
      </c>
      <c r="C205" s="7"/>
      <c r="D205" s="7"/>
      <c r="E205" s="7"/>
      <c r="F205" s="152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2"/>
      <c r="BN205" s="152"/>
      <c r="BO205" s="152"/>
      <c r="BP205" s="152"/>
      <c r="BQ205" s="152"/>
    </row>
    <row r="206" spans="1:69" hidden="1" outlineLevel="2" x14ac:dyDescent="0.2">
      <c r="B206" s="29" t="s">
        <v>121</v>
      </c>
      <c r="C206" s="7"/>
      <c r="D206" s="7"/>
      <c r="E206" s="7"/>
      <c r="F206" s="66" t="s">
        <v>177</v>
      </c>
      <c r="G206" s="7"/>
      <c r="H206" s="7"/>
      <c r="I206" s="7">
        <v>0</v>
      </c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152"/>
      <c r="AL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2"/>
      <c r="AY206" s="152"/>
      <c r="AZ206" s="152"/>
      <c r="BA206" s="152"/>
      <c r="BB206" s="152"/>
      <c r="BC206" s="152"/>
      <c r="BD206" s="152"/>
      <c r="BE206" s="152"/>
      <c r="BF206" s="152"/>
      <c r="BG206" s="152"/>
      <c r="BH206" s="152"/>
      <c r="BI206" s="152"/>
      <c r="BJ206" s="152"/>
      <c r="BK206" s="152"/>
      <c r="BL206" s="152"/>
      <c r="BM206" s="152"/>
      <c r="BN206" s="152"/>
      <c r="BO206" s="152"/>
      <c r="BP206" s="152"/>
      <c r="BQ206" s="152"/>
    </row>
    <row r="207" spans="1:69" hidden="1" outlineLevel="2" x14ac:dyDescent="0.2">
      <c r="B207" s="29" t="s">
        <v>120</v>
      </c>
      <c r="C207" s="7"/>
      <c r="D207" s="7"/>
      <c r="E207" s="7"/>
      <c r="F207" s="152" t="s">
        <v>405</v>
      </c>
      <c r="G207" s="7"/>
      <c r="H207" s="7"/>
      <c r="I207" s="89">
        <v>110.36499999999999</v>
      </c>
      <c r="J207" s="89">
        <v>128.50200000000001</v>
      </c>
      <c r="K207" s="89">
        <v>124.65</v>
      </c>
      <c r="L207" s="89">
        <v>125.8965</v>
      </c>
      <c r="M207" s="89">
        <v>127.15546500000001</v>
      </c>
      <c r="N207" s="89">
        <v>128.42701965000001</v>
      </c>
      <c r="O207" s="89">
        <v>129.71128984649999</v>
      </c>
      <c r="P207" s="89">
        <v>131.008402744965</v>
      </c>
      <c r="Q207" s="89">
        <v>132.31848677241464</v>
      </c>
      <c r="R207" s="89">
        <v>133.64167164013878</v>
      </c>
      <c r="S207" s="89">
        <v>134.97808835654018</v>
      </c>
      <c r="T207" s="89">
        <v>136.3278692401056</v>
      </c>
      <c r="U207" s="89">
        <v>137.69114793250665</v>
      </c>
      <c r="V207" s="89">
        <v>139.06805941183171</v>
      </c>
      <c r="W207" s="89">
        <v>140.45874000595003</v>
      </c>
      <c r="X207" s="89">
        <v>141.86332740600955</v>
      </c>
      <c r="Y207" s="89">
        <v>143.28196068006963</v>
      </c>
      <c r="Z207" s="89">
        <v>144.71478028687034</v>
      </c>
      <c r="AA207" s="89">
        <v>146.16192808973904</v>
      </c>
      <c r="AB207" s="89">
        <v>147.62354737063643</v>
      </c>
      <c r="AC207" s="89">
        <v>149.0997828443428</v>
      </c>
      <c r="AD207" s="89">
        <v>150.59078067278622</v>
      </c>
      <c r="AE207" s="89">
        <v>152.09668847951409</v>
      </c>
      <c r="AF207" s="89">
        <v>153.61765536430923</v>
      </c>
      <c r="AG207" s="89">
        <f t="shared" ref="AG207:AJ207" si="57">AG188</f>
        <v>155.15383191795232</v>
      </c>
      <c r="AH207" s="89">
        <f t="shared" si="57"/>
        <v>156.70537023713183</v>
      </c>
      <c r="AI207" s="89">
        <f t="shared" si="57"/>
        <v>158.27242393950314</v>
      </c>
      <c r="AJ207" s="89">
        <f t="shared" si="57"/>
        <v>159.85514817889816</v>
      </c>
      <c r="AK207" s="152"/>
      <c r="AL207" s="152"/>
      <c r="AM207" s="152"/>
      <c r="AN207" s="152"/>
      <c r="AO207" s="152"/>
      <c r="AP207" s="152"/>
      <c r="AQ207" s="152"/>
      <c r="AR207" s="152"/>
      <c r="AS207" s="152"/>
      <c r="AT207" s="152"/>
      <c r="AU207" s="152"/>
      <c r="AV207" s="152"/>
      <c r="AW207" s="152"/>
      <c r="AX207" s="152"/>
      <c r="AY207" s="152"/>
      <c r="AZ207" s="152"/>
      <c r="BA207" s="152"/>
      <c r="BB207" s="152"/>
      <c r="BC207" s="152"/>
      <c r="BD207" s="152"/>
      <c r="BE207" s="152"/>
      <c r="BF207" s="152"/>
      <c r="BG207" s="152"/>
      <c r="BH207" s="152"/>
      <c r="BI207" s="152"/>
      <c r="BJ207" s="152"/>
      <c r="BK207" s="152"/>
      <c r="BL207" s="152"/>
      <c r="BM207" s="152"/>
      <c r="BN207" s="152"/>
      <c r="BO207" s="152"/>
      <c r="BP207" s="152"/>
      <c r="BQ207" s="152"/>
    </row>
    <row r="208" spans="1:69" hidden="1" outlineLevel="2" x14ac:dyDescent="0.2">
      <c r="B208" s="29" t="s">
        <v>119</v>
      </c>
      <c r="C208" s="7"/>
      <c r="D208" s="7"/>
      <c r="E208" s="7"/>
      <c r="F208" s="7">
        <v>0</v>
      </c>
      <c r="G208" s="7"/>
      <c r="H208" s="7"/>
      <c r="I208" s="66">
        <v>20</v>
      </c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2"/>
      <c r="BN208" s="152"/>
      <c r="BO208" s="152"/>
      <c r="BP208" s="152"/>
      <c r="BQ208" s="152"/>
    </row>
    <row r="209" spans="2:69" hidden="1" outlineLevel="2" x14ac:dyDescent="0.2">
      <c r="B209" s="29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152"/>
      <c r="AL209" s="152"/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152"/>
      <c r="AZ209" s="152"/>
      <c r="BA209" s="152"/>
      <c r="BB209" s="152"/>
      <c r="BC209" s="152"/>
      <c r="BD209" s="152"/>
      <c r="BE209" s="152"/>
      <c r="BF209" s="152"/>
      <c r="BG209" s="152"/>
      <c r="BH209" s="152"/>
      <c r="BI209" s="152"/>
      <c r="BJ209" s="152"/>
      <c r="BK209" s="152"/>
      <c r="BL209" s="152"/>
      <c r="BM209" s="152"/>
      <c r="BN209" s="152"/>
      <c r="BO209" s="152"/>
      <c r="BP209" s="152"/>
      <c r="BQ209" s="152"/>
    </row>
    <row r="210" spans="2:69" hidden="1" outlineLevel="2" x14ac:dyDescent="0.2">
      <c r="B210" s="56" t="s">
        <v>424</v>
      </c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152"/>
      <c r="AL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/>
      <c r="BL210" s="152"/>
      <c r="BM210" s="152"/>
      <c r="BN210" s="152"/>
      <c r="BO210" s="152"/>
      <c r="BP210" s="152"/>
      <c r="BQ210" s="152"/>
    </row>
    <row r="211" spans="2:69" hidden="1" outlineLevel="2" x14ac:dyDescent="0.2">
      <c r="B211" s="29" t="s">
        <v>121</v>
      </c>
      <c r="C211" s="7"/>
      <c r="D211" s="7"/>
      <c r="E211" s="7"/>
      <c r="F211" s="66" t="s">
        <v>177</v>
      </c>
      <c r="G211" s="7"/>
      <c r="H211" s="7"/>
      <c r="I211" s="7">
        <v>0</v>
      </c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152"/>
      <c r="AL211" s="152"/>
      <c r="AM211" s="152"/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152"/>
      <c r="BH211" s="152"/>
      <c r="BI211" s="152"/>
      <c r="BJ211" s="152"/>
      <c r="BK211" s="152"/>
      <c r="BL211" s="152"/>
      <c r="BM211" s="152"/>
      <c r="BN211" s="152"/>
      <c r="BO211" s="152"/>
      <c r="BP211" s="152"/>
      <c r="BQ211" s="152"/>
    </row>
    <row r="212" spans="2:69" hidden="1" outlineLevel="2" x14ac:dyDescent="0.2">
      <c r="B212" s="29" t="s">
        <v>120</v>
      </c>
      <c r="C212" s="7"/>
      <c r="D212" s="7"/>
      <c r="E212" s="7"/>
      <c r="F212" s="152" t="s">
        <v>405</v>
      </c>
      <c r="G212" s="7"/>
      <c r="H212" s="7"/>
      <c r="I212" s="89">
        <v>66.858999999999995</v>
      </c>
      <c r="J212" s="89">
        <v>62.613</v>
      </c>
      <c r="K212" s="89">
        <v>72.391000000000005</v>
      </c>
      <c r="L212" s="89">
        <v>73.114910000000009</v>
      </c>
      <c r="M212" s="89">
        <v>73.846059100000005</v>
      </c>
      <c r="N212" s="89">
        <v>74.584519691000011</v>
      </c>
      <c r="O212" s="89">
        <v>75.330364887910008</v>
      </c>
      <c r="P212" s="89">
        <v>76.083668536789105</v>
      </c>
      <c r="Q212" s="89">
        <v>76.844505222156997</v>
      </c>
      <c r="R212" s="89">
        <v>77.612950274378562</v>
      </c>
      <c r="S212" s="89">
        <v>78.389079777122348</v>
      </c>
      <c r="T212" s="89">
        <v>79.172970574893569</v>
      </c>
      <c r="U212" s="89">
        <v>79.964700280642504</v>
      </c>
      <c r="V212" s="89">
        <v>80.764347283448927</v>
      </c>
      <c r="W212" s="89">
        <v>81.571990756283412</v>
      </c>
      <c r="X212" s="89">
        <v>82.387710663846249</v>
      </c>
      <c r="Y212" s="89">
        <v>83.211587770484712</v>
      </c>
      <c r="Z212" s="89">
        <v>84.043703648189563</v>
      </c>
      <c r="AA212" s="89">
        <v>84.884140684671465</v>
      </c>
      <c r="AB212" s="89">
        <v>85.732982091518181</v>
      </c>
      <c r="AC212" s="89">
        <v>86.590311912433364</v>
      </c>
      <c r="AD212" s="89">
        <v>87.456215031557704</v>
      </c>
      <c r="AE212" s="89">
        <v>88.330777181873287</v>
      </c>
      <c r="AF212" s="89">
        <v>89.214084953692023</v>
      </c>
      <c r="AG212" s="89">
        <f t="shared" ref="AG212:AJ212" si="58">AG189</f>
        <v>90.106225803228938</v>
      </c>
      <c r="AH212" s="89">
        <f t="shared" si="58"/>
        <v>91.007288061261221</v>
      </c>
      <c r="AI212" s="89">
        <f t="shared" si="58"/>
        <v>91.917360941873838</v>
      </c>
      <c r="AJ212" s="89">
        <f t="shared" si="58"/>
        <v>92.836534551292573</v>
      </c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2"/>
      <c r="BN212" s="152"/>
      <c r="BO212" s="152"/>
      <c r="BP212" s="152"/>
      <c r="BQ212" s="152"/>
    </row>
    <row r="213" spans="2:69" hidden="1" outlineLevel="2" x14ac:dyDescent="0.2">
      <c r="B213" s="29" t="s">
        <v>119</v>
      </c>
      <c r="C213" s="7"/>
      <c r="D213" s="7"/>
      <c r="E213" s="7"/>
      <c r="F213" s="7">
        <v>0</v>
      </c>
      <c r="G213" s="7"/>
      <c r="H213" s="7"/>
      <c r="I213" s="66">
        <v>7</v>
      </c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152"/>
      <c r="AL213" s="152"/>
      <c r="AM213" s="152"/>
      <c r="AN213" s="152"/>
      <c r="AO213" s="152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152"/>
      <c r="BH213" s="152"/>
      <c r="BI213" s="152"/>
      <c r="BJ213" s="152"/>
      <c r="BK213" s="152"/>
      <c r="BL213" s="152"/>
      <c r="BM213" s="152"/>
      <c r="BN213" s="152"/>
      <c r="BO213" s="152"/>
      <c r="BP213" s="152"/>
      <c r="BQ213" s="152"/>
    </row>
    <row r="214" spans="2:69" hidden="1" outlineLevel="2" x14ac:dyDescent="0.2">
      <c r="B214" s="29" t="s">
        <v>118</v>
      </c>
      <c r="C214" s="7"/>
      <c r="D214" s="7"/>
      <c r="E214" s="7"/>
      <c r="F214" s="7">
        <v>0</v>
      </c>
      <c r="G214" s="7"/>
      <c r="H214" s="7"/>
      <c r="I214" s="66">
        <v>20</v>
      </c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152"/>
      <c r="AL214" s="152"/>
      <c r="AM214" s="152"/>
      <c r="AN214" s="152"/>
      <c r="AO214" s="152"/>
      <c r="AP214" s="152"/>
      <c r="AQ214" s="152"/>
      <c r="AR214" s="152"/>
      <c r="AS214" s="152"/>
      <c r="AT214" s="152"/>
      <c r="AU214" s="152"/>
      <c r="AV214" s="152"/>
      <c r="AW214" s="152"/>
      <c r="AX214" s="152"/>
      <c r="AY214" s="152"/>
      <c r="AZ214" s="152"/>
      <c r="BA214" s="152"/>
      <c r="BB214" s="152"/>
      <c r="BC214" s="152"/>
      <c r="BD214" s="152"/>
      <c r="BE214" s="152"/>
      <c r="BF214" s="152"/>
      <c r="BG214" s="152"/>
      <c r="BH214" s="152"/>
      <c r="BI214" s="152"/>
      <c r="BJ214" s="152"/>
      <c r="BK214" s="152"/>
      <c r="BL214" s="152"/>
      <c r="BM214" s="152"/>
      <c r="BN214" s="152"/>
      <c r="BO214" s="152"/>
      <c r="BP214" s="152"/>
      <c r="BQ214" s="152"/>
    </row>
    <row r="215" spans="2:69" hidden="1" outlineLevel="2" x14ac:dyDescent="0.2">
      <c r="B215" s="29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152"/>
      <c r="AL215" s="152"/>
      <c r="AM215" s="152"/>
      <c r="AN215" s="152"/>
      <c r="AO215" s="152"/>
      <c r="AP215" s="152"/>
      <c r="AQ215" s="152"/>
      <c r="AR215" s="152"/>
      <c r="AS215" s="152"/>
      <c r="AT215" s="152"/>
      <c r="AU215" s="152"/>
      <c r="AV215" s="152"/>
      <c r="AW215" s="152"/>
      <c r="AX215" s="152"/>
      <c r="AY215" s="152"/>
      <c r="AZ215" s="152"/>
      <c r="BA215" s="152"/>
      <c r="BB215" s="152"/>
      <c r="BC215" s="152"/>
      <c r="BD215" s="152"/>
      <c r="BE215" s="152"/>
      <c r="BF215" s="152"/>
      <c r="BG215" s="152"/>
      <c r="BH215" s="152"/>
      <c r="BI215" s="152"/>
      <c r="BJ215" s="152"/>
      <c r="BK215" s="152"/>
      <c r="BL215" s="152"/>
      <c r="BM215" s="152"/>
      <c r="BN215" s="152"/>
      <c r="BO215" s="152"/>
      <c r="BP215" s="152"/>
      <c r="BQ215" s="152"/>
    </row>
    <row r="216" spans="2:69" hidden="1" outlineLevel="2" x14ac:dyDescent="0.2">
      <c r="B216" s="56" t="s">
        <v>425</v>
      </c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152"/>
      <c r="AL216" s="152"/>
      <c r="AM216" s="152"/>
      <c r="AN216" s="152"/>
      <c r="AO216" s="152"/>
      <c r="AP216" s="152"/>
      <c r="AQ216" s="152"/>
      <c r="AR216" s="152"/>
      <c r="AS216" s="152"/>
      <c r="AT216" s="152"/>
      <c r="AU216" s="152"/>
      <c r="AV216" s="152"/>
      <c r="AW216" s="152"/>
      <c r="AX216" s="152"/>
      <c r="AY216" s="152"/>
      <c r="AZ216" s="152"/>
      <c r="BA216" s="152"/>
      <c r="BB216" s="152"/>
      <c r="BC216" s="152"/>
      <c r="BD216" s="152"/>
      <c r="BE216" s="152"/>
      <c r="BF216" s="152"/>
      <c r="BG216" s="152"/>
      <c r="BH216" s="152"/>
      <c r="BI216" s="152"/>
      <c r="BJ216" s="152"/>
      <c r="BK216" s="152"/>
      <c r="BL216" s="152"/>
      <c r="BM216" s="152"/>
      <c r="BN216" s="152"/>
      <c r="BO216" s="152"/>
      <c r="BP216" s="152"/>
      <c r="BQ216" s="152"/>
    </row>
    <row r="217" spans="2:69" hidden="1" outlineLevel="2" x14ac:dyDescent="0.2">
      <c r="B217" s="29" t="s">
        <v>121</v>
      </c>
      <c r="C217" s="7"/>
      <c r="D217" s="7"/>
      <c r="E217" s="7"/>
      <c r="F217" s="66" t="s">
        <v>177</v>
      </c>
      <c r="G217" s="7"/>
      <c r="H217" s="7"/>
      <c r="I217" s="7">
        <v>0</v>
      </c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152"/>
      <c r="AL217" s="152"/>
      <c r="AM217" s="152"/>
      <c r="AN217" s="152"/>
      <c r="AO217" s="152"/>
      <c r="AP217" s="152"/>
      <c r="AQ217" s="152"/>
      <c r="AR217" s="152"/>
      <c r="AS217" s="152"/>
      <c r="AT217" s="152"/>
      <c r="AU217" s="152"/>
      <c r="AV217" s="152"/>
      <c r="AW217" s="152"/>
      <c r="AX217" s="152"/>
      <c r="AY217" s="152"/>
      <c r="AZ217" s="152"/>
      <c r="BA217" s="152"/>
      <c r="BB217" s="152"/>
      <c r="BC217" s="152"/>
      <c r="BD217" s="152"/>
      <c r="BE217" s="152"/>
      <c r="BF217" s="152"/>
      <c r="BG217" s="152"/>
      <c r="BH217" s="152"/>
      <c r="BI217" s="152"/>
      <c r="BJ217" s="152"/>
      <c r="BK217" s="152"/>
      <c r="BL217" s="152"/>
      <c r="BM217" s="152"/>
      <c r="BN217" s="152"/>
      <c r="BO217" s="152"/>
      <c r="BP217" s="152"/>
      <c r="BQ217" s="152"/>
    </row>
    <row r="218" spans="2:69" hidden="1" outlineLevel="2" x14ac:dyDescent="0.2">
      <c r="B218" s="29" t="s">
        <v>120</v>
      </c>
      <c r="C218" s="7"/>
      <c r="D218" s="7"/>
      <c r="E218" s="7"/>
      <c r="F218" s="152" t="s">
        <v>405</v>
      </c>
      <c r="G218" s="7"/>
      <c r="H218" s="7"/>
      <c r="I218" s="89">
        <v>88.835999999999999</v>
      </c>
      <c r="J218" s="89">
        <v>96.111999999999995</v>
      </c>
      <c r="K218" s="89">
        <v>92.774000000000001</v>
      </c>
      <c r="L218" s="89">
        <v>93.701740000000001</v>
      </c>
      <c r="M218" s="89">
        <v>94.638757400000003</v>
      </c>
      <c r="N218" s="89">
        <v>95.585144974000002</v>
      </c>
      <c r="O218" s="89">
        <v>96.540996423739998</v>
      </c>
      <c r="P218" s="89">
        <v>97.506406387977393</v>
      </c>
      <c r="Q218" s="89">
        <v>98.481470451857163</v>
      </c>
      <c r="R218" s="89">
        <v>99.466285156375733</v>
      </c>
      <c r="S218" s="89">
        <v>100.46094800793949</v>
      </c>
      <c r="T218" s="89">
        <v>101.46555748801889</v>
      </c>
      <c r="U218" s="89">
        <v>102.48021306289908</v>
      </c>
      <c r="V218" s="89">
        <v>103.50501519352808</v>
      </c>
      <c r="W218" s="89">
        <v>104.54006534546336</v>
      </c>
      <c r="X218" s="89">
        <v>105.585465998918</v>
      </c>
      <c r="Y218" s="89">
        <v>106.64132065890718</v>
      </c>
      <c r="Z218" s="89">
        <v>107.70773386549625</v>
      </c>
      <c r="AA218" s="89">
        <v>108.78481120415121</v>
      </c>
      <c r="AB218" s="89">
        <v>109.87265931619272</v>
      </c>
      <c r="AC218" s="89">
        <v>110.97138590935465</v>
      </c>
      <c r="AD218" s="89">
        <v>112.0810997684482</v>
      </c>
      <c r="AE218" s="89">
        <v>113.20191076613268</v>
      </c>
      <c r="AF218" s="89">
        <v>114.33392987379401</v>
      </c>
      <c r="AG218" s="89">
        <f t="shared" ref="AG218:AJ218" si="59">AG190</f>
        <v>115.47726917253195</v>
      </c>
      <c r="AH218" s="89">
        <f t="shared" si="59"/>
        <v>116.63204186425727</v>
      </c>
      <c r="AI218" s="89">
        <f t="shared" si="59"/>
        <v>117.79836228289984</v>
      </c>
      <c r="AJ218" s="89">
        <f t="shared" si="59"/>
        <v>118.97634590572885</v>
      </c>
      <c r="AK218" s="152"/>
      <c r="AL218" s="152"/>
      <c r="AM218" s="152"/>
      <c r="AN218" s="152"/>
      <c r="AO218" s="152"/>
      <c r="AP218" s="152"/>
      <c r="AQ218" s="152"/>
      <c r="AR218" s="152"/>
      <c r="AS218" s="152"/>
      <c r="AT218" s="152"/>
      <c r="AU218" s="152"/>
      <c r="AV218" s="152"/>
      <c r="AW218" s="152"/>
      <c r="AX218" s="152"/>
      <c r="AY218" s="152"/>
      <c r="AZ218" s="152"/>
      <c r="BA218" s="152"/>
      <c r="BB218" s="152"/>
      <c r="BC218" s="152"/>
      <c r="BD218" s="152"/>
      <c r="BE218" s="152"/>
      <c r="BF218" s="152"/>
      <c r="BG218" s="152"/>
      <c r="BH218" s="152"/>
      <c r="BI218" s="152"/>
      <c r="BJ218" s="152"/>
      <c r="BK218" s="152"/>
      <c r="BL218" s="152"/>
      <c r="BM218" s="152"/>
      <c r="BN218" s="152"/>
      <c r="BO218" s="152"/>
      <c r="BP218" s="152"/>
      <c r="BQ218" s="152"/>
    </row>
    <row r="219" spans="2:69" hidden="1" outlineLevel="2" x14ac:dyDescent="0.2">
      <c r="B219" s="29" t="s">
        <v>119</v>
      </c>
      <c r="C219" s="7"/>
      <c r="D219" s="7"/>
      <c r="E219" s="7"/>
      <c r="F219" s="7">
        <v>0</v>
      </c>
      <c r="G219" s="7"/>
      <c r="H219" s="7"/>
      <c r="I219" s="66">
        <v>21</v>
      </c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152"/>
      <c r="AL219" s="152"/>
      <c r="AM219" s="152"/>
      <c r="AN219" s="152"/>
      <c r="AO219" s="152"/>
      <c r="AP219" s="152"/>
      <c r="AQ219" s="152"/>
      <c r="AR219" s="152"/>
      <c r="AS219" s="152"/>
      <c r="AT219" s="152"/>
      <c r="AU219" s="152"/>
      <c r="AV219" s="152"/>
      <c r="AW219" s="152"/>
      <c r="AX219" s="152"/>
      <c r="AY219" s="152"/>
      <c r="AZ219" s="152"/>
      <c r="BA219" s="152"/>
      <c r="BB219" s="152"/>
      <c r="BC219" s="152"/>
      <c r="BD219" s="152"/>
      <c r="BE219" s="152"/>
      <c r="BF219" s="152"/>
      <c r="BG219" s="152"/>
      <c r="BH219" s="152"/>
      <c r="BI219" s="152"/>
      <c r="BJ219" s="152"/>
      <c r="BK219" s="152"/>
      <c r="BL219" s="152"/>
      <c r="BM219" s="152"/>
      <c r="BN219" s="152"/>
      <c r="BO219" s="152"/>
      <c r="BP219" s="152"/>
      <c r="BQ219" s="152"/>
    </row>
    <row r="220" spans="2:69" hidden="1" outlineLevel="2" x14ac:dyDescent="0.2">
      <c r="B220" s="29" t="s">
        <v>118</v>
      </c>
      <c r="C220" s="7"/>
      <c r="D220" s="7"/>
      <c r="E220" s="7"/>
      <c r="F220" s="7">
        <v>0</v>
      </c>
      <c r="G220" s="7"/>
      <c r="H220" s="7"/>
      <c r="I220" s="66">
        <v>31</v>
      </c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152"/>
      <c r="AL220" s="152"/>
      <c r="AM220" s="152"/>
      <c r="AN220" s="152"/>
      <c r="AO220" s="152"/>
      <c r="AP220" s="152"/>
      <c r="AQ220" s="152"/>
      <c r="AR220" s="152"/>
      <c r="AS220" s="152"/>
      <c r="AT220" s="152"/>
      <c r="AU220" s="152"/>
      <c r="AV220" s="152"/>
      <c r="AW220" s="152"/>
      <c r="AX220" s="152"/>
      <c r="AY220" s="152"/>
      <c r="AZ220" s="152"/>
      <c r="BA220" s="152"/>
      <c r="BB220" s="152"/>
      <c r="BC220" s="152"/>
      <c r="BD220" s="152"/>
      <c r="BE220" s="152"/>
      <c r="BF220" s="152"/>
      <c r="BG220" s="152"/>
      <c r="BH220" s="152"/>
      <c r="BI220" s="152"/>
      <c r="BJ220" s="152"/>
      <c r="BK220" s="152"/>
      <c r="BL220" s="152"/>
      <c r="BM220" s="152"/>
      <c r="BN220" s="152"/>
      <c r="BO220" s="152"/>
      <c r="BP220" s="152"/>
      <c r="BQ220" s="152"/>
    </row>
    <row r="221" spans="2:69" hidden="1" outlineLevel="2" x14ac:dyDescent="0.2">
      <c r="B221" s="29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152"/>
      <c r="AL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152"/>
      <c r="AW221" s="152"/>
      <c r="AX221" s="152"/>
      <c r="AY221" s="152"/>
      <c r="AZ221" s="152"/>
      <c r="BA221" s="152"/>
      <c r="BB221" s="152"/>
      <c r="BC221" s="152"/>
      <c r="BD221" s="152"/>
      <c r="BE221" s="152"/>
      <c r="BF221" s="152"/>
      <c r="BG221" s="152"/>
      <c r="BH221" s="152"/>
      <c r="BI221" s="152"/>
      <c r="BJ221" s="152"/>
      <c r="BK221" s="152"/>
      <c r="BL221" s="152"/>
      <c r="BM221" s="152"/>
      <c r="BN221" s="152"/>
      <c r="BO221" s="152"/>
      <c r="BP221" s="152"/>
      <c r="BQ221" s="152"/>
    </row>
    <row r="222" spans="2:69" hidden="1" outlineLevel="2" x14ac:dyDescent="0.2">
      <c r="B222" s="56" t="s">
        <v>426</v>
      </c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152"/>
      <c r="AL222" s="152"/>
      <c r="AM222" s="152"/>
      <c r="AN222" s="152"/>
      <c r="AO222" s="152"/>
      <c r="AP222" s="152"/>
      <c r="AQ222" s="152"/>
      <c r="AR222" s="152"/>
      <c r="AS222" s="152"/>
      <c r="AT222" s="152"/>
      <c r="AU222" s="152"/>
      <c r="AV222" s="152"/>
      <c r="AW222" s="152"/>
      <c r="AX222" s="152"/>
      <c r="AY222" s="152"/>
      <c r="AZ222" s="152"/>
      <c r="BA222" s="152"/>
      <c r="BB222" s="152"/>
      <c r="BC222" s="152"/>
      <c r="BD222" s="152"/>
      <c r="BE222" s="152"/>
      <c r="BF222" s="152"/>
      <c r="BG222" s="152"/>
      <c r="BH222" s="152"/>
      <c r="BI222" s="152"/>
      <c r="BJ222" s="152"/>
      <c r="BK222" s="152"/>
      <c r="BL222" s="152"/>
      <c r="BM222" s="152"/>
      <c r="BN222" s="152"/>
      <c r="BO222" s="152"/>
      <c r="BP222" s="152"/>
      <c r="BQ222" s="152"/>
    </row>
    <row r="223" spans="2:69" hidden="1" outlineLevel="2" x14ac:dyDescent="0.2">
      <c r="B223" s="29" t="s">
        <v>121</v>
      </c>
      <c r="C223" s="7"/>
      <c r="D223" s="7"/>
      <c r="E223" s="7"/>
      <c r="F223" s="66" t="s">
        <v>177</v>
      </c>
      <c r="G223" s="7"/>
      <c r="H223" s="7"/>
      <c r="I223" s="7">
        <v>0</v>
      </c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152"/>
      <c r="AL223" s="152"/>
      <c r="AM223" s="152"/>
      <c r="AN223" s="152"/>
      <c r="AO223" s="152"/>
      <c r="AP223" s="152"/>
      <c r="AQ223" s="152"/>
      <c r="AR223" s="152"/>
      <c r="AS223" s="152"/>
      <c r="AT223" s="152"/>
      <c r="AU223" s="152"/>
      <c r="AV223" s="152"/>
      <c r="AW223" s="152"/>
      <c r="AX223" s="152"/>
      <c r="AY223" s="152"/>
      <c r="AZ223" s="152"/>
      <c r="BA223" s="152"/>
      <c r="BB223" s="152"/>
      <c r="BC223" s="152"/>
      <c r="BD223" s="152"/>
      <c r="BE223" s="152"/>
      <c r="BF223" s="152"/>
      <c r="BG223" s="152"/>
      <c r="BH223" s="152"/>
      <c r="BI223" s="152"/>
      <c r="BJ223" s="152"/>
      <c r="BK223" s="152"/>
      <c r="BL223" s="152"/>
      <c r="BM223" s="152"/>
      <c r="BN223" s="152"/>
      <c r="BO223" s="152"/>
      <c r="BP223" s="152"/>
      <c r="BQ223" s="152"/>
    </row>
    <row r="224" spans="2:69" hidden="1" outlineLevel="2" x14ac:dyDescent="0.2">
      <c r="B224" s="29" t="s">
        <v>120</v>
      </c>
      <c r="C224" s="7"/>
      <c r="D224" s="7"/>
      <c r="E224" s="7"/>
      <c r="F224" s="152" t="s">
        <v>405</v>
      </c>
      <c r="G224" s="7"/>
      <c r="H224" s="7"/>
      <c r="I224" s="89">
        <v>29.856000000000002</v>
      </c>
      <c r="J224" s="89">
        <v>32.81</v>
      </c>
      <c r="K224" s="89">
        <v>32.21</v>
      </c>
      <c r="L224" s="89">
        <v>32.5321</v>
      </c>
      <c r="M224" s="89">
        <v>32.857421000000002</v>
      </c>
      <c r="N224" s="89">
        <v>33.185995210000002</v>
      </c>
      <c r="O224" s="89">
        <v>33.517855162100005</v>
      </c>
      <c r="P224" s="89">
        <v>33.853033713721004</v>
      </c>
      <c r="Q224" s="89">
        <v>34.191564050858211</v>
      </c>
      <c r="R224" s="89">
        <v>34.533479691366793</v>
      </c>
      <c r="S224" s="89">
        <v>34.878814488280462</v>
      </c>
      <c r="T224" s="89">
        <v>35.227602633163265</v>
      </c>
      <c r="U224" s="89">
        <v>35.579878659494895</v>
      </c>
      <c r="V224" s="89">
        <v>35.935677446089848</v>
      </c>
      <c r="W224" s="89">
        <v>36.295034220550747</v>
      </c>
      <c r="X224" s="89">
        <v>36.657984562756255</v>
      </c>
      <c r="Y224" s="89">
        <v>37.024564408383817</v>
      </c>
      <c r="Z224" s="89">
        <v>37.394810052467655</v>
      </c>
      <c r="AA224" s="89">
        <v>37.768758152992334</v>
      </c>
      <c r="AB224" s="89">
        <v>38.14644573452226</v>
      </c>
      <c r="AC224" s="89">
        <v>38.527910191867484</v>
      </c>
      <c r="AD224" s="89">
        <v>38.913189293786161</v>
      </c>
      <c r="AE224" s="89">
        <v>39.302321186724022</v>
      </c>
      <c r="AF224" s="89">
        <v>39.69534439859126</v>
      </c>
      <c r="AG224" s="89">
        <f t="shared" ref="AG224:AJ224" si="60">AG191</f>
        <v>40.092297842577175</v>
      </c>
      <c r="AH224" s="89">
        <f t="shared" si="60"/>
        <v>40.49322082100295</v>
      </c>
      <c r="AI224" s="89">
        <f t="shared" si="60"/>
        <v>40.898153029212978</v>
      </c>
      <c r="AJ224" s="89">
        <f t="shared" si="60"/>
        <v>41.307134559505108</v>
      </c>
      <c r="AK224" s="152"/>
      <c r="AL224" s="152"/>
      <c r="AM224" s="152"/>
      <c r="AN224" s="152"/>
      <c r="AO224" s="152"/>
      <c r="AP224" s="152"/>
      <c r="AQ224" s="152"/>
      <c r="AR224" s="152"/>
      <c r="AS224" s="152"/>
      <c r="AT224" s="152"/>
      <c r="AU224" s="152"/>
      <c r="AV224" s="152"/>
      <c r="AW224" s="152"/>
      <c r="AX224" s="152"/>
      <c r="AY224" s="152"/>
      <c r="AZ224" s="152"/>
      <c r="BA224" s="152"/>
      <c r="BB224" s="152"/>
      <c r="BC224" s="152"/>
      <c r="BD224" s="152"/>
      <c r="BE224" s="152"/>
      <c r="BF224" s="152"/>
      <c r="BG224" s="152"/>
      <c r="BH224" s="152"/>
      <c r="BI224" s="152"/>
      <c r="BJ224" s="152"/>
      <c r="BK224" s="152"/>
      <c r="BL224" s="152"/>
      <c r="BM224" s="152"/>
      <c r="BN224" s="152"/>
      <c r="BO224" s="152"/>
      <c r="BP224" s="152"/>
      <c r="BQ224" s="152"/>
    </row>
    <row r="225" spans="2:69" hidden="1" outlineLevel="2" x14ac:dyDescent="0.2">
      <c r="B225" s="29" t="s">
        <v>119</v>
      </c>
      <c r="C225" s="7"/>
      <c r="D225" s="7"/>
      <c r="E225" s="7"/>
      <c r="F225" s="7">
        <v>0</v>
      </c>
      <c r="G225" s="7"/>
      <c r="H225" s="7"/>
      <c r="I225" s="66">
        <v>20</v>
      </c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152"/>
      <c r="AL225" s="152"/>
      <c r="AM225" s="152"/>
      <c r="AN225" s="152"/>
      <c r="AO225" s="152"/>
      <c r="AP225" s="152"/>
      <c r="AQ225" s="152"/>
      <c r="AR225" s="152"/>
      <c r="AS225" s="152"/>
      <c r="AT225" s="152"/>
      <c r="AU225" s="152"/>
      <c r="AV225" s="152"/>
      <c r="AW225" s="152"/>
      <c r="AX225" s="152"/>
      <c r="AY225" s="152"/>
      <c r="AZ225" s="152"/>
      <c r="BA225" s="152"/>
      <c r="BB225" s="152"/>
      <c r="BC225" s="152"/>
      <c r="BD225" s="152"/>
      <c r="BE225" s="152"/>
      <c r="BF225" s="152"/>
      <c r="BG225" s="152"/>
      <c r="BH225" s="152"/>
      <c r="BI225" s="152"/>
      <c r="BJ225" s="152"/>
      <c r="BK225" s="152"/>
      <c r="BL225" s="152"/>
      <c r="BM225" s="152"/>
      <c r="BN225" s="152"/>
      <c r="BO225" s="152"/>
      <c r="BP225" s="152"/>
      <c r="BQ225" s="152"/>
    </row>
    <row r="226" spans="2:69" hidden="1" outlineLevel="2" x14ac:dyDescent="0.2">
      <c r="B226" s="29" t="s">
        <v>118</v>
      </c>
      <c r="C226" s="7"/>
      <c r="D226" s="7"/>
      <c r="E226" s="7"/>
      <c r="F226" s="7">
        <v>0</v>
      </c>
      <c r="G226" s="7"/>
      <c r="H226" s="7"/>
      <c r="I226" s="66">
        <v>30</v>
      </c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152"/>
      <c r="AL226" s="152"/>
      <c r="AM226" s="152"/>
      <c r="AN226" s="152"/>
      <c r="AO226" s="152"/>
      <c r="AP226" s="152"/>
      <c r="AQ226" s="152"/>
      <c r="AR226" s="152"/>
      <c r="AS226" s="152"/>
      <c r="AT226" s="152"/>
      <c r="AU226" s="152"/>
      <c r="AV226" s="152"/>
      <c r="AW226" s="152"/>
      <c r="AX226" s="152"/>
      <c r="AY226" s="152"/>
      <c r="AZ226" s="152"/>
      <c r="BA226" s="152"/>
      <c r="BB226" s="152"/>
      <c r="BC226" s="152"/>
      <c r="BD226" s="152"/>
      <c r="BE226" s="152"/>
      <c r="BF226" s="152"/>
      <c r="BG226" s="152"/>
      <c r="BH226" s="152"/>
      <c r="BI226" s="152"/>
      <c r="BJ226" s="152"/>
      <c r="BK226" s="152"/>
      <c r="BL226" s="152"/>
      <c r="BM226" s="152"/>
      <c r="BN226" s="152"/>
      <c r="BO226" s="152"/>
      <c r="BP226" s="152"/>
      <c r="BQ226" s="152"/>
    </row>
    <row r="227" spans="2:69" hidden="1" outlineLevel="2" x14ac:dyDescent="0.2">
      <c r="B227" s="29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152"/>
      <c r="AL227" s="152"/>
      <c r="AM227" s="152"/>
      <c r="AN227" s="152"/>
      <c r="AO227" s="152"/>
      <c r="AP227" s="152"/>
      <c r="AQ227" s="152"/>
      <c r="AR227" s="152"/>
      <c r="AS227" s="152"/>
      <c r="AT227" s="152"/>
      <c r="AU227" s="152"/>
      <c r="AV227" s="152"/>
      <c r="AW227" s="152"/>
      <c r="AX227" s="152"/>
      <c r="AY227" s="152"/>
      <c r="AZ227" s="152"/>
      <c r="BA227" s="152"/>
      <c r="BB227" s="152"/>
      <c r="BC227" s="152"/>
      <c r="BD227" s="152"/>
      <c r="BE227" s="152"/>
      <c r="BF227" s="152"/>
      <c r="BG227" s="152"/>
      <c r="BH227" s="152"/>
      <c r="BI227" s="152"/>
      <c r="BJ227" s="152"/>
      <c r="BK227" s="152"/>
      <c r="BL227" s="152"/>
      <c r="BM227" s="152"/>
      <c r="BN227" s="152"/>
      <c r="BO227" s="152"/>
      <c r="BP227" s="152"/>
      <c r="BQ227" s="152"/>
    </row>
    <row r="228" spans="2:69" hidden="1" outlineLevel="2" x14ac:dyDescent="0.2">
      <c r="B228" s="56" t="s">
        <v>427</v>
      </c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152"/>
      <c r="AL228" s="152"/>
      <c r="AM228" s="152"/>
      <c r="AN228" s="152"/>
      <c r="AO228" s="152"/>
      <c r="AP228" s="152"/>
      <c r="AQ228" s="152"/>
      <c r="AR228" s="152"/>
      <c r="AS228" s="152"/>
      <c r="AT228" s="152"/>
      <c r="AU228" s="152"/>
      <c r="AV228" s="152"/>
      <c r="AW228" s="152"/>
      <c r="AX228" s="152"/>
      <c r="AY228" s="152"/>
      <c r="AZ228" s="152"/>
      <c r="BA228" s="152"/>
      <c r="BB228" s="152"/>
      <c r="BC228" s="152"/>
      <c r="BD228" s="152"/>
      <c r="BE228" s="152"/>
      <c r="BF228" s="152"/>
      <c r="BG228" s="152"/>
      <c r="BH228" s="152"/>
      <c r="BI228" s="152"/>
      <c r="BJ228" s="152"/>
      <c r="BK228" s="152"/>
      <c r="BL228" s="152"/>
      <c r="BM228" s="152"/>
      <c r="BN228" s="152"/>
      <c r="BO228" s="152"/>
      <c r="BP228" s="152"/>
      <c r="BQ228" s="152"/>
    </row>
    <row r="229" spans="2:69" hidden="1" outlineLevel="2" x14ac:dyDescent="0.2">
      <c r="B229" s="29" t="s">
        <v>121</v>
      </c>
      <c r="C229" s="7"/>
      <c r="D229" s="7"/>
      <c r="E229" s="7"/>
      <c r="F229" s="66" t="s">
        <v>177</v>
      </c>
      <c r="G229" s="7"/>
      <c r="H229" s="7"/>
      <c r="I229" s="7">
        <v>0</v>
      </c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152"/>
      <c r="AL229" s="152"/>
      <c r="AM229" s="152"/>
      <c r="AN229" s="152"/>
      <c r="AO229" s="152"/>
      <c r="AP229" s="152"/>
      <c r="AQ229" s="152"/>
      <c r="AR229" s="152"/>
      <c r="AS229" s="152"/>
      <c r="AT229" s="152"/>
      <c r="AU229" s="152"/>
      <c r="AV229" s="152"/>
      <c r="AW229" s="152"/>
      <c r="AX229" s="152"/>
      <c r="AY229" s="152"/>
      <c r="AZ229" s="152"/>
      <c r="BA229" s="152"/>
      <c r="BB229" s="152"/>
      <c r="BC229" s="152"/>
      <c r="BD229" s="152"/>
      <c r="BE229" s="152"/>
      <c r="BF229" s="152"/>
      <c r="BG229" s="152"/>
      <c r="BH229" s="152"/>
      <c r="BI229" s="152"/>
      <c r="BJ229" s="152"/>
      <c r="BK229" s="152"/>
      <c r="BL229" s="152"/>
      <c r="BM229" s="152"/>
      <c r="BN229" s="152"/>
      <c r="BO229" s="152"/>
      <c r="BP229" s="152"/>
      <c r="BQ229" s="152"/>
    </row>
    <row r="230" spans="2:69" hidden="1" outlineLevel="2" x14ac:dyDescent="0.2">
      <c r="B230" s="29" t="s">
        <v>120</v>
      </c>
      <c r="C230" s="7"/>
      <c r="D230" s="7"/>
      <c r="E230" s="7"/>
      <c r="F230" s="152" t="s">
        <v>405</v>
      </c>
      <c r="G230" s="7"/>
      <c r="H230" s="7"/>
      <c r="I230" s="89">
        <v>4.0830000000000002</v>
      </c>
      <c r="J230" s="89">
        <v>4.9630000000000001</v>
      </c>
      <c r="K230" s="89">
        <v>2.9750000000000001</v>
      </c>
      <c r="L230" s="89">
        <v>3.00475</v>
      </c>
      <c r="M230" s="89">
        <v>3.0347975000000003</v>
      </c>
      <c r="N230" s="89">
        <v>3.0651454750000005</v>
      </c>
      <c r="O230" s="89">
        <v>3.0957969297500005</v>
      </c>
      <c r="P230" s="89">
        <v>3.1267548990475005</v>
      </c>
      <c r="Q230" s="89">
        <v>3.1580224480379755</v>
      </c>
      <c r="R230" s="89">
        <v>3.1896026725183555</v>
      </c>
      <c r="S230" s="89">
        <v>3.221498699243539</v>
      </c>
      <c r="T230" s="89">
        <v>3.2537136862359746</v>
      </c>
      <c r="U230" s="89">
        <v>3.2862508230983343</v>
      </c>
      <c r="V230" s="89">
        <v>3.3191133313293175</v>
      </c>
      <c r="W230" s="89">
        <v>3.3523044646426108</v>
      </c>
      <c r="X230" s="89">
        <v>3.3858275092890371</v>
      </c>
      <c r="Y230" s="89">
        <v>3.4196857843819273</v>
      </c>
      <c r="Z230" s="89">
        <v>3.4538826422257465</v>
      </c>
      <c r="AA230" s="89">
        <v>3.4884214686480042</v>
      </c>
      <c r="AB230" s="89">
        <v>3.5233056833344842</v>
      </c>
      <c r="AC230" s="89">
        <v>3.5585387401678292</v>
      </c>
      <c r="AD230" s="89">
        <v>3.5941241275695077</v>
      </c>
      <c r="AE230" s="89">
        <v>3.6300653688452029</v>
      </c>
      <c r="AF230" s="89">
        <v>3.666366022533655</v>
      </c>
      <c r="AG230" s="89">
        <f t="shared" ref="AG230:AJ230" si="61">AG192</f>
        <v>3.7030296827589915</v>
      </c>
      <c r="AH230" s="89">
        <f t="shared" si="61"/>
        <v>3.7400599795865812</v>
      </c>
      <c r="AI230" s="89">
        <f t="shared" si="61"/>
        <v>3.7774605793824469</v>
      </c>
      <c r="AJ230" s="89">
        <f t="shared" si="61"/>
        <v>3.8152351851762716</v>
      </c>
      <c r="AK230" s="152"/>
      <c r="AL230" s="152"/>
      <c r="AM230" s="152"/>
      <c r="AN230" s="152"/>
      <c r="AO230" s="152"/>
      <c r="AP230" s="152"/>
      <c r="AQ230" s="152"/>
      <c r="AR230" s="152"/>
      <c r="AS230" s="152"/>
      <c r="AT230" s="152"/>
      <c r="AU230" s="152"/>
      <c r="AV230" s="152"/>
      <c r="AW230" s="152"/>
      <c r="AX230" s="152"/>
      <c r="AY230" s="152"/>
      <c r="AZ230" s="152"/>
      <c r="BA230" s="152"/>
      <c r="BB230" s="152"/>
      <c r="BC230" s="152"/>
      <c r="BD230" s="152"/>
      <c r="BE230" s="152"/>
      <c r="BF230" s="152"/>
      <c r="BG230" s="152"/>
      <c r="BH230" s="152"/>
      <c r="BI230" s="152"/>
      <c r="BJ230" s="152"/>
      <c r="BK230" s="152"/>
      <c r="BL230" s="152"/>
      <c r="BM230" s="152"/>
      <c r="BN230" s="152"/>
      <c r="BO230" s="152"/>
      <c r="BP230" s="152"/>
      <c r="BQ230" s="152"/>
    </row>
    <row r="231" spans="2:69" hidden="1" outlineLevel="2" x14ac:dyDescent="0.2">
      <c r="B231" s="29" t="s">
        <v>119</v>
      </c>
      <c r="C231" s="7"/>
      <c r="D231" s="7"/>
      <c r="E231" s="7"/>
      <c r="F231" s="7">
        <v>0</v>
      </c>
      <c r="G231" s="7"/>
      <c r="H231" s="7"/>
      <c r="I231" s="66">
        <v>20</v>
      </c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152"/>
      <c r="AL231" s="152"/>
      <c r="AM231" s="152"/>
      <c r="AN231" s="152"/>
      <c r="AO231" s="152"/>
      <c r="AP231" s="152"/>
      <c r="AQ231" s="152"/>
      <c r="AR231" s="152"/>
      <c r="AS231" s="152"/>
      <c r="AT231" s="152"/>
      <c r="AU231" s="152"/>
      <c r="AV231" s="152"/>
      <c r="AW231" s="152"/>
      <c r="AX231" s="152"/>
      <c r="AY231" s="152"/>
      <c r="AZ231" s="152"/>
      <c r="BA231" s="152"/>
      <c r="BB231" s="152"/>
      <c r="BC231" s="152"/>
      <c r="BD231" s="152"/>
      <c r="BE231" s="152"/>
      <c r="BF231" s="152"/>
      <c r="BG231" s="152"/>
      <c r="BH231" s="152"/>
      <c r="BI231" s="152"/>
      <c r="BJ231" s="152"/>
      <c r="BK231" s="152"/>
      <c r="BL231" s="152"/>
      <c r="BM231" s="152"/>
      <c r="BN231" s="152"/>
      <c r="BO231" s="152"/>
      <c r="BP231" s="152"/>
      <c r="BQ231" s="152"/>
    </row>
    <row r="232" spans="2:69" hidden="1" outlineLevel="2" x14ac:dyDescent="0.2">
      <c r="B232" s="29" t="s">
        <v>118</v>
      </c>
      <c r="C232" s="7"/>
      <c r="D232" s="7"/>
      <c r="E232" s="7"/>
      <c r="F232" s="7">
        <v>0</v>
      </c>
      <c r="G232" s="7"/>
      <c r="H232" s="7"/>
      <c r="I232" s="66">
        <v>30</v>
      </c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152"/>
      <c r="AL232" s="152"/>
      <c r="AM232" s="152"/>
      <c r="AN232" s="152"/>
      <c r="AO232" s="152"/>
      <c r="AP232" s="152"/>
      <c r="AQ232" s="152"/>
      <c r="AR232" s="152"/>
      <c r="AS232" s="152"/>
      <c r="AT232" s="152"/>
      <c r="AU232" s="152"/>
      <c r="AV232" s="152"/>
      <c r="AW232" s="152"/>
      <c r="AX232" s="152"/>
      <c r="AY232" s="152"/>
      <c r="AZ232" s="152"/>
      <c r="BA232" s="152"/>
      <c r="BB232" s="152"/>
      <c r="BC232" s="152"/>
      <c r="BD232" s="152"/>
      <c r="BE232" s="152"/>
      <c r="BF232" s="152"/>
      <c r="BG232" s="152"/>
      <c r="BH232" s="152"/>
      <c r="BI232" s="152"/>
      <c r="BJ232" s="152"/>
      <c r="BK232" s="152"/>
      <c r="BL232" s="152"/>
      <c r="BM232" s="152"/>
      <c r="BN232" s="152"/>
      <c r="BO232" s="152"/>
      <c r="BP232" s="152"/>
      <c r="BQ232" s="152"/>
    </row>
    <row r="233" spans="2:69" hidden="1" outlineLevel="2" x14ac:dyDescent="0.2">
      <c r="B233" s="29"/>
      <c r="C233" s="7"/>
      <c r="D233" s="7"/>
      <c r="E233" s="7"/>
      <c r="F233" s="7"/>
      <c r="G233" s="7"/>
      <c r="H233" s="7"/>
      <c r="I233" s="66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152"/>
      <c r="AL233" s="152"/>
      <c r="AM233" s="152"/>
      <c r="AN233" s="152"/>
      <c r="AO233" s="152"/>
      <c r="AP233" s="152"/>
      <c r="AQ233" s="152"/>
      <c r="AR233" s="152"/>
      <c r="AS233" s="152"/>
      <c r="AT233" s="152"/>
      <c r="AU233" s="152"/>
      <c r="AV233" s="152"/>
      <c r="AW233" s="152"/>
      <c r="AX233" s="152"/>
      <c r="AY233" s="152"/>
      <c r="AZ233" s="152"/>
      <c r="BA233" s="152"/>
      <c r="BB233" s="152"/>
      <c r="BC233" s="152"/>
      <c r="BD233" s="152"/>
      <c r="BE233" s="152"/>
      <c r="BF233" s="152"/>
      <c r="BG233" s="152"/>
      <c r="BH233" s="152"/>
      <c r="BI233" s="152"/>
      <c r="BJ233" s="152"/>
      <c r="BK233" s="152"/>
      <c r="BL233" s="152"/>
      <c r="BM233" s="152"/>
      <c r="BN233" s="152"/>
      <c r="BO233" s="152"/>
      <c r="BP233" s="152"/>
      <c r="BQ233" s="152"/>
    </row>
    <row r="234" spans="2:69" hidden="1" outlineLevel="2" x14ac:dyDescent="0.2">
      <c r="B234" s="56" t="s">
        <v>428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152"/>
      <c r="AL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152"/>
      <c r="AZ234" s="152"/>
      <c r="BA234" s="152"/>
      <c r="BB234" s="152"/>
      <c r="BC234" s="152"/>
      <c r="BD234" s="152"/>
      <c r="BE234" s="152"/>
      <c r="BF234" s="152"/>
      <c r="BG234" s="152"/>
      <c r="BH234" s="152"/>
      <c r="BI234" s="152"/>
      <c r="BJ234" s="152"/>
      <c r="BK234" s="152"/>
      <c r="BL234" s="152"/>
      <c r="BM234" s="152"/>
      <c r="BN234" s="152"/>
      <c r="BO234" s="152"/>
      <c r="BP234" s="152"/>
      <c r="BQ234" s="152"/>
    </row>
    <row r="235" spans="2:69" hidden="1" outlineLevel="2" x14ac:dyDescent="0.2">
      <c r="B235" s="29" t="s">
        <v>121</v>
      </c>
      <c r="C235" s="7"/>
      <c r="D235" s="7"/>
      <c r="E235" s="7"/>
      <c r="F235" s="66" t="s">
        <v>177</v>
      </c>
      <c r="G235" s="7"/>
      <c r="H235" s="7"/>
      <c r="I235" s="7">
        <v>0</v>
      </c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152"/>
      <c r="AL235" s="152"/>
      <c r="AM235" s="152"/>
      <c r="AN235" s="152"/>
      <c r="AO235" s="152"/>
      <c r="AP235" s="152"/>
      <c r="AQ235" s="152"/>
      <c r="AR235" s="152"/>
      <c r="AS235" s="152"/>
      <c r="AT235" s="152"/>
      <c r="AU235" s="152"/>
      <c r="AV235" s="152"/>
      <c r="AW235" s="152"/>
      <c r="AX235" s="152"/>
      <c r="AY235" s="152"/>
      <c r="AZ235" s="152"/>
      <c r="BA235" s="152"/>
      <c r="BB235" s="152"/>
      <c r="BC235" s="152"/>
      <c r="BD235" s="152"/>
      <c r="BE235" s="152"/>
      <c r="BF235" s="152"/>
      <c r="BG235" s="152"/>
      <c r="BH235" s="152"/>
      <c r="BI235" s="152"/>
      <c r="BJ235" s="152"/>
      <c r="BK235" s="152"/>
      <c r="BL235" s="152"/>
      <c r="BM235" s="152"/>
      <c r="BN235" s="152"/>
      <c r="BO235" s="152"/>
      <c r="BP235" s="152"/>
      <c r="BQ235" s="152"/>
    </row>
    <row r="236" spans="2:69" hidden="1" outlineLevel="2" x14ac:dyDescent="0.2">
      <c r="B236" s="29" t="s">
        <v>120</v>
      </c>
      <c r="C236" s="7"/>
      <c r="D236" s="7"/>
      <c r="E236" s="7"/>
      <c r="F236" s="152" t="s">
        <v>405</v>
      </c>
      <c r="G236" s="7"/>
      <c r="H236" s="7"/>
      <c r="I236" s="89">
        <v>0</v>
      </c>
      <c r="J236" s="89">
        <v>0</v>
      </c>
      <c r="K236" s="89">
        <v>0</v>
      </c>
      <c r="L236" s="89">
        <v>0</v>
      </c>
      <c r="M236" s="89">
        <v>0</v>
      </c>
      <c r="N236" s="89">
        <v>0</v>
      </c>
      <c r="O236" s="89">
        <v>0</v>
      </c>
      <c r="P236" s="89">
        <v>0</v>
      </c>
      <c r="Q236" s="89">
        <v>0</v>
      </c>
      <c r="R236" s="89">
        <v>0</v>
      </c>
      <c r="S236" s="89">
        <v>0</v>
      </c>
      <c r="T236" s="89">
        <v>0</v>
      </c>
      <c r="U236" s="89">
        <v>0</v>
      </c>
      <c r="V236" s="89">
        <v>0</v>
      </c>
      <c r="W236" s="89">
        <v>0</v>
      </c>
      <c r="X236" s="89">
        <v>0</v>
      </c>
      <c r="Y236" s="89">
        <v>0</v>
      </c>
      <c r="Z236" s="89">
        <v>0</v>
      </c>
      <c r="AA236" s="89">
        <v>0</v>
      </c>
      <c r="AB236" s="89">
        <v>0</v>
      </c>
      <c r="AC236" s="89">
        <v>0</v>
      </c>
      <c r="AD236" s="89">
        <v>0</v>
      </c>
      <c r="AE236" s="89">
        <v>0</v>
      </c>
      <c r="AF236" s="89">
        <v>0</v>
      </c>
      <c r="AG236" s="89">
        <f t="shared" ref="AG236:AJ236" si="62">AG199</f>
        <v>0</v>
      </c>
      <c r="AH236" s="89">
        <f t="shared" si="62"/>
        <v>0</v>
      </c>
      <c r="AI236" s="89">
        <f t="shared" si="62"/>
        <v>0</v>
      </c>
      <c r="AJ236" s="89">
        <f t="shared" si="62"/>
        <v>0</v>
      </c>
      <c r="AK236" s="152"/>
      <c r="AL236" s="152"/>
      <c r="AM236" s="152"/>
      <c r="AN236" s="152"/>
      <c r="AO236" s="152"/>
      <c r="AP236" s="152"/>
      <c r="AQ236" s="152"/>
      <c r="AR236" s="152"/>
      <c r="AS236" s="152"/>
      <c r="AT236" s="152"/>
      <c r="AU236" s="152"/>
      <c r="AV236" s="152"/>
      <c r="AW236" s="152"/>
      <c r="AX236" s="152"/>
      <c r="AY236" s="152"/>
      <c r="AZ236" s="152"/>
      <c r="BA236" s="152"/>
      <c r="BB236" s="152"/>
      <c r="BC236" s="152"/>
      <c r="BD236" s="152"/>
      <c r="BE236" s="152"/>
      <c r="BF236" s="152"/>
      <c r="BG236" s="152"/>
      <c r="BH236" s="152"/>
      <c r="BI236" s="152"/>
      <c r="BJ236" s="152"/>
      <c r="BK236" s="152"/>
      <c r="BL236" s="152"/>
      <c r="BM236" s="152"/>
      <c r="BN236" s="152"/>
      <c r="BO236" s="152"/>
      <c r="BP236" s="152"/>
      <c r="BQ236" s="152"/>
    </row>
    <row r="237" spans="2:69" hidden="1" outlineLevel="2" x14ac:dyDescent="0.2">
      <c r="B237" s="29" t="s">
        <v>119</v>
      </c>
      <c r="C237" s="7"/>
      <c r="D237" s="7"/>
      <c r="E237" s="7"/>
      <c r="F237" s="7">
        <v>0</v>
      </c>
      <c r="G237" s="7"/>
      <c r="H237" s="7"/>
      <c r="I237" s="66">
        <v>20</v>
      </c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152"/>
      <c r="AL237" s="152"/>
      <c r="AM237" s="152"/>
      <c r="AN237" s="152"/>
      <c r="AO237" s="152"/>
      <c r="AP237" s="152"/>
      <c r="AQ237" s="152"/>
      <c r="AR237" s="152"/>
      <c r="AS237" s="152"/>
      <c r="AT237" s="152"/>
      <c r="AU237" s="152"/>
      <c r="AV237" s="152"/>
      <c r="AW237" s="152"/>
      <c r="AX237" s="152"/>
      <c r="AY237" s="152"/>
      <c r="AZ237" s="152"/>
      <c r="BA237" s="152"/>
      <c r="BB237" s="152"/>
      <c r="BC237" s="152"/>
      <c r="BD237" s="152"/>
      <c r="BE237" s="152"/>
      <c r="BF237" s="152"/>
      <c r="BG237" s="152"/>
      <c r="BH237" s="152"/>
      <c r="BI237" s="152"/>
      <c r="BJ237" s="152"/>
      <c r="BK237" s="152"/>
      <c r="BL237" s="152"/>
      <c r="BM237" s="152"/>
      <c r="BN237" s="152"/>
      <c r="BO237" s="152"/>
      <c r="BP237" s="152"/>
      <c r="BQ237" s="152"/>
    </row>
    <row r="238" spans="2:69" hidden="1" outlineLevel="2" x14ac:dyDescent="0.2">
      <c r="B238" s="29" t="s">
        <v>118</v>
      </c>
      <c r="C238" s="7"/>
      <c r="D238" s="7"/>
      <c r="E238" s="7"/>
      <c r="F238" s="7">
        <v>0</v>
      </c>
      <c r="G238" s="7"/>
      <c r="H238" s="7"/>
      <c r="I238" s="66">
        <v>30</v>
      </c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152"/>
      <c r="AL238" s="152"/>
      <c r="AM238" s="152"/>
      <c r="AN238" s="152"/>
      <c r="AO238" s="152"/>
      <c r="AP238" s="152"/>
      <c r="AQ238" s="152"/>
      <c r="AR238" s="152"/>
      <c r="AS238" s="152"/>
      <c r="AT238" s="152"/>
      <c r="AU238" s="152"/>
      <c r="AV238" s="152"/>
      <c r="AW238" s="152"/>
      <c r="AX238" s="152"/>
      <c r="AY238" s="152"/>
      <c r="AZ238" s="152"/>
      <c r="BA238" s="152"/>
      <c r="BB238" s="152"/>
      <c r="BC238" s="152"/>
      <c r="BD238" s="152"/>
      <c r="BE238" s="152"/>
      <c r="BF238" s="152"/>
      <c r="BG238" s="152"/>
      <c r="BH238" s="152"/>
      <c r="BI238" s="152"/>
      <c r="BJ238" s="152"/>
      <c r="BK238" s="152"/>
      <c r="BL238" s="152"/>
      <c r="BM238" s="152"/>
      <c r="BN238" s="152"/>
      <c r="BO238" s="152"/>
      <c r="BP238" s="152"/>
      <c r="BQ238" s="152"/>
    </row>
    <row r="239" spans="2:69" hidden="1" outlineLevel="2" x14ac:dyDescent="0.2">
      <c r="B239" s="29"/>
      <c r="C239" s="7"/>
      <c r="D239" s="7"/>
      <c r="E239" s="7"/>
      <c r="F239" s="7"/>
      <c r="G239" s="7"/>
      <c r="H239" s="7"/>
      <c r="I239" s="66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152"/>
      <c r="AL239" s="152"/>
      <c r="AM239" s="152"/>
      <c r="AN239" s="152"/>
      <c r="AO239" s="152"/>
      <c r="AP239" s="152"/>
      <c r="AQ239" s="152"/>
      <c r="AR239" s="152"/>
      <c r="AS239" s="152"/>
      <c r="AT239" s="152"/>
      <c r="AU239" s="152"/>
      <c r="AV239" s="152"/>
      <c r="AW239" s="152"/>
      <c r="AX239" s="152"/>
      <c r="AY239" s="152"/>
      <c r="AZ239" s="152"/>
      <c r="BA239" s="152"/>
      <c r="BB239" s="152"/>
      <c r="BC239" s="152"/>
      <c r="BD239" s="152"/>
      <c r="BE239" s="152"/>
      <c r="BF239" s="152"/>
      <c r="BG239" s="152"/>
      <c r="BH239" s="152"/>
      <c r="BI239" s="152"/>
      <c r="BJ239" s="152"/>
      <c r="BK239" s="152"/>
      <c r="BL239" s="152"/>
      <c r="BM239" s="152"/>
      <c r="BN239" s="152"/>
      <c r="BO239" s="152"/>
      <c r="BP239" s="152"/>
      <c r="BQ239" s="152"/>
    </row>
    <row r="240" spans="2:69" hidden="1" outlineLevel="2" x14ac:dyDescent="0.2">
      <c r="B240" s="56" t="s">
        <v>282</v>
      </c>
      <c r="C240" s="7"/>
      <c r="D240" s="7"/>
      <c r="E240" s="7"/>
      <c r="F240" s="7"/>
      <c r="G240" s="7"/>
      <c r="H240" s="7"/>
      <c r="I240" s="66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152"/>
      <c r="AL240" s="152"/>
      <c r="AM240" s="152"/>
      <c r="AN240" s="152"/>
      <c r="AO240" s="152"/>
      <c r="AP240" s="152"/>
      <c r="AQ240" s="152"/>
      <c r="AR240" s="152"/>
      <c r="AS240" s="152"/>
      <c r="AT240" s="152"/>
      <c r="AU240" s="152"/>
      <c r="AV240" s="152"/>
      <c r="AW240" s="152"/>
      <c r="AX240" s="152"/>
      <c r="AY240" s="152"/>
      <c r="AZ240" s="152"/>
      <c r="BA240" s="152"/>
      <c r="BB240" s="152"/>
      <c r="BC240" s="152"/>
      <c r="BD240" s="152"/>
      <c r="BE240" s="152"/>
      <c r="BF240" s="152"/>
      <c r="BG240" s="152"/>
      <c r="BH240" s="152"/>
      <c r="BI240" s="152"/>
      <c r="BJ240" s="152"/>
      <c r="BK240" s="152"/>
      <c r="BL240" s="152"/>
      <c r="BM240" s="152"/>
      <c r="BN240" s="152"/>
      <c r="BO240" s="152"/>
      <c r="BP240" s="152"/>
      <c r="BQ240" s="152"/>
    </row>
    <row r="241" spans="1:69" hidden="1" outlineLevel="2" x14ac:dyDescent="0.2">
      <c r="B241" s="29"/>
      <c r="F241" s="153" t="s">
        <v>334</v>
      </c>
      <c r="G241" s="251">
        <v>2.4E-2</v>
      </c>
      <c r="I241" s="152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2"/>
      <c r="AJ241" s="152"/>
      <c r="AK241" s="152"/>
      <c r="AL241" s="152"/>
      <c r="AM241" s="152"/>
      <c r="AN241" s="152"/>
      <c r="AO241" s="152"/>
      <c r="AP241" s="152"/>
      <c r="AQ241" s="152"/>
      <c r="AR241" s="152"/>
      <c r="AS241" s="152"/>
      <c r="AT241" s="152"/>
      <c r="AU241" s="152"/>
      <c r="AV241" s="152"/>
      <c r="AW241" s="152"/>
      <c r="AX241" s="152"/>
      <c r="AY241" s="152"/>
      <c r="AZ241" s="152"/>
      <c r="BA241" s="152"/>
      <c r="BB241" s="152"/>
      <c r="BC241" s="152"/>
      <c r="BD241" s="152"/>
      <c r="BE241" s="152"/>
      <c r="BF241" s="152"/>
      <c r="BG241" s="152"/>
      <c r="BH241" s="152"/>
      <c r="BI241" s="152"/>
      <c r="BJ241" s="152"/>
      <c r="BK241" s="152"/>
      <c r="BL241" s="152"/>
      <c r="BM241" s="152"/>
      <c r="BN241" s="152"/>
      <c r="BO241" s="152"/>
      <c r="BP241" s="152"/>
      <c r="BQ241" s="152"/>
    </row>
    <row r="242" spans="1:69" hidden="1" outlineLevel="2" x14ac:dyDescent="0.2">
      <c r="B242" s="26" t="s">
        <v>284</v>
      </c>
      <c r="C242" s="53"/>
      <c r="D242" s="53"/>
      <c r="E242" s="53"/>
      <c r="F242" s="247" t="s">
        <v>401</v>
      </c>
      <c r="G242" s="53"/>
      <c r="H242" s="53"/>
      <c r="I242" s="248">
        <v>105.81002400000001</v>
      </c>
      <c r="J242" s="248">
        <v>101.2872234469757</v>
      </c>
      <c r="K242" s="248">
        <v>99.907987802223445</v>
      </c>
      <c r="L242" s="248">
        <v>98.226621594213782</v>
      </c>
      <c r="M242" s="248">
        <v>96.0563277799546</v>
      </c>
      <c r="N242" s="248">
        <v>94.523307002987309</v>
      </c>
      <c r="O242" s="248">
        <v>117.36766734984377</v>
      </c>
      <c r="P242" s="248">
        <v>116.01594740260292</v>
      </c>
      <c r="Q242" s="248">
        <v>117.64676233621297</v>
      </c>
      <c r="R242" s="248">
        <v>112.88490525165371</v>
      </c>
      <c r="S242" s="248">
        <v>111.41595408605116</v>
      </c>
      <c r="T242" s="248">
        <v>110.19540013879465</v>
      </c>
      <c r="U242" s="248">
        <v>112.60258590102106</v>
      </c>
      <c r="V242" s="248">
        <v>108.51938756810556</v>
      </c>
      <c r="W242" s="248">
        <v>108.87666632014012</v>
      </c>
      <c r="X242" s="248">
        <v>108.4191515882203</v>
      </c>
      <c r="Y242" s="248">
        <v>108.6215280620533</v>
      </c>
      <c r="Z242" s="248">
        <v>111.68206328342794</v>
      </c>
      <c r="AA242" s="248">
        <v>106.20486623705246</v>
      </c>
      <c r="AB242" s="248">
        <v>106.07316599490075</v>
      </c>
      <c r="AC242" s="248">
        <v>106.23237194308813</v>
      </c>
      <c r="AD242" s="248">
        <v>108.34434108428457</v>
      </c>
      <c r="AE242" s="248">
        <v>105.12224063231412</v>
      </c>
      <c r="AF242" s="248">
        <v>104.87084929833418</v>
      </c>
      <c r="AG242" s="248">
        <f t="shared" ref="AG242:AJ242" si="63">$G$241*AF510</f>
        <v>104.90166567481764</v>
      </c>
      <c r="AH242" s="248">
        <f t="shared" ca="1" si="63"/>
        <v>104.89248266309635</v>
      </c>
      <c r="AI242" s="248">
        <f t="shared" ca="1" si="63"/>
        <v>105.04017544693025</v>
      </c>
      <c r="AJ242" s="248">
        <f t="shared" ca="1" si="63"/>
        <v>106.3095173656842</v>
      </c>
      <c r="AK242" s="152"/>
      <c r="AL242" s="7" t="s">
        <v>283</v>
      </c>
      <c r="AM242" s="152"/>
      <c r="AN242" s="152"/>
      <c r="AO242" s="152"/>
      <c r="AP242" s="152"/>
      <c r="AQ242" s="152"/>
      <c r="AR242" s="152"/>
      <c r="AS242" s="152"/>
      <c r="AT242" s="152"/>
      <c r="AU242" s="152"/>
      <c r="AV242" s="152"/>
      <c r="AW242" s="152"/>
      <c r="AX242" s="152"/>
      <c r="AY242" s="152"/>
      <c r="AZ242" s="152"/>
      <c r="BA242" s="152"/>
      <c r="BB242" s="152"/>
      <c r="BC242" s="152"/>
      <c r="BD242" s="152"/>
      <c r="BE242" s="152"/>
      <c r="BF242" s="152"/>
      <c r="BG242" s="152"/>
      <c r="BH242" s="152"/>
      <c r="BI242" s="152"/>
      <c r="BJ242" s="152"/>
      <c r="BK242" s="152"/>
      <c r="BL242" s="152"/>
      <c r="BM242" s="152"/>
      <c r="BN242" s="152"/>
      <c r="BO242" s="152"/>
      <c r="BP242" s="152"/>
      <c r="BQ242" s="152"/>
    </row>
    <row r="243" spans="1:69" hidden="1" outlineLevel="1" collapsed="1" x14ac:dyDescent="0.2">
      <c r="A243" s="258"/>
      <c r="AK243" s="152"/>
      <c r="AL243" s="152"/>
      <c r="AM243" s="152"/>
      <c r="AN243" s="152"/>
      <c r="AO243" s="152"/>
      <c r="AP243" s="152"/>
      <c r="AQ243" s="152"/>
      <c r="AR243" s="152"/>
      <c r="AS243" s="152"/>
      <c r="AT243" s="152"/>
      <c r="AU243" s="152"/>
      <c r="AV243" s="152"/>
      <c r="AW243" s="152"/>
      <c r="AX243" s="152"/>
      <c r="AY243" s="152"/>
      <c r="AZ243" s="152"/>
      <c r="BA243" s="152"/>
      <c r="BB243" s="152"/>
      <c r="BC243" s="152"/>
      <c r="BD243" s="152"/>
      <c r="BE243" s="152"/>
      <c r="BF243" s="152"/>
      <c r="BG243" s="152"/>
      <c r="BH243" s="152"/>
      <c r="BI243" s="152"/>
      <c r="BJ243" s="152"/>
      <c r="BK243" s="152"/>
      <c r="BL243" s="152"/>
      <c r="BM243" s="152"/>
      <c r="BN243" s="152"/>
      <c r="BO243" s="152"/>
      <c r="BP243" s="152"/>
      <c r="BQ243" s="152"/>
    </row>
    <row r="244" spans="1:69" hidden="1" outlineLevel="1" x14ac:dyDescent="0.2">
      <c r="A244" s="6" t="s">
        <v>117</v>
      </c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152"/>
      <c r="AL244" s="152"/>
      <c r="AM244" s="152"/>
      <c r="AN244" s="152"/>
      <c r="AO244" s="152"/>
      <c r="AP244" s="152"/>
      <c r="AQ244" s="152"/>
      <c r="AR244" s="152"/>
      <c r="AS244" s="152"/>
      <c r="AT244" s="152"/>
      <c r="AU244" s="152"/>
      <c r="AV244" s="152"/>
      <c r="AW244" s="152"/>
      <c r="AX244" s="152"/>
      <c r="AY244" s="152"/>
      <c r="AZ244" s="152"/>
      <c r="BA244" s="152"/>
      <c r="BB244" s="152"/>
      <c r="BC244" s="152"/>
      <c r="BD244" s="152"/>
      <c r="BE244" s="152"/>
      <c r="BF244" s="152"/>
      <c r="BG244" s="152"/>
      <c r="BH244" s="152"/>
      <c r="BI244" s="152"/>
      <c r="BJ244" s="152"/>
      <c r="BK244" s="152"/>
      <c r="BL244" s="152"/>
      <c r="BM244" s="152"/>
      <c r="BN244" s="152"/>
      <c r="BO244" s="152"/>
      <c r="BP244" s="152"/>
      <c r="BQ244" s="152"/>
    </row>
    <row r="245" spans="1:69" hidden="1" outlineLevel="2" x14ac:dyDescent="0.2">
      <c r="AK245" s="152"/>
      <c r="AL245" s="152"/>
      <c r="AM245" s="152"/>
      <c r="AN245" s="152"/>
      <c r="AO245" s="152"/>
      <c r="AP245" s="152"/>
      <c r="AQ245" s="152"/>
      <c r="AR245" s="152"/>
      <c r="AS245" s="152"/>
      <c r="AT245" s="152"/>
      <c r="AU245" s="152"/>
      <c r="AV245" s="152"/>
      <c r="AW245" s="152"/>
      <c r="AX245" s="152"/>
      <c r="AY245" s="152"/>
      <c r="AZ245" s="152"/>
      <c r="BA245" s="152"/>
      <c r="BB245" s="152"/>
      <c r="BC245" s="152"/>
      <c r="BD245" s="152"/>
      <c r="BE245" s="152"/>
      <c r="BF245" s="152"/>
      <c r="BG245" s="152"/>
      <c r="BH245" s="152"/>
      <c r="BI245" s="152"/>
      <c r="BJ245" s="152"/>
      <c r="BK245" s="152"/>
      <c r="BL245" s="152"/>
      <c r="BM245" s="152"/>
      <c r="BN245" s="152"/>
      <c r="BO245" s="152"/>
      <c r="BP245" s="152"/>
      <c r="BQ245" s="152"/>
    </row>
    <row r="246" spans="1:69" hidden="1" outlineLevel="2" x14ac:dyDescent="0.2">
      <c r="A246" s="152"/>
      <c r="B246" s="59" t="s">
        <v>117</v>
      </c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152"/>
      <c r="AL246" s="152"/>
      <c r="AM246" s="152"/>
      <c r="AN246" s="152"/>
      <c r="AO246" s="152"/>
      <c r="AP246" s="152"/>
      <c r="AQ246" s="152"/>
      <c r="AR246" s="152"/>
      <c r="AS246" s="152"/>
      <c r="AT246" s="152"/>
      <c r="AU246" s="152"/>
      <c r="AV246" s="152"/>
      <c r="AW246" s="152"/>
      <c r="AX246" s="152"/>
      <c r="AY246" s="152"/>
      <c r="AZ246" s="152"/>
      <c r="BA246" s="152"/>
      <c r="BB246" s="152"/>
      <c r="BC246" s="152"/>
      <c r="BD246" s="152"/>
      <c r="BE246" s="152"/>
      <c r="BF246" s="152"/>
      <c r="BG246" s="152"/>
      <c r="BH246" s="152"/>
      <c r="BI246" s="152"/>
      <c r="BJ246" s="152"/>
      <c r="BK246" s="152"/>
      <c r="BL246" s="152"/>
      <c r="BM246" s="152"/>
      <c r="BN246" s="152"/>
      <c r="BO246" s="152"/>
      <c r="BP246" s="152"/>
      <c r="BQ246" s="152"/>
    </row>
    <row r="247" spans="1:69" hidden="1" outlineLevel="2" x14ac:dyDescent="0.2">
      <c r="A247" s="8"/>
      <c r="B247" s="69"/>
      <c r="C247" s="152"/>
      <c r="D247" s="152"/>
      <c r="E247" s="152"/>
      <c r="F247" s="152"/>
      <c r="G247" s="152"/>
      <c r="H247" s="152"/>
      <c r="I247" s="152"/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  <c r="AA247" s="152"/>
      <c r="AB247" s="152"/>
      <c r="AC247" s="152"/>
      <c r="AD247" s="152"/>
      <c r="AE247" s="152"/>
      <c r="AF247" s="152"/>
      <c r="AG247" s="152"/>
      <c r="AH247" s="152"/>
      <c r="AI247" s="152"/>
      <c r="AJ247" s="152"/>
      <c r="AK247" s="152"/>
      <c r="AL247" s="152"/>
      <c r="AM247" s="152"/>
      <c r="AN247" s="152"/>
      <c r="AO247" s="152"/>
      <c r="AP247" s="152"/>
      <c r="AQ247" s="152"/>
      <c r="AR247" s="152"/>
      <c r="AS247" s="152"/>
      <c r="AT247" s="152"/>
      <c r="AU247" s="152"/>
      <c r="AV247" s="152"/>
      <c r="AW247" s="152"/>
      <c r="AX247" s="152"/>
      <c r="AY247" s="152"/>
      <c r="AZ247" s="152"/>
      <c r="BA247" s="152"/>
      <c r="BB247" s="152"/>
      <c r="BC247" s="152"/>
      <c r="BD247" s="152"/>
      <c r="BE247" s="152"/>
      <c r="BF247" s="152"/>
      <c r="BG247" s="152"/>
      <c r="BH247" s="152"/>
      <c r="BI247" s="152"/>
      <c r="BJ247" s="152"/>
      <c r="BK247" s="152"/>
      <c r="BL247" s="152"/>
      <c r="BM247" s="152"/>
      <c r="BN247" s="152"/>
      <c r="BO247" s="152"/>
      <c r="BP247" s="152"/>
      <c r="BQ247" s="152"/>
    </row>
    <row r="248" spans="1:69" hidden="1" outlineLevel="2" x14ac:dyDescent="0.2">
      <c r="A248" s="8"/>
      <c r="B248" s="69"/>
      <c r="C248" s="152"/>
      <c r="D248" s="152"/>
      <c r="E248" s="152"/>
      <c r="F248" s="152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  <c r="AA248" s="152"/>
      <c r="AB248" s="152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  <c r="AM248" s="152"/>
      <c r="AN248" s="152"/>
      <c r="AO248" s="152"/>
      <c r="AP248" s="152"/>
      <c r="AQ248" s="152"/>
      <c r="AR248" s="152"/>
      <c r="AS248" s="152"/>
      <c r="AT248" s="152"/>
      <c r="AU248" s="152"/>
      <c r="AV248" s="152"/>
      <c r="AW248" s="152"/>
      <c r="AX248" s="152"/>
      <c r="AY248" s="152"/>
      <c r="AZ248" s="152"/>
      <c r="BA248" s="152"/>
      <c r="BB248" s="152"/>
      <c r="BC248" s="152"/>
      <c r="BD248" s="152"/>
      <c r="BE248" s="152"/>
      <c r="BF248" s="152"/>
      <c r="BG248" s="152"/>
      <c r="BH248" s="152"/>
      <c r="BI248" s="152"/>
      <c r="BJ248" s="152"/>
      <c r="BK248" s="152"/>
      <c r="BL248" s="152"/>
      <c r="BM248" s="152"/>
      <c r="BN248" s="152"/>
      <c r="BO248" s="152"/>
      <c r="BP248" s="152"/>
      <c r="BQ248" s="152"/>
    </row>
    <row r="249" spans="1:69" hidden="1" outlineLevel="2" x14ac:dyDescent="0.2">
      <c r="A249" s="8"/>
      <c r="B249" s="88" t="s">
        <v>172</v>
      </c>
      <c r="C249" s="152"/>
      <c r="D249" s="152"/>
      <c r="E249" s="152"/>
      <c r="F249" s="152"/>
      <c r="G249" s="152"/>
      <c r="H249" s="152"/>
      <c r="I249" s="152">
        <v>1</v>
      </c>
      <c r="J249" s="152">
        <v>2</v>
      </c>
      <c r="K249" s="152">
        <v>3</v>
      </c>
      <c r="L249" s="152">
        <v>4</v>
      </c>
      <c r="M249" s="152">
        <v>5</v>
      </c>
      <c r="N249" s="152">
        <v>6</v>
      </c>
      <c r="O249" s="152">
        <v>7</v>
      </c>
      <c r="P249" s="152">
        <v>8</v>
      </c>
      <c r="Q249" s="152">
        <v>9</v>
      </c>
      <c r="R249" s="152">
        <v>10</v>
      </c>
      <c r="S249" s="152">
        <v>11</v>
      </c>
      <c r="T249" s="152">
        <v>12</v>
      </c>
      <c r="U249" s="152">
        <v>13</v>
      </c>
      <c r="V249" s="152">
        <v>14</v>
      </c>
      <c r="W249" s="152">
        <v>15</v>
      </c>
      <c r="X249" s="152">
        <v>16</v>
      </c>
      <c r="Y249" s="152">
        <v>17</v>
      </c>
      <c r="Z249" s="152">
        <v>18</v>
      </c>
      <c r="AA249" s="152">
        <v>19</v>
      </c>
      <c r="AB249" s="152">
        <v>20</v>
      </c>
      <c r="AC249" s="152">
        <v>21</v>
      </c>
      <c r="AD249" s="152">
        <v>22</v>
      </c>
      <c r="AE249" s="152">
        <v>23</v>
      </c>
      <c r="AF249" s="152">
        <v>24</v>
      </c>
      <c r="AG249" s="152">
        <f t="shared" ref="AG249:AJ249" si="64">IF(AG25="","",AF249+1)</f>
        <v>25</v>
      </c>
      <c r="AH249" s="152">
        <f t="shared" si="64"/>
        <v>26</v>
      </c>
      <c r="AI249" s="152">
        <f t="shared" si="64"/>
        <v>27</v>
      </c>
      <c r="AJ249" s="152">
        <f t="shared" si="64"/>
        <v>28</v>
      </c>
      <c r="AK249" s="152"/>
      <c r="AL249" s="152"/>
      <c r="AM249" s="152"/>
      <c r="AN249" s="152"/>
      <c r="AO249" s="152"/>
      <c r="AP249" s="152"/>
      <c r="AQ249" s="152"/>
      <c r="AR249" s="152"/>
      <c r="AS249" s="152"/>
      <c r="AT249" s="152"/>
      <c r="AU249" s="152"/>
      <c r="AV249" s="152"/>
      <c r="AW249" s="152"/>
      <c r="AX249" s="152"/>
      <c r="AY249" s="152"/>
      <c r="AZ249" s="152"/>
      <c r="BA249" s="152"/>
      <c r="BB249" s="152"/>
      <c r="BC249" s="152"/>
      <c r="BD249" s="152"/>
      <c r="BE249" s="152"/>
      <c r="BF249" s="152"/>
      <c r="BG249" s="152"/>
      <c r="BH249" s="152"/>
      <c r="BI249" s="152"/>
      <c r="BJ249" s="152"/>
      <c r="BK249" s="152"/>
      <c r="BL249" s="152"/>
      <c r="BM249" s="152"/>
      <c r="BN249" s="152"/>
      <c r="BO249" s="152"/>
      <c r="BP249" s="152"/>
      <c r="BQ249" s="152"/>
    </row>
    <row r="250" spans="1:69" hidden="1" outlineLevel="2" x14ac:dyDescent="0.2">
      <c r="A250" s="8"/>
      <c r="B250" s="69" t="s">
        <v>116</v>
      </c>
      <c r="C250" s="152"/>
      <c r="D250" s="152"/>
      <c r="E250" s="152"/>
      <c r="F250" s="152" t="s">
        <v>405</v>
      </c>
      <c r="G250" s="152"/>
      <c r="H250" s="154"/>
      <c r="I250" s="154"/>
      <c r="J250" s="154">
        <v>2088.9706732177588</v>
      </c>
      <c r="K250" s="154">
        <v>2088.9706732177588</v>
      </c>
      <c r="L250" s="154">
        <v>2088.9706732177588</v>
      </c>
      <c r="M250" s="154">
        <v>2088.9706732177588</v>
      </c>
      <c r="N250" s="154">
        <v>2088.9706732177588</v>
      </c>
      <c r="O250" s="154">
        <v>2088.9706732177588</v>
      </c>
      <c r="P250" s="154">
        <v>2088.9706732177588</v>
      </c>
      <c r="Q250" s="154">
        <v>2088.9706732177588</v>
      </c>
      <c r="R250" s="154">
        <v>2088.9706732177588</v>
      </c>
      <c r="S250" s="154">
        <v>2088.9706732177588</v>
      </c>
      <c r="T250" s="154">
        <v>2088.9706732177588</v>
      </c>
      <c r="U250" s="154">
        <v>2088.9706732177588</v>
      </c>
      <c r="V250" s="154">
        <v>2088.9706732177588</v>
      </c>
      <c r="W250" s="154">
        <v>2088.9706732177588</v>
      </c>
      <c r="X250" s="154">
        <v>2088.9706732177588</v>
      </c>
      <c r="Y250" s="154">
        <v>2088.9706732177588</v>
      </c>
      <c r="Z250" s="154">
        <v>2088.9706732177588</v>
      </c>
      <c r="AA250" s="154">
        <v>2088.9706732177588</v>
      </c>
      <c r="AB250" s="154">
        <v>2088.9706732177588</v>
      </c>
      <c r="AC250" s="154">
        <v>2088.9706732177588</v>
      </c>
      <c r="AD250" s="154">
        <v>2088.9706732177588</v>
      </c>
      <c r="AE250" s="154">
        <v>2088.9706732177588</v>
      </c>
      <c r="AF250" s="154">
        <v>2088.9706732177588</v>
      </c>
      <c r="AG250" s="154">
        <f t="shared" ref="AG250:AJ250" si="65">IF(AG$25="","",AF254)</f>
        <v>2088.9706732177588</v>
      </c>
      <c r="AH250" s="154">
        <f t="shared" si="65"/>
        <v>2088.9706732177588</v>
      </c>
      <c r="AI250" s="154">
        <f t="shared" si="65"/>
        <v>2088.9706732177588</v>
      </c>
      <c r="AJ250" s="154">
        <f t="shared" si="65"/>
        <v>2088.9706732177588</v>
      </c>
      <c r="AK250" s="152"/>
      <c r="AL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W250" s="152"/>
      <c r="AX250" s="152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  <c r="BI250" s="152"/>
      <c r="BJ250" s="152"/>
      <c r="BK250" s="152"/>
      <c r="BL250" s="152"/>
      <c r="BM250" s="152"/>
      <c r="BN250" s="152"/>
      <c r="BO250" s="152"/>
      <c r="BP250" s="152"/>
      <c r="BQ250" s="152"/>
    </row>
    <row r="251" spans="1:69" hidden="1" outlineLevel="2" x14ac:dyDescent="0.2">
      <c r="A251" s="8"/>
      <c r="B251" s="69" t="s">
        <v>110</v>
      </c>
      <c r="C251" s="152"/>
      <c r="D251" s="152"/>
      <c r="E251" s="152"/>
      <c r="F251" s="152" t="s">
        <v>405</v>
      </c>
      <c r="G251" s="152"/>
      <c r="H251" s="154"/>
      <c r="I251" s="154"/>
      <c r="J251" s="154">
        <v>0</v>
      </c>
      <c r="K251" s="154">
        <v>0</v>
      </c>
      <c r="L251" s="154">
        <v>0</v>
      </c>
      <c r="M251" s="154">
        <v>0</v>
      </c>
      <c r="N251" s="154">
        <v>0</v>
      </c>
      <c r="O251" s="154">
        <v>0</v>
      </c>
      <c r="P251" s="154">
        <v>0</v>
      </c>
      <c r="Q251" s="154">
        <v>0</v>
      </c>
      <c r="R251" s="154">
        <v>0</v>
      </c>
      <c r="S251" s="154">
        <v>0</v>
      </c>
      <c r="T251" s="154">
        <v>0</v>
      </c>
      <c r="U251" s="154">
        <v>0</v>
      </c>
      <c r="V251" s="154">
        <v>0</v>
      </c>
      <c r="W251" s="154">
        <v>0</v>
      </c>
      <c r="X251" s="154">
        <v>0</v>
      </c>
      <c r="Y251" s="154">
        <v>0</v>
      </c>
      <c r="Z251" s="154">
        <v>0</v>
      </c>
      <c r="AA251" s="154">
        <v>0</v>
      </c>
      <c r="AB251" s="154">
        <v>0</v>
      </c>
      <c r="AC251" s="154">
        <v>0</v>
      </c>
      <c r="AD251" s="154">
        <v>0</v>
      </c>
      <c r="AE251" s="154">
        <v>0</v>
      </c>
      <c r="AF251" s="154">
        <v>0</v>
      </c>
      <c r="AG251" s="154">
        <f t="shared" ref="AG251:AJ251" si="66">IF(AG$25="","",MIN(AG250,AG196))</f>
        <v>0</v>
      </c>
      <c r="AH251" s="154">
        <f t="shared" si="66"/>
        <v>0</v>
      </c>
      <c r="AI251" s="154">
        <f t="shared" si="66"/>
        <v>0</v>
      </c>
      <c r="AJ251" s="154">
        <f t="shared" si="66"/>
        <v>0</v>
      </c>
      <c r="AK251" s="152"/>
      <c r="AL251" s="152"/>
      <c r="AM251" s="152"/>
      <c r="AN251" s="152"/>
      <c r="AO251" s="152"/>
      <c r="AP251" s="152"/>
      <c r="AQ251" s="152"/>
      <c r="AR251" s="152"/>
      <c r="AS251" s="152"/>
      <c r="AT251" s="152"/>
      <c r="AU251" s="152"/>
      <c r="AV251" s="152"/>
      <c r="AW251" s="152"/>
      <c r="AX251" s="152"/>
      <c r="AY251" s="152"/>
      <c r="AZ251" s="152"/>
      <c r="BA251" s="152"/>
      <c r="BB251" s="152"/>
      <c r="BC251" s="152"/>
      <c r="BD251" s="152"/>
      <c r="BE251" s="152"/>
      <c r="BF251" s="152"/>
      <c r="BG251" s="152"/>
      <c r="BH251" s="152"/>
      <c r="BI251" s="152"/>
      <c r="BJ251" s="152"/>
      <c r="BK251" s="152"/>
      <c r="BL251" s="152"/>
      <c r="BM251" s="152"/>
      <c r="BN251" s="152"/>
      <c r="BO251" s="152"/>
      <c r="BP251" s="152"/>
      <c r="BQ251" s="152"/>
    </row>
    <row r="252" spans="1:69" hidden="1" outlineLevel="2" x14ac:dyDescent="0.2">
      <c r="A252" s="8"/>
      <c r="B252" s="72" t="s">
        <v>115</v>
      </c>
      <c r="C252" s="152"/>
      <c r="D252" s="152"/>
      <c r="E252" s="152"/>
      <c r="F252" s="152" t="s">
        <v>405</v>
      </c>
      <c r="G252" s="152"/>
      <c r="H252" s="154"/>
      <c r="I252" s="154"/>
      <c r="J252" s="154">
        <v>0</v>
      </c>
      <c r="K252" s="154">
        <v>0</v>
      </c>
      <c r="L252" s="154">
        <v>0</v>
      </c>
      <c r="M252" s="154">
        <v>0</v>
      </c>
      <c r="N252" s="154">
        <v>0</v>
      </c>
      <c r="O252" s="154">
        <v>0</v>
      </c>
      <c r="P252" s="154">
        <v>0</v>
      </c>
      <c r="Q252" s="154">
        <v>0</v>
      </c>
      <c r="R252" s="154">
        <v>0</v>
      </c>
      <c r="S252" s="154">
        <v>0</v>
      </c>
      <c r="T252" s="154">
        <v>0</v>
      </c>
      <c r="U252" s="154">
        <v>0</v>
      </c>
      <c r="V252" s="154">
        <v>0</v>
      </c>
      <c r="W252" s="154">
        <v>0</v>
      </c>
      <c r="X252" s="154">
        <v>0</v>
      </c>
      <c r="Y252" s="154">
        <v>0</v>
      </c>
      <c r="Z252" s="154">
        <v>0</v>
      </c>
      <c r="AA252" s="154">
        <v>0</v>
      </c>
      <c r="AB252" s="154">
        <v>0</v>
      </c>
      <c r="AC252" s="154">
        <v>0</v>
      </c>
      <c r="AD252" s="154">
        <v>0</v>
      </c>
      <c r="AE252" s="154">
        <v>0</v>
      </c>
      <c r="AF252" s="154">
        <v>0</v>
      </c>
      <c r="AG252" s="154">
        <v>0</v>
      </c>
      <c r="AH252" s="154">
        <v>0</v>
      </c>
      <c r="AI252" s="154">
        <v>0</v>
      </c>
      <c r="AJ252" s="154">
        <v>0</v>
      </c>
      <c r="AK252" s="152"/>
      <c r="AL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152"/>
      <c r="AW252" s="152"/>
      <c r="AX252" s="152"/>
      <c r="AY252" s="152"/>
      <c r="AZ252" s="152"/>
      <c r="BA252" s="152"/>
      <c r="BB252" s="152"/>
      <c r="BC252" s="152"/>
      <c r="BD252" s="152"/>
      <c r="BE252" s="152"/>
      <c r="BF252" s="152"/>
      <c r="BG252" s="152"/>
      <c r="BH252" s="152"/>
      <c r="BI252" s="152"/>
      <c r="BJ252" s="152"/>
      <c r="BK252" s="152"/>
      <c r="BL252" s="152"/>
      <c r="BM252" s="152"/>
      <c r="BN252" s="152"/>
      <c r="BO252" s="152"/>
      <c r="BP252" s="152"/>
      <c r="BQ252" s="152"/>
    </row>
    <row r="253" spans="1:69" hidden="1" outlineLevel="2" x14ac:dyDescent="0.2">
      <c r="A253" s="8"/>
      <c r="B253" s="69" t="s">
        <v>114</v>
      </c>
      <c r="C253" s="152"/>
      <c r="D253" s="152"/>
      <c r="E253" s="152"/>
      <c r="F253" s="152" t="s">
        <v>405</v>
      </c>
      <c r="G253" s="152"/>
      <c r="H253" s="154"/>
      <c r="I253" s="154"/>
      <c r="J253" s="154">
        <v>0</v>
      </c>
      <c r="K253" s="154">
        <v>0</v>
      </c>
      <c r="L253" s="154">
        <v>0</v>
      </c>
      <c r="M253" s="154">
        <v>0</v>
      </c>
      <c r="N253" s="154">
        <v>0</v>
      </c>
      <c r="O253" s="154">
        <v>0</v>
      </c>
      <c r="P253" s="154">
        <v>0</v>
      </c>
      <c r="Q253" s="154">
        <v>0</v>
      </c>
      <c r="R253" s="154">
        <v>0</v>
      </c>
      <c r="S253" s="154">
        <v>0</v>
      </c>
      <c r="T253" s="154">
        <v>0</v>
      </c>
      <c r="U253" s="154">
        <v>0</v>
      </c>
      <c r="V253" s="154">
        <v>0</v>
      </c>
      <c r="W253" s="154">
        <v>0</v>
      </c>
      <c r="X253" s="154">
        <v>0</v>
      </c>
      <c r="Y253" s="154">
        <v>0</v>
      </c>
      <c r="Z253" s="154">
        <v>0</v>
      </c>
      <c r="AA253" s="154">
        <v>0</v>
      </c>
      <c r="AB253" s="154">
        <v>0</v>
      </c>
      <c r="AC253" s="154">
        <v>0</v>
      </c>
      <c r="AD253" s="154">
        <v>0</v>
      </c>
      <c r="AE253" s="154">
        <v>0</v>
      </c>
      <c r="AF253" s="154">
        <v>0</v>
      </c>
      <c r="AG253" s="154">
        <f>IF(AG$25="","",SUM($I$252:AG252))</f>
        <v>0</v>
      </c>
      <c r="AH253" s="154">
        <f>IF(AH$25="","",SUM($I$252:AH252))</f>
        <v>0</v>
      </c>
      <c r="AI253" s="154">
        <f>IF(AI$25="","",SUM($I$252:AI252))</f>
        <v>0</v>
      </c>
      <c r="AJ253" s="154">
        <f>IF(AJ$25="","",SUM($I$252:AJ252))</f>
        <v>0</v>
      </c>
      <c r="AK253" s="152"/>
      <c r="AL253" s="152"/>
      <c r="AM253" s="152"/>
      <c r="AN253" s="152"/>
      <c r="AO253" s="152"/>
      <c r="AP253" s="152"/>
      <c r="AQ253" s="152"/>
      <c r="AR253" s="152"/>
      <c r="AS253" s="152"/>
      <c r="AT253" s="152"/>
      <c r="AU253" s="152"/>
      <c r="AV253" s="152"/>
      <c r="AW253" s="152"/>
      <c r="AX253" s="152"/>
      <c r="AY253" s="152"/>
      <c r="AZ253" s="152"/>
      <c r="BA253" s="152"/>
      <c r="BB253" s="152"/>
      <c r="BC253" s="152"/>
      <c r="BD253" s="152"/>
      <c r="BE253" s="152"/>
      <c r="BF253" s="152"/>
      <c r="BG253" s="152"/>
      <c r="BH253" s="152"/>
      <c r="BI253" s="152"/>
      <c r="BJ253" s="152"/>
      <c r="BK253" s="152"/>
      <c r="BL253" s="152"/>
      <c r="BM253" s="152"/>
      <c r="BN253" s="152"/>
      <c r="BO253" s="152"/>
      <c r="BP253" s="152"/>
      <c r="BQ253" s="152"/>
    </row>
    <row r="254" spans="1:69" hidden="1" outlineLevel="2" x14ac:dyDescent="0.2">
      <c r="A254" s="8"/>
      <c r="B254" s="69" t="s">
        <v>113</v>
      </c>
      <c r="C254" s="152"/>
      <c r="D254" s="152"/>
      <c r="E254" s="152"/>
      <c r="F254" s="152" t="s">
        <v>405</v>
      </c>
      <c r="G254" s="152"/>
      <c r="H254" s="154"/>
      <c r="I254" s="154">
        <v>2088.9706732177588</v>
      </c>
      <c r="J254" s="154">
        <v>2088.9706732177588</v>
      </c>
      <c r="K254" s="154">
        <v>2088.9706732177588</v>
      </c>
      <c r="L254" s="154">
        <v>2088.9706732177588</v>
      </c>
      <c r="M254" s="154">
        <v>2088.9706732177588</v>
      </c>
      <c r="N254" s="154">
        <v>2088.9706732177588</v>
      </c>
      <c r="O254" s="154">
        <v>2088.9706732177588</v>
      </c>
      <c r="P254" s="154">
        <v>2088.9706732177588</v>
      </c>
      <c r="Q254" s="154">
        <v>2088.9706732177588</v>
      </c>
      <c r="R254" s="154">
        <v>2088.9706732177588</v>
      </c>
      <c r="S254" s="154">
        <v>2088.9706732177588</v>
      </c>
      <c r="T254" s="154">
        <v>2088.9706732177588</v>
      </c>
      <c r="U254" s="154">
        <v>2088.9706732177588</v>
      </c>
      <c r="V254" s="154">
        <v>2088.9706732177588</v>
      </c>
      <c r="W254" s="154">
        <v>2088.9706732177588</v>
      </c>
      <c r="X254" s="154">
        <v>2088.9706732177588</v>
      </c>
      <c r="Y254" s="154">
        <v>2088.9706732177588</v>
      </c>
      <c r="Z254" s="154">
        <v>2088.9706732177588</v>
      </c>
      <c r="AA254" s="154">
        <v>2088.9706732177588</v>
      </c>
      <c r="AB254" s="154">
        <v>2088.9706732177588</v>
      </c>
      <c r="AC254" s="154">
        <v>2088.9706732177588</v>
      </c>
      <c r="AD254" s="154">
        <v>2088.9706732177588</v>
      </c>
      <c r="AE254" s="154">
        <v>2088.9706732177588</v>
      </c>
      <c r="AF254" s="154">
        <v>2088.9706732177588</v>
      </c>
      <c r="AG254" s="154">
        <f t="shared" ref="AG254:AJ254" si="67">IF(AG$25="","",AG250-AG251-AG252)</f>
        <v>2088.9706732177588</v>
      </c>
      <c r="AH254" s="154">
        <f t="shared" si="67"/>
        <v>2088.9706732177588</v>
      </c>
      <c r="AI254" s="154">
        <f t="shared" si="67"/>
        <v>2088.9706732177588</v>
      </c>
      <c r="AJ254" s="154">
        <f t="shared" si="67"/>
        <v>2088.9706732177588</v>
      </c>
      <c r="AK254" s="152"/>
      <c r="AL254" s="152"/>
      <c r="AM254" s="152"/>
      <c r="AN254" s="152"/>
      <c r="AO254" s="152"/>
      <c r="AP254" s="152"/>
      <c r="AQ254" s="152"/>
      <c r="AR254" s="152"/>
      <c r="AS254" s="152"/>
      <c r="AT254" s="152"/>
      <c r="AU254" s="152"/>
      <c r="AV254" s="152"/>
      <c r="AW254" s="152"/>
      <c r="AX254" s="152"/>
      <c r="AY254" s="152"/>
      <c r="AZ254" s="152"/>
      <c r="BA254" s="152"/>
      <c r="BB254" s="152"/>
      <c r="BC254" s="152"/>
      <c r="BD254" s="152"/>
      <c r="BE254" s="152"/>
      <c r="BF254" s="152"/>
      <c r="BG254" s="152"/>
      <c r="BH254" s="152"/>
      <c r="BI254" s="152"/>
      <c r="BJ254" s="152"/>
      <c r="BK254" s="152"/>
      <c r="BL254" s="152"/>
      <c r="BM254" s="152"/>
      <c r="BN254" s="152"/>
      <c r="BO254" s="152"/>
      <c r="BP254" s="152"/>
      <c r="BQ254" s="152"/>
    </row>
    <row r="255" spans="1:69" hidden="1" outlineLevel="2" x14ac:dyDescent="0.2">
      <c r="A255" s="8"/>
      <c r="B255" s="69"/>
      <c r="C255" s="152"/>
      <c r="D255" s="152"/>
      <c r="E255" s="152"/>
      <c r="F255" s="152"/>
      <c r="G255" s="152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54"/>
      <c r="AA255" s="154"/>
      <c r="AB255" s="154"/>
      <c r="AC255" s="154"/>
      <c r="AD255" s="154"/>
      <c r="AE255" s="154"/>
      <c r="AF255" s="154"/>
      <c r="AG255" s="154"/>
      <c r="AH255" s="154"/>
      <c r="AI255" s="154"/>
      <c r="AJ255" s="154"/>
      <c r="AK255" s="152"/>
      <c r="AL255" s="152"/>
      <c r="AM255" s="152"/>
      <c r="AN255" s="152"/>
      <c r="AO255" s="152"/>
      <c r="AP255" s="152"/>
      <c r="AQ255" s="152"/>
      <c r="AR255" s="152"/>
      <c r="AS255" s="152"/>
      <c r="AT255" s="152"/>
      <c r="AU255" s="152"/>
      <c r="AV255" s="152"/>
      <c r="AW255" s="152"/>
      <c r="AX255" s="152"/>
      <c r="AY255" s="152"/>
      <c r="AZ255" s="152"/>
      <c r="BA255" s="152"/>
      <c r="BB255" s="152"/>
      <c r="BC255" s="152"/>
      <c r="BD255" s="152"/>
      <c r="BE255" s="152"/>
      <c r="BF255" s="152"/>
      <c r="BG255" s="152"/>
      <c r="BH255" s="152"/>
      <c r="BI255" s="152"/>
      <c r="BJ255" s="152"/>
      <c r="BK255" s="152"/>
      <c r="BL255" s="152"/>
      <c r="BM255" s="152"/>
      <c r="BN255" s="152"/>
      <c r="BO255" s="152"/>
      <c r="BP255" s="152"/>
      <c r="BQ255" s="152"/>
    </row>
    <row r="256" spans="1:69" hidden="1" outlineLevel="2" x14ac:dyDescent="0.2">
      <c r="A256" s="8"/>
      <c r="B256" s="69" t="s">
        <v>112</v>
      </c>
      <c r="C256" s="152"/>
      <c r="D256" s="152"/>
      <c r="E256" s="152"/>
      <c r="F256" s="152" t="s">
        <v>405</v>
      </c>
      <c r="G256" s="152"/>
      <c r="H256" s="154"/>
      <c r="I256" s="154"/>
      <c r="J256" s="154">
        <v>0</v>
      </c>
      <c r="K256" s="154">
        <v>18.137000000000015</v>
      </c>
      <c r="L256" s="154">
        <v>14.285000000000025</v>
      </c>
      <c r="M256" s="154">
        <v>15.531500000000023</v>
      </c>
      <c r="N256" s="154">
        <v>16.79046500000004</v>
      </c>
      <c r="O256" s="154">
        <v>18.062019650000039</v>
      </c>
      <c r="P256" s="154">
        <v>19.346289846500014</v>
      </c>
      <c r="Q256" s="154">
        <v>20.643402744965016</v>
      </c>
      <c r="R256" s="154">
        <v>21.953486772414664</v>
      </c>
      <c r="S256" s="154">
        <v>23.276671640138801</v>
      </c>
      <c r="T256" s="154">
        <v>24.613088356540203</v>
      </c>
      <c r="U256" s="154">
        <v>25.962869240105618</v>
      </c>
      <c r="V256" s="154">
        <v>27.326147932506672</v>
      </c>
      <c r="W256" s="154">
        <v>28.703059411831731</v>
      </c>
      <c r="X256" s="154">
        <v>30.093740005950053</v>
      </c>
      <c r="Y256" s="154">
        <v>31.498327406009565</v>
      </c>
      <c r="Z256" s="154">
        <v>32.91696068006965</v>
      </c>
      <c r="AA256" s="154">
        <v>34.349780286870356</v>
      </c>
      <c r="AB256" s="154">
        <v>35.796928089739055</v>
      </c>
      <c r="AC256" s="154">
        <v>37.25854737063645</v>
      </c>
      <c r="AD256" s="154">
        <v>38.734782844342817</v>
      </c>
      <c r="AE256" s="154">
        <v>40.225780672786243</v>
      </c>
      <c r="AF256" s="154">
        <v>41.731688479514105</v>
      </c>
      <c r="AG256" s="154">
        <f t="shared" ref="AG256:AJ256" si="68">IF(AG$25="","",AF261)</f>
        <v>43.252655364309248</v>
      </c>
      <c r="AH256" s="154">
        <f t="shared" si="68"/>
        <v>44.788831917952336</v>
      </c>
      <c r="AI256" s="154">
        <f t="shared" si="68"/>
        <v>46.34037023713185</v>
      </c>
      <c r="AJ256" s="154">
        <f t="shared" si="68"/>
        <v>47.907423939503161</v>
      </c>
      <c r="AK256" s="152"/>
      <c r="AL256" s="152"/>
      <c r="AM256" s="152"/>
      <c r="AN256" s="152"/>
      <c r="AO256" s="152"/>
      <c r="AP256" s="152"/>
      <c r="AQ256" s="152"/>
      <c r="AR256" s="152"/>
      <c r="AS256" s="152"/>
      <c r="AT256" s="152"/>
      <c r="AU256" s="152"/>
      <c r="AV256" s="152"/>
      <c r="AW256" s="152"/>
      <c r="AX256" s="152"/>
      <c r="AY256" s="152"/>
      <c r="AZ256" s="152"/>
      <c r="BA256" s="152"/>
      <c r="BB256" s="152"/>
      <c r="BC256" s="152"/>
      <c r="BD256" s="152"/>
      <c r="BE256" s="152"/>
      <c r="BF256" s="152"/>
      <c r="BG256" s="152"/>
      <c r="BH256" s="152"/>
      <c r="BI256" s="152"/>
      <c r="BJ256" s="152"/>
      <c r="BK256" s="152"/>
      <c r="BL256" s="152"/>
      <c r="BM256" s="152"/>
      <c r="BN256" s="152"/>
      <c r="BO256" s="152"/>
      <c r="BP256" s="152"/>
      <c r="BQ256" s="152"/>
    </row>
    <row r="257" spans="1:69" hidden="1" outlineLevel="2" x14ac:dyDescent="0.2">
      <c r="A257" s="8"/>
      <c r="B257" s="69" t="s">
        <v>111</v>
      </c>
      <c r="C257" s="152"/>
      <c r="D257" s="152"/>
      <c r="E257" s="152"/>
      <c r="F257" s="152" t="s">
        <v>405</v>
      </c>
      <c r="G257" s="152"/>
      <c r="H257" s="154"/>
      <c r="I257" s="154">
        <v>110.36499999999999</v>
      </c>
      <c r="J257" s="154">
        <v>128.50200000000001</v>
      </c>
      <c r="K257" s="154">
        <v>124.65</v>
      </c>
      <c r="L257" s="154">
        <v>125.8965</v>
      </c>
      <c r="M257" s="154">
        <v>127.15546500000001</v>
      </c>
      <c r="N257" s="154">
        <v>128.42701965000001</v>
      </c>
      <c r="O257" s="154">
        <v>129.71128984649999</v>
      </c>
      <c r="P257" s="154">
        <v>131.008402744965</v>
      </c>
      <c r="Q257" s="154">
        <v>132.31848677241464</v>
      </c>
      <c r="R257" s="154">
        <v>133.64167164013878</v>
      </c>
      <c r="S257" s="154">
        <v>134.97808835654018</v>
      </c>
      <c r="T257" s="154">
        <v>136.3278692401056</v>
      </c>
      <c r="U257" s="154">
        <v>137.69114793250665</v>
      </c>
      <c r="V257" s="154">
        <v>139.06805941183171</v>
      </c>
      <c r="W257" s="154">
        <v>140.45874000595003</v>
      </c>
      <c r="X257" s="154">
        <v>141.86332740600955</v>
      </c>
      <c r="Y257" s="154">
        <v>143.28196068006963</v>
      </c>
      <c r="Z257" s="154">
        <v>144.71478028687034</v>
      </c>
      <c r="AA257" s="154">
        <v>146.16192808973904</v>
      </c>
      <c r="AB257" s="154">
        <v>147.62354737063643</v>
      </c>
      <c r="AC257" s="154">
        <v>149.0997828443428</v>
      </c>
      <c r="AD257" s="154">
        <v>150.59078067278622</v>
      </c>
      <c r="AE257" s="154">
        <v>152.09668847951409</v>
      </c>
      <c r="AF257" s="154">
        <v>153.61765536430923</v>
      </c>
      <c r="AG257" s="154">
        <f t="shared" ref="AG257:AJ257" si="69">IF(AG$25="","",AG188)</f>
        <v>155.15383191795232</v>
      </c>
      <c r="AH257" s="154">
        <f t="shared" si="69"/>
        <v>156.70537023713183</v>
      </c>
      <c r="AI257" s="154">
        <f t="shared" si="69"/>
        <v>158.27242393950314</v>
      </c>
      <c r="AJ257" s="154">
        <f t="shared" si="69"/>
        <v>159.85514817889816</v>
      </c>
      <c r="AK257" s="152"/>
      <c r="AL257" s="152"/>
      <c r="AM257" s="152"/>
      <c r="AN257" s="152"/>
      <c r="AO257" s="152"/>
      <c r="AP257" s="152"/>
      <c r="AQ257" s="152"/>
      <c r="AR257" s="152"/>
      <c r="AS257" s="152"/>
      <c r="AT257" s="152"/>
      <c r="AU257" s="152"/>
      <c r="AV257" s="152"/>
      <c r="AW257" s="152"/>
      <c r="AX257" s="152"/>
      <c r="AY257" s="152"/>
      <c r="AZ257" s="152"/>
      <c r="BA257" s="152"/>
      <c r="BB257" s="152"/>
      <c r="BC257" s="152"/>
      <c r="BD257" s="152"/>
      <c r="BE257" s="152"/>
      <c r="BF257" s="152"/>
      <c r="BG257" s="152"/>
      <c r="BH257" s="152"/>
      <c r="BI257" s="152"/>
      <c r="BJ257" s="152"/>
      <c r="BK257" s="152"/>
      <c r="BL257" s="152"/>
      <c r="BM257" s="152"/>
      <c r="BN257" s="152"/>
      <c r="BO257" s="152"/>
      <c r="BP257" s="152"/>
      <c r="BQ257" s="152"/>
    </row>
    <row r="258" spans="1:69" hidden="1" outlineLevel="2" x14ac:dyDescent="0.2">
      <c r="A258" s="8"/>
      <c r="B258" s="69" t="s">
        <v>110</v>
      </c>
      <c r="C258" s="152"/>
      <c r="D258" s="152"/>
      <c r="E258" s="152"/>
      <c r="F258" s="152" t="s">
        <v>405</v>
      </c>
      <c r="G258" s="152"/>
      <c r="H258" s="154"/>
      <c r="I258" s="154"/>
      <c r="J258" s="154">
        <v>0</v>
      </c>
      <c r="K258" s="154">
        <v>0</v>
      </c>
      <c r="L258" s="154">
        <v>0</v>
      </c>
      <c r="M258" s="154">
        <v>0</v>
      </c>
      <c r="N258" s="154">
        <v>0</v>
      </c>
      <c r="O258" s="154">
        <v>0</v>
      </c>
      <c r="P258" s="154">
        <v>0</v>
      </c>
      <c r="Q258" s="154">
        <v>0</v>
      </c>
      <c r="R258" s="154">
        <v>0</v>
      </c>
      <c r="S258" s="154">
        <v>0</v>
      </c>
      <c r="T258" s="154">
        <v>0</v>
      </c>
      <c r="U258" s="154">
        <v>0</v>
      </c>
      <c r="V258" s="154">
        <v>0</v>
      </c>
      <c r="W258" s="154">
        <v>0</v>
      </c>
      <c r="X258" s="154">
        <v>0</v>
      </c>
      <c r="Y258" s="154">
        <v>0</v>
      </c>
      <c r="Z258" s="154">
        <v>0</v>
      </c>
      <c r="AA258" s="154">
        <v>0</v>
      </c>
      <c r="AB258" s="154">
        <v>0</v>
      </c>
      <c r="AC258" s="154">
        <v>0</v>
      </c>
      <c r="AD258" s="154">
        <v>0</v>
      </c>
      <c r="AE258" s="154">
        <v>0</v>
      </c>
      <c r="AF258" s="154">
        <v>0</v>
      </c>
      <c r="AG258" s="154">
        <f t="shared" ref="AG258:AJ258" si="70">IF(AG$25="","",AG196-AG251)</f>
        <v>0</v>
      </c>
      <c r="AH258" s="154">
        <f t="shared" si="70"/>
        <v>0</v>
      </c>
      <c r="AI258" s="154">
        <f t="shared" si="70"/>
        <v>0</v>
      </c>
      <c r="AJ258" s="154">
        <f t="shared" si="70"/>
        <v>0</v>
      </c>
      <c r="AK258" s="152"/>
      <c r="AL258" s="152"/>
      <c r="AM258" s="152"/>
      <c r="AN258" s="152"/>
      <c r="AO258" s="152"/>
      <c r="AP258" s="152"/>
      <c r="AQ258" s="152"/>
      <c r="AR258" s="152"/>
      <c r="AS258" s="152"/>
      <c r="AT258" s="152"/>
      <c r="AU258" s="152"/>
      <c r="AV258" s="152"/>
      <c r="AW258" s="152"/>
      <c r="AX258" s="152"/>
      <c r="AY258" s="152"/>
      <c r="AZ258" s="152"/>
      <c r="BA258" s="152"/>
      <c r="BB258" s="152"/>
      <c r="BC258" s="152"/>
      <c r="BD258" s="152"/>
      <c r="BE258" s="152"/>
      <c r="BF258" s="152"/>
      <c r="BG258" s="152"/>
      <c r="BH258" s="152"/>
      <c r="BI258" s="152"/>
      <c r="BJ258" s="152"/>
      <c r="BK258" s="152"/>
      <c r="BL258" s="152"/>
      <c r="BM258" s="152"/>
      <c r="BN258" s="152"/>
      <c r="BO258" s="152"/>
      <c r="BP258" s="152"/>
      <c r="BQ258" s="152"/>
    </row>
    <row r="259" spans="1:69" hidden="1" outlineLevel="2" x14ac:dyDescent="0.2">
      <c r="A259" s="8"/>
      <c r="B259" s="69" t="s">
        <v>109</v>
      </c>
      <c r="C259" s="152"/>
      <c r="D259" s="152"/>
      <c r="E259" s="152"/>
      <c r="F259" s="152" t="s">
        <v>405</v>
      </c>
      <c r="G259" s="152"/>
      <c r="H259" s="154"/>
      <c r="I259" s="154"/>
      <c r="J259" s="154">
        <v>110.36499999999999</v>
      </c>
      <c r="K259" s="154">
        <v>128.50200000000001</v>
      </c>
      <c r="L259" s="154">
        <v>124.65</v>
      </c>
      <c r="M259" s="154">
        <v>125.8965</v>
      </c>
      <c r="N259" s="154">
        <v>127.15546500000001</v>
      </c>
      <c r="O259" s="154">
        <v>128.42701965000001</v>
      </c>
      <c r="P259" s="154">
        <v>129.71128984649999</v>
      </c>
      <c r="Q259" s="154">
        <v>131.008402744965</v>
      </c>
      <c r="R259" s="154">
        <v>132.31848677241464</v>
      </c>
      <c r="S259" s="154">
        <v>133.64167164013878</v>
      </c>
      <c r="T259" s="154">
        <v>134.97808835654018</v>
      </c>
      <c r="U259" s="154">
        <v>136.3278692401056</v>
      </c>
      <c r="V259" s="154">
        <v>137.69114793250665</v>
      </c>
      <c r="W259" s="154">
        <v>139.06805941183171</v>
      </c>
      <c r="X259" s="154">
        <v>140.45874000595003</v>
      </c>
      <c r="Y259" s="154">
        <v>141.86332740600955</v>
      </c>
      <c r="Z259" s="154">
        <v>143.28196068006963</v>
      </c>
      <c r="AA259" s="154">
        <v>144.71478028687034</v>
      </c>
      <c r="AB259" s="154">
        <v>146.16192808973904</v>
      </c>
      <c r="AC259" s="154">
        <v>147.62354737063643</v>
      </c>
      <c r="AD259" s="154">
        <v>149.0997828443428</v>
      </c>
      <c r="AE259" s="154">
        <v>150.59078067278622</v>
      </c>
      <c r="AF259" s="154">
        <v>152.09668847951409</v>
      </c>
      <c r="AG259" s="154">
        <f t="shared" ref="AG259:AJ259" si="71">AF207</f>
        <v>153.61765536430923</v>
      </c>
      <c r="AH259" s="154">
        <f t="shared" si="71"/>
        <v>155.15383191795232</v>
      </c>
      <c r="AI259" s="154">
        <f t="shared" si="71"/>
        <v>156.70537023713183</v>
      </c>
      <c r="AJ259" s="154">
        <f t="shared" si="71"/>
        <v>158.27242393950314</v>
      </c>
      <c r="AK259" s="152"/>
      <c r="AL259" s="152"/>
      <c r="AM259" s="152"/>
      <c r="AN259" s="152"/>
      <c r="AO259" s="152"/>
      <c r="AP259" s="152"/>
      <c r="AQ259" s="152"/>
      <c r="AR259" s="152"/>
      <c r="AS259" s="152"/>
      <c r="AT259" s="152"/>
      <c r="AU259" s="152"/>
      <c r="AV259" s="152"/>
      <c r="AW259" s="152"/>
      <c r="AX259" s="152"/>
      <c r="AY259" s="152"/>
      <c r="AZ259" s="152"/>
      <c r="BA259" s="152"/>
      <c r="BB259" s="152"/>
      <c r="BC259" s="152"/>
      <c r="BD259" s="152"/>
      <c r="BE259" s="152"/>
      <c r="BF259" s="152"/>
      <c r="BG259" s="152"/>
      <c r="BH259" s="152"/>
      <c r="BI259" s="152"/>
      <c r="BJ259" s="152"/>
      <c r="BK259" s="152"/>
      <c r="BL259" s="152"/>
      <c r="BM259" s="152"/>
      <c r="BN259" s="152"/>
      <c r="BO259" s="152"/>
      <c r="BP259" s="152"/>
      <c r="BQ259" s="152"/>
    </row>
    <row r="260" spans="1:69" hidden="1" outlineLevel="2" x14ac:dyDescent="0.2">
      <c r="A260" s="8"/>
      <c r="B260" s="69" t="s">
        <v>108</v>
      </c>
      <c r="C260" s="152"/>
      <c r="D260" s="152"/>
      <c r="E260" s="152"/>
      <c r="F260" s="152" t="s">
        <v>405</v>
      </c>
      <c r="G260" s="152"/>
      <c r="H260" s="154"/>
      <c r="I260" s="154"/>
      <c r="J260" s="154">
        <v>110.36499999999999</v>
      </c>
      <c r="K260" s="154">
        <v>238.86700000000002</v>
      </c>
      <c r="L260" s="154">
        <v>363.51700000000005</v>
      </c>
      <c r="M260" s="154">
        <v>489.41350000000006</v>
      </c>
      <c r="N260" s="154">
        <v>616.56896500000005</v>
      </c>
      <c r="O260" s="154">
        <v>744.99598465000008</v>
      </c>
      <c r="P260" s="154">
        <v>874.70727449650008</v>
      </c>
      <c r="Q260" s="154">
        <v>1005.7156772414651</v>
      </c>
      <c r="R260" s="154">
        <v>1138.0341640138797</v>
      </c>
      <c r="S260" s="154">
        <v>1271.6758356540186</v>
      </c>
      <c r="T260" s="154">
        <v>1406.6539240105587</v>
      </c>
      <c r="U260" s="154">
        <v>1542.9817932506644</v>
      </c>
      <c r="V260" s="154">
        <v>1680.6729411831711</v>
      </c>
      <c r="W260" s="154">
        <v>1819.7410005950028</v>
      </c>
      <c r="X260" s="154">
        <v>1960.1997406009527</v>
      </c>
      <c r="Y260" s="154">
        <v>2102.0630680069621</v>
      </c>
      <c r="Z260" s="154">
        <v>2245.3450286870316</v>
      </c>
      <c r="AA260" s="154">
        <v>2390.0598089739019</v>
      </c>
      <c r="AB260" s="154">
        <v>2536.2217370636408</v>
      </c>
      <c r="AC260" s="154">
        <v>2683.8452844342773</v>
      </c>
      <c r="AD260" s="154">
        <v>2832.9450672786202</v>
      </c>
      <c r="AE260" s="154">
        <v>2983.5358479514066</v>
      </c>
      <c r="AF260" s="154">
        <v>3135.6325364309205</v>
      </c>
      <c r="AG260" s="154">
        <f>IF(AG$25="","",SUM($I$259:AG259))</f>
        <v>3289.2501917952295</v>
      </c>
      <c r="AH260" s="154">
        <f>IF(AH$25="","",SUM($I$259:AH259))</f>
        <v>3444.4040237131817</v>
      </c>
      <c r="AI260" s="154">
        <f>IF(AI$25="","",SUM($I$259:AI259))</f>
        <v>3601.1093939503135</v>
      </c>
      <c r="AJ260" s="154">
        <f>IF(AJ$25="","",SUM($I$259:AJ259))</f>
        <v>3759.3818178898164</v>
      </c>
      <c r="AK260" s="152"/>
      <c r="AL260" s="152"/>
      <c r="AM260" s="152"/>
      <c r="AN260" s="152"/>
      <c r="AO260" s="152"/>
      <c r="AP260" s="152"/>
      <c r="AQ260" s="152"/>
      <c r="AR260" s="152"/>
      <c r="AS260" s="152"/>
      <c r="AT260" s="152"/>
      <c r="AU260" s="152"/>
      <c r="AV260" s="152"/>
      <c r="AW260" s="152"/>
      <c r="AX260" s="152"/>
      <c r="AY260" s="152"/>
      <c r="AZ260" s="152"/>
      <c r="BA260" s="152"/>
      <c r="BB260" s="152"/>
      <c r="BC260" s="152"/>
      <c r="BD260" s="152"/>
      <c r="BE260" s="152"/>
      <c r="BF260" s="152"/>
      <c r="BG260" s="152"/>
      <c r="BH260" s="152"/>
      <c r="BI260" s="152"/>
      <c r="BJ260" s="152"/>
      <c r="BK260" s="152"/>
      <c r="BL260" s="152"/>
      <c r="BM260" s="152"/>
      <c r="BN260" s="152"/>
      <c r="BO260" s="152"/>
      <c r="BP260" s="152"/>
      <c r="BQ260" s="152"/>
    </row>
    <row r="261" spans="1:69" hidden="1" outlineLevel="2" x14ac:dyDescent="0.2">
      <c r="A261" s="8"/>
      <c r="B261" s="69" t="s">
        <v>107</v>
      </c>
      <c r="C261" s="152"/>
      <c r="D261" s="152"/>
      <c r="E261" s="152"/>
      <c r="F261" s="152" t="s">
        <v>405</v>
      </c>
      <c r="G261" s="152"/>
      <c r="H261" s="154"/>
      <c r="I261" s="154"/>
      <c r="J261" s="154">
        <v>18.137000000000015</v>
      </c>
      <c r="K261" s="154">
        <v>14.285000000000025</v>
      </c>
      <c r="L261" s="154">
        <v>15.531500000000023</v>
      </c>
      <c r="M261" s="154">
        <v>16.79046500000004</v>
      </c>
      <c r="N261" s="154">
        <v>18.062019650000039</v>
      </c>
      <c r="O261" s="154">
        <v>19.346289846500014</v>
      </c>
      <c r="P261" s="154">
        <v>20.643402744965016</v>
      </c>
      <c r="Q261" s="154">
        <v>21.953486772414664</v>
      </c>
      <c r="R261" s="154">
        <v>23.276671640138801</v>
      </c>
      <c r="S261" s="154">
        <v>24.613088356540203</v>
      </c>
      <c r="T261" s="154">
        <v>25.962869240105618</v>
      </c>
      <c r="U261" s="154">
        <v>27.326147932506672</v>
      </c>
      <c r="V261" s="154">
        <v>28.703059411831731</v>
      </c>
      <c r="W261" s="154">
        <v>30.093740005950053</v>
      </c>
      <c r="X261" s="154">
        <v>31.498327406009565</v>
      </c>
      <c r="Y261" s="154">
        <v>32.91696068006965</v>
      </c>
      <c r="Z261" s="154">
        <v>34.349780286870356</v>
      </c>
      <c r="AA261" s="154">
        <v>35.796928089739055</v>
      </c>
      <c r="AB261" s="154">
        <v>37.25854737063645</v>
      </c>
      <c r="AC261" s="154">
        <v>38.734782844342817</v>
      </c>
      <c r="AD261" s="154">
        <v>40.225780672786243</v>
      </c>
      <c r="AE261" s="154">
        <v>41.731688479514105</v>
      </c>
      <c r="AF261" s="154">
        <v>43.252655364309248</v>
      </c>
      <c r="AG261" s="154">
        <f t="shared" ref="AG261:AJ261" si="72">IF(AG$25="","",AG256+AG257-AG258-AG259)</f>
        <v>44.788831917952336</v>
      </c>
      <c r="AH261" s="154">
        <f t="shared" si="72"/>
        <v>46.34037023713185</v>
      </c>
      <c r="AI261" s="154">
        <f t="shared" si="72"/>
        <v>47.907423939503161</v>
      </c>
      <c r="AJ261" s="154">
        <f t="shared" si="72"/>
        <v>49.490148178898181</v>
      </c>
      <c r="AK261" s="152"/>
      <c r="AL261" s="152"/>
      <c r="AM261" s="152"/>
      <c r="AN261" s="152"/>
      <c r="AO261" s="152"/>
      <c r="AP261" s="152"/>
      <c r="AQ261" s="152"/>
      <c r="AR261" s="152"/>
      <c r="AS261" s="152"/>
      <c r="AT261" s="152"/>
      <c r="AU261" s="152"/>
      <c r="AV261" s="152"/>
      <c r="AW261" s="152"/>
      <c r="AX261" s="152"/>
      <c r="AY261" s="152"/>
      <c r="AZ261" s="152"/>
      <c r="BA261" s="152"/>
      <c r="BB261" s="152"/>
      <c r="BC261" s="152"/>
      <c r="BD261" s="152"/>
      <c r="BE261" s="152"/>
      <c r="BF261" s="152"/>
      <c r="BG261" s="152"/>
      <c r="BH261" s="152"/>
      <c r="BI261" s="152"/>
      <c r="BJ261" s="152"/>
      <c r="BK261" s="152"/>
      <c r="BL261" s="152"/>
      <c r="BM261" s="152"/>
      <c r="BN261" s="152"/>
      <c r="BO261" s="152"/>
      <c r="BP261" s="152"/>
      <c r="BQ261" s="152"/>
    </row>
    <row r="262" spans="1:69" hidden="1" outlineLevel="2" x14ac:dyDescent="0.2">
      <c r="A262" s="8"/>
      <c r="B262" s="69"/>
      <c r="C262" s="152"/>
      <c r="D262" s="152"/>
      <c r="E262" s="152"/>
      <c r="F262" s="152"/>
      <c r="G262" s="152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  <c r="AA262" s="154"/>
      <c r="AB262" s="154"/>
      <c r="AC262" s="154"/>
      <c r="AD262" s="154"/>
      <c r="AE262" s="154"/>
      <c r="AF262" s="154"/>
      <c r="AG262" s="154"/>
      <c r="AH262" s="154"/>
      <c r="AI262" s="154"/>
      <c r="AJ262" s="154"/>
      <c r="AK262" s="152"/>
      <c r="AL262" s="152"/>
      <c r="AM262" s="152"/>
      <c r="AN262" s="152"/>
      <c r="AO262" s="152"/>
      <c r="AP262" s="152"/>
      <c r="AQ262" s="152"/>
      <c r="AR262" s="152"/>
      <c r="AS262" s="152"/>
      <c r="AT262" s="152"/>
      <c r="AU262" s="152"/>
      <c r="AV262" s="152"/>
      <c r="AW262" s="152"/>
      <c r="AX262" s="152"/>
      <c r="AY262" s="152"/>
      <c r="AZ262" s="152"/>
      <c r="BA262" s="152"/>
      <c r="BB262" s="152"/>
      <c r="BC262" s="152"/>
      <c r="BD262" s="152"/>
      <c r="BE262" s="152"/>
      <c r="BF262" s="152"/>
      <c r="BG262" s="152"/>
      <c r="BH262" s="152"/>
      <c r="BI262" s="152"/>
      <c r="BJ262" s="152"/>
      <c r="BK262" s="152"/>
      <c r="BL262" s="152"/>
      <c r="BM262" s="152"/>
      <c r="BN262" s="152"/>
      <c r="BO262" s="152"/>
      <c r="BP262" s="152"/>
      <c r="BQ262" s="152"/>
    </row>
    <row r="263" spans="1:69" ht="16" hidden="1" outlineLevel="2" thickBot="1" x14ac:dyDescent="0.25">
      <c r="A263" s="8"/>
      <c r="B263" s="87" t="s">
        <v>106</v>
      </c>
      <c r="C263" s="41"/>
      <c r="D263" s="41"/>
      <c r="E263" s="41"/>
      <c r="F263" s="41" t="s">
        <v>405</v>
      </c>
      <c r="G263" s="41"/>
      <c r="H263" s="49"/>
      <c r="I263" s="49">
        <v>2088.9706732177588</v>
      </c>
      <c r="J263" s="49">
        <v>2107.1076732177589</v>
      </c>
      <c r="K263" s="49">
        <v>2103.2556732177586</v>
      </c>
      <c r="L263" s="49">
        <v>2104.5021732177588</v>
      </c>
      <c r="M263" s="49">
        <v>2105.7611382177588</v>
      </c>
      <c r="N263" s="49">
        <v>2107.0326928677587</v>
      </c>
      <c r="O263" s="49">
        <v>2108.3169630642587</v>
      </c>
      <c r="P263" s="49">
        <v>2109.6140759627237</v>
      </c>
      <c r="Q263" s="49">
        <v>2110.9241599901734</v>
      </c>
      <c r="R263" s="49">
        <v>2112.2473448578976</v>
      </c>
      <c r="S263" s="49">
        <v>2113.5837615742989</v>
      </c>
      <c r="T263" s="49">
        <v>2114.9335424578644</v>
      </c>
      <c r="U263" s="49">
        <v>2116.2968211502653</v>
      </c>
      <c r="V263" s="49">
        <v>2117.6737326295906</v>
      </c>
      <c r="W263" s="49">
        <v>2119.0644132237089</v>
      </c>
      <c r="X263" s="49">
        <v>2120.4690006237684</v>
      </c>
      <c r="Y263" s="49">
        <v>2121.8876338978284</v>
      </c>
      <c r="Z263" s="49">
        <v>2123.3204535046293</v>
      </c>
      <c r="AA263" s="49">
        <v>2124.7676013074979</v>
      </c>
      <c r="AB263" s="49">
        <v>2126.229220588395</v>
      </c>
      <c r="AC263" s="49">
        <v>2127.7054560621018</v>
      </c>
      <c r="AD263" s="49">
        <v>2129.1964538905449</v>
      </c>
      <c r="AE263" s="49">
        <v>2130.7023616972729</v>
      </c>
      <c r="AF263" s="49">
        <v>2132.223328582068</v>
      </c>
      <c r="AG263" s="49">
        <f t="shared" ref="AG263:AJ263" si="73">IF(AG$25="","",AG261+AG254)</f>
        <v>2133.7595051357112</v>
      </c>
      <c r="AH263" s="49">
        <f t="shared" si="73"/>
        <v>2135.3110434548908</v>
      </c>
      <c r="AI263" s="49">
        <f t="shared" si="73"/>
        <v>2136.8780971572619</v>
      </c>
      <c r="AJ263" s="49">
        <f t="shared" si="73"/>
        <v>2138.4608213966571</v>
      </c>
      <c r="AK263" s="152"/>
      <c r="AL263" s="152"/>
      <c r="AM263" s="152"/>
      <c r="AN263" s="152"/>
      <c r="AO263" s="152"/>
      <c r="AP263" s="152"/>
      <c r="AQ263" s="152"/>
      <c r="AR263" s="152"/>
      <c r="AS263" s="152"/>
      <c r="AT263" s="152"/>
      <c r="AU263" s="152"/>
      <c r="AV263" s="152"/>
      <c r="AW263" s="152"/>
      <c r="AX263" s="152"/>
      <c r="AY263" s="152"/>
      <c r="AZ263" s="152"/>
      <c r="BA263" s="152"/>
      <c r="BB263" s="152"/>
      <c r="BC263" s="152"/>
      <c r="BD263" s="152"/>
      <c r="BE263" s="152"/>
      <c r="BF263" s="152"/>
      <c r="BG263" s="152"/>
      <c r="BH263" s="152"/>
      <c r="BI263" s="152"/>
      <c r="BJ263" s="152"/>
      <c r="BK263" s="152"/>
      <c r="BL263" s="152"/>
      <c r="BM263" s="152"/>
      <c r="BN263" s="152"/>
      <c r="BO263" s="152"/>
      <c r="BP263" s="152"/>
      <c r="BQ263" s="152"/>
    </row>
    <row r="264" spans="1:69" hidden="1" outlineLevel="2" x14ac:dyDescent="0.2">
      <c r="A264" s="8"/>
      <c r="B264" s="69"/>
      <c r="C264" s="152"/>
      <c r="D264" s="152"/>
      <c r="E264" s="152"/>
      <c r="F264" s="152"/>
      <c r="G264" s="152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  <c r="AA264" s="154"/>
      <c r="AB264" s="154"/>
      <c r="AC264" s="154"/>
      <c r="AD264" s="154"/>
      <c r="AE264" s="154"/>
      <c r="AF264" s="154"/>
      <c r="AG264" s="154"/>
      <c r="AH264" s="154"/>
      <c r="AI264" s="154"/>
      <c r="AJ264" s="154"/>
      <c r="AK264" s="152"/>
      <c r="AL264" s="152"/>
      <c r="AM264" s="152"/>
      <c r="AN264" s="152"/>
      <c r="AO264" s="152"/>
      <c r="AP264" s="152"/>
      <c r="AQ264" s="152"/>
      <c r="AR264" s="152"/>
      <c r="AS264" s="152"/>
      <c r="AT264" s="152"/>
      <c r="AU264" s="152"/>
      <c r="AV264" s="152"/>
      <c r="AW264" s="152"/>
      <c r="AX264" s="152"/>
      <c r="AY264" s="152"/>
      <c r="AZ264" s="152"/>
      <c r="BA264" s="152"/>
      <c r="BB264" s="152"/>
      <c r="BC264" s="152"/>
      <c r="BD264" s="152"/>
      <c r="BE264" s="152"/>
      <c r="BF264" s="152"/>
      <c r="BG264" s="152"/>
      <c r="BH264" s="152"/>
      <c r="BI264" s="152"/>
      <c r="BJ264" s="152"/>
      <c r="BK264" s="152"/>
      <c r="BL264" s="152"/>
      <c r="BM264" s="152"/>
      <c r="BN264" s="152"/>
      <c r="BO264" s="152"/>
      <c r="BP264" s="152"/>
      <c r="BQ264" s="152"/>
    </row>
    <row r="265" spans="1:69" hidden="1" outlineLevel="2" x14ac:dyDescent="0.2">
      <c r="B265" s="159" t="s">
        <v>173</v>
      </c>
      <c r="C265" s="152"/>
      <c r="D265" s="152"/>
      <c r="E265" s="152"/>
      <c r="F265" s="152"/>
      <c r="G265" s="152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154"/>
      <c r="AA265" s="154"/>
      <c r="AB265" s="154"/>
      <c r="AC265" s="154"/>
      <c r="AD265" s="154"/>
      <c r="AE265" s="154"/>
      <c r="AF265" s="154"/>
      <c r="AG265" s="154"/>
      <c r="AH265" s="154"/>
      <c r="AI265" s="154"/>
      <c r="AJ265" s="154"/>
      <c r="AK265" s="152"/>
      <c r="AL265" s="152"/>
      <c r="AM265" s="152"/>
      <c r="AN265" s="152"/>
      <c r="AO265" s="152"/>
      <c r="AP265" s="152"/>
      <c r="AQ265" s="152"/>
      <c r="AR265" s="152"/>
      <c r="AS265" s="152"/>
      <c r="AT265" s="152"/>
      <c r="AU265" s="152"/>
      <c r="AV265" s="152"/>
      <c r="AW265" s="152"/>
      <c r="AX265" s="152"/>
      <c r="AY265" s="152"/>
      <c r="AZ265" s="152"/>
      <c r="BA265" s="152"/>
      <c r="BB265" s="152"/>
      <c r="BC265" s="152"/>
      <c r="BD265" s="152"/>
      <c r="BE265" s="152"/>
      <c r="BF265" s="152"/>
      <c r="BG265" s="152"/>
      <c r="BH265" s="152"/>
      <c r="BI265" s="152"/>
      <c r="BJ265" s="152"/>
      <c r="BK265" s="152"/>
      <c r="BL265" s="152"/>
      <c r="BM265" s="152"/>
      <c r="BN265" s="152"/>
      <c r="BO265" s="152"/>
      <c r="BP265" s="152"/>
      <c r="BQ265" s="152"/>
    </row>
    <row r="266" spans="1:69" hidden="1" outlineLevel="2" x14ac:dyDescent="0.2">
      <c r="A266" s="8"/>
      <c r="B266" s="69" t="s">
        <v>116</v>
      </c>
      <c r="C266" s="152"/>
      <c r="D266" s="152"/>
      <c r="E266" s="152"/>
      <c r="F266" s="152" t="s">
        <v>405</v>
      </c>
      <c r="G266" s="152"/>
      <c r="H266" s="154"/>
      <c r="I266" s="154"/>
      <c r="J266" s="154">
        <v>1039.8797736702584</v>
      </c>
      <c r="K266" s="154">
        <v>1039.8797736702584</v>
      </c>
      <c r="L266" s="154">
        <v>1039.8797736702584</v>
      </c>
      <c r="M266" s="154">
        <v>1039.8797736702584</v>
      </c>
      <c r="N266" s="154">
        <v>1039.8797736702584</v>
      </c>
      <c r="O266" s="154">
        <v>1039.8797736702584</v>
      </c>
      <c r="P266" s="154">
        <v>1039.8797736702584</v>
      </c>
      <c r="Q266" s="154">
        <v>1039.8797736702584</v>
      </c>
      <c r="R266" s="154">
        <v>1039.8797736702584</v>
      </c>
      <c r="S266" s="154">
        <v>1039.8797736702584</v>
      </c>
      <c r="T266" s="154">
        <v>1039.8797736702584</v>
      </c>
      <c r="U266" s="154">
        <v>1039.8797736702584</v>
      </c>
      <c r="V266" s="154">
        <v>1039.8797736702584</v>
      </c>
      <c r="W266" s="154">
        <v>1039.8797736702584</v>
      </c>
      <c r="X266" s="154">
        <v>1039.8797736702584</v>
      </c>
      <c r="Y266" s="154">
        <v>1039.8797736702584</v>
      </c>
      <c r="Z266" s="154">
        <v>1039.8797736702584</v>
      </c>
      <c r="AA266" s="154">
        <v>1039.8797736702584</v>
      </c>
      <c r="AB266" s="154">
        <v>1039.8797736702584</v>
      </c>
      <c r="AC266" s="154">
        <v>1039.8797736702584</v>
      </c>
      <c r="AD266" s="154">
        <v>1039.8797736702584</v>
      </c>
      <c r="AE266" s="154">
        <v>1039.8797736702584</v>
      </c>
      <c r="AF266" s="154">
        <v>1039.8797736702584</v>
      </c>
      <c r="AG266" s="154">
        <f t="shared" ref="AG266:AJ266" si="74">IF(AG$25="","",AF270)</f>
        <v>1039.8797736702584</v>
      </c>
      <c r="AH266" s="154">
        <f t="shared" si="74"/>
        <v>1039.8797736702584</v>
      </c>
      <c r="AI266" s="154">
        <f t="shared" si="74"/>
        <v>1039.8797736702584</v>
      </c>
      <c r="AJ266" s="154">
        <f t="shared" si="74"/>
        <v>1039.8797736702584</v>
      </c>
      <c r="AK266" s="152"/>
      <c r="AL266" s="152"/>
      <c r="AM266" s="152"/>
      <c r="AN266" s="152"/>
      <c r="AO266" s="152"/>
      <c r="AP266" s="152"/>
      <c r="AQ266" s="152"/>
      <c r="AR266" s="152"/>
      <c r="AS266" s="152"/>
      <c r="AT266" s="152"/>
      <c r="AU266" s="152"/>
      <c r="AV266" s="152"/>
      <c r="AW266" s="152"/>
      <c r="AX266" s="152"/>
      <c r="AY266" s="152"/>
      <c r="AZ266" s="152"/>
      <c r="BA266" s="152"/>
      <c r="BB266" s="152"/>
      <c r="BC266" s="152"/>
      <c r="BD266" s="152"/>
      <c r="BE266" s="152"/>
      <c r="BF266" s="152"/>
      <c r="BG266" s="152"/>
      <c r="BH266" s="152"/>
      <c r="BI266" s="152"/>
      <c r="BJ266" s="152"/>
      <c r="BK266" s="152"/>
      <c r="BL266" s="152"/>
      <c r="BM266" s="152"/>
      <c r="BN266" s="152"/>
      <c r="BO266" s="152"/>
      <c r="BP266" s="152"/>
      <c r="BQ266" s="152"/>
    </row>
    <row r="267" spans="1:69" hidden="1" outlineLevel="2" x14ac:dyDescent="0.2">
      <c r="A267" s="8"/>
      <c r="B267" s="69" t="s">
        <v>110</v>
      </c>
      <c r="C267" s="152"/>
      <c r="D267" s="152"/>
      <c r="E267" s="152"/>
      <c r="F267" s="152" t="s">
        <v>405</v>
      </c>
      <c r="G267" s="152"/>
      <c r="H267" s="154"/>
      <c r="I267" s="154"/>
      <c r="J267" s="154">
        <v>0</v>
      </c>
      <c r="K267" s="154">
        <v>0</v>
      </c>
      <c r="L267" s="154">
        <v>0</v>
      </c>
      <c r="M267" s="154">
        <v>0</v>
      </c>
      <c r="N267" s="154">
        <v>0</v>
      </c>
      <c r="O267" s="154">
        <v>0</v>
      </c>
      <c r="P267" s="154">
        <v>0</v>
      </c>
      <c r="Q267" s="154">
        <v>0</v>
      </c>
      <c r="R267" s="154">
        <v>0</v>
      </c>
      <c r="S267" s="154">
        <v>0</v>
      </c>
      <c r="T267" s="154">
        <v>0</v>
      </c>
      <c r="U267" s="154">
        <v>0</v>
      </c>
      <c r="V267" s="154">
        <v>0</v>
      </c>
      <c r="W267" s="154">
        <v>0</v>
      </c>
      <c r="X267" s="154">
        <v>0</v>
      </c>
      <c r="Y267" s="154">
        <v>0</v>
      </c>
      <c r="Z267" s="154">
        <v>0</v>
      </c>
      <c r="AA267" s="154">
        <v>0</v>
      </c>
      <c r="AB267" s="154">
        <v>0</v>
      </c>
      <c r="AC267" s="154">
        <v>0</v>
      </c>
      <c r="AD267" s="154">
        <v>0</v>
      </c>
      <c r="AE267" s="154">
        <v>0</v>
      </c>
      <c r="AF267" s="154">
        <v>0</v>
      </c>
      <c r="AG267" s="154">
        <f t="shared" ref="AG267:AJ267" si="75">IF(AG$25="","",MIN(AG266,AG197))</f>
        <v>0</v>
      </c>
      <c r="AH267" s="154">
        <f t="shared" si="75"/>
        <v>0</v>
      </c>
      <c r="AI267" s="154">
        <f t="shared" si="75"/>
        <v>0</v>
      </c>
      <c r="AJ267" s="154">
        <f t="shared" si="75"/>
        <v>0</v>
      </c>
      <c r="AK267" s="152"/>
      <c r="AL267" s="152"/>
      <c r="AM267" s="152"/>
      <c r="AN267" s="152"/>
      <c r="AO267" s="152"/>
      <c r="AP267" s="152"/>
      <c r="AQ267" s="152"/>
      <c r="AR267" s="152"/>
      <c r="AS267" s="152"/>
      <c r="AT267" s="152"/>
      <c r="AU267" s="152"/>
      <c r="AV267" s="152"/>
      <c r="AW267" s="152"/>
      <c r="AX267" s="152"/>
      <c r="AY267" s="152"/>
      <c r="AZ267" s="152"/>
      <c r="BA267" s="152"/>
      <c r="BB267" s="152"/>
      <c r="BC267" s="152"/>
      <c r="BD267" s="152"/>
      <c r="BE267" s="152"/>
      <c r="BF267" s="152"/>
      <c r="BG267" s="152"/>
      <c r="BH267" s="152"/>
      <c r="BI267" s="152"/>
      <c r="BJ267" s="152"/>
      <c r="BK267" s="152"/>
      <c r="BL267" s="152"/>
      <c r="BM267" s="152"/>
      <c r="BN267" s="152"/>
      <c r="BO267" s="152"/>
      <c r="BP267" s="152"/>
      <c r="BQ267" s="152"/>
    </row>
    <row r="268" spans="1:69" hidden="1" outlineLevel="2" x14ac:dyDescent="0.2">
      <c r="A268" s="8"/>
      <c r="B268" s="69" t="s">
        <v>115</v>
      </c>
      <c r="C268" s="152"/>
      <c r="D268" s="152"/>
      <c r="E268" s="152"/>
      <c r="F268" s="152" t="s">
        <v>405</v>
      </c>
      <c r="G268" s="152"/>
      <c r="H268" s="154"/>
      <c r="I268" s="154"/>
      <c r="J268" s="154">
        <v>0</v>
      </c>
      <c r="K268" s="154">
        <v>0</v>
      </c>
      <c r="L268" s="154">
        <v>0</v>
      </c>
      <c r="M268" s="154">
        <v>0</v>
      </c>
      <c r="N268" s="154">
        <v>0</v>
      </c>
      <c r="O268" s="154">
        <v>0</v>
      </c>
      <c r="P268" s="154">
        <v>0</v>
      </c>
      <c r="Q268" s="154">
        <v>0</v>
      </c>
      <c r="R268" s="154">
        <v>0</v>
      </c>
      <c r="S268" s="154">
        <v>0</v>
      </c>
      <c r="T268" s="154">
        <v>0</v>
      </c>
      <c r="U268" s="154">
        <v>0</v>
      </c>
      <c r="V268" s="154">
        <v>0</v>
      </c>
      <c r="W268" s="154">
        <v>0</v>
      </c>
      <c r="X268" s="154">
        <v>0</v>
      </c>
      <c r="Y268" s="154">
        <v>0</v>
      </c>
      <c r="Z268" s="154">
        <v>0</v>
      </c>
      <c r="AA268" s="154">
        <v>0</v>
      </c>
      <c r="AB268" s="154">
        <v>0</v>
      </c>
      <c r="AC268" s="154">
        <v>0</v>
      </c>
      <c r="AD268" s="154">
        <v>0</v>
      </c>
      <c r="AE268" s="154">
        <v>0</v>
      </c>
      <c r="AF268" s="154">
        <v>0</v>
      </c>
      <c r="AG268" s="154">
        <v>0</v>
      </c>
      <c r="AH268" s="154">
        <v>0</v>
      </c>
      <c r="AI268" s="154">
        <v>0</v>
      </c>
      <c r="AJ268" s="154">
        <v>0</v>
      </c>
      <c r="AK268" s="152"/>
      <c r="AL268" s="152"/>
      <c r="AM268" s="152"/>
      <c r="AN268" s="152"/>
      <c r="AO268" s="152"/>
      <c r="AP268" s="152"/>
      <c r="AQ268" s="152"/>
      <c r="AR268" s="152"/>
      <c r="AS268" s="152"/>
      <c r="AT268" s="152"/>
      <c r="AU268" s="152"/>
      <c r="AV268" s="152"/>
      <c r="AW268" s="152"/>
      <c r="AX268" s="152"/>
      <c r="AY268" s="152"/>
      <c r="AZ268" s="152"/>
      <c r="BA268" s="152"/>
      <c r="BB268" s="152"/>
      <c r="BC268" s="152"/>
      <c r="BD268" s="152"/>
      <c r="BE268" s="152"/>
      <c r="BF268" s="152"/>
      <c r="BG268" s="152"/>
      <c r="BH268" s="152"/>
      <c r="BI268" s="152"/>
      <c r="BJ268" s="152"/>
      <c r="BK268" s="152"/>
      <c r="BL268" s="152"/>
      <c r="BM268" s="152"/>
      <c r="BN268" s="152"/>
      <c r="BO268" s="152"/>
      <c r="BP268" s="152"/>
      <c r="BQ268" s="152"/>
    </row>
    <row r="269" spans="1:69" hidden="1" outlineLevel="2" x14ac:dyDescent="0.2">
      <c r="A269" s="8"/>
      <c r="B269" s="69" t="s">
        <v>114</v>
      </c>
      <c r="C269" s="152"/>
      <c r="D269" s="152"/>
      <c r="E269" s="152"/>
      <c r="F269" s="152" t="s">
        <v>405</v>
      </c>
      <c r="G269" s="152"/>
      <c r="H269" s="154"/>
      <c r="I269" s="154"/>
      <c r="J269" s="154">
        <v>0</v>
      </c>
      <c r="K269" s="154">
        <v>0</v>
      </c>
      <c r="L269" s="154">
        <v>0</v>
      </c>
      <c r="M269" s="154">
        <v>0</v>
      </c>
      <c r="N269" s="154">
        <v>0</v>
      </c>
      <c r="O269" s="154">
        <v>0</v>
      </c>
      <c r="P269" s="154">
        <v>0</v>
      </c>
      <c r="Q269" s="154">
        <v>0</v>
      </c>
      <c r="R269" s="154">
        <v>0</v>
      </c>
      <c r="S269" s="154">
        <v>0</v>
      </c>
      <c r="T269" s="154">
        <v>0</v>
      </c>
      <c r="U269" s="154">
        <v>0</v>
      </c>
      <c r="V269" s="154">
        <v>0</v>
      </c>
      <c r="W269" s="154">
        <v>0</v>
      </c>
      <c r="X269" s="154">
        <v>0</v>
      </c>
      <c r="Y269" s="154">
        <v>0</v>
      </c>
      <c r="Z269" s="154">
        <v>0</v>
      </c>
      <c r="AA269" s="154">
        <v>0</v>
      </c>
      <c r="AB269" s="154">
        <v>0</v>
      </c>
      <c r="AC269" s="154">
        <v>0</v>
      </c>
      <c r="AD269" s="154">
        <v>0</v>
      </c>
      <c r="AE269" s="154">
        <v>0</v>
      </c>
      <c r="AF269" s="154">
        <v>0</v>
      </c>
      <c r="AG269" s="154">
        <f>IF(AG$25="","",SUM($I$268:AG268))</f>
        <v>0</v>
      </c>
      <c r="AH269" s="154">
        <f>IF(AH$25="","",SUM($I$268:AH268))</f>
        <v>0</v>
      </c>
      <c r="AI269" s="154">
        <f>IF(AI$25="","",SUM($I$268:AI268))</f>
        <v>0</v>
      </c>
      <c r="AJ269" s="154">
        <f>IF(AJ$25="","",SUM($I$268:AJ268))</f>
        <v>0</v>
      </c>
      <c r="AK269" s="152"/>
      <c r="AL269" s="152"/>
      <c r="AM269" s="152"/>
      <c r="AN269" s="152"/>
      <c r="AO269" s="152"/>
      <c r="AP269" s="152"/>
      <c r="AQ269" s="152"/>
      <c r="AR269" s="152"/>
      <c r="AS269" s="152"/>
      <c r="AT269" s="152"/>
      <c r="AU269" s="152"/>
      <c r="AV269" s="152"/>
      <c r="AW269" s="152"/>
      <c r="AX269" s="152"/>
      <c r="AY269" s="152"/>
      <c r="AZ269" s="152"/>
      <c r="BA269" s="152"/>
      <c r="BB269" s="152"/>
      <c r="BC269" s="152"/>
      <c r="BD269" s="152"/>
      <c r="BE269" s="152"/>
      <c r="BF269" s="152"/>
      <c r="BG269" s="152"/>
      <c r="BH269" s="152"/>
      <c r="BI269" s="152"/>
      <c r="BJ269" s="152"/>
      <c r="BK269" s="152"/>
      <c r="BL269" s="152"/>
      <c r="BM269" s="152"/>
      <c r="BN269" s="152"/>
      <c r="BO269" s="152"/>
      <c r="BP269" s="152"/>
      <c r="BQ269" s="152"/>
    </row>
    <row r="270" spans="1:69" hidden="1" outlineLevel="2" x14ac:dyDescent="0.2">
      <c r="A270" s="8"/>
      <c r="B270" s="69" t="s">
        <v>113</v>
      </c>
      <c r="C270" s="152"/>
      <c r="D270" s="152"/>
      <c r="E270" s="152"/>
      <c r="F270" s="152" t="s">
        <v>405</v>
      </c>
      <c r="G270" s="152"/>
      <c r="H270" s="154"/>
      <c r="I270" s="154">
        <v>1039.8797736702584</v>
      </c>
      <c r="J270" s="154">
        <v>1039.8797736702584</v>
      </c>
      <c r="K270" s="154">
        <v>1039.8797736702584</v>
      </c>
      <c r="L270" s="154">
        <v>1039.8797736702584</v>
      </c>
      <c r="M270" s="154">
        <v>1039.8797736702584</v>
      </c>
      <c r="N270" s="154">
        <v>1039.8797736702584</v>
      </c>
      <c r="O270" s="154">
        <v>1039.8797736702584</v>
      </c>
      <c r="P270" s="154">
        <v>1039.8797736702584</v>
      </c>
      <c r="Q270" s="154">
        <v>1039.8797736702584</v>
      </c>
      <c r="R270" s="154">
        <v>1039.8797736702584</v>
      </c>
      <c r="S270" s="154">
        <v>1039.8797736702584</v>
      </c>
      <c r="T270" s="154">
        <v>1039.8797736702584</v>
      </c>
      <c r="U270" s="154">
        <v>1039.8797736702584</v>
      </c>
      <c r="V270" s="154">
        <v>1039.8797736702584</v>
      </c>
      <c r="W270" s="154">
        <v>1039.8797736702584</v>
      </c>
      <c r="X270" s="154">
        <v>1039.8797736702584</v>
      </c>
      <c r="Y270" s="154">
        <v>1039.8797736702584</v>
      </c>
      <c r="Z270" s="154">
        <v>1039.8797736702584</v>
      </c>
      <c r="AA270" s="154">
        <v>1039.8797736702584</v>
      </c>
      <c r="AB270" s="154">
        <v>1039.8797736702584</v>
      </c>
      <c r="AC270" s="154">
        <v>1039.8797736702584</v>
      </c>
      <c r="AD270" s="154">
        <v>1039.8797736702584</v>
      </c>
      <c r="AE270" s="154">
        <v>1039.8797736702584</v>
      </c>
      <c r="AF270" s="154">
        <v>1039.8797736702584</v>
      </c>
      <c r="AG270" s="154">
        <f t="shared" ref="AG270:AJ270" si="76">IF(AG$25="","",AG266-AG267-AG268)</f>
        <v>1039.8797736702584</v>
      </c>
      <c r="AH270" s="154">
        <f t="shared" si="76"/>
        <v>1039.8797736702584</v>
      </c>
      <c r="AI270" s="154">
        <f t="shared" si="76"/>
        <v>1039.8797736702584</v>
      </c>
      <c r="AJ270" s="154">
        <f t="shared" si="76"/>
        <v>1039.8797736702584</v>
      </c>
      <c r="AK270" s="152"/>
      <c r="AL270" s="152"/>
      <c r="AM270" s="152"/>
      <c r="AN270" s="152"/>
      <c r="AO270" s="152"/>
      <c r="AP270" s="152"/>
      <c r="AQ270" s="152"/>
      <c r="AR270" s="152"/>
      <c r="AS270" s="152"/>
      <c r="AT270" s="152"/>
      <c r="AU270" s="152"/>
      <c r="AV270" s="152"/>
      <c r="AW270" s="152"/>
      <c r="AX270" s="152"/>
      <c r="AY270" s="152"/>
      <c r="AZ270" s="152"/>
      <c r="BA270" s="152"/>
      <c r="BB270" s="152"/>
      <c r="BC270" s="152"/>
      <c r="BD270" s="152"/>
      <c r="BE270" s="152"/>
      <c r="BF270" s="152"/>
      <c r="BG270" s="152"/>
      <c r="BH270" s="152"/>
      <c r="BI270" s="152"/>
      <c r="BJ270" s="152"/>
      <c r="BK270" s="152"/>
      <c r="BL270" s="152"/>
      <c r="BM270" s="152"/>
      <c r="BN270" s="152"/>
      <c r="BO270" s="152"/>
      <c r="BP270" s="152"/>
      <c r="BQ270" s="152"/>
    </row>
    <row r="271" spans="1:69" hidden="1" outlineLevel="2" x14ac:dyDescent="0.2">
      <c r="A271" s="8"/>
      <c r="B271" s="69"/>
      <c r="C271" s="152"/>
      <c r="D271" s="152"/>
      <c r="E271" s="152"/>
      <c r="F271" s="152"/>
      <c r="G271" s="152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4"/>
      <c r="AA271" s="154"/>
      <c r="AB271" s="154"/>
      <c r="AC271" s="154"/>
      <c r="AD271" s="154"/>
      <c r="AE271" s="154"/>
      <c r="AF271" s="154"/>
      <c r="AG271" s="154"/>
      <c r="AH271" s="154"/>
      <c r="AI271" s="154"/>
      <c r="AJ271" s="154"/>
      <c r="AK271" s="152"/>
      <c r="AL271" s="152"/>
      <c r="AM271" s="152"/>
      <c r="AN271" s="152"/>
      <c r="AO271" s="152"/>
      <c r="AP271" s="152"/>
      <c r="AQ271" s="152"/>
      <c r="AR271" s="152"/>
      <c r="AS271" s="152"/>
      <c r="AT271" s="152"/>
      <c r="AU271" s="152"/>
      <c r="AV271" s="152"/>
      <c r="AW271" s="152"/>
      <c r="AX271" s="152"/>
      <c r="AY271" s="152"/>
      <c r="AZ271" s="152"/>
      <c r="BA271" s="152"/>
      <c r="BB271" s="152"/>
      <c r="BC271" s="152"/>
      <c r="BD271" s="152"/>
      <c r="BE271" s="152"/>
      <c r="BF271" s="152"/>
      <c r="BG271" s="152"/>
      <c r="BH271" s="152"/>
      <c r="BI271" s="152"/>
      <c r="BJ271" s="152"/>
      <c r="BK271" s="152"/>
      <c r="BL271" s="152"/>
      <c r="BM271" s="152"/>
      <c r="BN271" s="152"/>
      <c r="BO271" s="152"/>
      <c r="BP271" s="152"/>
      <c r="BQ271" s="152"/>
    </row>
    <row r="272" spans="1:69" hidden="1" outlineLevel="2" x14ac:dyDescent="0.2">
      <c r="A272" s="8"/>
      <c r="B272" s="69" t="s">
        <v>112</v>
      </c>
      <c r="C272" s="152"/>
      <c r="D272" s="152"/>
      <c r="E272" s="152"/>
      <c r="F272" s="152" t="s">
        <v>405</v>
      </c>
      <c r="G272" s="152"/>
      <c r="H272" s="154"/>
      <c r="I272" s="154"/>
      <c r="J272" s="154">
        <v>0</v>
      </c>
      <c r="K272" s="154">
        <v>-4.2459999999999951</v>
      </c>
      <c r="L272" s="154">
        <v>5.5320000000000107</v>
      </c>
      <c r="M272" s="154">
        <v>6.2559100000000143</v>
      </c>
      <c r="N272" s="154">
        <v>6.9870591000000104</v>
      </c>
      <c r="O272" s="154">
        <v>7.7255196910000166</v>
      </c>
      <c r="P272" s="154">
        <v>8.4713648879100134</v>
      </c>
      <c r="Q272" s="154">
        <v>9.2246685367891104</v>
      </c>
      <c r="R272" s="154">
        <v>9.985505222157002</v>
      </c>
      <c r="S272" s="154">
        <v>10.753950274378568</v>
      </c>
      <c r="T272" s="154">
        <v>11.530079777122353</v>
      </c>
      <c r="U272" s="154">
        <v>12.313970574893574</v>
      </c>
      <c r="V272" s="154">
        <v>13.105700280642509</v>
      </c>
      <c r="W272" s="154">
        <v>13.905347283448933</v>
      </c>
      <c r="X272" s="154">
        <v>14.712990756283418</v>
      </c>
      <c r="Y272" s="154">
        <v>15.528710663846255</v>
      </c>
      <c r="Z272" s="154">
        <v>16.352587770484718</v>
      </c>
      <c r="AA272" s="154">
        <v>17.184703648189569</v>
      </c>
      <c r="AB272" s="154">
        <v>18.02514068467147</v>
      </c>
      <c r="AC272" s="154">
        <v>18.873982091518187</v>
      </c>
      <c r="AD272" s="154">
        <v>19.73131191243337</v>
      </c>
      <c r="AE272" s="154">
        <v>20.59721503155771</v>
      </c>
      <c r="AF272" s="154">
        <v>21.471777181873293</v>
      </c>
      <c r="AG272" s="154">
        <f t="shared" ref="AG272:AJ272" si="77">IF(AG$25="","",AF277)</f>
        <v>22.355084953692028</v>
      </c>
      <c r="AH272" s="154">
        <f t="shared" si="77"/>
        <v>23.247225803228943</v>
      </c>
      <c r="AI272" s="154">
        <f t="shared" si="77"/>
        <v>24.148288061261226</v>
      </c>
      <c r="AJ272" s="154">
        <f t="shared" si="77"/>
        <v>25.058360941873843</v>
      </c>
      <c r="AK272" s="152"/>
      <c r="AL272" s="152"/>
      <c r="AM272" s="152"/>
      <c r="AN272" s="152"/>
      <c r="AO272" s="152"/>
      <c r="AP272" s="152"/>
      <c r="AQ272" s="152"/>
      <c r="AR272" s="152"/>
      <c r="AS272" s="152"/>
      <c r="AT272" s="152"/>
      <c r="AU272" s="152"/>
      <c r="AV272" s="152"/>
      <c r="AW272" s="152"/>
      <c r="AX272" s="152"/>
      <c r="AY272" s="152"/>
      <c r="AZ272" s="152"/>
      <c r="BA272" s="152"/>
      <c r="BB272" s="152"/>
      <c r="BC272" s="152"/>
      <c r="BD272" s="152"/>
      <c r="BE272" s="152"/>
      <c r="BF272" s="152"/>
      <c r="BG272" s="152"/>
      <c r="BH272" s="152"/>
      <c r="BI272" s="152"/>
      <c r="BJ272" s="152"/>
      <c r="BK272" s="152"/>
      <c r="BL272" s="152"/>
      <c r="BM272" s="152"/>
      <c r="BN272" s="152"/>
      <c r="BO272" s="152"/>
      <c r="BP272" s="152"/>
      <c r="BQ272" s="152"/>
    </row>
    <row r="273" spans="1:69" hidden="1" outlineLevel="2" x14ac:dyDescent="0.2">
      <c r="A273" s="8"/>
      <c r="B273" s="69" t="s">
        <v>111</v>
      </c>
      <c r="C273" s="152"/>
      <c r="D273" s="152"/>
      <c r="E273" s="152"/>
      <c r="F273" s="152" t="s">
        <v>405</v>
      </c>
      <c r="G273" s="152"/>
      <c r="H273" s="154"/>
      <c r="I273" s="154">
        <v>66.858999999999995</v>
      </c>
      <c r="J273" s="154">
        <v>62.613</v>
      </c>
      <c r="K273" s="154">
        <v>72.391000000000005</v>
      </c>
      <c r="L273" s="154">
        <v>73.114910000000009</v>
      </c>
      <c r="M273" s="154">
        <v>73.846059100000005</v>
      </c>
      <c r="N273" s="154">
        <v>74.584519691000011</v>
      </c>
      <c r="O273" s="154">
        <v>75.330364887910008</v>
      </c>
      <c r="P273" s="154">
        <v>76.083668536789105</v>
      </c>
      <c r="Q273" s="154">
        <v>76.844505222156997</v>
      </c>
      <c r="R273" s="154">
        <v>77.612950274378562</v>
      </c>
      <c r="S273" s="154">
        <v>78.389079777122348</v>
      </c>
      <c r="T273" s="154">
        <v>79.172970574893569</v>
      </c>
      <c r="U273" s="154">
        <v>79.964700280642504</v>
      </c>
      <c r="V273" s="154">
        <v>80.764347283448927</v>
      </c>
      <c r="W273" s="154">
        <v>81.571990756283412</v>
      </c>
      <c r="X273" s="154">
        <v>82.387710663846249</v>
      </c>
      <c r="Y273" s="154">
        <v>83.211587770484712</v>
      </c>
      <c r="Z273" s="154">
        <v>84.043703648189563</v>
      </c>
      <c r="AA273" s="154">
        <v>84.884140684671465</v>
      </c>
      <c r="AB273" s="154">
        <v>85.732982091518181</v>
      </c>
      <c r="AC273" s="154">
        <v>86.590311912433364</v>
      </c>
      <c r="AD273" s="154">
        <v>87.456215031557704</v>
      </c>
      <c r="AE273" s="154">
        <v>88.330777181873287</v>
      </c>
      <c r="AF273" s="154">
        <v>89.214084953692023</v>
      </c>
      <c r="AG273" s="154">
        <f t="shared" ref="AG273:AJ273" si="78">IF(AG$25="","",AG189)</f>
        <v>90.106225803228938</v>
      </c>
      <c r="AH273" s="154">
        <f t="shared" si="78"/>
        <v>91.007288061261221</v>
      </c>
      <c r="AI273" s="154">
        <f t="shared" si="78"/>
        <v>91.917360941873838</v>
      </c>
      <c r="AJ273" s="154">
        <f t="shared" si="78"/>
        <v>92.836534551292573</v>
      </c>
      <c r="AK273" s="152"/>
      <c r="AL273" s="152"/>
      <c r="AM273" s="152"/>
      <c r="AN273" s="152"/>
      <c r="AO273" s="152"/>
      <c r="AP273" s="152"/>
      <c r="AQ273" s="152"/>
      <c r="AR273" s="152"/>
      <c r="AS273" s="152"/>
      <c r="AT273" s="152"/>
      <c r="AU273" s="152"/>
      <c r="AV273" s="152"/>
      <c r="AW273" s="152"/>
      <c r="AX273" s="152"/>
      <c r="AY273" s="152"/>
      <c r="AZ273" s="152"/>
      <c r="BA273" s="152"/>
      <c r="BB273" s="152"/>
      <c r="BC273" s="152"/>
      <c r="BD273" s="152"/>
      <c r="BE273" s="152"/>
      <c r="BF273" s="152"/>
      <c r="BG273" s="152"/>
      <c r="BH273" s="152"/>
      <c r="BI273" s="152"/>
      <c r="BJ273" s="152"/>
      <c r="BK273" s="152"/>
      <c r="BL273" s="152"/>
      <c r="BM273" s="152"/>
      <c r="BN273" s="152"/>
      <c r="BO273" s="152"/>
      <c r="BP273" s="152"/>
      <c r="BQ273" s="152"/>
    </row>
    <row r="274" spans="1:69" hidden="1" outlineLevel="2" x14ac:dyDescent="0.2">
      <c r="A274" s="8"/>
      <c r="B274" s="69" t="s">
        <v>110</v>
      </c>
      <c r="C274" s="152"/>
      <c r="D274" s="152"/>
      <c r="E274" s="152"/>
      <c r="F274" s="152" t="s">
        <v>405</v>
      </c>
      <c r="G274" s="152"/>
      <c r="H274" s="154"/>
      <c r="I274" s="154"/>
      <c r="J274" s="154">
        <v>0</v>
      </c>
      <c r="K274" s="154">
        <v>0</v>
      </c>
      <c r="L274" s="154">
        <v>0</v>
      </c>
      <c r="M274" s="154">
        <v>0</v>
      </c>
      <c r="N274" s="154">
        <v>0</v>
      </c>
      <c r="O274" s="154">
        <v>0</v>
      </c>
      <c r="P274" s="154">
        <v>0</v>
      </c>
      <c r="Q274" s="154">
        <v>0</v>
      </c>
      <c r="R274" s="154">
        <v>0</v>
      </c>
      <c r="S274" s="154">
        <v>0</v>
      </c>
      <c r="T274" s="154">
        <v>0</v>
      </c>
      <c r="U274" s="154">
        <v>0</v>
      </c>
      <c r="V274" s="154">
        <v>0</v>
      </c>
      <c r="W274" s="154">
        <v>0</v>
      </c>
      <c r="X274" s="154">
        <v>0</v>
      </c>
      <c r="Y274" s="154">
        <v>0</v>
      </c>
      <c r="Z274" s="154">
        <v>0</v>
      </c>
      <c r="AA274" s="154">
        <v>0</v>
      </c>
      <c r="AB274" s="154">
        <v>0</v>
      </c>
      <c r="AC274" s="154">
        <v>0</v>
      </c>
      <c r="AD274" s="154">
        <v>0</v>
      </c>
      <c r="AE274" s="154">
        <v>0</v>
      </c>
      <c r="AF274" s="154">
        <v>0</v>
      </c>
      <c r="AG274" s="154">
        <f t="shared" ref="AG274:AJ274" si="79">IF(AG$25="","",AG$197-AG267)</f>
        <v>0</v>
      </c>
      <c r="AH274" s="154">
        <f t="shared" si="79"/>
        <v>0</v>
      </c>
      <c r="AI274" s="154">
        <f t="shared" si="79"/>
        <v>0</v>
      </c>
      <c r="AJ274" s="154">
        <f t="shared" si="79"/>
        <v>0</v>
      </c>
      <c r="AK274" s="152"/>
      <c r="AL274" s="152"/>
      <c r="AM274" s="152"/>
      <c r="AN274" s="152"/>
      <c r="AO274" s="152"/>
      <c r="AP274" s="152"/>
      <c r="AQ274" s="152"/>
      <c r="AR274" s="152"/>
      <c r="AS274" s="152"/>
      <c r="AT274" s="152"/>
      <c r="AU274" s="152"/>
      <c r="AV274" s="152"/>
      <c r="AW274" s="152"/>
      <c r="AX274" s="152"/>
      <c r="AY274" s="152"/>
      <c r="AZ274" s="152"/>
      <c r="BA274" s="152"/>
      <c r="BB274" s="152"/>
      <c r="BC274" s="152"/>
      <c r="BD274" s="152"/>
      <c r="BE274" s="152"/>
      <c r="BF274" s="152"/>
      <c r="BG274" s="152"/>
      <c r="BH274" s="152"/>
      <c r="BI274" s="152"/>
      <c r="BJ274" s="152"/>
      <c r="BK274" s="152"/>
      <c r="BL274" s="152"/>
      <c r="BM274" s="152"/>
      <c r="BN274" s="152"/>
      <c r="BO274" s="152"/>
      <c r="BP274" s="152"/>
      <c r="BQ274" s="152"/>
    </row>
    <row r="275" spans="1:69" hidden="1" outlineLevel="2" x14ac:dyDescent="0.2">
      <c r="A275" s="8"/>
      <c r="B275" s="69" t="s">
        <v>109</v>
      </c>
      <c r="C275" s="152"/>
      <c r="D275" s="152"/>
      <c r="E275" s="152"/>
      <c r="F275" s="152" t="s">
        <v>405</v>
      </c>
      <c r="G275" s="152"/>
      <c r="H275" s="154"/>
      <c r="I275" s="154"/>
      <c r="J275" s="154">
        <v>66.858999999999995</v>
      </c>
      <c r="K275" s="154">
        <v>62.613</v>
      </c>
      <c r="L275" s="154">
        <v>72.391000000000005</v>
      </c>
      <c r="M275" s="154">
        <v>73.114910000000009</v>
      </c>
      <c r="N275" s="154">
        <v>73.846059100000005</v>
      </c>
      <c r="O275" s="154">
        <v>74.584519691000011</v>
      </c>
      <c r="P275" s="154">
        <v>75.330364887910008</v>
      </c>
      <c r="Q275" s="154">
        <v>76.083668536789105</v>
      </c>
      <c r="R275" s="154">
        <v>76.844505222156997</v>
      </c>
      <c r="S275" s="154">
        <v>77.612950274378562</v>
      </c>
      <c r="T275" s="154">
        <v>78.389079777122348</v>
      </c>
      <c r="U275" s="154">
        <v>79.172970574893569</v>
      </c>
      <c r="V275" s="154">
        <v>79.964700280642504</v>
      </c>
      <c r="W275" s="154">
        <v>80.764347283448927</v>
      </c>
      <c r="X275" s="154">
        <v>81.571990756283412</v>
      </c>
      <c r="Y275" s="154">
        <v>82.387710663846249</v>
      </c>
      <c r="Z275" s="154">
        <v>83.211587770484712</v>
      </c>
      <c r="AA275" s="154">
        <v>84.043703648189563</v>
      </c>
      <c r="AB275" s="154">
        <v>84.884140684671465</v>
      </c>
      <c r="AC275" s="154">
        <v>85.732982091518181</v>
      </c>
      <c r="AD275" s="154">
        <v>86.590311912433364</v>
      </c>
      <c r="AE275" s="154">
        <v>87.456215031557704</v>
      </c>
      <c r="AF275" s="154">
        <v>88.330777181873287</v>
      </c>
      <c r="AG275" s="154">
        <f t="shared" ref="AG275:AJ275" si="80">AF212</f>
        <v>89.214084953692023</v>
      </c>
      <c r="AH275" s="154">
        <f t="shared" si="80"/>
        <v>90.106225803228938</v>
      </c>
      <c r="AI275" s="154">
        <f t="shared" si="80"/>
        <v>91.007288061261221</v>
      </c>
      <c r="AJ275" s="154">
        <f t="shared" si="80"/>
        <v>91.917360941873838</v>
      </c>
      <c r="AK275" s="152"/>
      <c r="AL275" s="152"/>
      <c r="AM275" s="152"/>
      <c r="AN275" s="152"/>
      <c r="AO275" s="152"/>
      <c r="AP275" s="152"/>
      <c r="AQ275" s="152"/>
      <c r="AR275" s="152"/>
      <c r="AS275" s="152"/>
      <c r="AT275" s="152"/>
      <c r="AU275" s="152"/>
      <c r="AV275" s="152"/>
      <c r="AW275" s="152"/>
      <c r="AX275" s="152"/>
      <c r="AY275" s="152"/>
      <c r="AZ275" s="152"/>
      <c r="BA275" s="152"/>
      <c r="BB275" s="152"/>
      <c r="BC275" s="152"/>
      <c r="BD275" s="152"/>
      <c r="BE275" s="152"/>
      <c r="BF275" s="152"/>
      <c r="BG275" s="152"/>
      <c r="BH275" s="152"/>
      <c r="BI275" s="152"/>
      <c r="BJ275" s="152"/>
      <c r="BK275" s="152"/>
      <c r="BL275" s="152"/>
      <c r="BM275" s="152"/>
      <c r="BN275" s="152"/>
      <c r="BO275" s="152"/>
      <c r="BP275" s="152"/>
      <c r="BQ275" s="152"/>
    </row>
    <row r="276" spans="1:69" hidden="1" outlineLevel="2" x14ac:dyDescent="0.2">
      <c r="A276" s="8"/>
      <c r="B276" s="69" t="s">
        <v>108</v>
      </c>
      <c r="C276" s="152"/>
      <c r="D276" s="152"/>
      <c r="E276" s="152"/>
      <c r="F276" s="152" t="s">
        <v>405</v>
      </c>
      <c r="G276" s="152"/>
      <c r="H276" s="154"/>
      <c r="I276" s="154"/>
      <c r="J276" s="154">
        <v>66.858999999999995</v>
      </c>
      <c r="K276" s="154">
        <v>129.47199999999998</v>
      </c>
      <c r="L276" s="154">
        <v>201.863</v>
      </c>
      <c r="M276" s="154">
        <v>274.97791000000001</v>
      </c>
      <c r="N276" s="154">
        <v>348.8239691</v>
      </c>
      <c r="O276" s="154">
        <v>423.40848879100002</v>
      </c>
      <c r="P276" s="154">
        <v>498.73885367891</v>
      </c>
      <c r="Q276" s="154">
        <v>574.82252221569911</v>
      </c>
      <c r="R276" s="154">
        <v>651.66702743785606</v>
      </c>
      <c r="S276" s="154">
        <v>729.27997771223465</v>
      </c>
      <c r="T276" s="154">
        <v>807.66905748935699</v>
      </c>
      <c r="U276" s="154">
        <v>886.8420280642506</v>
      </c>
      <c r="V276" s="154">
        <v>966.80672834489314</v>
      </c>
      <c r="W276" s="154">
        <v>1047.571075628342</v>
      </c>
      <c r="X276" s="154">
        <v>1129.1430663846254</v>
      </c>
      <c r="Y276" s="154">
        <v>1211.5307770484717</v>
      </c>
      <c r="Z276" s="154">
        <v>1294.7423648189565</v>
      </c>
      <c r="AA276" s="154">
        <v>1378.7860684671462</v>
      </c>
      <c r="AB276" s="154">
        <v>1463.6702091518175</v>
      </c>
      <c r="AC276" s="154">
        <v>1549.4031912433356</v>
      </c>
      <c r="AD276" s="154">
        <v>1635.9935031557691</v>
      </c>
      <c r="AE276" s="154">
        <v>1723.4497181873269</v>
      </c>
      <c r="AF276" s="154">
        <v>1811.7804953692003</v>
      </c>
      <c r="AG276" s="154">
        <f>IF(AG$25="","",SUM($I275:AG275))</f>
        <v>1900.9945803228923</v>
      </c>
      <c r="AH276" s="154">
        <f>IF(AH$25="","",SUM($I275:AH275))</f>
        <v>1991.1008061261211</v>
      </c>
      <c r="AI276" s="154">
        <f>IF(AI$25="","",SUM($I275:AI275))</f>
        <v>2082.1080941873824</v>
      </c>
      <c r="AJ276" s="154">
        <f>IF(AJ$25="","",SUM($I275:AJ275))</f>
        <v>2174.0254551292564</v>
      </c>
      <c r="AK276" s="152"/>
      <c r="AL276" s="152"/>
      <c r="AM276" s="152"/>
      <c r="AN276" s="152"/>
      <c r="AO276" s="152"/>
      <c r="AP276" s="152"/>
      <c r="AQ276" s="152"/>
      <c r="AR276" s="152"/>
      <c r="AS276" s="152"/>
      <c r="AT276" s="152"/>
      <c r="AU276" s="152"/>
      <c r="AV276" s="152"/>
      <c r="AW276" s="152"/>
      <c r="AX276" s="152"/>
      <c r="AY276" s="152"/>
      <c r="AZ276" s="152"/>
      <c r="BA276" s="152"/>
      <c r="BB276" s="152"/>
      <c r="BC276" s="152"/>
      <c r="BD276" s="152"/>
      <c r="BE276" s="152"/>
      <c r="BF276" s="152"/>
      <c r="BG276" s="152"/>
      <c r="BH276" s="152"/>
      <c r="BI276" s="152"/>
      <c r="BJ276" s="152"/>
      <c r="BK276" s="152"/>
      <c r="BL276" s="152"/>
      <c r="BM276" s="152"/>
      <c r="BN276" s="152"/>
      <c r="BO276" s="152"/>
      <c r="BP276" s="152"/>
      <c r="BQ276" s="152"/>
    </row>
    <row r="277" spans="1:69" hidden="1" outlineLevel="2" x14ac:dyDescent="0.2">
      <c r="A277" s="8"/>
      <c r="B277" s="69" t="s">
        <v>107</v>
      </c>
      <c r="C277" s="152"/>
      <c r="D277" s="152"/>
      <c r="E277" s="152"/>
      <c r="F277" s="152" t="s">
        <v>405</v>
      </c>
      <c r="G277" s="152"/>
      <c r="H277" s="154"/>
      <c r="I277" s="154"/>
      <c r="J277" s="154">
        <v>-4.2459999999999951</v>
      </c>
      <c r="K277" s="154">
        <v>5.5320000000000107</v>
      </c>
      <c r="L277" s="154">
        <v>6.2559100000000143</v>
      </c>
      <c r="M277" s="154">
        <v>6.9870591000000104</v>
      </c>
      <c r="N277" s="154">
        <v>7.7255196910000166</v>
      </c>
      <c r="O277" s="154">
        <v>8.4713648879100134</v>
      </c>
      <c r="P277" s="154">
        <v>9.2246685367891104</v>
      </c>
      <c r="Q277" s="154">
        <v>9.985505222157002</v>
      </c>
      <c r="R277" s="154">
        <v>10.753950274378568</v>
      </c>
      <c r="S277" s="154">
        <v>11.530079777122353</v>
      </c>
      <c r="T277" s="154">
        <v>12.313970574893574</v>
      </c>
      <c r="U277" s="154">
        <v>13.105700280642509</v>
      </c>
      <c r="V277" s="154">
        <v>13.905347283448933</v>
      </c>
      <c r="W277" s="154">
        <v>14.712990756283418</v>
      </c>
      <c r="X277" s="154">
        <v>15.528710663846255</v>
      </c>
      <c r="Y277" s="154">
        <v>16.352587770484718</v>
      </c>
      <c r="Z277" s="154">
        <v>17.184703648189569</v>
      </c>
      <c r="AA277" s="154">
        <v>18.02514068467147</v>
      </c>
      <c r="AB277" s="154">
        <v>18.873982091518187</v>
      </c>
      <c r="AC277" s="154">
        <v>19.73131191243337</v>
      </c>
      <c r="AD277" s="154">
        <v>20.59721503155771</v>
      </c>
      <c r="AE277" s="154">
        <v>21.471777181873293</v>
      </c>
      <c r="AF277" s="154">
        <v>22.355084953692028</v>
      </c>
      <c r="AG277" s="154">
        <f t="shared" ref="AG277:AJ277" si="81">IF(AG$25="","",AG272+AG273-AG274-AG275)</f>
        <v>23.247225803228943</v>
      </c>
      <c r="AH277" s="154">
        <f t="shared" si="81"/>
        <v>24.148288061261226</v>
      </c>
      <c r="AI277" s="154">
        <f t="shared" si="81"/>
        <v>25.058360941873843</v>
      </c>
      <c r="AJ277" s="154">
        <f t="shared" si="81"/>
        <v>25.977534551292578</v>
      </c>
      <c r="AK277" s="152"/>
      <c r="AL277" s="152"/>
      <c r="AM277" s="152"/>
      <c r="AN277" s="152"/>
      <c r="AO277" s="152"/>
      <c r="AP277" s="152"/>
      <c r="AQ277" s="152"/>
      <c r="AR277" s="152"/>
      <c r="AS277" s="152"/>
      <c r="AT277" s="152"/>
      <c r="AU277" s="152"/>
      <c r="AV277" s="152"/>
      <c r="AW277" s="152"/>
      <c r="AX277" s="152"/>
      <c r="AY277" s="152"/>
      <c r="AZ277" s="152"/>
      <c r="BA277" s="152"/>
      <c r="BB277" s="152"/>
      <c r="BC277" s="152"/>
      <c r="BD277" s="152"/>
      <c r="BE277" s="152"/>
      <c r="BF277" s="152"/>
      <c r="BG277" s="152"/>
      <c r="BH277" s="152"/>
      <c r="BI277" s="152"/>
      <c r="BJ277" s="152"/>
      <c r="BK277" s="152"/>
      <c r="BL277" s="152"/>
      <c r="BM277" s="152"/>
      <c r="BN277" s="152"/>
      <c r="BO277" s="152"/>
      <c r="BP277" s="152"/>
      <c r="BQ277" s="152"/>
    </row>
    <row r="278" spans="1:69" hidden="1" outlineLevel="2" x14ac:dyDescent="0.2">
      <c r="A278" s="8"/>
      <c r="B278" s="69"/>
      <c r="C278" s="152"/>
      <c r="D278" s="152"/>
      <c r="E278" s="152"/>
      <c r="F278" s="152"/>
      <c r="G278" s="152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4"/>
      <c r="AA278" s="154"/>
      <c r="AB278" s="154"/>
      <c r="AC278" s="154"/>
      <c r="AD278" s="154"/>
      <c r="AE278" s="154"/>
      <c r="AF278" s="154"/>
      <c r="AG278" s="154"/>
      <c r="AH278" s="154"/>
      <c r="AI278" s="154"/>
      <c r="AJ278" s="154"/>
      <c r="AK278" s="152"/>
      <c r="AL278" s="152"/>
      <c r="AM278" s="152"/>
      <c r="AN278" s="152"/>
      <c r="AO278" s="152"/>
      <c r="AP278" s="152"/>
      <c r="AQ278" s="152"/>
      <c r="AR278" s="152"/>
      <c r="AS278" s="152"/>
      <c r="AT278" s="152"/>
      <c r="AU278" s="152"/>
      <c r="AV278" s="152"/>
      <c r="AW278" s="152"/>
      <c r="AX278" s="152"/>
      <c r="AY278" s="152"/>
      <c r="AZ278" s="152"/>
      <c r="BA278" s="152"/>
      <c r="BB278" s="152"/>
      <c r="BC278" s="152"/>
      <c r="BD278" s="152"/>
      <c r="BE278" s="152"/>
      <c r="BF278" s="152"/>
      <c r="BG278" s="152"/>
      <c r="BH278" s="152"/>
      <c r="BI278" s="152"/>
      <c r="BJ278" s="152"/>
      <c r="BK278" s="152"/>
      <c r="BL278" s="152"/>
      <c r="BM278" s="152"/>
      <c r="BN278" s="152"/>
      <c r="BO278" s="152"/>
      <c r="BP278" s="152"/>
      <c r="BQ278" s="152"/>
    </row>
    <row r="279" spans="1:69" ht="16" hidden="1" outlineLevel="2" thickBot="1" x14ac:dyDescent="0.25">
      <c r="A279" s="8"/>
      <c r="B279" s="87" t="s">
        <v>106</v>
      </c>
      <c r="C279" s="41"/>
      <c r="D279" s="41"/>
      <c r="E279" s="41"/>
      <c r="F279" s="41" t="s">
        <v>405</v>
      </c>
      <c r="G279" s="41"/>
      <c r="H279" s="49"/>
      <c r="I279" s="49">
        <v>1039.8797736702584</v>
      </c>
      <c r="J279" s="49">
        <v>1035.6337736702583</v>
      </c>
      <c r="K279" s="49">
        <v>1045.4117736702583</v>
      </c>
      <c r="L279" s="49">
        <v>1046.1356836702585</v>
      </c>
      <c r="M279" s="49">
        <v>1046.8668327702585</v>
      </c>
      <c r="N279" s="49">
        <v>1047.6052933612584</v>
      </c>
      <c r="O279" s="49">
        <v>1048.3511385581685</v>
      </c>
      <c r="P279" s="49">
        <v>1049.1044422070474</v>
      </c>
      <c r="Q279" s="49">
        <v>1049.8652788924153</v>
      </c>
      <c r="R279" s="49">
        <v>1050.633723944637</v>
      </c>
      <c r="S279" s="49">
        <v>1051.4098534473808</v>
      </c>
      <c r="T279" s="49">
        <v>1052.1937442451519</v>
      </c>
      <c r="U279" s="49">
        <v>1052.985473950901</v>
      </c>
      <c r="V279" s="49">
        <v>1053.7851209537073</v>
      </c>
      <c r="W279" s="49">
        <v>1054.5927644265419</v>
      </c>
      <c r="X279" s="49">
        <v>1055.4084843341047</v>
      </c>
      <c r="Y279" s="49">
        <v>1056.232361440743</v>
      </c>
      <c r="Z279" s="49">
        <v>1057.0644773184479</v>
      </c>
      <c r="AA279" s="49">
        <v>1057.9049143549298</v>
      </c>
      <c r="AB279" s="49">
        <v>1058.7537557617766</v>
      </c>
      <c r="AC279" s="49">
        <v>1059.6110855826917</v>
      </c>
      <c r="AD279" s="49">
        <v>1060.476988701816</v>
      </c>
      <c r="AE279" s="49">
        <v>1061.3515508521316</v>
      </c>
      <c r="AF279" s="49">
        <v>1062.2348586239505</v>
      </c>
      <c r="AG279" s="49">
        <f t="shared" ref="AG279:AJ279" si="82">IF(AG$25="","",AG277+AG270)</f>
        <v>1063.1269994734873</v>
      </c>
      <c r="AH279" s="49">
        <f t="shared" si="82"/>
        <v>1064.0280617315195</v>
      </c>
      <c r="AI279" s="49">
        <f t="shared" si="82"/>
        <v>1064.9381346121322</v>
      </c>
      <c r="AJ279" s="49">
        <f t="shared" si="82"/>
        <v>1065.857308221551</v>
      </c>
      <c r="AK279" s="152"/>
      <c r="AL279" s="152"/>
      <c r="AM279" s="152"/>
      <c r="AN279" s="152"/>
      <c r="AO279" s="152"/>
      <c r="AP279" s="152"/>
      <c r="AQ279" s="152"/>
      <c r="AR279" s="152"/>
      <c r="AS279" s="152"/>
      <c r="AT279" s="152"/>
      <c r="AU279" s="152"/>
      <c r="AV279" s="152"/>
      <c r="AW279" s="152"/>
      <c r="AX279" s="152"/>
      <c r="AY279" s="152"/>
      <c r="AZ279" s="152"/>
      <c r="BA279" s="152"/>
      <c r="BB279" s="152"/>
      <c r="BC279" s="152"/>
      <c r="BD279" s="152"/>
      <c r="BE279" s="152"/>
      <c r="BF279" s="152"/>
      <c r="BG279" s="152"/>
      <c r="BH279" s="152"/>
      <c r="BI279" s="152"/>
      <c r="BJ279" s="152"/>
      <c r="BK279" s="152"/>
      <c r="BL279" s="152"/>
      <c r="BM279" s="152"/>
      <c r="BN279" s="152"/>
      <c r="BO279" s="152"/>
      <c r="BP279" s="152"/>
      <c r="BQ279" s="152"/>
    </row>
    <row r="280" spans="1:69" hidden="1" outlineLevel="2" x14ac:dyDescent="0.2">
      <c r="A280" s="8"/>
      <c r="B280" s="69"/>
      <c r="C280" s="152"/>
      <c r="D280" s="152"/>
      <c r="E280" s="152"/>
      <c r="F280" s="152"/>
      <c r="G280" s="152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4"/>
      <c r="AA280" s="154"/>
      <c r="AB280" s="154"/>
      <c r="AC280" s="154"/>
      <c r="AD280" s="154"/>
      <c r="AE280" s="154"/>
      <c r="AF280" s="154"/>
      <c r="AG280" s="154"/>
      <c r="AH280" s="154"/>
      <c r="AI280" s="154"/>
      <c r="AJ280" s="154"/>
      <c r="AK280" s="152"/>
      <c r="AL280" s="152"/>
      <c r="AM280" s="152"/>
      <c r="AN280" s="152"/>
      <c r="AO280" s="152"/>
      <c r="AP280" s="152"/>
      <c r="AQ280" s="152"/>
      <c r="AR280" s="152"/>
      <c r="AS280" s="152"/>
      <c r="AT280" s="152"/>
      <c r="AU280" s="152"/>
      <c r="AV280" s="152"/>
      <c r="AW280" s="152"/>
      <c r="AX280" s="152"/>
      <c r="AY280" s="152"/>
      <c r="AZ280" s="152"/>
      <c r="BA280" s="152"/>
      <c r="BB280" s="152"/>
      <c r="BC280" s="152"/>
      <c r="BD280" s="152"/>
      <c r="BE280" s="152"/>
      <c r="BF280" s="152"/>
      <c r="BG280" s="152"/>
      <c r="BH280" s="152"/>
      <c r="BI280" s="152"/>
      <c r="BJ280" s="152"/>
      <c r="BK280" s="152"/>
      <c r="BL280" s="152"/>
      <c r="BM280" s="152"/>
      <c r="BN280" s="152"/>
      <c r="BO280" s="152"/>
      <c r="BP280" s="152"/>
      <c r="BQ280" s="152"/>
    </row>
    <row r="281" spans="1:69" hidden="1" outlineLevel="2" x14ac:dyDescent="0.2">
      <c r="A281" s="8"/>
      <c r="B281" s="159" t="s">
        <v>174</v>
      </c>
      <c r="C281" s="152"/>
      <c r="D281" s="152"/>
      <c r="E281" s="152"/>
      <c r="F281" s="152"/>
      <c r="G281" s="152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4"/>
      <c r="AA281" s="154"/>
      <c r="AB281" s="154"/>
      <c r="AC281" s="154"/>
      <c r="AD281" s="154"/>
      <c r="AE281" s="154"/>
      <c r="AF281" s="154"/>
      <c r="AG281" s="154"/>
      <c r="AH281" s="154"/>
      <c r="AI281" s="154"/>
      <c r="AJ281" s="154"/>
      <c r="AK281" s="152"/>
      <c r="AL281" s="152"/>
      <c r="AM281" s="152"/>
      <c r="AN281" s="152"/>
      <c r="AO281" s="152"/>
      <c r="AP281" s="152"/>
      <c r="AQ281" s="152"/>
      <c r="AR281" s="152"/>
      <c r="AS281" s="152"/>
      <c r="AT281" s="152"/>
      <c r="AU281" s="152"/>
      <c r="AV281" s="152"/>
      <c r="AW281" s="152"/>
      <c r="AX281" s="152"/>
      <c r="AY281" s="152"/>
      <c r="AZ281" s="152"/>
      <c r="BA281" s="152"/>
      <c r="BB281" s="152"/>
      <c r="BC281" s="152"/>
      <c r="BD281" s="152"/>
      <c r="BE281" s="152"/>
      <c r="BF281" s="152"/>
      <c r="BG281" s="152"/>
      <c r="BH281" s="152"/>
      <c r="BI281" s="152"/>
      <c r="BJ281" s="152"/>
      <c r="BK281" s="152"/>
      <c r="BL281" s="152"/>
      <c r="BM281" s="152"/>
      <c r="BN281" s="152"/>
      <c r="BO281" s="152"/>
      <c r="BP281" s="152"/>
      <c r="BQ281" s="152"/>
    </row>
    <row r="282" spans="1:69" hidden="1" outlineLevel="2" x14ac:dyDescent="0.2">
      <c r="A282" s="8"/>
      <c r="B282" s="69" t="s">
        <v>116</v>
      </c>
      <c r="C282" s="152"/>
      <c r="D282" s="152"/>
      <c r="E282" s="152"/>
      <c r="F282" s="152" t="s">
        <v>405</v>
      </c>
      <c r="G282" s="152"/>
      <c r="H282" s="154"/>
      <c r="I282" s="154"/>
      <c r="J282" s="154">
        <v>1853.0717224667349</v>
      </c>
      <c r="K282" s="154">
        <v>1853.0717224667349</v>
      </c>
      <c r="L282" s="154">
        <v>1853.0717224667349</v>
      </c>
      <c r="M282" s="154">
        <v>1853.0717224667349</v>
      </c>
      <c r="N282" s="154">
        <v>1853.0717224667349</v>
      </c>
      <c r="O282" s="154">
        <v>1853.0717224667349</v>
      </c>
      <c r="P282" s="154">
        <v>1853.0717224667349</v>
      </c>
      <c r="Q282" s="154">
        <v>1853.0717224667349</v>
      </c>
      <c r="R282" s="154">
        <v>1853.0717224667349</v>
      </c>
      <c r="S282" s="154">
        <v>1853.0717224667349</v>
      </c>
      <c r="T282" s="154">
        <v>1853.0717224667349</v>
      </c>
      <c r="U282" s="154">
        <v>1853.0717224667349</v>
      </c>
      <c r="V282" s="154">
        <v>1853.0717224667349</v>
      </c>
      <c r="W282" s="154">
        <v>1853.0717224667349</v>
      </c>
      <c r="X282" s="154">
        <v>1853.0717224667349</v>
      </c>
      <c r="Y282" s="154">
        <v>1853.0717224667349</v>
      </c>
      <c r="Z282" s="154">
        <v>1853.0717224667349</v>
      </c>
      <c r="AA282" s="154">
        <v>1853.0717224667349</v>
      </c>
      <c r="AB282" s="154">
        <v>1853.0717224667349</v>
      </c>
      <c r="AC282" s="154">
        <v>1853.0717224667349</v>
      </c>
      <c r="AD282" s="154">
        <v>1853.0717224667349</v>
      </c>
      <c r="AE282" s="154">
        <v>1853.0717224667349</v>
      </c>
      <c r="AF282" s="154">
        <v>1853.0717224667349</v>
      </c>
      <c r="AG282" s="154">
        <f t="shared" ref="AG282:AJ282" si="83">IF(AG$25="","",AF286)</f>
        <v>1853.0717224667349</v>
      </c>
      <c r="AH282" s="154">
        <f t="shared" si="83"/>
        <v>1853.0717224667349</v>
      </c>
      <c r="AI282" s="154">
        <f t="shared" si="83"/>
        <v>1853.0717224667349</v>
      </c>
      <c r="AJ282" s="154">
        <f t="shared" si="83"/>
        <v>1853.0717224667349</v>
      </c>
      <c r="AK282" s="152"/>
      <c r="AL282" s="152"/>
      <c r="AM282" s="152"/>
      <c r="AN282" s="152"/>
      <c r="AO282" s="152"/>
      <c r="AP282" s="152"/>
      <c r="AQ282" s="152"/>
      <c r="AR282" s="152"/>
      <c r="AS282" s="152"/>
      <c r="AT282" s="152"/>
      <c r="AU282" s="152"/>
      <c r="AV282" s="152"/>
      <c r="AW282" s="152"/>
      <c r="AX282" s="152"/>
      <c r="AY282" s="152"/>
      <c r="AZ282" s="152"/>
      <c r="BA282" s="152"/>
      <c r="BB282" s="152"/>
      <c r="BC282" s="152"/>
      <c r="BD282" s="152"/>
      <c r="BE282" s="152"/>
      <c r="BF282" s="152"/>
      <c r="BG282" s="152"/>
      <c r="BH282" s="152"/>
      <c r="BI282" s="152"/>
      <c r="BJ282" s="152"/>
      <c r="BK282" s="152"/>
      <c r="BL282" s="152"/>
      <c r="BM282" s="152"/>
      <c r="BN282" s="152"/>
      <c r="BO282" s="152"/>
      <c r="BP282" s="152"/>
      <c r="BQ282" s="152"/>
    </row>
    <row r="283" spans="1:69" hidden="1" outlineLevel="2" x14ac:dyDescent="0.2">
      <c r="A283" s="8"/>
      <c r="B283" s="69" t="s">
        <v>110</v>
      </c>
      <c r="C283" s="152"/>
      <c r="D283" s="152"/>
      <c r="E283" s="152"/>
      <c r="F283" s="152" t="s">
        <v>405</v>
      </c>
      <c r="G283" s="152"/>
      <c r="H283" s="154"/>
      <c r="I283" s="154"/>
      <c r="J283" s="154">
        <v>0</v>
      </c>
      <c r="K283" s="154">
        <v>0</v>
      </c>
      <c r="L283" s="154">
        <v>0</v>
      </c>
      <c r="M283" s="154">
        <v>0</v>
      </c>
      <c r="N283" s="154">
        <v>0</v>
      </c>
      <c r="O283" s="154">
        <v>0</v>
      </c>
      <c r="P283" s="154">
        <v>0</v>
      </c>
      <c r="Q283" s="154">
        <v>0</v>
      </c>
      <c r="R283" s="154">
        <v>0</v>
      </c>
      <c r="S283" s="154">
        <v>0</v>
      </c>
      <c r="T283" s="154">
        <v>0</v>
      </c>
      <c r="U283" s="154">
        <v>0</v>
      </c>
      <c r="V283" s="154">
        <v>0</v>
      </c>
      <c r="W283" s="154">
        <v>0</v>
      </c>
      <c r="X283" s="154">
        <v>0</v>
      </c>
      <c r="Y283" s="154">
        <v>0</v>
      </c>
      <c r="Z283" s="154">
        <v>0</v>
      </c>
      <c r="AA283" s="154">
        <v>0</v>
      </c>
      <c r="AB283" s="154">
        <v>0</v>
      </c>
      <c r="AC283" s="154">
        <v>0</v>
      </c>
      <c r="AD283" s="154">
        <v>0</v>
      </c>
      <c r="AE283" s="154">
        <v>0</v>
      </c>
      <c r="AF283" s="154">
        <v>0</v>
      </c>
      <c r="AG283" s="154">
        <f t="shared" ref="AG283:AJ283" si="84">IF(AG$25="","",MIN(AG282,AG198))</f>
        <v>0</v>
      </c>
      <c r="AH283" s="154">
        <f t="shared" si="84"/>
        <v>0</v>
      </c>
      <c r="AI283" s="154">
        <f t="shared" si="84"/>
        <v>0</v>
      </c>
      <c r="AJ283" s="154">
        <f t="shared" si="84"/>
        <v>0</v>
      </c>
      <c r="AK283" s="152"/>
      <c r="AL283" s="152"/>
      <c r="AM283" s="152"/>
      <c r="AN283" s="152"/>
      <c r="AO283" s="152"/>
      <c r="AP283" s="152"/>
      <c r="AQ283" s="152"/>
      <c r="AR283" s="152"/>
      <c r="AS283" s="152"/>
      <c r="AT283" s="152"/>
      <c r="AU283" s="152"/>
      <c r="AV283" s="152"/>
      <c r="AW283" s="152"/>
      <c r="AX283" s="152"/>
      <c r="AY283" s="152"/>
      <c r="AZ283" s="152"/>
      <c r="BA283" s="152"/>
      <c r="BB283" s="152"/>
      <c r="BC283" s="152"/>
      <c r="BD283" s="152"/>
      <c r="BE283" s="152"/>
      <c r="BF283" s="152"/>
      <c r="BG283" s="152"/>
      <c r="BH283" s="152"/>
      <c r="BI283" s="152"/>
      <c r="BJ283" s="152"/>
      <c r="BK283" s="152"/>
      <c r="BL283" s="152"/>
      <c r="BM283" s="152"/>
      <c r="BN283" s="152"/>
      <c r="BO283" s="152"/>
      <c r="BP283" s="152"/>
      <c r="BQ283" s="152"/>
    </row>
    <row r="284" spans="1:69" hidden="1" outlineLevel="2" x14ac:dyDescent="0.2">
      <c r="A284" s="8"/>
      <c r="B284" s="69" t="s">
        <v>115</v>
      </c>
      <c r="C284" s="152"/>
      <c r="D284" s="152"/>
      <c r="E284" s="152"/>
      <c r="F284" s="152" t="s">
        <v>405</v>
      </c>
      <c r="G284" s="152"/>
      <c r="H284" s="154"/>
      <c r="I284" s="154"/>
      <c r="J284" s="154">
        <v>0</v>
      </c>
      <c r="K284" s="154">
        <v>0</v>
      </c>
      <c r="L284" s="154">
        <v>0</v>
      </c>
      <c r="M284" s="154">
        <v>0</v>
      </c>
      <c r="N284" s="154">
        <v>0</v>
      </c>
      <c r="O284" s="154">
        <v>0</v>
      </c>
      <c r="P284" s="154">
        <v>0</v>
      </c>
      <c r="Q284" s="154">
        <v>0</v>
      </c>
      <c r="R284" s="154">
        <v>0</v>
      </c>
      <c r="S284" s="154">
        <v>0</v>
      </c>
      <c r="T284" s="154">
        <v>0</v>
      </c>
      <c r="U284" s="154">
        <v>0</v>
      </c>
      <c r="V284" s="154">
        <v>0</v>
      </c>
      <c r="W284" s="154">
        <v>0</v>
      </c>
      <c r="X284" s="154">
        <v>0</v>
      </c>
      <c r="Y284" s="154">
        <v>0</v>
      </c>
      <c r="Z284" s="154">
        <v>0</v>
      </c>
      <c r="AA284" s="154">
        <v>0</v>
      </c>
      <c r="AB284" s="154">
        <v>0</v>
      </c>
      <c r="AC284" s="154">
        <v>0</v>
      </c>
      <c r="AD284" s="154">
        <v>0</v>
      </c>
      <c r="AE284" s="154">
        <v>0</v>
      </c>
      <c r="AF284" s="154">
        <v>0</v>
      </c>
      <c r="AG284" s="154">
        <v>0</v>
      </c>
      <c r="AH284" s="154">
        <v>0</v>
      </c>
      <c r="AI284" s="154">
        <v>0</v>
      </c>
      <c r="AJ284" s="154">
        <v>0</v>
      </c>
      <c r="AK284" s="152"/>
      <c r="AL284" s="152"/>
      <c r="AM284" s="152"/>
      <c r="AN284" s="152"/>
      <c r="AO284" s="152"/>
      <c r="AP284" s="152"/>
      <c r="AQ284" s="152"/>
      <c r="AR284" s="152"/>
      <c r="AS284" s="152"/>
      <c r="AT284" s="152"/>
      <c r="AU284" s="152"/>
      <c r="AV284" s="152"/>
      <c r="AW284" s="152"/>
      <c r="AX284" s="152"/>
      <c r="AY284" s="152"/>
      <c r="AZ284" s="152"/>
      <c r="BA284" s="152"/>
      <c r="BB284" s="152"/>
      <c r="BC284" s="152"/>
      <c r="BD284" s="152"/>
      <c r="BE284" s="152"/>
      <c r="BF284" s="152"/>
      <c r="BG284" s="152"/>
      <c r="BH284" s="152"/>
      <c r="BI284" s="152"/>
      <c r="BJ284" s="152"/>
      <c r="BK284" s="152"/>
      <c r="BL284" s="152"/>
      <c r="BM284" s="152"/>
      <c r="BN284" s="152"/>
      <c r="BO284" s="152"/>
      <c r="BP284" s="152"/>
      <c r="BQ284" s="152"/>
    </row>
    <row r="285" spans="1:69" hidden="1" outlineLevel="2" x14ac:dyDescent="0.2">
      <c r="A285" s="8"/>
      <c r="B285" s="69" t="s">
        <v>114</v>
      </c>
      <c r="C285" s="152"/>
      <c r="D285" s="152"/>
      <c r="E285" s="152"/>
      <c r="F285" s="152" t="s">
        <v>405</v>
      </c>
      <c r="G285" s="152"/>
      <c r="H285" s="154"/>
      <c r="I285" s="154"/>
      <c r="J285" s="154">
        <v>0</v>
      </c>
      <c r="K285" s="154">
        <v>0</v>
      </c>
      <c r="L285" s="154">
        <v>0</v>
      </c>
      <c r="M285" s="154">
        <v>0</v>
      </c>
      <c r="N285" s="154">
        <v>0</v>
      </c>
      <c r="O285" s="154">
        <v>0</v>
      </c>
      <c r="P285" s="154">
        <v>0</v>
      </c>
      <c r="Q285" s="154">
        <v>0</v>
      </c>
      <c r="R285" s="154">
        <v>0</v>
      </c>
      <c r="S285" s="154">
        <v>0</v>
      </c>
      <c r="T285" s="154">
        <v>0</v>
      </c>
      <c r="U285" s="154">
        <v>0</v>
      </c>
      <c r="V285" s="154">
        <v>0</v>
      </c>
      <c r="W285" s="154">
        <v>0</v>
      </c>
      <c r="X285" s="154">
        <v>0</v>
      </c>
      <c r="Y285" s="154">
        <v>0</v>
      </c>
      <c r="Z285" s="154">
        <v>0</v>
      </c>
      <c r="AA285" s="154">
        <v>0</v>
      </c>
      <c r="AB285" s="154">
        <v>0</v>
      </c>
      <c r="AC285" s="154">
        <v>0</v>
      </c>
      <c r="AD285" s="154">
        <v>0</v>
      </c>
      <c r="AE285" s="154">
        <v>0</v>
      </c>
      <c r="AF285" s="154">
        <v>0</v>
      </c>
      <c r="AG285" s="154">
        <f>IF(AG$25="","",SUM($I284:AG284))</f>
        <v>0</v>
      </c>
      <c r="AH285" s="154">
        <f>IF(AH$25="","",SUM($I284:AH284))</f>
        <v>0</v>
      </c>
      <c r="AI285" s="154">
        <f>IF(AI$25="","",SUM($I284:AI284))</f>
        <v>0</v>
      </c>
      <c r="AJ285" s="154">
        <f>IF(AJ$25="","",SUM($I284:AJ284))</f>
        <v>0</v>
      </c>
      <c r="AK285" s="152"/>
      <c r="AL285" s="152"/>
      <c r="AM285" s="152"/>
      <c r="AN285" s="152"/>
      <c r="AO285" s="152"/>
      <c r="AP285" s="152"/>
      <c r="AQ285" s="152"/>
      <c r="AR285" s="152"/>
      <c r="AS285" s="152"/>
      <c r="AT285" s="152"/>
      <c r="AU285" s="152"/>
      <c r="AV285" s="152"/>
      <c r="AW285" s="152"/>
      <c r="AX285" s="152"/>
      <c r="AY285" s="152"/>
      <c r="AZ285" s="152"/>
      <c r="BA285" s="152"/>
      <c r="BB285" s="152"/>
      <c r="BC285" s="152"/>
      <c r="BD285" s="152"/>
      <c r="BE285" s="152"/>
      <c r="BF285" s="152"/>
      <c r="BG285" s="152"/>
      <c r="BH285" s="152"/>
      <c r="BI285" s="152"/>
      <c r="BJ285" s="152"/>
      <c r="BK285" s="152"/>
      <c r="BL285" s="152"/>
      <c r="BM285" s="152"/>
      <c r="BN285" s="152"/>
      <c r="BO285" s="152"/>
      <c r="BP285" s="152"/>
      <c r="BQ285" s="152"/>
    </row>
    <row r="286" spans="1:69" hidden="1" outlineLevel="2" x14ac:dyDescent="0.2">
      <c r="A286" s="8"/>
      <c r="B286" s="69" t="s">
        <v>113</v>
      </c>
      <c r="C286" s="152"/>
      <c r="D286" s="152"/>
      <c r="E286" s="152"/>
      <c r="F286" s="152" t="s">
        <v>405</v>
      </c>
      <c r="G286" s="152"/>
      <c r="H286" s="154"/>
      <c r="I286" s="154">
        <v>1853.0717224667349</v>
      </c>
      <c r="J286" s="154">
        <v>1853.0717224667349</v>
      </c>
      <c r="K286" s="154">
        <v>1853.0717224667349</v>
      </c>
      <c r="L286" s="154">
        <v>1853.0717224667349</v>
      </c>
      <c r="M286" s="154">
        <v>1853.0717224667349</v>
      </c>
      <c r="N286" s="154">
        <v>1853.0717224667349</v>
      </c>
      <c r="O286" s="154">
        <v>1853.0717224667349</v>
      </c>
      <c r="P286" s="154">
        <v>1853.0717224667349</v>
      </c>
      <c r="Q286" s="154">
        <v>1853.0717224667349</v>
      </c>
      <c r="R286" s="154">
        <v>1853.0717224667349</v>
      </c>
      <c r="S286" s="154">
        <v>1853.0717224667349</v>
      </c>
      <c r="T286" s="154">
        <v>1853.0717224667349</v>
      </c>
      <c r="U286" s="154">
        <v>1853.0717224667349</v>
      </c>
      <c r="V286" s="154">
        <v>1853.0717224667349</v>
      </c>
      <c r="W286" s="154">
        <v>1853.0717224667349</v>
      </c>
      <c r="X286" s="154">
        <v>1853.0717224667349</v>
      </c>
      <c r="Y286" s="154">
        <v>1853.0717224667349</v>
      </c>
      <c r="Z286" s="154">
        <v>1853.0717224667349</v>
      </c>
      <c r="AA286" s="154">
        <v>1853.0717224667349</v>
      </c>
      <c r="AB286" s="154">
        <v>1853.0717224667349</v>
      </c>
      <c r="AC286" s="154">
        <v>1853.0717224667349</v>
      </c>
      <c r="AD286" s="154">
        <v>1853.0717224667349</v>
      </c>
      <c r="AE286" s="154">
        <v>1853.0717224667349</v>
      </c>
      <c r="AF286" s="154">
        <v>1853.0717224667349</v>
      </c>
      <c r="AG286" s="154">
        <f t="shared" ref="AG286:AJ286" si="85">IF(AG$25="","",AG282-AG283-AG284)</f>
        <v>1853.0717224667349</v>
      </c>
      <c r="AH286" s="154">
        <f t="shared" si="85"/>
        <v>1853.0717224667349</v>
      </c>
      <c r="AI286" s="154">
        <f t="shared" si="85"/>
        <v>1853.0717224667349</v>
      </c>
      <c r="AJ286" s="154">
        <f t="shared" si="85"/>
        <v>1853.0717224667349</v>
      </c>
      <c r="AK286" s="152"/>
      <c r="AL286" s="152"/>
      <c r="AM286" s="152"/>
      <c r="AN286" s="152"/>
      <c r="AO286" s="152"/>
      <c r="AP286" s="152"/>
      <c r="AQ286" s="152"/>
      <c r="AR286" s="152"/>
      <c r="AS286" s="152"/>
      <c r="AT286" s="152"/>
      <c r="AU286" s="152"/>
      <c r="AV286" s="152"/>
      <c r="AW286" s="152"/>
      <c r="AX286" s="152"/>
      <c r="AY286" s="152"/>
      <c r="AZ286" s="152"/>
      <c r="BA286" s="152"/>
      <c r="BB286" s="152"/>
      <c r="BC286" s="152"/>
      <c r="BD286" s="152"/>
      <c r="BE286" s="152"/>
      <c r="BF286" s="152"/>
      <c r="BG286" s="152"/>
      <c r="BH286" s="152"/>
      <c r="BI286" s="152"/>
      <c r="BJ286" s="152"/>
      <c r="BK286" s="152"/>
      <c r="BL286" s="152"/>
      <c r="BM286" s="152"/>
      <c r="BN286" s="152"/>
      <c r="BO286" s="152"/>
      <c r="BP286" s="152"/>
      <c r="BQ286" s="152"/>
    </row>
    <row r="287" spans="1:69" hidden="1" outlineLevel="2" x14ac:dyDescent="0.2">
      <c r="A287" s="8"/>
      <c r="B287" s="69"/>
      <c r="C287" s="152"/>
      <c r="D287" s="152"/>
      <c r="E287" s="152"/>
      <c r="F287" s="152"/>
      <c r="G287" s="152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4"/>
      <c r="AA287" s="154"/>
      <c r="AB287" s="154"/>
      <c r="AC287" s="154"/>
      <c r="AD287" s="154"/>
      <c r="AE287" s="154"/>
      <c r="AF287" s="154"/>
      <c r="AG287" s="154"/>
      <c r="AH287" s="154"/>
      <c r="AI287" s="154"/>
      <c r="AJ287" s="154"/>
      <c r="AK287" s="152"/>
      <c r="AL287" s="152"/>
      <c r="AM287" s="152"/>
      <c r="AN287" s="152"/>
      <c r="AO287" s="152"/>
      <c r="AP287" s="152"/>
      <c r="AQ287" s="152"/>
      <c r="AR287" s="152"/>
      <c r="AS287" s="152"/>
      <c r="AT287" s="152"/>
      <c r="AU287" s="152"/>
      <c r="AV287" s="152"/>
      <c r="AW287" s="152"/>
      <c r="AX287" s="152"/>
      <c r="AY287" s="152"/>
      <c r="AZ287" s="152"/>
      <c r="BA287" s="152"/>
      <c r="BB287" s="152"/>
      <c r="BC287" s="152"/>
      <c r="BD287" s="152"/>
      <c r="BE287" s="152"/>
      <c r="BF287" s="152"/>
      <c r="BG287" s="152"/>
      <c r="BH287" s="152"/>
      <c r="BI287" s="152"/>
      <c r="BJ287" s="152"/>
      <c r="BK287" s="152"/>
      <c r="BL287" s="152"/>
      <c r="BM287" s="152"/>
      <c r="BN287" s="152"/>
      <c r="BO287" s="152"/>
      <c r="BP287" s="152"/>
      <c r="BQ287" s="152"/>
    </row>
    <row r="288" spans="1:69" hidden="1" outlineLevel="2" x14ac:dyDescent="0.2">
      <c r="A288" s="8"/>
      <c r="B288" s="69" t="s">
        <v>112</v>
      </c>
      <c r="C288" s="152"/>
      <c r="D288" s="152"/>
      <c r="E288" s="152"/>
      <c r="F288" s="152" t="s">
        <v>405</v>
      </c>
      <c r="G288" s="152"/>
      <c r="H288" s="154"/>
      <c r="I288" s="154"/>
      <c r="J288" s="154">
        <v>0</v>
      </c>
      <c r="K288" s="154">
        <v>7.2759999999999962</v>
      </c>
      <c r="L288" s="154">
        <v>3.9380000000000024</v>
      </c>
      <c r="M288" s="154">
        <v>4.8657400000000024</v>
      </c>
      <c r="N288" s="154">
        <v>5.8027574000000044</v>
      </c>
      <c r="O288" s="154">
        <v>6.7491449740000036</v>
      </c>
      <c r="P288" s="154">
        <v>7.704996423739999</v>
      </c>
      <c r="Q288" s="154">
        <v>8.670406387977394</v>
      </c>
      <c r="R288" s="154">
        <v>9.6454704518571646</v>
      </c>
      <c r="S288" s="154">
        <v>10.630285156375734</v>
      </c>
      <c r="T288" s="154">
        <v>11.624948007939494</v>
      </c>
      <c r="U288" s="154">
        <v>12.629557488018889</v>
      </c>
      <c r="V288" s="154">
        <v>13.644213062899084</v>
      </c>
      <c r="W288" s="154">
        <v>14.669015193528082</v>
      </c>
      <c r="X288" s="154">
        <v>15.704065345463363</v>
      </c>
      <c r="Y288" s="154">
        <v>16.749465998917998</v>
      </c>
      <c r="Z288" s="154">
        <v>17.805320658907178</v>
      </c>
      <c r="AA288" s="154">
        <v>18.871733865496253</v>
      </c>
      <c r="AB288" s="154">
        <v>19.948811204151212</v>
      </c>
      <c r="AC288" s="154">
        <v>21.03665931619274</v>
      </c>
      <c r="AD288" s="154">
        <v>22.135385909354667</v>
      </c>
      <c r="AE288" s="154">
        <v>23.245099768448213</v>
      </c>
      <c r="AF288" s="154">
        <v>24.3659107661327</v>
      </c>
      <c r="AG288" s="154">
        <f t="shared" ref="AG288:AJ288" si="86">IF(AG$25="","",AF293)</f>
        <v>25.497929873794035</v>
      </c>
      <c r="AH288" s="154">
        <f t="shared" si="86"/>
        <v>26.641269172531992</v>
      </c>
      <c r="AI288" s="154">
        <f t="shared" si="86"/>
        <v>27.796041864257319</v>
      </c>
      <c r="AJ288" s="154">
        <f t="shared" si="86"/>
        <v>28.962362282899875</v>
      </c>
      <c r="AK288" s="152"/>
      <c r="AL288" s="152"/>
      <c r="AM288" s="152"/>
      <c r="AN288" s="152"/>
      <c r="AO288" s="152"/>
      <c r="AP288" s="152"/>
      <c r="AQ288" s="152"/>
      <c r="AR288" s="152"/>
      <c r="AS288" s="152"/>
      <c r="AT288" s="152"/>
      <c r="AU288" s="152"/>
      <c r="AV288" s="152"/>
      <c r="AW288" s="152"/>
      <c r="AX288" s="152"/>
      <c r="AY288" s="152"/>
      <c r="AZ288" s="152"/>
      <c r="BA288" s="152"/>
      <c r="BB288" s="152"/>
      <c r="BC288" s="152"/>
      <c r="BD288" s="152"/>
      <c r="BE288" s="152"/>
      <c r="BF288" s="152"/>
      <c r="BG288" s="152"/>
      <c r="BH288" s="152"/>
      <c r="BI288" s="152"/>
      <c r="BJ288" s="152"/>
      <c r="BK288" s="152"/>
      <c r="BL288" s="152"/>
      <c r="BM288" s="152"/>
      <c r="BN288" s="152"/>
      <c r="BO288" s="152"/>
      <c r="BP288" s="152"/>
      <c r="BQ288" s="152"/>
    </row>
    <row r="289" spans="1:69" hidden="1" outlineLevel="2" x14ac:dyDescent="0.2">
      <c r="A289" s="8"/>
      <c r="B289" s="69" t="s">
        <v>111</v>
      </c>
      <c r="C289" s="152"/>
      <c r="D289" s="152"/>
      <c r="E289" s="152"/>
      <c r="F289" s="152" t="s">
        <v>405</v>
      </c>
      <c r="G289" s="152"/>
      <c r="H289" s="154"/>
      <c r="I289" s="154">
        <v>88.835999999999999</v>
      </c>
      <c r="J289" s="154">
        <v>96.111999999999995</v>
      </c>
      <c r="K289" s="154">
        <v>92.774000000000001</v>
      </c>
      <c r="L289" s="154">
        <v>93.701740000000001</v>
      </c>
      <c r="M289" s="154">
        <v>94.638757400000003</v>
      </c>
      <c r="N289" s="154">
        <v>95.585144974000002</v>
      </c>
      <c r="O289" s="154">
        <v>96.540996423739998</v>
      </c>
      <c r="P289" s="154">
        <v>97.506406387977393</v>
      </c>
      <c r="Q289" s="154">
        <v>98.481470451857163</v>
      </c>
      <c r="R289" s="154">
        <v>99.466285156375733</v>
      </c>
      <c r="S289" s="154">
        <v>100.46094800793949</v>
      </c>
      <c r="T289" s="154">
        <v>101.46555748801889</v>
      </c>
      <c r="U289" s="154">
        <v>102.48021306289908</v>
      </c>
      <c r="V289" s="154">
        <v>103.50501519352808</v>
      </c>
      <c r="W289" s="154">
        <v>104.54006534546336</v>
      </c>
      <c r="X289" s="154">
        <v>105.585465998918</v>
      </c>
      <c r="Y289" s="154">
        <v>106.64132065890718</v>
      </c>
      <c r="Z289" s="154">
        <v>107.70773386549625</v>
      </c>
      <c r="AA289" s="154">
        <v>108.78481120415121</v>
      </c>
      <c r="AB289" s="154">
        <v>109.87265931619272</v>
      </c>
      <c r="AC289" s="154">
        <v>110.97138590935465</v>
      </c>
      <c r="AD289" s="154">
        <v>112.0810997684482</v>
      </c>
      <c r="AE289" s="154">
        <v>113.20191076613268</v>
      </c>
      <c r="AF289" s="154">
        <v>114.33392987379401</v>
      </c>
      <c r="AG289" s="154">
        <f t="shared" ref="AG289:AJ289" si="87">IF(AG$25="","",AG$190)</f>
        <v>115.47726917253195</v>
      </c>
      <c r="AH289" s="154">
        <f t="shared" si="87"/>
        <v>116.63204186425727</v>
      </c>
      <c r="AI289" s="154">
        <f t="shared" si="87"/>
        <v>117.79836228289984</v>
      </c>
      <c r="AJ289" s="154">
        <f t="shared" si="87"/>
        <v>118.97634590572885</v>
      </c>
      <c r="AK289" s="152"/>
      <c r="AL289" s="152"/>
      <c r="AM289" s="152"/>
      <c r="AN289" s="152"/>
      <c r="AO289" s="152"/>
      <c r="AP289" s="152"/>
      <c r="AQ289" s="152"/>
      <c r="AR289" s="152"/>
      <c r="AS289" s="152"/>
      <c r="AT289" s="152"/>
      <c r="AU289" s="152"/>
      <c r="AV289" s="152"/>
      <c r="AW289" s="152"/>
      <c r="AX289" s="152"/>
      <c r="AY289" s="152"/>
      <c r="AZ289" s="152"/>
      <c r="BA289" s="152"/>
      <c r="BB289" s="152"/>
      <c r="BC289" s="152"/>
      <c r="BD289" s="152"/>
      <c r="BE289" s="152"/>
      <c r="BF289" s="152"/>
      <c r="BG289" s="152"/>
      <c r="BH289" s="152"/>
      <c r="BI289" s="152"/>
      <c r="BJ289" s="152"/>
      <c r="BK289" s="152"/>
      <c r="BL289" s="152"/>
      <c r="BM289" s="152"/>
      <c r="BN289" s="152"/>
      <c r="BO289" s="152"/>
      <c r="BP289" s="152"/>
      <c r="BQ289" s="152"/>
    </row>
    <row r="290" spans="1:69" hidden="1" outlineLevel="2" x14ac:dyDescent="0.2">
      <c r="A290" s="8"/>
      <c r="B290" s="69" t="s">
        <v>110</v>
      </c>
      <c r="C290" s="152"/>
      <c r="D290" s="152"/>
      <c r="E290" s="152"/>
      <c r="F290" s="152" t="s">
        <v>405</v>
      </c>
      <c r="G290" s="152"/>
      <c r="H290" s="154"/>
      <c r="I290" s="154"/>
      <c r="J290" s="154">
        <v>0</v>
      </c>
      <c r="K290" s="154">
        <v>0</v>
      </c>
      <c r="L290" s="154">
        <v>0</v>
      </c>
      <c r="M290" s="154">
        <v>0</v>
      </c>
      <c r="N290" s="154">
        <v>0</v>
      </c>
      <c r="O290" s="154">
        <v>0</v>
      </c>
      <c r="P290" s="154">
        <v>0</v>
      </c>
      <c r="Q290" s="154">
        <v>0</v>
      </c>
      <c r="R290" s="154">
        <v>0</v>
      </c>
      <c r="S290" s="154">
        <v>0</v>
      </c>
      <c r="T290" s="154">
        <v>0</v>
      </c>
      <c r="U290" s="154">
        <v>0</v>
      </c>
      <c r="V290" s="154">
        <v>0</v>
      </c>
      <c r="W290" s="154">
        <v>0</v>
      </c>
      <c r="X290" s="154">
        <v>0</v>
      </c>
      <c r="Y290" s="154">
        <v>0</v>
      </c>
      <c r="Z290" s="154">
        <v>0</v>
      </c>
      <c r="AA290" s="154">
        <v>0</v>
      </c>
      <c r="AB290" s="154">
        <v>0</v>
      </c>
      <c r="AC290" s="154">
        <v>0</v>
      </c>
      <c r="AD290" s="154">
        <v>0</v>
      </c>
      <c r="AE290" s="154">
        <v>0</v>
      </c>
      <c r="AF290" s="154">
        <v>0</v>
      </c>
      <c r="AG290" s="154">
        <f t="shared" ref="AG290:AJ290" si="88">IF(AG$25="","",AG$198-AG283)</f>
        <v>0</v>
      </c>
      <c r="AH290" s="154">
        <f t="shared" si="88"/>
        <v>0</v>
      </c>
      <c r="AI290" s="154">
        <f t="shared" si="88"/>
        <v>0</v>
      </c>
      <c r="AJ290" s="154">
        <f t="shared" si="88"/>
        <v>0</v>
      </c>
      <c r="AK290" s="152"/>
      <c r="AL290" s="152"/>
      <c r="AM290" s="152"/>
      <c r="AN290" s="152"/>
      <c r="AO290" s="152"/>
      <c r="AP290" s="152"/>
      <c r="AQ290" s="152"/>
      <c r="AR290" s="152"/>
      <c r="AS290" s="152"/>
      <c r="AT290" s="152"/>
      <c r="AU290" s="152"/>
      <c r="AV290" s="152"/>
      <c r="AW290" s="152"/>
      <c r="AX290" s="152"/>
      <c r="AY290" s="152"/>
      <c r="AZ290" s="152"/>
      <c r="BA290" s="152"/>
      <c r="BB290" s="152"/>
      <c r="BC290" s="152"/>
      <c r="BD290" s="152"/>
      <c r="BE290" s="152"/>
      <c r="BF290" s="152"/>
      <c r="BG290" s="152"/>
      <c r="BH290" s="152"/>
      <c r="BI290" s="152"/>
      <c r="BJ290" s="152"/>
      <c r="BK290" s="152"/>
      <c r="BL290" s="152"/>
      <c r="BM290" s="152"/>
      <c r="BN290" s="152"/>
      <c r="BO290" s="152"/>
      <c r="BP290" s="152"/>
      <c r="BQ290" s="152"/>
    </row>
    <row r="291" spans="1:69" hidden="1" outlineLevel="2" x14ac:dyDescent="0.2">
      <c r="A291" s="8"/>
      <c r="B291" s="69" t="s">
        <v>109</v>
      </c>
      <c r="C291" s="152"/>
      <c r="D291" s="152"/>
      <c r="E291" s="152"/>
      <c r="F291" s="152" t="s">
        <v>405</v>
      </c>
      <c r="G291" s="152"/>
      <c r="H291" s="154"/>
      <c r="I291" s="154"/>
      <c r="J291" s="154">
        <v>88.835999999999999</v>
      </c>
      <c r="K291" s="154">
        <v>96.111999999999995</v>
      </c>
      <c r="L291" s="154">
        <v>92.774000000000001</v>
      </c>
      <c r="M291" s="154">
        <v>93.701740000000001</v>
      </c>
      <c r="N291" s="154">
        <v>94.638757400000003</v>
      </c>
      <c r="O291" s="154">
        <v>95.585144974000002</v>
      </c>
      <c r="P291" s="154">
        <v>96.540996423739998</v>
      </c>
      <c r="Q291" s="154">
        <v>97.506406387977393</v>
      </c>
      <c r="R291" s="154">
        <v>98.481470451857163</v>
      </c>
      <c r="S291" s="154">
        <v>99.466285156375733</v>
      </c>
      <c r="T291" s="154">
        <v>100.46094800793949</v>
      </c>
      <c r="U291" s="154">
        <v>101.46555748801889</v>
      </c>
      <c r="V291" s="154">
        <v>102.48021306289908</v>
      </c>
      <c r="W291" s="154">
        <v>103.50501519352808</v>
      </c>
      <c r="X291" s="154">
        <v>104.54006534546336</v>
      </c>
      <c r="Y291" s="154">
        <v>105.585465998918</v>
      </c>
      <c r="Z291" s="154">
        <v>106.64132065890718</v>
      </c>
      <c r="AA291" s="154">
        <v>107.70773386549625</v>
      </c>
      <c r="AB291" s="154">
        <v>108.78481120415121</v>
      </c>
      <c r="AC291" s="154">
        <v>109.87265931619272</v>
      </c>
      <c r="AD291" s="154">
        <v>110.97138590935465</v>
      </c>
      <c r="AE291" s="154">
        <v>112.0810997684482</v>
      </c>
      <c r="AF291" s="154">
        <v>113.20191076613268</v>
      </c>
      <c r="AG291" s="154">
        <f t="shared" ref="AG291:AJ291" si="89">AF218</f>
        <v>114.33392987379401</v>
      </c>
      <c r="AH291" s="154">
        <f t="shared" si="89"/>
        <v>115.47726917253195</v>
      </c>
      <c r="AI291" s="154">
        <f t="shared" si="89"/>
        <v>116.63204186425727</v>
      </c>
      <c r="AJ291" s="154">
        <f t="shared" si="89"/>
        <v>117.79836228289984</v>
      </c>
      <c r="AK291" s="152"/>
      <c r="AL291" s="152"/>
      <c r="AM291" s="152"/>
      <c r="AN291" s="152"/>
      <c r="AO291" s="152"/>
      <c r="AP291" s="152"/>
      <c r="AQ291" s="152"/>
      <c r="AR291" s="152"/>
      <c r="AS291" s="152"/>
      <c r="AT291" s="152"/>
      <c r="AU291" s="152"/>
      <c r="AV291" s="152"/>
      <c r="AW291" s="152"/>
      <c r="AX291" s="152"/>
      <c r="AY291" s="152"/>
      <c r="AZ291" s="152"/>
      <c r="BA291" s="152"/>
      <c r="BB291" s="152"/>
      <c r="BC291" s="152"/>
      <c r="BD291" s="152"/>
      <c r="BE291" s="152"/>
      <c r="BF291" s="152"/>
      <c r="BG291" s="152"/>
      <c r="BH291" s="152"/>
      <c r="BI291" s="152"/>
      <c r="BJ291" s="152"/>
      <c r="BK291" s="152"/>
      <c r="BL291" s="152"/>
      <c r="BM291" s="152"/>
      <c r="BN291" s="152"/>
      <c r="BO291" s="152"/>
      <c r="BP291" s="152"/>
      <c r="BQ291" s="152"/>
    </row>
    <row r="292" spans="1:69" hidden="1" outlineLevel="2" x14ac:dyDescent="0.2">
      <c r="A292" s="8"/>
      <c r="B292" s="69" t="s">
        <v>108</v>
      </c>
      <c r="C292" s="152"/>
      <c r="D292" s="152"/>
      <c r="E292" s="152"/>
      <c r="F292" s="152" t="s">
        <v>405</v>
      </c>
      <c r="G292" s="152"/>
      <c r="H292" s="154"/>
      <c r="I292" s="154"/>
      <c r="J292" s="154">
        <v>88.835999999999999</v>
      </c>
      <c r="K292" s="154">
        <v>184.94799999999998</v>
      </c>
      <c r="L292" s="154">
        <v>277.72199999999998</v>
      </c>
      <c r="M292" s="154">
        <v>371.42373999999995</v>
      </c>
      <c r="N292" s="154">
        <v>466.06249739999998</v>
      </c>
      <c r="O292" s="154">
        <v>561.64764237400004</v>
      </c>
      <c r="P292" s="154">
        <v>658.18863879774005</v>
      </c>
      <c r="Q292" s="154">
        <v>755.69504518571739</v>
      </c>
      <c r="R292" s="154">
        <v>854.17651563757454</v>
      </c>
      <c r="S292" s="154">
        <v>953.6428007939503</v>
      </c>
      <c r="T292" s="154">
        <v>1054.1037488018899</v>
      </c>
      <c r="U292" s="154">
        <v>1155.5693062899088</v>
      </c>
      <c r="V292" s="154">
        <v>1258.0495193528079</v>
      </c>
      <c r="W292" s="154">
        <v>1361.5545345463361</v>
      </c>
      <c r="X292" s="154">
        <v>1466.0945998917994</v>
      </c>
      <c r="Y292" s="154">
        <v>1571.6800658907173</v>
      </c>
      <c r="Z292" s="154">
        <v>1678.3213865496245</v>
      </c>
      <c r="AA292" s="154">
        <v>1786.0291204151208</v>
      </c>
      <c r="AB292" s="154">
        <v>1894.8139316192721</v>
      </c>
      <c r="AC292" s="154">
        <v>2004.6865909354649</v>
      </c>
      <c r="AD292" s="154">
        <v>2115.6579768448196</v>
      </c>
      <c r="AE292" s="154">
        <v>2227.7390766132676</v>
      </c>
      <c r="AF292" s="154">
        <v>2340.9409873794002</v>
      </c>
      <c r="AG292" s="154">
        <f>IF(AG$25="","",SUM($I291:AG291))</f>
        <v>2455.2749172531944</v>
      </c>
      <c r="AH292" s="154">
        <f>IF(AH$25="","",SUM($I291:AH291))</f>
        <v>2570.7521864257264</v>
      </c>
      <c r="AI292" s="154">
        <f>IF(AI$25="","",SUM($I291:AI291))</f>
        <v>2687.3842282899836</v>
      </c>
      <c r="AJ292" s="154">
        <f>IF(AJ$25="","",SUM($I291:AJ291))</f>
        <v>2805.1825905728833</v>
      </c>
      <c r="AK292" s="152"/>
      <c r="AL292" s="152"/>
      <c r="AM292" s="152"/>
      <c r="AN292" s="152"/>
      <c r="AO292" s="152"/>
      <c r="AP292" s="152"/>
      <c r="AQ292" s="152"/>
      <c r="AR292" s="152"/>
      <c r="AS292" s="152"/>
      <c r="AT292" s="152"/>
      <c r="AU292" s="152"/>
      <c r="AV292" s="152"/>
      <c r="AW292" s="152"/>
      <c r="AX292" s="152"/>
      <c r="AY292" s="152"/>
      <c r="AZ292" s="152"/>
      <c r="BA292" s="152"/>
      <c r="BB292" s="152"/>
      <c r="BC292" s="152"/>
      <c r="BD292" s="152"/>
      <c r="BE292" s="152"/>
      <c r="BF292" s="152"/>
      <c r="BG292" s="152"/>
      <c r="BH292" s="152"/>
      <c r="BI292" s="152"/>
      <c r="BJ292" s="152"/>
      <c r="BK292" s="152"/>
      <c r="BL292" s="152"/>
      <c r="BM292" s="152"/>
      <c r="BN292" s="152"/>
      <c r="BO292" s="152"/>
      <c r="BP292" s="152"/>
      <c r="BQ292" s="152"/>
    </row>
    <row r="293" spans="1:69" hidden="1" outlineLevel="2" x14ac:dyDescent="0.2">
      <c r="A293" s="8"/>
      <c r="B293" s="69" t="s">
        <v>107</v>
      </c>
      <c r="C293" s="152"/>
      <c r="D293" s="152"/>
      <c r="E293" s="152"/>
      <c r="F293" s="152" t="s">
        <v>405</v>
      </c>
      <c r="G293" s="152"/>
      <c r="H293" s="154"/>
      <c r="I293" s="154"/>
      <c r="J293" s="154">
        <v>7.2759999999999962</v>
      </c>
      <c r="K293" s="154">
        <v>3.9380000000000024</v>
      </c>
      <c r="L293" s="154">
        <v>4.8657400000000024</v>
      </c>
      <c r="M293" s="154">
        <v>5.8027574000000044</v>
      </c>
      <c r="N293" s="154">
        <v>6.7491449740000036</v>
      </c>
      <c r="O293" s="154">
        <v>7.704996423739999</v>
      </c>
      <c r="P293" s="154">
        <v>8.670406387977394</v>
      </c>
      <c r="Q293" s="154">
        <v>9.6454704518571646</v>
      </c>
      <c r="R293" s="154">
        <v>10.630285156375734</v>
      </c>
      <c r="S293" s="154">
        <v>11.624948007939494</v>
      </c>
      <c r="T293" s="154">
        <v>12.629557488018889</v>
      </c>
      <c r="U293" s="154">
        <v>13.644213062899084</v>
      </c>
      <c r="V293" s="154">
        <v>14.669015193528082</v>
      </c>
      <c r="W293" s="154">
        <v>15.704065345463363</v>
      </c>
      <c r="X293" s="154">
        <v>16.749465998917998</v>
      </c>
      <c r="Y293" s="154">
        <v>17.805320658907178</v>
      </c>
      <c r="Z293" s="154">
        <v>18.871733865496253</v>
      </c>
      <c r="AA293" s="154">
        <v>19.948811204151212</v>
      </c>
      <c r="AB293" s="154">
        <v>21.03665931619274</v>
      </c>
      <c r="AC293" s="154">
        <v>22.135385909354667</v>
      </c>
      <c r="AD293" s="154">
        <v>23.245099768448213</v>
      </c>
      <c r="AE293" s="154">
        <v>24.3659107661327</v>
      </c>
      <c r="AF293" s="154">
        <v>25.497929873794035</v>
      </c>
      <c r="AG293" s="154">
        <f t="shared" ref="AG293:AJ293" si="90">IF(AG$25="","",AG288+AG289-AG290-AG291)</f>
        <v>26.641269172531992</v>
      </c>
      <c r="AH293" s="154">
        <f t="shared" si="90"/>
        <v>27.796041864257319</v>
      </c>
      <c r="AI293" s="154">
        <f t="shared" si="90"/>
        <v>28.962362282899875</v>
      </c>
      <c r="AJ293" s="154">
        <f t="shared" si="90"/>
        <v>30.140345905728864</v>
      </c>
      <c r="AK293" s="152"/>
      <c r="AL293" s="152"/>
      <c r="AM293" s="152"/>
      <c r="AN293" s="152"/>
      <c r="AO293" s="152"/>
      <c r="AP293" s="152"/>
      <c r="AQ293" s="152"/>
      <c r="AR293" s="152"/>
      <c r="AS293" s="152"/>
      <c r="AT293" s="152"/>
      <c r="AU293" s="152"/>
      <c r="AV293" s="152"/>
      <c r="AW293" s="152"/>
      <c r="AX293" s="152"/>
      <c r="AY293" s="152"/>
      <c r="AZ293" s="152"/>
      <c r="BA293" s="152"/>
      <c r="BB293" s="152"/>
      <c r="BC293" s="152"/>
      <c r="BD293" s="152"/>
      <c r="BE293" s="152"/>
      <c r="BF293" s="152"/>
      <c r="BG293" s="152"/>
      <c r="BH293" s="152"/>
      <c r="BI293" s="152"/>
      <c r="BJ293" s="152"/>
      <c r="BK293" s="152"/>
      <c r="BL293" s="152"/>
      <c r="BM293" s="152"/>
      <c r="BN293" s="152"/>
      <c r="BO293" s="152"/>
      <c r="BP293" s="152"/>
      <c r="BQ293" s="152"/>
    </row>
    <row r="294" spans="1:69" hidden="1" outlineLevel="2" x14ac:dyDescent="0.2">
      <c r="A294" s="8"/>
      <c r="B294" s="69"/>
      <c r="C294" s="152"/>
      <c r="D294" s="152"/>
      <c r="E294" s="152"/>
      <c r="F294" s="152"/>
      <c r="G294" s="152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/>
      <c r="AH294" s="154"/>
      <c r="AI294" s="154"/>
      <c r="AJ294" s="154"/>
      <c r="AK294" s="152"/>
      <c r="AL294" s="152"/>
      <c r="AM294" s="152"/>
      <c r="AN294" s="152"/>
      <c r="AO294" s="152"/>
      <c r="AP294" s="152"/>
      <c r="AQ294" s="152"/>
      <c r="AR294" s="152"/>
      <c r="AS294" s="152"/>
      <c r="AT294" s="152"/>
      <c r="AU294" s="152"/>
      <c r="AV294" s="152"/>
      <c r="AW294" s="152"/>
      <c r="AX294" s="152"/>
      <c r="AY294" s="152"/>
      <c r="AZ294" s="152"/>
      <c r="BA294" s="152"/>
      <c r="BB294" s="152"/>
      <c r="BC294" s="152"/>
      <c r="BD294" s="152"/>
      <c r="BE294" s="152"/>
      <c r="BF294" s="152"/>
      <c r="BG294" s="152"/>
      <c r="BH294" s="152"/>
      <c r="BI294" s="152"/>
      <c r="BJ294" s="152"/>
      <c r="BK294" s="152"/>
      <c r="BL294" s="152"/>
      <c r="BM294" s="152"/>
      <c r="BN294" s="152"/>
      <c r="BO294" s="152"/>
      <c r="BP294" s="152"/>
      <c r="BQ294" s="152"/>
    </row>
    <row r="295" spans="1:69" ht="16" hidden="1" outlineLevel="2" thickBot="1" x14ac:dyDescent="0.25">
      <c r="A295" s="8"/>
      <c r="B295" s="87" t="s">
        <v>106</v>
      </c>
      <c r="C295" s="41"/>
      <c r="D295" s="41"/>
      <c r="E295" s="41"/>
      <c r="F295" s="41" t="s">
        <v>405</v>
      </c>
      <c r="G295" s="41"/>
      <c r="H295" s="49"/>
      <c r="I295" s="49">
        <v>1853.0717224667349</v>
      </c>
      <c r="J295" s="49">
        <v>1860.3477224667349</v>
      </c>
      <c r="K295" s="49">
        <v>1857.009722466735</v>
      </c>
      <c r="L295" s="49">
        <v>1857.9374624667348</v>
      </c>
      <c r="M295" s="49">
        <v>1858.8744798667349</v>
      </c>
      <c r="N295" s="49">
        <v>1859.8208674407349</v>
      </c>
      <c r="O295" s="49">
        <v>1860.776718890475</v>
      </c>
      <c r="P295" s="49">
        <v>1861.7421288547123</v>
      </c>
      <c r="Q295" s="49">
        <v>1862.717192918592</v>
      </c>
      <c r="R295" s="49">
        <v>1863.7020076231106</v>
      </c>
      <c r="S295" s="49">
        <v>1864.6966704746744</v>
      </c>
      <c r="T295" s="49">
        <v>1865.7012799547538</v>
      </c>
      <c r="U295" s="49">
        <v>1866.715935529634</v>
      </c>
      <c r="V295" s="49">
        <v>1867.740737660263</v>
      </c>
      <c r="W295" s="49">
        <v>1868.7757878121981</v>
      </c>
      <c r="X295" s="49">
        <v>1869.8211884656528</v>
      </c>
      <c r="Y295" s="49">
        <v>1870.8770431256421</v>
      </c>
      <c r="Z295" s="49">
        <v>1871.9434563322311</v>
      </c>
      <c r="AA295" s="49">
        <v>1873.0205336708862</v>
      </c>
      <c r="AB295" s="49">
        <v>1874.1083817829276</v>
      </c>
      <c r="AC295" s="49">
        <v>1875.2071083760895</v>
      </c>
      <c r="AD295" s="49">
        <v>1876.3168222351831</v>
      </c>
      <c r="AE295" s="49">
        <v>1877.4376332328675</v>
      </c>
      <c r="AF295" s="49">
        <v>1878.5696523405288</v>
      </c>
      <c r="AG295" s="49">
        <f t="shared" ref="AG295:AJ295" si="91">IF(AG$25="","",AG293+AG286)</f>
        <v>1879.7129916392669</v>
      </c>
      <c r="AH295" s="49">
        <f t="shared" si="91"/>
        <v>1880.8677643309923</v>
      </c>
      <c r="AI295" s="49">
        <f t="shared" si="91"/>
        <v>1882.0340847496348</v>
      </c>
      <c r="AJ295" s="49">
        <f t="shared" si="91"/>
        <v>1883.2120683724638</v>
      </c>
      <c r="AK295" s="152"/>
      <c r="AL295" s="152"/>
      <c r="AM295" s="152"/>
      <c r="AN295" s="152"/>
      <c r="AO295" s="152"/>
      <c r="AP295" s="152"/>
      <c r="AQ295" s="152"/>
      <c r="AR295" s="152"/>
      <c r="AS295" s="152"/>
      <c r="AT295" s="152"/>
      <c r="AU295" s="152"/>
      <c r="AV295" s="152"/>
      <c r="AW295" s="152"/>
      <c r="AX295" s="152"/>
      <c r="AY295" s="152"/>
      <c r="AZ295" s="152"/>
      <c r="BA295" s="152"/>
      <c r="BB295" s="152"/>
      <c r="BC295" s="152"/>
      <c r="BD295" s="152"/>
      <c r="BE295" s="152"/>
      <c r="BF295" s="152"/>
      <c r="BG295" s="152"/>
      <c r="BH295" s="152"/>
      <c r="BI295" s="152"/>
      <c r="BJ295" s="152"/>
      <c r="BK295" s="152"/>
      <c r="BL295" s="152"/>
      <c r="BM295" s="152"/>
      <c r="BN295" s="152"/>
      <c r="BO295" s="152"/>
      <c r="BP295" s="152"/>
      <c r="BQ295" s="152"/>
    </row>
    <row r="296" spans="1:69" hidden="1" outlineLevel="2" x14ac:dyDescent="0.2">
      <c r="A296" s="8"/>
      <c r="B296" s="69"/>
      <c r="C296" s="152"/>
      <c r="D296" s="152"/>
      <c r="E296" s="152"/>
      <c r="F296" s="152"/>
      <c r="G296" s="152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4"/>
      <c r="AA296" s="154"/>
      <c r="AB296" s="154"/>
      <c r="AC296" s="154"/>
      <c r="AD296" s="154"/>
      <c r="AE296" s="154"/>
      <c r="AF296" s="154"/>
      <c r="AG296" s="154"/>
      <c r="AH296" s="154"/>
      <c r="AI296" s="154"/>
      <c r="AJ296" s="154"/>
      <c r="AK296" s="152"/>
      <c r="AL296" s="152"/>
      <c r="AM296" s="152"/>
      <c r="AN296" s="152"/>
      <c r="AO296" s="152"/>
      <c r="AP296" s="152"/>
      <c r="AQ296" s="152"/>
      <c r="AR296" s="152"/>
      <c r="AS296" s="152"/>
      <c r="AT296" s="152"/>
      <c r="AU296" s="152"/>
      <c r="AV296" s="152"/>
      <c r="AW296" s="152"/>
      <c r="AX296" s="152"/>
      <c r="AY296" s="152"/>
      <c r="AZ296" s="152"/>
      <c r="BA296" s="152"/>
      <c r="BB296" s="152"/>
      <c r="BC296" s="152"/>
      <c r="BD296" s="152"/>
      <c r="BE296" s="152"/>
      <c r="BF296" s="152"/>
      <c r="BG296" s="152"/>
      <c r="BH296" s="152"/>
      <c r="BI296" s="152"/>
      <c r="BJ296" s="152"/>
      <c r="BK296" s="152"/>
      <c r="BL296" s="152"/>
      <c r="BM296" s="152"/>
      <c r="BN296" s="152"/>
      <c r="BO296" s="152"/>
      <c r="BP296" s="152"/>
      <c r="BQ296" s="152"/>
    </row>
    <row r="297" spans="1:69" hidden="1" outlineLevel="2" x14ac:dyDescent="0.2">
      <c r="A297" s="8"/>
      <c r="B297" s="159" t="s">
        <v>186</v>
      </c>
      <c r="C297" s="152"/>
      <c r="D297" s="152"/>
      <c r="E297" s="152"/>
      <c r="F297" s="152"/>
      <c r="G297" s="152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4"/>
      <c r="AD297" s="154"/>
      <c r="AE297" s="154"/>
      <c r="AF297" s="154"/>
      <c r="AG297" s="154"/>
      <c r="AH297" s="154"/>
      <c r="AI297" s="154"/>
      <c r="AJ297" s="154"/>
      <c r="AK297" s="152"/>
      <c r="AL297" s="152"/>
      <c r="AM297" s="152"/>
      <c r="AN297" s="152"/>
      <c r="AO297" s="152"/>
      <c r="AP297" s="152"/>
      <c r="AQ297" s="152"/>
      <c r="AR297" s="152"/>
      <c r="AS297" s="152"/>
      <c r="AT297" s="152"/>
      <c r="AU297" s="152"/>
      <c r="AV297" s="152"/>
      <c r="AW297" s="152"/>
      <c r="AX297" s="152"/>
      <c r="AY297" s="152"/>
      <c r="AZ297" s="152"/>
      <c r="BA297" s="152"/>
      <c r="BB297" s="152"/>
      <c r="BC297" s="152"/>
      <c r="BD297" s="152"/>
      <c r="BE297" s="152"/>
      <c r="BF297" s="152"/>
      <c r="BG297" s="152"/>
      <c r="BH297" s="152"/>
      <c r="BI297" s="152"/>
      <c r="BJ297" s="152"/>
      <c r="BK297" s="152"/>
      <c r="BL297" s="152"/>
      <c r="BM297" s="152"/>
      <c r="BN297" s="152"/>
      <c r="BO297" s="152"/>
      <c r="BP297" s="152"/>
      <c r="BQ297" s="152"/>
    </row>
    <row r="298" spans="1:69" hidden="1" outlineLevel="2" x14ac:dyDescent="0.2">
      <c r="A298" s="8"/>
      <c r="B298" s="69" t="s">
        <v>116</v>
      </c>
      <c r="C298" s="152"/>
      <c r="D298" s="152"/>
      <c r="E298" s="152"/>
      <c r="F298" s="152" t="s">
        <v>405</v>
      </c>
      <c r="G298" s="152"/>
      <c r="H298" s="154"/>
      <c r="I298" s="154"/>
      <c r="J298" s="154">
        <v>712.65783064524805</v>
      </c>
      <c r="K298" s="154">
        <v>712.65783064524805</v>
      </c>
      <c r="L298" s="154">
        <v>712.65783064524805</v>
      </c>
      <c r="M298" s="154">
        <v>712.65783064524805</v>
      </c>
      <c r="N298" s="154">
        <v>712.65783064524805</v>
      </c>
      <c r="O298" s="154">
        <v>712.65783064524805</v>
      </c>
      <c r="P298" s="154">
        <v>712.65783064524805</v>
      </c>
      <c r="Q298" s="154">
        <v>712.65783064524805</v>
      </c>
      <c r="R298" s="154">
        <v>712.65783064524805</v>
      </c>
      <c r="S298" s="154">
        <v>712.65783064524805</v>
      </c>
      <c r="T298" s="154">
        <v>712.65783064524805</v>
      </c>
      <c r="U298" s="154">
        <v>712.65783064524805</v>
      </c>
      <c r="V298" s="154">
        <v>712.65783064524805</v>
      </c>
      <c r="W298" s="154">
        <v>712.65783064524805</v>
      </c>
      <c r="X298" s="154">
        <v>712.65783064524805</v>
      </c>
      <c r="Y298" s="154">
        <v>712.65783064524805</v>
      </c>
      <c r="Z298" s="154">
        <v>712.65783064524805</v>
      </c>
      <c r="AA298" s="154">
        <v>712.65783064524805</v>
      </c>
      <c r="AB298" s="154">
        <v>712.65783064524805</v>
      </c>
      <c r="AC298" s="154">
        <v>712.65783064524805</v>
      </c>
      <c r="AD298" s="154">
        <v>712.65783064524805</v>
      </c>
      <c r="AE298" s="154">
        <v>712.65783064524805</v>
      </c>
      <c r="AF298" s="154">
        <v>712.65783064524805</v>
      </c>
      <c r="AG298" s="154">
        <f t="shared" ref="AG298:AJ298" si="92">IF(AG$25="","",AF302)</f>
        <v>712.65783064524805</v>
      </c>
      <c r="AH298" s="154">
        <f t="shared" si="92"/>
        <v>712.65783064524805</v>
      </c>
      <c r="AI298" s="154">
        <f t="shared" si="92"/>
        <v>712.65783064524805</v>
      </c>
      <c r="AJ298" s="154">
        <f t="shared" si="92"/>
        <v>712.65783064524805</v>
      </c>
      <c r="AK298" s="152"/>
      <c r="AL298" s="152"/>
      <c r="AM298" s="152"/>
      <c r="AN298" s="152"/>
      <c r="AO298" s="152"/>
      <c r="AP298" s="152"/>
      <c r="AQ298" s="152"/>
      <c r="AR298" s="152"/>
      <c r="AS298" s="152"/>
      <c r="AT298" s="152"/>
      <c r="AU298" s="152"/>
      <c r="AV298" s="152"/>
      <c r="AW298" s="152"/>
      <c r="AX298" s="152"/>
      <c r="AY298" s="152"/>
      <c r="AZ298" s="152"/>
      <c r="BA298" s="152"/>
      <c r="BB298" s="152"/>
      <c r="BC298" s="152"/>
      <c r="BD298" s="152"/>
      <c r="BE298" s="152"/>
      <c r="BF298" s="152"/>
      <c r="BG298" s="152"/>
      <c r="BH298" s="152"/>
      <c r="BI298" s="152"/>
      <c r="BJ298" s="152"/>
      <c r="BK298" s="152"/>
      <c r="BL298" s="152"/>
      <c r="BM298" s="152"/>
      <c r="BN298" s="152"/>
      <c r="BO298" s="152"/>
      <c r="BP298" s="152"/>
      <c r="BQ298" s="152"/>
    </row>
    <row r="299" spans="1:69" hidden="1" outlineLevel="2" x14ac:dyDescent="0.2">
      <c r="A299" s="8"/>
      <c r="B299" s="69" t="s">
        <v>110</v>
      </c>
      <c r="C299" s="152"/>
      <c r="D299" s="152"/>
      <c r="E299" s="152"/>
      <c r="F299" s="152" t="s">
        <v>405</v>
      </c>
      <c r="G299" s="152"/>
      <c r="H299" s="154"/>
      <c r="I299" s="154"/>
      <c r="J299" s="154">
        <v>0</v>
      </c>
      <c r="K299" s="154">
        <v>0</v>
      </c>
      <c r="L299" s="154">
        <v>0</v>
      </c>
      <c r="M299" s="154">
        <v>0</v>
      </c>
      <c r="N299" s="154">
        <v>0</v>
      </c>
      <c r="O299" s="154">
        <v>0</v>
      </c>
      <c r="P299" s="154">
        <v>0</v>
      </c>
      <c r="Q299" s="154">
        <v>0</v>
      </c>
      <c r="R299" s="154">
        <v>0</v>
      </c>
      <c r="S299" s="154">
        <v>0</v>
      </c>
      <c r="T299" s="154">
        <v>0</v>
      </c>
      <c r="U299" s="154">
        <v>0</v>
      </c>
      <c r="V299" s="154">
        <v>0</v>
      </c>
      <c r="W299" s="154">
        <v>0</v>
      </c>
      <c r="X299" s="154">
        <v>0</v>
      </c>
      <c r="Y299" s="154">
        <v>0</v>
      </c>
      <c r="Z299" s="154">
        <v>0</v>
      </c>
      <c r="AA299" s="154">
        <v>0</v>
      </c>
      <c r="AB299" s="154">
        <v>0</v>
      </c>
      <c r="AC299" s="154">
        <v>0</v>
      </c>
      <c r="AD299" s="154">
        <v>0</v>
      </c>
      <c r="AE299" s="154">
        <v>0</v>
      </c>
      <c r="AF299" s="154">
        <v>0</v>
      </c>
      <c r="AG299" s="154">
        <f t="shared" ref="AG299:AJ299" si="93">IF(AG$25="","",MIN(AG298,AG199))</f>
        <v>0</v>
      </c>
      <c r="AH299" s="154">
        <f t="shared" si="93"/>
        <v>0</v>
      </c>
      <c r="AI299" s="154">
        <f t="shared" si="93"/>
        <v>0</v>
      </c>
      <c r="AJ299" s="154">
        <f t="shared" si="93"/>
        <v>0</v>
      </c>
      <c r="AK299" s="152"/>
      <c r="AL299" s="152"/>
      <c r="AM299" s="152"/>
      <c r="AN299" s="152"/>
      <c r="AO299" s="152"/>
      <c r="AP299" s="152"/>
      <c r="AQ299" s="152"/>
      <c r="AR299" s="152"/>
      <c r="AS299" s="152"/>
      <c r="AT299" s="152"/>
      <c r="AU299" s="152"/>
      <c r="AV299" s="152"/>
      <c r="AW299" s="152"/>
      <c r="AX299" s="152"/>
      <c r="AY299" s="152"/>
      <c r="AZ299" s="152"/>
      <c r="BA299" s="152"/>
      <c r="BB299" s="152"/>
      <c r="BC299" s="152"/>
      <c r="BD299" s="152"/>
      <c r="BE299" s="152"/>
      <c r="BF299" s="152"/>
      <c r="BG299" s="152"/>
      <c r="BH299" s="152"/>
      <c r="BI299" s="152"/>
      <c r="BJ299" s="152"/>
      <c r="BK299" s="152"/>
      <c r="BL299" s="152"/>
      <c r="BM299" s="152"/>
      <c r="BN299" s="152"/>
      <c r="BO299" s="152"/>
      <c r="BP299" s="152"/>
      <c r="BQ299" s="152"/>
    </row>
    <row r="300" spans="1:69" hidden="1" outlineLevel="2" x14ac:dyDescent="0.2">
      <c r="A300" s="8"/>
      <c r="B300" s="69" t="s">
        <v>115</v>
      </c>
      <c r="C300" s="152"/>
      <c r="D300" s="152"/>
      <c r="E300" s="152"/>
      <c r="F300" s="152" t="s">
        <v>405</v>
      </c>
      <c r="G300" s="152"/>
      <c r="H300" s="154"/>
      <c r="I300" s="154"/>
      <c r="J300" s="154">
        <v>0</v>
      </c>
      <c r="K300" s="154">
        <v>0</v>
      </c>
      <c r="L300" s="154">
        <v>0</v>
      </c>
      <c r="M300" s="154">
        <v>0</v>
      </c>
      <c r="N300" s="154">
        <v>0</v>
      </c>
      <c r="O300" s="154">
        <v>0</v>
      </c>
      <c r="P300" s="154">
        <v>0</v>
      </c>
      <c r="Q300" s="154">
        <v>0</v>
      </c>
      <c r="R300" s="154">
        <v>0</v>
      </c>
      <c r="S300" s="154">
        <v>0</v>
      </c>
      <c r="T300" s="154">
        <v>0</v>
      </c>
      <c r="U300" s="154">
        <v>0</v>
      </c>
      <c r="V300" s="154">
        <v>0</v>
      </c>
      <c r="W300" s="154">
        <v>0</v>
      </c>
      <c r="X300" s="154">
        <v>0</v>
      </c>
      <c r="Y300" s="154">
        <v>0</v>
      </c>
      <c r="Z300" s="154">
        <v>0</v>
      </c>
      <c r="AA300" s="154">
        <v>0</v>
      </c>
      <c r="AB300" s="154">
        <v>0</v>
      </c>
      <c r="AC300" s="154">
        <v>0</v>
      </c>
      <c r="AD300" s="154">
        <v>0</v>
      </c>
      <c r="AE300" s="154">
        <v>0</v>
      </c>
      <c r="AF300" s="154">
        <v>0</v>
      </c>
      <c r="AG300" s="154">
        <v>0</v>
      </c>
      <c r="AH300" s="154">
        <v>0</v>
      </c>
      <c r="AI300" s="154">
        <v>0</v>
      </c>
      <c r="AJ300" s="154">
        <v>0</v>
      </c>
      <c r="AK300" s="152"/>
      <c r="AL300" s="152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W300" s="152"/>
      <c r="AX300" s="152"/>
      <c r="AY300" s="152"/>
      <c r="AZ300" s="152"/>
      <c r="BA300" s="152"/>
      <c r="BB300" s="152"/>
      <c r="BC300" s="152"/>
      <c r="BD300" s="152"/>
      <c r="BE300" s="152"/>
      <c r="BF300" s="152"/>
      <c r="BG300" s="152"/>
      <c r="BH300" s="152"/>
      <c r="BI300" s="152"/>
      <c r="BJ300" s="152"/>
      <c r="BK300" s="152"/>
      <c r="BL300" s="152"/>
      <c r="BM300" s="152"/>
      <c r="BN300" s="152"/>
      <c r="BO300" s="152"/>
      <c r="BP300" s="152"/>
      <c r="BQ300" s="152"/>
    </row>
    <row r="301" spans="1:69" hidden="1" outlineLevel="2" x14ac:dyDescent="0.2">
      <c r="A301" s="8"/>
      <c r="B301" s="69" t="s">
        <v>114</v>
      </c>
      <c r="C301" s="152"/>
      <c r="D301" s="152"/>
      <c r="E301" s="152"/>
      <c r="F301" s="152" t="s">
        <v>405</v>
      </c>
      <c r="G301" s="152"/>
      <c r="H301" s="154"/>
      <c r="I301" s="154"/>
      <c r="J301" s="154">
        <v>0</v>
      </c>
      <c r="K301" s="154">
        <v>0</v>
      </c>
      <c r="L301" s="154">
        <v>0</v>
      </c>
      <c r="M301" s="154">
        <v>0</v>
      </c>
      <c r="N301" s="154">
        <v>0</v>
      </c>
      <c r="O301" s="154">
        <v>0</v>
      </c>
      <c r="P301" s="154">
        <v>0</v>
      </c>
      <c r="Q301" s="154">
        <v>0</v>
      </c>
      <c r="R301" s="154">
        <v>0</v>
      </c>
      <c r="S301" s="154">
        <v>0</v>
      </c>
      <c r="T301" s="154">
        <v>0</v>
      </c>
      <c r="U301" s="154">
        <v>0</v>
      </c>
      <c r="V301" s="154">
        <v>0</v>
      </c>
      <c r="W301" s="154">
        <v>0</v>
      </c>
      <c r="X301" s="154">
        <v>0</v>
      </c>
      <c r="Y301" s="154">
        <v>0</v>
      </c>
      <c r="Z301" s="154">
        <v>0</v>
      </c>
      <c r="AA301" s="154">
        <v>0</v>
      </c>
      <c r="AB301" s="154">
        <v>0</v>
      </c>
      <c r="AC301" s="154">
        <v>0</v>
      </c>
      <c r="AD301" s="154">
        <v>0</v>
      </c>
      <c r="AE301" s="154">
        <v>0</v>
      </c>
      <c r="AF301" s="154">
        <v>0</v>
      </c>
      <c r="AG301" s="154">
        <f>IF(AG$25="","",SUM($I300:AG300))</f>
        <v>0</v>
      </c>
      <c r="AH301" s="154">
        <f>IF(AH$25="","",SUM($I300:AH300))</f>
        <v>0</v>
      </c>
      <c r="AI301" s="154">
        <f>IF(AI$25="","",SUM($I300:AI300))</f>
        <v>0</v>
      </c>
      <c r="AJ301" s="154">
        <f>IF(AJ$25="","",SUM($I300:AJ300))</f>
        <v>0</v>
      </c>
      <c r="AK301" s="152"/>
      <c r="AL301" s="152"/>
      <c r="AM301" s="152"/>
      <c r="AN301" s="152"/>
      <c r="AO301" s="152"/>
      <c r="AP301" s="152"/>
      <c r="AQ301" s="152"/>
      <c r="AR301" s="152"/>
      <c r="AS301" s="152"/>
      <c r="AT301" s="152"/>
      <c r="AU301" s="152"/>
      <c r="AV301" s="152"/>
      <c r="AW301" s="152"/>
      <c r="AX301" s="152"/>
      <c r="AY301" s="152"/>
      <c r="AZ301" s="152"/>
      <c r="BA301" s="152"/>
      <c r="BB301" s="152"/>
      <c r="BC301" s="152"/>
      <c r="BD301" s="152"/>
      <c r="BE301" s="152"/>
      <c r="BF301" s="152"/>
      <c r="BG301" s="152"/>
      <c r="BH301" s="152"/>
      <c r="BI301" s="152"/>
      <c r="BJ301" s="152"/>
      <c r="BK301" s="152"/>
      <c r="BL301" s="152"/>
      <c r="BM301" s="152"/>
      <c r="BN301" s="152"/>
      <c r="BO301" s="152"/>
      <c r="BP301" s="152"/>
      <c r="BQ301" s="152"/>
    </row>
    <row r="302" spans="1:69" hidden="1" outlineLevel="2" x14ac:dyDescent="0.2">
      <c r="A302" s="8"/>
      <c r="B302" s="69" t="s">
        <v>113</v>
      </c>
      <c r="C302" s="152"/>
      <c r="D302" s="152"/>
      <c r="E302" s="152"/>
      <c r="F302" s="152" t="s">
        <v>405</v>
      </c>
      <c r="G302" s="152"/>
      <c r="H302" s="154"/>
      <c r="I302" s="154">
        <v>712.65783064524805</v>
      </c>
      <c r="J302" s="154">
        <v>712.65783064524805</v>
      </c>
      <c r="K302" s="154">
        <v>712.65783064524805</v>
      </c>
      <c r="L302" s="154">
        <v>712.65783064524805</v>
      </c>
      <c r="M302" s="154">
        <v>712.65783064524805</v>
      </c>
      <c r="N302" s="154">
        <v>712.65783064524805</v>
      </c>
      <c r="O302" s="154">
        <v>712.65783064524805</v>
      </c>
      <c r="P302" s="154">
        <v>712.65783064524805</v>
      </c>
      <c r="Q302" s="154">
        <v>712.65783064524805</v>
      </c>
      <c r="R302" s="154">
        <v>712.65783064524805</v>
      </c>
      <c r="S302" s="154">
        <v>712.65783064524805</v>
      </c>
      <c r="T302" s="154">
        <v>712.65783064524805</v>
      </c>
      <c r="U302" s="154">
        <v>712.65783064524805</v>
      </c>
      <c r="V302" s="154">
        <v>712.65783064524805</v>
      </c>
      <c r="W302" s="154">
        <v>712.65783064524805</v>
      </c>
      <c r="X302" s="154">
        <v>712.65783064524805</v>
      </c>
      <c r="Y302" s="154">
        <v>712.65783064524805</v>
      </c>
      <c r="Z302" s="154">
        <v>712.65783064524805</v>
      </c>
      <c r="AA302" s="154">
        <v>712.65783064524805</v>
      </c>
      <c r="AB302" s="154">
        <v>712.65783064524805</v>
      </c>
      <c r="AC302" s="154">
        <v>712.65783064524805</v>
      </c>
      <c r="AD302" s="154">
        <v>712.65783064524805</v>
      </c>
      <c r="AE302" s="154">
        <v>712.65783064524805</v>
      </c>
      <c r="AF302" s="154">
        <v>712.65783064524805</v>
      </c>
      <c r="AG302" s="154">
        <f t="shared" ref="AG302:AJ302" si="94">IF(AG$25="","",AG298-AG299-AG300)</f>
        <v>712.65783064524805</v>
      </c>
      <c r="AH302" s="154">
        <f t="shared" si="94"/>
        <v>712.65783064524805</v>
      </c>
      <c r="AI302" s="154">
        <f t="shared" si="94"/>
        <v>712.65783064524805</v>
      </c>
      <c r="AJ302" s="154">
        <f t="shared" si="94"/>
        <v>712.65783064524805</v>
      </c>
      <c r="AK302" s="152"/>
      <c r="AL302" s="152"/>
      <c r="AM302" s="152"/>
      <c r="AN302" s="152"/>
      <c r="AO302" s="152"/>
      <c r="AP302" s="152"/>
      <c r="AQ302" s="152"/>
      <c r="AR302" s="152"/>
      <c r="AS302" s="152"/>
      <c r="AT302" s="152"/>
      <c r="AU302" s="152"/>
      <c r="AV302" s="152"/>
      <c r="AW302" s="152"/>
      <c r="AX302" s="152"/>
      <c r="AY302" s="152"/>
      <c r="AZ302" s="152"/>
      <c r="BA302" s="152"/>
      <c r="BB302" s="152"/>
      <c r="BC302" s="152"/>
      <c r="BD302" s="152"/>
      <c r="BE302" s="152"/>
      <c r="BF302" s="152"/>
      <c r="BG302" s="152"/>
      <c r="BH302" s="152"/>
      <c r="BI302" s="152"/>
      <c r="BJ302" s="152"/>
      <c r="BK302" s="152"/>
      <c r="BL302" s="152"/>
      <c r="BM302" s="152"/>
      <c r="BN302" s="152"/>
      <c r="BO302" s="152"/>
      <c r="BP302" s="152"/>
      <c r="BQ302" s="152"/>
    </row>
    <row r="303" spans="1:69" hidden="1" outlineLevel="2" x14ac:dyDescent="0.2">
      <c r="A303" s="8"/>
      <c r="B303" s="69"/>
      <c r="C303" s="152"/>
      <c r="D303" s="152"/>
      <c r="E303" s="152"/>
      <c r="F303" s="152"/>
      <c r="G303" s="152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  <c r="AA303" s="154"/>
      <c r="AB303" s="154"/>
      <c r="AC303" s="154"/>
      <c r="AD303" s="154"/>
      <c r="AE303" s="154"/>
      <c r="AF303" s="154"/>
      <c r="AG303" s="154"/>
      <c r="AH303" s="154"/>
      <c r="AI303" s="154"/>
      <c r="AJ303" s="154"/>
      <c r="AK303" s="152"/>
      <c r="AL303" s="152"/>
      <c r="AM303" s="152"/>
      <c r="AN303" s="152"/>
      <c r="AO303" s="152"/>
      <c r="AP303" s="152"/>
      <c r="AQ303" s="152"/>
      <c r="AR303" s="152"/>
      <c r="AS303" s="152"/>
      <c r="AT303" s="152"/>
      <c r="AU303" s="152"/>
      <c r="AV303" s="152"/>
      <c r="AW303" s="152"/>
      <c r="AX303" s="152"/>
      <c r="AY303" s="152"/>
      <c r="AZ303" s="152"/>
      <c r="BA303" s="152"/>
      <c r="BB303" s="152"/>
      <c r="BC303" s="152"/>
      <c r="BD303" s="152"/>
      <c r="BE303" s="152"/>
      <c r="BF303" s="152"/>
      <c r="BG303" s="152"/>
      <c r="BH303" s="152"/>
      <c r="BI303" s="152"/>
      <c r="BJ303" s="152"/>
      <c r="BK303" s="152"/>
      <c r="BL303" s="152"/>
      <c r="BM303" s="152"/>
      <c r="BN303" s="152"/>
      <c r="BO303" s="152"/>
      <c r="BP303" s="152"/>
      <c r="BQ303" s="152"/>
    </row>
    <row r="304" spans="1:69" hidden="1" outlineLevel="2" x14ac:dyDescent="0.2">
      <c r="A304" s="8"/>
      <c r="B304" s="69" t="s">
        <v>112</v>
      </c>
      <c r="C304" s="152"/>
      <c r="D304" s="152"/>
      <c r="E304" s="152"/>
      <c r="F304" s="152" t="s">
        <v>405</v>
      </c>
      <c r="G304" s="152"/>
      <c r="H304" s="154"/>
      <c r="I304" s="154"/>
      <c r="J304" s="154">
        <v>0</v>
      </c>
      <c r="K304" s="154">
        <v>2.9540000000000006</v>
      </c>
      <c r="L304" s="154">
        <v>2.3539999999999992</v>
      </c>
      <c r="M304" s="154">
        <v>2.6760999999999981</v>
      </c>
      <c r="N304" s="154">
        <v>3.0014210000000006</v>
      </c>
      <c r="O304" s="154">
        <v>3.3299952099999999</v>
      </c>
      <c r="P304" s="154">
        <v>3.6618551621000037</v>
      </c>
      <c r="Q304" s="154">
        <v>3.9970337137210024</v>
      </c>
      <c r="R304" s="154">
        <v>4.3355640508582098</v>
      </c>
      <c r="S304" s="154">
        <v>4.6774796913667913</v>
      </c>
      <c r="T304" s="154">
        <v>5.02281448828046</v>
      </c>
      <c r="U304" s="154">
        <v>5.3716026331632634</v>
      </c>
      <c r="V304" s="154">
        <v>5.7238786594948934</v>
      </c>
      <c r="W304" s="154">
        <v>6.0796774460898462</v>
      </c>
      <c r="X304" s="154">
        <v>6.4390342205507451</v>
      </c>
      <c r="Y304" s="154">
        <v>6.8019845627562532</v>
      </c>
      <c r="Z304" s="154">
        <v>7.1685644083838156</v>
      </c>
      <c r="AA304" s="154">
        <v>7.5388100524676531</v>
      </c>
      <c r="AB304" s="154">
        <v>7.9127581529923319</v>
      </c>
      <c r="AC304" s="154">
        <v>8.2904457345222582</v>
      </c>
      <c r="AD304" s="154">
        <v>8.6719101918674824</v>
      </c>
      <c r="AE304" s="154">
        <v>9.0571892937861591</v>
      </c>
      <c r="AF304" s="154">
        <v>9.4463211867240204</v>
      </c>
      <c r="AG304" s="154">
        <f t="shared" ref="AG304:AJ304" si="95">IF(AG$25="","",AF309)</f>
        <v>9.8393443985912583</v>
      </c>
      <c r="AH304" s="154">
        <f t="shared" si="95"/>
        <v>10.236297842577173</v>
      </c>
      <c r="AI304" s="154">
        <f t="shared" si="95"/>
        <v>10.637220821002948</v>
      </c>
      <c r="AJ304" s="154">
        <f t="shared" si="95"/>
        <v>11.042153029212976</v>
      </c>
      <c r="AK304" s="152"/>
      <c r="AL304" s="152"/>
      <c r="AM304" s="152"/>
      <c r="AN304" s="152"/>
      <c r="AO304" s="152"/>
      <c r="AP304" s="152"/>
      <c r="AQ304" s="152"/>
      <c r="AR304" s="152"/>
      <c r="AS304" s="152"/>
      <c r="AT304" s="152"/>
      <c r="AU304" s="152"/>
      <c r="AV304" s="152"/>
      <c r="AW304" s="152"/>
      <c r="AX304" s="152"/>
      <c r="AY304" s="152"/>
      <c r="AZ304" s="152"/>
      <c r="BA304" s="152"/>
      <c r="BB304" s="152"/>
      <c r="BC304" s="152"/>
      <c r="BD304" s="152"/>
      <c r="BE304" s="152"/>
      <c r="BF304" s="152"/>
      <c r="BG304" s="152"/>
      <c r="BH304" s="152"/>
      <c r="BI304" s="152"/>
      <c r="BJ304" s="152"/>
      <c r="BK304" s="152"/>
      <c r="BL304" s="152"/>
      <c r="BM304" s="152"/>
      <c r="BN304" s="152"/>
      <c r="BO304" s="152"/>
      <c r="BP304" s="152"/>
      <c r="BQ304" s="152"/>
    </row>
    <row r="305" spans="1:69" hidden="1" outlineLevel="2" x14ac:dyDescent="0.2">
      <c r="A305" s="8"/>
      <c r="B305" s="69" t="s">
        <v>111</v>
      </c>
      <c r="C305" s="152"/>
      <c r="D305" s="152"/>
      <c r="E305" s="152"/>
      <c r="F305" s="152" t="s">
        <v>405</v>
      </c>
      <c r="G305" s="152"/>
      <c r="H305" s="154"/>
      <c r="I305" s="154">
        <v>29.856000000000002</v>
      </c>
      <c r="J305" s="154">
        <v>32.81</v>
      </c>
      <c r="K305" s="154">
        <v>32.21</v>
      </c>
      <c r="L305" s="154">
        <v>32.5321</v>
      </c>
      <c r="M305" s="154">
        <v>32.857421000000002</v>
      </c>
      <c r="N305" s="154">
        <v>33.185995210000002</v>
      </c>
      <c r="O305" s="154">
        <v>33.517855162100005</v>
      </c>
      <c r="P305" s="154">
        <v>33.853033713721004</v>
      </c>
      <c r="Q305" s="154">
        <v>34.191564050858211</v>
      </c>
      <c r="R305" s="154">
        <v>34.533479691366793</v>
      </c>
      <c r="S305" s="154">
        <v>34.878814488280462</v>
      </c>
      <c r="T305" s="154">
        <v>35.227602633163265</v>
      </c>
      <c r="U305" s="154">
        <v>35.579878659494895</v>
      </c>
      <c r="V305" s="154">
        <v>35.935677446089848</v>
      </c>
      <c r="W305" s="154">
        <v>36.295034220550747</v>
      </c>
      <c r="X305" s="154">
        <v>36.657984562756255</v>
      </c>
      <c r="Y305" s="154">
        <v>37.024564408383817</v>
      </c>
      <c r="Z305" s="154">
        <v>37.394810052467655</v>
      </c>
      <c r="AA305" s="154">
        <v>37.768758152992334</v>
      </c>
      <c r="AB305" s="154">
        <v>38.14644573452226</v>
      </c>
      <c r="AC305" s="154">
        <v>38.527910191867484</v>
      </c>
      <c r="AD305" s="154">
        <v>38.913189293786161</v>
      </c>
      <c r="AE305" s="154">
        <v>39.302321186724022</v>
      </c>
      <c r="AF305" s="154">
        <v>39.69534439859126</v>
      </c>
      <c r="AG305" s="154">
        <f t="shared" ref="AG305:AJ305" si="96">IF(AG$25="","",AG$191)</f>
        <v>40.092297842577175</v>
      </c>
      <c r="AH305" s="154">
        <f t="shared" si="96"/>
        <v>40.49322082100295</v>
      </c>
      <c r="AI305" s="154">
        <f t="shared" si="96"/>
        <v>40.898153029212978</v>
      </c>
      <c r="AJ305" s="154">
        <f t="shared" si="96"/>
        <v>41.307134559505108</v>
      </c>
      <c r="AK305" s="152"/>
      <c r="AL305" s="152"/>
      <c r="AM305" s="152"/>
      <c r="AN305" s="152"/>
      <c r="AO305" s="152"/>
      <c r="AP305" s="152"/>
      <c r="AQ305" s="152"/>
      <c r="AR305" s="152"/>
      <c r="AS305" s="152"/>
      <c r="AT305" s="152"/>
      <c r="AU305" s="152"/>
      <c r="AV305" s="152"/>
      <c r="AW305" s="152"/>
      <c r="AX305" s="152"/>
      <c r="AY305" s="152"/>
      <c r="AZ305" s="152"/>
      <c r="BA305" s="152"/>
      <c r="BB305" s="152"/>
      <c r="BC305" s="152"/>
      <c r="BD305" s="152"/>
      <c r="BE305" s="152"/>
      <c r="BF305" s="152"/>
      <c r="BG305" s="152"/>
      <c r="BH305" s="152"/>
      <c r="BI305" s="152"/>
      <c r="BJ305" s="152"/>
      <c r="BK305" s="152"/>
      <c r="BL305" s="152"/>
      <c r="BM305" s="152"/>
      <c r="BN305" s="152"/>
      <c r="BO305" s="152"/>
      <c r="BP305" s="152"/>
      <c r="BQ305" s="152"/>
    </row>
    <row r="306" spans="1:69" hidden="1" outlineLevel="2" x14ac:dyDescent="0.2">
      <c r="A306" s="8"/>
      <c r="B306" s="69" t="s">
        <v>110</v>
      </c>
      <c r="C306" s="152"/>
      <c r="D306" s="152"/>
      <c r="E306" s="152"/>
      <c r="F306" s="152" t="s">
        <v>405</v>
      </c>
      <c r="G306" s="152"/>
      <c r="H306" s="154"/>
      <c r="I306" s="154"/>
      <c r="J306" s="154">
        <v>0</v>
      </c>
      <c r="K306" s="154">
        <v>0</v>
      </c>
      <c r="L306" s="154">
        <v>0</v>
      </c>
      <c r="M306" s="154">
        <v>0</v>
      </c>
      <c r="N306" s="154">
        <v>0</v>
      </c>
      <c r="O306" s="154">
        <v>0</v>
      </c>
      <c r="P306" s="154">
        <v>0</v>
      </c>
      <c r="Q306" s="154">
        <v>0</v>
      </c>
      <c r="R306" s="154">
        <v>0</v>
      </c>
      <c r="S306" s="154">
        <v>0</v>
      </c>
      <c r="T306" s="154">
        <v>0</v>
      </c>
      <c r="U306" s="154">
        <v>0</v>
      </c>
      <c r="V306" s="154">
        <v>0</v>
      </c>
      <c r="W306" s="154">
        <v>0</v>
      </c>
      <c r="X306" s="154">
        <v>0</v>
      </c>
      <c r="Y306" s="154">
        <v>0</v>
      </c>
      <c r="Z306" s="154">
        <v>0</v>
      </c>
      <c r="AA306" s="154">
        <v>0</v>
      </c>
      <c r="AB306" s="154">
        <v>0</v>
      </c>
      <c r="AC306" s="154">
        <v>0</v>
      </c>
      <c r="AD306" s="154">
        <v>0</v>
      </c>
      <c r="AE306" s="154">
        <v>0</v>
      </c>
      <c r="AF306" s="154">
        <v>0</v>
      </c>
      <c r="AG306" s="154">
        <f t="shared" ref="AG306:AJ306" si="97">IF(AG$25="","",AG$199-AG299)</f>
        <v>0</v>
      </c>
      <c r="AH306" s="154">
        <f t="shared" si="97"/>
        <v>0</v>
      </c>
      <c r="AI306" s="154">
        <f t="shared" si="97"/>
        <v>0</v>
      </c>
      <c r="AJ306" s="154">
        <f t="shared" si="97"/>
        <v>0</v>
      </c>
      <c r="AK306" s="152"/>
      <c r="AL306" s="152"/>
      <c r="AM306" s="152"/>
      <c r="AN306" s="152"/>
      <c r="AO306" s="152"/>
      <c r="AP306" s="152"/>
      <c r="AQ306" s="152"/>
      <c r="AR306" s="152"/>
      <c r="AS306" s="152"/>
      <c r="AT306" s="152"/>
      <c r="AU306" s="152"/>
      <c r="AV306" s="152"/>
      <c r="AW306" s="152"/>
      <c r="AX306" s="152"/>
      <c r="AY306" s="152"/>
      <c r="AZ306" s="152"/>
      <c r="BA306" s="152"/>
      <c r="BB306" s="152"/>
      <c r="BC306" s="152"/>
      <c r="BD306" s="152"/>
      <c r="BE306" s="152"/>
      <c r="BF306" s="152"/>
      <c r="BG306" s="152"/>
      <c r="BH306" s="152"/>
      <c r="BI306" s="152"/>
      <c r="BJ306" s="152"/>
      <c r="BK306" s="152"/>
      <c r="BL306" s="152"/>
      <c r="BM306" s="152"/>
      <c r="BN306" s="152"/>
      <c r="BO306" s="152"/>
      <c r="BP306" s="152"/>
      <c r="BQ306" s="152"/>
    </row>
    <row r="307" spans="1:69" hidden="1" outlineLevel="2" x14ac:dyDescent="0.2">
      <c r="A307" s="8"/>
      <c r="B307" s="69" t="s">
        <v>109</v>
      </c>
      <c r="C307" s="152"/>
      <c r="D307" s="152"/>
      <c r="E307" s="152"/>
      <c r="F307" s="152" t="s">
        <v>405</v>
      </c>
      <c r="G307" s="152"/>
      <c r="H307" s="154"/>
      <c r="I307" s="154"/>
      <c r="J307" s="154">
        <v>29.856000000000002</v>
      </c>
      <c r="K307" s="154">
        <v>32.81</v>
      </c>
      <c r="L307" s="154">
        <v>32.21</v>
      </c>
      <c r="M307" s="154">
        <v>32.5321</v>
      </c>
      <c r="N307" s="154">
        <v>32.857421000000002</v>
      </c>
      <c r="O307" s="154">
        <v>33.185995210000002</v>
      </c>
      <c r="P307" s="154">
        <v>33.517855162100005</v>
      </c>
      <c r="Q307" s="154">
        <v>33.853033713721004</v>
      </c>
      <c r="R307" s="154">
        <v>34.191564050858211</v>
      </c>
      <c r="S307" s="154">
        <v>34.533479691366793</v>
      </c>
      <c r="T307" s="154">
        <v>34.878814488280462</v>
      </c>
      <c r="U307" s="154">
        <v>35.227602633163265</v>
      </c>
      <c r="V307" s="154">
        <v>35.579878659494895</v>
      </c>
      <c r="W307" s="154">
        <v>35.935677446089848</v>
      </c>
      <c r="X307" s="154">
        <v>36.295034220550747</v>
      </c>
      <c r="Y307" s="154">
        <v>36.657984562756255</v>
      </c>
      <c r="Z307" s="154">
        <v>37.024564408383817</v>
      </c>
      <c r="AA307" s="154">
        <v>37.394810052467655</v>
      </c>
      <c r="AB307" s="154">
        <v>37.768758152992334</v>
      </c>
      <c r="AC307" s="154">
        <v>38.14644573452226</v>
      </c>
      <c r="AD307" s="154">
        <v>38.527910191867484</v>
      </c>
      <c r="AE307" s="154">
        <v>38.913189293786161</v>
      </c>
      <c r="AF307" s="154">
        <v>39.302321186724022</v>
      </c>
      <c r="AG307" s="154">
        <f t="shared" ref="AG307:AJ307" si="98">AF224</f>
        <v>39.69534439859126</v>
      </c>
      <c r="AH307" s="154">
        <f t="shared" si="98"/>
        <v>40.092297842577175</v>
      </c>
      <c r="AI307" s="154">
        <f t="shared" si="98"/>
        <v>40.49322082100295</v>
      </c>
      <c r="AJ307" s="154">
        <f t="shared" si="98"/>
        <v>40.898153029212978</v>
      </c>
      <c r="AK307" s="152"/>
      <c r="AL307" s="152"/>
      <c r="AM307" s="152"/>
      <c r="AN307" s="152"/>
      <c r="AO307" s="152"/>
      <c r="AP307" s="152"/>
      <c r="AQ307" s="152"/>
      <c r="AR307" s="152"/>
      <c r="AS307" s="152"/>
      <c r="AT307" s="152"/>
      <c r="AU307" s="152"/>
      <c r="AV307" s="152"/>
      <c r="AW307" s="152"/>
      <c r="AX307" s="152"/>
      <c r="AY307" s="152"/>
      <c r="AZ307" s="152"/>
      <c r="BA307" s="152"/>
      <c r="BB307" s="152"/>
      <c r="BC307" s="152"/>
      <c r="BD307" s="152"/>
      <c r="BE307" s="152"/>
      <c r="BF307" s="152"/>
      <c r="BG307" s="152"/>
      <c r="BH307" s="152"/>
      <c r="BI307" s="152"/>
      <c r="BJ307" s="152"/>
      <c r="BK307" s="152"/>
      <c r="BL307" s="152"/>
      <c r="BM307" s="152"/>
      <c r="BN307" s="152"/>
      <c r="BO307" s="152"/>
      <c r="BP307" s="152"/>
      <c r="BQ307" s="152"/>
    </row>
    <row r="308" spans="1:69" hidden="1" outlineLevel="2" x14ac:dyDescent="0.2">
      <c r="A308" s="8"/>
      <c r="B308" s="69" t="s">
        <v>108</v>
      </c>
      <c r="C308" s="152"/>
      <c r="D308" s="152"/>
      <c r="E308" s="152"/>
      <c r="F308" s="152" t="s">
        <v>405</v>
      </c>
      <c r="G308" s="152"/>
      <c r="H308" s="154"/>
      <c r="I308" s="154"/>
      <c r="J308" s="154">
        <v>29.856000000000002</v>
      </c>
      <c r="K308" s="154">
        <v>62.666000000000004</v>
      </c>
      <c r="L308" s="154">
        <v>94.876000000000005</v>
      </c>
      <c r="M308" s="154">
        <v>127.4081</v>
      </c>
      <c r="N308" s="154">
        <v>160.26552100000001</v>
      </c>
      <c r="O308" s="154">
        <v>193.45151621000002</v>
      </c>
      <c r="P308" s="154">
        <v>226.96937137210003</v>
      </c>
      <c r="Q308" s="154">
        <v>260.82240508582106</v>
      </c>
      <c r="R308" s="154">
        <v>295.01396913667929</v>
      </c>
      <c r="S308" s="154">
        <v>329.54744882804607</v>
      </c>
      <c r="T308" s="154">
        <v>364.42626331632653</v>
      </c>
      <c r="U308" s="154">
        <v>399.65386594948978</v>
      </c>
      <c r="V308" s="154">
        <v>435.23374460898469</v>
      </c>
      <c r="W308" s="154">
        <v>471.16942205507456</v>
      </c>
      <c r="X308" s="154">
        <v>507.46445627562531</v>
      </c>
      <c r="Y308" s="154">
        <v>544.12244083838152</v>
      </c>
      <c r="Z308" s="154">
        <v>581.14700524676539</v>
      </c>
      <c r="AA308" s="154">
        <v>618.54181529923301</v>
      </c>
      <c r="AB308" s="154">
        <v>656.3105734522253</v>
      </c>
      <c r="AC308" s="154">
        <v>694.45701918674752</v>
      </c>
      <c r="AD308" s="154">
        <v>732.98492937861499</v>
      </c>
      <c r="AE308" s="154">
        <v>771.8981186724011</v>
      </c>
      <c r="AF308" s="154">
        <v>811.20043985912514</v>
      </c>
      <c r="AG308" s="154">
        <f>IF(AG$25="","",SUM($I307:AG307))</f>
        <v>850.8957842577164</v>
      </c>
      <c r="AH308" s="154">
        <f>IF(AH$25="","",SUM($I307:AH307))</f>
        <v>890.98808210029358</v>
      </c>
      <c r="AI308" s="154">
        <f>IF(AI$25="","",SUM($I307:AI307))</f>
        <v>931.48130292129656</v>
      </c>
      <c r="AJ308" s="154">
        <f>IF(AJ$25="","",SUM($I307:AJ307))</f>
        <v>972.37945595050951</v>
      </c>
      <c r="AK308" s="152"/>
      <c r="AL308" s="152"/>
      <c r="AM308" s="152"/>
      <c r="AN308" s="152"/>
      <c r="AO308" s="152"/>
      <c r="AP308" s="152"/>
      <c r="AQ308" s="152"/>
      <c r="AR308" s="152"/>
      <c r="AS308" s="152"/>
      <c r="AT308" s="152"/>
      <c r="AU308" s="152"/>
      <c r="AV308" s="152"/>
      <c r="AW308" s="152"/>
      <c r="AX308" s="152"/>
      <c r="AY308" s="152"/>
      <c r="AZ308" s="152"/>
      <c r="BA308" s="152"/>
      <c r="BB308" s="152"/>
      <c r="BC308" s="152"/>
      <c r="BD308" s="152"/>
      <c r="BE308" s="152"/>
      <c r="BF308" s="152"/>
      <c r="BG308" s="152"/>
      <c r="BH308" s="152"/>
      <c r="BI308" s="152"/>
      <c r="BJ308" s="152"/>
      <c r="BK308" s="152"/>
      <c r="BL308" s="152"/>
      <c r="BM308" s="152"/>
      <c r="BN308" s="152"/>
      <c r="BO308" s="152"/>
      <c r="BP308" s="152"/>
      <c r="BQ308" s="152"/>
    </row>
    <row r="309" spans="1:69" hidden="1" outlineLevel="2" x14ac:dyDescent="0.2">
      <c r="A309" s="8"/>
      <c r="B309" s="69" t="s">
        <v>107</v>
      </c>
      <c r="C309" s="152"/>
      <c r="D309" s="152"/>
      <c r="E309" s="152"/>
      <c r="F309" s="152" t="s">
        <v>405</v>
      </c>
      <c r="G309" s="152"/>
      <c r="H309" s="154"/>
      <c r="I309" s="154"/>
      <c r="J309" s="154">
        <v>2.9540000000000006</v>
      </c>
      <c r="K309" s="154">
        <v>2.3539999999999992</v>
      </c>
      <c r="L309" s="154">
        <v>2.6760999999999981</v>
      </c>
      <c r="M309" s="154">
        <v>3.0014210000000006</v>
      </c>
      <c r="N309" s="154">
        <v>3.3299952099999999</v>
      </c>
      <c r="O309" s="154">
        <v>3.6618551621000037</v>
      </c>
      <c r="P309" s="154">
        <v>3.9970337137210024</v>
      </c>
      <c r="Q309" s="154">
        <v>4.3355640508582098</v>
      </c>
      <c r="R309" s="154">
        <v>4.6774796913667913</v>
      </c>
      <c r="S309" s="154">
        <v>5.02281448828046</v>
      </c>
      <c r="T309" s="154">
        <v>5.3716026331632634</v>
      </c>
      <c r="U309" s="154">
        <v>5.7238786594948934</v>
      </c>
      <c r="V309" s="154">
        <v>6.0796774460898462</v>
      </c>
      <c r="W309" s="154">
        <v>6.4390342205507451</v>
      </c>
      <c r="X309" s="154">
        <v>6.8019845627562532</v>
      </c>
      <c r="Y309" s="154">
        <v>7.1685644083838156</v>
      </c>
      <c r="Z309" s="154">
        <v>7.5388100524676531</v>
      </c>
      <c r="AA309" s="154">
        <v>7.9127581529923319</v>
      </c>
      <c r="AB309" s="154">
        <v>8.2904457345222582</v>
      </c>
      <c r="AC309" s="154">
        <v>8.6719101918674824</v>
      </c>
      <c r="AD309" s="154">
        <v>9.0571892937861591</v>
      </c>
      <c r="AE309" s="154">
        <v>9.4463211867240204</v>
      </c>
      <c r="AF309" s="154">
        <v>9.8393443985912583</v>
      </c>
      <c r="AG309" s="154">
        <f t="shared" ref="AG309:AJ309" si="99">IF(AG$25="","",AG304+AG305-AG306-AG307)</f>
        <v>10.236297842577173</v>
      </c>
      <c r="AH309" s="154">
        <f t="shared" si="99"/>
        <v>10.637220821002948</v>
      </c>
      <c r="AI309" s="154">
        <f t="shared" si="99"/>
        <v>11.042153029212976</v>
      </c>
      <c r="AJ309" s="154">
        <f t="shared" si="99"/>
        <v>11.451134559505107</v>
      </c>
      <c r="AK309" s="152"/>
      <c r="AL309" s="152"/>
      <c r="AM309" s="152"/>
      <c r="AN309" s="152"/>
      <c r="AO309" s="152"/>
      <c r="AP309" s="152"/>
      <c r="AQ309" s="152"/>
      <c r="AR309" s="152"/>
      <c r="AS309" s="152"/>
      <c r="AT309" s="152"/>
      <c r="AU309" s="152"/>
      <c r="AV309" s="152"/>
      <c r="AW309" s="152"/>
      <c r="AX309" s="152"/>
      <c r="AY309" s="152"/>
      <c r="AZ309" s="152"/>
      <c r="BA309" s="152"/>
      <c r="BB309" s="152"/>
      <c r="BC309" s="152"/>
      <c r="BD309" s="152"/>
      <c r="BE309" s="152"/>
      <c r="BF309" s="152"/>
      <c r="BG309" s="152"/>
      <c r="BH309" s="152"/>
      <c r="BI309" s="152"/>
      <c r="BJ309" s="152"/>
      <c r="BK309" s="152"/>
      <c r="BL309" s="152"/>
      <c r="BM309" s="152"/>
      <c r="BN309" s="152"/>
      <c r="BO309" s="152"/>
      <c r="BP309" s="152"/>
      <c r="BQ309" s="152"/>
    </row>
    <row r="310" spans="1:69" hidden="1" outlineLevel="2" x14ac:dyDescent="0.2">
      <c r="A310" s="8"/>
      <c r="B310" s="69"/>
      <c r="C310" s="152"/>
      <c r="D310" s="152"/>
      <c r="E310" s="152"/>
      <c r="F310" s="152"/>
      <c r="G310" s="152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2"/>
      <c r="AL310" s="152"/>
      <c r="AM310" s="152"/>
      <c r="AN310" s="152"/>
      <c r="AO310" s="152"/>
      <c r="AP310" s="152"/>
      <c r="AQ310" s="152"/>
      <c r="AR310" s="152"/>
      <c r="AS310" s="152"/>
      <c r="AT310" s="152"/>
      <c r="AU310" s="152"/>
      <c r="AV310" s="152"/>
      <c r="AW310" s="152"/>
      <c r="AX310" s="152"/>
      <c r="AY310" s="152"/>
      <c r="AZ310" s="152"/>
      <c r="BA310" s="152"/>
      <c r="BB310" s="152"/>
      <c r="BC310" s="152"/>
      <c r="BD310" s="152"/>
      <c r="BE310" s="152"/>
      <c r="BF310" s="152"/>
      <c r="BG310" s="152"/>
      <c r="BH310" s="152"/>
      <c r="BI310" s="152"/>
      <c r="BJ310" s="152"/>
      <c r="BK310" s="152"/>
      <c r="BL310" s="152"/>
      <c r="BM310" s="152"/>
      <c r="BN310" s="152"/>
      <c r="BO310" s="152"/>
      <c r="BP310" s="152"/>
      <c r="BQ310" s="152"/>
    </row>
    <row r="311" spans="1:69" ht="16" hidden="1" outlineLevel="2" thickBot="1" x14ac:dyDescent="0.25">
      <c r="A311" s="8"/>
      <c r="B311" s="87" t="s">
        <v>106</v>
      </c>
      <c r="C311" s="41"/>
      <c r="D311" s="41"/>
      <c r="E311" s="41"/>
      <c r="F311" s="41" t="s">
        <v>405</v>
      </c>
      <c r="G311" s="41"/>
      <c r="H311" s="49"/>
      <c r="I311" s="49">
        <v>712.65783064524805</v>
      </c>
      <c r="J311" s="49">
        <v>715.61183064524801</v>
      </c>
      <c r="K311" s="49">
        <v>715.0118306452481</v>
      </c>
      <c r="L311" s="49">
        <v>715.33393064524807</v>
      </c>
      <c r="M311" s="49">
        <v>715.6592516452481</v>
      </c>
      <c r="N311" s="49">
        <v>715.98782585524805</v>
      </c>
      <c r="O311" s="49">
        <v>716.31968580734804</v>
      </c>
      <c r="P311" s="49">
        <v>716.65486435896901</v>
      </c>
      <c r="Q311" s="49">
        <v>716.99339469610629</v>
      </c>
      <c r="R311" s="49">
        <v>717.33531033661484</v>
      </c>
      <c r="S311" s="49">
        <v>717.68064513352851</v>
      </c>
      <c r="T311" s="49">
        <v>718.02943327841126</v>
      </c>
      <c r="U311" s="49">
        <v>718.38170930474291</v>
      </c>
      <c r="V311" s="49">
        <v>718.73750809133787</v>
      </c>
      <c r="W311" s="49">
        <v>719.09686486579881</v>
      </c>
      <c r="X311" s="49">
        <v>719.45981520800433</v>
      </c>
      <c r="Y311" s="49">
        <v>719.82639505363181</v>
      </c>
      <c r="Z311" s="49">
        <v>720.19664069771568</v>
      </c>
      <c r="AA311" s="49">
        <v>720.57058879824035</v>
      </c>
      <c r="AB311" s="49">
        <v>720.94827637977028</v>
      </c>
      <c r="AC311" s="49">
        <v>721.32974083711554</v>
      </c>
      <c r="AD311" s="49">
        <v>721.71501993903416</v>
      </c>
      <c r="AE311" s="49">
        <v>722.1041518319721</v>
      </c>
      <c r="AF311" s="49">
        <v>722.49717504383932</v>
      </c>
      <c r="AG311" s="49">
        <f t="shared" ref="AG311:AJ311" si="100">IF(AG$25="","",AG309+AG302)</f>
        <v>722.89412848782524</v>
      </c>
      <c r="AH311" s="49">
        <f t="shared" si="100"/>
        <v>723.29505146625104</v>
      </c>
      <c r="AI311" s="49">
        <f t="shared" si="100"/>
        <v>723.69998367446101</v>
      </c>
      <c r="AJ311" s="49">
        <f t="shared" si="100"/>
        <v>724.10896520475319</v>
      </c>
      <c r="AK311" s="152"/>
      <c r="AL311" s="152"/>
      <c r="AM311" s="152"/>
      <c r="AN311" s="152"/>
      <c r="AO311" s="152"/>
      <c r="AP311" s="152"/>
      <c r="AQ311" s="152"/>
      <c r="AR311" s="152"/>
      <c r="AS311" s="152"/>
      <c r="AT311" s="152"/>
      <c r="AU311" s="152"/>
      <c r="AV311" s="152"/>
      <c r="AW311" s="152"/>
      <c r="AX311" s="152"/>
      <c r="AY311" s="152"/>
      <c r="AZ311" s="152"/>
      <c r="BA311" s="152"/>
      <c r="BB311" s="152"/>
      <c r="BC311" s="152"/>
      <c r="BD311" s="152"/>
      <c r="BE311" s="152"/>
      <c r="BF311" s="152"/>
      <c r="BG311" s="152"/>
      <c r="BH311" s="152"/>
      <c r="BI311" s="152"/>
      <c r="BJ311" s="152"/>
      <c r="BK311" s="152"/>
      <c r="BL311" s="152"/>
      <c r="BM311" s="152"/>
      <c r="BN311" s="152"/>
      <c r="BO311" s="152"/>
      <c r="BP311" s="152"/>
      <c r="BQ311" s="152"/>
    </row>
    <row r="312" spans="1:69" hidden="1" outlineLevel="2" x14ac:dyDescent="0.2">
      <c r="A312" s="8"/>
      <c r="B312" s="69"/>
      <c r="C312" s="152"/>
      <c r="D312" s="152"/>
      <c r="E312" s="152"/>
      <c r="F312" s="152"/>
      <c r="G312" s="152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154"/>
      <c r="AE312" s="154"/>
      <c r="AF312" s="154"/>
      <c r="AG312" s="154"/>
      <c r="AH312" s="154"/>
      <c r="AI312" s="154"/>
      <c r="AJ312" s="154"/>
      <c r="AK312" s="152"/>
      <c r="AL312" s="152"/>
      <c r="AM312" s="152"/>
      <c r="AN312" s="152"/>
      <c r="AO312" s="152"/>
      <c r="AP312" s="152"/>
      <c r="AQ312" s="152"/>
      <c r="AR312" s="152"/>
      <c r="AS312" s="152"/>
      <c r="AT312" s="152"/>
      <c r="AU312" s="152"/>
      <c r="AV312" s="152"/>
      <c r="AW312" s="152"/>
      <c r="AX312" s="152"/>
      <c r="AY312" s="152"/>
      <c r="AZ312" s="152"/>
      <c r="BA312" s="152"/>
      <c r="BB312" s="152"/>
      <c r="BC312" s="152"/>
      <c r="BD312" s="152"/>
      <c r="BE312" s="152"/>
      <c r="BF312" s="152"/>
      <c r="BG312" s="152"/>
      <c r="BH312" s="152"/>
      <c r="BI312" s="152"/>
      <c r="BJ312" s="152"/>
      <c r="BK312" s="152"/>
      <c r="BL312" s="152"/>
      <c r="BM312" s="152"/>
      <c r="BN312" s="152"/>
      <c r="BO312" s="152"/>
      <c r="BP312" s="152"/>
      <c r="BQ312" s="152"/>
    </row>
    <row r="313" spans="1:69" hidden="1" outlineLevel="2" x14ac:dyDescent="0.2">
      <c r="A313" s="8"/>
      <c r="B313" s="159" t="s">
        <v>185</v>
      </c>
      <c r="C313" s="152"/>
      <c r="D313" s="152"/>
      <c r="E313" s="152"/>
      <c r="F313" s="152"/>
      <c r="G313" s="152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154"/>
      <c r="AE313" s="154"/>
      <c r="AF313" s="154"/>
      <c r="AG313" s="154"/>
      <c r="AH313" s="154"/>
      <c r="AI313" s="154"/>
      <c r="AJ313" s="154"/>
      <c r="AK313" s="152"/>
      <c r="AL313" s="152"/>
      <c r="AM313" s="152"/>
      <c r="AN313" s="152"/>
      <c r="AO313" s="152"/>
      <c r="AP313" s="152"/>
      <c r="AQ313" s="152"/>
      <c r="AR313" s="152"/>
      <c r="AS313" s="152"/>
      <c r="AT313" s="152"/>
      <c r="AU313" s="152"/>
      <c r="AV313" s="152"/>
      <c r="AW313" s="152"/>
      <c r="AX313" s="152"/>
      <c r="AY313" s="152"/>
      <c r="AZ313" s="152"/>
      <c r="BA313" s="152"/>
      <c r="BB313" s="152"/>
      <c r="BC313" s="152"/>
      <c r="BD313" s="152"/>
      <c r="BE313" s="152"/>
      <c r="BF313" s="152"/>
      <c r="BG313" s="152"/>
      <c r="BH313" s="152"/>
      <c r="BI313" s="152"/>
      <c r="BJ313" s="152"/>
      <c r="BK313" s="152"/>
      <c r="BL313" s="152"/>
      <c r="BM313" s="152"/>
      <c r="BN313" s="152"/>
      <c r="BO313" s="152"/>
      <c r="BP313" s="152"/>
      <c r="BQ313" s="152"/>
    </row>
    <row r="314" spans="1:69" hidden="1" outlineLevel="2" x14ac:dyDescent="0.2">
      <c r="A314" s="8"/>
      <c r="B314" s="69" t="s">
        <v>116</v>
      </c>
      <c r="C314" s="152"/>
      <c r="D314" s="152"/>
      <c r="E314" s="152"/>
      <c r="F314" s="152" t="s">
        <v>405</v>
      </c>
      <c r="G314" s="152"/>
      <c r="H314" s="154"/>
      <c r="I314" s="154"/>
      <c r="J314" s="154">
        <v>16.876000000000001</v>
      </c>
      <c r="K314" s="154">
        <v>16.876000000000001</v>
      </c>
      <c r="L314" s="154">
        <v>16.876000000000001</v>
      </c>
      <c r="M314" s="154">
        <v>16.876000000000001</v>
      </c>
      <c r="N314" s="154">
        <v>16.876000000000001</v>
      </c>
      <c r="O314" s="154">
        <v>16.876000000000001</v>
      </c>
      <c r="P314" s="154">
        <v>16.876000000000001</v>
      </c>
      <c r="Q314" s="154">
        <v>16.876000000000001</v>
      </c>
      <c r="R314" s="154">
        <v>16.876000000000001</v>
      </c>
      <c r="S314" s="154">
        <v>16.876000000000001</v>
      </c>
      <c r="T314" s="154">
        <v>16.876000000000001</v>
      </c>
      <c r="U314" s="154">
        <v>16.876000000000001</v>
      </c>
      <c r="V314" s="154">
        <v>16.876000000000001</v>
      </c>
      <c r="W314" s="154">
        <v>16.876000000000001</v>
      </c>
      <c r="X314" s="154">
        <v>16.876000000000001</v>
      </c>
      <c r="Y314" s="154">
        <v>16.876000000000001</v>
      </c>
      <c r="Z314" s="154">
        <v>16.876000000000001</v>
      </c>
      <c r="AA314" s="154">
        <v>16.876000000000001</v>
      </c>
      <c r="AB314" s="154">
        <v>16.876000000000001</v>
      </c>
      <c r="AC314" s="154">
        <v>16.876000000000001</v>
      </c>
      <c r="AD314" s="154">
        <v>16.876000000000001</v>
      </c>
      <c r="AE314" s="154">
        <v>16.876000000000001</v>
      </c>
      <c r="AF314" s="154">
        <v>16.876000000000001</v>
      </c>
      <c r="AG314" s="154">
        <f t="shared" ref="AG314" si="101">IF(AG$25="","",AF318)</f>
        <v>16.876000000000001</v>
      </c>
      <c r="AH314" s="154">
        <f t="shared" ref="AH314" si="102">IF(AH$25="","",AG318)</f>
        <v>16.876000000000001</v>
      </c>
      <c r="AI314" s="154">
        <f t="shared" ref="AI314" si="103">IF(AI$25="","",AH318)</f>
        <v>16.876000000000001</v>
      </c>
      <c r="AJ314" s="154">
        <f t="shared" ref="AJ314" si="104">IF(AJ$25="","",AI318)</f>
        <v>16.876000000000001</v>
      </c>
      <c r="AK314" s="152"/>
      <c r="AL314" s="152"/>
      <c r="AM314" s="152"/>
      <c r="AN314" s="152"/>
      <c r="AO314" s="152"/>
      <c r="AP314" s="152"/>
      <c r="AQ314" s="152"/>
      <c r="AR314" s="152"/>
      <c r="AS314" s="152"/>
      <c r="AT314" s="152"/>
      <c r="AU314" s="152"/>
      <c r="AV314" s="152"/>
      <c r="AW314" s="152"/>
      <c r="AX314" s="152"/>
      <c r="AY314" s="152"/>
      <c r="AZ314" s="152"/>
      <c r="BA314" s="152"/>
      <c r="BB314" s="152"/>
      <c r="BC314" s="152"/>
      <c r="BD314" s="152"/>
      <c r="BE314" s="152"/>
      <c r="BF314" s="152"/>
      <c r="BG314" s="152"/>
      <c r="BH314" s="152"/>
      <c r="BI314" s="152"/>
      <c r="BJ314" s="152"/>
      <c r="BK314" s="152"/>
      <c r="BL314" s="152"/>
      <c r="BM314" s="152"/>
      <c r="BN314" s="152"/>
      <c r="BO314" s="152"/>
      <c r="BP314" s="152"/>
      <c r="BQ314" s="152"/>
    </row>
    <row r="315" spans="1:69" hidden="1" outlineLevel="2" x14ac:dyDescent="0.2">
      <c r="A315" s="8"/>
      <c r="B315" s="69" t="s">
        <v>110</v>
      </c>
      <c r="C315" s="152"/>
      <c r="D315" s="152"/>
      <c r="E315" s="152"/>
      <c r="F315" s="152" t="s">
        <v>405</v>
      </c>
      <c r="G315" s="152"/>
      <c r="H315" s="154"/>
      <c r="I315" s="154"/>
      <c r="J315" s="154">
        <v>0</v>
      </c>
      <c r="K315" s="154">
        <v>0</v>
      </c>
      <c r="L315" s="154">
        <v>0</v>
      </c>
      <c r="M315" s="154">
        <v>0</v>
      </c>
      <c r="N315" s="154">
        <v>0</v>
      </c>
      <c r="O315" s="154">
        <v>0</v>
      </c>
      <c r="P315" s="154">
        <v>0</v>
      </c>
      <c r="Q315" s="154">
        <v>0</v>
      </c>
      <c r="R315" s="154">
        <v>0</v>
      </c>
      <c r="S315" s="154">
        <v>0</v>
      </c>
      <c r="T315" s="154">
        <v>0</v>
      </c>
      <c r="U315" s="154">
        <v>0</v>
      </c>
      <c r="V315" s="154">
        <v>0</v>
      </c>
      <c r="W315" s="154">
        <v>0</v>
      </c>
      <c r="X315" s="154">
        <v>0</v>
      </c>
      <c r="Y315" s="154">
        <v>0</v>
      </c>
      <c r="Z315" s="154">
        <v>0</v>
      </c>
      <c r="AA315" s="154">
        <v>0</v>
      </c>
      <c r="AB315" s="154">
        <v>0</v>
      </c>
      <c r="AC315" s="154">
        <v>0</v>
      </c>
      <c r="AD315" s="154">
        <v>0</v>
      </c>
      <c r="AE315" s="154">
        <v>0</v>
      </c>
      <c r="AF315" s="154">
        <v>0</v>
      </c>
      <c r="AG315" s="154">
        <f t="shared" ref="AG315:AJ315" si="105">IF(AG$25="","",MIN(AG314,AG200))</f>
        <v>0</v>
      </c>
      <c r="AH315" s="154">
        <f t="shared" si="105"/>
        <v>0</v>
      </c>
      <c r="AI315" s="154">
        <f t="shared" si="105"/>
        <v>0</v>
      </c>
      <c r="AJ315" s="154">
        <f t="shared" si="105"/>
        <v>0</v>
      </c>
      <c r="AK315" s="152"/>
      <c r="AL315" s="152"/>
      <c r="AM315" s="152"/>
      <c r="AN315" s="152"/>
      <c r="AO315" s="152"/>
      <c r="AP315" s="152"/>
      <c r="AQ315" s="152"/>
      <c r="AR315" s="152"/>
      <c r="AS315" s="152"/>
      <c r="AT315" s="152"/>
      <c r="AU315" s="152"/>
      <c r="AV315" s="152"/>
      <c r="AW315" s="152"/>
      <c r="AX315" s="152"/>
      <c r="AY315" s="152"/>
      <c r="AZ315" s="152"/>
      <c r="BA315" s="152"/>
      <c r="BB315" s="152"/>
      <c r="BC315" s="152"/>
      <c r="BD315" s="152"/>
      <c r="BE315" s="152"/>
      <c r="BF315" s="152"/>
      <c r="BG315" s="152"/>
      <c r="BH315" s="152"/>
      <c r="BI315" s="152"/>
      <c r="BJ315" s="152"/>
      <c r="BK315" s="152"/>
      <c r="BL315" s="152"/>
      <c r="BM315" s="152"/>
      <c r="BN315" s="152"/>
      <c r="BO315" s="152"/>
      <c r="BP315" s="152"/>
      <c r="BQ315" s="152"/>
    </row>
    <row r="316" spans="1:69" hidden="1" outlineLevel="2" x14ac:dyDescent="0.2">
      <c r="A316" s="8"/>
      <c r="B316" s="69" t="s">
        <v>115</v>
      </c>
      <c r="C316" s="152"/>
      <c r="D316" s="152"/>
      <c r="E316" s="152"/>
      <c r="F316" s="152" t="s">
        <v>405</v>
      </c>
      <c r="G316" s="152"/>
      <c r="H316" s="154"/>
      <c r="I316" s="154"/>
      <c r="J316" s="154">
        <v>0</v>
      </c>
      <c r="K316" s="154">
        <v>0</v>
      </c>
      <c r="L316" s="154">
        <v>0</v>
      </c>
      <c r="M316" s="154">
        <v>0</v>
      </c>
      <c r="N316" s="154">
        <v>0</v>
      </c>
      <c r="O316" s="154">
        <v>0</v>
      </c>
      <c r="P316" s="154">
        <v>0</v>
      </c>
      <c r="Q316" s="154">
        <v>0</v>
      </c>
      <c r="R316" s="154">
        <v>0</v>
      </c>
      <c r="S316" s="154">
        <v>0</v>
      </c>
      <c r="T316" s="154">
        <v>0</v>
      </c>
      <c r="U316" s="154">
        <v>0</v>
      </c>
      <c r="V316" s="154">
        <v>0</v>
      </c>
      <c r="W316" s="154">
        <v>0</v>
      </c>
      <c r="X316" s="154">
        <v>0</v>
      </c>
      <c r="Y316" s="154">
        <v>0</v>
      </c>
      <c r="Z316" s="154">
        <v>0</v>
      </c>
      <c r="AA316" s="154">
        <v>0</v>
      </c>
      <c r="AB316" s="154">
        <v>0</v>
      </c>
      <c r="AC316" s="154">
        <v>0</v>
      </c>
      <c r="AD316" s="154">
        <v>0</v>
      </c>
      <c r="AE316" s="154">
        <v>0</v>
      </c>
      <c r="AF316" s="154">
        <v>0</v>
      </c>
      <c r="AG316" s="154">
        <v>0</v>
      </c>
      <c r="AH316" s="154">
        <v>0</v>
      </c>
      <c r="AI316" s="154">
        <v>0</v>
      </c>
      <c r="AJ316" s="154">
        <v>0</v>
      </c>
      <c r="AK316" s="152"/>
      <c r="AL316" s="152"/>
      <c r="AM316" s="152"/>
      <c r="AN316" s="152"/>
      <c r="AO316" s="152"/>
      <c r="AP316" s="152"/>
      <c r="AQ316" s="152"/>
      <c r="AR316" s="152"/>
      <c r="AS316" s="152"/>
      <c r="AT316" s="152"/>
      <c r="AU316" s="152"/>
      <c r="AV316" s="152"/>
      <c r="AW316" s="152"/>
      <c r="AX316" s="152"/>
      <c r="AY316" s="152"/>
      <c r="AZ316" s="152"/>
      <c r="BA316" s="152"/>
      <c r="BB316" s="152"/>
      <c r="BC316" s="152"/>
      <c r="BD316" s="152"/>
      <c r="BE316" s="152"/>
      <c r="BF316" s="152"/>
      <c r="BG316" s="152"/>
      <c r="BH316" s="152"/>
      <c r="BI316" s="152"/>
      <c r="BJ316" s="152"/>
      <c r="BK316" s="152"/>
      <c r="BL316" s="152"/>
      <c r="BM316" s="152"/>
      <c r="BN316" s="152"/>
      <c r="BO316" s="152"/>
      <c r="BP316" s="152"/>
      <c r="BQ316" s="152"/>
    </row>
    <row r="317" spans="1:69" hidden="1" outlineLevel="2" x14ac:dyDescent="0.2">
      <c r="A317" s="8"/>
      <c r="B317" s="69" t="s">
        <v>114</v>
      </c>
      <c r="C317" s="152"/>
      <c r="D317" s="152"/>
      <c r="E317" s="152"/>
      <c r="F317" s="152" t="s">
        <v>405</v>
      </c>
      <c r="G317" s="152"/>
      <c r="H317" s="154"/>
      <c r="I317" s="154"/>
      <c r="J317" s="154">
        <v>0</v>
      </c>
      <c r="K317" s="154">
        <v>0</v>
      </c>
      <c r="L317" s="154">
        <v>0</v>
      </c>
      <c r="M317" s="154">
        <v>0</v>
      </c>
      <c r="N317" s="154">
        <v>0</v>
      </c>
      <c r="O317" s="154">
        <v>0</v>
      </c>
      <c r="P317" s="154">
        <v>0</v>
      </c>
      <c r="Q317" s="154">
        <v>0</v>
      </c>
      <c r="R317" s="154">
        <v>0</v>
      </c>
      <c r="S317" s="154">
        <v>0</v>
      </c>
      <c r="T317" s="154">
        <v>0</v>
      </c>
      <c r="U317" s="154">
        <v>0</v>
      </c>
      <c r="V317" s="154">
        <v>0</v>
      </c>
      <c r="W317" s="154">
        <v>0</v>
      </c>
      <c r="X317" s="154">
        <v>0</v>
      </c>
      <c r="Y317" s="154">
        <v>0</v>
      </c>
      <c r="Z317" s="154">
        <v>0</v>
      </c>
      <c r="AA317" s="154">
        <v>0</v>
      </c>
      <c r="AB317" s="154">
        <v>0</v>
      </c>
      <c r="AC317" s="154">
        <v>0</v>
      </c>
      <c r="AD317" s="154">
        <v>0</v>
      </c>
      <c r="AE317" s="154">
        <v>0</v>
      </c>
      <c r="AF317" s="154">
        <v>0</v>
      </c>
      <c r="AG317" s="154">
        <f>IF(AG$25="","",SUM($I316:AG316))</f>
        <v>0</v>
      </c>
      <c r="AH317" s="154">
        <f>IF(AH$25="","",SUM($I316:AH316))</f>
        <v>0</v>
      </c>
      <c r="AI317" s="154">
        <f>IF(AI$25="","",SUM($I316:AI316))</f>
        <v>0</v>
      </c>
      <c r="AJ317" s="154">
        <f>IF(AJ$25="","",SUM($I316:AJ316))</f>
        <v>0</v>
      </c>
      <c r="AK317" s="152"/>
      <c r="AL317" s="152"/>
      <c r="AM317" s="152"/>
      <c r="AN317" s="152"/>
      <c r="AO317" s="152"/>
      <c r="AP317" s="152"/>
      <c r="AQ317" s="152"/>
      <c r="AR317" s="152"/>
      <c r="AS317" s="152"/>
      <c r="AT317" s="152"/>
      <c r="AU317" s="152"/>
      <c r="AV317" s="152"/>
      <c r="AW317" s="152"/>
      <c r="AX317" s="152"/>
      <c r="AY317" s="152"/>
      <c r="AZ317" s="152"/>
      <c r="BA317" s="152"/>
      <c r="BB317" s="152"/>
      <c r="BC317" s="152"/>
      <c r="BD317" s="152"/>
      <c r="BE317" s="152"/>
      <c r="BF317" s="152"/>
      <c r="BG317" s="152"/>
      <c r="BH317" s="152"/>
      <c r="BI317" s="152"/>
      <c r="BJ317" s="152"/>
      <c r="BK317" s="152"/>
      <c r="BL317" s="152"/>
      <c r="BM317" s="152"/>
      <c r="BN317" s="152"/>
      <c r="BO317" s="152"/>
      <c r="BP317" s="152"/>
      <c r="BQ317" s="152"/>
    </row>
    <row r="318" spans="1:69" hidden="1" outlineLevel="2" x14ac:dyDescent="0.2">
      <c r="A318" s="8"/>
      <c r="B318" s="69" t="s">
        <v>113</v>
      </c>
      <c r="C318" s="152"/>
      <c r="D318" s="152"/>
      <c r="E318" s="152"/>
      <c r="F318" s="152" t="s">
        <v>405</v>
      </c>
      <c r="G318" s="152"/>
      <c r="H318" s="154"/>
      <c r="I318" s="154">
        <v>16.876000000000001</v>
      </c>
      <c r="J318" s="154">
        <v>16.876000000000001</v>
      </c>
      <c r="K318" s="154">
        <v>16.876000000000001</v>
      </c>
      <c r="L318" s="154">
        <v>16.876000000000001</v>
      </c>
      <c r="M318" s="154">
        <v>16.876000000000001</v>
      </c>
      <c r="N318" s="154">
        <v>16.876000000000001</v>
      </c>
      <c r="O318" s="154">
        <v>16.876000000000001</v>
      </c>
      <c r="P318" s="154">
        <v>16.876000000000001</v>
      </c>
      <c r="Q318" s="154">
        <v>16.876000000000001</v>
      </c>
      <c r="R318" s="154">
        <v>16.876000000000001</v>
      </c>
      <c r="S318" s="154">
        <v>16.876000000000001</v>
      </c>
      <c r="T318" s="154">
        <v>16.876000000000001</v>
      </c>
      <c r="U318" s="154">
        <v>16.876000000000001</v>
      </c>
      <c r="V318" s="154">
        <v>16.876000000000001</v>
      </c>
      <c r="W318" s="154">
        <v>16.876000000000001</v>
      </c>
      <c r="X318" s="154">
        <v>16.876000000000001</v>
      </c>
      <c r="Y318" s="154">
        <v>16.876000000000001</v>
      </c>
      <c r="Z318" s="154">
        <v>16.876000000000001</v>
      </c>
      <c r="AA318" s="154">
        <v>16.876000000000001</v>
      </c>
      <c r="AB318" s="154">
        <v>16.876000000000001</v>
      </c>
      <c r="AC318" s="154">
        <v>16.876000000000001</v>
      </c>
      <c r="AD318" s="154">
        <v>16.876000000000001</v>
      </c>
      <c r="AE318" s="154">
        <v>16.876000000000001</v>
      </c>
      <c r="AF318" s="154">
        <v>16.876000000000001</v>
      </c>
      <c r="AG318" s="154">
        <f t="shared" ref="AG318:AJ318" si="106">IF(AG$25="","",AG314-AG315-AG316)</f>
        <v>16.876000000000001</v>
      </c>
      <c r="AH318" s="154">
        <f t="shared" si="106"/>
        <v>16.876000000000001</v>
      </c>
      <c r="AI318" s="154">
        <f t="shared" si="106"/>
        <v>16.876000000000001</v>
      </c>
      <c r="AJ318" s="154">
        <f t="shared" si="106"/>
        <v>16.876000000000001</v>
      </c>
      <c r="AK318" s="152"/>
      <c r="AL318" s="152"/>
      <c r="AM318" s="152"/>
      <c r="AN318" s="152"/>
      <c r="AO318" s="152"/>
      <c r="AP318" s="152"/>
      <c r="AQ318" s="152"/>
      <c r="AR318" s="152"/>
      <c r="AS318" s="152"/>
      <c r="AT318" s="152"/>
      <c r="AU318" s="152"/>
      <c r="AV318" s="152"/>
      <c r="AW318" s="152"/>
      <c r="AX318" s="152"/>
      <c r="AY318" s="152"/>
      <c r="AZ318" s="152"/>
      <c r="BA318" s="152"/>
      <c r="BB318" s="152"/>
      <c r="BC318" s="152"/>
      <c r="BD318" s="152"/>
      <c r="BE318" s="152"/>
      <c r="BF318" s="152"/>
      <c r="BG318" s="152"/>
      <c r="BH318" s="152"/>
      <c r="BI318" s="152"/>
      <c r="BJ318" s="152"/>
      <c r="BK318" s="152"/>
      <c r="BL318" s="152"/>
      <c r="BM318" s="152"/>
      <c r="BN318" s="152"/>
      <c r="BO318" s="152"/>
      <c r="BP318" s="152"/>
      <c r="BQ318" s="152"/>
    </row>
    <row r="319" spans="1:69" hidden="1" outlineLevel="2" x14ac:dyDescent="0.2">
      <c r="A319" s="8"/>
      <c r="B319" s="69"/>
      <c r="C319" s="152"/>
      <c r="D319" s="152"/>
      <c r="E319" s="152"/>
      <c r="F319" s="152"/>
      <c r="G319" s="152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154"/>
      <c r="AE319" s="154"/>
      <c r="AF319" s="154"/>
      <c r="AG319" s="154"/>
      <c r="AH319" s="154"/>
      <c r="AI319" s="154"/>
      <c r="AJ319" s="154"/>
      <c r="AK319" s="152"/>
      <c r="AL319" s="152"/>
      <c r="AM319" s="152"/>
      <c r="AN319" s="152"/>
      <c r="AO319" s="152"/>
      <c r="AP319" s="152"/>
      <c r="AQ319" s="152"/>
      <c r="AR319" s="152"/>
      <c r="AS319" s="152"/>
      <c r="AT319" s="152"/>
      <c r="AU319" s="152"/>
      <c r="AV319" s="152"/>
      <c r="AW319" s="152"/>
      <c r="AX319" s="152"/>
      <c r="AY319" s="152"/>
      <c r="AZ319" s="152"/>
      <c r="BA319" s="152"/>
      <c r="BB319" s="152"/>
      <c r="BC319" s="152"/>
      <c r="BD319" s="152"/>
      <c r="BE319" s="152"/>
      <c r="BF319" s="152"/>
      <c r="BG319" s="152"/>
      <c r="BH319" s="152"/>
      <c r="BI319" s="152"/>
      <c r="BJ319" s="152"/>
      <c r="BK319" s="152"/>
      <c r="BL319" s="152"/>
      <c r="BM319" s="152"/>
      <c r="BN319" s="152"/>
      <c r="BO319" s="152"/>
      <c r="BP319" s="152"/>
      <c r="BQ319" s="152"/>
    </row>
    <row r="320" spans="1:69" hidden="1" outlineLevel="2" x14ac:dyDescent="0.2">
      <c r="A320" s="8"/>
      <c r="B320" s="69" t="s">
        <v>112</v>
      </c>
      <c r="C320" s="152"/>
      <c r="D320" s="152"/>
      <c r="E320" s="152"/>
      <c r="F320" s="152" t="s">
        <v>405</v>
      </c>
      <c r="G320" s="152"/>
      <c r="H320" s="154"/>
      <c r="I320" s="154"/>
      <c r="J320" s="154">
        <v>0</v>
      </c>
      <c r="K320" s="154">
        <v>4.9630000000000001</v>
      </c>
      <c r="L320" s="154">
        <v>2.9750000000000005</v>
      </c>
      <c r="M320" s="154">
        <v>3.0047500000000009</v>
      </c>
      <c r="N320" s="154">
        <v>3.0347975000000011</v>
      </c>
      <c r="O320" s="154">
        <v>3.0651454750000009</v>
      </c>
      <c r="P320" s="154">
        <v>3.0957969297500005</v>
      </c>
      <c r="Q320" s="154">
        <v>3.1267548990475005</v>
      </c>
      <c r="R320" s="154">
        <v>3.1580224480379755</v>
      </c>
      <c r="S320" s="154">
        <v>3.1896026725183555</v>
      </c>
      <c r="T320" s="154">
        <v>3.221498699243539</v>
      </c>
      <c r="U320" s="154">
        <v>3.253713686235975</v>
      </c>
      <c r="V320" s="154">
        <v>3.2862508230983347</v>
      </c>
      <c r="W320" s="154">
        <v>3.3191133313293184</v>
      </c>
      <c r="X320" s="154">
        <v>3.3523044646426117</v>
      </c>
      <c r="Y320" s="154">
        <v>3.3858275092890384</v>
      </c>
      <c r="Z320" s="154">
        <v>3.4196857843819291</v>
      </c>
      <c r="AA320" s="154">
        <v>3.4538826422257487</v>
      </c>
      <c r="AB320" s="154">
        <v>3.4884214686480064</v>
      </c>
      <c r="AC320" s="154">
        <v>3.5233056833344869</v>
      </c>
      <c r="AD320" s="154">
        <v>3.5585387401678319</v>
      </c>
      <c r="AE320" s="154">
        <v>3.5941241275695099</v>
      </c>
      <c r="AF320" s="154">
        <v>3.6300653688452051</v>
      </c>
      <c r="AG320" s="154">
        <f t="shared" ref="AG320:AJ320" si="107">IF(AG$25="","",AF325)</f>
        <v>3.6663660225336572</v>
      </c>
      <c r="AH320" s="154">
        <f t="shared" si="107"/>
        <v>3.7030296827589932</v>
      </c>
      <c r="AI320" s="154">
        <f t="shared" si="107"/>
        <v>3.740059979586583</v>
      </c>
      <c r="AJ320" s="154">
        <f t="shared" si="107"/>
        <v>3.7774605793824492</v>
      </c>
      <c r="AK320" s="152"/>
      <c r="AL320" s="152"/>
      <c r="AM320" s="152"/>
      <c r="AN320" s="152"/>
      <c r="AO320" s="152"/>
      <c r="AP320" s="152"/>
      <c r="AQ320" s="152"/>
      <c r="AR320" s="152"/>
      <c r="AS320" s="152"/>
      <c r="AT320" s="152"/>
      <c r="AU320" s="152"/>
      <c r="AV320" s="152"/>
      <c r="AW320" s="152"/>
      <c r="AX320" s="152"/>
      <c r="AY320" s="152"/>
      <c r="AZ320" s="152"/>
      <c r="BA320" s="152"/>
      <c r="BB320" s="152"/>
      <c r="BC320" s="152"/>
      <c r="BD320" s="152"/>
      <c r="BE320" s="152"/>
      <c r="BF320" s="152"/>
      <c r="BG320" s="152"/>
      <c r="BH320" s="152"/>
      <c r="BI320" s="152"/>
      <c r="BJ320" s="152"/>
      <c r="BK320" s="152"/>
      <c r="BL320" s="152"/>
      <c r="BM320" s="152"/>
      <c r="BN320" s="152"/>
      <c r="BO320" s="152"/>
      <c r="BP320" s="152"/>
      <c r="BQ320" s="152"/>
    </row>
    <row r="321" spans="1:69" hidden="1" outlineLevel="2" x14ac:dyDescent="0.2">
      <c r="A321" s="8"/>
      <c r="B321" s="69" t="s">
        <v>111</v>
      </c>
      <c r="C321" s="152"/>
      <c r="D321" s="152"/>
      <c r="E321" s="152"/>
      <c r="F321" s="152" t="s">
        <v>405</v>
      </c>
      <c r="G321" s="152"/>
      <c r="H321" s="154"/>
      <c r="I321" s="154">
        <v>4.0830000000000002</v>
      </c>
      <c r="J321" s="154">
        <v>4.9630000000000001</v>
      </c>
      <c r="K321" s="154">
        <v>2.9750000000000001</v>
      </c>
      <c r="L321" s="154">
        <v>3.00475</v>
      </c>
      <c r="M321" s="154">
        <v>3.0347975000000003</v>
      </c>
      <c r="N321" s="154">
        <v>3.0651454750000005</v>
      </c>
      <c r="O321" s="154">
        <v>3.0957969297500005</v>
      </c>
      <c r="P321" s="154">
        <v>3.1267548990475005</v>
      </c>
      <c r="Q321" s="154">
        <v>3.1580224480379755</v>
      </c>
      <c r="R321" s="154">
        <v>3.1896026725183555</v>
      </c>
      <c r="S321" s="154">
        <v>3.221498699243539</v>
      </c>
      <c r="T321" s="154">
        <v>3.2537136862359746</v>
      </c>
      <c r="U321" s="154">
        <v>3.2862508230983343</v>
      </c>
      <c r="V321" s="154">
        <v>3.3191133313293175</v>
      </c>
      <c r="W321" s="154">
        <v>3.3523044646426108</v>
      </c>
      <c r="X321" s="154">
        <v>3.3858275092890371</v>
      </c>
      <c r="Y321" s="154">
        <v>3.4196857843819273</v>
      </c>
      <c r="Z321" s="154">
        <v>3.4538826422257465</v>
      </c>
      <c r="AA321" s="154">
        <v>3.4884214686480042</v>
      </c>
      <c r="AB321" s="154">
        <v>3.5233056833344842</v>
      </c>
      <c r="AC321" s="154">
        <v>3.5585387401678292</v>
      </c>
      <c r="AD321" s="154">
        <v>3.5941241275695077</v>
      </c>
      <c r="AE321" s="154">
        <v>3.6300653688452029</v>
      </c>
      <c r="AF321" s="154">
        <v>3.666366022533655</v>
      </c>
      <c r="AG321" s="154">
        <f t="shared" ref="AG321:AJ321" si="108">IF(AG$25="","",AG$192)</f>
        <v>3.7030296827589915</v>
      </c>
      <c r="AH321" s="154">
        <f t="shared" si="108"/>
        <v>3.7400599795865812</v>
      </c>
      <c r="AI321" s="154">
        <f t="shared" si="108"/>
        <v>3.7774605793824469</v>
      </c>
      <c r="AJ321" s="154">
        <f t="shared" si="108"/>
        <v>3.8152351851762716</v>
      </c>
      <c r="AK321" s="152"/>
      <c r="AL321" s="152"/>
      <c r="AM321" s="152"/>
      <c r="AN321" s="152"/>
      <c r="AO321" s="152"/>
      <c r="AP321" s="152"/>
      <c r="AQ321" s="152"/>
      <c r="AR321" s="152"/>
      <c r="AS321" s="152"/>
      <c r="AT321" s="152"/>
      <c r="AU321" s="152"/>
      <c r="AV321" s="152"/>
      <c r="AW321" s="152"/>
      <c r="AX321" s="152"/>
      <c r="AY321" s="152"/>
      <c r="AZ321" s="152"/>
      <c r="BA321" s="152"/>
      <c r="BB321" s="152"/>
      <c r="BC321" s="152"/>
      <c r="BD321" s="152"/>
      <c r="BE321" s="152"/>
      <c r="BF321" s="152"/>
      <c r="BG321" s="152"/>
      <c r="BH321" s="152"/>
      <c r="BI321" s="152"/>
      <c r="BJ321" s="152"/>
      <c r="BK321" s="152"/>
      <c r="BL321" s="152"/>
      <c r="BM321" s="152"/>
      <c r="BN321" s="152"/>
      <c r="BO321" s="152"/>
      <c r="BP321" s="152"/>
      <c r="BQ321" s="152"/>
    </row>
    <row r="322" spans="1:69" hidden="1" outlineLevel="2" x14ac:dyDescent="0.2">
      <c r="A322" s="8"/>
      <c r="B322" s="69" t="s">
        <v>110</v>
      </c>
      <c r="C322" s="152"/>
      <c r="D322" s="152"/>
      <c r="E322" s="152"/>
      <c r="F322" s="152" t="s">
        <v>405</v>
      </c>
      <c r="G322" s="152"/>
      <c r="H322" s="154"/>
      <c r="I322" s="154"/>
      <c r="J322" s="154">
        <v>0</v>
      </c>
      <c r="K322" s="154">
        <v>0</v>
      </c>
      <c r="L322" s="154">
        <v>0</v>
      </c>
      <c r="M322" s="154">
        <v>0</v>
      </c>
      <c r="N322" s="154">
        <v>0</v>
      </c>
      <c r="O322" s="154">
        <v>0</v>
      </c>
      <c r="P322" s="154">
        <v>0</v>
      </c>
      <c r="Q322" s="154">
        <v>0</v>
      </c>
      <c r="R322" s="154">
        <v>0</v>
      </c>
      <c r="S322" s="154">
        <v>0</v>
      </c>
      <c r="T322" s="154">
        <v>0</v>
      </c>
      <c r="U322" s="154">
        <v>0</v>
      </c>
      <c r="V322" s="154">
        <v>0</v>
      </c>
      <c r="W322" s="154">
        <v>0</v>
      </c>
      <c r="X322" s="154">
        <v>0</v>
      </c>
      <c r="Y322" s="154">
        <v>0</v>
      </c>
      <c r="Z322" s="154">
        <v>0</v>
      </c>
      <c r="AA322" s="154">
        <v>0</v>
      </c>
      <c r="AB322" s="154">
        <v>0</v>
      </c>
      <c r="AC322" s="154">
        <v>0</v>
      </c>
      <c r="AD322" s="154">
        <v>0</v>
      </c>
      <c r="AE322" s="154">
        <v>0</v>
      </c>
      <c r="AF322" s="154">
        <v>0</v>
      </c>
      <c r="AG322" s="154">
        <f t="shared" ref="AG322:AJ322" si="109">IF(AG$25="","",AG$200-AG315)</f>
        <v>0</v>
      </c>
      <c r="AH322" s="154">
        <f t="shared" si="109"/>
        <v>0</v>
      </c>
      <c r="AI322" s="154">
        <f t="shared" si="109"/>
        <v>0</v>
      </c>
      <c r="AJ322" s="154">
        <f t="shared" si="109"/>
        <v>0</v>
      </c>
      <c r="AK322" s="152"/>
      <c r="AL322" s="152"/>
      <c r="AM322" s="152"/>
      <c r="AN322" s="152"/>
      <c r="AO322" s="152"/>
      <c r="AP322" s="152"/>
      <c r="AQ322" s="152"/>
      <c r="AR322" s="152"/>
      <c r="AS322" s="152"/>
      <c r="AT322" s="152"/>
      <c r="AU322" s="152"/>
      <c r="AV322" s="152"/>
      <c r="AW322" s="152"/>
      <c r="AX322" s="152"/>
      <c r="AY322" s="152"/>
      <c r="AZ322" s="152"/>
      <c r="BA322" s="152"/>
      <c r="BB322" s="152"/>
      <c r="BC322" s="152"/>
      <c r="BD322" s="152"/>
      <c r="BE322" s="152"/>
      <c r="BF322" s="152"/>
      <c r="BG322" s="152"/>
      <c r="BH322" s="152"/>
      <c r="BI322" s="152"/>
      <c r="BJ322" s="152"/>
      <c r="BK322" s="152"/>
      <c r="BL322" s="152"/>
      <c r="BM322" s="152"/>
      <c r="BN322" s="152"/>
      <c r="BO322" s="152"/>
      <c r="BP322" s="152"/>
      <c r="BQ322" s="152"/>
    </row>
    <row r="323" spans="1:69" hidden="1" outlineLevel="2" x14ac:dyDescent="0.2">
      <c r="A323" s="8"/>
      <c r="B323" s="69" t="s">
        <v>109</v>
      </c>
      <c r="C323" s="152"/>
      <c r="D323" s="152"/>
      <c r="E323" s="152"/>
      <c r="F323" s="152" t="s">
        <v>405</v>
      </c>
      <c r="G323" s="152"/>
      <c r="H323" s="154"/>
      <c r="I323" s="154">
        <v>4.0830000000000002</v>
      </c>
      <c r="J323" s="154">
        <v>0</v>
      </c>
      <c r="K323" s="154">
        <v>4.9630000000000001</v>
      </c>
      <c r="L323" s="154">
        <v>2.9750000000000001</v>
      </c>
      <c r="M323" s="154">
        <v>3.00475</v>
      </c>
      <c r="N323" s="154">
        <v>3.0347975000000003</v>
      </c>
      <c r="O323" s="154">
        <v>3.0651454750000005</v>
      </c>
      <c r="P323" s="154">
        <v>3.0957969297500005</v>
      </c>
      <c r="Q323" s="154">
        <v>3.1267548990475005</v>
      </c>
      <c r="R323" s="154">
        <v>3.1580224480379755</v>
      </c>
      <c r="S323" s="154">
        <v>3.1896026725183555</v>
      </c>
      <c r="T323" s="154">
        <v>3.221498699243539</v>
      </c>
      <c r="U323" s="154">
        <v>3.2537136862359746</v>
      </c>
      <c r="V323" s="154">
        <v>3.2862508230983343</v>
      </c>
      <c r="W323" s="154">
        <v>3.3191133313293175</v>
      </c>
      <c r="X323" s="154">
        <v>3.3523044646426108</v>
      </c>
      <c r="Y323" s="154">
        <v>3.3858275092890371</v>
      </c>
      <c r="Z323" s="154">
        <v>3.4196857843819273</v>
      </c>
      <c r="AA323" s="154">
        <v>3.4538826422257465</v>
      </c>
      <c r="AB323" s="154">
        <v>3.4884214686480042</v>
      </c>
      <c r="AC323" s="154">
        <v>3.5233056833344842</v>
      </c>
      <c r="AD323" s="154">
        <v>3.5585387401678292</v>
      </c>
      <c r="AE323" s="154">
        <v>3.5941241275695077</v>
      </c>
      <c r="AF323" s="154">
        <v>3.6300653688452029</v>
      </c>
      <c r="AG323" s="154">
        <f t="shared" ref="AG323:AJ323" si="110">AF230</f>
        <v>3.666366022533655</v>
      </c>
      <c r="AH323" s="154">
        <f t="shared" si="110"/>
        <v>3.7030296827589915</v>
      </c>
      <c r="AI323" s="154">
        <f t="shared" si="110"/>
        <v>3.7400599795865812</v>
      </c>
      <c r="AJ323" s="154">
        <f t="shared" si="110"/>
        <v>3.7774605793824469</v>
      </c>
      <c r="AK323" s="152"/>
      <c r="AL323" s="152"/>
      <c r="AM323" s="152"/>
      <c r="AN323" s="152"/>
      <c r="AO323" s="152"/>
      <c r="AP323" s="152"/>
      <c r="AQ323" s="152"/>
      <c r="AR323" s="152"/>
      <c r="AS323" s="152"/>
      <c r="AT323" s="152"/>
      <c r="AU323" s="152"/>
      <c r="AV323" s="152"/>
      <c r="AW323" s="152"/>
      <c r="AX323" s="152"/>
      <c r="AY323" s="152"/>
      <c r="AZ323" s="152"/>
      <c r="BA323" s="152"/>
      <c r="BB323" s="152"/>
      <c r="BC323" s="152"/>
      <c r="BD323" s="152"/>
      <c r="BE323" s="152"/>
      <c r="BF323" s="152"/>
      <c r="BG323" s="152"/>
      <c r="BH323" s="152"/>
      <c r="BI323" s="152"/>
      <c r="BJ323" s="152"/>
      <c r="BK323" s="152"/>
      <c r="BL323" s="152"/>
      <c r="BM323" s="152"/>
      <c r="BN323" s="152"/>
      <c r="BO323" s="152"/>
      <c r="BP323" s="152"/>
      <c r="BQ323" s="152"/>
    </row>
    <row r="324" spans="1:69" hidden="1" outlineLevel="2" x14ac:dyDescent="0.2">
      <c r="A324" s="8"/>
      <c r="B324" s="69" t="s">
        <v>108</v>
      </c>
      <c r="C324" s="152"/>
      <c r="D324" s="152"/>
      <c r="E324" s="152"/>
      <c r="F324" s="152" t="s">
        <v>405</v>
      </c>
      <c r="G324" s="152"/>
      <c r="H324" s="154"/>
      <c r="I324" s="154"/>
      <c r="J324" s="154">
        <v>4.0830000000000002</v>
      </c>
      <c r="K324" s="154">
        <v>9.0459999999999994</v>
      </c>
      <c r="L324" s="154">
        <v>12.020999999999999</v>
      </c>
      <c r="M324" s="154">
        <v>15.025749999999999</v>
      </c>
      <c r="N324" s="154">
        <v>18.060547499999998</v>
      </c>
      <c r="O324" s="154">
        <v>21.125692975</v>
      </c>
      <c r="P324" s="154">
        <v>24.221489904750001</v>
      </c>
      <c r="Q324" s="154">
        <v>27.348244803797503</v>
      </c>
      <c r="R324" s="154">
        <v>30.506267251835478</v>
      </c>
      <c r="S324" s="154">
        <v>33.695869924353836</v>
      </c>
      <c r="T324" s="154">
        <v>36.917368623597376</v>
      </c>
      <c r="U324" s="154">
        <v>40.171082309833352</v>
      </c>
      <c r="V324" s="154">
        <v>43.457333132931687</v>
      </c>
      <c r="W324" s="154">
        <v>46.776446464261006</v>
      </c>
      <c r="X324" s="154">
        <v>50.128750928903614</v>
      </c>
      <c r="Y324" s="154">
        <v>53.51457843819265</v>
      </c>
      <c r="Z324" s="154">
        <v>56.934264222574576</v>
      </c>
      <c r="AA324" s="154">
        <v>60.388146864800319</v>
      </c>
      <c r="AB324" s="154">
        <v>63.876568333448326</v>
      </c>
      <c r="AC324" s="154">
        <v>67.399874016782803</v>
      </c>
      <c r="AD324" s="154">
        <v>70.958412756950636</v>
      </c>
      <c r="AE324" s="154">
        <v>74.552536884520151</v>
      </c>
      <c r="AF324" s="154">
        <v>78.18260225336536</v>
      </c>
      <c r="AG324" s="154">
        <f>IF(AG$25="","",SUM($I323:AG323))</f>
        <v>81.848968275899011</v>
      </c>
      <c r="AH324" s="154">
        <f>IF(AH$25="","",SUM($I323:AH323))</f>
        <v>85.551997958658006</v>
      </c>
      <c r="AI324" s="154">
        <f>IF(AI$25="","",SUM($I323:AI323))</f>
        <v>89.292057938244582</v>
      </c>
      <c r="AJ324" s="154">
        <f>IF(AJ$25="","",SUM($I323:AJ323))</f>
        <v>93.069518517627031</v>
      </c>
      <c r="AK324" s="152"/>
      <c r="AL324" s="152"/>
      <c r="AM324" s="152"/>
      <c r="AN324" s="152"/>
      <c r="AO324" s="152"/>
      <c r="AP324" s="152"/>
      <c r="AQ324" s="152"/>
      <c r="AR324" s="152"/>
      <c r="AS324" s="152"/>
      <c r="AT324" s="152"/>
      <c r="AU324" s="152"/>
      <c r="AV324" s="152"/>
      <c r="AW324" s="152"/>
      <c r="AX324" s="152"/>
      <c r="AY324" s="152"/>
      <c r="AZ324" s="152"/>
      <c r="BA324" s="152"/>
      <c r="BB324" s="152"/>
      <c r="BC324" s="152"/>
      <c r="BD324" s="152"/>
      <c r="BE324" s="152"/>
      <c r="BF324" s="152"/>
      <c r="BG324" s="152"/>
      <c r="BH324" s="152"/>
      <c r="BI324" s="152"/>
      <c r="BJ324" s="152"/>
      <c r="BK324" s="152"/>
      <c r="BL324" s="152"/>
      <c r="BM324" s="152"/>
      <c r="BN324" s="152"/>
      <c r="BO324" s="152"/>
      <c r="BP324" s="152"/>
      <c r="BQ324" s="152"/>
    </row>
    <row r="325" spans="1:69" hidden="1" outlineLevel="2" x14ac:dyDescent="0.2">
      <c r="A325" s="8"/>
      <c r="B325" s="69" t="s">
        <v>107</v>
      </c>
      <c r="C325" s="152"/>
      <c r="D325" s="152"/>
      <c r="E325" s="152"/>
      <c r="F325" s="152" t="s">
        <v>405</v>
      </c>
      <c r="G325" s="152"/>
      <c r="H325" s="154"/>
      <c r="I325" s="154"/>
      <c r="J325" s="154">
        <v>4.9630000000000001</v>
      </c>
      <c r="K325" s="154">
        <v>2.9750000000000005</v>
      </c>
      <c r="L325" s="154">
        <v>3.0047500000000009</v>
      </c>
      <c r="M325" s="154">
        <v>3.0347975000000011</v>
      </c>
      <c r="N325" s="154">
        <v>3.0651454750000009</v>
      </c>
      <c r="O325" s="154">
        <v>3.0957969297500005</v>
      </c>
      <c r="P325" s="154">
        <v>3.1267548990475005</v>
      </c>
      <c r="Q325" s="154">
        <v>3.1580224480379755</v>
      </c>
      <c r="R325" s="154">
        <v>3.1896026725183555</v>
      </c>
      <c r="S325" s="154">
        <v>3.221498699243539</v>
      </c>
      <c r="T325" s="154">
        <v>3.253713686235975</v>
      </c>
      <c r="U325" s="154">
        <v>3.2862508230983347</v>
      </c>
      <c r="V325" s="154">
        <v>3.3191133313293184</v>
      </c>
      <c r="W325" s="154">
        <v>3.3523044646426117</v>
      </c>
      <c r="X325" s="154">
        <v>3.3858275092890384</v>
      </c>
      <c r="Y325" s="154">
        <v>3.4196857843819291</v>
      </c>
      <c r="Z325" s="154">
        <v>3.4538826422257487</v>
      </c>
      <c r="AA325" s="154">
        <v>3.4884214686480064</v>
      </c>
      <c r="AB325" s="154">
        <v>3.5233056833344869</v>
      </c>
      <c r="AC325" s="154">
        <v>3.5585387401678319</v>
      </c>
      <c r="AD325" s="154">
        <v>3.5941241275695099</v>
      </c>
      <c r="AE325" s="154">
        <v>3.6300653688452051</v>
      </c>
      <c r="AF325" s="154">
        <v>3.6663660225336572</v>
      </c>
      <c r="AG325" s="154">
        <f t="shared" ref="AG325:AJ325" si="111">IF(AG$25="","",AG320+AG321-AG322-AG323)</f>
        <v>3.7030296827589932</v>
      </c>
      <c r="AH325" s="154">
        <f t="shared" si="111"/>
        <v>3.740059979586583</v>
      </c>
      <c r="AI325" s="154">
        <f t="shared" si="111"/>
        <v>3.7774605793824492</v>
      </c>
      <c r="AJ325" s="154">
        <f t="shared" si="111"/>
        <v>3.8152351851762742</v>
      </c>
      <c r="AK325" s="152"/>
      <c r="AL325" s="152"/>
      <c r="AM325" s="152"/>
      <c r="AN325" s="152"/>
      <c r="AO325" s="152"/>
      <c r="AP325" s="152"/>
      <c r="AQ325" s="152"/>
      <c r="AR325" s="152"/>
      <c r="AS325" s="152"/>
      <c r="AT325" s="152"/>
      <c r="AU325" s="152"/>
      <c r="AV325" s="152"/>
      <c r="AW325" s="152"/>
      <c r="AX325" s="152"/>
      <c r="AY325" s="152"/>
      <c r="AZ325" s="152"/>
      <c r="BA325" s="152"/>
      <c r="BB325" s="152"/>
      <c r="BC325" s="152"/>
      <c r="BD325" s="152"/>
      <c r="BE325" s="152"/>
      <c r="BF325" s="152"/>
      <c r="BG325" s="152"/>
      <c r="BH325" s="152"/>
      <c r="BI325" s="152"/>
      <c r="BJ325" s="152"/>
      <c r="BK325" s="152"/>
      <c r="BL325" s="152"/>
      <c r="BM325" s="152"/>
      <c r="BN325" s="152"/>
      <c r="BO325" s="152"/>
      <c r="BP325" s="152"/>
      <c r="BQ325" s="152"/>
    </row>
    <row r="326" spans="1:69" hidden="1" outlineLevel="2" x14ac:dyDescent="0.2">
      <c r="A326" s="8"/>
      <c r="B326" s="69"/>
      <c r="C326" s="152"/>
      <c r="D326" s="152"/>
      <c r="E326" s="152"/>
      <c r="F326" s="152"/>
      <c r="G326" s="152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154"/>
      <c r="AE326" s="154"/>
      <c r="AF326" s="154"/>
      <c r="AG326" s="154"/>
      <c r="AH326" s="154"/>
      <c r="AI326" s="154"/>
      <c r="AJ326" s="154"/>
      <c r="AK326" s="152"/>
      <c r="AL326" s="152"/>
      <c r="AM326" s="152"/>
      <c r="AN326" s="152"/>
      <c r="AO326" s="152"/>
      <c r="AP326" s="152"/>
      <c r="AQ326" s="152"/>
      <c r="AR326" s="152"/>
      <c r="AS326" s="152"/>
      <c r="AT326" s="152"/>
      <c r="AU326" s="152"/>
      <c r="AV326" s="152"/>
      <c r="AW326" s="152"/>
      <c r="AX326" s="152"/>
      <c r="AY326" s="152"/>
      <c r="AZ326" s="152"/>
      <c r="BA326" s="152"/>
      <c r="BB326" s="152"/>
      <c r="BC326" s="152"/>
      <c r="BD326" s="152"/>
      <c r="BE326" s="152"/>
      <c r="BF326" s="152"/>
      <c r="BG326" s="152"/>
      <c r="BH326" s="152"/>
      <c r="BI326" s="152"/>
      <c r="BJ326" s="152"/>
      <c r="BK326" s="152"/>
      <c r="BL326" s="152"/>
      <c r="BM326" s="152"/>
      <c r="BN326" s="152"/>
      <c r="BO326" s="152"/>
      <c r="BP326" s="152"/>
      <c r="BQ326" s="152"/>
    </row>
    <row r="327" spans="1:69" ht="16" hidden="1" outlineLevel="2" thickBot="1" x14ac:dyDescent="0.25">
      <c r="A327" s="8"/>
      <c r="B327" s="87" t="s">
        <v>106</v>
      </c>
      <c r="C327" s="41"/>
      <c r="D327" s="41"/>
      <c r="E327" s="41"/>
      <c r="F327" s="41" t="s">
        <v>405</v>
      </c>
      <c r="G327" s="41"/>
      <c r="H327" s="49"/>
      <c r="I327" s="49">
        <v>16.876000000000001</v>
      </c>
      <c r="J327" s="49">
        <v>21.839000000000002</v>
      </c>
      <c r="K327" s="49">
        <v>19.851000000000003</v>
      </c>
      <c r="L327" s="49">
        <v>19.880750000000003</v>
      </c>
      <c r="M327" s="49">
        <v>19.910797500000001</v>
      </c>
      <c r="N327" s="49">
        <v>19.941145475000003</v>
      </c>
      <c r="O327" s="49">
        <v>19.971796929750003</v>
      </c>
      <c r="P327" s="49">
        <v>20.002754899047503</v>
      </c>
      <c r="Q327" s="49">
        <v>20.034022448037977</v>
      </c>
      <c r="R327" s="49">
        <v>20.065602672518356</v>
      </c>
      <c r="S327" s="49">
        <v>20.097498699243541</v>
      </c>
      <c r="T327" s="49">
        <v>20.129713686235977</v>
      </c>
      <c r="U327" s="49">
        <v>20.162250823098336</v>
      </c>
      <c r="V327" s="49">
        <v>20.195113331329321</v>
      </c>
      <c r="W327" s="49">
        <v>20.228304464642612</v>
      </c>
      <c r="X327" s="49">
        <v>20.261827509289041</v>
      </c>
      <c r="Y327" s="49">
        <v>20.295685784381931</v>
      </c>
      <c r="Z327" s="49">
        <v>20.329882642225751</v>
      </c>
      <c r="AA327" s="49">
        <v>20.364421468648008</v>
      </c>
      <c r="AB327" s="49">
        <v>20.399305683334489</v>
      </c>
      <c r="AC327" s="49">
        <v>20.434538740167834</v>
      </c>
      <c r="AD327" s="49">
        <v>20.470124127569512</v>
      </c>
      <c r="AE327" s="49">
        <v>20.506065368845206</v>
      </c>
      <c r="AF327" s="49">
        <v>20.54236602253366</v>
      </c>
      <c r="AG327" s="49">
        <f t="shared" ref="AG327:AJ327" si="112">IF(AG$25="","",AG325+AG318)</f>
        <v>20.579029682758993</v>
      </c>
      <c r="AH327" s="49">
        <f t="shared" si="112"/>
        <v>20.616059979586584</v>
      </c>
      <c r="AI327" s="49">
        <f t="shared" si="112"/>
        <v>20.65346057938245</v>
      </c>
      <c r="AJ327" s="49">
        <f t="shared" si="112"/>
        <v>20.691235185176275</v>
      </c>
      <c r="AK327" s="152"/>
      <c r="AL327" s="152"/>
      <c r="AM327" s="152"/>
      <c r="AN327" s="152"/>
      <c r="AO327" s="152"/>
      <c r="AP327" s="152"/>
      <c r="AQ327" s="152"/>
      <c r="AR327" s="152"/>
      <c r="AS327" s="152"/>
      <c r="AT327" s="152"/>
      <c r="AU327" s="152"/>
      <c r="AV327" s="152"/>
      <c r="AW327" s="152"/>
      <c r="AX327" s="152"/>
      <c r="AY327" s="152"/>
      <c r="AZ327" s="152"/>
      <c r="BA327" s="152"/>
      <c r="BB327" s="152"/>
      <c r="BC327" s="152"/>
      <c r="BD327" s="152"/>
      <c r="BE327" s="152"/>
      <c r="BF327" s="152"/>
      <c r="BG327" s="152"/>
      <c r="BH327" s="152"/>
      <c r="BI327" s="152"/>
      <c r="BJ327" s="152"/>
      <c r="BK327" s="152"/>
      <c r="BL327" s="152"/>
      <c r="BM327" s="152"/>
      <c r="BN327" s="152"/>
      <c r="BO327" s="152"/>
      <c r="BP327" s="152"/>
      <c r="BQ327" s="152"/>
    </row>
    <row r="328" spans="1:69" hidden="1" outlineLevel="2" x14ac:dyDescent="0.2">
      <c r="A328" s="8"/>
      <c r="B328" s="69"/>
      <c r="C328" s="152"/>
      <c r="D328" s="152"/>
      <c r="E328" s="152"/>
      <c r="F328" s="152"/>
      <c r="G328" s="152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  <c r="AA328" s="154"/>
      <c r="AB328" s="154"/>
      <c r="AC328" s="154"/>
      <c r="AD328" s="154"/>
      <c r="AE328" s="154"/>
      <c r="AF328" s="154"/>
      <c r="AG328" s="154"/>
      <c r="AH328" s="154"/>
      <c r="AI328" s="154"/>
      <c r="AJ328" s="154"/>
      <c r="AK328" s="152"/>
      <c r="AL328" s="152"/>
      <c r="AM328" s="152"/>
      <c r="AN328" s="152"/>
      <c r="AO328" s="152"/>
      <c r="AP328" s="152"/>
      <c r="AQ328" s="152"/>
      <c r="AR328" s="152"/>
      <c r="AS328" s="152"/>
      <c r="AT328" s="152"/>
      <c r="AU328" s="152"/>
      <c r="AV328" s="152"/>
      <c r="AW328" s="152"/>
      <c r="AX328" s="152"/>
      <c r="AY328" s="152"/>
      <c r="AZ328" s="152"/>
      <c r="BA328" s="152"/>
      <c r="BB328" s="152"/>
      <c r="BC328" s="152"/>
      <c r="BD328" s="152"/>
      <c r="BE328" s="152"/>
      <c r="BF328" s="152"/>
      <c r="BG328" s="152"/>
      <c r="BH328" s="152"/>
      <c r="BI328" s="152"/>
      <c r="BJ328" s="152"/>
      <c r="BK328" s="152"/>
      <c r="BL328" s="152"/>
      <c r="BM328" s="152"/>
      <c r="BN328" s="152"/>
      <c r="BO328" s="152"/>
      <c r="BP328" s="152"/>
      <c r="BQ328" s="152"/>
    </row>
    <row r="329" spans="1:69" hidden="1" outlineLevel="2" x14ac:dyDescent="0.2">
      <c r="A329" s="8"/>
      <c r="B329" s="159" t="s">
        <v>319</v>
      </c>
      <c r="C329" s="152"/>
      <c r="D329" s="152"/>
      <c r="E329" s="152"/>
      <c r="F329" s="152"/>
      <c r="G329" s="152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  <c r="AA329" s="154"/>
      <c r="AB329" s="154"/>
      <c r="AC329" s="154"/>
      <c r="AD329" s="154"/>
      <c r="AE329" s="154"/>
      <c r="AF329" s="154"/>
      <c r="AG329" s="154"/>
      <c r="AH329" s="154"/>
      <c r="AI329" s="154"/>
      <c r="AJ329" s="154"/>
      <c r="AK329" s="152"/>
      <c r="AL329" s="152"/>
      <c r="AM329" s="152"/>
      <c r="AN329" s="152"/>
      <c r="AO329" s="152"/>
      <c r="AP329" s="152"/>
      <c r="AQ329" s="152"/>
      <c r="AR329" s="152"/>
      <c r="AS329" s="152"/>
      <c r="AT329" s="152"/>
      <c r="AU329" s="152"/>
      <c r="AV329" s="152"/>
      <c r="AW329" s="152"/>
      <c r="AX329" s="152"/>
      <c r="AY329" s="152"/>
      <c r="AZ329" s="152"/>
      <c r="BA329" s="152"/>
      <c r="BB329" s="152"/>
      <c r="BC329" s="152"/>
      <c r="BD329" s="152"/>
      <c r="BE329" s="152"/>
      <c r="BF329" s="152"/>
      <c r="BG329" s="152"/>
      <c r="BH329" s="152"/>
      <c r="BI329" s="152"/>
      <c r="BJ329" s="152"/>
      <c r="BK329" s="152"/>
      <c r="BL329" s="152"/>
      <c r="BM329" s="152"/>
      <c r="BN329" s="152"/>
      <c r="BO329" s="152"/>
      <c r="BP329" s="152"/>
      <c r="BQ329" s="152"/>
    </row>
    <row r="330" spans="1:69" hidden="1" outlineLevel="2" x14ac:dyDescent="0.2">
      <c r="A330" s="8"/>
      <c r="B330" s="69" t="s">
        <v>116</v>
      </c>
      <c r="C330" s="152"/>
      <c r="D330" s="152"/>
      <c r="E330" s="152"/>
      <c r="F330" s="152" t="s">
        <v>405</v>
      </c>
      <c r="G330" s="152"/>
      <c r="H330" s="154"/>
      <c r="I330" s="154"/>
      <c r="J330" s="154">
        <v>819.68500000000006</v>
      </c>
      <c r="K330" s="154">
        <v>819.68500000000006</v>
      </c>
      <c r="L330" s="154">
        <v>819.68500000000006</v>
      </c>
      <c r="M330" s="154">
        <v>819.68500000000006</v>
      </c>
      <c r="N330" s="154">
        <v>819.68500000000006</v>
      </c>
      <c r="O330" s="154">
        <v>819.68500000000006</v>
      </c>
      <c r="P330" s="154">
        <v>819.68500000000006</v>
      </c>
      <c r="Q330" s="154">
        <v>819.68500000000006</v>
      </c>
      <c r="R330" s="154">
        <v>819.68500000000006</v>
      </c>
      <c r="S330" s="154">
        <v>819.68500000000006</v>
      </c>
      <c r="T330" s="154">
        <v>819.68500000000006</v>
      </c>
      <c r="U330" s="154">
        <v>819.68500000000006</v>
      </c>
      <c r="V330" s="154">
        <v>819.68500000000006</v>
      </c>
      <c r="W330" s="154">
        <v>819.68500000000006</v>
      </c>
      <c r="X330" s="154">
        <v>819.68500000000006</v>
      </c>
      <c r="Y330" s="154">
        <v>819.68500000000006</v>
      </c>
      <c r="Z330" s="154">
        <v>819.68500000000006</v>
      </c>
      <c r="AA330" s="154">
        <v>819.68500000000006</v>
      </c>
      <c r="AB330" s="154">
        <v>819.68500000000006</v>
      </c>
      <c r="AC330" s="154">
        <v>819.68500000000006</v>
      </c>
      <c r="AD330" s="154">
        <v>819.68500000000006</v>
      </c>
      <c r="AE330" s="154">
        <v>819.68500000000006</v>
      </c>
      <c r="AF330" s="154">
        <v>819.68500000000006</v>
      </c>
      <c r="AG330" s="154">
        <f t="shared" ref="AG330" si="113">IF(AG$25="","",AF334)</f>
        <v>819.68500000000006</v>
      </c>
      <c r="AH330" s="154">
        <f t="shared" ref="AH330" si="114">IF(AH$25="","",AG334)</f>
        <v>819.68500000000006</v>
      </c>
      <c r="AI330" s="154">
        <f t="shared" ref="AI330" si="115">IF(AI$25="","",AH334)</f>
        <v>819.68500000000006</v>
      </c>
      <c r="AJ330" s="154">
        <f t="shared" ref="AJ330" si="116">IF(AJ$25="","",AI334)</f>
        <v>819.68500000000006</v>
      </c>
      <c r="AK330" s="152"/>
      <c r="AL330" s="152"/>
      <c r="AM330" s="152"/>
      <c r="AN330" s="152"/>
      <c r="AO330" s="152"/>
      <c r="AP330" s="152"/>
      <c r="AQ330" s="152"/>
      <c r="AR330" s="152"/>
      <c r="AS330" s="152"/>
      <c r="AT330" s="152"/>
      <c r="AU330" s="152"/>
      <c r="AV330" s="152"/>
      <c r="AW330" s="152"/>
      <c r="AX330" s="152"/>
      <c r="AY330" s="152"/>
      <c r="AZ330" s="152"/>
      <c r="BA330" s="152"/>
      <c r="BB330" s="152"/>
      <c r="BC330" s="152"/>
      <c r="BD330" s="152"/>
      <c r="BE330" s="152"/>
      <c r="BF330" s="152"/>
      <c r="BG330" s="152"/>
      <c r="BH330" s="152"/>
      <c r="BI330" s="152"/>
      <c r="BJ330" s="152"/>
      <c r="BK330" s="152"/>
      <c r="BL330" s="152"/>
      <c r="BM330" s="152"/>
      <c r="BN330" s="152"/>
      <c r="BO330" s="152"/>
      <c r="BP330" s="152"/>
      <c r="BQ330" s="152"/>
    </row>
    <row r="331" spans="1:69" hidden="1" outlineLevel="2" x14ac:dyDescent="0.2">
      <c r="A331" s="8"/>
      <c r="B331" s="69" t="s">
        <v>110</v>
      </c>
      <c r="C331" s="152"/>
      <c r="D331" s="152"/>
      <c r="E331" s="152"/>
      <c r="F331" s="152" t="s">
        <v>405</v>
      </c>
      <c r="G331" s="152"/>
      <c r="H331" s="154"/>
      <c r="I331" s="154"/>
      <c r="J331" s="154">
        <v>0</v>
      </c>
      <c r="K331" s="154">
        <v>0</v>
      </c>
      <c r="L331" s="154">
        <v>0</v>
      </c>
      <c r="M331" s="154">
        <v>0</v>
      </c>
      <c r="N331" s="154">
        <v>0</v>
      </c>
      <c r="O331" s="154">
        <v>0</v>
      </c>
      <c r="P331" s="154">
        <v>0</v>
      </c>
      <c r="Q331" s="154">
        <v>0</v>
      </c>
      <c r="R331" s="154">
        <v>0</v>
      </c>
      <c r="S331" s="154">
        <v>0</v>
      </c>
      <c r="T331" s="154">
        <v>0</v>
      </c>
      <c r="U331" s="154">
        <v>0</v>
      </c>
      <c r="V331" s="154">
        <v>0</v>
      </c>
      <c r="W331" s="154">
        <v>0</v>
      </c>
      <c r="X331" s="154">
        <v>0</v>
      </c>
      <c r="Y331" s="154">
        <v>0</v>
      </c>
      <c r="Z331" s="154">
        <v>0</v>
      </c>
      <c r="AA331" s="154">
        <v>0</v>
      </c>
      <c r="AB331" s="154">
        <v>0</v>
      </c>
      <c r="AC331" s="154">
        <v>0</v>
      </c>
      <c r="AD331" s="154">
        <v>0</v>
      </c>
      <c r="AE331" s="154">
        <v>0</v>
      </c>
      <c r="AF331" s="154">
        <v>0</v>
      </c>
      <c r="AG331" s="154">
        <f t="shared" ref="AG331:AJ331" si="117">IF(AG$25="","",MIN(AG330,AG201))</f>
        <v>0</v>
      </c>
      <c r="AH331" s="154">
        <f t="shared" si="117"/>
        <v>0</v>
      </c>
      <c r="AI331" s="154">
        <f t="shared" si="117"/>
        <v>0</v>
      </c>
      <c r="AJ331" s="154">
        <f t="shared" si="117"/>
        <v>0</v>
      </c>
      <c r="AK331" s="152"/>
      <c r="AL331" s="152"/>
      <c r="AM331" s="152"/>
      <c r="AN331" s="152"/>
      <c r="AO331" s="152"/>
      <c r="AP331" s="152"/>
      <c r="AQ331" s="152"/>
      <c r="AR331" s="152"/>
      <c r="AS331" s="152"/>
      <c r="AT331" s="152"/>
      <c r="AU331" s="152"/>
      <c r="AV331" s="152"/>
      <c r="AW331" s="152"/>
      <c r="AX331" s="152"/>
      <c r="AY331" s="152"/>
      <c r="AZ331" s="152"/>
      <c r="BA331" s="152"/>
      <c r="BB331" s="152"/>
      <c r="BC331" s="152"/>
      <c r="BD331" s="152"/>
      <c r="BE331" s="152"/>
      <c r="BF331" s="152"/>
      <c r="BG331" s="152"/>
      <c r="BH331" s="152"/>
      <c r="BI331" s="152"/>
      <c r="BJ331" s="152"/>
      <c r="BK331" s="152"/>
      <c r="BL331" s="152"/>
      <c r="BM331" s="152"/>
      <c r="BN331" s="152"/>
      <c r="BO331" s="152"/>
      <c r="BP331" s="152"/>
      <c r="BQ331" s="152"/>
    </row>
    <row r="332" spans="1:69" hidden="1" outlineLevel="2" x14ac:dyDescent="0.2">
      <c r="A332" s="8"/>
      <c r="B332" s="69" t="s">
        <v>115</v>
      </c>
      <c r="C332" s="152"/>
      <c r="D332" s="152"/>
      <c r="E332" s="152"/>
      <c r="F332" s="152" t="s">
        <v>405</v>
      </c>
      <c r="G332" s="152"/>
      <c r="H332" s="154"/>
      <c r="I332" s="154"/>
      <c r="J332" s="154">
        <v>0</v>
      </c>
      <c r="K332" s="154">
        <v>0</v>
      </c>
      <c r="L332" s="154">
        <v>0</v>
      </c>
      <c r="M332" s="154">
        <v>0</v>
      </c>
      <c r="N332" s="154">
        <v>0</v>
      </c>
      <c r="O332" s="154">
        <v>0</v>
      </c>
      <c r="P332" s="154">
        <v>0</v>
      </c>
      <c r="Q332" s="154">
        <v>0</v>
      </c>
      <c r="R332" s="154">
        <v>0</v>
      </c>
      <c r="S332" s="154">
        <v>0</v>
      </c>
      <c r="T332" s="154">
        <v>0</v>
      </c>
      <c r="U332" s="154">
        <v>0</v>
      </c>
      <c r="V332" s="154">
        <v>0</v>
      </c>
      <c r="W332" s="154">
        <v>0</v>
      </c>
      <c r="X332" s="154">
        <v>0</v>
      </c>
      <c r="Y332" s="154">
        <v>0</v>
      </c>
      <c r="Z332" s="154">
        <v>0</v>
      </c>
      <c r="AA332" s="154">
        <v>0</v>
      </c>
      <c r="AB332" s="154">
        <v>0</v>
      </c>
      <c r="AC332" s="154">
        <v>0</v>
      </c>
      <c r="AD332" s="154">
        <v>0</v>
      </c>
      <c r="AE332" s="154">
        <v>0</v>
      </c>
      <c r="AF332" s="154">
        <v>0</v>
      </c>
      <c r="AG332" s="154">
        <v>0</v>
      </c>
      <c r="AH332" s="154">
        <v>0</v>
      </c>
      <c r="AI332" s="154">
        <v>0</v>
      </c>
      <c r="AJ332" s="154">
        <v>0</v>
      </c>
      <c r="AK332" s="152"/>
      <c r="AL332" s="152"/>
      <c r="AM332" s="152"/>
      <c r="AN332" s="152"/>
      <c r="AO332" s="152"/>
      <c r="AP332" s="152"/>
      <c r="AQ332" s="152"/>
      <c r="AR332" s="152"/>
      <c r="AS332" s="152"/>
      <c r="AT332" s="152"/>
      <c r="AU332" s="152"/>
      <c r="AV332" s="152"/>
      <c r="AW332" s="152"/>
      <c r="AX332" s="152"/>
      <c r="AY332" s="152"/>
      <c r="AZ332" s="152"/>
      <c r="BA332" s="152"/>
      <c r="BB332" s="152"/>
      <c r="BC332" s="152"/>
      <c r="BD332" s="152"/>
      <c r="BE332" s="152"/>
      <c r="BF332" s="152"/>
      <c r="BG332" s="152"/>
      <c r="BH332" s="152"/>
      <c r="BI332" s="152"/>
      <c r="BJ332" s="152"/>
      <c r="BK332" s="152"/>
      <c r="BL332" s="152"/>
      <c r="BM332" s="152"/>
      <c r="BN332" s="152"/>
      <c r="BO332" s="152"/>
      <c r="BP332" s="152"/>
      <c r="BQ332" s="152"/>
    </row>
    <row r="333" spans="1:69" hidden="1" outlineLevel="2" x14ac:dyDescent="0.2">
      <c r="A333" s="8"/>
      <c r="B333" s="69" t="s">
        <v>114</v>
      </c>
      <c r="C333" s="152"/>
      <c r="D333" s="152"/>
      <c r="E333" s="152"/>
      <c r="F333" s="152" t="s">
        <v>405</v>
      </c>
      <c r="G333" s="152"/>
      <c r="H333" s="154"/>
      <c r="I333" s="154"/>
      <c r="J333" s="154">
        <v>0</v>
      </c>
      <c r="K333" s="154">
        <v>0</v>
      </c>
      <c r="L333" s="154">
        <v>0</v>
      </c>
      <c r="M333" s="154">
        <v>0</v>
      </c>
      <c r="N333" s="154">
        <v>0</v>
      </c>
      <c r="O333" s="154">
        <v>0</v>
      </c>
      <c r="P333" s="154">
        <v>0</v>
      </c>
      <c r="Q333" s="154">
        <v>0</v>
      </c>
      <c r="R333" s="154">
        <v>0</v>
      </c>
      <c r="S333" s="154">
        <v>0</v>
      </c>
      <c r="T333" s="154">
        <v>0</v>
      </c>
      <c r="U333" s="154">
        <v>0</v>
      </c>
      <c r="V333" s="154">
        <v>0</v>
      </c>
      <c r="W333" s="154">
        <v>0</v>
      </c>
      <c r="X333" s="154">
        <v>0</v>
      </c>
      <c r="Y333" s="154">
        <v>0</v>
      </c>
      <c r="Z333" s="154">
        <v>0</v>
      </c>
      <c r="AA333" s="154">
        <v>0</v>
      </c>
      <c r="AB333" s="154">
        <v>0</v>
      </c>
      <c r="AC333" s="154">
        <v>0</v>
      </c>
      <c r="AD333" s="154">
        <v>0</v>
      </c>
      <c r="AE333" s="154">
        <v>0</v>
      </c>
      <c r="AF333" s="154">
        <v>0</v>
      </c>
      <c r="AG333" s="154">
        <f>IF(AG$25="","",SUM($I332:AG332))</f>
        <v>0</v>
      </c>
      <c r="AH333" s="154">
        <f>IF(AH$25="","",SUM($I332:AH332))</f>
        <v>0</v>
      </c>
      <c r="AI333" s="154">
        <f>IF(AI$25="","",SUM($I332:AI332))</f>
        <v>0</v>
      </c>
      <c r="AJ333" s="154">
        <f>IF(AJ$25="","",SUM($I332:AJ332))</f>
        <v>0</v>
      </c>
      <c r="AK333" s="152"/>
      <c r="AL333" s="152"/>
      <c r="AM333" s="152"/>
      <c r="AN333" s="152"/>
      <c r="AO333" s="152"/>
      <c r="AP333" s="152"/>
      <c r="AQ333" s="152"/>
      <c r="AR333" s="152"/>
      <c r="AS333" s="152"/>
      <c r="AT333" s="152"/>
      <c r="AU333" s="152"/>
      <c r="AV333" s="152"/>
      <c r="AW333" s="152"/>
      <c r="AX333" s="152"/>
      <c r="AY333" s="152"/>
      <c r="AZ333" s="152"/>
      <c r="BA333" s="152"/>
      <c r="BB333" s="152"/>
      <c r="BC333" s="152"/>
      <c r="BD333" s="152"/>
      <c r="BE333" s="152"/>
      <c r="BF333" s="152"/>
      <c r="BG333" s="152"/>
      <c r="BH333" s="152"/>
      <c r="BI333" s="152"/>
      <c r="BJ333" s="152"/>
      <c r="BK333" s="152"/>
      <c r="BL333" s="152"/>
      <c r="BM333" s="152"/>
      <c r="BN333" s="152"/>
      <c r="BO333" s="152"/>
      <c r="BP333" s="152"/>
      <c r="BQ333" s="152"/>
    </row>
    <row r="334" spans="1:69" hidden="1" outlineLevel="2" x14ac:dyDescent="0.2">
      <c r="A334" s="8"/>
      <c r="B334" s="69" t="s">
        <v>113</v>
      </c>
      <c r="C334" s="152"/>
      <c r="D334" s="152"/>
      <c r="E334" s="152"/>
      <c r="F334" s="152" t="s">
        <v>405</v>
      </c>
      <c r="G334" s="152"/>
      <c r="H334" s="154"/>
      <c r="I334" s="154">
        <v>819.68500000000006</v>
      </c>
      <c r="J334" s="154">
        <v>819.68500000000006</v>
      </c>
      <c r="K334" s="154">
        <v>819.68500000000006</v>
      </c>
      <c r="L334" s="154">
        <v>819.68500000000006</v>
      </c>
      <c r="M334" s="154">
        <v>819.68500000000006</v>
      </c>
      <c r="N334" s="154">
        <v>819.68500000000006</v>
      </c>
      <c r="O334" s="154">
        <v>819.68500000000006</v>
      </c>
      <c r="P334" s="154">
        <v>819.68500000000006</v>
      </c>
      <c r="Q334" s="154">
        <v>819.68500000000006</v>
      </c>
      <c r="R334" s="154">
        <v>819.68500000000006</v>
      </c>
      <c r="S334" s="154">
        <v>819.68500000000006</v>
      </c>
      <c r="T334" s="154">
        <v>819.68500000000006</v>
      </c>
      <c r="U334" s="154">
        <v>819.68500000000006</v>
      </c>
      <c r="V334" s="154">
        <v>819.68500000000006</v>
      </c>
      <c r="W334" s="154">
        <v>819.68500000000006</v>
      </c>
      <c r="X334" s="154">
        <v>819.68500000000006</v>
      </c>
      <c r="Y334" s="154">
        <v>819.68500000000006</v>
      </c>
      <c r="Z334" s="154">
        <v>819.68500000000006</v>
      </c>
      <c r="AA334" s="154">
        <v>819.68500000000006</v>
      </c>
      <c r="AB334" s="154">
        <v>819.68500000000006</v>
      </c>
      <c r="AC334" s="154">
        <v>819.68500000000006</v>
      </c>
      <c r="AD334" s="154">
        <v>819.68500000000006</v>
      </c>
      <c r="AE334" s="154">
        <v>819.68500000000006</v>
      </c>
      <c r="AF334" s="154">
        <v>819.68500000000006</v>
      </c>
      <c r="AG334" s="154">
        <f t="shared" ref="AG334:AJ334" si="118">IF(AG$25="","",AG330-AG331-AG332)</f>
        <v>819.68500000000006</v>
      </c>
      <c r="AH334" s="154">
        <f t="shared" si="118"/>
        <v>819.68500000000006</v>
      </c>
      <c r="AI334" s="154">
        <f t="shared" si="118"/>
        <v>819.68500000000006</v>
      </c>
      <c r="AJ334" s="154">
        <f t="shared" si="118"/>
        <v>819.68500000000006</v>
      </c>
      <c r="AK334" s="152"/>
      <c r="AL334" s="152"/>
      <c r="AM334" s="152"/>
      <c r="AN334" s="152"/>
      <c r="AO334" s="152"/>
      <c r="AP334" s="152"/>
      <c r="AQ334" s="152"/>
      <c r="AR334" s="152"/>
      <c r="AS334" s="152"/>
      <c r="AT334" s="152"/>
      <c r="AU334" s="152"/>
      <c r="AV334" s="152"/>
      <c r="AW334" s="152"/>
      <c r="AX334" s="152"/>
      <c r="AY334" s="152"/>
      <c r="AZ334" s="152"/>
      <c r="BA334" s="152"/>
      <c r="BB334" s="152"/>
      <c r="BC334" s="152"/>
      <c r="BD334" s="152"/>
      <c r="BE334" s="152"/>
      <c r="BF334" s="152"/>
      <c r="BG334" s="152"/>
      <c r="BH334" s="152"/>
      <c r="BI334" s="152"/>
      <c r="BJ334" s="152"/>
      <c r="BK334" s="152"/>
      <c r="BL334" s="152"/>
      <c r="BM334" s="152"/>
      <c r="BN334" s="152"/>
      <c r="BO334" s="152"/>
      <c r="BP334" s="152"/>
      <c r="BQ334" s="152"/>
    </row>
    <row r="335" spans="1:69" hidden="1" outlineLevel="2" x14ac:dyDescent="0.2">
      <c r="A335" s="8"/>
      <c r="B335" s="69"/>
      <c r="C335" s="152"/>
      <c r="D335" s="152"/>
      <c r="E335" s="152"/>
      <c r="F335" s="152"/>
      <c r="G335" s="152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154"/>
      <c r="AE335" s="154"/>
      <c r="AF335" s="154"/>
      <c r="AG335" s="154"/>
      <c r="AH335" s="154"/>
      <c r="AI335" s="154"/>
      <c r="AJ335" s="154"/>
      <c r="AK335" s="152"/>
      <c r="AL335" s="152"/>
      <c r="AM335" s="152"/>
      <c r="AN335" s="152"/>
      <c r="AO335" s="152"/>
      <c r="AP335" s="152"/>
      <c r="AQ335" s="152"/>
      <c r="AR335" s="152"/>
      <c r="AS335" s="152"/>
      <c r="AT335" s="152"/>
      <c r="AU335" s="152"/>
      <c r="AV335" s="152"/>
      <c r="AW335" s="152"/>
      <c r="AX335" s="152"/>
      <c r="AY335" s="152"/>
      <c r="AZ335" s="152"/>
      <c r="BA335" s="152"/>
      <c r="BB335" s="152"/>
      <c r="BC335" s="152"/>
      <c r="BD335" s="152"/>
      <c r="BE335" s="152"/>
      <c r="BF335" s="152"/>
      <c r="BG335" s="152"/>
      <c r="BH335" s="152"/>
      <c r="BI335" s="152"/>
      <c r="BJ335" s="152"/>
      <c r="BK335" s="152"/>
      <c r="BL335" s="152"/>
      <c r="BM335" s="152"/>
      <c r="BN335" s="152"/>
      <c r="BO335" s="152"/>
      <c r="BP335" s="152"/>
      <c r="BQ335" s="152"/>
    </row>
    <row r="336" spans="1:69" hidden="1" outlineLevel="2" x14ac:dyDescent="0.2">
      <c r="A336" s="8"/>
      <c r="B336" s="69" t="s">
        <v>112</v>
      </c>
      <c r="C336" s="152"/>
      <c r="D336" s="152"/>
      <c r="E336" s="152"/>
      <c r="F336" s="152" t="s">
        <v>405</v>
      </c>
      <c r="G336" s="152"/>
      <c r="H336" s="154"/>
      <c r="I336" s="154"/>
      <c r="J336" s="154">
        <v>0</v>
      </c>
      <c r="K336" s="154">
        <v>0</v>
      </c>
      <c r="L336" s="154">
        <v>0</v>
      </c>
      <c r="M336" s="154">
        <v>0</v>
      </c>
      <c r="N336" s="154">
        <v>0</v>
      </c>
      <c r="O336" s="154">
        <v>0</v>
      </c>
      <c r="P336" s="154">
        <v>0</v>
      </c>
      <c r="Q336" s="154">
        <v>0</v>
      </c>
      <c r="R336" s="154">
        <v>0</v>
      </c>
      <c r="S336" s="154">
        <v>0</v>
      </c>
      <c r="T336" s="154">
        <v>0</v>
      </c>
      <c r="U336" s="154">
        <v>0</v>
      </c>
      <c r="V336" s="154">
        <v>0</v>
      </c>
      <c r="W336" s="154">
        <v>0</v>
      </c>
      <c r="X336" s="154">
        <v>0</v>
      </c>
      <c r="Y336" s="154">
        <v>0</v>
      </c>
      <c r="Z336" s="154">
        <v>0</v>
      </c>
      <c r="AA336" s="154">
        <v>0</v>
      </c>
      <c r="AB336" s="154">
        <v>0</v>
      </c>
      <c r="AC336" s="154">
        <v>0</v>
      </c>
      <c r="AD336" s="154">
        <v>0</v>
      </c>
      <c r="AE336" s="154">
        <v>0</v>
      </c>
      <c r="AF336" s="154">
        <v>0</v>
      </c>
      <c r="AG336" s="154">
        <f t="shared" ref="AG336:AJ336" si="119">IF(AG$25="","",0)</f>
        <v>0</v>
      </c>
      <c r="AH336" s="154">
        <f t="shared" si="119"/>
        <v>0</v>
      </c>
      <c r="AI336" s="154">
        <f t="shared" si="119"/>
        <v>0</v>
      </c>
      <c r="AJ336" s="154">
        <f t="shared" si="119"/>
        <v>0</v>
      </c>
      <c r="AK336" s="152"/>
      <c r="AL336" s="152"/>
      <c r="AM336" s="152"/>
      <c r="AN336" s="152"/>
      <c r="AO336" s="152"/>
      <c r="AP336" s="152"/>
      <c r="AQ336" s="152"/>
      <c r="AR336" s="152"/>
      <c r="AS336" s="152"/>
      <c r="AT336" s="152"/>
      <c r="AU336" s="152"/>
      <c r="AV336" s="152"/>
      <c r="AW336" s="152"/>
      <c r="AX336" s="152"/>
      <c r="AY336" s="152"/>
      <c r="AZ336" s="152"/>
      <c r="BA336" s="152"/>
      <c r="BB336" s="152"/>
      <c r="BC336" s="152"/>
      <c r="BD336" s="152"/>
      <c r="BE336" s="152"/>
      <c r="BF336" s="152"/>
      <c r="BG336" s="152"/>
      <c r="BH336" s="152"/>
      <c r="BI336" s="152"/>
      <c r="BJ336" s="152"/>
      <c r="BK336" s="152"/>
      <c r="BL336" s="152"/>
      <c r="BM336" s="152"/>
      <c r="BN336" s="152"/>
      <c r="BO336" s="152"/>
      <c r="BP336" s="152"/>
      <c r="BQ336" s="152"/>
    </row>
    <row r="337" spans="1:69" hidden="1" outlineLevel="2" x14ac:dyDescent="0.2">
      <c r="A337" s="8"/>
      <c r="B337" s="69" t="s">
        <v>111</v>
      </c>
      <c r="C337" s="152"/>
      <c r="D337" s="152"/>
      <c r="E337" s="152"/>
      <c r="F337" s="152" t="s">
        <v>405</v>
      </c>
      <c r="G337" s="152"/>
      <c r="H337" s="154"/>
      <c r="I337" s="154">
        <v>0</v>
      </c>
      <c r="J337" s="154">
        <v>0</v>
      </c>
      <c r="K337" s="154">
        <v>0</v>
      </c>
      <c r="L337" s="154">
        <v>0</v>
      </c>
      <c r="M337" s="154">
        <v>0</v>
      </c>
      <c r="N337" s="154">
        <v>0</v>
      </c>
      <c r="O337" s="154">
        <v>0</v>
      </c>
      <c r="P337" s="154">
        <v>0</v>
      </c>
      <c r="Q337" s="154">
        <v>0</v>
      </c>
      <c r="R337" s="154">
        <v>0</v>
      </c>
      <c r="S337" s="154">
        <v>0</v>
      </c>
      <c r="T337" s="154">
        <v>0</v>
      </c>
      <c r="U337" s="154">
        <v>0</v>
      </c>
      <c r="V337" s="154">
        <v>0</v>
      </c>
      <c r="W337" s="154">
        <v>0</v>
      </c>
      <c r="X337" s="154">
        <v>0</v>
      </c>
      <c r="Y337" s="154">
        <v>0</v>
      </c>
      <c r="Z337" s="154">
        <v>0</v>
      </c>
      <c r="AA337" s="154">
        <v>0</v>
      </c>
      <c r="AB337" s="154">
        <v>0</v>
      </c>
      <c r="AC337" s="154">
        <v>0</v>
      </c>
      <c r="AD337" s="154">
        <v>0</v>
      </c>
      <c r="AE337" s="154">
        <v>0</v>
      </c>
      <c r="AF337" s="154">
        <v>0</v>
      </c>
      <c r="AG337" s="154">
        <f t="shared" ref="AG337:AJ337" si="120">IF(AG$25="","",AG$193)</f>
        <v>0</v>
      </c>
      <c r="AH337" s="154">
        <f t="shared" si="120"/>
        <v>0</v>
      </c>
      <c r="AI337" s="154">
        <f t="shared" si="120"/>
        <v>0</v>
      </c>
      <c r="AJ337" s="154">
        <f t="shared" si="120"/>
        <v>0</v>
      </c>
      <c r="AK337" s="152"/>
      <c r="AL337" s="152"/>
      <c r="AM337" s="152"/>
      <c r="AN337" s="152"/>
      <c r="AO337" s="152"/>
      <c r="AP337" s="152"/>
      <c r="AQ337" s="152"/>
      <c r="AR337" s="152"/>
      <c r="AS337" s="152"/>
      <c r="AT337" s="152"/>
      <c r="AU337" s="152"/>
      <c r="AV337" s="152"/>
      <c r="AW337" s="152"/>
      <c r="AX337" s="152"/>
      <c r="AY337" s="152"/>
      <c r="AZ337" s="152"/>
      <c r="BA337" s="152"/>
      <c r="BB337" s="152"/>
      <c r="BC337" s="152"/>
      <c r="BD337" s="152"/>
      <c r="BE337" s="152"/>
      <c r="BF337" s="152"/>
      <c r="BG337" s="152"/>
      <c r="BH337" s="152"/>
      <c r="BI337" s="152"/>
      <c r="BJ337" s="152"/>
      <c r="BK337" s="152"/>
      <c r="BL337" s="152"/>
      <c r="BM337" s="152"/>
      <c r="BN337" s="152"/>
      <c r="BO337" s="152"/>
      <c r="BP337" s="152"/>
      <c r="BQ337" s="152"/>
    </row>
    <row r="338" spans="1:69" hidden="1" outlineLevel="2" x14ac:dyDescent="0.2">
      <c r="A338" s="8"/>
      <c r="B338" s="69" t="s">
        <v>110</v>
      </c>
      <c r="C338" s="152"/>
      <c r="D338" s="152"/>
      <c r="E338" s="152"/>
      <c r="F338" s="152" t="s">
        <v>405</v>
      </c>
      <c r="G338" s="152"/>
      <c r="H338" s="154"/>
      <c r="I338" s="154"/>
      <c r="J338" s="154">
        <v>0</v>
      </c>
      <c r="K338" s="154">
        <v>0</v>
      </c>
      <c r="L338" s="154">
        <v>0</v>
      </c>
      <c r="M338" s="154">
        <v>0</v>
      </c>
      <c r="N338" s="154">
        <v>0</v>
      </c>
      <c r="O338" s="154">
        <v>0</v>
      </c>
      <c r="P338" s="154">
        <v>0</v>
      </c>
      <c r="Q338" s="154">
        <v>0</v>
      </c>
      <c r="R338" s="154">
        <v>0</v>
      </c>
      <c r="S338" s="154">
        <v>0</v>
      </c>
      <c r="T338" s="154">
        <v>0</v>
      </c>
      <c r="U338" s="154">
        <v>0</v>
      </c>
      <c r="V338" s="154">
        <v>0</v>
      </c>
      <c r="W338" s="154">
        <v>0</v>
      </c>
      <c r="X338" s="154">
        <v>0</v>
      </c>
      <c r="Y338" s="154">
        <v>0</v>
      </c>
      <c r="Z338" s="154">
        <v>0</v>
      </c>
      <c r="AA338" s="154">
        <v>0</v>
      </c>
      <c r="AB338" s="154">
        <v>0</v>
      </c>
      <c r="AC338" s="154">
        <v>0</v>
      </c>
      <c r="AD338" s="154">
        <v>0</v>
      </c>
      <c r="AE338" s="154">
        <v>0</v>
      </c>
      <c r="AF338" s="154">
        <v>0</v>
      </c>
      <c r="AG338" s="154">
        <f t="shared" ref="AG338:AJ338" si="121">IF(AG$25="","",AG$200-AG331)</f>
        <v>0</v>
      </c>
      <c r="AH338" s="154">
        <f t="shared" si="121"/>
        <v>0</v>
      </c>
      <c r="AI338" s="154">
        <f t="shared" si="121"/>
        <v>0</v>
      </c>
      <c r="AJ338" s="154">
        <f t="shared" si="121"/>
        <v>0</v>
      </c>
      <c r="AK338" s="152"/>
      <c r="AL338" s="152"/>
      <c r="AM338" s="152"/>
      <c r="AN338" s="152"/>
      <c r="AO338" s="152"/>
      <c r="AP338" s="152"/>
      <c r="AQ338" s="152"/>
      <c r="AR338" s="152"/>
      <c r="AS338" s="152"/>
      <c r="AT338" s="152"/>
      <c r="AU338" s="152"/>
      <c r="AV338" s="152"/>
      <c r="AW338" s="152"/>
      <c r="AX338" s="152"/>
      <c r="AY338" s="152"/>
      <c r="AZ338" s="152"/>
      <c r="BA338" s="152"/>
      <c r="BB338" s="152"/>
      <c r="BC338" s="152"/>
      <c r="BD338" s="152"/>
      <c r="BE338" s="152"/>
      <c r="BF338" s="152"/>
      <c r="BG338" s="152"/>
      <c r="BH338" s="152"/>
      <c r="BI338" s="152"/>
      <c r="BJ338" s="152"/>
      <c r="BK338" s="152"/>
      <c r="BL338" s="152"/>
      <c r="BM338" s="152"/>
      <c r="BN338" s="152"/>
      <c r="BO338" s="152"/>
      <c r="BP338" s="152"/>
      <c r="BQ338" s="152"/>
    </row>
    <row r="339" spans="1:69" hidden="1" outlineLevel="2" x14ac:dyDescent="0.2">
      <c r="A339" s="8"/>
      <c r="B339" s="69" t="s">
        <v>109</v>
      </c>
      <c r="C339" s="152"/>
      <c r="D339" s="152"/>
      <c r="E339" s="152"/>
      <c r="F339" s="152" t="s">
        <v>405</v>
      </c>
      <c r="G339" s="152"/>
      <c r="H339" s="154"/>
      <c r="I339" s="154">
        <v>0</v>
      </c>
      <c r="J339" s="154">
        <v>0</v>
      </c>
      <c r="K339" s="154">
        <v>0</v>
      </c>
      <c r="L339" s="154">
        <v>0</v>
      </c>
      <c r="M339" s="154">
        <v>0</v>
      </c>
      <c r="N339" s="154">
        <v>0</v>
      </c>
      <c r="O339" s="154">
        <v>0</v>
      </c>
      <c r="P339" s="154">
        <v>0</v>
      </c>
      <c r="Q339" s="154">
        <v>0</v>
      </c>
      <c r="R339" s="154">
        <v>0</v>
      </c>
      <c r="S339" s="154">
        <v>0</v>
      </c>
      <c r="T339" s="154">
        <v>0</v>
      </c>
      <c r="U339" s="154">
        <v>0</v>
      </c>
      <c r="V339" s="154">
        <v>0</v>
      </c>
      <c r="W339" s="154">
        <v>0</v>
      </c>
      <c r="X339" s="154">
        <v>0</v>
      </c>
      <c r="Y339" s="154">
        <v>0</v>
      </c>
      <c r="Z339" s="154">
        <v>0</v>
      </c>
      <c r="AA339" s="154">
        <v>0</v>
      </c>
      <c r="AB339" s="154">
        <v>0</v>
      </c>
      <c r="AC339" s="154">
        <v>0</v>
      </c>
      <c r="AD339" s="154">
        <v>0</v>
      </c>
      <c r="AE339" s="154">
        <v>0</v>
      </c>
      <c r="AF339" s="154">
        <v>0</v>
      </c>
      <c r="AG339" s="154">
        <v>0</v>
      </c>
      <c r="AH339" s="154">
        <v>0</v>
      </c>
      <c r="AI339" s="154">
        <v>0</v>
      </c>
      <c r="AJ339" s="154">
        <v>0</v>
      </c>
      <c r="AK339" s="152"/>
      <c r="AL339" s="152"/>
      <c r="AM339" s="152"/>
      <c r="AN339" s="152"/>
      <c r="AO339" s="152"/>
      <c r="AP339" s="152"/>
      <c r="AQ339" s="152"/>
      <c r="AR339" s="152"/>
      <c r="AS339" s="152"/>
      <c r="AT339" s="152"/>
      <c r="AU339" s="152"/>
      <c r="AV339" s="152"/>
      <c r="AW339" s="152"/>
      <c r="AX339" s="152"/>
      <c r="AY339" s="152"/>
      <c r="AZ339" s="152"/>
      <c r="BA339" s="152"/>
      <c r="BB339" s="152"/>
      <c r="BC339" s="152"/>
      <c r="BD339" s="152"/>
      <c r="BE339" s="152"/>
      <c r="BF339" s="152"/>
      <c r="BG339" s="152"/>
      <c r="BH339" s="152"/>
      <c r="BI339" s="152"/>
      <c r="BJ339" s="152"/>
      <c r="BK339" s="152"/>
      <c r="BL339" s="152"/>
      <c r="BM339" s="152"/>
      <c r="BN339" s="152"/>
      <c r="BO339" s="152"/>
      <c r="BP339" s="152"/>
      <c r="BQ339" s="152"/>
    </row>
    <row r="340" spans="1:69" hidden="1" outlineLevel="2" x14ac:dyDescent="0.2">
      <c r="A340" s="8"/>
      <c r="B340" s="69" t="s">
        <v>108</v>
      </c>
      <c r="C340" s="152"/>
      <c r="D340" s="152"/>
      <c r="E340" s="152"/>
      <c r="F340" s="152" t="s">
        <v>405</v>
      </c>
      <c r="G340" s="152"/>
      <c r="H340" s="154"/>
      <c r="I340" s="154"/>
      <c r="J340" s="154">
        <v>0</v>
      </c>
      <c r="K340" s="154">
        <v>0</v>
      </c>
      <c r="L340" s="154">
        <v>0</v>
      </c>
      <c r="M340" s="154">
        <v>0</v>
      </c>
      <c r="N340" s="154">
        <v>0</v>
      </c>
      <c r="O340" s="154">
        <v>0</v>
      </c>
      <c r="P340" s="154">
        <v>0</v>
      </c>
      <c r="Q340" s="154">
        <v>0</v>
      </c>
      <c r="R340" s="154">
        <v>0</v>
      </c>
      <c r="S340" s="154">
        <v>0</v>
      </c>
      <c r="T340" s="154">
        <v>0</v>
      </c>
      <c r="U340" s="154">
        <v>0</v>
      </c>
      <c r="V340" s="154">
        <v>0</v>
      </c>
      <c r="W340" s="154">
        <v>0</v>
      </c>
      <c r="X340" s="154">
        <v>0</v>
      </c>
      <c r="Y340" s="154">
        <v>0</v>
      </c>
      <c r="Z340" s="154">
        <v>0</v>
      </c>
      <c r="AA340" s="154">
        <v>0</v>
      </c>
      <c r="AB340" s="154">
        <v>0</v>
      </c>
      <c r="AC340" s="154">
        <v>0</v>
      </c>
      <c r="AD340" s="154">
        <v>0</v>
      </c>
      <c r="AE340" s="154">
        <v>0</v>
      </c>
      <c r="AF340" s="154">
        <v>0</v>
      </c>
      <c r="AG340" s="154">
        <f>IF(AG$25="","",SUM($I339:AG339))</f>
        <v>0</v>
      </c>
      <c r="AH340" s="154">
        <f>IF(AH$25="","",SUM($I339:AH339))</f>
        <v>0</v>
      </c>
      <c r="AI340" s="154">
        <f>IF(AI$25="","",SUM($I339:AI339))</f>
        <v>0</v>
      </c>
      <c r="AJ340" s="154">
        <f>IF(AJ$25="","",SUM($I339:AJ339))</f>
        <v>0</v>
      </c>
      <c r="AK340" s="152"/>
      <c r="AL340" s="152"/>
      <c r="AM340" s="152"/>
      <c r="AN340" s="152"/>
      <c r="AO340" s="152"/>
      <c r="AP340" s="152"/>
      <c r="AQ340" s="152"/>
      <c r="AR340" s="152"/>
      <c r="AS340" s="152"/>
      <c r="AT340" s="152"/>
      <c r="AU340" s="152"/>
      <c r="AV340" s="152"/>
      <c r="AW340" s="152"/>
      <c r="AX340" s="152"/>
      <c r="AY340" s="152"/>
      <c r="AZ340" s="152"/>
      <c r="BA340" s="152"/>
      <c r="BB340" s="152"/>
      <c r="BC340" s="152"/>
      <c r="BD340" s="152"/>
      <c r="BE340" s="152"/>
      <c r="BF340" s="152"/>
      <c r="BG340" s="152"/>
      <c r="BH340" s="152"/>
      <c r="BI340" s="152"/>
      <c r="BJ340" s="152"/>
      <c r="BK340" s="152"/>
      <c r="BL340" s="152"/>
      <c r="BM340" s="152"/>
      <c r="BN340" s="152"/>
      <c r="BO340" s="152"/>
      <c r="BP340" s="152"/>
      <c r="BQ340" s="152"/>
    </row>
    <row r="341" spans="1:69" hidden="1" outlineLevel="2" x14ac:dyDescent="0.2">
      <c r="A341" s="8"/>
      <c r="B341" s="69" t="s">
        <v>107</v>
      </c>
      <c r="C341" s="152"/>
      <c r="D341" s="152"/>
      <c r="E341" s="152"/>
      <c r="F341" s="152" t="s">
        <v>405</v>
      </c>
      <c r="G341" s="152"/>
      <c r="H341" s="154"/>
      <c r="I341" s="154"/>
      <c r="J341" s="154">
        <v>0</v>
      </c>
      <c r="K341" s="154">
        <v>0</v>
      </c>
      <c r="L341" s="154">
        <v>0</v>
      </c>
      <c r="M341" s="154">
        <v>0</v>
      </c>
      <c r="N341" s="154">
        <v>0</v>
      </c>
      <c r="O341" s="154">
        <v>0</v>
      </c>
      <c r="P341" s="154">
        <v>0</v>
      </c>
      <c r="Q341" s="154">
        <v>0</v>
      </c>
      <c r="R341" s="154">
        <v>0</v>
      </c>
      <c r="S341" s="154">
        <v>0</v>
      </c>
      <c r="T341" s="154">
        <v>0</v>
      </c>
      <c r="U341" s="154">
        <v>0</v>
      </c>
      <c r="V341" s="154">
        <v>0</v>
      </c>
      <c r="W341" s="154">
        <v>0</v>
      </c>
      <c r="X341" s="154">
        <v>0</v>
      </c>
      <c r="Y341" s="154">
        <v>0</v>
      </c>
      <c r="Z341" s="154">
        <v>0</v>
      </c>
      <c r="AA341" s="154">
        <v>0</v>
      </c>
      <c r="AB341" s="154">
        <v>0</v>
      </c>
      <c r="AC341" s="154">
        <v>0</v>
      </c>
      <c r="AD341" s="154">
        <v>0</v>
      </c>
      <c r="AE341" s="154">
        <v>0</v>
      </c>
      <c r="AF341" s="154">
        <v>0</v>
      </c>
      <c r="AG341" s="154">
        <f t="shared" ref="AG341:AJ341" si="122">IF(AG$25="","",AG336+AG337-AG338-AG339)</f>
        <v>0</v>
      </c>
      <c r="AH341" s="154">
        <f t="shared" si="122"/>
        <v>0</v>
      </c>
      <c r="AI341" s="154">
        <f t="shared" si="122"/>
        <v>0</v>
      </c>
      <c r="AJ341" s="154">
        <f t="shared" si="122"/>
        <v>0</v>
      </c>
      <c r="AK341" s="152"/>
      <c r="AL341" s="152"/>
      <c r="AM341" s="152"/>
      <c r="AN341" s="152"/>
      <c r="AO341" s="152"/>
      <c r="AP341" s="152"/>
      <c r="AQ341" s="152"/>
      <c r="AR341" s="152"/>
      <c r="AS341" s="152"/>
      <c r="AT341" s="152"/>
      <c r="AU341" s="152"/>
      <c r="AV341" s="152"/>
      <c r="AW341" s="152"/>
      <c r="AX341" s="152"/>
      <c r="AY341" s="152"/>
      <c r="AZ341" s="152"/>
      <c r="BA341" s="152"/>
      <c r="BB341" s="152"/>
      <c r="BC341" s="152"/>
      <c r="BD341" s="152"/>
      <c r="BE341" s="152"/>
      <c r="BF341" s="152"/>
      <c r="BG341" s="152"/>
      <c r="BH341" s="152"/>
      <c r="BI341" s="152"/>
      <c r="BJ341" s="152"/>
      <c r="BK341" s="152"/>
      <c r="BL341" s="152"/>
      <c r="BM341" s="152"/>
      <c r="BN341" s="152"/>
      <c r="BO341" s="152"/>
      <c r="BP341" s="152"/>
      <c r="BQ341" s="152"/>
    </row>
    <row r="342" spans="1:69" hidden="1" outlineLevel="2" x14ac:dyDescent="0.2">
      <c r="A342" s="8"/>
      <c r="B342" s="69"/>
      <c r="C342" s="152"/>
      <c r="D342" s="152"/>
      <c r="E342" s="152"/>
      <c r="F342" s="152"/>
      <c r="G342" s="152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154"/>
      <c r="AE342" s="154"/>
      <c r="AF342" s="154"/>
      <c r="AG342" s="154"/>
      <c r="AH342" s="154"/>
      <c r="AI342" s="154"/>
      <c r="AJ342" s="154"/>
      <c r="AK342" s="152"/>
      <c r="AL342" s="152"/>
      <c r="AM342" s="152"/>
      <c r="AN342" s="152"/>
      <c r="AO342" s="152"/>
      <c r="AP342" s="152"/>
      <c r="AQ342" s="152"/>
      <c r="AR342" s="152"/>
      <c r="AS342" s="152"/>
      <c r="AT342" s="152"/>
      <c r="AU342" s="152"/>
      <c r="AV342" s="152"/>
      <c r="AW342" s="152"/>
      <c r="AX342" s="152"/>
      <c r="AY342" s="152"/>
      <c r="AZ342" s="152"/>
      <c r="BA342" s="152"/>
      <c r="BB342" s="152"/>
      <c r="BC342" s="152"/>
      <c r="BD342" s="152"/>
      <c r="BE342" s="152"/>
      <c r="BF342" s="152"/>
      <c r="BG342" s="152"/>
      <c r="BH342" s="152"/>
      <c r="BI342" s="152"/>
      <c r="BJ342" s="152"/>
      <c r="BK342" s="152"/>
      <c r="BL342" s="152"/>
      <c r="BM342" s="152"/>
      <c r="BN342" s="152"/>
      <c r="BO342" s="152"/>
      <c r="BP342" s="152"/>
      <c r="BQ342" s="152"/>
    </row>
    <row r="343" spans="1:69" ht="16" hidden="1" outlineLevel="2" thickBot="1" x14ac:dyDescent="0.25">
      <c r="A343" s="8"/>
      <c r="B343" s="87" t="s">
        <v>106</v>
      </c>
      <c r="C343" s="41"/>
      <c r="D343" s="41"/>
      <c r="E343" s="41"/>
      <c r="F343" s="41" t="s">
        <v>405</v>
      </c>
      <c r="G343" s="41"/>
      <c r="H343" s="49"/>
      <c r="I343" s="49">
        <v>819.68500000000006</v>
      </c>
      <c r="J343" s="49">
        <v>819.68500000000006</v>
      </c>
      <c r="K343" s="49">
        <v>819.68500000000006</v>
      </c>
      <c r="L343" s="49">
        <v>819.68500000000006</v>
      </c>
      <c r="M343" s="49">
        <v>819.68500000000006</v>
      </c>
      <c r="N343" s="49">
        <v>819.68500000000006</v>
      </c>
      <c r="O343" s="49">
        <v>819.68500000000006</v>
      </c>
      <c r="P343" s="49">
        <v>819.68500000000006</v>
      </c>
      <c r="Q343" s="49">
        <v>819.68500000000006</v>
      </c>
      <c r="R343" s="49">
        <v>819.68500000000006</v>
      </c>
      <c r="S343" s="49">
        <v>819.68500000000006</v>
      </c>
      <c r="T343" s="49">
        <v>819.68500000000006</v>
      </c>
      <c r="U343" s="49">
        <v>819.68500000000006</v>
      </c>
      <c r="V343" s="49">
        <v>819.68500000000006</v>
      </c>
      <c r="W343" s="49">
        <v>819.68500000000006</v>
      </c>
      <c r="X343" s="49">
        <v>819.68500000000006</v>
      </c>
      <c r="Y343" s="49">
        <v>819.68500000000006</v>
      </c>
      <c r="Z343" s="49">
        <v>819.68500000000006</v>
      </c>
      <c r="AA343" s="49">
        <v>819.68500000000006</v>
      </c>
      <c r="AB343" s="49">
        <v>819.68500000000006</v>
      </c>
      <c r="AC343" s="49">
        <v>819.68500000000006</v>
      </c>
      <c r="AD343" s="49">
        <v>819.68500000000006</v>
      </c>
      <c r="AE343" s="49">
        <v>819.68500000000006</v>
      </c>
      <c r="AF343" s="49">
        <v>819.68500000000006</v>
      </c>
      <c r="AG343" s="49">
        <f t="shared" ref="AG343:AJ343" si="123">IF(AG$25="","",AG341+AG334)</f>
        <v>819.68500000000006</v>
      </c>
      <c r="AH343" s="49">
        <f t="shared" si="123"/>
        <v>819.68500000000006</v>
      </c>
      <c r="AI343" s="49">
        <f t="shared" si="123"/>
        <v>819.68500000000006</v>
      </c>
      <c r="AJ343" s="49">
        <f t="shared" si="123"/>
        <v>819.68500000000006</v>
      </c>
      <c r="AK343" s="152"/>
      <c r="AL343" s="152"/>
      <c r="AM343" s="152"/>
      <c r="AN343" s="152"/>
      <c r="AO343" s="152"/>
      <c r="AP343" s="152"/>
      <c r="AQ343" s="152"/>
      <c r="AR343" s="152"/>
      <c r="AS343" s="152"/>
      <c r="AT343" s="152"/>
      <c r="AU343" s="152"/>
      <c r="AV343" s="152"/>
      <c r="AW343" s="152"/>
      <c r="AX343" s="152"/>
      <c r="AY343" s="152"/>
      <c r="AZ343" s="152"/>
      <c r="BA343" s="152"/>
      <c r="BB343" s="152"/>
      <c r="BC343" s="152"/>
      <c r="BD343" s="152"/>
      <c r="BE343" s="152"/>
      <c r="BF343" s="152"/>
      <c r="BG343" s="152"/>
      <c r="BH343" s="152"/>
      <c r="BI343" s="152"/>
      <c r="BJ343" s="152"/>
      <c r="BK343" s="152"/>
      <c r="BL343" s="152"/>
      <c r="BM343" s="152"/>
      <c r="BN343" s="152"/>
      <c r="BO343" s="152"/>
      <c r="BP343" s="152"/>
      <c r="BQ343" s="152"/>
    </row>
    <row r="344" spans="1:69" hidden="1" outlineLevel="2" x14ac:dyDescent="0.2">
      <c r="B344" s="29"/>
      <c r="C344" s="7"/>
      <c r="D344" s="7"/>
      <c r="E344" s="7"/>
      <c r="F344" s="7"/>
      <c r="G344" s="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7"/>
      <c r="AK344" s="152"/>
      <c r="AL344" s="152"/>
      <c r="AM344" s="152"/>
      <c r="AN344" s="152"/>
      <c r="AO344" s="152"/>
      <c r="AP344" s="152"/>
      <c r="AQ344" s="152"/>
      <c r="AR344" s="152"/>
      <c r="AS344" s="152"/>
      <c r="AT344" s="152"/>
      <c r="AU344" s="152"/>
      <c r="AV344" s="152"/>
      <c r="AW344" s="152"/>
      <c r="AX344" s="152"/>
      <c r="AY344" s="152"/>
      <c r="AZ344" s="152"/>
      <c r="BA344" s="152"/>
      <c r="BB344" s="152"/>
      <c r="BC344" s="152"/>
      <c r="BD344" s="152"/>
      <c r="BE344" s="152"/>
      <c r="BF344" s="152"/>
      <c r="BG344" s="152"/>
      <c r="BH344" s="152"/>
      <c r="BI344" s="152"/>
      <c r="BJ344" s="152"/>
      <c r="BK344" s="152"/>
      <c r="BL344" s="152"/>
      <c r="BM344" s="152"/>
      <c r="BN344" s="152"/>
      <c r="BO344" s="152"/>
      <c r="BP344" s="152"/>
      <c r="BQ344" s="152"/>
    </row>
    <row r="345" spans="1:69" hidden="1" outlineLevel="2" x14ac:dyDescent="0.2">
      <c r="A345" s="8"/>
      <c r="B345" s="159" t="s">
        <v>105</v>
      </c>
      <c r="C345" s="55"/>
      <c r="D345" s="55"/>
      <c r="E345" s="55"/>
      <c r="F345" s="55" t="s">
        <v>405</v>
      </c>
      <c r="G345" s="55"/>
      <c r="H345" s="60"/>
      <c r="I345" s="60">
        <v>299.99900000000002</v>
      </c>
      <c r="J345" s="60">
        <v>325</v>
      </c>
      <c r="K345" s="60">
        <v>325</v>
      </c>
      <c r="L345" s="60">
        <v>328.25</v>
      </c>
      <c r="M345" s="60">
        <v>331.53250000000003</v>
      </c>
      <c r="N345" s="60">
        <v>334.84782500000006</v>
      </c>
      <c r="O345" s="60">
        <v>338.19630325000003</v>
      </c>
      <c r="P345" s="60">
        <v>341.57826628250001</v>
      </c>
      <c r="Q345" s="60">
        <v>344.99404894532501</v>
      </c>
      <c r="R345" s="60">
        <v>348.44398943477825</v>
      </c>
      <c r="S345" s="60">
        <v>351.928429329126</v>
      </c>
      <c r="T345" s="60">
        <v>355.44771362241727</v>
      </c>
      <c r="U345" s="60">
        <v>359.00219075864152</v>
      </c>
      <c r="V345" s="60">
        <v>362.59221266622785</v>
      </c>
      <c r="W345" s="60">
        <v>366.21813479289017</v>
      </c>
      <c r="X345" s="60">
        <v>369.8803161408191</v>
      </c>
      <c r="Y345" s="60">
        <v>373.57911930222724</v>
      </c>
      <c r="Z345" s="60">
        <v>377.31491049524959</v>
      </c>
      <c r="AA345" s="60">
        <v>381.08805960020203</v>
      </c>
      <c r="AB345" s="60">
        <v>384.89894019620408</v>
      </c>
      <c r="AC345" s="60">
        <v>388.74792959816614</v>
      </c>
      <c r="AD345" s="60">
        <v>392.63540889414776</v>
      </c>
      <c r="AE345" s="60">
        <v>396.5617629830893</v>
      </c>
      <c r="AF345" s="60">
        <v>400.52738061292018</v>
      </c>
      <c r="AG345" s="60">
        <f t="shared" ref="AG345:AJ345" si="124">IF(AG25="","",SUM(AG321,AG305,AG289,AG273,AG257,AG337))</f>
        <v>404.53265441904932</v>
      </c>
      <c r="AH345" s="60">
        <f t="shared" si="124"/>
        <v>408.57798096323984</v>
      </c>
      <c r="AI345" s="60">
        <f t="shared" si="124"/>
        <v>412.66376077287225</v>
      </c>
      <c r="AJ345" s="60">
        <f t="shared" si="124"/>
        <v>416.79039838060095</v>
      </c>
      <c r="AK345" s="152"/>
      <c r="AL345" s="152"/>
      <c r="AM345" s="152"/>
      <c r="AN345" s="152"/>
      <c r="AO345" s="152"/>
      <c r="AP345" s="152"/>
      <c r="AQ345" s="152"/>
      <c r="AR345" s="152"/>
      <c r="AS345" s="152"/>
      <c r="AT345" s="152"/>
      <c r="AU345" s="152"/>
      <c r="AV345" s="152"/>
      <c r="AW345" s="152"/>
      <c r="AX345" s="152"/>
      <c r="AY345" s="152"/>
      <c r="AZ345" s="152"/>
      <c r="BA345" s="152"/>
      <c r="BB345" s="152"/>
      <c r="BC345" s="152"/>
      <c r="BD345" s="152"/>
      <c r="BE345" s="152"/>
      <c r="BF345" s="152"/>
      <c r="BG345" s="152"/>
      <c r="BH345" s="152"/>
      <c r="BI345" s="152"/>
      <c r="BJ345" s="152"/>
      <c r="BK345" s="152"/>
      <c r="BL345" s="152"/>
      <c r="BM345" s="152"/>
      <c r="BN345" s="152"/>
      <c r="BO345" s="152"/>
      <c r="BP345" s="152"/>
      <c r="BQ345" s="152"/>
    </row>
    <row r="346" spans="1:69" hidden="1" outlineLevel="2" x14ac:dyDescent="0.2">
      <c r="A346" s="8"/>
      <c r="B346" s="68" t="s">
        <v>104</v>
      </c>
      <c r="C346" s="86"/>
      <c r="D346" s="86"/>
      <c r="E346" s="86"/>
      <c r="F346" s="86" t="s">
        <v>405</v>
      </c>
      <c r="G346" s="86"/>
      <c r="H346" s="61"/>
      <c r="I346" s="61">
        <v>299.99900000000002</v>
      </c>
      <c r="J346" s="61">
        <v>295.916</v>
      </c>
      <c r="K346" s="61">
        <v>325</v>
      </c>
      <c r="L346" s="61">
        <v>325</v>
      </c>
      <c r="M346" s="61">
        <v>328.25</v>
      </c>
      <c r="N346" s="61">
        <v>331.53250000000003</v>
      </c>
      <c r="O346" s="61">
        <v>334.84782500000006</v>
      </c>
      <c r="P346" s="61">
        <v>338.19630325000003</v>
      </c>
      <c r="Q346" s="61">
        <v>341.57826628250001</v>
      </c>
      <c r="R346" s="61">
        <v>344.99404894532501</v>
      </c>
      <c r="S346" s="61">
        <v>348.44398943477825</v>
      </c>
      <c r="T346" s="61">
        <v>351.928429329126</v>
      </c>
      <c r="U346" s="61">
        <v>355.44771362241727</v>
      </c>
      <c r="V346" s="61">
        <v>359.00219075864152</v>
      </c>
      <c r="W346" s="61">
        <v>362.59221266622785</v>
      </c>
      <c r="X346" s="61">
        <v>366.21813479289017</v>
      </c>
      <c r="Y346" s="61">
        <v>369.8803161408191</v>
      </c>
      <c r="Z346" s="61">
        <v>373.57911930222724</v>
      </c>
      <c r="AA346" s="61">
        <v>377.31491049524959</v>
      </c>
      <c r="AB346" s="61">
        <v>381.08805960020203</v>
      </c>
      <c r="AC346" s="61">
        <v>384.89894019620408</v>
      </c>
      <c r="AD346" s="61">
        <v>388.74792959816614</v>
      </c>
      <c r="AE346" s="61">
        <v>392.63540889414776</v>
      </c>
      <c r="AF346" s="61">
        <v>396.5617629830893</v>
      </c>
      <c r="AG346" s="61">
        <f t="shared" ref="AG346:AJ346" si="125">IF(AG25="","",IF(AG22=1,AG203,SUM(AG323,AG316,AG307,AG300,AG291,AG284,AG275,AG268,AG259,AG252,AG332,AG339)))</f>
        <v>400.52738061292018</v>
      </c>
      <c r="AH346" s="61">
        <f t="shared" si="125"/>
        <v>404.53265441904932</v>
      </c>
      <c r="AI346" s="61">
        <f t="shared" si="125"/>
        <v>408.57798096323984</v>
      </c>
      <c r="AJ346" s="61">
        <f t="shared" si="125"/>
        <v>412.66376077287225</v>
      </c>
      <c r="AK346" s="152"/>
      <c r="AL346" s="152"/>
      <c r="AM346" s="152"/>
      <c r="AN346" s="152"/>
      <c r="AO346" s="152"/>
      <c r="AP346" s="152"/>
      <c r="AQ346" s="152"/>
      <c r="AR346" s="152"/>
      <c r="AS346" s="152"/>
      <c r="AT346" s="152"/>
      <c r="AU346" s="152"/>
      <c r="AV346" s="152"/>
      <c r="AW346" s="152"/>
      <c r="AX346" s="152"/>
      <c r="AY346" s="152"/>
      <c r="AZ346" s="152"/>
      <c r="BA346" s="152"/>
      <c r="BB346" s="152"/>
      <c r="BC346" s="152"/>
      <c r="BD346" s="152"/>
      <c r="BE346" s="152"/>
      <c r="BF346" s="152"/>
      <c r="BG346" s="152"/>
      <c r="BH346" s="152"/>
      <c r="BI346" s="152"/>
      <c r="BJ346" s="152"/>
      <c r="BK346" s="152"/>
      <c r="BL346" s="152"/>
      <c r="BM346" s="152"/>
      <c r="BN346" s="152"/>
      <c r="BO346" s="152"/>
      <c r="BP346" s="152"/>
      <c r="BQ346" s="152"/>
    </row>
    <row r="347" spans="1:69" hidden="1" outlineLevel="1" collapsed="1" x14ac:dyDescent="0.2"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152"/>
      <c r="AL347" s="152"/>
      <c r="AM347" s="152"/>
      <c r="AN347" s="152"/>
      <c r="AO347" s="152"/>
      <c r="AP347" s="152"/>
      <c r="AQ347" s="152"/>
      <c r="AR347" s="152"/>
      <c r="AS347" s="152"/>
      <c r="AT347" s="152"/>
      <c r="AU347" s="152"/>
      <c r="AV347" s="152"/>
      <c r="AW347" s="152"/>
      <c r="AX347" s="152"/>
      <c r="AY347" s="152"/>
      <c r="AZ347" s="152"/>
      <c r="BA347" s="152"/>
      <c r="BB347" s="152"/>
      <c r="BC347" s="152"/>
      <c r="BD347" s="152"/>
      <c r="BE347" s="152"/>
      <c r="BF347" s="152"/>
      <c r="BG347" s="152"/>
      <c r="BH347" s="152"/>
      <c r="BI347" s="152"/>
      <c r="BJ347" s="152"/>
      <c r="BK347" s="152"/>
      <c r="BL347" s="152"/>
      <c r="BM347" s="152"/>
      <c r="BN347" s="152"/>
      <c r="BO347" s="152"/>
      <c r="BP347" s="152"/>
      <c r="BQ347" s="152"/>
    </row>
    <row r="348" spans="1:69" collapsed="1" x14ac:dyDescent="0.2">
      <c r="A348" s="14" t="s">
        <v>103</v>
      </c>
      <c r="B348" s="13"/>
      <c r="C348" s="13"/>
      <c r="D348" s="13"/>
      <c r="E348" s="12"/>
      <c r="F348" s="12"/>
      <c r="G348" s="197" t="s">
        <v>162</v>
      </c>
      <c r="H348" s="12"/>
      <c r="I348" s="12"/>
      <c r="J348" s="12">
        <v>1</v>
      </c>
      <c r="K348" s="12">
        <v>1</v>
      </c>
      <c r="L348" s="12">
        <v>1</v>
      </c>
      <c r="M348" s="12">
        <v>1</v>
      </c>
      <c r="N348" s="12">
        <v>1</v>
      </c>
      <c r="O348" s="12">
        <v>1</v>
      </c>
      <c r="P348" s="12">
        <v>1</v>
      </c>
      <c r="Q348" s="12">
        <v>1</v>
      </c>
      <c r="R348" s="12">
        <v>1</v>
      </c>
      <c r="S348" s="12">
        <v>1</v>
      </c>
      <c r="T348" s="12">
        <v>1</v>
      </c>
      <c r="U348" s="12">
        <v>1</v>
      </c>
      <c r="V348" s="12">
        <v>1</v>
      </c>
      <c r="W348" s="12">
        <v>1</v>
      </c>
      <c r="X348" s="12">
        <v>1</v>
      </c>
      <c r="Y348" s="12">
        <v>1</v>
      </c>
      <c r="Z348" s="12">
        <v>1</v>
      </c>
      <c r="AA348" s="12">
        <v>1</v>
      </c>
      <c r="AB348" s="12">
        <v>1</v>
      </c>
      <c r="AC348" s="12">
        <v>1</v>
      </c>
      <c r="AD348" s="12">
        <v>1</v>
      </c>
      <c r="AE348" s="12">
        <v>1</v>
      </c>
      <c r="AF348" s="12">
        <v>1</v>
      </c>
      <c r="AG348" s="12">
        <v>1</v>
      </c>
      <c r="AH348" s="12">
        <v>1</v>
      </c>
      <c r="AI348" s="12">
        <v>1</v>
      </c>
      <c r="AJ348" s="12">
        <v>1</v>
      </c>
      <c r="AK348" s="152"/>
      <c r="AL348" s="152"/>
      <c r="AM348" s="152"/>
      <c r="AN348" s="152"/>
      <c r="AO348" s="152"/>
      <c r="AP348" s="152"/>
      <c r="AQ348" s="152"/>
      <c r="AR348" s="152"/>
      <c r="AS348" s="152"/>
      <c r="AT348" s="152"/>
      <c r="AU348" s="152"/>
      <c r="AV348" s="152"/>
      <c r="AW348" s="152"/>
      <c r="AX348" s="152"/>
      <c r="AY348" s="152"/>
      <c r="AZ348" s="152"/>
      <c r="BA348" s="152"/>
      <c r="BB348" s="152"/>
      <c r="BC348" s="152"/>
      <c r="BD348" s="152"/>
      <c r="BE348" s="152"/>
      <c r="BF348" s="152"/>
      <c r="BG348" s="152"/>
      <c r="BH348" s="152"/>
      <c r="BI348" s="152"/>
      <c r="BJ348" s="152"/>
      <c r="BK348" s="152"/>
      <c r="BL348" s="152"/>
      <c r="BM348" s="152"/>
      <c r="BN348" s="152"/>
      <c r="BO348" s="152"/>
      <c r="BP348" s="152"/>
      <c r="BQ348" s="152"/>
    </row>
    <row r="349" spans="1:69" x14ac:dyDescent="0.2">
      <c r="AK349" s="152"/>
      <c r="AL349" s="152"/>
      <c r="AM349" s="152"/>
      <c r="AN349" s="152"/>
      <c r="AO349" s="152"/>
      <c r="AP349" s="152"/>
      <c r="AQ349" s="152"/>
      <c r="AR349" s="152"/>
      <c r="AS349" s="152"/>
      <c r="AT349" s="152"/>
      <c r="AU349" s="152"/>
      <c r="AV349" s="152"/>
      <c r="AW349" s="152"/>
      <c r="AX349" s="152"/>
      <c r="AY349" s="152"/>
      <c r="AZ349" s="152"/>
      <c r="BA349" s="152"/>
      <c r="BB349" s="152"/>
      <c r="BC349" s="152"/>
      <c r="BD349" s="152"/>
      <c r="BE349" s="152"/>
      <c r="BF349" s="152"/>
      <c r="BG349" s="152"/>
      <c r="BH349" s="152"/>
      <c r="BI349" s="152"/>
      <c r="BJ349" s="152"/>
      <c r="BK349" s="152"/>
      <c r="BL349" s="152"/>
      <c r="BM349" s="152"/>
      <c r="BN349" s="152"/>
      <c r="BO349" s="152"/>
      <c r="BP349" s="152"/>
      <c r="BQ349" s="152"/>
    </row>
    <row r="350" spans="1:69" hidden="1" outlineLevel="1" x14ac:dyDescent="0.2">
      <c r="A350" s="6" t="s">
        <v>102</v>
      </c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152"/>
      <c r="AL350" s="152"/>
      <c r="AM350" s="152"/>
      <c r="AN350" s="152"/>
      <c r="AO350" s="152"/>
      <c r="AP350" s="152"/>
      <c r="AQ350" s="152"/>
      <c r="AR350" s="152"/>
      <c r="AS350" s="152"/>
      <c r="AT350" s="152"/>
      <c r="AU350" s="152"/>
      <c r="AV350" s="152"/>
      <c r="AW350" s="152"/>
      <c r="AX350" s="152"/>
      <c r="AY350" s="152"/>
      <c r="AZ350" s="152"/>
      <c r="BA350" s="152"/>
      <c r="BB350" s="152"/>
      <c r="BC350" s="152"/>
      <c r="BD350" s="152"/>
      <c r="BE350" s="152"/>
      <c r="BF350" s="152"/>
      <c r="BG350" s="152"/>
      <c r="BH350" s="152"/>
      <c r="BI350" s="152"/>
      <c r="BJ350" s="152"/>
      <c r="BK350" s="152"/>
      <c r="BL350" s="152"/>
      <c r="BM350" s="152"/>
      <c r="BN350" s="152"/>
      <c r="BO350" s="152"/>
      <c r="BP350" s="152"/>
      <c r="BQ350" s="152"/>
    </row>
    <row r="351" spans="1:69" hidden="1" outlineLevel="2" x14ac:dyDescent="0.2">
      <c r="AK351" s="152"/>
      <c r="AL351" s="152"/>
      <c r="AM351" s="152"/>
      <c r="AN351" s="152"/>
      <c r="AO351" s="152"/>
      <c r="AP351" s="152"/>
      <c r="AQ351" s="152"/>
      <c r="AR351" s="152"/>
      <c r="AS351" s="152"/>
      <c r="AT351" s="152"/>
      <c r="AU351" s="152"/>
      <c r="AV351" s="152"/>
      <c r="AW351" s="152"/>
      <c r="AX351" s="152"/>
      <c r="AY351" s="152"/>
      <c r="AZ351" s="152"/>
      <c r="BA351" s="152"/>
      <c r="BB351" s="152"/>
      <c r="BC351" s="152"/>
      <c r="BD351" s="152"/>
      <c r="BE351" s="152"/>
      <c r="BF351" s="152"/>
      <c r="BG351" s="152"/>
      <c r="BH351" s="152"/>
      <c r="BI351" s="152"/>
      <c r="BJ351" s="152"/>
      <c r="BK351" s="152"/>
      <c r="BL351" s="152"/>
      <c r="BM351" s="152"/>
      <c r="BN351" s="152"/>
      <c r="BO351" s="152"/>
      <c r="BP351" s="152"/>
      <c r="BQ351" s="152"/>
    </row>
    <row r="352" spans="1:69" hidden="1" outlineLevel="2" x14ac:dyDescent="0.2">
      <c r="B352" s="84" t="s">
        <v>101</v>
      </c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  <c r="AA352" s="83"/>
      <c r="AB352" s="83"/>
      <c r="AC352" s="83"/>
      <c r="AD352" s="83"/>
      <c r="AE352" s="83"/>
      <c r="AF352" s="83"/>
      <c r="AG352" s="83"/>
      <c r="AH352" s="83"/>
      <c r="AI352" s="83"/>
      <c r="AJ352" s="232"/>
      <c r="AK352" s="152"/>
      <c r="AL352" s="152"/>
      <c r="AM352" s="152"/>
      <c r="AN352" s="152"/>
      <c r="AO352" s="152"/>
      <c r="AP352" s="152"/>
      <c r="AQ352" s="152"/>
      <c r="AR352" s="152"/>
      <c r="AS352" s="152"/>
      <c r="AT352" s="152"/>
      <c r="AU352" s="152"/>
      <c r="AV352" s="152"/>
      <c r="AW352" s="152"/>
      <c r="AX352" s="152"/>
      <c r="AY352" s="152"/>
      <c r="AZ352" s="152"/>
      <c r="BA352" s="152"/>
      <c r="BB352" s="152"/>
      <c r="BC352" s="152"/>
      <c r="BD352" s="152"/>
      <c r="BE352" s="152"/>
      <c r="BF352" s="152"/>
      <c r="BG352" s="152"/>
      <c r="BH352" s="152"/>
      <c r="BI352" s="152"/>
      <c r="BJ352" s="152"/>
      <c r="BK352" s="152"/>
      <c r="BL352" s="152"/>
      <c r="BM352" s="152"/>
      <c r="BN352" s="152"/>
      <c r="BO352" s="152"/>
      <c r="BP352" s="152"/>
      <c r="BQ352" s="152"/>
    </row>
    <row r="353" spans="2:69" hidden="1" outlineLevel="2" x14ac:dyDescent="0.2">
      <c r="B353" s="29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224"/>
      <c r="AK353" s="152"/>
      <c r="AL353" s="152"/>
      <c r="AM353" s="152"/>
      <c r="AN353" s="152"/>
      <c r="AO353" s="152"/>
      <c r="AP353" s="152"/>
      <c r="AQ353" s="152"/>
      <c r="AR353" s="152"/>
      <c r="AS353" s="152"/>
      <c r="AT353" s="152"/>
      <c r="AU353" s="152"/>
      <c r="AV353" s="152"/>
      <c r="AW353" s="152"/>
      <c r="AX353" s="152"/>
      <c r="AY353" s="152"/>
      <c r="AZ353" s="152"/>
      <c r="BA353" s="152"/>
      <c r="BB353" s="152"/>
      <c r="BC353" s="152"/>
      <c r="BD353" s="152"/>
      <c r="BE353" s="152"/>
      <c r="BF353" s="152"/>
      <c r="BG353" s="152"/>
      <c r="BH353" s="152"/>
      <c r="BI353" s="152"/>
      <c r="BJ353" s="152"/>
      <c r="BK353" s="152"/>
      <c r="BL353" s="152"/>
      <c r="BM353" s="152"/>
      <c r="BN353" s="152"/>
      <c r="BO353" s="152"/>
      <c r="BP353" s="152"/>
      <c r="BQ353" s="152"/>
    </row>
    <row r="354" spans="2:69" hidden="1" outlineLevel="2" x14ac:dyDescent="0.2">
      <c r="B354" s="159" t="s">
        <v>252</v>
      </c>
      <c r="C354" s="152"/>
      <c r="D354" s="152"/>
      <c r="E354" s="174" t="s">
        <v>304</v>
      </c>
      <c r="F354" s="173" t="s">
        <v>96</v>
      </c>
      <c r="G354" s="172"/>
      <c r="H354" s="152"/>
      <c r="I354" s="152"/>
      <c r="J354" s="172"/>
      <c r="K354" s="152"/>
      <c r="L354" s="152"/>
      <c r="M354" s="172"/>
      <c r="N354" s="152"/>
      <c r="O354" s="152"/>
      <c r="P354" s="172"/>
      <c r="Q354" s="152"/>
      <c r="R354" s="152"/>
      <c r="S354" s="172"/>
      <c r="T354" s="152"/>
      <c r="U354" s="152"/>
      <c r="V354" s="172"/>
      <c r="W354" s="152"/>
      <c r="X354" s="152"/>
      <c r="Y354" s="172"/>
      <c r="Z354" s="152"/>
      <c r="AA354" s="152"/>
      <c r="AB354" s="172"/>
      <c r="AC354" s="152"/>
      <c r="AD354" s="152"/>
      <c r="AE354" s="172"/>
      <c r="AF354" s="152"/>
      <c r="AG354" s="152"/>
      <c r="AH354" s="172"/>
      <c r="AI354" s="152"/>
      <c r="AJ354" s="27"/>
      <c r="AK354" s="152"/>
      <c r="AL354" s="152"/>
      <c r="AM354" s="152"/>
      <c r="AN354" s="152"/>
      <c r="AO354" s="152"/>
      <c r="AP354" s="152"/>
      <c r="AQ354" s="152"/>
      <c r="AR354" s="152"/>
      <c r="AS354" s="152"/>
      <c r="AT354" s="152"/>
      <c r="AU354" s="152"/>
      <c r="AV354" s="152"/>
      <c r="AW354" s="152"/>
      <c r="AX354" s="152"/>
      <c r="AY354" s="152"/>
      <c r="AZ354" s="152"/>
      <c r="BA354" s="152"/>
      <c r="BB354" s="152"/>
      <c r="BC354" s="152"/>
      <c r="BD354" s="152"/>
      <c r="BE354" s="152"/>
      <c r="BF354" s="152"/>
      <c r="BG354" s="152"/>
      <c r="BH354" s="152"/>
      <c r="BI354" s="152"/>
      <c r="BJ354" s="152"/>
      <c r="BK354" s="152"/>
      <c r="BL354" s="152"/>
      <c r="BM354" s="152"/>
      <c r="BN354" s="152"/>
      <c r="BO354" s="152"/>
      <c r="BP354" s="152"/>
      <c r="BQ354" s="152"/>
    </row>
    <row r="355" spans="2:69" hidden="1" outlineLevel="2" x14ac:dyDescent="0.2">
      <c r="B355" s="167" t="s">
        <v>95</v>
      </c>
      <c r="C355" s="152"/>
      <c r="D355" s="152"/>
      <c r="E355" s="152"/>
      <c r="F355" s="152">
        <v>0</v>
      </c>
      <c r="G355" s="163"/>
      <c r="H355" s="163"/>
      <c r="I355" s="166" t="s">
        <v>253</v>
      </c>
      <c r="J355" s="164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233"/>
      <c r="AK355" s="152"/>
      <c r="AL355" s="152"/>
      <c r="AM355" s="152"/>
      <c r="AN355" s="152"/>
      <c r="AO355" s="152"/>
      <c r="AP355" s="152"/>
      <c r="AQ355" s="152"/>
      <c r="AR355" s="152"/>
      <c r="AS355" s="152"/>
      <c r="AT355" s="152"/>
      <c r="AU355" s="152"/>
      <c r="AV355" s="152"/>
      <c r="AW355" s="152"/>
      <c r="AX355" s="152"/>
      <c r="AY355" s="152"/>
      <c r="AZ355" s="152"/>
      <c r="BA355" s="152"/>
      <c r="BB355" s="152"/>
      <c r="BC355" s="152"/>
      <c r="BD355" s="152"/>
      <c r="BE355" s="152"/>
      <c r="BF355" s="152"/>
      <c r="BG355" s="152"/>
      <c r="BH355" s="152"/>
      <c r="BI355" s="152"/>
      <c r="BJ355" s="152"/>
      <c r="BK355" s="152"/>
      <c r="BL355" s="152"/>
      <c r="BM355" s="152"/>
      <c r="BN355" s="152"/>
      <c r="BO355" s="152"/>
      <c r="BP355" s="152"/>
      <c r="BQ355" s="152"/>
    </row>
    <row r="356" spans="2:69" hidden="1" outlineLevel="2" x14ac:dyDescent="0.2">
      <c r="B356" s="167" t="s">
        <v>1</v>
      </c>
      <c r="C356" s="152"/>
      <c r="D356" s="152"/>
      <c r="E356" s="152"/>
      <c r="F356" s="152" t="s">
        <v>85</v>
      </c>
      <c r="G356" s="163"/>
      <c r="H356" s="163"/>
      <c r="I356" s="166" t="s">
        <v>96</v>
      </c>
      <c r="J356" s="164"/>
      <c r="K356" s="166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233"/>
      <c r="AK356" s="152"/>
      <c r="AL356" s="152"/>
      <c r="AM356" s="152"/>
      <c r="AN356" s="152"/>
      <c r="AO356" s="152"/>
      <c r="AP356" s="152"/>
      <c r="AQ356" s="152"/>
      <c r="AR356" s="152"/>
      <c r="AS356" s="152"/>
      <c r="AT356" s="152"/>
      <c r="AU356" s="152"/>
      <c r="AV356" s="152"/>
      <c r="AW356" s="152"/>
      <c r="AX356" s="152"/>
      <c r="AY356" s="152"/>
      <c r="AZ356" s="152"/>
      <c r="BA356" s="152"/>
      <c r="BB356" s="152"/>
      <c r="BC356" s="152"/>
      <c r="BD356" s="152"/>
      <c r="BE356" s="152"/>
      <c r="BF356" s="152"/>
      <c r="BG356" s="152"/>
      <c r="BH356" s="152"/>
      <c r="BI356" s="152"/>
      <c r="BJ356" s="152"/>
      <c r="BK356" s="152"/>
      <c r="BL356" s="152"/>
      <c r="BM356" s="152"/>
      <c r="BN356" s="152"/>
      <c r="BO356" s="152"/>
      <c r="BP356" s="152"/>
      <c r="BQ356" s="152"/>
    </row>
    <row r="357" spans="2:69" hidden="1" outlineLevel="2" x14ac:dyDescent="0.2">
      <c r="B357" s="167" t="s">
        <v>254</v>
      </c>
      <c r="C357" s="152"/>
      <c r="D357" s="152"/>
      <c r="E357" s="152"/>
      <c r="F357" s="152" t="s">
        <v>85</v>
      </c>
      <c r="G357" s="163"/>
      <c r="H357" s="163"/>
      <c r="I357" s="195">
        <v>0.15</v>
      </c>
      <c r="J357" s="164"/>
      <c r="K357" s="166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233"/>
      <c r="AK357" s="152"/>
      <c r="AL357" s="152"/>
      <c r="AM357" s="152"/>
      <c r="AN357" s="152"/>
      <c r="AO357" s="152"/>
      <c r="AP357" s="152"/>
      <c r="AQ357" s="152"/>
      <c r="AR357" s="152"/>
      <c r="AS357" s="152"/>
      <c r="AT357" s="152"/>
      <c r="AU357" s="152"/>
      <c r="AV357" s="152"/>
      <c r="AW357" s="152"/>
      <c r="AX357" s="152"/>
      <c r="AY357" s="152"/>
      <c r="AZ357" s="152"/>
      <c r="BA357" s="152"/>
      <c r="BB357" s="152"/>
      <c r="BC357" s="152"/>
      <c r="BD357" s="152"/>
      <c r="BE357" s="152"/>
      <c r="BF357" s="152"/>
      <c r="BG357" s="152"/>
      <c r="BH357" s="152"/>
      <c r="BI357" s="152"/>
      <c r="BJ357" s="152"/>
      <c r="BK357" s="152"/>
      <c r="BL357" s="152"/>
      <c r="BM357" s="152"/>
      <c r="BN357" s="152"/>
      <c r="BO357" s="152"/>
      <c r="BP357" s="152"/>
      <c r="BQ357" s="152"/>
    </row>
    <row r="358" spans="2:69" hidden="1" outlineLevel="2" x14ac:dyDescent="0.2">
      <c r="B358" s="167" t="s">
        <v>257</v>
      </c>
      <c r="C358" s="152"/>
      <c r="D358" s="152"/>
      <c r="E358" s="152"/>
      <c r="F358" s="152" t="s">
        <v>85</v>
      </c>
      <c r="G358" s="163"/>
      <c r="H358" s="163"/>
      <c r="I358" s="168" t="s">
        <v>255</v>
      </c>
      <c r="J358" s="164"/>
      <c r="K358" s="166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233"/>
      <c r="AK358" s="152"/>
      <c r="AL358" s="152"/>
      <c r="AM358" s="152"/>
      <c r="AN358" s="152"/>
      <c r="AO358" s="152"/>
      <c r="AP358" s="152"/>
      <c r="AQ358" s="152"/>
      <c r="AR358" s="152"/>
      <c r="AS358" s="152"/>
      <c r="AT358" s="152"/>
      <c r="AU358" s="152"/>
      <c r="AV358" s="152"/>
      <c r="AW358" s="152"/>
      <c r="AX358" s="152"/>
      <c r="AY358" s="152"/>
      <c r="AZ358" s="152"/>
      <c r="BA358" s="152"/>
      <c r="BB358" s="152"/>
      <c r="BC358" s="152"/>
      <c r="BD358" s="152"/>
      <c r="BE358" s="152"/>
      <c r="BF358" s="152"/>
      <c r="BG358" s="152"/>
      <c r="BH358" s="152"/>
      <c r="BI358" s="152"/>
      <c r="BJ358" s="152"/>
      <c r="BK358" s="152"/>
      <c r="BL358" s="152"/>
      <c r="BM358" s="152"/>
      <c r="BN358" s="152"/>
      <c r="BO358" s="152"/>
      <c r="BP358" s="152"/>
      <c r="BQ358" s="152"/>
    </row>
    <row r="359" spans="2:69" hidden="1" outlineLevel="2" x14ac:dyDescent="0.2">
      <c r="B359" s="167" t="s">
        <v>261</v>
      </c>
      <c r="C359" s="152"/>
      <c r="D359" s="152"/>
      <c r="E359" s="152"/>
      <c r="F359" s="152" t="s">
        <v>85</v>
      </c>
      <c r="G359" s="163"/>
      <c r="H359" s="163"/>
      <c r="I359" s="151">
        <v>0.05</v>
      </c>
      <c r="J359" s="164"/>
      <c r="K359" s="166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233"/>
      <c r="AK359" s="152"/>
      <c r="AL359" s="152"/>
      <c r="AM359" s="152"/>
      <c r="AN359" s="152"/>
      <c r="AO359" s="152"/>
      <c r="AP359" s="152"/>
      <c r="AQ359" s="152"/>
      <c r="AR359" s="152"/>
      <c r="AS359" s="152"/>
      <c r="AT359" s="152"/>
      <c r="AU359" s="152"/>
      <c r="AV359" s="152"/>
      <c r="AW359" s="152"/>
      <c r="AX359" s="152"/>
      <c r="AY359" s="152"/>
      <c r="AZ359" s="152"/>
      <c r="BA359" s="152"/>
      <c r="BB359" s="152"/>
      <c r="BC359" s="152"/>
      <c r="BD359" s="152"/>
      <c r="BE359" s="152"/>
      <c r="BF359" s="152"/>
      <c r="BG359" s="152"/>
      <c r="BH359" s="152"/>
      <c r="BI359" s="152"/>
      <c r="BJ359" s="152"/>
      <c r="BK359" s="152"/>
      <c r="BL359" s="152"/>
      <c r="BM359" s="152"/>
      <c r="BN359" s="152"/>
      <c r="BO359" s="152"/>
      <c r="BP359" s="152"/>
      <c r="BQ359" s="152"/>
    </row>
    <row r="360" spans="2:69" hidden="1" outlineLevel="2" x14ac:dyDescent="0.2">
      <c r="B360" s="167" t="s">
        <v>262</v>
      </c>
      <c r="C360" s="152"/>
      <c r="D360" s="152"/>
      <c r="E360" s="152"/>
      <c r="F360" s="152" t="s">
        <v>85</v>
      </c>
      <c r="G360" s="163"/>
      <c r="H360" s="163"/>
      <c r="I360" s="151">
        <v>4.3749999999999997E-2</v>
      </c>
      <c r="J360" s="168"/>
      <c r="K360" s="168"/>
      <c r="L360" s="168"/>
      <c r="M360" s="168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233"/>
      <c r="AK360" s="152"/>
      <c r="AL360" s="152"/>
      <c r="AM360" s="152"/>
      <c r="AN360" s="152"/>
      <c r="AO360" s="152"/>
      <c r="AP360" s="152"/>
      <c r="AQ360" s="152"/>
      <c r="AR360" s="152"/>
      <c r="AS360" s="152"/>
      <c r="AT360" s="152"/>
      <c r="AU360" s="152"/>
      <c r="AV360" s="152"/>
      <c r="AW360" s="152"/>
      <c r="AX360" s="152"/>
      <c r="AY360" s="152"/>
      <c r="AZ360" s="152"/>
      <c r="BA360" s="152"/>
      <c r="BB360" s="152"/>
      <c r="BC360" s="152"/>
      <c r="BD360" s="152"/>
      <c r="BE360" s="152"/>
      <c r="BF360" s="152"/>
      <c r="BG360" s="152"/>
      <c r="BH360" s="152"/>
      <c r="BI360" s="152"/>
      <c r="BJ360" s="152"/>
      <c r="BK360" s="152"/>
      <c r="BL360" s="152"/>
      <c r="BM360" s="152"/>
      <c r="BN360" s="152"/>
      <c r="BO360" s="152"/>
      <c r="BP360" s="152"/>
      <c r="BQ360" s="152"/>
    </row>
    <row r="361" spans="2:69" hidden="1" outlineLevel="2" x14ac:dyDescent="0.2">
      <c r="B361" s="167"/>
      <c r="C361" s="152"/>
      <c r="D361" s="152"/>
      <c r="E361" s="152"/>
      <c r="F361" s="152"/>
      <c r="G361" s="163"/>
      <c r="H361" s="163"/>
      <c r="I361" s="166"/>
      <c r="J361" s="164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233"/>
      <c r="AK361" s="152"/>
      <c r="AL361" s="152"/>
      <c r="AM361" s="152"/>
      <c r="AN361" s="152"/>
      <c r="AO361" s="152"/>
      <c r="AP361" s="152"/>
      <c r="AQ361" s="152"/>
      <c r="AR361" s="152"/>
      <c r="AS361" s="152"/>
      <c r="AT361" s="152"/>
      <c r="AU361" s="152"/>
      <c r="AV361" s="152"/>
      <c r="AW361" s="152"/>
      <c r="AX361" s="152"/>
      <c r="AY361" s="152"/>
      <c r="AZ361" s="152"/>
      <c r="BA361" s="152"/>
      <c r="BB361" s="152"/>
      <c r="BC361" s="152"/>
      <c r="BD361" s="152"/>
      <c r="BE361" s="152"/>
      <c r="BF361" s="152"/>
      <c r="BG361" s="152"/>
      <c r="BH361" s="152"/>
      <c r="BI361" s="152"/>
      <c r="BJ361" s="152"/>
      <c r="BK361" s="152"/>
      <c r="BL361" s="152"/>
      <c r="BM361" s="152"/>
      <c r="BN361" s="152"/>
      <c r="BO361" s="152"/>
      <c r="BP361" s="152"/>
      <c r="BQ361" s="152"/>
    </row>
    <row r="362" spans="2:69" hidden="1" outlineLevel="2" x14ac:dyDescent="0.2">
      <c r="B362" s="171" t="s">
        <v>259</v>
      </c>
      <c r="C362" s="152"/>
      <c r="D362" s="152"/>
      <c r="E362" s="152"/>
      <c r="F362" s="152" t="s">
        <v>401</v>
      </c>
      <c r="G362" s="163"/>
      <c r="H362" s="163"/>
      <c r="I362" s="175">
        <v>621.45624999999995</v>
      </c>
      <c r="J362" s="176">
        <v>652.52906250000001</v>
      </c>
      <c r="K362" s="176">
        <v>685.15551562500002</v>
      </c>
      <c r="L362" s="176">
        <v>719.41329140624998</v>
      </c>
      <c r="M362" s="176">
        <v>755.38395597656245</v>
      </c>
      <c r="N362" s="176">
        <v>793.15315377539059</v>
      </c>
      <c r="O362" s="176"/>
      <c r="P362" s="176"/>
      <c r="Q362" s="176"/>
      <c r="R362" s="176"/>
      <c r="S362" s="170"/>
      <c r="T362" s="170"/>
      <c r="U362" s="170"/>
      <c r="V362" s="170"/>
      <c r="W362" s="170"/>
      <c r="X362" s="170"/>
      <c r="Y362" s="170"/>
      <c r="Z362" s="170"/>
      <c r="AA362" s="170"/>
      <c r="AB362" s="170"/>
      <c r="AC362" s="170"/>
      <c r="AD362" s="170"/>
      <c r="AE362" s="170"/>
      <c r="AF362" s="170"/>
      <c r="AG362" s="170"/>
      <c r="AH362" s="170"/>
      <c r="AI362" s="170"/>
      <c r="AJ362" s="234"/>
      <c r="AK362" s="152"/>
      <c r="AL362" s="152"/>
      <c r="AM362" s="152"/>
      <c r="AN362" s="152"/>
      <c r="AO362" s="152"/>
      <c r="AP362" s="152"/>
      <c r="AQ362" s="152"/>
      <c r="AR362" s="152"/>
      <c r="AS362" s="152"/>
      <c r="AT362" s="152"/>
      <c r="AU362" s="152"/>
      <c r="AV362" s="152"/>
      <c r="AW362" s="152"/>
      <c r="AX362" s="152"/>
      <c r="AY362" s="152"/>
      <c r="AZ362" s="152"/>
      <c r="BA362" s="152"/>
      <c r="BB362" s="152"/>
      <c r="BC362" s="152"/>
      <c r="BD362" s="152"/>
      <c r="BE362" s="152"/>
      <c r="BF362" s="152"/>
      <c r="BG362" s="152"/>
      <c r="BH362" s="152"/>
      <c r="BI362" s="152"/>
      <c r="BJ362" s="152"/>
      <c r="BK362" s="152"/>
      <c r="BL362" s="152"/>
      <c r="BM362" s="152"/>
      <c r="BN362" s="152"/>
      <c r="BO362" s="152"/>
      <c r="BP362" s="152"/>
      <c r="BQ362" s="152"/>
    </row>
    <row r="363" spans="2:69" hidden="1" outlineLevel="2" x14ac:dyDescent="0.2">
      <c r="B363" s="171" t="s">
        <v>258</v>
      </c>
      <c r="C363" s="152"/>
      <c r="D363" s="152"/>
      <c r="E363" s="152"/>
      <c r="F363" s="152" t="s">
        <v>85</v>
      </c>
      <c r="G363" s="163"/>
      <c r="H363" s="163"/>
      <c r="I363" s="166">
        <v>6</v>
      </c>
      <c r="J363" s="161"/>
      <c r="K363" s="170"/>
      <c r="L363" s="170"/>
      <c r="M363" s="170"/>
      <c r="N363" s="170"/>
      <c r="O363" s="170"/>
      <c r="P363" s="170"/>
      <c r="Q363" s="170"/>
      <c r="R363" s="170"/>
      <c r="S363" s="170"/>
      <c r="T363" s="170"/>
      <c r="U363" s="170"/>
      <c r="V363" s="170"/>
      <c r="W363" s="170"/>
      <c r="X363" s="170"/>
      <c r="Y363" s="170"/>
      <c r="Z363" s="170"/>
      <c r="AA363" s="170"/>
      <c r="AB363" s="170"/>
      <c r="AC363" s="170"/>
      <c r="AD363" s="170"/>
      <c r="AE363" s="170"/>
      <c r="AF363" s="170"/>
      <c r="AG363" s="170"/>
      <c r="AH363" s="170"/>
      <c r="AI363" s="170"/>
      <c r="AJ363" s="234"/>
      <c r="AK363" s="152"/>
      <c r="AL363" s="152"/>
      <c r="AM363" s="152"/>
      <c r="AN363" s="152"/>
      <c r="AO363" s="152"/>
      <c r="AP363" s="152"/>
      <c r="AQ363" s="152"/>
      <c r="AR363" s="152"/>
      <c r="AS363" s="152"/>
      <c r="AT363" s="152"/>
      <c r="AU363" s="152"/>
      <c r="AV363" s="152"/>
      <c r="AW363" s="152"/>
      <c r="AX363" s="152"/>
      <c r="AY363" s="152"/>
      <c r="AZ363" s="152"/>
      <c r="BA363" s="152"/>
      <c r="BB363" s="152"/>
      <c r="BC363" s="152"/>
      <c r="BD363" s="152"/>
      <c r="BE363" s="152"/>
      <c r="BF363" s="152"/>
      <c r="BG363" s="152"/>
      <c r="BH363" s="152"/>
      <c r="BI363" s="152"/>
      <c r="BJ363" s="152"/>
      <c r="BK363" s="152"/>
      <c r="BL363" s="152"/>
      <c r="BM363" s="152"/>
      <c r="BN363" s="152"/>
      <c r="BO363" s="152"/>
      <c r="BP363" s="152"/>
      <c r="BQ363" s="152"/>
    </row>
    <row r="364" spans="2:69" hidden="1" outlineLevel="2" x14ac:dyDescent="0.2">
      <c r="B364" s="171"/>
      <c r="C364" s="152"/>
      <c r="D364" s="152"/>
      <c r="E364" s="152"/>
      <c r="F364" s="152"/>
      <c r="G364" s="163"/>
      <c r="H364" s="163"/>
      <c r="I364" s="166"/>
      <c r="J364" s="161"/>
      <c r="K364" s="170"/>
      <c r="L364" s="170"/>
      <c r="M364" s="170"/>
      <c r="N364" s="170"/>
      <c r="O364" s="170"/>
      <c r="P364" s="170"/>
      <c r="Q364" s="170"/>
      <c r="R364" s="170"/>
      <c r="S364" s="170"/>
      <c r="T364" s="170"/>
      <c r="U364" s="170"/>
      <c r="V364" s="170"/>
      <c r="W364" s="170"/>
      <c r="X364" s="170"/>
      <c r="Y364" s="170"/>
      <c r="Z364" s="170"/>
      <c r="AA364" s="170"/>
      <c r="AB364" s="170"/>
      <c r="AC364" s="170"/>
      <c r="AD364" s="170"/>
      <c r="AE364" s="170"/>
      <c r="AF364" s="170"/>
      <c r="AG364" s="170"/>
      <c r="AH364" s="170"/>
      <c r="AI364" s="170"/>
      <c r="AJ364" s="234"/>
      <c r="AK364" s="152"/>
      <c r="AL364" s="152"/>
      <c r="AM364" s="152"/>
      <c r="AN364" s="152"/>
      <c r="AO364" s="152"/>
      <c r="AP364" s="152"/>
      <c r="AQ364" s="152"/>
      <c r="AR364" s="152"/>
      <c r="AS364" s="152"/>
      <c r="AT364" s="152"/>
      <c r="AU364" s="152"/>
      <c r="AV364" s="152"/>
      <c r="AW364" s="152"/>
      <c r="AX364" s="152"/>
      <c r="AY364" s="152"/>
      <c r="AZ364" s="152"/>
      <c r="BA364" s="152"/>
      <c r="BB364" s="152"/>
      <c r="BC364" s="152"/>
      <c r="BD364" s="152"/>
      <c r="BE364" s="152"/>
      <c r="BF364" s="152"/>
      <c r="BG364" s="152"/>
      <c r="BH364" s="152"/>
      <c r="BI364" s="152"/>
      <c r="BJ364" s="152"/>
      <c r="BK364" s="152"/>
      <c r="BL364" s="152"/>
      <c r="BM364" s="152"/>
      <c r="BN364" s="152"/>
      <c r="BO364" s="152"/>
      <c r="BP364" s="152"/>
      <c r="BQ364" s="152"/>
    </row>
    <row r="365" spans="2:69" hidden="1" outlineLevel="2" x14ac:dyDescent="0.2">
      <c r="B365" s="169" t="s">
        <v>99</v>
      </c>
      <c r="C365" s="152"/>
      <c r="D365" s="152"/>
      <c r="E365" s="152"/>
      <c r="F365" s="152" t="s">
        <v>401</v>
      </c>
      <c r="G365" s="163"/>
      <c r="H365" s="163"/>
      <c r="I365" s="166">
        <v>0</v>
      </c>
      <c r="J365" s="164"/>
      <c r="K365" s="170"/>
      <c r="L365" s="170"/>
      <c r="M365" s="170"/>
      <c r="N365" s="170"/>
      <c r="O365" s="170"/>
      <c r="P365" s="170"/>
      <c r="Q365" s="170"/>
      <c r="R365" s="170"/>
      <c r="S365" s="170"/>
      <c r="T365" s="170"/>
      <c r="U365" s="170"/>
      <c r="V365" s="170"/>
      <c r="W365" s="170"/>
      <c r="X365" s="170"/>
      <c r="Y365" s="170"/>
      <c r="Z365" s="170"/>
      <c r="AA365" s="170"/>
      <c r="AB365" s="170"/>
      <c r="AC365" s="170"/>
      <c r="AD365" s="170"/>
      <c r="AE365" s="170"/>
      <c r="AF365" s="170"/>
      <c r="AG365" s="170"/>
      <c r="AH365" s="170"/>
      <c r="AI365" s="170"/>
      <c r="AJ365" s="234"/>
      <c r="AK365" s="152"/>
      <c r="AL365" s="152"/>
      <c r="AM365" s="152"/>
      <c r="AN365" s="152"/>
      <c r="AO365" s="152"/>
      <c r="AP365" s="152"/>
      <c r="AQ365" s="152"/>
      <c r="AR365" s="152"/>
      <c r="AS365" s="152"/>
      <c r="AT365" s="152"/>
      <c r="AU365" s="152"/>
      <c r="AV365" s="152"/>
      <c r="AW365" s="152"/>
      <c r="AX365" s="152"/>
      <c r="AY365" s="152"/>
      <c r="AZ365" s="152"/>
      <c r="BA365" s="152"/>
      <c r="BB365" s="152"/>
      <c r="BC365" s="152"/>
      <c r="BD365" s="152"/>
      <c r="BE365" s="152"/>
      <c r="BF365" s="152"/>
      <c r="BG365" s="152"/>
      <c r="BH365" s="152"/>
      <c r="BI365" s="152"/>
      <c r="BJ365" s="152"/>
      <c r="BK365" s="152"/>
      <c r="BL365" s="152"/>
      <c r="BM365" s="152"/>
      <c r="BN365" s="152"/>
      <c r="BO365" s="152"/>
      <c r="BP365" s="152"/>
      <c r="BQ365" s="152"/>
    </row>
    <row r="366" spans="2:69" hidden="1" outlineLevel="2" x14ac:dyDescent="0.2">
      <c r="B366" s="171" t="s">
        <v>98</v>
      </c>
      <c r="C366" s="152"/>
      <c r="D366" s="152"/>
      <c r="E366" s="152"/>
      <c r="F366" s="152" t="s">
        <v>401</v>
      </c>
      <c r="G366" s="163"/>
      <c r="H366" s="163"/>
      <c r="I366" s="158">
        <v>-31.072812499999998</v>
      </c>
      <c r="J366" s="158">
        <v>-32.626453125000005</v>
      </c>
      <c r="K366" s="158">
        <v>-34.257775781250004</v>
      </c>
      <c r="L366" s="158">
        <v>-35.970664570312501</v>
      </c>
      <c r="M366" s="158">
        <v>-37.769197798828124</v>
      </c>
      <c r="N366" s="158">
        <v>132.19219229589842</v>
      </c>
      <c r="O366" s="158">
        <v>132.19219229589842</v>
      </c>
      <c r="P366" s="158">
        <v>132.19219229589842</v>
      </c>
      <c r="Q366" s="158">
        <v>132.19219229589842</v>
      </c>
      <c r="R366" s="158">
        <v>132.19219229589842</v>
      </c>
      <c r="S366" s="158">
        <v>132.19219229589842</v>
      </c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235"/>
      <c r="AK366" s="152"/>
      <c r="AL366" s="152"/>
      <c r="AM366" s="152"/>
      <c r="AN366" s="152"/>
      <c r="AO366" s="152"/>
      <c r="AP366" s="152"/>
      <c r="AQ366" s="152"/>
      <c r="AR366" s="152"/>
      <c r="AS366" s="152"/>
      <c r="AT366" s="152"/>
      <c r="AU366" s="152"/>
      <c r="AV366" s="152"/>
      <c r="AW366" s="152"/>
      <c r="AX366" s="152"/>
      <c r="AY366" s="152"/>
      <c r="AZ366" s="152"/>
      <c r="BA366" s="152"/>
      <c r="BB366" s="152"/>
      <c r="BC366" s="152"/>
      <c r="BD366" s="152"/>
      <c r="BE366" s="152"/>
      <c r="BF366" s="152"/>
      <c r="BG366" s="152"/>
      <c r="BH366" s="152"/>
      <c r="BI366" s="152"/>
      <c r="BJ366" s="152"/>
      <c r="BK366" s="152"/>
      <c r="BL366" s="152"/>
      <c r="BM366" s="152"/>
      <c r="BN366" s="152"/>
      <c r="BO366" s="152"/>
      <c r="BP366" s="152"/>
      <c r="BQ366" s="152"/>
    </row>
    <row r="367" spans="2:69" hidden="1" outlineLevel="2" x14ac:dyDescent="0.2">
      <c r="B367" s="167" t="s">
        <v>100</v>
      </c>
      <c r="C367" s="152"/>
      <c r="D367" s="152"/>
      <c r="E367" s="152"/>
      <c r="F367" s="152" t="s">
        <v>85</v>
      </c>
      <c r="G367" s="163"/>
      <c r="H367" s="163"/>
      <c r="I367" s="166" t="s">
        <v>89</v>
      </c>
      <c r="J367" s="161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233"/>
      <c r="AK367" s="152"/>
      <c r="AL367" s="152"/>
      <c r="AM367" s="152"/>
      <c r="AN367" s="152"/>
      <c r="AO367" s="152"/>
      <c r="AP367" s="152"/>
      <c r="AQ367" s="152"/>
      <c r="AR367" s="152"/>
      <c r="AS367" s="152"/>
      <c r="AT367" s="152"/>
      <c r="AU367" s="152"/>
      <c r="AV367" s="152"/>
      <c r="AW367" s="152"/>
      <c r="AX367" s="152"/>
      <c r="AY367" s="152"/>
      <c r="AZ367" s="152"/>
      <c r="BA367" s="152"/>
      <c r="BB367" s="152"/>
      <c r="BC367" s="152"/>
      <c r="BD367" s="152"/>
      <c r="BE367" s="152"/>
      <c r="BF367" s="152"/>
      <c r="BG367" s="152"/>
      <c r="BH367" s="152"/>
      <c r="BI367" s="152"/>
      <c r="BJ367" s="152"/>
      <c r="BK367" s="152"/>
      <c r="BL367" s="152"/>
      <c r="BM367" s="152"/>
      <c r="BN367" s="152"/>
      <c r="BO367" s="152"/>
      <c r="BP367" s="152"/>
      <c r="BQ367" s="152"/>
    </row>
    <row r="368" spans="2:69" hidden="1" outlineLevel="2" x14ac:dyDescent="0.2">
      <c r="B368" s="167"/>
      <c r="C368" s="152"/>
      <c r="D368" s="152"/>
      <c r="E368" s="152"/>
      <c r="F368" s="152"/>
      <c r="G368" s="163"/>
      <c r="H368" s="163"/>
      <c r="I368" s="166"/>
      <c r="J368" s="164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233"/>
      <c r="AK368" s="152"/>
      <c r="AL368" s="152"/>
      <c r="AM368" s="152"/>
      <c r="AN368" s="152"/>
      <c r="AO368" s="152"/>
      <c r="AP368" s="152"/>
      <c r="AQ368" s="152"/>
      <c r="AR368" s="152"/>
      <c r="AS368" s="152"/>
      <c r="AT368" s="152"/>
      <c r="AU368" s="152"/>
      <c r="AV368" s="152"/>
      <c r="AW368" s="152"/>
      <c r="AX368" s="152"/>
      <c r="AY368" s="152"/>
      <c r="AZ368" s="152"/>
      <c r="BA368" s="152"/>
      <c r="BB368" s="152"/>
      <c r="BC368" s="152"/>
      <c r="BD368" s="152"/>
      <c r="BE368" s="152"/>
      <c r="BF368" s="152"/>
      <c r="BG368" s="152"/>
      <c r="BH368" s="152"/>
      <c r="BI368" s="152"/>
      <c r="BJ368" s="152"/>
      <c r="BK368" s="152"/>
      <c r="BL368" s="152"/>
      <c r="BM368" s="152"/>
      <c r="BN368" s="152"/>
      <c r="BO368" s="152"/>
      <c r="BP368" s="152"/>
      <c r="BQ368" s="152"/>
    </row>
    <row r="369" spans="2:69" hidden="1" outlineLevel="2" x14ac:dyDescent="0.2">
      <c r="B369" s="165" t="s">
        <v>429</v>
      </c>
      <c r="C369" s="152"/>
      <c r="D369" s="152"/>
      <c r="E369" s="152"/>
      <c r="F369" s="152"/>
      <c r="G369" s="163"/>
      <c r="H369" s="163"/>
      <c r="I369" s="151">
        <v>4.3749999999999997E-2</v>
      </c>
      <c r="J369" s="164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233"/>
      <c r="AK369" s="152"/>
      <c r="AL369" s="152"/>
      <c r="AM369" s="152"/>
      <c r="AN369" s="152"/>
      <c r="AO369" s="152"/>
      <c r="AP369" s="152"/>
      <c r="AQ369" s="152"/>
      <c r="AR369" s="152"/>
      <c r="AS369" s="152"/>
      <c r="AT369" s="152"/>
      <c r="AU369" s="152"/>
      <c r="AV369" s="152"/>
      <c r="AW369" s="152"/>
      <c r="AX369" s="152"/>
      <c r="AY369" s="152"/>
      <c r="AZ369" s="152"/>
      <c r="BA369" s="152"/>
      <c r="BB369" s="152"/>
      <c r="BC369" s="152"/>
      <c r="BD369" s="152"/>
      <c r="BE369" s="152"/>
      <c r="BF369" s="152"/>
      <c r="BG369" s="152"/>
      <c r="BH369" s="152"/>
      <c r="BI369" s="152"/>
      <c r="BJ369" s="152"/>
      <c r="BK369" s="152"/>
      <c r="BL369" s="152"/>
      <c r="BM369" s="152"/>
      <c r="BN369" s="152"/>
      <c r="BO369" s="152"/>
      <c r="BP369" s="152"/>
      <c r="BQ369" s="152"/>
    </row>
    <row r="370" spans="2:69" hidden="1" outlineLevel="2" x14ac:dyDescent="0.2">
      <c r="B370" s="165" t="s">
        <v>304</v>
      </c>
      <c r="C370" s="152"/>
      <c r="D370" s="152"/>
      <c r="E370" s="152"/>
      <c r="F370" s="152">
        <v>0</v>
      </c>
      <c r="G370" s="163"/>
      <c r="H370" s="163"/>
      <c r="I370" s="168">
        <v>0.02</v>
      </c>
      <c r="J370" s="164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233"/>
      <c r="AK370" s="152"/>
      <c r="AL370" s="152"/>
      <c r="AM370" s="152"/>
      <c r="AN370" s="152"/>
      <c r="AO370" s="152"/>
      <c r="AP370" s="152"/>
      <c r="AQ370" s="152"/>
      <c r="AR370" s="152"/>
      <c r="AS370" s="152"/>
      <c r="AT370" s="152"/>
      <c r="AU370" s="152"/>
      <c r="AV370" s="152"/>
      <c r="AW370" s="152"/>
      <c r="AX370" s="152"/>
      <c r="AY370" s="152"/>
      <c r="AZ370" s="152"/>
      <c r="BA370" s="152"/>
      <c r="BB370" s="152"/>
      <c r="BC370" s="152"/>
      <c r="BD370" s="152"/>
      <c r="BE370" s="152"/>
      <c r="BF370" s="152"/>
      <c r="BG370" s="152"/>
      <c r="BH370" s="152"/>
      <c r="BI370" s="152"/>
      <c r="BJ370" s="152"/>
      <c r="BK370" s="152"/>
      <c r="BL370" s="152"/>
      <c r="BM370" s="152"/>
      <c r="BN370" s="152"/>
      <c r="BO370" s="152"/>
      <c r="BP370" s="152"/>
      <c r="BQ370" s="152"/>
    </row>
    <row r="371" spans="2:69" hidden="1" outlineLevel="2" x14ac:dyDescent="0.2">
      <c r="B371" s="82"/>
      <c r="C371" s="152"/>
      <c r="D371" s="152"/>
      <c r="E371" s="152"/>
      <c r="F371" s="152"/>
      <c r="G371" s="152"/>
      <c r="H371" s="152"/>
      <c r="I371" s="80"/>
      <c r="J371" s="161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233"/>
      <c r="AK371" s="152"/>
      <c r="AL371" s="152"/>
      <c r="AM371" s="152"/>
      <c r="AN371" s="152"/>
      <c r="AO371" s="152"/>
      <c r="AP371" s="152"/>
      <c r="AQ371" s="152"/>
      <c r="AR371" s="152"/>
      <c r="AS371" s="152"/>
      <c r="AT371" s="152"/>
      <c r="AU371" s="152"/>
      <c r="AV371" s="152"/>
      <c r="AW371" s="152"/>
      <c r="AX371" s="152"/>
      <c r="AY371" s="152"/>
      <c r="AZ371" s="152"/>
      <c r="BA371" s="152"/>
      <c r="BB371" s="152"/>
      <c r="BC371" s="152"/>
      <c r="BD371" s="152"/>
      <c r="BE371" s="152"/>
      <c r="BF371" s="152"/>
      <c r="BG371" s="152"/>
      <c r="BH371" s="152"/>
      <c r="BI371" s="152"/>
      <c r="BJ371" s="152"/>
      <c r="BK371" s="152"/>
      <c r="BL371" s="152"/>
      <c r="BM371" s="152"/>
      <c r="BN371" s="152"/>
      <c r="BO371" s="152"/>
      <c r="BP371" s="152"/>
      <c r="BQ371" s="152"/>
    </row>
    <row r="372" spans="2:69" hidden="1" outlineLevel="2" x14ac:dyDescent="0.2">
      <c r="B372" s="159" t="s">
        <v>260</v>
      </c>
      <c r="C372" s="152"/>
      <c r="D372" s="152"/>
      <c r="E372" s="174" t="s">
        <v>304</v>
      </c>
      <c r="F372" s="173" t="s">
        <v>96</v>
      </c>
      <c r="G372" s="172"/>
      <c r="H372" s="152"/>
      <c r="I372" s="152"/>
      <c r="J372" s="172"/>
      <c r="K372" s="152"/>
      <c r="L372" s="152"/>
      <c r="M372" s="172"/>
      <c r="N372" s="152"/>
      <c r="O372" s="152"/>
      <c r="P372" s="172"/>
      <c r="Q372" s="152"/>
      <c r="R372" s="152"/>
      <c r="S372" s="172"/>
      <c r="T372" s="152"/>
      <c r="U372" s="152"/>
      <c r="V372" s="172"/>
      <c r="W372" s="152"/>
      <c r="X372" s="152"/>
      <c r="Y372" s="172"/>
      <c r="Z372" s="152"/>
      <c r="AA372" s="152"/>
      <c r="AB372" s="172"/>
      <c r="AC372" s="152"/>
      <c r="AD372" s="152"/>
      <c r="AE372" s="172"/>
      <c r="AF372" s="152"/>
      <c r="AG372" s="152"/>
      <c r="AH372" s="172"/>
      <c r="AI372" s="152"/>
      <c r="AJ372" s="27"/>
      <c r="AK372" s="152"/>
      <c r="AL372" s="152"/>
      <c r="AM372" s="152"/>
      <c r="AN372" s="152"/>
      <c r="AO372" s="152"/>
      <c r="AP372" s="152"/>
      <c r="AQ372" s="152"/>
      <c r="AR372" s="152"/>
      <c r="AS372" s="152"/>
      <c r="AT372" s="152"/>
      <c r="AU372" s="152"/>
      <c r="AV372" s="152"/>
      <c r="AW372" s="152"/>
      <c r="AX372" s="152"/>
      <c r="AY372" s="152"/>
      <c r="AZ372" s="152"/>
      <c r="BA372" s="152"/>
      <c r="BB372" s="152"/>
      <c r="BC372" s="152"/>
      <c r="BD372" s="152"/>
      <c r="BE372" s="152"/>
      <c r="BF372" s="152"/>
      <c r="BG372" s="152"/>
      <c r="BH372" s="152"/>
      <c r="BI372" s="152"/>
      <c r="BJ372" s="152"/>
      <c r="BK372" s="152"/>
      <c r="BL372" s="152"/>
      <c r="BM372" s="152"/>
      <c r="BN372" s="152"/>
      <c r="BO372" s="152"/>
      <c r="BP372" s="152"/>
      <c r="BQ372" s="152"/>
    </row>
    <row r="373" spans="2:69" hidden="1" outlineLevel="2" x14ac:dyDescent="0.2">
      <c r="B373" s="167" t="s">
        <v>95</v>
      </c>
      <c r="C373" s="152"/>
      <c r="D373" s="152"/>
      <c r="E373" s="152"/>
      <c r="F373" s="152">
        <v>0</v>
      </c>
      <c r="G373" s="163"/>
      <c r="H373" s="163"/>
      <c r="I373" s="166" t="s">
        <v>260</v>
      </c>
      <c r="J373" s="164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233"/>
      <c r="AK373" s="152"/>
      <c r="AL373" s="152"/>
      <c r="AM373" s="152"/>
      <c r="AN373" s="152"/>
      <c r="AO373" s="152"/>
      <c r="AP373" s="152"/>
      <c r="AQ373" s="152"/>
      <c r="AR373" s="152"/>
      <c r="AS373" s="152"/>
      <c r="AT373" s="152"/>
      <c r="AU373" s="152"/>
      <c r="AV373" s="152"/>
      <c r="AW373" s="152"/>
      <c r="AX373" s="152"/>
      <c r="AY373" s="152"/>
      <c r="AZ373" s="152"/>
      <c r="BA373" s="152"/>
      <c r="BB373" s="152"/>
      <c r="BC373" s="152"/>
      <c r="BD373" s="152"/>
      <c r="BE373" s="152"/>
      <c r="BF373" s="152"/>
      <c r="BG373" s="152"/>
      <c r="BH373" s="152"/>
      <c r="BI373" s="152"/>
      <c r="BJ373" s="152"/>
      <c r="BK373" s="152"/>
      <c r="BL373" s="152"/>
      <c r="BM373" s="152"/>
      <c r="BN373" s="152"/>
      <c r="BO373" s="152"/>
      <c r="BP373" s="152"/>
      <c r="BQ373" s="152"/>
    </row>
    <row r="374" spans="2:69" hidden="1" outlineLevel="2" x14ac:dyDescent="0.2">
      <c r="B374" s="167" t="s">
        <v>1</v>
      </c>
      <c r="C374" s="152"/>
      <c r="D374" s="152"/>
      <c r="E374" s="152"/>
      <c r="F374" s="152" t="s">
        <v>85</v>
      </c>
      <c r="G374" s="163"/>
      <c r="H374" s="163"/>
      <c r="I374" s="166" t="s">
        <v>96</v>
      </c>
      <c r="J374" s="164"/>
      <c r="K374" s="166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233"/>
      <c r="AK374" s="152"/>
      <c r="AL374" s="152"/>
      <c r="AM374" s="152"/>
      <c r="AN374" s="152"/>
      <c r="AO374" s="152"/>
      <c r="AP374" s="152"/>
      <c r="AQ374" s="152"/>
      <c r="AR374" s="152"/>
      <c r="AS374" s="152"/>
      <c r="AT374" s="152"/>
      <c r="AU374" s="152"/>
      <c r="AV374" s="152"/>
      <c r="AW374" s="152"/>
      <c r="AX374" s="152"/>
      <c r="AY374" s="152"/>
      <c r="AZ374" s="152"/>
      <c r="BA374" s="152"/>
      <c r="BB374" s="152"/>
      <c r="BC374" s="152"/>
      <c r="BD374" s="152"/>
      <c r="BE374" s="152"/>
      <c r="BF374" s="152"/>
      <c r="BG374" s="152"/>
      <c r="BH374" s="152"/>
      <c r="BI374" s="152"/>
      <c r="BJ374" s="152"/>
      <c r="BK374" s="152"/>
      <c r="BL374" s="152"/>
      <c r="BM374" s="152"/>
      <c r="BN374" s="152"/>
      <c r="BO374" s="152"/>
      <c r="BP374" s="152"/>
      <c r="BQ374" s="152"/>
    </row>
    <row r="375" spans="2:69" hidden="1" outlineLevel="2" x14ac:dyDescent="0.2">
      <c r="B375" s="167" t="s">
        <v>254</v>
      </c>
      <c r="C375" s="152"/>
      <c r="D375" s="152"/>
      <c r="E375" s="152"/>
      <c r="F375" s="152" t="s">
        <v>85</v>
      </c>
      <c r="G375" s="163"/>
      <c r="H375" s="163"/>
      <c r="I375" s="195">
        <v>0.15</v>
      </c>
      <c r="J375" s="164"/>
      <c r="K375" s="166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233"/>
      <c r="AK375" s="152"/>
      <c r="AL375" s="152"/>
      <c r="AM375" s="152"/>
      <c r="AN375" s="152"/>
      <c r="AO375" s="152"/>
      <c r="AP375" s="152"/>
      <c r="AQ375" s="152"/>
      <c r="AR375" s="152"/>
      <c r="AS375" s="152"/>
      <c r="AT375" s="152"/>
      <c r="AU375" s="152"/>
      <c r="AV375" s="152"/>
      <c r="AW375" s="152"/>
      <c r="AX375" s="152"/>
      <c r="AY375" s="152"/>
      <c r="AZ375" s="152"/>
      <c r="BA375" s="152"/>
      <c r="BB375" s="152"/>
      <c r="BC375" s="152"/>
      <c r="BD375" s="152"/>
      <c r="BE375" s="152"/>
      <c r="BF375" s="152"/>
      <c r="BG375" s="152"/>
      <c r="BH375" s="152"/>
      <c r="BI375" s="152"/>
      <c r="BJ375" s="152"/>
      <c r="BK375" s="152"/>
      <c r="BL375" s="152"/>
      <c r="BM375" s="152"/>
      <c r="BN375" s="152"/>
      <c r="BO375" s="152"/>
      <c r="BP375" s="152"/>
      <c r="BQ375" s="152"/>
    </row>
    <row r="376" spans="2:69" hidden="1" outlineLevel="2" x14ac:dyDescent="0.2">
      <c r="B376" s="167" t="s">
        <v>257</v>
      </c>
      <c r="C376" s="152"/>
      <c r="D376" s="152"/>
      <c r="E376" s="152"/>
      <c r="F376" s="152" t="s">
        <v>85</v>
      </c>
      <c r="G376" s="163"/>
      <c r="H376" s="163"/>
      <c r="I376" s="168" t="s">
        <v>255</v>
      </c>
      <c r="J376" s="164"/>
      <c r="K376" s="166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233"/>
      <c r="AK376" s="152"/>
      <c r="AL376" s="152"/>
      <c r="AM376" s="152"/>
      <c r="AN376" s="152"/>
      <c r="AO376" s="152"/>
      <c r="AP376" s="152"/>
      <c r="AQ376" s="152"/>
      <c r="AR376" s="152"/>
      <c r="AS376" s="152"/>
      <c r="AT376" s="152"/>
      <c r="AU376" s="152"/>
      <c r="AV376" s="152"/>
      <c r="AW376" s="152"/>
      <c r="AX376" s="152"/>
      <c r="AY376" s="152"/>
      <c r="AZ376" s="152"/>
      <c r="BA376" s="152"/>
      <c r="BB376" s="152"/>
      <c r="BC376" s="152"/>
      <c r="BD376" s="152"/>
      <c r="BE376" s="152"/>
      <c r="BF376" s="152"/>
      <c r="BG376" s="152"/>
      <c r="BH376" s="152"/>
      <c r="BI376" s="152"/>
      <c r="BJ376" s="152"/>
      <c r="BK376" s="152"/>
      <c r="BL376" s="152"/>
      <c r="BM376" s="152"/>
      <c r="BN376" s="152"/>
      <c r="BO376" s="152"/>
      <c r="BP376" s="152"/>
      <c r="BQ376" s="152"/>
    </row>
    <row r="377" spans="2:69" hidden="1" outlineLevel="2" x14ac:dyDescent="0.2">
      <c r="B377" s="167" t="s">
        <v>261</v>
      </c>
      <c r="C377" s="152"/>
      <c r="D377" s="152"/>
      <c r="E377" s="152"/>
      <c r="F377" s="152" t="s">
        <v>85</v>
      </c>
      <c r="G377" s="163"/>
      <c r="H377" s="163"/>
      <c r="I377" s="151">
        <v>0.05</v>
      </c>
      <c r="J377" s="164"/>
      <c r="K377" s="166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233"/>
      <c r="AL377" s="152"/>
      <c r="AM377" s="152"/>
      <c r="AN377" s="152"/>
      <c r="AO377" s="152"/>
      <c r="AP377" s="152"/>
      <c r="AQ377" s="152"/>
      <c r="AR377" s="152"/>
      <c r="AS377" s="152"/>
      <c r="AT377" s="152"/>
      <c r="AU377" s="152"/>
      <c r="AV377" s="152"/>
      <c r="AW377" s="152"/>
      <c r="AX377" s="152"/>
      <c r="AY377" s="152"/>
      <c r="AZ377" s="152"/>
      <c r="BA377" s="152"/>
      <c r="BB377" s="152"/>
      <c r="BC377" s="152"/>
      <c r="BD377" s="152"/>
      <c r="BE377" s="152"/>
      <c r="BF377" s="152"/>
      <c r="BG377" s="152"/>
      <c r="BH377" s="152"/>
      <c r="BI377" s="152"/>
      <c r="BJ377" s="152"/>
      <c r="BK377" s="152"/>
      <c r="BL377" s="152"/>
      <c r="BM377" s="152"/>
      <c r="BN377" s="152"/>
      <c r="BO377" s="152"/>
      <c r="BP377" s="152"/>
      <c r="BQ377" s="152"/>
    </row>
    <row r="378" spans="2:69" hidden="1" outlineLevel="2" x14ac:dyDescent="0.2">
      <c r="B378" s="167" t="s">
        <v>262</v>
      </c>
      <c r="C378" s="152"/>
      <c r="D378" s="152"/>
      <c r="E378" s="152"/>
      <c r="F378" s="152" t="s">
        <v>85</v>
      </c>
      <c r="G378" s="163"/>
      <c r="H378" s="163"/>
      <c r="I378" s="168">
        <v>4.3749999999999997E-2</v>
      </c>
      <c r="J378" s="168"/>
      <c r="K378" s="168"/>
      <c r="L378" s="168"/>
      <c r="M378" s="168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233"/>
      <c r="AL378" s="152"/>
      <c r="AM378" s="152"/>
      <c r="AN378" s="152"/>
      <c r="AO378" s="152"/>
      <c r="AP378" s="152"/>
      <c r="AQ378" s="152"/>
      <c r="AR378" s="152"/>
      <c r="AS378" s="152"/>
      <c r="AT378" s="152"/>
      <c r="AU378" s="152"/>
      <c r="AV378" s="152"/>
      <c r="AW378" s="152"/>
      <c r="AX378" s="152"/>
      <c r="AY378" s="152"/>
      <c r="AZ378" s="152"/>
      <c r="BA378" s="152"/>
      <c r="BB378" s="152"/>
      <c r="BC378" s="152"/>
      <c r="BD378" s="152"/>
      <c r="BE378" s="152"/>
      <c r="BF378" s="152"/>
      <c r="BG378" s="152"/>
      <c r="BH378" s="152"/>
      <c r="BI378" s="152"/>
      <c r="BJ378" s="152"/>
      <c r="BK378" s="152"/>
      <c r="BL378" s="152"/>
      <c r="BM378" s="152"/>
      <c r="BN378" s="152"/>
      <c r="BO378" s="152"/>
      <c r="BP378" s="152"/>
      <c r="BQ378" s="152"/>
    </row>
    <row r="379" spans="2:69" hidden="1" outlineLevel="2" x14ac:dyDescent="0.2">
      <c r="B379" s="167"/>
      <c r="C379" s="152"/>
      <c r="D379" s="152"/>
      <c r="E379" s="152"/>
      <c r="F379" s="152"/>
      <c r="G379" s="163"/>
      <c r="H379" s="163"/>
      <c r="I379" s="166"/>
      <c r="J379" s="164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233"/>
      <c r="AL379" s="152"/>
      <c r="AM379" s="152"/>
      <c r="AN379" s="152"/>
      <c r="AO379" s="152"/>
      <c r="AP379" s="152"/>
      <c r="AQ379" s="152"/>
      <c r="AR379" s="152"/>
      <c r="AS379" s="152"/>
      <c r="AT379" s="152"/>
      <c r="AU379" s="152"/>
      <c r="AV379" s="152"/>
      <c r="AW379" s="152"/>
      <c r="AX379" s="152"/>
      <c r="AY379" s="152"/>
      <c r="AZ379" s="152"/>
      <c r="BA379" s="152"/>
      <c r="BB379" s="152"/>
      <c r="BC379" s="152"/>
      <c r="BD379" s="152"/>
      <c r="BE379" s="152"/>
      <c r="BF379" s="152"/>
      <c r="BG379" s="152"/>
      <c r="BH379" s="152"/>
      <c r="BI379" s="152"/>
      <c r="BJ379" s="152"/>
      <c r="BK379" s="152"/>
      <c r="BL379" s="152"/>
      <c r="BM379" s="152"/>
      <c r="BN379" s="152"/>
      <c r="BO379" s="152"/>
      <c r="BP379" s="152"/>
      <c r="BQ379" s="152"/>
    </row>
    <row r="380" spans="2:69" hidden="1" outlineLevel="2" x14ac:dyDescent="0.2">
      <c r="B380" s="171" t="s">
        <v>259</v>
      </c>
      <c r="C380" s="152"/>
      <c r="D380" s="152"/>
      <c r="E380" s="152"/>
      <c r="F380" s="152" t="s">
        <v>401</v>
      </c>
      <c r="G380" s="163"/>
      <c r="H380" s="163"/>
      <c r="I380" s="176">
        <v>6926.9413629999999</v>
      </c>
      <c r="J380" s="176">
        <v>7273.2884311500002</v>
      </c>
      <c r="K380" s="176">
        <v>7636.9528527074999</v>
      </c>
      <c r="L380" s="176">
        <v>8018.8004953428754</v>
      </c>
      <c r="M380" s="176">
        <v>8419.7405201100191</v>
      </c>
      <c r="N380" s="176">
        <v>8840.7275461155205</v>
      </c>
      <c r="O380" s="176"/>
      <c r="P380" s="176"/>
      <c r="Q380" s="176"/>
      <c r="R380" s="176"/>
      <c r="S380" s="170"/>
      <c r="T380" s="170"/>
      <c r="U380" s="170"/>
      <c r="V380" s="170"/>
      <c r="W380" s="170"/>
      <c r="X380" s="170"/>
      <c r="Y380" s="170"/>
      <c r="Z380" s="170"/>
      <c r="AA380" s="170"/>
      <c r="AB380" s="170"/>
      <c r="AC380" s="170"/>
      <c r="AD380" s="170"/>
      <c r="AE380" s="170"/>
      <c r="AF380" s="170"/>
      <c r="AG380" s="170"/>
      <c r="AH380" s="170"/>
      <c r="AI380" s="170"/>
      <c r="AJ380" s="234"/>
      <c r="AL380" s="152"/>
      <c r="AM380" s="152"/>
      <c r="AN380" s="152"/>
      <c r="AO380" s="152"/>
      <c r="AP380" s="152"/>
      <c r="AQ380" s="152"/>
      <c r="AR380" s="152"/>
      <c r="AS380" s="152"/>
      <c r="AT380" s="152"/>
      <c r="AU380" s="152"/>
      <c r="AV380" s="152"/>
      <c r="AW380" s="152"/>
      <c r="AX380" s="152"/>
      <c r="AY380" s="152"/>
      <c r="AZ380" s="152"/>
      <c r="BA380" s="152"/>
      <c r="BB380" s="152"/>
      <c r="BC380" s="152"/>
      <c r="BD380" s="152"/>
      <c r="BE380" s="152"/>
      <c r="BF380" s="152"/>
      <c r="BG380" s="152"/>
      <c r="BH380" s="152"/>
      <c r="BI380" s="152"/>
      <c r="BJ380" s="152"/>
      <c r="BK380" s="152"/>
      <c r="BL380" s="152"/>
      <c r="BM380" s="152"/>
      <c r="BN380" s="152"/>
      <c r="BO380" s="152"/>
      <c r="BP380" s="152"/>
      <c r="BQ380" s="152"/>
    </row>
    <row r="381" spans="2:69" hidden="1" outlineLevel="2" x14ac:dyDescent="0.2">
      <c r="B381" s="171" t="s">
        <v>258</v>
      </c>
      <c r="C381" s="152"/>
      <c r="D381" s="152"/>
      <c r="E381" s="152"/>
      <c r="F381" s="152" t="s">
        <v>85</v>
      </c>
      <c r="G381" s="163"/>
      <c r="H381" s="163"/>
      <c r="I381" s="166">
        <v>5</v>
      </c>
      <c r="J381" s="161"/>
      <c r="K381" s="170"/>
      <c r="L381" s="170"/>
      <c r="M381" s="170"/>
      <c r="N381" s="170"/>
      <c r="O381" s="170"/>
      <c r="P381" s="170"/>
      <c r="Q381" s="170"/>
      <c r="R381" s="170"/>
      <c r="S381" s="170"/>
      <c r="T381" s="170"/>
      <c r="U381" s="170"/>
      <c r="V381" s="170"/>
      <c r="W381" s="170"/>
      <c r="X381" s="170"/>
      <c r="Y381" s="170"/>
      <c r="Z381" s="170"/>
      <c r="AA381" s="170"/>
      <c r="AB381" s="170"/>
      <c r="AC381" s="170"/>
      <c r="AD381" s="170"/>
      <c r="AE381" s="170"/>
      <c r="AF381" s="170"/>
      <c r="AG381" s="170"/>
      <c r="AH381" s="170"/>
      <c r="AI381" s="170"/>
      <c r="AJ381" s="234"/>
      <c r="AL381" s="152"/>
      <c r="AM381" s="152"/>
      <c r="AN381" s="152"/>
      <c r="AO381" s="152"/>
      <c r="AP381" s="152"/>
      <c r="AQ381" s="152"/>
      <c r="AR381" s="152"/>
      <c r="AS381" s="152"/>
      <c r="AT381" s="152"/>
      <c r="AU381" s="152"/>
      <c r="AV381" s="152"/>
      <c r="AW381" s="152"/>
      <c r="AX381" s="152"/>
      <c r="AY381" s="152"/>
      <c r="AZ381" s="152"/>
      <c r="BA381" s="152"/>
      <c r="BB381" s="152"/>
      <c r="BC381" s="152"/>
      <c r="BD381" s="152"/>
      <c r="BE381" s="152"/>
      <c r="BF381" s="152"/>
      <c r="BG381" s="152"/>
      <c r="BH381" s="152"/>
      <c r="BI381" s="152"/>
      <c r="BJ381" s="152"/>
      <c r="BK381" s="152"/>
      <c r="BL381" s="152"/>
      <c r="BM381" s="152"/>
      <c r="BN381" s="152"/>
      <c r="BO381" s="152"/>
      <c r="BP381" s="152"/>
      <c r="BQ381" s="152"/>
    </row>
    <row r="382" spans="2:69" hidden="1" outlineLevel="2" x14ac:dyDescent="0.2">
      <c r="B382" s="171"/>
      <c r="C382" s="152"/>
      <c r="D382" s="152"/>
      <c r="E382" s="152"/>
      <c r="F382" s="152"/>
      <c r="G382" s="163"/>
      <c r="H382" s="163"/>
      <c r="I382" s="166"/>
      <c r="J382" s="161"/>
      <c r="K382" s="170"/>
      <c r="L382" s="170"/>
      <c r="M382" s="170"/>
      <c r="N382" s="170"/>
      <c r="O382" s="170"/>
      <c r="P382" s="170"/>
      <c r="Q382" s="170"/>
      <c r="R382" s="170"/>
      <c r="S382" s="170"/>
      <c r="T382" s="170"/>
      <c r="U382" s="170"/>
      <c r="V382" s="170"/>
      <c r="W382" s="170"/>
      <c r="X382" s="170"/>
      <c r="Y382" s="170"/>
      <c r="Z382" s="170"/>
      <c r="AA382" s="170"/>
      <c r="AB382" s="170"/>
      <c r="AC382" s="170"/>
      <c r="AD382" s="170"/>
      <c r="AE382" s="170"/>
      <c r="AF382" s="170"/>
      <c r="AG382" s="170"/>
      <c r="AH382" s="170"/>
      <c r="AI382" s="170"/>
      <c r="AJ382" s="234"/>
      <c r="AL382" s="152"/>
      <c r="AM382" s="152"/>
      <c r="AN382" s="152"/>
      <c r="AO382" s="152"/>
      <c r="AP382" s="152"/>
      <c r="AQ382" s="152"/>
      <c r="AR382" s="152"/>
      <c r="AS382" s="152"/>
      <c r="AT382" s="152"/>
      <c r="AU382" s="152"/>
      <c r="AV382" s="152"/>
      <c r="AW382" s="152"/>
      <c r="AX382" s="152"/>
      <c r="AY382" s="152"/>
      <c r="AZ382" s="152"/>
      <c r="BA382" s="152"/>
      <c r="BB382" s="152"/>
      <c r="BC382" s="152"/>
      <c r="BD382" s="152"/>
      <c r="BE382" s="152"/>
      <c r="BF382" s="152"/>
      <c r="BG382" s="152"/>
      <c r="BH382" s="152"/>
      <c r="BI382" s="152"/>
      <c r="BJ382" s="152"/>
      <c r="BK382" s="152"/>
      <c r="BL382" s="152"/>
      <c r="BM382" s="152"/>
      <c r="BN382" s="152"/>
      <c r="BO382" s="152"/>
      <c r="BP382" s="152"/>
      <c r="BQ382" s="152"/>
    </row>
    <row r="383" spans="2:69" hidden="1" outlineLevel="2" x14ac:dyDescent="0.2">
      <c r="B383" s="169" t="s">
        <v>99</v>
      </c>
      <c r="C383" s="152"/>
      <c r="D383" s="152"/>
      <c r="E383" s="152"/>
      <c r="F383" s="152" t="s">
        <v>401</v>
      </c>
      <c r="G383" s="163"/>
      <c r="H383" s="163"/>
      <c r="I383" s="166">
        <v>0</v>
      </c>
      <c r="J383" s="164"/>
      <c r="K383" s="170"/>
      <c r="L383" s="170"/>
      <c r="M383" s="170"/>
      <c r="N383" s="170"/>
      <c r="O383" s="170"/>
      <c r="P383" s="170"/>
      <c r="Q383" s="170"/>
      <c r="R383" s="170"/>
      <c r="S383" s="170"/>
      <c r="T383" s="170"/>
      <c r="U383" s="170"/>
      <c r="V383" s="170"/>
      <c r="W383" s="170"/>
      <c r="X383" s="170"/>
      <c r="Y383" s="170"/>
      <c r="Z383" s="170"/>
      <c r="AA383" s="170"/>
      <c r="AB383" s="170"/>
      <c r="AC383" s="170"/>
      <c r="AD383" s="170"/>
      <c r="AE383" s="170"/>
      <c r="AF383" s="170"/>
      <c r="AG383" s="170"/>
      <c r="AH383" s="170"/>
      <c r="AI383" s="170"/>
      <c r="AJ383" s="234"/>
      <c r="AL383" s="152"/>
      <c r="AM383" s="152"/>
      <c r="AN383" s="152"/>
      <c r="AO383" s="152"/>
      <c r="AP383" s="152"/>
      <c r="AQ383" s="152"/>
      <c r="AR383" s="152"/>
      <c r="AS383" s="152"/>
      <c r="AT383" s="152"/>
      <c r="AU383" s="152"/>
      <c r="AV383" s="152"/>
      <c r="AW383" s="152"/>
      <c r="AX383" s="152"/>
      <c r="AY383" s="152"/>
      <c r="AZ383" s="152"/>
      <c r="BA383" s="152"/>
      <c r="BB383" s="152"/>
      <c r="BC383" s="152"/>
      <c r="BD383" s="152"/>
      <c r="BE383" s="152"/>
      <c r="BF383" s="152"/>
      <c r="BG383" s="152"/>
      <c r="BH383" s="152"/>
      <c r="BI383" s="152"/>
      <c r="BJ383" s="152"/>
      <c r="BK383" s="152"/>
      <c r="BL383" s="152"/>
      <c r="BM383" s="152"/>
      <c r="BN383" s="152"/>
      <c r="BO383" s="152"/>
      <c r="BP383" s="152"/>
      <c r="BQ383" s="152"/>
    </row>
    <row r="384" spans="2:69" hidden="1" outlineLevel="2" x14ac:dyDescent="0.2">
      <c r="B384" s="171" t="s">
        <v>266</v>
      </c>
      <c r="C384" s="152"/>
      <c r="D384" s="152"/>
      <c r="E384" s="152"/>
      <c r="F384" s="152"/>
      <c r="G384" s="163"/>
      <c r="H384" s="163"/>
      <c r="I384" s="166"/>
      <c r="J384" s="164"/>
      <c r="K384" s="170"/>
      <c r="L384" s="170"/>
      <c r="M384" s="170"/>
      <c r="N384" s="177">
        <v>2.7491173956975212E-2</v>
      </c>
      <c r="O384" s="177">
        <v>2.9126888683899486E-2</v>
      </c>
      <c r="P384" s="177">
        <v>6.2813654280965206E-2</v>
      </c>
      <c r="Q384" s="177">
        <v>3.377879755844556E-2</v>
      </c>
      <c r="R384" s="177">
        <v>3.4945149282332673E-2</v>
      </c>
      <c r="S384" s="177">
        <v>3.6718298404917506E-2</v>
      </c>
      <c r="T384" s="177">
        <v>7.9713176575939779E-2</v>
      </c>
      <c r="U384" s="177">
        <v>4.3748313161518525E-2</v>
      </c>
      <c r="V384" s="177">
        <v>4.9774878901338832E-2</v>
      </c>
      <c r="W384" s="177">
        <v>4.7813710935840643E-2</v>
      </c>
      <c r="X384" s="177">
        <v>5.0378100551563734E-2</v>
      </c>
      <c r="Y384" s="177">
        <v>8.5170943073276884E-2</v>
      </c>
      <c r="Z384" s="177">
        <v>3.596293565160355E-2</v>
      </c>
      <c r="AA384" s="177">
        <v>3.6472879841237947E-2</v>
      </c>
      <c r="AB384" s="177">
        <v>3.8531941590509454E-2</v>
      </c>
      <c r="AC384" s="177">
        <v>6.2322817153606089E-2</v>
      </c>
      <c r="AD384" s="177">
        <v>3.391500486128772E-2</v>
      </c>
      <c r="AE384" s="177">
        <v>3.2976278855213398E-2</v>
      </c>
      <c r="AF384" s="177">
        <v>3.4659850202055184E-2</v>
      </c>
      <c r="AG384" s="177">
        <v>3.5921915165777328E-2</v>
      </c>
      <c r="AH384" s="177">
        <v>3.7968092440455667E-2</v>
      </c>
      <c r="AI384" s="177">
        <v>5.3763844745281404E-2</v>
      </c>
      <c r="AJ384" s="236">
        <v>1.6031354125958117E-2</v>
      </c>
      <c r="AL384" s="152"/>
      <c r="AM384" s="152"/>
      <c r="AN384" s="152"/>
      <c r="AO384" s="152"/>
      <c r="AP384" s="152"/>
      <c r="AQ384" s="152"/>
      <c r="AR384" s="152"/>
      <c r="AS384" s="152"/>
      <c r="AT384" s="152"/>
      <c r="AU384" s="152"/>
      <c r="AV384" s="152"/>
      <c r="AW384" s="152"/>
      <c r="AX384" s="152"/>
      <c r="AY384" s="152"/>
      <c r="AZ384" s="152"/>
      <c r="BA384" s="152"/>
      <c r="BB384" s="152"/>
      <c r="BC384" s="152"/>
      <c r="BD384" s="152"/>
      <c r="BE384" s="152"/>
      <c r="BF384" s="152"/>
      <c r="BG384" s="152"/>
      <c r="BH384" s="152"/>
      <c r="BI384" s="152"/>
      <c r="BJ384" s="152"/>
      <c r="BK384" s="152"/>
      <c r="BL384" s="152"/>
      <c r="BM384" s="152"/>
      <c r="BN384" s="152"/>
      <c r="BO384" s="152"/>
      <c r="BP384" s="152"/>
      <c r="BQ384" s="152"/>
    </row>
    <row r="385" spans="2:69" hidden="1" outlineLevel="2" x14ac:dyDescent="0.2">
      <c r="B385" s="171" t="s">
        <v>98</v>
      </c>
      <c r="C385" s="152"/>
      <c r="D385" s="152"/>
      <c r="E385" s="152"/>
      <c r="F385" s="152" t="s">
        <v>401</v>
      </c>
      <c r="G385" s="163"/>
      <c r="H385" s="163"/>
      <c r="I385" s="158">
        <v>-346.34706815000004</v>
      </c>
      <c r="J385" s="158">
        <v>-363.66442155750002</v>
      </c>
      <c r="K385" s="158">
        <v>-381.847642635375</v>
      </c>
      <c r="L385" s="158">
        <v>-400.94002476714377</v>
      </c>
      <c r="M385" s="158">
        <v>-420.98702600550098</v>
      </c>
      <c r="N385" s="158">
        <v>243.04197887648436</v>
      </c>
      <c r="O385" s="158">
        <v>257.5028871203906</v>
      </c>
      <c r="P385" s="158">
        <v>555.31840367390623</v>
      </c>
      <c r="Q385" s="158">
        <v>298.62914604960935</v>
      </c>
      <c r="R385" s="158">
        <v>308.94054386343748</v>
      </c>
      <c r="S385" s="158">
        <v>324.61647215484379</v>
      </c>
      <c r="T385" s="158">
        <v>704.72247594328121</v>
      </c>
      <c r="U385" s="158">
        <v>386.76691726312498</v>
      </c>
      <c r="V385" s="158">
        <v>440.04614300763046</v>
      </c>
      <c r="W385" s="158">
        <v>422.70799135249126</v>
      </c>
      <c r="X385" s="158">
        <v>445.37906126718701</v>
      </c>
      <c r="Y385" s="158">
        <v>752.97310255655577</v>
      </c>
      <c r="Z385" s="158">
        <v>317.93851585431145</v>
      </c>
      <c r="AA385" s="158">
        <v>322.44679349859376</v>
      </c>
      <c r="AB385" s="158">
        <v>340.65039742453121</v>
      </c>
      <c r="AC385" s="158">
        <v>550.97904636140618</v>
      </c>
      <c r="AD385" s="158">
        <v>299.83331770382813</v>
      </c>
      <c r="AE385" s="158">
        <v>291.53429684367188</v>
      </c>
      <c r="AF385" s="158">
        <v>306.41829242554684</v>
      </c>
      <c r="AG385" s="158">
        <f t="shared" ref="AG385:AJ385" si="126">AG384*$N$380</f>
        <v>317.57586491531248</v>
      </c>
      <c r="AH385" s="158">
        <f t="shared" si="126"/>
        <v>335.66556071179684</v>
      </c>
      <c r="AI385" s="158">
        <f t="shared" si="126"/>
        <v>475.3115032246875</v>
      </c>
      <c r="AJ385" s="237">
        <f t="shared" si="126"/>
        <v>141.72883402289062</v>
      </c>
      <c r="AL385" s="152"/>
      <c r="AM385" s="152"/>
      <c r="AN385" s="152"/>
      <c r="AO385" s="152"/>
      <c r="AP385" s="152"/>
      <c r="AQ385" s="152"/>
      <c r="AR385" s="152"/>
      <c r="AS385" s="152"/>
      <c r="AT385" s="152"/>
      <c r="AU385" s="152"/>
      <c r="AV385" s="152"/>
      <c r="AW385" s="152"/>
      <c r="AX385" s="152"/>
      <c r="AY385" s="152"/>
      <c r="AZ385" s="152"/>
      <c r="BA385" s="152"/>
      <c r="BB385" s="152"/>
      <c r="BC385" s="152"/>
      <c r="BD385" s="152"/>
      <c r="BE385" s="152"/>
      <c r="BF385" s="152"/>
      <c r="BG385" s="152"/>
      <c r="BH385" s="152"/>
      <c r="BI385" s="152"/>
      <c r="BJ385" s="152"/>
      <c r="BK385" s="152"/>
      <c r="BL385" s="152"/>
      <c r="BM385" s="152"/>
      <c r="BN385" s="152"/>
      <c r="BO385" s="152"/>
      <c r="BP385" s="152"/>
      <c r="BQ385" s="152"/>
    </row>
    <row r="386" spans="2:69" hidden="1" outlineLevel="2" x14ac:dyDescent="0.2">
      <c r="B386" s="167" t="s">
        <v>100</v>
      </c>
      <c r="C386" s="152"/>
      <c r="D386" s="152"/>
      <c r="E386" s="152"/>
      <c r="F386" s="152" t="s">
        <v>85</v>
      </c>
      <c r="G386" s="163"/>
      <c r="H386" s="163"/>
      <c r="I386" s="166" t="s">
        <v>89</v>
      </c>
      <c r="J386" s="161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233"/>
      <c r="AL386" s="152"/>
      <c r="AM386" s="152"/>
      <c r="AN386" s="152"/>
      <c r="AO386" s="152"/>
      <c r="AP386" s="152"/>
      <c r="AQ386" s="152"/>
      <c r="AR386" s="152"/>
      <c r="AS386" s="152"/>
      <c r="AT386" s="152"/>
      <c r="AU386" s="152"/>
      <c r="AV386" s="152"/>
      <c r="AW386" s="152"/>
      <c r="AX386" s="152"/>
      <c r="AY386" s="152"/>
      <c r="AZ386" s="152"/>
      <c r="BA386" s="152"/>
      <c r="BB386" s="152"/>
      <c r="BC386" s="152"/>
      <c r="BD386" s="152"/>
      <c r="BE386" s="152"/>
      <c r="BF386" s="152"/>
      <c r="BG386" s="152"/>
      <c r="BH386" s="152"/>
      <c r="BI386" s="152"/>
      <c r="BJ386" s="152"/>
      <c r="BK386" s="152"/>
      <c r="BL386" s="152"/>
      <c r="BM386" s="152"/>
      <c r="BN386" s="152"/>
      <c r="BO386" s="152"/>
      <c r="BP386" s="152"/>
      <c r="BQ386" s="152"/>
    </row>
    <row r="387" spans="2:69" hidden="1" outlineLevel="2" x14ac:dyDescent="0.2">
      <c r="B387" s="167"/>
      <c r="C387" s="152"/>
      <c r="D387" s="152"/>
      <c r="E387" s="152"/>
      <c r="F387" s="152"/>
      <c r="G387" s="163"/>
      <c r="H387" s="163"/>
      <c r="I387" s="166" t="s">
        <v>96</v>
      </c>
      <c r="J387" s="164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233"/>
      <c r="AL387" s="152"/>
      <c r="AM387" s="152"/>
      <c r="AN387" s="152"/>
      <c r="AO387" s="152"/>
      <c r="AP387" s="152"/>
      <c r="AQ387" s="152"/>
      <c r="AR387" s="152"/>
      <c r="AS387" s="152"/>
      <c r="AT387" s="152"/>
      <c r="AU387" s="152"/>
      <c r="AV387" s="152"/>
      <c r="AW387" s="152"/>
      <c r="AX387" s="152"/>
      <c r="AY387" s="152"/>
      <c r="AZ387" s="152"/>
      <c r="BA387" s="152"/>
      <c r="BB387" s="152"/>
      <c r="BC387" s="152"/>
      <c r="BD387" s="152"/>
      <c r="BE387" s="152"/>
      <c r="BF387" s="152"/>
      <c r="BG387" s="152"/>
      <c r="BH387" s="152"/>
      <c r="BI387" s="152"/>
      <c r="BJ387" s="152"/>
      <c r="BK387" s="152"/>
      <c r="BL387" s="152"/>
      <c r="BM387" s="152"/>
      <c r="BN387" s="152"/>
      <c r="BO387" s="152"/>
      <c r="BP387" s="152"/>
      <c r="BQ387" s="152"/>
    </row>
    <row r="388" spans="2:69" hidden="1" outlineLevel="2" x14ac:dyDescent="0.2">
      <c r="B388" s="165" t="s">
        <v>429</v>
      </c>
      <c r="C388" s="152"/>
      <c r="D388" s="152"/>
      <c r="E388" s="152"/>
      <c r="F388" s="152"/>
      <c r="G388" s="163"/>
      <c r="H388" s="163"/>
      <c r="I388" s="151">
        <v>4.3749999999999997E-2</v>
      </c>
      <c r="J388" s="164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233"/>
      <c r="AL388" s="152"/>
      <c r="AM388" s="152"/>
      <c r="AN388" s="152"/>
      <c r="AO388" s="152"/>
      <c r="AP388" s="152"/>
      <c r="AQ388" s="152"/>
      <c r="AR388" s="152"/>
      <c r="AS388" s="152"/>
      <c r="AT388" s="152"/>
      <c r="AU388" s="152"/>
      <c r="AV388" s="152"/>
      <c r="AW388" s="152"/>
      <c r="AX388" s="152"/>
      <c r="AY388" s="152"/>
      <c r="AZ388" s="152"/>
      <c r="BA388" s="152"/>
      <c r="BB388" s="152"/>
      <c r="BC388" s="152"/>
      <c r="BD388" s="152"/>
      <c r="BE388" s="152"/>
      <c r="BF388" s="152"/>
      <c r="BG388" s="152"/>
      <c r="BH388" s="152"/>
      <c r="BI388" s="152"/>
      <c r="BJ388" s="152"/>
      <c r="BK388" s="152"/>
      <c r="BL388" s="152"/>
      <c r="BM388" s="152"/>
      <c r="BN388" s="152"/>
      <c r="BO388" s="152"/>
      <c r="BP388" s="152"/>
      <c r="BQ388" s="152"/>
    </row>
    <row r="389" spans="2:69" hidden="1" outlineLevel="2" x14ac:dyDescent="0.2">
      <c r="B389" s="165" t="s">
        <v>304</v>
      </c>
      <c r="C389" s="152"/>
      <c r="D389" s="152"/>
      <c r="E389" s="152"/>
      <c r="F389" s="152">
        <v>0</v>
      </c>
      <c r="G389" s="163"/>
      <c r="H389" s="163"/>
      <c r="I389" s="168">
        <v>0.02</v>
      </c>
      <c r="J389" s="164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233"/>
      <c r="AL389" s="152"/>
      <c r="AM389" s="152"/>
      <c r="AN389" s="152"/>
      <c r="AO389" s="152"/>
      <c r="AP389" s="152"/>
      <c r="AQ389" s="152"/>
      <c r="AR389" s="152"/>
      <c r="AS389" s="152"/>
      <c r="AT389" s="152"/>
      <c r="AU389" s="152"/>
      <c r="AV389" s="152"/>
      <c r="AW389" s="152"/>
      <c r="AX389" s="152"/>
      <c r="AY389" s="152"/>
      <c r="AZ389" s="152"/>
      <c r="BA389" s="152"/>
      <c r="BB389" s="152"/>
      <c r="BC389" s="152"/>
      <c r="BD389" s="152"/>
      <c r="BE389" s="152"/>
      <c r="BF389" s="152"/>
      <c r="BG389" s="152"/>
      <c r="BH389" s="152"/>
      <c r="BI389" s="152"/>
      <c r="BJ389" s="152"/>
      <c r="BK389" s="152"/>
      <c r="BL389" s="152"/>
      <c r="BM389" s="152"/>
      <c r="BN389" s="152"/>
      <c r="BO389" s="152"/>
      <c r="BP389" s="152"/>
      <c r="BQ389" s="152"/>
    </row>
    <row r="390" spans="2:69" hidden="1" outlineLevel="2" x14ac:dyDescent="0.2">
      <c r="B390" s="159" t="s">
        <v>97</v>
      </c>
      <c r="C390" s="152"/>
      <c r="D390" s="152"/>
      <c r="E390" s="152"/>
      <c r="F390" s="152"/>
      <c r="G390" s="152"/>
      <c r="H390" s="152"/>
      <c r="I390" s="79"/>
      <c r="J390" s="164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233"/>
      <c r="AL390" s="152"/>
      <c r="AM390" s="152"/>
      <c r="AN390" s="152"/>
      <c r="AO390" s="152"/>
      <c r="AP390" s="152"/>
      <c r="AQ390" s="152"/>
      <c r="AR390" s="152"/>
      <c r="AS390" s="152"/>
      <c r="AT390" s="152"/>
      <c r="AU390" s="152"/>
      <c r="AV390" s="152"/>
      <c r="AW390" s="152"/>
      <c r="AX390" s="152"/>
      <c r="AY390" s="152"/>
      <c r="AZ390" s="152"/>
      <c r="BA390" s="152"/>
      <c r="BB390" s="152"/>
      <c r="BC390" s="152"/>
      <c r="BD390" s="152"/>
      <c r="BE390" s="152"/>
      <c r="BF390" s="152"/>
      <c r="BG390" s="152"/>
      <c r="BH390" s="152"/>
      <c r="BI390" s="152"/>
      <c r="BJ390" s="152"/>
      <c r="BK390" s="152"/>
      <c r="BL390" s="152"/>
      <c r="BM390" s="152"/>
      <c r="BN390" s="152"/>
      <c r="BO390" s="152"/>
      <c r="BP390" s="152"/>
      <c r="BQ390" s="152"/>
    </row>
    <row r="391" spans="2:69" hidden="1" outlineLevel="2" x14ac:dyDescent="0.2">
      <c r="B391" s="167" t="s">
        <v>95</v>
      </c>
      <c r="C391" s="152"/>
      <c r="D391" s="152"/>
      <c r="E391" s="152"/>
      <c r="F391" s="152">
        <v>0</v>
      </c>
      <c r="G391" s="163"/>
      <c r="H391" s="163"/>
      <c r="I391" s="75" t="s">
        <v>269</v>
      </c>
      <c r="J391" s="164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233"/>
      <c r="AL391" s="152"/>
      <c r="AM391" s="152"/>
      <c r="AN391" s="152"/>
      <c r="AO391" s="152"/>
      <c r="AP391" s="152"/>
      <c r="AQ391" s="152"/>
      <c r="AR391" s="152"/>
      <c r="AS391" s="152"/>
      <c r="AT391" s="152"/>
      <c r="AU391" s="152"/>
      <c r="AV391" s="152"/>
      <c r="AW391" s="152"/>
      <c r="AX391" s="152"/>
      <c r="AY391" s="152"/>
      <c r="AZ391" s="152"/>
      <c r="BA391" s="152"/>
      <c r="BB391" s="152"/>
      <c r="BC391" s="152"/>
      <c r="BD391" s="152"/>
      <c r="BE391" s="152"/>
      <c r="BF391" s="152"/>
      <c r="BG391" s="152"/>
      <c r="BH391" s="152"/>
      <c r="BI391" s="152"/>
      <c r="BJ391" s="152"/>
      <c r="BK391" s="152"/>
      <c r="BL391" s="152"/>
      <c r="BM391" s="152"/>
      <c r="BN391" s="152"/>
      <c r="BO391" s="152"/>
      <c r="BP391" s="152"/>
      <c r="BQ391" s="152"/>
    </row>
    <row r="392" spans="2:69" hidden="1" outlineLevel="2" x14ac:dyDescent="0.2">
      <c r="B392" s="167" t="s">
        <v>94</v>
      </c>
      <c r="C392" s="152"/>
      <c r="D392" s="152"/>
      <c r="E392" s="152"/>
      <c r="F392" s="78" t="s">
        <v>93</v>
      </c>
      <c r="G392" s="163"/>
      <c r="H392" s="163"/>
      <c r="I392" s="77">
        <v>0</v>
      </c>
      <c r="J392" s="164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233"/>
      <c r="AL392" s="152"/>
      <c r="AM392" s="152"/>
      <c r="AN392" s="152"/>
      <c r="AO392" s="152"/>
      <c r="AP392" s="152"/>
      <c r="AQ392" s="152"/>
      <c r="AR392" s="152"/>
      <c r="AS392" s="152"/>
      <c r="AT392" s="152"/>
      <c r="AU392" s="152"/>
      <c r="AV392" s="152"/>
      <c r="AW392" s="152"/>
      <c r="AX392" s="152"/>
      <c r="AY392" s="152"/>
      <c r="AZ392" s="152"/>
      <c r="BA392" s="152"/>
      <c r="BB392" s="152"/>
      <c r="BC392" s="152"/>
      <c r="BD392" s="152"/>
      <c r="BE392" s="152"/>
      <c r="BF392" s="152"/>
      <c r="BG392" s="152"/>
      <c r="BH392" s="152"/>
      <c r="BI392" s="152"/>
      <c r="BJ392" s="152"/>
      <c r="BK392" s="152"/>
      <c r="BL392" s="152"/>
      <c r="BM392" s="152"/>
      <c r="BN392" s="152"/>
      <c r="BO392" s="152"/>
      <c r="BP392" s="152"/>
      <c r="BQ392" s="152"/>
    </row>
    <row r="393" spans="2:69" hidden="1" outlineLevel="2" x14ac:dyDescent="0.2">
      <c r="B393" s="167" t="s">
        <v>1</v>
      </c>
      <c r="C393" s="152"/>
      <c r="D393" s="152"/>
      <c r="E393" s="152"/>
      <c r="F393" s="152" t="s">
        <v>85</v>
      </c>
      <c r="G393" s="163"/>
      <c r="H393" s="163"/>
      <c r="I393" s="166" t="s">
        <v>96</v>
      </c>
      <c r="J393" s="161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233"/>
      <c r="AL393" s="152"/>
      <c r="AM393" s="152"/>
      <c r="AN393" s="152"/>
      <c r="AO393" s="152"/>
      <c r="AP393" s="152"/>
      <c r="AQ393" s="152"/>
      <c r="AR393" s="152"/>
      <c r="AS393" s="152"/>
      <c r="AT393" s="152"/>
      <c r="AU393" s="152"/>
      <c r="AV393" s="152"/>
      <c r="AW393" s="152"/>
      <c r="AX393" s="152"/>
      <c r="AY393" s="152"/>
      <c r="AZ393" s="152"/>
      <c r="BA393" s="152"/>
      <c r="BB393" s="152"/>
      <c r="BC393" s="152"/>
      <c r="BD393" s="152"/>
      <c r="BE393" s="152"/>
      <c r="BF393" s="152"/>
      <c r="BG393" s="152"/>
      <c r="BH393" s="152"/>
      <c r="BI393" s="152"/>
      <c r="BJ393" s="152"/>
      <c r="BK393" s="152"/>
      <c r="BL393" s="152"/>
      <c r="BM393" s="152"/>
      <c r="BN393" s="152"/>
      <c r="BO393" s="152"/>
      <c r="BP393" s="152"/>
      <c r="BQ393" s="152"/>
    </row>
    <row r="394" spans="2:69" hidden="1" outlineLevel="2" x14ac:dyDescent="0.2">
      <c r="B394" s="167" t="s">
        <v>310</v>
      </c>
      <c r="C394" s="152"/>
      <c r="D394" s="152"/>
      <c r="E394" s="152"/>
      <c r="F394" s="152"/>
      <c r="G394" s="163"/>
      <c r="H394" s="163"/>
      <c r="I394" s="196">
        <v>4000</v>
      </c>
      <c r="J394" s="161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233"/>
      <c r="AL394" s="152"/>
      <c r="AM394" s="152"/>
      <c r="AN394" s="152"/>
      <c r="AO394" s="152"/>
      <c r="AP394" s="152"/>
      <c r="AQ394" s="152"/>
      <c r="AR394" s="152"/>
      <c r="AS394" s="152"/>
      <c r="AT394" s="152"/>
      <c r="AU394" s="152"/>
      <c r="AV394" s="152"/>
      <c r="AW394" s="152"/>
      <c r="AX394" s="152"/>
      <c r="AY394" s="152"/>
      <c r="AZ394" s="152"/>
      <c r="BA394" s="152"/>
      <c r="BB394" s="152"/>
      <c r="BC394" s="152"/>
      <c r="BD394" s="152"/>
      <c r="BE394" s="152"/>
      <c r="BF394" s="152"/>
      <c r="BG394" s="152"/>
      <c r="BH394" s="152"/>
      <c r="BI394" s="152"/>
      <c r="BJ394" s="152"/>
      <c r="BK394" s="152"/>
      <c r="BL394" s="152"/>
      <c r="BM394" s="152"/>
      <c r="BN394" s="152"/>
      <c r="BO394" s="152"/>
      <c r="BP394" s="152"/>
      <c r="BQ394" s="152"/>
    </row>
    <row r="395" spans="2:69" hidden="1" outlineLevel="2" x14ac:dyDescent="0.2">
      <c r="B395" s="167" t="s">
        <v>311</v>
      </c>
      <c r="C395" s="152"/>
      <c r="D395" s="152"/>
      <c r="E395" s="152"/>
      <c r="F395" s="152"/>
      <c r="G395" s="163"/>
      <c r="H395" s="163"/>
      <c r="I395" s="168">
        <v>0.52991379165176999</v>
      </c>
      <c r="J395" s="161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233"/>
      <c r="AL395" s="152"/>
      <c r="AM395" s="152"/>
      <c r="AN395" s="152"/>
      <c r="AO395" s="152"/>
      <c r="AP395" s="152"/>
      <c r="AQ395" s="152"/>
      <c r="AR395" s="152"/>
      <c r="AS395" s="152"/>
      <c r="AT395" s="152"/>
      <c r="AU395" s="152"/>
      <c r="AV395" s="152"/>
      <c r="AW395" s="152"/>
      <c r="AX395" s="152"/>
      <c r="AY395" s="152"/>
      <c r="AZ395" s="152"/>
      <c r="BA395" s="152"/>
      <c r="BB395" s="152"/>
      <c r="BC395" s="152"/>
      <c r="BD395" s="152"/>
      <c r="BE395" s="152"/>
      <c r="BF395" s="152"/>
      <c r="BG395" s="152"/>
      <c r="BH395" s="152"/>
      <c r="BI395" s="152"/>
      <c r="BJ395" s="152"/>
      <c r="BK395" s="152"/>
      <c r="BL395" s="152"/>
      <c r="BM395" s="152"/>
      <c r="BN395" s="152"/>
      <c r="BO395" s="152"/>
      <c r="BP395" s="152"/>
      <c r="BQ395" s="152"/>
    </row>
    <row r="396" spans="2:69" hidden="1" outlineLevel="2" x14ac:dyDescent="0.2">
      <c r="B396" s="167"/>
      <c r="C396" s="152"/>
      <c r="D396" s="152"/>
      <c r="E396" s="152"/>
      <c r="F396" s="152"/>
      <c r="G396" s="163"/>
      <c r="H396" s="163"/>
      <c r="I396" s="75"/>
      <c r="J396" s="161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233"/>
      <c r="AL396" s="152"/>
      <c r="AM396" s="152"/>
      <c r="AN396" s="152"/>
      <c r="AO396" s="152"/>
      <c r="AP396" s="152"/>
      <c r="AQ396" s="152"/>
      <c r="AR396" s="152"/>
      <c r="AS396" s="152"/>
      <c r="AT396" s="152"/>
      <c r="AU396" s="152"/>
      <c r="AV396" s="152"/>
      <c r="AW396" s="152"/>
      <c r="AX396" s="152"/>
      <c r="AY396" s="152"/>
      <c r="AZ396" s="152"/>
      <c r="BA396" s="152"/>
      <c r="BB396" s="152"/>
      <c r="BC396" s="152"/>
      <c r="BD396" s="152"/>
      <c r="BE396" s="152"/>
      <c r="BF396" s="152"/>
      <c r="BG396" s="152"/>
      <c r="BH396" s="152"/>
      <c r="BI396" s="152"/>
      <c r="BJ396" s="152"/>
      <c r="BK396" s="152"/>
      <c r="BL396" s="152"/>
      <c r="BM396" s="152"/>
      <c r="BN396" s="152"/>
      <c r="BO396" s="152"/>
      <c r="BP396" s="152"/>
      <c r="BQ396" s="152"/>
    </row>
    <row r="397" spans="2:69" hidden="1" outlineLevel="2" x14ac:dyDescent="0.2">
      <c r="B397" s="167" t="s">
        <v>92</v>
      </c>
      <c r="C397" s="152"/>
      <c r="D397" s="152"/>
      <c r="E397" s="152"/>
      <c r="F397" s="152" t="s">
        <v>401</v>
      </c>
      <c r="G397" s="163"/>
      <c r="H397" s="163"/>
      <c r="I397" s="75">
        <v>50</v>
      </c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233"/>
      <c r="AL397" s="152"/>
      <c r="AM397" s="152"/>
      <c r="AN397" s="152"/>
      <c r="AO397" s="152"/>
      <c r="AP397" s="152"/>
      <c r="AQ397" s="152"/>
      <c r="AR397" s="152"/>
      <c r="AS397" s="152"/>
      <c r="AT397" s="152"/>
      <c r="AU397" s="152"/>
      <c r="AV397" s="152"/>
      <c r="AW397" s="152"/>
      <c r="AX397" s="152"/>
      <c r="AY397" s="152"/>
      <c r="AZ397" s="152"/>
      <c r="BA397" s="152"/>
      <c r="BB397" s="152"/>
      <c r="BC397" s="152"/>
      <c r="BD397" s="152"/>
      <c r="BE397" s="152"/>
      <c r="BF397" s="152"/>
      <c r="BG397" s="152"/>
      <c r="BH397" s="152"/>
      <c r="BI397" s="152"/>
      <c r="BJ397" s="152"/>
      <c r="BK397" s="152"/>
      <c r="BL397" s="152"/>
      <c r="BM397" s="152"/>
      <c r="BN397" s="152"/>
      <c r="BO397" s="152"/>
      <c r="BP397" s="152"/>
      <c r="BQ397" s="152"/>
    </row>
    <row r="398" spans="2:69" hidden="1" outlineLevel="2" x14ac:dyDescent="0.2">
      <c r="B398" s="167" t="s">
        <v>91</v>
      </c>
      <c r="C398" s="152"/>
      <c r="D398" s="152"/>
      <c r="E398" s="152"/>
      <c r="F398" s="152" t="s">
        <v>401</v>
      </c>
      <c r="G398" s="163"/>
      <c r="H398" s="163"/>
      <c r="I398" s="158">
        <v>0</v>
      </c>
      <c r="J398" s="158">
        <v>0</v>
      </c>
      <c r="K398" s="158">
        <v>0</v>
      </c>
      <c r="L398" s="158">
        <v>0</v>
      </c>
      <c r="M398" s="158">
        <v>0</v>
      </c>
      <c r="N398" s="158">
        <v>198.84176240326664</v>
      </c>
      <c r="O398" s="158">
        <v>206.50479712152332</v>
      </c>
      <c r="P398" s="158">
        <v>364.32134671112726</v>
      </c>
      <c r="Q398" s="158">
        <v>228.29816892715812</v>
      </c>
      <c r="R398" s="158">
        <v>233.76232083991354</v>
      </c>
      <c r="S398" s="158">
        <v>242.0692114384739</v>
      </c>
      <c r="T398" s="158">
        <v>373.44215928932744</v>
      </c>
      <c r="U398" s="158">
        <v>204.95312361236898</v>
      </c>
      <c r="V398" s="158">
        <v>233.18652014291047</v>
      </c>
      <c r="W398" s="158">
        <v>223.99879445910224</v>
      </c>
      <c r="X398" s="158">
        <v>236.01250707840103</v>
      </c>
      <c r="Y398" s="158">
        <v>399.01083178754152</v>
      </c>
      <c r="Z398" s="158">
        <v>168.48000444849455</v>
      </c>
      <c r="AA398" s="158">
        <v>170.86900294879513</v>
      </c>
      <c r="AB398" s="158">
        <v>180.51534372691569</v>
      </c>
      <c r="AC398" s="158">
        <v>291.97139557804911</v>
      </c>
      <c r="AD398" s="158">
        <v>158.88581024796534</v>
      </c>
      <c r="AE398" s="158">
        <v>154.4880446369628</v>
      </c>
      <c r="AF398" s="158">
        <v>162.37527917068235</v>
      </c>
      <c r="AG398" s="158">
        <f t="shared" ref="AG398:AJ398" si="127">(MAX(AG366,0)+MAX(AG385,0))*$I$395</f>
        <v>168.28783071436354</v>
      </c>
      <c r="AH398" s="158">
        <f t="shared" si="127"/>
        <v>177.87381000370567</v>
      </c>
      <c r="AI398" s="158">
        <f t="shared" si="127"/>
        <v>251.87412088949665</v>
      </c>
      <c r="AJ398" s="237">
        <f t="shared" si="127"/>
        <v>75.104063823454354</v>
      </c>
      <c r="AL398" s="152"/>
      <c r="AM398" s="152"/>
      <c r="AN398" s="152"/>
      <c r="AO398" s="152"/>
      <c r="AP398" s="152"/>
      <c r="AQ398" s="152"/>
      <c r="AR398" s="152"/>
      <c r="AS398" s="152"/>
      <c r="AT398" s="152"/>
      <c r="AU398" s="152"/>
      <c r="AV398" s="152"/>
      <c r="AW398" s="152"/>
      <c r="AX398" s="152"/>
      <c r="AY398" s="152"/>
      <c r="AZ398" s="152"/>
      <c r="BA398" s="152"/>
      <c r="BB398" s="152"/>
      <c r="BC398" s="152"/>
      <c r="BD398" s="152"/>
      <c r="BE398" s="152"/>
      <c r="BF398" s="152"/>
      <c r="BG398" s="152"/>
      <c r="BH398" s="152"/>
      <c r="BI398" s="152"/>
      <c r="BJ398" s="152"/>
      <c r="BK398" s="152"/>
      <c r="BL398" s="152"/>
      <c r="BM398" s="152"/>
      <c r="BN398" s="152"/>
      <c r="BO398" s="152"/>
      <c r="BP398" s="152"/>
      <c r="BQ398" s="152"/>
    </row>
    <row r="399" spans="2:69" hidden="1" outlineLevel="2" x14ac:dyDescent="0.2">
      <c r="B399" s="167" t="s">
        <v>90</v>
      </c>
      <c r="C399" s="152"/>
      <c r="D399" s="152"/>
      <c r="E399" s="152"/>
      <c r="F399" s="152">
        <v>0</v>
      </c>
      <c r="G399" s="163"/>
      <c r="H399" s="163"/>
      <c r="I399" s="166" t="s">
        <v>89</v>
      </c>
      <c r="J399" s="161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233"/>
      <c r="AL399" s="152"/>
      <c r="AM399" s="152"/>
      <c r="AN399" s="152"/>
      <c r="AO399" s="152"/>
      <c r="AP399" s="152"/>
      <c r="AQ399" s="152"/>
      <c r="AR399" s="152"/>
      <c r="AS399" s="152"/>
      <c r="AT399" s="152"/>
      <c r="AU399" s="152"/>
      <c r="AV399" s="152"/>
      <c r="AW399" s="152"/>
      <c r="AX399" s="152"/>
      <c r="AY399" s="152"/>
      <c r="AZ399" s="152"/>
      <c r="BA399" s="152"/>
      <c r="BB399" s="152"/>
      <c r="BC399" s="152"/>
      <c r="BD399" s="152"/>
      <c r="BE399" s="152"/>
      <c r="BF399" s="152"/>
      <c r="BG399" s="152"/>
      <c r="BH399" s="152"/>
      <c r="BI399" s="152"/>
      <c r="BJ399" s="152"/>
      <c r="BK399" s="152"/>
      <c r="BL399" s="152"/>
      <c r="BM399" s="152"/>
      <c r="BN399" s="152"/>
      <c r="BO399" s="152"/>
      <c r="BP399" s="152"/>
      <c r="BQ399" s="152"/>
    </row>
    <row r="400" spans="2:69" hidden="1" outlineLevel="2" x14ac:dyDescent="0.2">
      <c r="B400" s="167"/>
      <c r="C400" s="152"/>
      <c r="D400" s="152"/>
      <c r="E400" s="152"/>
      <c r="F400" s="152"/>
      <c r="G400" s="163"/>
      <c r="H400" s="163"/>
      <c r="I400" s="75"/>
      <c r="J400" s="164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233"/>
      <c r="AL400" s="152"/>
      <c r="AM400" s="152"/>
      <c r="AN400" s="152"/>
      <c r="AO400" s="152"/>
      <c r="AP400" s="152"/>
      <c r="AQ400" s="152"/>
      <c r="AR400" s="152"/>
      <c r="AS400" s="152"/>
      <c r="AT400" s="152"/>
      <c r="AU400" s="152"/>
      <c r="AV400" s="152"/>
      <c r="AW400" s="152"/>
      <c r="AX400" s="152"/>
      <c r="AY400" s="152"/>
      <c r="AZ400" s="152"/>
      <c r="BA400" s="152"/>
      <c r="BB400" s="152"/>
      <c r="BC400" s="152"/>
      <c r="BD400" s="152"/>
      <c r="BE400" s="152"/>
      <c r="BF400" s="152"/>
      <c r="BG400" s="152"/>
      <c r="BH400" s="152"/>
      <c r="BI400" s="152"/>
      <c r="BJ400" s="152"/>
      <c r="BK400" s="152"/>
      <c r="BL400" s="152"/>
      <c r="BM400" s="152"/>
      <c r="BN400" s="152"/>
      <c r="BO400" s="152"/>
      <c r="BP400" s="152"/>
      <c r="BQ400" s="152"/>
    </row>
    <row r="401" spans="1:69" hidden="1" outlineLevel="2" x14ac:dyDescent="0.2">
      <c r="B401" s="165" t="s">
        <v>429</v>
      </c>
      <c r="C401" s="152"/>
      <c r="D401" s="152"/>
      <c r="E401" s="152"/>
      <c r="F401" s="152">
        <v>0</v>
      </c>
      <c r="G401" s="163"/>
      <c r="H401" s="163"/>
      <c r="I401" s="76">
        <v>0.05</v>
      </c>
      <c r="J401" s="164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233"/>
      <c r="AL401" s="152"/>
      <c r="AM401" s="152"/>
      <c r="AN401" s="152"/>
      <c r="AO401" s="152"/>
      <c r="AP401" s="152"/>
      <c r="AQ401" s="152"/>
      <c r="AR401" s="152"/>
      <c r="AS401" s="152"/>
      <c r="AT401" s="152"/>
      <c r="AU401" s="152"/>
      <c r="AV401" s="152"/>
      <c r="AW401" s="152"/>
      <c r="AX401" s="152"/>
      <c r="AY401" s="152"/>
      <c r="AZ401" s="152"/>
      <c r="BA401" s="152"/>
      <c r="BB401" s="152"/>
      <c r="BC401" s="152"/>
      <c r="BD401" s="152"/>
      <c r="BE401" s="152"/>
      <c r="BF401" s="152"/>
      <c r="BG401" s="152"/>
      <c r="BH401" s="152"/>
      <c r="BI401" s="152"/>
      <c r="BJ401" s="152"/>
      <c r="BK401" s="152"/>
      <c r="BL401" s="152"/>
      <c r="BM401" s="152"/>
      <c r="BN401" s="152"/>
      <c r="BO401" s="152"/>
      <c r="BP401" s="152"/>
      <c r="BQ401" s="152"/>
    </row>
    <row r="402" spans="1:69" hidden="1" outlineLevel="2" x14ac:dyDescent="0.2">
      <c r="B402" s="81" t="s">
        <v>304</v>
      </c>
      <c r="C402" s="152"/>
      <c r="D402" s="152"/>
      <c r="E402" s="152"/>
      <c r="F402" s="152"/>
      <c r="G402" s="163"/>
      <c r="H402" s="163"/>
      <c r="I402" s="76">
        <v>0.02</v>
      </c>
      <c r="J402" s="164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233"/>
      <c r="AL402" s="152"/>
      <c r="AM402" s="152"/>
      <c r="AN402" s="152"/>
      <c r="AO402" s="152"/>
      <c r="AP402" s="152"/>
      <c r="AQ402" s="152"/>
      <c r="AR402" s="152"/>
      <c r="AS402" s="152"/>
      <c r="AT402" s="152"/>
      <c r="AU402" s="152"/>
      <c r="AV402" s="152"/>
      <c r="AW402" s="152"/>
      <c r="AX402" s="152"/>
      <c r="AY402" s="152"/>
      <c r="AZ402" s="152"/>
      <c r="BA402" s="152"/>
      <c r="BB402" s="152"/>
      <c r="BC402" s="152"/>
      <c r="BD402" s="152"/>
      <c r="BE402" s="152"/>
      <c r="BF402" s="152"/>
      <c r="BG402" s="152"/>
      <c r="BH402" s="152"/>
      <c r="BI402" s="152"/>
      <c r="BJ402" s="152"/>
      <c r="BK402" s="152"/>
      <c r="BL402" s="152"/>
      <c r="BM402" s="152"/>
      <c r="BN402" s="152"/>
      <c r="BO402" s="152"/>
      <c r="BP402" s="152"/>
      <c r="BQ402" s="152"/>
    </row>
    <row r="403" spans="1:69" hidden="1" outlineLevel="2" x14ac:dyDescent="0.2">
      <c r="B403" s="167" t="s">
        <v>0</v>
      </c>
      <c r="C403" s="152"/>
      <c r="D403" s="152"/>
      <c r="E403" s="152"/>
      <c r="F403" s="152" t="s">
        <v>87</v>
      </c>
      <c r="G403" s="163"/>
      <c r="H403" s="163"/>
      <c r="I403" s="77">
        <v>15</v>
      </c>
      <c r="J403" s="161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233"/>
      <c r="AL403" s="152"/>
      <c r="AM403" s="152"/>
      <c r="AN403" s="152"/>
      <c r="AO403" s="152"/>
      <c r="AP403" s="152"/>
      <c r="AQ403" s="152"/>
      <c r="AR403" s="152"/>
      <c r="AS403" s="152"/>
      <c r="AT403" s="152"/>
      <c r="AU403" s="152"/>
      <c r="AV403" s="152"/>
      <c r="AW403" s="152"/>
      <c r="AX403" s="152"/>
      <c r="AY403" s="152"/>
      <c r="AZ403" s="152"/>
      <c r="BA403" s="152"/>
      <c r="BB403" s="152"/>
      <c r="BC403" s="152"/>
      <c r="BD403" s="152"/>
      <c r="BE403" s="152"/>
      <c r="BF403" s="152"/>
      <c r="BG403" s="152"/>
      <c r="BH403" s="152"/>
      <c r="BI403" s="152"/>
      <c r="BJ403" s="152"/>
      <c r="BK403" s="152"/>
      <c r="BL403" s="152"/>
      <c r="BM403" s="152"/>
      <c r="BN403" s="152"/>
      <c r="BO403" s="152"/>
      <c r="BP403" s="152"/>
      <c r="BQ403" s="152"/>
    </row>
    <row r="404" spans="1:69" hidden="1" outlineLevel="2" x14ac:dyDescent="0.2">
      <c r="B404" s="167" t="s">
        <v>88</v>
      </c>
      <c r="C404" s="152"/>
      <c r="D404" s="152"/>
      <c r="E404" s="152"/>
      <c r="F404" s="152" t="s">
        <v>87</v>
      </c>
      <c r="G404" s="163"/>
      <c r="H404" s="163"/>
      <c r="I404" s="77">
        <v>0</v>
      </c>
      <c r="J404" s="164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233"/>
      <c r="AL404" s="152"/>
      <c r="AM404" s="152"/>
      <c r="AN404" s="152"/>
      <c r="AO404" s="152"/>
      <c r="AP404" s="152"/>
      <c r="AQ404" s="152"/>
      <c r="AR404" s="152"/>
      <c r="AS404" s="152"/>
      <c r="AT404" s="152"/>
      <c r="AU404" s="152"/>
      <c r="AV404" s="152"/>
      <c r="AW404" s="152"/>
      <c r="AX404" s="152"/>
      <c r="AY404" s="152"/>
      <c r="AZ404" s="152"/>
      <c r="BA404" s="152"/>
      <c r="BB404" s="152"/>
      <c r="BC404" s="152"/>
      <c r="BD404" s="152"/>
      <c r="BE404" s="152"/>
      <c r="BF404" s="152"/>
      <c r="BG404" s="152"/>
      <c r="BH404" s="152"/>
      <c r="BI404" s="152"/>
      <c r="BJ404" s="152"/>
      <c r="BK404" s="152"/>
      <c r="BL404" s="152"/>
      <c r="BM404" s="152"/>
      <c r="BN404" s="152"/>
      <c r="BO404" s="152"/>
      <c r="BP404" s="152"/>
      <c r="BQ404" s="152"/>
    </row>
    <row r="405" spans="1:69" hidden="1" outlineLevel="2" x14ac:dyDescent="0.2">
      <c r="B405" s="167" t="s">
        <v>86</v>
      </c>
      <c r="C405" s="152"/>
      <c r="D405" s="152"/>
      <c r="E405" s="152"/>
      <c r="F405" s="152" t="s">
        <v>85</v>
      </c>
      <c r="G405" s="163"/>
      <c r="H405" s="163"/>
      <c r="I405" s="75" t="s">
        <v>314</v>
      </c>
      <c r="J405" s="164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233"/>
      <c r="AL405" s="152"/>
      <c r="AM405" s="152"/>
      <c r="AN405" s="152"/>
      <c r="AO405" s="152"/>
      <c r="AP405" s="152"/>
      <c r="AQ405" s="152"/>
      <c r="AR405" s="152"/>
      <c r="AS405" s="152"/>
      <c r="AT405" s="152"/>
      <c r="AU405" s="152"/>
      <c r="AV405" s="152"/>
      <c r="AW405" s="152"/>
      <c r="AX405" s="152"/>
      <c r="AY405" s="152"/>
      <c r="AZ405" s="152"/>
      <c r="BA405" s="152"/>
      <c r="BB405" s="152"/>
      <c r="BC405" s="152"/>
      <c r="BD405" s="152"/>
      <c r="BE405" s="152"/>
      <c r="BF405" s="152"/>
      <c r="BG405" s="152"/>
      <c r="BH405" s="152"/>
      <c r="BI405" s="152"/>
      <c r="BJ405" s="152"/>
      <c r="BK405" s="152"/>
      <c r="BL405" s="152"/>
      <c r="BM405" s="152"/>
      <c r="BN405" s="152"/>
      <c r="BO405" s="152"/>
      <c r="BP405" s="152"/>
      <c r="BQ405" s="152"/>
    </row>
    <row r="406" spans="1:69" hidden="1" outlineLevel="2" x14ac:dyDescent="0.2">
      <c r="B406" s="167"/>
      <c r="C406" s="152"/>
      <c r="D406" s="152"/>
      <c r="E406" s="152"/>
      <c r="F406" s="152"/>
      <c r="G406" s="163"/>
      <c r="H406" s="163"/>
      <c r="I406" s="75"/>
      <c r="J406" s="74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233"/>
      <c r="AL406" s="152"/>
      <c r="AM406" s="152"/>
      <c r="AN406" s="152"/>
      <c r="AO406" s="152"/>
      <c r="AP406" s="152"/>
      <c r="AQ406" s="152"/>
      <c r="AR406" s="152"/>
      <c r="AS406" s="152"/>
      <c r="AT406" s="152"/>
      <c r="AU406" s="152"/>
      <c r="AV406" s="152"/>
      <c r="AW406" s="152"/>
      <c r="AX406" s="152"/>
      <c r="AY406" s="152"/>
      <c r="AZ406" s="152"/>
      <c r="BA406" s="152"/>
      <c r="BB406" s="152"/>
      <c r="BC406" s="152"/>
      <c r="BD406" s="152"/>
      <c r="BE406" s="152"/>
      <c r="BF406" s="152"/>
      <c r="BG406" s="152"/>
      <c r="BH406" s="152"/>
      <c r="BI406" s="152"/>
      <c r="BJ406" s="152"/>
      <c r="BK406" s="152"/>
      <c r="BL406" s="152"/>
      <c r="BM406" s="152"/>
      <c r="BN406" s="152"/>
      <c r="BO406" s="152"/>
      <c r="BP406" s="152"/>
      <c r="BQ406" s="152"/>
    </row>
    <row r="407" spans="1:69" hidden="1" outlineLevel="2" x14ac:dyDescent="0.2">
      <c r="A407" s="8"/>
      <c r="B407" s="167" t="s">
        <v>69</v>
      </c>
      <c r="C407" s="152"/>
      <c r="D407" s="152"/>
      <c r="E407" s="152"/>
      <c r="F407" s="152">
        <v>0</v>
      </c>
      <c r="G407" s="163"/>
      <c r="H407" s="163"/>
      <c r="I407" s="73">
        <v>2.5000000000000001E-3</v>
      </c>
      <c r="J407" s="161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233"/>
      <c r="AL407" s="152"/>
      <c r="AM407" s="152"/>
      <c r="AN407" s="152"/>
      <c r="AO407" s="152"/>
      <c r="AP407" s="152"/>
      <c r="AQ407" s="152"/>
      <c r="AR407" s="152"/>
      <c r="AS407" s="152"/>
      <c r="AT407" s="152"/>
      <c r="AU407" s="152"/>
      <c r="AV407" s="152"/>
      <c r="AW407" s="152"/>
      <c r="AX407" s="152"/>
      <c r="AY407" s="152"/>
      <c r="AZ407" s="152"/>
      <c r="BA407" s="152"/>
      <c r="BB407" s="152"/>
      <c r="BC407" s="152"/>
      <c r="BD407" s="152"/>
      <c r="BE407" s="152"/>
      <c r="BF407" s="152"/>
      <c r="BG407" s="152"/>
      <c r="BH407" s="152"/>
      <c r="BI407" s="152"/>
      <c r="BJ407" s="152"/>
      <c r="BK407" s="152"/>
      <c r="BL407" s="152"/>
      <c r="BM407" s="152"/>
      <c r="BN407" s="152"/>
      <c r="BO407" s="152"/>
      <c r="BP407" s="152"/>
      <c r="BQ407" s="152"/>
    </row>
    <row r="408" spans="1:69" hidden="1" outlineLevel="2" x14ac:dyDescent="0.2">
      <c r="B408" s="167" t="s">
        <v>67</v>
      </c>
      <c r="C408" s="152"/>
      <c r="D408" s="152"/>
      <c r="E408" s="152"/>
      <c r="F408" s="152">
        <v>0</v>
      </c>
      <c r="G408" s="163"/>
      <c r="H408" s="163"/>
      <c r="I408" s="73">
        <v>0</v>
      </c>
      <c r="J408" s="161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233"/>
      <c r="AL408" s="152"/>
      <c r="AM408" s="152"/>
      <c r="AN408" s="152"/>
      <c r="AO408" s="152"/>
      <c r="AP408" s="152"/>
      <c r="AQ408" s="152"/>
      <c r="AR408" s="152"/>
      <c r="AS408" s="152"/>
      <c r="AT408" s="152"/>
      <c r="AU408" s="152"/>
      <c r="AV408" s="152"/>
      <c r="AW408" s="152"/>
      <c r="AX408" s="152"/>
      <c r="AY408" s="152"/>
      <c r="AZ408" s="152"/>
      <c r="BA408" s="152"/>
      <c r="BB408" s="152"/>
      <c r="BC408" s="152"/>
      <c r="BD408" s="152"/>
      <c r="BE408" s="152"/>
      <c r="BF408" s="152"/>
      <c r="BG408" s="152"/>
      <c r="BH408" s="152"/>
      <c r="BI408" s="152"/>
      <c r="BJ408" s="152"/>
      <c r="BK408" s="152"/>
      <c r="BL408" s="152"/>
      <c r="BM408" s="152"/>
      <c r="BN408" s="152"/>
      <c r="BO408" s="152"/>
      <c r="BP408" s="152"/>
      <c r="BQ408" s="152"/>
    </row>
    <row r="409" spans="1:69" hidden="1" outlineLevel="2" x14ac:dyDescent="0.2">
      <c r="B409" s="167"/>
      <c r="C409" s="152"/>
      <c r="D409" s="152"/>
      <c r="E409" s="152"/>
      <c r="F409" s="152"/>
      <c r="G409" s="163"/>
      <c r="H409" s="163"/>
      <c r="I409" s="73"/>
      <c r="J409" s="161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233"/>
      <c r="AL409" s="152"/>
      <c r="AM409" s="152"/>
      <c r="AN409" s="152"/>
      <c r="AO409" s="152"/>
      <c r="AP409" s="152"/>
      <c r="AQ409" s="152"/>
      <c r="AR409" s="152"/>
      <c r="AS409" s="152"/>
      <c r="AT409" s="152"/>
      <c r="AU409" s="152"/>
      <c r="AV409" s="152"/>
      <c r="AW409" s="152"/>
      <c r="AX409" s="152"/>
      <c r="AY409" s="152"/>
      <c r="AZ409" s="152"/>
      <c r="BA409" s="152"/>
      <c r="BB409" s="152"/>
      <c r="BC409" s="152"/>
      <c r="BD409" s="152"/>
      <c r="BE409" s="152"/>
      <c r="BF409" s="152"/>
      <c r="BG409" s="152"/>
      <c r="BH409" s="152"/>
      <c r="BI409" s="152"/>
      <c r="BJ409" s="152"/>
      <c r="BK409" s="152"/>
      <c r="BL409" s="152"/>
      <c r="BM409" s="152"/>
      <c r="BN409" s="152"/>
      <c r="BO409" s="152"/>
      <c r="BP409" s="152"/>
      <c r="BQ409" s="152"/>
    </row>
    <row r="410" spans="1:69" hidden="1" outlineLevel="2" x14ac:dyDescent="0.2">
      <c r="B410" s="238" t="s">
        <v>316</v>
      </c>
      <c r="C410" s="152"/>
      <c r="D410" s="152"/>
      <c r="E410" s="152"/>
      <c r="F410" s="152"/>
      <c r="G410" s="163"/>
      <c r="H410" s="163"/>
      <c r="I410" s="73"/>
      <c r="J410" s="161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233"/>
      <c r="AL410" s="152"/>
      <c r="AM410" s="152"/>
      <c r="AN410" s="152"/>
      <c r="AO410" s="152"/>
      <c r="AP410" s="152"/>
      <c r="AQ410" s="152"/>
      <c r="AR410" s="152"/>
      <c r="AS410" s="152"/>
      <c r="AT410" s="152"/>
      <c r="AU410" s="152"/>
      <c r="AV410" s="152"/>
      <c r="AW410" s="152"/>
      <c r="AX410" s="152"/>
      <c r="AY410" s="152"/>
      <c r="AZ410" s="152"/>
      <c r="BA410" s="152"/>
      <c r="BB410" s="152"/>
      <c r="BC410" s="152"/>
      <c r="BD410" s="152"/>
      <c r="BE410" s="152"/>
      <c r="BF410" s="152"/>
      <c r="BG410" s="152"/>
      <c r="BH410" s="152"/>
      <c r="BI410" s="152"/>
      <c r="BJ410" s="152"/>
      <c r="BK410" s="152"/>
      <c r="BL410" s="152"/>
      <c r="BM410" s="152"/>
      <c r="BN410" s="152"/>
      <c r="BO410" s="152"/>
      <c r="BP410" s="152"/>
      <c r="BQ410" s="152"/>
    </row>
    <row r="411" spans="1:69" hidden="1" outlineLevel="2" x14ac:dyDescent="0.2">
      <c r="B411" s="69" t="s">
        <v>317</v>
      </c>
      <c r="C411" s="152"/>
      <c r="D411" s="152"/>
      <c r="E411" s="152"/>
      <c r="F411" s="152"/>
      <c r="G411" s="152"/>
      <c r="H411" s="152"/>
      <c r="I411" s="187">
        <v>795.07525831750354</v>
      </c>
      <c r="J411" s="187">
        <v>760.08644883640045</v>
      </c>
      <c r="K411" s="187">
        <v>746.15410139034611</v>
      </c>
      <c r="L411" s="187">
        <v>726.31213492600182</v>
      </c>
      <c r="M411" s="187">
        <v>1563.0865857362551</v>
      </c>
      <c r="N411" s="187">
        <v>1580.172528340765</v>
      </c>
      <c r="O411" s="187">
        <v>1855.5876422914662</v>
      </c>
      <c r="P411" s="187">
        <v>1576.3057906042959</v>
      </c>
      <c r="Q411" s="187">
        <v>1585.2271402318711</v>
      </c>
      <c r="R411" s="187">
        <v>1602.9120479423382</v>
      </c>
      <c r="S411" s="187">
        <v>1855.9233843258371</v>
      </c>
      <c r="T411" s="187">
        <v>1539.5127145657389</v>
      </c>
      <c r="U411" s="187">
        <v>1590.4492461405498</v>
      </c>
      <c r="V411" s="187">
        <v>1573.6194840778298</v>
      </c>
      <c r="W411" s="187">
        <v>1648.8371743653479</v>
      </c>
      <c r="X411" s="187">
        <v>1955.3403594344654</v>
      </c>
      <c r="Y411" s="187">
        <v>1519.3579078681687</v>
      </c>
      <c r="Z411" s="187">
        <v>1519.3882406638877</v>
      </c>
      <c r="AA411" s="187">
        <v>1538.7813229299318</v>
      </c>
      <c r="AB411" s="187">
        <v>1753.4794138355937</v>
      </c>
      <c r="AC411" s="187">
        <v>1501.0543295990392</v>
      </c>
      <c r="AD411" s="187">
        <v>1489.2197652778341</v>
      </c>
      <c r="AE411" s="187">
        <v>1503.9368801150995</v>
      </c>
      <c r="AF411" s="187">
        <v>1517.2781622148741</v>
      </c>
      <c r="AG411" s="187">
        <f t="shared" ref="AG411:AJ411" ca="1" si="128">AG568</f>
        <v>1534.2857529711582</v>
      </c>
      <c r="AH411" s="187">
        <f t="shared" ca="1" si="128"/>
        <v>1672.5943553216111</v>
      </c>
      <c r="AI411" s="187">
        <f t="shared" ca="1" si="128"/>
        <v>1337.5443124820504</v>
      </c>
      <c r="AJ411" s="239">
        <f t="shared" ca="1" si="128"/>
        <v>1193.0562912522673</v>
      </c>
      <c r="AL411" s="152"/>
      <c r="AM411" s="152"/>
      <c r="AN411" s="152"/>
      <c r="AO411" s="152"/>
      <c r="AP411" s="152"/>
      <c r="AQ411" s="152"/>
      <c r="AR411" s="152"/>
      <c r="AS411" s="152"/>
      <c r="AT411" s="152"/>
      <c r="AU411" s="152"/>
      <c r="AV411" s="152"/>
      <c r="AW411" s="152"/>
      <c r="AX411" s="152"/>
      <c r="AY411" s="152"/>
      <c r="AZ411" s="152"/>
      <c r="BA411" s="152"/>
      <c r="BB411" s="152"/>
      <c r="BC411" s="152"/>
      <c r="BD411" s="152"/>
      <c r="BE411" s="152"/>
      <c r="BF411" s="152"/>
      <c r="BG411" s="152"/>
      <c r="BH411" s="152"/>
      <c r="BI411" s="152"/>
      <c r="BJ411" s="152"/>
      <c r="BK411" s="152"/>
      <c r="BL411" s="152"/>
      <c r="BM411" s="152"/>
      <c r="BN411" s="152"/>
      <c r="BO411" s="152"/>
      <c r="BP411" s="152"/>
      <c r="BQ411" s="152"/>
    </row>
    <row r="412" spans="1:69" hidden="1" outlineLevel="2" x14ac:dyDescent="0.2">
      <c r="B412" s="69"/>
      <c r="C412" s="152"/>
      <c r="D412" s="152"/>
      <c r="E412" s="152"/>
      <c r="F412" s="152"/>
      <c r="G412" s="152"/>
      <c r="H412" s="152"/>
      <c r="I412" s="152"/>
      <c r="J412" s="161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233"/>
      <c r="AL412" s="152"/>
      <c r="AM412" s="152"/>
      <c r="AN412" s="152"/>
      <c r="AO412" s="152"/>
      <c r="AP412" s="152"/>
      <c r="AQ412" s="152"/>
      <c r="AR412" s="152"/>
      <c r="AS412" s="152"/>
      <c r="AT412" s="152"/>
      <c r="AU412" s="152"/>
      <c r="AV412" s="152"/>
      <c r="AW412" s="152"/>
      <c r="AX412" s="152"/>
      <c r="AY412" s="152"/>
      <c r="AZ412" s="152"/>
      <c r="BA412" s="152"/>
      <c r="BB412" s="152"/>
      <c r="BC412" s="152"/>
      <c r="BD412" s="152"/>
      <c r="BE412" s="152"/>
      <c r="BF412" s="152"/>
      <c r="BG412" s="152"/>
      <c r="BH412" s="152"/>
      <c r="BI412" s="152"/>
      <c r="BJ412" s="152"/>
      <c r="BK412" s="152"/>
      <c r="BL412" s="152"/>
      <c r="BM412" s="152"/>
      <c r="BN412" s="152"/>
      <c r="BO412" s="152"/>
      <c r="BP412" s="152"/>
      <c r="BQ412" s="152"/>
    </row>
    <row r="413" spans="1:69" hidden="1" outlineLevel="2" x14ac:dyDescent="0.2">
      <c r="B413" s="167" t="s">
        <v>100</v>
      </c>
      <c r="C413" s="152"/>
      <c r="D413" s="152"/>
      <c r="E413" s="152"/>
      <c r="F413" s="152" t="s">
        <v>85</v>
      </c>
      <c r="G413" s="163"/>
      <c r="H413" s="163"/>
      <c r="I413" s="166" t="s">
        <v>89</v>
      </c>
      <c r="J413" s="161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233"/>
      <c r="AL413" s="152"/>
      <c r="AM413" s="152"/>
      <c r="AN413" s="152"/>
      <c r="AO413" s="152"/>
      <c r="AP413" s="152"/>
      <c r="AQ413" s="152"/>
      <c r="AR413" s="152"/>
      <c r="AS413" s="152"/>
      <c r="AT413" s="152"/>
      <c r="AU413" s="152"/>
      <c r="AV413" s="152"/>
      <c r="AW413" s="152"/>
      <c r="AX413" s="152"/>
      <c r="AY413" s="152"/>
      <c r="AZ413" s="152"/>
      <c r="BA413" s="152"/>
      <c r="BB413" s="152"/>
      <c r="BC413" s="152"/>
      <c r="BD413" s="152"/>
      <c r="BE413" s="152"/>
      <c r="BF413" s="152"/>
      <c r="BG413" s="152"/>
      <c r="BH413" s="152"/>
      <c r="BI413" s="152"/>
      <c r="BJ413" s="152"/>
      <c r="BK413" s="152"/>
      <c r="BL413" s="152"/>
      <c r="BM413" s="152"/>
      <c r="BN413" s="152"/>
      <c r="BO413" s="152"/>
      <c r="BP413" s="152"/>
      <c r="BQ413" s="152"/>
    </row>
    <row r="414" spans="1:69" hidden="1" outlineLevel="2" x14ac:dyDescent="0.2">
      <c r="B414" s="167"/>
      <c r="C414" s="152"/>
      <c r="D414" s="152"/>
      <c r="E414" s="152"/>
      <c r="F414" s="152"/>
      <c r="G414" s="163"/>
      <c r="H414" s="163"/>
      <c r="I414" s="166"/>
      <c r="J414" s="161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233"/>
      <c r="AL414" s="152"/>
      <c r="AM414" s="152"/>
      <c r="AN414" s="152"/>
      <c r="AO414" s="152"/>
      <c r="AP414" s="152"/>
      <c r="AQ414" s="152"/>
      <c r="AR414" s="152"/>
      <c r="AS414" s="152"/>
      <c r="AT414" s="152"/>
      <c r="AU414" s="152"/>
      <c r="AV414" s="152"/>
      <c r="AW414" s="152"/>
      <c r="AX414" s="152"/>
      <c r="AY414" s="152"/>
      <c r="AZ414" s="152"/>
      <c r="BA414" s="152"/>
      <c r="BB414" s="152"/>
      <c r="BC414" s="152"/>
      <c r="BD414" s="152"/>
      <c r="BE414" s="152"/>
      <c r="BF414" s="152"/>
      <c r="BG414" s="152"/>
      <c r="BH414" s="152"/>
      <c r="BI414" s="152"/>
      <c r="BJ414" s="152"/>
      <c r="BK414" s="152"/>
      <c r="BL414" s="152"/>
      <c r="BM414" s="152"/>
      <c r="BN414" s="152"/>
      <c r="BO414" s="152"/>
      <c r="BP414" s="152"/>
      <c r="BQ414" s="152"/>
    </row>
    <row r="415" spans="1:69" hidden="1" outlineLevel="2" x14ac:dyDescent="0.2">
      <c r="B415" s="240" t="s">
        <v>429</v>
      </c>
      <c r="C415" s="241"/>
      <c r="D415" s="241"/>
      <c r="E415" s="241"/>
      <c r="F415" s="241"/>
      <c r="G415" s="242"/>
      <c r="H415" s="242"/>
      <c r="I415" s="243">
        <v>0.05</v>
      </c>
      <c r="J415" s="244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6"/>
      <c r="AL415" s="152"/>
      <c r="AM415" s="152"/>
      <c r="AN415" s="152"/>
      <c r="AO415" s="152"/>
      <c r="AP415" s="152"/>
      <c r="AQ415" s="152"/>
      <c r="AR415" s="152"/>
      <c r="AS415" s="152"/>
      <c r="AT415" s="152"/>
      <c r="AU415" s="152"/>
      <c r="AV415" s="152"/>
      <c r="AW415" s="152"/>
      <c r="AX415" s="152"/>
      <c r="AY415" s="152"/>
      <c r="AZ415" s="152"/>
      <c r="BA415" s="152"/>
      <c r="BB415" s="152"/>
      <c r="BC415" s="152"/>
      <c r="BD415" s="152"/>
      <c r="BE415" s="152"/>
      <c r="BF415" s="152"/>
      <c r="BG415" s="152"/>
      <c r="BH415" s="152"/>
      <c r="BI415" s="152"/>
      <c r="BJ415" s="152"/>
      <c r="BK415" s="152"/>
      <c r="BL415" s="152"/>
      <c r="BM415" s="152"/>
      <c r="BN415" s="152"/>
      <c r="BO415" s="152"/>
      <c r="BP415" s="152"/>
      <c r="BQ415" s="152"/>
    </row>
    <row r="416" spans="1:69" hidden="1" outlineLevel="2" x14ac:dyDescent="0.2">
      <c r="B416" s="186"/>
      <c r="C416" s="152"/>
      <c r="D416" s="152"/>
      <c r="E416" s="152"/>
      <c r="F416" s="152"/>
      <c r="G416" s="163"/>
      <c r="H416" s="163"/>
      <c r="I416" s="73"/>
      <c r="J416" s="161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L416" s="152"/>
      <c r="AM416" s="152"/>
      <c r="AN416" s="152"/>
      <c r="AO416" s="152"/>
      <c r="AP416" s="152"/>
      <c r="AQ416" s="152"/>
      <c r="AR416" s="152"/>
      <c r="AS416" s="152"/>
      <c r="AT416" s="152"/>
      <c r="AU416" s="152"/>
      <c r="AV416" s="152"/>
      <c r="AW416" s="152"/>
      <c r="AX416" s="152"/>
      <c r="AY416" s="152"/>
      <c r="AZ416" s="152"/>
      <c r="BA416" s="152"/>
      <c r="BB416" s="152"/>
      <c r="BC416" s="152"/>
      <c r="BD416" s="152"/>
      <c r="BE416" s="152"/>
      <c r="BF416" s="152"/>
      <c r="BG416" s="152"/>
      <c r="BH416" s="152"/>
      <c r="BI416" s="152"/>
      <c r="BJ416" s="152"/>
      <c r="BK416" s="152"/>
      <c r="BL416" s="152"/>
      <c r="BM416" s="152"/>
      <c r="BN416" s="152"/>
      <c r="BO416" s="152"/>
      <c r="BP416" s="152"/>
      <c r="BQ416" s="152"/>
    </row>
    <row r="417" spans="1:16384" hidden="1" outlineLevel="2" x14ac:dyDescent="0.2">
      <c r="B417" s="186"/>
      <c r="C417" s="152"/>
      <c r="D417" s="152"/>
      <c r="E417" s="152"/>
      <c r="F417" s="152"/>
      <c r="G417" s="163"/>
      <c r="H417" s="163"/>
      <c r="I417" s="73"/>
      <c r="J417" s="161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L417" s="152"/>
      <c r="AM417" s="152"/>
      <c r="AN417" s="152"/>
      <c r="AO417" s="152"/>
      <c r="AP417" s="152"/>
      <c r="AQ417" s="152"/>
      <c r="AR417" s="152"/>
      <c r="AS417" s="152"/>
      <c r="AT417" s="152"/>
      <c r="AU417" s="152"/>
      <c r="AV417" s="152"/>
      <c r="AW417" s="152"/>
      <c r="AX417" s="152"/>
      <c r="AY417" s="152"/>
      <c r="AZ417" s="152"/>
      <c r="BA417" s="152"/>
      <c r="BB417" s="152"/>
      <c r="BC417" s="152"/>
      <c r="BD417" s="152"/>
      <c r="BE417" s="152"/>
      <c r="BF417" s="152"/>
      <c r="BG417" s="152"/>
      <c r="BH417" s="152"/>
      <c r="BI417" s="152"/>
      <c r="BJ417" s="152"/>
      <c r="BK417" s="152"/>
      <c r="BL417" s="152"/>
      <c r="BM417" s="152"/>
      <c r="BN417" s="152"/>
      <c r="BO417" s="152"/>
      <c r="BP417" s="152"/>
      <c r="BQ417" s="152"/>
    </row>
    <row r="418" spans="1:16384" hidden="1" outlineLevel="2" x14ac:dyDescent="0.2">
      <c r="B418" s="152"/>
      <c r="C418" s="152"/>
      <c r="D418" s="152"/>
      <c r="E418" s="152"/>
      <c r="F418" s="152"/>
      <c r="G418" s="152"/>
      <c r="H418" s="152"/>
      <c r="I418" s="152"/>
      <c r="J418" s="152"/>
      <c r="K418" s="152"/>
      <c r="L418" s="152"/>
      <c r="M418" s="152"/>
      <c r="N418" s="152"/>
      <c r="O418" s="152"/>
      <c r="P418" s="152"/>
      <c r="Q418" s="152"/>
      <c r="R418" s="152"/>
      <c r="S418" s="152"/>
      <c r="T418" s="152"/>
      <c r="U418" s="152"/>
      <c r="V418" s="152"/>
      <c r="W418" s="152"/>
      <c r="X418" s="152"/>
      <c r="Y418" s="152"/>
      <c r="Z418" s="152"/>
      <c r="AA418" s="152"/>
      <c r="AB418" s="152"/>
      <c r="AC418" s="152"/>
      <c r="AD418" s="152"/>
      <c r="AE418" s="152"/>
      <c r="AF418" s="152"/>
      <c r="AG418" s="152"/>
      <c r="AH418" s="152"/>
      <c r="AI418" s="152"/>
      <c r="AJ418" s="152"/>
      <c r="AL418" s="152"/>
      <c r="AM418" s="152"/>
      <c r="AN418" s="152"/>
      <c r="AO418" s="152"/>
      <c r="AP418" s="152"/>
      <c r="AQ418" s="152"/>
      <c r="AR418" s="152"/>
      <c r="AS418" s="152"/>
      <c r="AT418" s="152"/>
      <c r="AU418" s="152"/>
      <c r="AV418" s="152"/>
      <c r="AW418" s="152"/>
      <c r="AX418" s="152"/>
      <c r="AY418" s="152"/>
      <c r="AZ418" s="152"/>
      <c r="BA418" s="152"/>
      <c r="BB418" s="152"/>
      <c r="BC418" s="152"/>
      <c r="BD418" s="152"/>
      <c r="BE418" s="152"/>
      <c r="BF418" s="152"/>
      <c r="BG418" s="152"/>
      <c r="BH418" s="152"/>
      <c r="BI418" s="152"/>
      <c r="BJ418" s="152"/>
      <c r="BK418" s="152"/>
      <c r="BL418" s="152"/>
      <c r="BM418" s="152"/>
      <c r="BN418" s="152"/>
      <c r="BO418" s="152"/>
      <c r="BP418" s="152"/>
      <c r="BQ418" s="152"/>
    </row>
    <row r="419" spans="1:16384" hidden="1" outlineLevel="2" x14ac:dyDescent="0.2">
      <c r="A419" s="152"/>
      <c r="B419" s="59" t="s">
        <v>84</v>
      </c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L419" s="152"/>
      <c r="AM419" s="152"/>
      <c r="AN419" s="152"/>
      <c r="AO419" s="152"/>
      <c r="AP419" s="152"/>
      <c r="AQ419" s="152"/>
      <c r="AR419" s="152"/>
      <c r="AS419" s="152"/>
      <c r="AT419" s="152"/>
      <c r="AU419" s="152"/>
      <c r="AV419" s="152"/>
      <c r="AW419" s="152"/>
      <c r="AX419" s="152"/>
      <c r="AY419" s="152"/>
      <c r="AZ419" s="152"/>
      <c r="BA419" s="152"/>
      <c r="BB419" s="152"/>
      <c r="BC419" s="152"/>
      <c r="BD419" s="152"/>
      <c r="BE419" s="152"/>
      <c r="BF419" s="152"/>
      <c r="BG419" s="152"/>
      <c r="BH419" s="152"/>
      <c r="BI419" s="152"/>
      <c r="BJ419" s="152"/>
      <c r="BK419" s="152"/>
      <c r="BL419" s="152"/>
      <c r="BM419" s="152"/>
      <c r="BN419" s="152"/>
      <c r="BO419" s="152"/>
      <c r="BP419" s="152"/>
      <c r="BQ419" s="152"/>
    </row>
    <row r="420" spans="1:16384" hidden="1" outlineLevel="2" x14ac:dyDescent="0.2">
      <c r="B420" s="69"/>
      <c r="C420" s="152"/>
      <c r="D420" s="152"/>
      <c r="E420" s="152"/>
      <c r="F420" s="152"/>
      <c r="G420" s="152"/>
      <c r="H420" s="152"/>
      <c r="I420" s="152"/>
      <c r="J420" s="152"/>
      <c r="K420" s="152"/>
      <c r="L420" s="152"/>
      <c r="M420" s="152"/>
      <c r="N420" s="152"/>
      <c r="O420" s="152"/>
      <c r="P420" s="152"/>
      <c r="Q420" s="152"/>
      <c r="R420" s="152"/>
      <c r="S420" s="152"/>
      <c r="T420" s="152"/>
      <c r="U420" s="152"/>
      <c r="V420" s="152"/>
      <c r="W420" s="152"/>
      <c r="X420" s="152"/>
      <c r="Y420" s="152"/>
      <c r="Z420" s="152"/>
      <c r="AA420" s="152"/>
      <c r="AB420" s="152"/>
      <c r="AC420" s="152"/>
      <c r="AD420" s="152"/>
      <c r="AE420" s="152"/>
      <c r="AF420" s="152"/>
      <c r="AG420" s="152"/>
      <c r="AH420" s="152"/>
      <c r="AI420" s="152"/>
      <c r="AJ420" s="152"/>
      <c r="AL420" s="152"/>
      <c r="AM420" s="152"/>
      <c r="AN420" s="152"/>
      <c r="AO420" s="152"/>
      <c r="AP420" s="152"/>
      <c r="AQ420" s="152"/>
      <c r="AR420" s="152"/>
      <c r="AS420" s="152"/>
      <c r="AT420" s="152"/>
      <c r="AU420" s="152"/>
      <c r="AV420" s="152"/>
      <c r="AW420" s="152"/>
      <c r="AX420" s="152"/>
      <c r="AY420" s="152"/>
      <c r="AZ420" s="152"/>
      <c r="BA420" s="152"/>
      <c r="BB420" s="152"/>
      <c r="BC420" s="152"/>
      <c r="BD420" s="152"/>
      <c r="BE420" s="152"/>
      <c r="BF420" s="152"/>
      <c r="BG420" s="152"/>
      <c r="BH420" s="152"/>
      <c r="BI420" s="152"/>
      <c r="BJ420" s="152"/>
      <c r="BK420" s="152"/>
      <c r="BL420" s="152"/>
      <c r="BM420" s="152"/>
      <c r="BN420" s="152"/>
      <c r="BO420" s="152"/>
      <c r="BP420" s="152"/>
      <c r="BQ420" s="152"/>
    </row>
    <row r="421" spans="1:16384" hidden="1" outlineLevel="2" x14ac:dyDescent="0.2">
      <c r="B421" s="215" t="s">
        <v>430</v>
      </c>
      <c r="C421" s="216"/>
      <c r="D421" s="216"/>
      <c r="E421" s="216"/>
      <c r="F421" s="216"/>
      <c r="G421" s="216"/>
      <c r="H421" s="217"/>
      <c r="I421" s="216">
        <v>1</v>
      </c>
      <c r="J421" s="216">
        <v>2</v>
      </c>
      <c r="K421" s="216">
        <v>3</v>
      </c>
      <c r="L421" s="216">
        <v>4</v>
      </c>
      <c r="M421" s="216">
        <v>5</v>
      </c>
      <c r="N421" s="216">
        <v>6</v>
      </c>
      <c r="O421" s="216">
        <v>7</v>
      </c>
      <c r="P421" s="216">
        <v>8</v>
      </c>
      <c r="Q421" s="216">
        <v>9</v>
      </c>
      <c r="R421" s="216">
        <v>10</v>
      </c>
      <c r="S421" s="216">
        <v>11</v>
      </c>
      <c r="T421" s="216">
        <v>12</v>
      </c>
      <c r="U421" s="216">
        <v>13</v>
      </c>
      <c r="V421" s="216">
        <v>14</v>
      </c>
      <c r="W421" s="216">
        <v>15</v>
      </c>
      <c r="X421" s="216">
        <v>16</v>
      </c>
      <c r="Y421" s="216">
        <v>17</v>
      </c>
      <c r="Z421" s="216">
        <v>18</v>
      </c>
      <c r="AA421" s="216">
        <v>19</v>
      </c>
      <c r="AB421" s="216">
        <v>20</v>
      </c>
      <c r="AC421" s="216">
        <v>21</v>
      </c>
      <c r="AD421" s="216">
        <v>22</v>
      </c>
      <c r="AE421" s="216">
        <v>23</v>
      </c>
      <c r="AF421" s="216">
        <v>24</v>
      </c>
      <c r="AG421" s="216">
        <f t="shared" ref="AG421:AJ421" si="129">IF(AF25="","",AF421+1)</f>
        <v>25</v>
      </c>
      <c r="AH421" s="216">
        <f t="shared" si="129"/>
        <v>26</v>
      </c>
      <c r="AI421" s="216">
        <f t="shared" si="129"/>
        <v>27</v>
      </c>
      <c r="AJ421" s="218">
        <f t="shared" si="129"/>
        <v>28</v>
      </c>
      <c r="AL421" s="152"/>
      <c r="AM421" s="152"/>
      <c r="AN421" s="152"/>
      <c r="AO421" s="152"/>
      <c r="AP421" s="152"/>
      <c r="AQ421" s="152"/>
      <c r="AR421" s="152"/>
      <c r="AS421" s="152"/>
      <c r="AT421" s="152"/>
      <c r="AU421" s="152"/>
      <c r="AV421" s="152"/>
      <c r="AW421" s="152"/>
      <c r="AX421" s="152"/>
      <c r="AY421" s="152"/>
      <c r="AZ421" s="152"/>
      <c r="BA421" s="152"/>
      <c r="BB421" s="152"/>
      <c r="BC421" s="152"/>
      <c r="BD421" s="152"/>
      <c r="BE421" s="152"/>
      <c r="BF421" s="152"/>
      <c r="BG421" s="152"/>
      <c r="BH421" s="152"/>
      <c r="BI421" s="152"/>
      <c r="BJ421" s="152"/>
      <c r="BK421" s="152"/>
      <c r="BL421" s="152"/>
      <c r="BM421" s="152"/>
      <c r="BN421" s="152"/>
      <c r="BO421" s="152"/>
      <c r="BP421" s="152"/>
      <c r="BQ421" s="152"/>
    </row>
    <row r="422" spans="1:16384" hidden="1" outlineLevel="2" x14ac:dyDescent="0.2">
      <c r="B422" s="72" t="s">
        <v>263</v>
      </c>
      <c r="C422" s="152"/>
      <c r="D422" s="152"/>
      <c r="E422" s="152"/>
      <c r="F422" s="152">
        <v>0</v>
      </c>
      <c r="G422" s="152"/>
      <c r="H422" s="7"/>
      <c r="I422" s="157">
        <v>4.3749999999999997E-2</v>
      </c>
      <c r="J422" s="157">
        <v>4.3749999999999997E-2</v>
      </c>
      <c r="K422" s="157">
        <v>4.3749999999999997E-2</v>
      </c>
      <c r="L422" s="157">
        <v>4.3749999999999997E-2</v>
      </c>
      <c r="M422" s="157">
        <v>4.3749999999999997E-2</v>
      </c>
      <c r="N422" s="157">
        <v>4.3749999999999997E-2</v>
      </c>
      <c r="O422" s="157">
        <v>4.3749999999999997E-2</v>
      </c>
      <c r="P422" s="157">
        <v>4.3749999999999997E-2</v>
      </c>
      <c r="Q422" s="157">
        <v>4.3749999999999997E-2</v>
      </c>
      <c r="R422" s="157">
        <v>4.3749999999999997E-2</v>
      </c>
      <c r="S422" s="157">
        <v>4.3749999999999997E-2</v>
      </c>
      <c r="T422" s="157">
        <v>4.3749999999999997E-2</v>
      </c>
      <c r="U422" s="157">
        <v>4.3749999999999997E-2</v>
      </c>
      <c r="V422" s="157">
        <v>4.3749999999999997E-2</v>
      </c>
      <c r="W422" s="157">
        <v>4.3749999999999997E-2</v>
      </c>
      <c r="X422" s="157">
        <v>4.3749999999999997E-2</v>
      </c>
      <c r="Y422" s="157">
        <v>4.3749999999999997E-2</v>
      </c>
      <c r="Z422" s="157">
        <v>4.3749999999999997E-2</v>
      </c>
      <c r="AA422" s="157">
        <v>4.3749999999999997E-2</v>
      </c>
      <c r="AB422" s="157">
        <v>4.3749999999999997E-2</v>
      </c>
      <c r="AC422" s="157">
        <v>4.3749999999999997E-2</v>
      </c>
      <c r="AD422" s="157">
        <v>4.3749999999999997E-2</v>
      </c>
      <c r="AE422" s="157">
        <v>4.3749999999999997E-2</v>
      </c>
      <c r="AF422" s="157">
        <v>4.3749999999999997E-2</v>
      </c>
      <c r="AG422" s="157">
        <f t="shared" ref="AG422:AJ422" si="130">IF(AF$25="","",IF($I367="Fixed",$I369,$I370+AF$52))</f>
        <v>4.3749999999999997E-2</v>
      </c>
      <c r="AH422" s="157">
        <f t="shared" si="130"/>
        <v>4.3749999999999997E-2</v>
      </c>
      <c r="AI422" s="157">
        <f t="shared" si="130"/>
        <v>4.3749999999999997E-2</v>
      </c>
      <c r="AJ422" s="219">
        <f t="shared" si="130"/>
        <v>4.3749999999999997E-2</v>
      </c>
      <c r="AL422" s="152"/>
      <c r="AM422" s="152"/>
      <c r="AN422" s="152"/>
      <c r="AO422" s="152"/>
      <c r="AP422" s="152"/>
      <c r="AQ422" s="152"/>
      <c r="AR422" s="152"/>
      <c r="AS422" s="152"/>
      <c r="AT422" s="152"/>
      <c r="AU422" s="152"/>
      <c r="AV422" s="152"/>
      <c r="AW422" s="152"/>
      <c r="AX422" s="152"/>
      <c r="AY422" s="152"/>
      <c r="AZ422" s="152"/>
      <c r="BA422" s="152"/>
      <c r="BB422" s="152"/>
      <c r="BC422" s="152"/>
      <c r="BD422" s="152"/>
      <c r="BE422" s="152"/>
      <c r="BF422" s="152"/>
      <c r="BG422" s="152"/>
      <c r="BH422" s="152"/>
      <c r="BI422" s="152"/>
      <c r="BJ422" s="152"/>
      <c r="BK422" s="152"/>
      <c r="BL422" s="152"/>
      <c r="BM422" s="152"/>
      <c r="BN422" s="152"/>
      <c r="BO422" s="152"/>
      <c r="BP422" s="152"/>
      <c r="BQ422" s="152"/>
    </row>
    <row r="423" spans="1:16384" hidden="1" outlineLevel="2" x14ac:dyDescent="0.2">
      <c r="B423" s="69" t="s">
        <v>74</v>
      </c>
      <c r="C423" s="152"/>
      <c r="D423" s="152"/>
      <c r="E423" s="152"/>
      <c r="F423" s="152" t="s">
        <v>401</v>
      </c>
      <c r="G423" s="152"/>
      <c r="H423" s="7"/>
      <c r="I423" s="160">
        <v>621.45624999999995</v>
      </c>
      <c r="J423" s="160">
        <v>652.52906250000001</v>
      </c>
      <c r="K423" s="160">
        <v>685.15551562500002</v>
      </c>
      <c r="L423" s="160">
        <v>719.41329140624998</v>
      </c>
      <c r="M423" s="160">
        <v>755.38395597656245</v>
      </c>
      <c r="N423" s="160">
        <v>793.15315377539059</v>
      </c>
      <c r="O423" s="160">
        <v>660.9609614794922</v>
      </c>
      <c r="P423" s="160">
        <v>528.7687691835938</v>
      </c>
      <c r="Q423" s="160">
        <v>396.57657688769541</v>
      </c>
      <c r="R423" s="160">
        <v>264.38438459179702</v>
      </c>
      <c r="S423" s="160">
        <v>132.19219229589859</v>
      </c>
      <c r="T423" s="160">
        <v>1.7053025658242404E-13</v>
      </c>
      <c r="U423" s="160">
        <v>1.7053025658242404E-13</v>
      </c>
      <c r="V423" s="160">
        <v>1.7053025658242404E-13</v>
      </c>
      <c r="W423" s="160">
        <v>1.7053025658242404E-13</v>
      </c>
      <c r="X423" s="160">
        <v>1.7053025658242404E-13</v>
      </c>
      <c r="Y423" s="160">
        <v>1.7053025658242404E-13</v>
      </c>
      <c r="Z423" s="160">
        <v>1.7053025658242404E-13</v>
      </c>
      <c r="AA423" s="160">
        <v>1.7053025658242404E-13</v>
      </c>
      <c r="AB423" s="160">
        <v>1.7053025658242404E-13</v>
      </c>
      <c r="AC423" s="160">
        <v>1.7053025658242404E-13</v>
      </c>
      <c r="AD423" s="160">
        <v>1.7053025658242404E-13</v>
      </c>
      <c r="AE423" s="160">
        <v>1.7053025658242404E-13</v>
      </c>
      <c r="AF423" s="160">
        <v>1.7053025658242404E-13</v>
      </c>
      <c r="AG423" s="160">
        <f t="shared" ref="AG423:AJ423" si="131">IF(AF$25="","",AF425)</f>
        <v>1.7053025658242404E-13</v>
      </c>
      <c r="AH423" s="160">
        <f t="shared" si="131"/>
        <v>1.7053025658242404E-13</v>
      </c>
      <c r="AI423" s="160">
        <f t="shared" si="131"/>
        <v>1.7053025658242404E-13</v>
      </c>
      <c r="AJ423" s="220">
        <f t="shared" si="131"/>
        <v>1.7053025658242404E-13</v>
      </c>
      <c r="AL423" s="152"/>
      <c r="AM423" s="152"/>
      <c r="AN423" s="152"/>
      <c r="AO423" s="152"/>
      <c r="AP423" s="152"/>
      <c r="AQ423" s="152"/>
      <c r="AR423" s="152"/>
      <c r="AS423" s="152"/>
      <c r="AT423" s="152"/>
      <c r="AU423" s="152"/>
      <c r="AV423" s="152"/>
      <c r="AW423" s="152"/>
      <c r="AX423" s="152"/>
      <c r="AY423" s="152"/>
      <c r="AZ423" s="152"/>
      <c r="BA423" s="152"/>
      <c r="BB423" s="152"/>
      <c r="BC423" s="152"/>
      <c r="BD423" s="152"/>
      <c r="BE423" s="152"/>
      <c r="BF423" s="152"/>
      <c r="BG423" s="152"/>
      <c r="BH423" s="152"/>
      <c r="BI423" s="152"/>
      <c r="BJ423" s="152"/>
      <c r="BK423" s="152"/>
      <c r="BL423" s="152"/>
      <c r="BM423" s="152"/>
      <c r="BN423" s="152"/>
      <c r="BO423" s="152"/>
      <c r="BP423" s="152"/>
      <c r="BQ423" s="152"/>
    </row>
    <row r="424" spans="1:16384" hidden="1" outlineLevel="2" x14ac:dyDescent="0.2">
      <c r="B424" s="69" t="s">
        <v>268</v>
      </c>
      <c r="C424" s="152"/>
      <c r="D424" s="152"/>
      <c r="E424" s="152"/>
      <c r="F424" s="152" t="s">
        <v>401</v>
      </c>
      <c r="G424" s="152"/>
      <c r="H424" s="7"/>
      <c r="I424" s="152">
        <v>-31.072812499999998</v>
      </c>
      <c r="J424" s="152">
        <v>-32.626453125000005</v>
      </c>
      <c r="K424" s="152">
        <v>-34.257775781250004</v>
      </c>
      <c r="L424" s="152">
        <v>-35.970664570312501</v>
      </c>
      <c r="M424" s="152">
        <v>-37.769197798828124</v>
      </c>
      <c r="N424" s="152">
        <v>132.19219229589842</v>
      </c>
      <c r="O424" s="152">
        <v>132.19219229589842</v>
      </c>
      <c r="P424" s="152">
        <v>132.19219229589842</v>
      </c>
      <c r="Q424" s="152">
        <v>132.19219229589842</v>
      </c>
      <c r="R424" s="152">
        <v>132.19219229589842</v>
      </c>
      <c r="S424" s="152">
        <v>132.19219229589842</v>
      </c>
      <c r="T424" s="152">
        <v>0</v>
      </c>
      <c r="U424" s="152">
        <v>0</v>
      </c>
      <c r="V424" s="152">
        <v>0</v>
      </c>
      <c r="W424" s="152">
        <v>0</v>
      </c>
      <c r="X424" s="152">
        <v>0</v>
      </c>
      <c r="Y424" s="152">
        <v>0</v>
      </c>
      <c r="Z424" s="152">
        <v>0</v>
      </c>
      <c r="AA424" s="152">
        <v>0</v>
      </c>
      <c r="AB424" s="152">
        <v>0</v>
      </c>
      <c r="AC424" s="152">
        <v>0</v>
      </c>
      <c r="AD424" s="152">
        <v>0</v>
      </c>
      <c r="AE424" s="152">
        <v>0</v>
      </c>
      <c r="AF424" s="152">
        <v>0</v>
      </c>
      <c r="AG424" s="152">
        <f t="shared" ref="AG424:AJ424" si="132">IF(AF$25="","",AG366)</f>
        <v>0</v>
      </c>
      <c r="AH424" s="152">
        <f t="shared" si="132"/>
        <v>0</v>
      </c>
      <c r="AI424" s="152">
        <f t="shared" si="132"/>
        <v>0</v>
      </c>
      <c r="AJ424" s="27">
        <f t="shared" si="132"/>
        <v>0</v>
      </c>
      <c r="AL424" s="152"/>
      <c r="AM424" s="152"/>
      <c r="AN424" s="152"/>
      <c r="AO424" s="152"/>
      <c r="AP424" s="152"/>
      <c r="AQ424" s="152"/>
      <c r="AR424" s="152"/>
      <c r="AS424" s="152"/>
      <c r="AT424" s="152"/>
      <c r="AU424" s="152"/>
      <c r="AV424" s="152"/>
      <c r="AW424" s="152"/>
      <c r="AX424" s="152"/>
      <c r="AY424" s="152"/>
      <c r="AZ424" s="152"/>
      <c r="BA424" s="152"/>
      <c r="BB424" s="152"/>
      <c r="BC424" s="152"/>
      <c r="BD424" s="152"/>
      <c r="BE424" s="152"/>
      <c r="BF424" s="152"/>
      <c r="BG424" s="152"/>
      <c r="BH424" s="152"/>
      <c r="BI424" s="152"/>
      <c r="BJ424" s="152"/>
      <c r="BK424" s="152"/>
      <c r="BL424" s="152"/>
      <c r="BM424" s="152"/>
      <c r="BN424" s="152"/>
      <c r="BO424" s="152"/>
      <c r="BP424" s="152"/>
      <c r="BQ424" s="152"/>
    </row>
    <row r="425" spans="1:16384" s="154" customFormat="1" hidden="1" outlineLevel="2" x14ac:dyDescent="0.2">
      <c r="A425" s="153"/>
      <c r="B425" s="159" t="s">
        <v>71</v>
      </c>
      <c r="C425" s="155"/>
      <c r="D425" s="155"/>
      <c r="E425" s="155"/>
      <c r="F425" s="155" t="s">
        <v>401</v>
      </c>
      <c r="G425" s="155"/>
      <c r="I425" s="155">
        <v>652.52906250000001</v>
      </c>
      <c r="J425" s="155">
        <v>685.15551562500002</v>
      </c>
      <c r="K425" s="155">
        <v>719.41329140624998</v>
      </c>
      <c r="L425" s="155">
        <v>755.38395597656245</v>
      </c>
      <c r="M425" s="155">
        <v>793.15315377539059</v>
      </c>
      <c r="N425" s="155">
        <v>660.9609614794922</v>
      </c>
      <c r="O425" s="155">
        <v>528.7687691835938</v>
      </c>
      <c r="P425" s="155">
        <v>396.57657688769541</v>
      </c>
      <c r="Q425" s="155">
        <v>264.38438459179702</v>
      </c>
      <c r="R425" s="155">
        <v>132.19219229589859</v>
      </c>
      <c r="S425" s="155">
        <v>1.7053025658242404E-13</v>
      </c>
      <c r="T425" s="155">
        <v>1.7053025658242404E-13</v>
      </c>
      <c r="U425" s="155">
        <v>1.7053025658242404E-13</v>
      </c>
      <c r="V425" s="155">
        <v>1.7053025658242404E-13</v>
      </c>
      <c r="W425" s="155">
        <v>1.7053025658242404E-13</v>
      </c>
      <c r="X425" s="155">
        <v>1.7053025658242404E-13</v>
      </c>
      <c r="Y425" s="155">
        <v>1.7053025658242404E-13</v>
      </c>
      <c r="Z425" s="155">
        <v>1.7053025658242404E-13</v>
      </c>
      <c r="AA425" s="155">
        <v>1.7053025658242404E-13</v>
      </c>
      <c r="AB425" s="155">
        <v>1.7053025658242404E-13</v>
      </c>
      <c r="AC425" s="155">
        <v>1.7053025658242404E-13</v>
      </c>
      <c r="AD425" s="155">
        <v>1.7053025658242404E-13</v>
      </c>
      <c r="AE425" s="155">
        <v>1.7053025658242404E-13</v>
      </c>
      <c r="AF425" s="155">
        <v>1.7053025658242404E-13</v>
      </c>
      <c r="AG425" s="155">
        <f t="shared" ref="AG425:AJ425" si="133">IF(AF$25="","",AG423-AG424)</f>
        <v>1.7053025658242404E-13</v>
      </c>
      <c r="AH425" s="155">
        <f t="shared" si="133"/>
        <v>1.7053025658242404E-13</v>
      </c>
      <c r="AI425" s="155">
        <f t="shared" si="133"/>
        <v>1.7053025658242404E-13</v>
      </c>
      <c r="AJ425" s="221">
        <f t="shared" si="133"/>
        <v>1.7053025658242404E-13</v>
      </c>
      <c r="AK425" s="153"/>
      <c r="AL425" s="152"/>
      <c r="AM425" s="152"/>
      <c r="AN425" s="152"/>
      <c r="AO425" s="152"/>
      <c r="AP425" s="152"/>
      <c r="AQ425" s="152"/>
      <c r="AR425" s="152"/>
      <c r="AS425" s="152"/>
      <c r="AT425" s="152"/>
      <c r="AU425" s="152"/>
      <c r="AV425" s="152"/>
      <c r="AW425" s="152"/>
      <c r="AX425" s="152"/>
      <c r="AY425" s="152"/>
      <c r="AZ425" s="152"/>
      <c r="BA425" s="152"/>
      <c r="BB425" s="152"/>
      <c r="BC425" s="152"/>
      <c r="BD425" s="152"/>
      <c r="BE425" s="152"/>
      <c r="BF425" s="152"/>
      <c r="BG425" s="152"/>
      <c r="BH425" s="152"/>
      <c r="BI425" s="152"/>
      <c r="BJ425" s="152"/>
      <c r="BK425" s="152"/>
      <c r="BL425" s="152"/>
      <c r="BM425" s="152"/>
      <c r="BN425" s="152"/>
      <c r="BO425" s="152"/>
      <c r="BP425" s="152"/>
      <c r="BQ425" s="152"/>
      <c r="BR425" s="152"/>
      <c r="BS425" s="152"/>
      <c r="BT425" s="152"/>
      <c r="BU425" s="152"/>
      <c r="BV425" s="152"/>
      <c r="BW425" s="152"/>
      <c r="BX425" s="152"/>
      <c r="BY425" s="152"/>
      <c r="BZ425" s="152"/>
      <c r="CA425" s="152"/>
      <c r="CB425" s="152"/>
      <c r="CC425" s="152"/>
      <c r="CD425" s="152"/>
      <c r="CE425" s="152"/>
      <c r="CF425" s="152"/>
      <c r="CG425" s="152"/>
      <c r="CH425" s="152"/>
      <c r="CI425" s="152"/>
      <c r="CJ425" s="152"/>
      <c r="CK425" s="152"/>
      <c r="CL425" s="152"/>
      <c r="CM425" s="152"/>
      <c r="CN425" s="152"/>
      <c r="CO425" s="152"/>
      <c r="CP425" s="152"/>
      <c r="CQ425" s="152"/>
      <c r="CR425" s="152"/>
      <c r="CS425" s="152"/>
      <c r="CT425" s="152"/>
      <c r="CU425" s="152"/>
      <c r="CV425" s="152"/>
      <c r="CW425" s="152"/>
      <c r="CX425" s="152"/>
      <c r="CY425" s="152"/>
      <c r="CZ425" s="152"/>
      <c r="DA425" s="152"/>
      <c r="DB425" s="152"/>
      <c r="DC425" s="152"/>
      <c r="DD425" s="152"/>
      <c r="DE425" s="152"/>
      <c r="DF425" s="152"/>
      <c r="DG425" s="152"/>
      <c r="DH425" s="152"/>
      <c r="DI425" s="152"/>
      <c r="DJ425" s="152"/>
      <c r="DK425" s="152"/>
      <c r="DL425" s="152"/>
      <c r="DM425" s="152"/>
      <c r="DN425" s="152"/>
      <c r="DO425" s="152"/>
      <c r="DP425" s="152"/>
      <c r="DQ425" s="152"/>
      <c r="DR425" s="152"/>
      <c r="DS425" s="152"/>
      <c r="DT425" s="152"/>
      <c r="DU425" s="152"/>
      <c r="DV425" s="152"/>
      <c r="DW425" s="152"/>
      <c r="DX425" s="152"/>
      <c r="DY425" s="152"/>
      <c r="DZ425" s="152"/>
      <c r="EA425" s="152"/>
      <c r="EB425" s="152"/>
      <c r="EC425" s="152"/>
      <c r="ED425" s="152"/>
      <c r="EE425" s="152"/>
      <c r="EF425" s="152"/>
      <c r="EG425" s="152"/>
      <c r="EH425" s="152"/>
      <c r="EI425" s="152"/>
      <c r="EJ425" s="152"/>
      <c r="EK425" s="152"/>
      <c r="EL425" s="152"/>
      <c r="EM425" s="152"/>
      <c r="EN425" s="152"/>
      <c r="EO425" s="152"/>
      <c r="EP425" s="152"/>
      <c r="EQ425" s="152"/>
      <c r="ER425" s="152"/>
      <c r="ES425" s="152"/>
      <c r="ET425" s="152"/>
      <c r="EU425" s="152"/>
      <c r="EV425" s="152"/>
      <c r="EW425" s="152"/>
      <c r="EX425" s="152"/>
      <c r="EY425" s="152"/>
      <c r="EZ425" s="152"/>
      <c r="FA425" s="152"/>
      <c r="FB425" s="152"/>
      <c r="FC425" s="152"/>
      <c r="FD425" s="152"/>
      <c r="FE425" s="152"/>
      <c r="FF425" s="152"/>
      <c r="FG425" s="152"/>
      <c r="FH425" s="152"/>
      <c r="FI425" s="152"/>
      <c r="FJ425" s="152"/>
      <c r="FK425" s="152"/>
      <c r="FL425" s="152"/>
      <c r="FM425" s="152"/>
      <c r="FN425" s="152"/>
      <c r="FO425" s="152"/>
      <c r="FP425" s="152"/>
      <c r="FQ425" s="152"/>
      <c r="FR425" s="152"/>
      <c r="FS425" s="152"/>
      <c r="FT425" s="152"/>
      <c r="FU425" s="152"/>
      <c r="FV425" s="152"/>
      <c r="FW425" s="152"/>
      <c r="FX425" s="152"/>
      <c r="FY425" s="152"/>
      <c r="FZ425" s="152"/>
      <c r="GA425" s="152"/>
      <c r="GB425" s="152"/>
      <c r="GC425" s="152"/>
      <c r="GD425" s="152"/>
      <c r="GE425" s="152"/>
      <c r="GF425" s="152"/>
      <c r="GG425" s="152"/>
      <c r="GH425" s="152"/>
      <c r="GI425" s="152"/>
      <c r="GJ425" s="152"/>
      <c r="GK425" s="152"/>
      <c r="GL425" s="152"/>
      <c r="GM425" s="152"/>
      <c r="GN425" s="152"/>
      <c r="GO425" s="152"/>
      <c r="GP425" s="152"/>
      <c r="GQ425" s="152"/>
      <c r="GR425" s="152"/>
      <c r="GS425" s="152"/>
      <c r="GT425" s="152"/>
      <c r="GU425" s="152"/>
      <c r="GV425" s="152"/>
      <c r="GW425" s="152"/>
      <c r="GX425" s="152"/>
      <c r="GY425" s="152"/>
      <c r="GZ425" s="152"/>
      <c r="HA425" s="152"/>
      <c r="HB425" s="152"/>
      <c r="HC425" s="152"/>
      <c r="HD425" s="152"/>
      <c r="HE425" s="152"/>
      <c r="HF425" s="152"/>
      <c r="HG425" s="152"/>
      <c r="HH425" s="152"/>
      <c r="HI425" s="152"/>
      <c r="HJ425" s="152"/>
      <c r="HK425" s="152"/>
      <c r="HL425" s="152"/>
      <c r="HM425" s="152"/>
      <c r="HN425" s="152"/>
      <c r="HO425" s="152"/>
      <c r="HP425" s="152"/>
      <c r="HQ425" s="152"/>
      <c r="HR425" s="152"/>
      <c r="HS425" s="152"/>
      <c r="HT425" s="152"/>
      <c r="HU425" s="152"/>
      <c r="HV425" s="152"/>
      <c r="HW425" s="152"/>
      <c r="HX425" s="152"/>
      <c r="HY425" s="152"/>
      <c r="HZ425" s="152"/>
      <c r="IA425" s="152"/>
      <c r="IB425" s="152"/>
      <c r="IC425" s="152"/>
      <c r="ID425" s="152"/>
      <c r="IE425" s="152"/>
      <c r="IF425" s="152"/>
      <c r="IG425" s="152"/>
      <c r="IH425" s="152"/>
      <c r="II425" s="152"/>
      <c r="IJ425" s="152"/>
      <c r="IK425" s="152"/>
      <c r="IL425" s="152"/>
      <c r="IM425" s="152"/>
      <c r="IN425" s="152"/>
      <c r="IO425" s="152"/>
      <c r="IP425" s="152"/>
      <c r="IQ425" s="152"/>
      <c r="IR425" s="152"/>
      <c r="IS425" s="152"/>
      <c r="IT425" s="152"/>
      <c r="IU425" s="152"/>
      <c r="IV425" s="152"/>
      <c r="IW425" s="152"/>
      <c r="IX425" s="152"/>
      <c r="IY425" s="152"/>
      <c r="IZ425" s="152"/>
      <c r="JA425" s="152"/>
      <c r="JB425" s="152"/>
      <c r="JC425" s="152"/>
      <c r="JD425" s="152"/>
      <c r="JE425" s="152"/>
      <c r="JF425" s="152"/>
      <c r="JG425" s="152"/>
      <c r="JH425" s="152"/>
      <c r="JI425" s="152"/>
      <c r="JJ425" s="152"/>
      <c r="JK425" s="152"/>
      <c r="JL425" s="152"/>
      <c r="JM425" s="152"/>
      <c r="JN425" s="152"/>
      <c r="JO425" s="152"/>
      <c r="JP425" s="152"/>
      <c r="JQ425" s="152"/>
      <c r="JR425" s="152"/>
      <c r="JS425" s="152"/>
      <c r="JT425" s="152"/>
      <c r="JU425" s="152"/>
      <c r="JV425" s="152"/>
      <c r="JW425" s="152"/>
      <c r="JX425" s="152"/>
      <c r="JY425" s="152"/>
      <c r="JZ425" s="152"/>
      <c r="KA425" s="152"/>
      <c r="KB425" s="152"/>
      <c r="KC425" s="152"/>
      <c r="KD425" s="152"/>
      <c r="KE425" s="152"/>
      <c r="KF425" s="152"/>
      <c r="KG425" s="152"/>
      <c r="KH425" s="152"/>
      <c r="KI425" s="152"/>
      <c r="KJ425" s="152"/>
      <c r="KK425" s="152"/>
      <c r="KL425" s="152"/>
      <c r="KM425" s="152"/>
      <c r="KN425" s="152"/>
      <c r="KO425" s="152"/>
      <c r="KP425" s="152"/>
      <c r="KQ425" s="152"/>
      <c r="KR425" s="152"/>
      <c r="KS425" s="152"/>
      <c r="KT425" s="152"/>
      <c r="KU425" s="152"/>
      <c r="KV425" s="152"/>
      <c r="KW425" s="152"/>
      <c r="KX425" s="152"/>
      <c r="KY425" s="152"/>
      <c r="KZ425" s="152"/>
      <c r="LA425" s="152"/>
      <c r="LB425" s="152"/>
      <c r="LC425" s="152"/>
      <c r="LD425" s="152"/>
      <c r="LE425" s="152"/>
      <c r="LF425" s="152"/>
      <c r="LG425" s="152"/>
      <c r="LH425" s="152"/>
      <c r="LI425" s="152"/>
      <c r="LJ425" s="152"/>
      <c r="LK425" s="152"/>
      <c r="LL425" s="152"/>
      <c r="LM425" s="152"/>
      <c r="LN425" s="152"/>
      <c r="LO425" s="152"/>
      <c r="LP425" s="152"/>
      <c r="LQ425" s="152"/>
      <c r="LR425" s="152"/>
      <c r="LS425" s="152"/>
      <c r="LT425" s="152"/>
      <c r="LU425" s="152"/>
      <c r="LV425" s="152"/>
      <c r="LW425" s="152"/>
      <c r="LX425" s="152"/>
      <c r="LY425" s="152"/>
      <c r="LZ425" s="152"/>
      <c r="MA425" s="152"/>
      <c r="MB425" s="152"/>
      <c r="MC425" s="152"/>
      <c r="MD425" s="152"/>
      <c r="ME425" s="152"/>
      <c r="MF425" s="152"/>
      <c r="MG425" s="152"/>
      <c r="MH425" s="152"/>
      <c r="MI425" s="152"/>
      <c r="MJ425" s="152"/>
      <c r="MK425" s="152"/>
      <c r="ML425" s="152"/>
      <c r="MM425" s="152"/>
      <c r="MN425" s="152"/>
      <c r="MO425" s="152"/>
      <c r="MP425" s="152"/>
      <c r="MQ425" s="152"/>
      <c r="MR425" s="152"/>
      <c r="MS425" s="152"/>
      <c r="MT425" s="152"/>
      <c r="MU425" s="152"/>
      <c r="MV425" s="152"/>
      <c r="MW425" s="152"/>
      <c r="MX425" s="152"/>
      <c r="MY425" s="152"/>
      <c r="MZ425" s="152"/>
      <c r="NA425" s="152"/>
      <c r="NB425" s="152"/>
      <c r="NC425" s="152"/>
      <c r="ND425" s="152"/>
      <c r="NE425" s="152"/>
      <c r="NF425" s="152"/>
      <c r="NG425" s="152"/>
      <c r="NH425" s="152"/>
      <c r="NI425" s="152"/>
      <c r="NJ425" s="152"/>
      <c r="NK425" s="152"/>
      <c r="NL425" s="152"/>
      <c r="NM425" s="152"/>
      <c r="NN425" s="152"/>
      <c r="NO425" s="152"/>
      <c r="NP425" s="152"/>
      <c r="NQ425" s="152"/>
      <c r="NR425" s="152"/>
      <c r="NS425" s="152"/>
      <c r="NT425" s="152"/>
      <c r="NU425" s="152"/>
      <c r="NV425" s="152"/>
      <c r="NW425" s="152"/>
      <c r="NX425" s="152"/>
      <c r="NY425" s="152"/>
      <c r="NZ425" s="152"/>
      <c r="OA425" s="152"/>
      <c r="OB425" s="152"/>
      <c r="OC425" s="152"/>
      <c r="OD425" s="152"/>
      <c r="OE425" s="152"/>
      <c r="OF425" s="152"/>
      <c r="OG425" s="152"/>
      <c r="OH425" s="152"/>
      <c r="OI425" s="152"/>
      <c r="OJ425" s="152"/>
      <c r="OK425" s="152"/>
      <c r="OL425" s="152"/>
      <c r="OM425" s="152"/>
      <c r="ON425" s="152"/>
      <c r="OO425" s="152"/>
      <c r="OP425" s="152"/>
      <c r="OQ425" s="152"/>
      <c r="OR425" s="152"/>
      <c r="OS425" s="152"/>
      <c r="OT425" s="152"/>
      <c r="OU425" s="152"/>
      <c r="OV425" s="152"/>
      <c r="OW425" s="152"/>
      <c r="OX425" s="152"/>
      <c r="OY425" s="152"/>
      <c r="OZ425" s="152"/>
      <c r="PA425" s="152"/>
      <c r="PB425" s="152"/>
      <c r="PC425" s="152"/>
      <c r="PD425" s="152"/>
      <c r="PE425" s="152"/>
      <c r="PF425" s="152"/>
      <c r="PG425" s="152"/>
      <c r="PH425" s="152"/>
      <c r="PI425" s="152"/>
      <c r="PJ425" s="152"/>
      <c r="PK425" s="152"/>
      <c r="PL425" s="152"/>
      <c r="PM425" s="152"/>
      <c r="PN425" s="152"/>
      <c r="PO425" s="152"/>
      <c r="PP425" s="152"/>
      <c r="PQ425" s="152"/>
      <c r="PR425" s="152"/>
      <c r="PS425" s="152"/>
      <c r="PT425" s="152"/>
      <c r="PU425" s="152"/>
      <c r="PV425" s="152"/>
      <c r="PW425" s="152"/>
      <c r="PX425" s="152"/>
      <c r="PY425" s="152"/>
      <c r="PZ425" s="152"/>
      <c r="QA425" s="152"/>
      <c r="QB425" s="152"/>
      <c r="QC425" s="152"/>
      <c r="QD425" s="152"/>
      <c r="QE425" s="152"/>
      <c r="QF425" s="152"/>
      <c r="QG425" s="152"/>
      <c r="QH425" s="152"/>
      <c r="QI425" s="152"/>
      <c r="QJ425" s="152"/>
      <c r="QK425" s="152"/>
      <c r="QL425" s="152"/>
      <c r="QM425" s="152"/>
      <c r="QN425" s="152"/>
      <c r="QO425" s="152"/>
      <c r="QP425" s="152"/>
      <c r="QQ425" s="152"/>
      <c r="QR425" s="152"/>
      <c r="QS425" s="152"/>
      <c r="QT425" s="152"/>
      <c r="QU425" s="152"/>
      <c r="QV425" s="152"/>
      <c r="QW425" s="152"/>
      <c r="QX425" s="152"/>
      <c r="QY425" s="152"/>
      <c r="QZ425" s="152"/>
      <c r="RA425" s="152"/>
      <c r="RB425" s="152"/>
      <c r="RC425" s="152"/>
      <c r="RD425" s="152"/>
      <c r="RE425" s="152"/>
      <c r="RF425" s="152"/>
      <c r="RG425" s="152"/>
      <c r="RH425" s="152"/>
      <c r="RI425" s="152"/>
      <c r="RJ425" s="152"/>
      <c r="RK425" s="152"/>
      <c r="RL425" s="152"/>
      <c r="RM425" s="152"/>
      <c r="RN425" s="152"/>
      <c r="RO425" s="152"/>
      <c r="RP425" s="152"/>
      <c r="RQ425" s="152"/>
      <c r="RR425" s="152"/>
      <c r="RS425" s="152"/>
      <c r="RT425" s="152"/>
      <c r="RU425" s="152"/>
      <c r="RV425" s="152"/>
      <c r="RW425" s="152"/>
      <c r="RX425" s="152"/>
      <c r="RY425" s="152"/>
      <c r="RZ425" s="152"/>
      <c r="SA425" s="152"/>
      <c r="SB425" s="152"/>
      <c r="SC425" s="152"/>
      <c r="SD425" s="152"/>
      <c r="SE425" s="152"/>
      <c r="SF425" s="152"/>
      <c r="SG425" s="152"/>
      <c r="SH425" s="152"/>
      <c r="SI425" s="152"/>
      <c r="SJ425" s="152"/>
      <c r="SK425" s="152"/>
      <c r="SL425" s="152"/>
      <c r="SM425" s="152"/>
      <c r="SN425" s="152"/>
      <c r="SO425" s="152"/>
      <c r="SP425" s="152"/>
      <c r="SQ425" s="152"/>
      <c r="SR425" s="152"/>
      <c r="SS425" s="152"/>
      <c r="ST425" s="152"/>
      <c r="SU425" s="152"/>
      <c r="SV425" s="152"/>
      <c r="SW425" s="152"/>
      <c r="SX425" s="152"/>
      <c r="SY425" s="152"/>
      <c r="SZ425" s="152"/>
      <c r="TA425" s="152"/>
      <c r="TB425" s="152"/>
      <c r="TC425" s="152"/>
      <c r="TD425" s="152"/>
      <c r="TE425" s="152"/>
      <c r="TF425" s="152"/>
      <c r="TG425" s="152"/>
      <c r="TH425" s="152"/>
      <c r="TI425" s="152"/>
      <c r="TJ425" s="152"/>
      <c r="TK425" s="152"/>
      <c r="TL425" s="152"/>
      <c r="TM425" s="152"/>
      <c r="TN425" s="152"/>
      <c r="TO425" s="152"/>
      <c r="TP425" s="152"/>
      <c r="TQ425" s="152"/>
      <c r="TR425" s="152"/>
      <c r="TS425" s="152"/>
      <c r="TT425" s="152"/>
      <c r="TU425" s="152"/>
      <c r="TV425" s="152"/>
      <c r="TW425" s="152"/>
      <c r="TX425" s="152"/>
      <c r="TY425" s="152"/>
      <c r="TZ425" s="152"/>
      <c r="UA425" s="152"/>
      <c r="UB425" s="152"/>
      <c r="UC425" s="152"/>
      <c r="UD425" s="152"/>
      <c r="UE425" s="152"/>
      <c r="UF425" s="152"/>
      <c r="UG425" s="152"/>
      <c r="UH425" s="152"/>
      <c r="UI425" s="152"/>
      <c r="UJ425" s="152"/>
      <c r="UK425" s="152"/>
      <c r="UL425" s="152"/>
      <c r="UM425" s="152"/>
      <c r="UN425" s="152"/>
      <c r="UO425" s="152"/>
      <c r="UP425" s="152"/>
      <c r="UQ425" s="152"/>
      <c r="UR425" s="152"/>
      <c r="US425" s="152"/>
      <c r="UT425" s="152"/>
      <c r="UU425" s="152"/>
      <c r="UV425" s="152"/>
      <c r="UW425" s="152"/>
      <c r="UX425" s="152"/>
      <c r="UY425" s="152"/>
      <c r="UZ425" s="152"/>
      <c r="VA425" s="152"/>
      <c r="VB425" s="152"/>
      <c r="VC425" s="152"/>
      <c r="VD425" s="152"/>
      <c r="VE425" s="152"/>
      <c r="VF425" s="152"/>
      <c r="VG425" s="152"/>
      <c r="VH425" s="152"/>
      <c r="VI425" s="152"/>
      <c r="VJ425" s="152"/>
      <c r="VK425" s="152"/>
      <c r="VL425" s="152"/>
      <c r="VM425" s="152"/>
      <c r="VN425" s="152"/>
      <c r="VO425" s="152"/>
      <c r="VP425" s="152"/>
      <c r="VQ425" s="152"/>
      <c r="VR425" s="152"/>
      <c r="VS425" s="152"/>
      <c r="VT425" s="152"/>
      <c r="VU425" s="152"/>
      <c r="VV425" s="152"/>
      <c r="VW425" s="152"/>
      <c r="VX425" s="152"/>
      <c r="VY425" s="152"/>
      <c r="VZ425" s="152"/>
      <c r="WA425" s="152"/>
      <c r="WB425" s="152"/>
      <c r="WC425" s="152"/>
      <c r="WD425" s="152"/>
      <c r="WE425" s="152"/>
      <c r="WF425" s="152"/>
      <c r="WG425" s="152"/>
      <c r="WH425" s="152"/>
      <c r="WI425" s="152"/>
      <c r="WJ425" s="152"/>
      <c r="WK425" s="152"/>
      <c r="WL425" s="152"/>
      <c r="WM425" s="152"/>
      <c r="WN425" s="152"/>
      <c r="WO425" s="152"/>
      <c r="WP425" s="152"/>
      <c r="WQ425" s="152"/>
      <c r="WR425" s="152"/>
      <c r="WS425" s="152"/>
      <c r="WT425" s="152"/>
      <c r="WU425" s="152"/>
      <c r="WV425" s="152"/>
      <c r="WW425" s="152"/>
      <c r="WX425" s="152"/>
      <c r="WY425" s="152"/>
      <c r="WZ425" s="152"/>
      <c r="XA425" s="152"/>
      <c r="XB425" s="152"/>
      <c r="XC425" s="152"/>
      <c r="XD425" s="152"/>
      <c r="XE425" s="152"/>
      <c r="XF425" s="152"/>
      <c r="XG425" s="152"/>
      <c r="XH425" s="152"/>
      <c r="XI425" s="152"/>
      <c r="XJ425" s="152"/>
      <c r="XK425" s="152"/>
      <c r="XL425" s="152"/>
      <c r="XM425" s="152"/>
      <c r="XN425" s="152"/>
      <c r="XO425" s="152"/>
      <c r="XP425" s="152"/>
      <c r="XQ425" s="152"/>
      <c r="XR425" s="152"/>
      <c r="XS425" s="152"/>
      <c r="XT425" s="152"/>
      <c r="XU425" s="152"/>
      <c r="XV425" s="152"/>
      <c r="XW425" s="152"/>
      <c r="XX425" s="152"/>
      <c r="XY425" s="152"/>
      <c r="XZ425" s="152"/>
      <c r="YA425" s="152"/>
      <c r="YB425" s="152"/>
      <c r="YC425" s="152"/>
      <c r="YD425" s="152"/>
      <c r="YE425" s="152"/>
      <c r="YF425" s="152"/>
      <c r="YG425" s="152"/>
      <c r="YH425" s="152"/>
      <c r="YI425" s="152"/>
      <c r="YJ425" s="152"/>
      <c r="YK425" s="152"/>
      <c r="YL425" s="152"/>
      <c r="YM425" s="152"/>
      <c r="YN425" s="152"/>
      <c r="YO425" s="152"/>
      <c r="YP425" s="152"/>
      <c r="YQ425" s="152"/>
      <c r="YR425" s="152"/>
      <c r="YS425" s="152"/>
      <c r="YT425" s="152"/>
      <c r="YU425" s="152"/>
      <c r="YV425" s="152"/>
      <c r="YW425" s="152"/>
      <c r="YX425" s="152"/>
      <c r="YY425" s="152"/>
      <c r="YZ425" s="152"/>
      <c r="ZA425" s="152"/>
      <c r="ZB425" s="152"/>
      <c r="ZC425" s="152"/>
      <c r="ZD425" s="152"/>
      <c r="ZE425" s="152"/>
      <c r="ZF425" s="152"/>
      <c r="ZG425" s="152"/>
      <c r="ZH425" s="152"/>
      <c r="ZI425" s="152"/>
      <c r="ZJ425" s="152"/>
      <c r="ZK425" s="152"/>
      <c r="ZL425" s="152"/>
      <c r="ZM425" s="152"/>
      <c r="ZN425" s="152"/>
      <c r="ZO425" s="152"/>
      <c r="ZP425" s="152"/>
      <c r="ZQ425" s="152"/>
      <c r="ZR425" s="152"/>
      <c r="ZS425" s="152"/>
      <c r="ZT425" s="152"/>
      <c r="ZU425" s="152"/>
      <c r="ZV425" s="152"/>
      <c r="ZW425" s="152"/>
      <c r="ZX425" s="152"/>
      <c r="ZY425" s="152"/>
      <c r="ZZ425" s="152"/>
      <c r="AAA425" s="152"/>
      <c r="AAB425" s="152"/>
      <c r="AAC425" s="152"/>
      <c r="AAD425" s="152"/>
      <c r="AAE425" s="152"/>
      <c r="AAF425" s="152"/>
      <c r="AAG425" s="152"/>
      <c r="AAH425" s="152"/>
      <c r="AAI425" s="152"/>
      <c r="AAJ425" s="152"/>
      <c r="AAK425" s="152"/>
      <c r="AAL425" s="152"/>
      <c r="AAM425" s="152"/>
      <c r="AAN425" s="152"/>
      <c r="AAO425" s="152"/>
      <c r="AAP425" s="152"/>
      <c r="AAQ425" s="152"/>
      <c r="AAR425" s="152"/>
      <c r="AAS425" s="152"/>
      <c r="AAT425" s="152"/>
      <c r="AAU425" s="152"/>
      <c r="AAV425" s="152"/>
      <c r="AAW425" s="152"/>
      <c r="AAX425" s="152"/>
      <c r="AAY425" s="152"/>
      <c r="AAZ425" s="152"/>
      <c r="ABA425" s="152"/>
      <c r="ABB425" s="152"/>
      <c r="ABC425" s="152"/>
      <c r="ABD425" s="152"/>
      <c r="ABE425" s="152"/>
      <c r="ABF425" s="152"/>
      <c r="ABG425" s="152"/>
      <c r="ABH425" s="152"/>
      <c r="ABI425" s="152"/>
      <c r="ABJ425" s="152"/>
      <c r="ABK425" s="152"/>
      <c r="ABL425" s="152"/>
      <c r="ABM425" s="152"/>
      <c r="ABN425" s="152"/>
      <c r="ABO425" s="152"/>
      <c r="ABP425" s="152"/>
      <c r="ABQ425" s="152"/>
      <c r="ABR425" s="152"/>
      <c r="ABS425" s="152"/>
      <c r="ABT425" s="152"/>
      <c r="ABU425" s="152"/>
      <c r="ABV425" s="152"/>
      <c r="ABW425" s="152"/>
      <c r="ABX425" s="152"/>
      <c r="ABY425" s="152"/>
      <c r="ABZ425" s="152"/>
      <c r="ACA425" s="152"/>
      <c r="ACB425" s="152"/>
      <c r="ACC425" s="152"/>
      <c r="ACD425" s="152"/>
      <c r="ACE425" s="152"/>
      <c r="ACF425" s="152"/>
      <c r="ACG425" s="152"/>
      <c r="ACH425" s="152"/>
      <c r="ACI425" s="152"/>
      <c r="ACJ425" s="152"/>
      <c r="ACK425" s="152"/>
      <c r="ACL425" s="152"/>
      <c r="ACM425" s="152"/>
      <c r="ACN425" s="152"/>
      <c r="ACO425" s="152"/>
      <c r="ACP425" s="152"/>
      <c r="ACQ425" s="152"/>
      <c r="ACR425" s="152"/>
      <c r="ACS425" s="152"/>
      <c r="ACT425" s="152"/>
      <c r="ACU425" s="152"/>
      <c r="ACV425" s="152"/>
      <c r="ACW425" s="152"/>
      <c r="ACX425" s="152"/>
      <c r="ACY425" s="152"/>
      <c r="ACZ425" s="152"/>
      <c r="ADA425" s="152"/>
      <c r="ADB425" s="152"/>
      <c r="ADC425" s="152"/>
      <c r="ADD425" s="152"/>
      <c r="ADE425" s="152"/>
      <c r="ADF425" s="152"/>
      <c r="ADG425" s="152"/>
      <c r="ADH425" s="152"/>
      <c r="ADI425" s="152"/>
      <c r="ADJ425" s="152"/>
      <c r="ADK425" s="152"/>
      <c r="ADL425" s="152"/>
      <c r="ADM425" s="152"/>
      <c r="ADN425" s="152"/>
      <c r="ADO425" s="152"/>
      <c r="ADP425" s="152"/>
      <c r="ADQ425" s="152"/>
      <c r="ADR425" s="152"/>
      <c r="ADS425" s="152"/>
      <c r="ADT425" s="152"/>
      <c r="ADU425" s="152"/>
      <c r="ADV425" s="152"/>
      <c r="ADW425" s="152"/>
      <c r="ADX425" s="152"/>
      <c r="ADY425" s="152"/>
      <c r="ADZ425" s="152"/>
      <c r="AEA425" s="152"/>
      <c r="AEB425" s="152"/>
      <c r="AEC425" s="152"/>
      <c r="AED425" s="152"/>
      <c r="AEE425" s="152"/>
      <c r="AEF425" s="152"/>
      <c r="AEG425" s="152"/>
      <c r="AEH425" s="152"/>
      <c r="AEI425" s="152"/>
      <c r="AEJ425" s="152"/>
      <c r="AEK425" s="152"/>
      <c r="AEL425" s="152"/>
      <c r="AEM425" s="152"/>
      <c r="AEN425" s="152"/>
      <c r="AEO425" s="152"/>
      <c r="AEP425" s="152"/>
      <c r="AEQ425" s="152"/>
      <c r="AER425" s="152"/>
      <c r="AES425" s="152"/>
      <c r="AET425" s="152"/>
      <c r="AEU425" s="152"/>
      <c r="AEV425" s="152"/>
      <c r="AEW425" s="152"/>
      <c r="AEX425" s="152"/>
      <c r="AEY425" s="152"/>
      <c r="AEZ425" s="152"/>
      <c r="AFA425" s="152"/>
      <c r="AFB425" s="152"/>
      <c r="AFC425" s="152"/>
      <c r="AFD425" s="152"/>
      <c r="AFE425" s="152"/>
      <c r="AFF425" s="152"/>
      <c r="AFG425" s="152"/>
      <c r="AFH425" s="152"/>
      <c r="AFI425" s="152"/>
      <c r="AFJ425" s="152"/>
      <c r="AFK425" s="152"/>
      <c r="AFL425" s="152"/>
      <c r="AFM425" s="152"/>
      <c r="AFN425" s="152"/>
      <c r="AFO425" s="152"/>
      <c r="AFP425" s="152"/>
      <c r="AFQ425" s="152"/>
      <c r="AFR425" s="152"/>
      <c r="AFS425" s="152"/>
      <c r="AFT425" s="152"/>
      <c r="AFU425" s="152"/>
      <c r="AFV425" s="152"/>
      <c r="AFW425" s="152"/>
      <c r="AFX425" s="152"/>
      <c r="AFY425" s="152"/>
      <c r="AFZ425" s="152"/>
      <c r="AGA425" s="152"/>
      <c r="AGB425" s="152"/>
      <c r="AGC425" s="152"/>
      <c r="AGD425" s="152"/>
      <c r="AGE425" s="152"/>
      <c r="AGF425" s="152"/>
      <c r="AGG425" s="152"/>
      <c r="AGH425" s="152"/>
      <c r="AGI425" s="152"/>
      <c r="AGJ425" s="152"/>
      <c r="AGK425" s="152"/>
      <c r="AGL425" s="152"/>
      <c r="AGM425" s="152"/>
      <c r="AGN425" s="152"/>
      <c r="AGO425" s="152"/>
      <c r="AGP425" s="152"/>
      <c r="AGQ425" s="152"/>
      <c r="AGR425" s="152"/>
      <c r="AGS425" s="152"/>
      <c r="AGT425" s="152"/>
      <c r="AGU425" s="152"/>
      <c r="AGV425" s="152"/>
      <c r="AGW425" s="152"/>
      <c r="AGX425" s="152"/>
      <c r="AGY425" s="152"/>
      <c r="AGZ425" s="152"/>
      <c r="AHA425" s="152"/>
      <c r="AHB425" s="152"/>
      <c r="AHC425" s="152"/>
      <c r="AHD425" s="152"/>
      <c r="AHE425" s="152"/>
      <c r="AHF425" s="152"/>
      <c r="AHG425" s="152"/>
      <c r="AHH425" s="152"/>
      <c r="AHI425" s="152"/>
      <c r="AHJ425" s="152"/>
      <c r="AHK425" s="152"/>
      <c r="AHL425" s="152"/>
      <c r="AHM425" s="152"/>
      <c r="AHN425" s="152"/>
      <c r="AHO425" s="152"/>
      <c r="AHP425" s="152"/>
      <c r="AHQ425" s="152"/>
      <c r="AHR425" s="152"/>
      <c r="AHS425" s="152"/>
      <c r="AHT425" s="152"/>
      <c r="AHU425" s="152"/>
      <c r="AHV425" s="152"/>
      <c r="AHW425" s="152"/>
      <c r="AHX425" s="152"/>
      <c r="AHY425" s="152"/>
      <c r="AHZ425" s="152"/>
      <c r="AIA425" s="152"/>
      <c r="AIB425" s="152"/>
      <c r="AIC425" s="152"/>
      <c r="AID425" s="152"/>
      <c r="AIE425" s="152"/>
      <c r="AIF425" s="152"/>
      <c r="AIG425" s="152"/>
      <c r="AIH425" s="152"/>
      <c r="AII425" s="152"/>
      <c r="AIJ425" s="152"/>
      <c r="AIK425" s="152"/>
      <c r="AIL425" s="152"/>
      <c r="AIM425" s="152"/>
      <c r="AIN425" s="152"/>
      <c r="AIO425" s="152"/>
      <c r="AIP425" s="152"/>
      <c r="AIQ425" s="152"/>
      <c r="AIR425" s="152"/>
      <c r="AIS425" s="152"/>
      <c r="AIT425" s="152"/>
      <c r="AIU425" s="152"/>
      <c r="AIV425" s="152"/>
      <c r="AIW425" s="152"/>
      <c r="AIX425" s="152"/>
      <c r="AIY425" s="152"/>
      <c r="AIZ425" s="152"/>
      <c r="AJA425" s="152"/>
      <c r="AJB425" s="152"/>
      <c r="AJC425" s="152"/>
      <c r="AJD425" s="152"/>
      <c r="AJE425" s="152"/>
      <c r="AJF425" s="152"/>
      <c r="AJG425" s="152"/>
      <c r="AJH425" s="152"/>
      <c r="AJI425" s="152"/>
      <c r="AJJ425" s="152"/>
      <c r="AJK425" s="152"/>
      <c r="AJL425" s="152"/>
      <c r="AJM425" s="152"/>
      <c r="AJN425" s="152"/>
      <c r="AJO425" s="152"/>
      <c r="AJP425" s="152"/>
      <c r="AJQ425" s="152"/>
      <c r="AJR425" s="152"/>
      <c r="AJS425" s="152"/>
      <c r="AJT425" s="152"/>
      <c r="AJU425" s="152"/>
      <c r="AJV425" s="152"/>
      <c r="AJW425" s="152"/>
      <c r="AJX425" s="152"/>
      <c r="AJY425" s="152"/>
      <c r="AJZ425" s="152"/>
      <c r="AKA425" s="152"/>
      <c r="AKB425" s="152"/>
      <c r="AKC425" s="152"/>
      <c r="AKD425" s="152"/>
      <c r="AKE425" s="152"/>
      <c r="AKF425" s="152"/>
      <c r="AKG425" s="152"/>
      <c r="AKH425" s="152"/>
      <c r="AKI425" s="152"/>
      <c r="AKJ425" s="152"/>
      <c r="AKK425" s="152"/>
      <c r="AKL425" s="152"/>
      <c r="AKM425" s="152"/>
      <c r="AKN425" s="152"/>
      <c r="AKO425" s="152"/>
      <c r="AKP425" s="152"/>
      <c r="AKQ425" s="152"/>
      <c r="AKR425" s="152"/>
      <c r="AKS425" s="152"/>
      <c r="AKT425" s="152"/>
      <c r="AKU425" s="152"/>
      <c r="AKV425" s="152"/>
      <c r="AKW425" s="152"/>
      <c r="AKX425" s="152"/>
      <c r="AKY425" s="152"/>
      <c r="AKZ425" s="152"/>
      <c r="ALA425" s="152"/>
      <c r="ALB425" s="152"/>
      <c r="ALC425" s="152"/>
      <c r="ALD425" s="152"/>
      <c r="ALE425" s="152"/>
      <c r="ALF425" s="152"/>
      <c r="ALG425" s="152"/>
      <c r="ALH425" s="152"/>
      <c r="ALI425" s="152"/>
      <c r="ALJ425" s="152"/>
      <c r="ALK425" s="152"/>
      <c r="ALL425" s="152"/>
      <c r="ALM425" s="152"/>
      <c r="ALN425" s="152"/>
      <c r="ALO425" s="152"/>
      <c r="ALP425" s="152"/>
      <c r="ALQ425" s="152"/>
      <c r="ALR425" s="152"/>
      <c r="ALS425" s="152"/>
      <c r="ALT425" s="152"/>
      <c r="ALU425" s="152"/>
      <c r="ALV425" s="152"/>
      <c r="ALW425" s="152"/>
      <c r="ALX425" s="152"/>
      <c r="ALY425" s="152"/>
      <c r="ALZ425" s="152"/>
      <c r="AMA425" s="152"/>
      <c r="AMB425" s="152"/>
      <c r="AMC425" s="152"/>
      <c r="AMD425" s="152"/>
      <c r="AME425" s="152"/>
      <c r="AMF425" s="152"/>
      <c r="AMG425" s="152"/>
      <c r="AMH425" s="152"/>
      <c r="AMI425" s="152"/>
      <c r="AMJ425" s="152"/>
      <c r="AMK425" s="152"/>
      <c r="AML425" s="152"/>
      <c r="AMM425" s="152"/>
      <c r="AMN425" s="152"/>
      <c r="AMO425" s="152"/>
      <c r="AMP425" s="152"/>
      <c r="AMQ425" s="152"/>
      <c r="AMR425" s="152"/>
      <c r="AMS425" s="152"/>
      <c r="AMT425" s="152"/>
      <c r="AMU425" s="152"/>
      <c r="AMV425" s="152"/>
      <c r="AMW425" s="152"/>
      <c r="AMX425" s="152"/>
      <c r="AMY425" s="152"/>
      <c r="AMZ425" s="152"/>
      <c r="ANA425" s="152"/>
      <c r="ANB425" s="152"/>
      <c r="ANC425" s="152"/>
      <c r="AND425" s="152"/>
      <c r="ANE425" s="152"/>
      <c r="ANF425" s="152"/>
      <c r="ANG425" s="152"/>
      <c r="ANH425" s="152"/>
      <c r="ANI425" s="152"/>
      <c r="ANJ425" s="152"/>
      <c r="ANK425" s="152"/>
      <c r="ANL425" s="152"/>
      <c r="ANM425" s="152"/>
      <c r="ANN425" s="152"/>
      <c r="ANO425" s="152"/>
      <c r="ANP425" s="152"/>
      <c r="ANQ425" s="152"/>
      <c r="ANR425" s="152"/>
      <c r="ANS425" s="152"/>
      <c r="ANT425" s="152"/>
      <c r="ANU425" s="152"/>
      <c r="ANV425" s="152"/>
      <c r="ANW425" s="152"/>
      <c r="ANX425" s="152"/>
      <c r="ANY425" s="152"/>
      <c r="ANZ425" s="152"/>
      <c r="AOA425" s="152"/>
      <c r="AOB425" s="152"/>
      <c r="AOC425" s="152"/>
      <c r="AOD425" s="152"/>
      <c r="AOE425" s="152"/>
      <c r="AOF425" s="152"/>
      <c r="AOG425" s="152"/>
      <c r="AOH425" s="152"/>
      <c r="AOI425" s="152"/>
      <c r="AOJ425" s="152"/>
      <c r="AOK425" s="152"/>
      <c r="AOL425" s="152"/>
      <c r="AOM425" s="152"/>
      <c r="AON425" s="152"/>
      <c r="AOO425" s="152"/>
      <c r="AOP425" s="152"/>
      <c r="AOQ425" s="152"/>
      <c r="AOR425" s="152"/>
      <c r="AOS425" s="152"/>
      <c r="AOT425" s="152"/>
      <c r="AOU425" s="152"/>
      <c r="AOV425" s="152"/>
      <c r="AOW425" s="152"/>
      <c r="AOX425" s="152"/>
      <c r="AOY425" s="152"/>
      <c r="AOZ425" s="152"/>
      <c r="APA425" s="152"/>
      <c r="APB425" s="152"/>
      <c r="APC425" s="152"/>
      <c r="APD425" s="152"/>
      <c r="APE425" s="152"/>
      <c r="APF425" s="152"/>
      <c r="APG425" s="152"/>
      <c r="APH425" s="152"/>
      <c r="API425" s="152"/>
      <c r="APJ425" s="152"/>
      <c r="APK425" s="152"/>
      <c r="APL425" s="152"/>
      <c r="APM425" s="152"/>
      <c r="APN425" s="152"/>
      <c r="APO425" s="152"/>
      <c r="APP425" s="152"/>
      <c r="APQ425" s="152"/>
      <c r="APR425" s="152"/>
      <c r="APS425" s="152"/>
      <c r="APT425" s="152"/>
      <c r="APU425" s="152"/>
      <c r="APV425" s="152"/>
      <c r="APW425" s="152"/>
      <c r="APX425" s="152"/>
      <c r="APY425" s="152"/>
      <c r="APZ425" s="152"/>
      <c r="AQA425" s="152"/>
      <c r="AQB425" s="152"/>
      <c r="AQC425" s="152"/>
      <c r="AQD425" s="152"/>
      <c r="AQE425" s="152"/>
      <c r="AQF425" s="152"/>
      <c r="AQG425" s="152"/>
      <c r="AQH425" s="152"/>
      <c r="AQI425" s="152"/>
      <c r="AQJ425" s="152"/>
      <c r="AQK425" s="152"/>
      <c r="AQL425" s="152"/>
      <c r="AQM425" s="152"/>
      <c r="AQN425" s="152"/>
      <c r="AQO425" s="152"/>
      <c r="AQP425" s="152"/>
      <c r="AQQ425" s="152"/>
      <c r="AQR425" s="152"/>
      <c r="AQS425" s="152"/>
      <c r="AQT425" s="152"/>
      <c r="AQU425" s="152"/>
      <c r="AQV425" s="152"/>
      <c r="AQW425" s="152"/>
      <c r="AQX425" s="152"/>
      <c r="AQY425" s="152"/>
      <c r="AQZ425" s="152"/>
      <c r="ARA425" s="152"/>
      <c r="ARB425" s="152"/>
      <c r="ARC425" s="152"/>
      <c r="ARD425" s="152"/>
      <c r="ARE425" s="152"/>
      <c r="ARF425" s="152"/>
      <c r="ARG425" s="152"/>
      <c r="ARH425" s="152"/>
      <c r="ARI425" s="152"/>
      <c r="ARJ425" s="152"/>
      <c r="ARK425" s="152"/>
      <c r="ARL425" s="152"/>
      <c r="ARM425" s="152"/>
      <c r="ARN425" s="152"/>
      <c r="ARO425" s="152"/>
      <c r="ARP425" s="152"/>
      <c r="ARQ425" s="152"/>
      <c r="ARR425" s="152"/>
      <c r="ARS425" s="152"/>
      <c r="ART425" s="152"/>
      <c r="ARU425" s="152"/>
      <c r="ARV425" s="152"/>
      <c r="ARW425" s="152"/>
      <c r="ARX425" s="152"/>
      <c r="ARY425" s="152"/>
      <c r="ARZ425" s="152"/>
      <c r="ASA425" s="152"/>
      <c r="ASB425" s="152"/>
      <c r="ASC425" s="152"/>
      <c r="ASD425" s="152"/>
      <c r="ASE425" s="152"/>
      <c r="ASF425" s="152"/>
      <c r="ASG425" s="152"/>
      <c r="ASH425" s="152"/>
      <c r="ASI425" s="152"/>
      <c r="ASJ425" s="152"/>
      <c r="ASK425" s="152"/>
      <c r="ASL425" s="152"/>
      <c r="ASM425" s="152"/>
      <c r="ASN425" s="152"/>
      <c r="ASO425" s="152"/>
      <c r="ASP425" s="152"/>
      <c r="ASQ425" s="152"/>
      <c r="ASR425" s="152"/>
      <c r="ASS425" s="152"/>
      <c r="AST425" s="152"/>
      <c r="ASU425" s="152"/>
      <c r="ASV425" s="152"/>
      <c r="ASW425" s="152"/>
      <c r="ASX425" s="152"/>
      <c r="ASY425" s="152"/>
      <c r="ASZ425" s="152"/>
      <c r="ATA425" s="152"/>
      <c r="ATB425" s="152"/>
      <c r="ATC425" s="152"/>
      <c r="ATD425" s="152"/>
      <c r="ATE425" s="152"/>
      <c r="ATF425" s="152"/>
      <c r="ATG425" s="152"/>
      <c r="ATH425" s="152"/>
      <c r="ATI425" s="152"/>
      <c r="ATJ425" s="152"/>
      <c r="ATK425" s="152"/>
      <c r="ATL425" s="152"/>
      <c r="ATM425" s="152"/>
      <c r="ATN425" s="152"/>
      <c r="ATO425" s="152"/>
      <c r="ATP425" s="152"/>
      <c r="ATQ425" s="152"/>
      <c r="ATR425" s="152"/>
      <c r="ATS425" s="152"/>
      <c r="ATT425" s="152"/>
      <c r="ATU425" s="152"/>
      <c r="ATV425" s="152"/>
      <c r="ATW425" s="152"/>
      <c r="ATX425" s="152"/>
      <c r="ATY425" s="152"/>
      <c r="ATZ425" s="152"/>
      <c r="AUA425" s="152"/>
      <c r="AUB425" s="152"/>
      <c r="AUC425" s="152"/>
      <c r="AUD425" s="152"/>
      <c r="AUE425" s="152"/>
      <c r="AUF425" s="152"/>
      <c r="AUG425" s="152"/>
      <c r="AUH425" s="152"/>
      <c r="AUI425" s="152"/>
      <c r="AUJ425" s="152"/>
      <c r="AUK425" s="152"/>
      <c r="AUL425" s="152"/>
      <c r="AUM425" s="152"/>
      <c r="AUN425" s="152"/>
      <c r="AUO425" s="152"/>
      <c r="AUP425" s="152"/>
      <c r="AUQ425" s="152"/>
      <c r="AUR425" s="152"/>
      <c r="AUS425" s="152"/>
      <c r="AUT425" s="152"/>
      <c r="AUU425" s="152"/>
      <c r="AUV425" s="152"/>
      <c r="AUW425" s="152"/>
      <c r="AUX425" s="152"/>
      <c r="AUY425" s="152"/>
      <c r="AUZ425" s="152"/>
      <c r="AVA425" s="152"/>
      <c r="AVB425" s="152"/>
      <c r="AVC425" s="152"/>
      <c r="AVD425" s="152"/>
      <c r="AVE425" s="152"/>
      <c r="AVF425" s="152"/>
      <c r="AVG425" s="152"/>
      <c r="AVH425" s="152"/>
      <c r="AVI425" s="152"/>
      <c r="AVJ425" s="152"/>
      <c r="AVK425" s="152"/>
      <c r="AVL425" s="152"/>
      <c r="AVM425" s="152"/>
      <c r="AVN425" s="152"/>
      <c r="AVO425" s="152"/>
      <c r="AVP425" s="152"/>
      <c r="AVQ425" s="152"/>
      <c r="AVR425" s="152"/>
      <c r="AVS425" s="152"/>
      <c r="AVT425" s="152"/>
      <c r="AVU425" s="152"/>
      <c r="AVV425" s="152"/>
      <c r="AVW425" s="152"/>
      <c r="AVX425" s="152"/>
      <c r="AVY425" s="152"/>
      <c r="AVZ425" s="152"/>
      <c r="AWA425" s="152"/>
      <c r="AWB425" s="152"/>
      <c r="AWC425" s="152"/>
      <c r="AWD425" s="152"/>
      <c r="AWE425" s="152"/>
      <c r="AWF425" s="152"/>
      <c r="AWG425" s="152"/>
      <c r="AWH425" s="152"/>
      <c r="AWI425" s="152"/>
      <c r="AWJ425" s="152"/>
      <c r="AWK425" s="152"/>
      <c r="AWL425" s="152"/>
      <c r="AWM425" s="152"/>
      <c r="AWN425" s="152"/>
      <c r="AWO425" s="152"/>
      <c r="AWP425" s="152"/>
      <c r="AWQ425" s="152"/>
      <c r="AWR425" s="152"/>
      <c r="AWS425" s="152"/>
      <c r="AWT425" s="152"/>
      <c r="AWU425" s="152"/>
      <c r="AWV425" s="152"/>
      <c r="AWW425" s="152"/>
      <c r="AWX425" s="152"/>
      <c r="AWY425" s="152"/>
      <c r="AWZ425" s="152"/>
      <c r="AXA425" s="152"/>
      <c r="AXB425" s="152"/>
      <c r="AXC425" s="152"/>
      <c r="AXD425" s="152"/>
      <c r="AXE425" s="152"/>
      <c r="AXF425" s="152"/>
      <c r="AXG425" s="152"/>
      <c r="AXH425" s="152"/>
      <c r="AXI425" s="152"/>
      <c r="AXJ425" s="152"/>
      <c r="AXK425" s="152"/>
      <c r="AXL425" s="152"/>
      <c r="AXM425" s="152"/>
      <c r="AXN425" s="152"/>
      <c r="AXO425" s="152"/>
      <c r="AXP425" s="152"/>
      <c r="AXQ425" s="152"/>
      <c r="AXR425" s="152"/>
      <c r="AXS425" s="152"/>
      <c r="AXT425" s="152"/>
      <c r="AXU425" s="152"/>
      <c r="AXV425" s="152"/>
      <c r="AXW425" s="152"/>
      <c r="AXX425" s="152"/>
      <c r="AXY425" s="152"/>
      <c r="AXZ425" s="152"/>
      <c r="AYA425" s="152"/>
      <c r="AYB425" s="152"/>
      <c r="AYC425" s="152"/>
      <c r="AYD425" s="152"/>
      <c r="AYE425" s="152"/>
      <c r="AYF425" s="152"/>
      <c r="AYG425" s="152"/>
      <c r="AYH425" s="152"/>
      <c r="AYI425" s="152"/>
      <c r="AYJ425" s="152"/>
      <c r="AYK425" s="152"/>
      <c r="AYL425" s="152"/>
      <c r="AYM425" s="152"/>
      <c r="AYN425" s="152"/>
      <c r="AYO425" s="152"/>
      <c r="AYP425" s="152"/>
      <c r="AYQ425" s="152"/>
      <c r="AYR425" s="152"/>
      <c r="AYS425" s="152"/>
      <c r="AYT425" s="152"/>
      <c r="AYU425" s="152"/>
      <c r="AYV425" s="152"/>
      <c r="AYW425" s="152"/>
      <c r="AYX425" s="152"/>
      <c r="AYY425" s="152"/>
      <c r="AYZ425" s="152"/>
      <c r="AZA425" s="152"/>
      <c r="AZB425" s="152"/>
      <c r="AZC425" s="152"/>
      <c r="AZD425" s="152"/>
      <c r="AZE425" s="152"/>
      <c r="AZF425" s="152"/>
      <c r="AZG425" s="152"/>
      <c r="AZH425" s="152"/>
      <c r="AZI425" s="152"/>
      <c r="AZJ425" s="152"/>
      <c r="AZK425" s="152"/>
      <c r="AZL425" s="152"/>
      <c r="AZM425" s="152"/>
      <c r="AZN425" s="152"/>
      <c r="AZO425" s="152"/>
      <c r="AZP425" s="152"/>
      <c r="AZQ425" s="152"/>
      <c r="AZR425" s="152"/>
      <c r="AZS425" s="152"/>
      <c r="AZT425" s="152"/>
      <c r="AZU425" s="152"/>
      <c r="AZV425" s="152"/>
      <c r="AZW425" s="152"/>
      <c r="AZX425" s="152"/>
      <c r="AZY425" s="152"/>
      <c r="AZZ425" s="152"/>
      <c r="BAA425" s="152"/>
      <c r="BAB425" s="152"/>
      <c r="BAC425" s="152"/>
      <c r="BAD425" s="152"/>
      <c r="BAE425" s="152"/>
      <c r="BAF425" s="152"/>
      <c r="BAG425" s="152"/>
      <c r="BAH425" s="152"/>
      <c r="BAI425" s="152"/>
      <c r="BAJ425" s="152"/>
      <c r="BAK425" s="152"/>
      <c r="BAL425" s="152"/>
      <c r="BAM425" s="152"/>
      <c r="BAN425" s="152"/>
      <c r="BAO425" s="152"/>
      <c r="BAP425" s="152"/>
      <c r="BAQ425" s="152"/>
      <c r="BAR425" s="152"/>
      <c r="BAS425" s="152"/>
      <c r="BAT425" s="152"/>
      <c r="BAU425" s="152"/>
      <c r="BAV425" s="152"/>
      <c r="BAW425" s="152"/>
      <c r="BAX425" s="152"/>
      <c r="BAY425" s="152"/>
      <c r="BAZ425" s="152"/>
      <c r="BBA425" s="152"/>
      <c r="BBB425" s="152"/>
      <c r="BBC425" s="152"/>
      <c r="BBD425" s="152"/>
      <c r="BBE425" s="152"/>
      <c r="BBF425" s="152"/>
      <c r="BBG425" s="152"/>
      <c r="BBH425" s="152"/>
      <c r="BBI425" s="152"/>
      <c r="BBJ425" s="152"/>
      <c r="BBK425" s="152"/>
      <c r="BBL425" s="152"/>
      <c r="BBM425" s="152"/>
      <c r="BBN425" s="152"/>
      <c r="BBO425" s="152"/>
      <c r="BBP425" s="152"/>
      <c r="BBQ425" s="152"/>
      <c r="BBR425" s="152"/>
      <c r="BBS425" s="152"/>
      <c r="BBT425" s="152"/>
      <c r="BBU425" s="152"/>
      <c r="BBV425" s="152"/>
      <c r="BBW425" s="152"/>
      <c r="BBX425" s="152"/>
      <c r="BBY425" s="152"/>
      <c r="BBZ425" s="152"/>
      <c r="BCA425" s="152"/>
      <c r="BCB425" s="152"/>
      <c r="BCC425" s="152"/>
      <c r="BCD425" s="152"/>
      <c r="BCE425" s="152"/>
      <c r="BCF425" s="152"/>
      <c r="BCG425" s="152"/>
      <c r="BCH425" s="152"/>
      <c r="BCI425" s="152"/>
      <c r="BCJ425" s="152"/>
      <c r="BCK425" s="152"/>
      <c r="BCL425" s="152"/>
      <c r="BCM425" s="152"/>
      <c r="BCN425" s="152"/>
      <c r="BCO425" s="152"/>
      <c r="BCP425" s="152"/>
      <c r="BCQ425" s="152"/>
      <c r="BCR425" s="152"/>
      <c r="BCS425" s="152"/>
      <c r="BCT425" s="152"/>
      <c r="BCU425" s="152"/>
      <c r="BCV425" s="152"/>
      <c r="BCW425" s="152"/>
      <c r="BCX425" s="152"/>
      <c r="BCY425" s="152"/>
      <c r="BCZ425" s="152"/>
      <c r="BDA425" s="152"/>
      <c r="BDB425" s="152"/>
      <c r="BDC425" s="152"/>
      <c r="BDD425" s="152"/>
      <c r="BDE425" s="152"/>
      <c r="BDF425" s="152"/>
      <c r="BDG425" s="152"/>
      <c r="BDH425" s="152"/>
      <c r="BDI425" s="152"/>
      <c r="BDJ425" s="152"/>
      <c r="BDK425" s="152"/>
      <c r="BDL425" s="152"/>
      <c r="BDM425" s="152"/>
      <c r="BDN425" s="152"/>
      <c r="BDO425" s="152"/>
      <c r="BDP425" s="152"/>
      <c r="BDQ425" s="152"/>
      <c r="BDR425" s="152"/>
      <c r="BDS425" s="152"/>
      <c r="BDT425" s="152"/>
      <c r="BDU425" s="152"/>
      <c r="BDV425" s="152"/>
      <c r="BDW425" s="152"/>
      <c r="BDX425" s="152"/>
      <c r="BDY425" s="152"/>
      <c r="BDZ425" s="152"/>
      <c r="BEA425" s="152"/>
      <c r="BEB425" s="152"/>
      <c r="BEC425" s="152"/>
      <c r="BED425" s="152"/>
      <c r="BEE425" s="152"/>
      <c r="BEF425" s="152"/>
      <c r="BEG425" s="152"/>
      <c r="BEH425" s="152"/>
      <c r="BEI425" s="152"/>
      <c r="BEJ425" s="152"/>
      <c r="BEK425" s="152"/>
      <c r="BEL425" s="152"/>
      <c r="BEM425" s="152"/>
      <c r="BEN425" s="152"/>
      <c r="BEO425" s="152"/>
      <c r="BEP425" s="152"/>
      <c r="BEQ425" s="152"/>
      <c r="BER425" s="152"/>
      <c r="BES425" s="152"/>
      <c r="BET425" s="152"/>
      <c r="BEU425" s="152"/>
      <c r="BEV425" s="152"/>
      <c r="BEW425" s="152"/>
      <c r="BEX425" s="152"/>
      <c r="BEY425" s="152"/>
      <c r="BEZ425" s="152"/>
      <c r="BFA425" s="152"/>
      <c r="BFB425" s="152"/>
      <c r="BFC425" s="152"/>
      <c r="BFD425" s="152"/>
      <c r="BFE425" s="152"/>
      <c r="BFF425" s="152"/>
      <c r="BFG425" s="152"/>
      <c r="BFH425" s="152"/>
      <c r="BFI425" s="152"/>
      <c r="BFJ425" s="152"/>
      <c r="BFK425" s="152"/>
      <c r="BFL425" s="152"/>
      <c r="BFM425" s="152"/>
      <c r="BFN425" s="152"/>
      <c r="BFO425" s="152"/>
      <c r="BFP425" s="152"/>
      <c r="BFQ425" s="152"/>
      <c r="BFR425" s="152"/>
      <c r="BFS425" s="152"/>
      <c r="BFT425" s="152"/>
      <c r="BFU425" s="152"/>
      <c r="BFV425" s="152"/>
      <c r="BFW425" s="152"/>
      <c r="BFX425" s="152"/>
      <c r="BFY425" s="152"/>
      <c r="BFZ425" s="152"/>
      <c r="BGA425" s="152"/>
      <c r="BGB425" s="152"/>
      <c r="BGC425" s="152"/>
      <c r="BGD425" s="152"/>
      <c r="BGE425" s="152"/>
      <c r="BGF425" s="152"/>
      <c r="BGG425" s="152"/>
      <c r="BGH425" s="152"/>
      <c r="BGI425" s="152"/>
      <c r="BGJ425" s="152"/>
      <c r="BGK425" s="152"/>
      <c r="BGL425" s="152"/>
      <c r="BGM425" s="152"/>
      <c r="BGN425" s="152"/>
      <c r="BGO425" s="152"/>
      <c r="BGP425" s="152"/>
      <c r="BGQ425" s="152"/>
      <c r="BGR425" s="152"/>
      <c r="BGS425" s="152"/>
      <c r="BGT425" s="152"/>
      <c r="BGU425" s="152"/>
      <c r="BGV425" s="152"/>
      <c r="BGW425" s="152"/>
      <c r="BGX425" s="152"/>
      <c r="BGY425" s="152"/>
      <c r="BGZ425" s="152"/>
      <c r="BHA425" s="152"/>
      <c r="BHB425" s="152"/>
      <c r="BHC425" s="152"/>
      <c r="BHD425" s="152"/>
      <c r="BHE425" s="152"/>
      <c r="BHF425" s="152"/>
      <c r="BHG425" s="152"/>
      <c r="BHH425" s="152"/>
      <c r="BHI425" s="152"/>
      <c r="BHJ425" s="152"/>
      <c r="BHK425" s="152"/>
      <c r="BHL425" s="152"/>
      <c r="BHM425" s="152"/>
      <c r="BHN425" s="152"/>
      <c r="BHO425" s="152"/>
      <c r="BHP425" s="152"/>
      <c r="BHQ425" s="152"/>
      <c r="BHR425" s="152"/>
      <c r="BHS425" s="152"/>
      <c r="BHT425" s="152"/>
      <c r="BHU425" s="152"/>
      <c r="BHV425" s="152"/>
      <c r="BHW425" s="152"/>
      <c r="BHX425" s="152"/>
      <c r="BHY425" s="152"/>
      <c r="BHZ425" s="152"/>
      <c r="BIA425" s="152"/>
      <c r="BIB425" s="152"/>
      <c r="BIC425" s="152"/>
      <c r="BID425" s="152"/>
      <c r="BIE425" s="152"/>
      <c r="BIF425" s="152"/>
      <c r="BIG425" s="152"/>
      <c r="BIH425" s="152"/>
      <c r="BII425" s="152"/>
      <c r="BIJ425" s="152"/>
      <c r="BIK425" s="152"/>
      <c r="BIL425" s="152"/>
      <c r="BIM425" s="152"/>
      <c r="BIN425" s="152"/>
      <c r="BIO425" s="152"/>
      <c r="BIP425" s="152"/>
      <c r="BIQ425" s="152"/>
      <c r="BIR425" s="152"/>
      <c r="BIS425" s="152"/>
      <c r="BIT425" s="152"/>
      <c r="BIU425" s="152"/>
      <c r="BIV425" s="152"/>
      <c r="BIW425" s="152"/>
      <c r="BIX425" s="152"/>
      <c r="BIY425" s="152"/>
      <c r="BIZ425" s="152"/>
      <c r="BJA425" s="152"/>
      <c r="BJB425" s="152"/>
      <c r="BJC425" s="152"/>
      <c r="BJD425" s="152"/>
      <c r="BJE425" s="152"/>
      <c r="BJF425" s="152"/>
      <c r="BJG425" s="152"/>
      <c r="BJH425" s="152"/>
      <c r="BJI425" s="152"/>
      <c r="BJJ425" s="152"/>
      <c r="BJK425" s="152"/>
      <c r="BJL425" s="152"/>
      <c r="BJM425" s="152"/>
      <c r="BJN425" s="152"/>
      <c r="BJO425" s="152"/>
      <c r="BJP425" s="152"/>
      <c r="BJQ425" s="152"/>
      <c r="BJR425" s="152"/>
      <c r="BJS425" s="152"/>
      <c r="BJT425" s="152"/>
      <c r="BJU425" s="152"/>
      <c r="BJV425" s="152"/>
      <c r="BJW425" s="152"/>
      <c r="BJX425" s="152"/>
      <c r="BJY425" s="152"/>
      <c r="BJZ425" s="152"/>
      <c r="BKA425" s="152"/>
      <c r="BKB425" s="152"/>
      <c r="BKC425" s="152"/>
      <c r="BKD425" s="152"/>
      <c r="BKE425" s="152"/>
      <c r="BKF425" s="152"/>
      <c r="BKG425" s="152"/>
      <c r="BKH425" s="152"/>
      <c r="BKI425" s="152"/>
      <c r="BKJ425" s="152"/>
      <c r="BKK425" s="152"/>
      <c r="BKL425" s="152"/>
      <c r="BKM425" s="152"/>
      <c r="BKN425" s="152"/>
      <c r="BKO425" s="152"/>
      <c r="BKP425" s="152"/>
      <c r="BKQ425" s="152"/>
      <c r="BKR425" s="152"/>
      <c r="BKS425" s="152"/>
      <c r="BKT425" s="152"/>
      <c r="BKU425" s="152"/>
      <c r="BKV425" s="152"/>
      <c r="BKW425" s="152"/>
      <c r="BKX425" s="152"/>
      <c r="BKY425" s="152"/>
      <c r="BKZ425" s="152"/>
      <c r="BLA425" s="152"/>
      <c r="BLB425" s="152"/>
      <c r="BLC425" s="152"/>
      <c r="BLD425" s="152"/>
      <c r="BLE425" s="152"/>
      <c r="BLF425" s="152"/>
      <c r="BLG425" s="152"/>
      <c r="BLH425" s="152"/>
      <c r="BLI425" s="152"/>
      <c r="BLJ425" s="152"/>
      <c r="BLK425" s="152"/>
      <c r="BLL425" s="152"/>
      <c r="BLM425" s="152"/>
      <c r="BLN425" s="152"/>
      <c r="BLO425" s="152"/>
      <c r="BLP425" s="152"/>
      <c r="BLQ425" s="152"/>
      <c r="BLR425" s="152"/>
      <c r="BLS425" s="152"/>
      <c r="BLT425" s="152"/>
      <c r="BLU425" s="152"/>
      <c r="BLV425" s="152"/>
      <c r="BLW425" s="152"/>
      <c r="BLX425" s="152"/>
      <c r="BLY425" s="152"/>
      <c r="BLZ425" s="152"/>
      <c r="BMA425" s="152"/>
      <c r="BMB425" s="152"/>
      <c r="BMC425" s="152"/>
      <c r="BMD425" s="152"/>
      <c r="BME425" s="152"/>
      <c r="BMF425" s="152"/>
      <c r="BMG425" s="152"/>
      <c r="BMH425" s="152"/>
      <c r="BMI425" s="152"/>
      <c r="BMJ425" s="152"/>
      <c r="BMK425" s="152"/>
      <c r="BML425" s="152"/>
      <c r="BMM425" s="152"/>
      <c r="BMN425" s="152"/>
      <c r="BMO425" s="152"/>
      <c r="BMP425" s="152"/>
      <c r="BMQ425" s="152"/>
      <c r="BMR425" s="152"/>
      <c r="BMS425" s="152"/>
      <c r="BMT425" s="152"/>
      <c r="BMU425" s="152"/>
      <c r="BMV425" s="152"/>
      <c r="BMW425" s="152"/>
      <c r="BMX425" s="152"/>
      <c r="BMY425" s="152"/>
      <c r="BMZ425" s="152"/>
      <c r="BNA425" s="152"/>
      <c r="BNB425" s="152"/>
      <c r="BNC425" s="152"/>
      <c r="BND425" s="152"/>
      <c r="BNE425" s="152"/>
      <c r="BNF425" s="152"/>
      <c r="BNG425" s="152"/>
      <c r="BNH425" s="152"/>
      <c r="BNI425" s="152"/>
      <c r="BNJ425" s="152"/>
      <c r="BNK425" s="152"/>
      <c r="BNL425" s="152"/>
      <c r="BNM425" s="152"/>
      <c r="BNN425" s="152"/>
      <c r="BNO425" s="152"/>
      <c r="BNP425" s="152"/>
      <c r="BNQ425" s="152"/>
      <c r="BNR425" s="152"/>
      <c r="BNS425" s="152"/>
      <c r="BNT425" s="152"/>
      <c r="BNU425" s="152"/>
      <c r="BNV425" s="152"/>
      <c r="BNW425" s="152"/>
      <c r="BNX425" s="152"/>
      <c r="BNY425" s="152"/>
      <c r="BNZ425" s="152"/>
      <c r="BOA425" s="152"/>
      <c r="BOB425" s="152"/>
      <c r="BOC425" s="152"/>
      <c r="BOD425" s="152"/>
      <c r="BOE425" s="152"/>
      <c r="BOF425" s="152"/>
      <c r="BOG425" s="152"/>
      <c r="BOH425" s="152"/>
      <c r="BOI425" s="152"/>
      <c r="BOJ425" s="152"/>
      <c r="BOK425" s="152"/>
      <c r="BOL425" s="152"/>
      <c r="BOM425" s="152"/>
      <c r="BON425" s="152"/>
      <c r="BOO425" s="152"/>
      <c r="BOP425" s="152"/>
      <c r="BOQ425" s="152"/>
      <c r="BOR425" s="152"/>
      <c r="BOS425" s="152"/>
      <c r="BOT425" s="152"/>
      <c r="BOU425" s="152"/>
      <c r="BOV425" s="152"/>
      <c r="BOW425" s="152"/>
      <c r="BOX425" s="152"/>
      <c r="BOY425" s="152"/>
      <c r="BOZ425" s="152"/>
      <c r="BPA425" s="152"/>
      <c r="BPB425" s="152"/>
      <c r="BPC425" s="152"/>
      <c r="BPD425" s="152"/>
      <c r="BPE425" s="152"/>
      <c r="BPF425" s="152"/>
      <c r="BPG425" s="152"/>
      <c r="BPH425" s="152"/>
      <c r="BPI425" s="152"/>
      <c r="BPJ425" s="152"/>
      <c r="BPK425" s="152"/>
      <c r="BPL425" s="152"/>
      <c r="BPM425" s="152"/>
      <c r="BPN425" s="152"/>
      <c r="BPO425" s="152"/>
      <c r="BPP425" s="152"/>
      <c r="BPQ425" s="152"/>
      <c r="BPR425" s="152"/>
      <c r="BPS425" s="152"/>
      <c r="BPT425" s="152"/>
      <c r="BPU425" s="152"/>
      <c r="BPV425" s="152"/>
      <c r="BPW425" s="152"/>
      <c r="BPX425" s="152"/>
      <c r="BPY425" s="152"/>
      <c r="BPZ425" s="152"/>
      <c r="BQA425" s="152"/>
      <c r="BQB425" s="152"/>
      <c r="BQC425" s="152"/>
      <c r="BQD425" s="152"/>
      <c r="BQE425" s="152"/>
      <c r="BQF425" s="152"/>
      <c r="BQG425" s="152"/>
      <c r="BQH425" s="152"/>
      <c r="BQI425" s="152"/>
      <c r="BQJ425" s="152"/>
      <c r="BQK425" s="152"/>
      <c r="BQL425" s="152"/>
      <c r="BQM425" s="152"/>
      <c r="BQN425" s="152"/>
      <c r="BQO425" s="152"/>
      <c r="BQP425" s="152"/>
      <c r="BQQ425" s="152"/>
      <c r="BQR425" s="152"/>
      <c r="BQS425" s="152"/>
      <c r="BQT425" s="152"/>
      <c r="BQU425" s="152"/>
      <c r="BQV425" s="152"/>
      <c r="BQW425" s="152"/>
      <c r="BQX425" s="152"/>
      <c r="BQY425" s="152"/>
      <c r="BQZ425" s="152"/>
      <c r="BRA425" s="152"/>
      <c r="BRB425" s="152"/>
      <c r="BRC425" s="152"/>
      <c r="BRD425" s="152"/>
      <c r="BRE425" s="152"/>
      <c r="BRF425" s="152"/>
      <c r="BRG425" s="152"/>
      <c r="BRH425" s="152"/>
      <c r="BRI425" s="152"/>
      <c r="BRJ425" s="152"/>
      <c r="BRK425" s="152"/>
      <c r="BRL425" s="152"/>
      <c r="BRM425" s="152"/>
      <c r="BRN425" s="152"/>
      <c r="BRO425" s="152"/>
      <c r="BRP425" s="152"/>
      <c r="BRQ425" s="152"/>
      <c r="BRR425" s="152"/>
      <c r="BRS425" s="152"/>
      <c r="BRT425" s="152"/>
      <c r="BRU425" s="152"/>
      <c r="BRV425" s="152"/>
      <c r="BRW425" s="152"/>
      <c r="BRX425" s="152"/>
      <c r="BRY425" s="152"/>
      <c r="BRZ425" s="152"/>
      <c r="BSA425" s="152"/>
      <c r="BSB425" s="152"/>
      <c r="BSC425" s="152"/>
      <c r="BSD425" s="152"/>
      <c r="BSE425" s="152"/>
      <c r="BSF425" s="152"/>
      <c r="BSG425" s="152"/>
      <c r="BSH425" s="152"/>
      <c r="BSI425" s="152"/>
      <c r="BSJ425" s="152"/>
      <c r="BSK425" s="152"/>
      <c r="BSL425" s="152"/>
      <c r="BSM425" s="152"/>
      <c r="BSN425" s="152"/>
      <c r="BSO425" s="152"/>
      <c r="BSP425" s="152"/>
      <c r="BSQ425" s="152"/>
      <c r="BSR425" s="152"/>
      <c r="BSS425" s="152"/>
      <c r="BST425" s="152"/>
      <c r="BSU425" s="152"/>
      <c r="BSV425" s="152"/>
      <c r="BSW425" s="152"/>
      <c r="BSX425" s="152"/>
      <c r="BSY425" s="152"/>
      <c r="BSZ425" s="152"/>
      <c r="BTA425" s="152"/>
      <c r="BTB425" s="152"/>
      <c r="BTC425" s="152"/>
      <c r="BTD425" s="152"/>
      <c r="BTE425" s="152"/>
      <c r="BTF425" s="152"/>
      <c r="BTG425" s="152"/>
      <c r="BTH425" s="152"/>
      <c r="BTI425" s="152"/>
      <c r="BTJ425" s="152"/>
      <c r="BTK425" s="152"/>
      <c r="BTL425" s="152"/>
      <c r="BTM425" s="152"/>
      <c r="BTN425" s="152"/>
      <c r="BTO425" s="152"/>
      <c r="BTP425" s="152"/>
      <c r="BTQ425" s="152"/>
      <c r="BTR425" s="152"/>
      <c r="BTS425" s="152"/>
      <c r="BTT425" s="152"/>
      <c r="BTU425" s="152"/>
      <c r="BTV425" s="152"/>
      <c r="BTW425" s="152"/>
      <c r="BTX425" s="152"/>
      <c r="BTY425" s="152"/>
      <c r="BTZ425" s="152"/>
      <c r="BUA425" s="152"/>
      <c r="BUB425" s="152"/>
      <c r="BUC425" s="152"/>
      <c r="BUD425" s="152"/>
      <c r="BUE425" s="152"/>
      <c r="BUF425" s="152"/>
      <c r="BUG425" s="152"/>
      <c r="BUH425" s="152"/>
      <c r="BUI425" s="152"/>
      <c r="BUJ425" s="152"/>
      <c r="BUK425" s="152"/>
      <c r="BUL425" s="152"/>
      <c r="BUM425" s="152"/>
      <c r="BUN425" s="152"/>
      <c r="BUO425" s="152"/>
      <c r="BUP425" s="152"/>
      <c r="BUQ425" s="152"/>
      <c r="BUR425" s="152"/>
      <c r="BUS425" s="152"/>
      <c r="BUT425" s="152"/>
      <c r="BUU425" s="152"/>
      <c r="BUV425" s="152"/>
      <c r="BUW425" s="152"/>
      <c r="BUX425" s="152"/>
      <c r="BUY425" s="152"/>
      <c r="BUZ425" s="152"/>
      <c r="BVA425" s="152"/>
      <c r="BVB425" s="152"/>
      <c r="BVC425" s="152"/>
      <c r="BVD425" s="152"/>
      <c r="BVE425" s="152"/>
      <c r="BVF425" s="152"/>
      <c r="BVG425" s="152"/>
      <c r="BVH425" s="152"/>
      <c r="BVI425" s="152"/>
      <c r="BVJ425" s="152"/>
      <c r="BVK425" s="152"/>
      <c r="BVL425" s="152"/>
      <c r="BVM425" s="152"/>
      <c r="BVN425" s="152"/>
      <c r="BVO425" s="152"/>
      <c r="BVP425" s="152"/>
      <c r="BVQ425" s="152"/>
      <c r="BVR425" s="152"/>
      <c r="BVS425" s="152"/>
      <c r="BVT425" s="152"/>
      <c r="BVU425" s="152"/>
      <c r="BVV425" s="152"/>
      <c r="BVW425" s="152"/>
      <c r="BVX425" s="152"/>
      <c r="BVY425" s="152"/>
      <c r="BVZ425" s="152"/>
      <c r="BWA425" s="152"/>
      <c r="BWB425" s="152"/>
      <c r="BWC425" s="152"/>
      <c r="BWD425" s="152"/>
      <c r="BWE425" s="152"/>
      <c r="BWF425" s="152"/>
      <c r="BWG425" s="152"/>
      <c r="BWH425" s="152"/>
      <c r="BWI425" s="152"/>
      <c r="BWJ425" s="152"/>
      <c r="BWK425" s="152"/>
      <c r="BWL425" s="152"/>
      <c r="BWM425" s="152"/>
      <c r="BWN425" s="152"/>
      <c r="BWO425" s="152"/>
      <c r="BWP425" s="152"/>
      <c r="BWQ425" s="152"/>
      <c r="BWR425" s="152"/>
      <c r="BWS425" s="152"/>
      <c r="BWT425" s="152"/>
      <c r="BWU425" s="152"/>
      <c r="BWV425" s="152"/>
      <c r="BWW425" s="152"/>
      <c r="BWX425" s="152"/>
      <c r="BWY425" s="152"/>
      <c r="BWZ425" s="152"/>
      <c r="BXA425" s="152"/>
      <c r="BXB425" s="152"/>
      <c r="BXC425" s="152"/>
      <c r="BXD425" s="152"/>
      <c r="BXE425" s="152"/>
      <c r="BXF425" s="152"/>
      <c r="BXG425" s="152"/>
      <c r="BXH425" s="152"/>
      <c r="BXI425" s="152"/>
      <c r="BXJ425" s="152"/>
      <c r="BXK425" s="152"/>
      <c r="BXL425" s="152"/>
      <c r="BXM425" s="152"/>
      <c r="BXN425" s="152"/>
      <c r="BXO425" s="152"/>
      <c r="BXP425" s="152"/>
      <c r="BXQ425" s="152"/>
      <c r="BXR425" s="152"/>
      <c r="BXS425" s="152"/>
      <c r="BXT425" s="152"/>
      <c r="BXU425" s="152"/>
      <c r="BXV425" s="152"/>
      <c r="BXW425" s="152"/>
      <c r="BXX425" s="152"/>
      <c r="BXY425" s="152"/>
      <c r="BXZ425" s="152"/>
      <c r="BYA425" s="152"/>
      <c r="BYB425" s="152"/>
      <c r="BYC425" s="152"/>
      <c r="BYD425" s="152"/>
      <c r="BYE425" s="152"/>
      <c r="BYF425" s="152"/>
      <c r="BYG425" s="152"/>
      <c r="BYH425" s="152"/>
      <c r="BYI425" s="152"/>
      <c r="BYJ425" s="152"/>
      <c r="BYK425" s="152"/>
      <c r="BYL425" s="152"/>
      <c r="BYM425" s="152"/>
      <c r="BYN425" s="152"/>
      <c r="BYO425" s="152"/>
      <c r="BYP425" s="152"/>
      <c r="BYQ425" s="152"/>
      <c r="BYR425" s="152"/>
      <c r="BYS425" s="152"/>
      <c r="BYT425" s="152"/>
      <c r="BYU425" s="152"/>
      <c r="BYV425" s="152"/>
      <c r="BYW425" s="152"/>
      <c r="BYX425" s="152"/>
      <c r="BYY425" s="152"/>
      <c r="BYZ425" s="152"/>
      <c r="BZA425" s="152"/>
      <c r="BZB425" s="152"/>
      <c r="BZC425" s="152"/>
      <c r="BZD425" s="152"/>
      <c r="BZE425" s="152"/>
      <c r="BZF425" s="152"/>
      <c r="BZG425" s="152"/>
      <c r="BZH425" s="152"/>
      <c r="BZI425" s="152"/>
      <c r="BZJ425" s="152"/>
      <c r="BZK425" s="152"/>
      <c r="BZL425" s="152"/>
      <c r="BZM425" s="152"/>
      <c r="BZN425" s="152"/>
      <c r="BZO425" s="152"/>
      <c r="BZP425" s="152"/>
      <c r="BZQ425" s="152"/>
      <c r="BZR425" s="152"/>
      <c r="BZS425" s="152"/>
      <c r="BZT425" s="152"/>
      <c r="BZU425" s="152"/>
      <c r="BZV425" s="152"/>
      <c r="BZW425" s="152"/>
      <c r="BZX425" s="152"/>
      <c r="BZY425" s="152"/>
      <c r="BZZ425" s="152"/>
      <c r="CAA425" s="152"/>
      <c r="CAB425" s="152"/>
      <c r="CAC425" s="152"/>
      <c r="CAD425" s="152"/>
      <c r="CAE425" s="152"/>
      <c r="CAF425" s="152"/>
      <c r="CAG425" s="152"/>
      <c r="CAH425" s="152"/>
      <c r="CAI425" s="152"/>
      <c r="CAJ425" s="152"/>
      <c r="CAK425" s="152"/>
      <c r="CAL425" s="152"/>
      <c r="CAM425" s="152"/>
      <c r="CAN425" s="152"/>
      <c r="CAO425" s="152"/>
      <c r="CAP425" s="152"/>
      <c r="CAQ425" s="152"/>
      <c r="CAR425" s="152"/>
      <c r="CAS425" s="152"/>
      <c r="CAT425" s="152"/>
      <c r="CAU425" s="152"/>
      <c r="CAV425" s="152"/>
      <c r="CAW425" s="152"/>
      <c r="CAX425" s="152"/>
      <c r="CAY425" s="152"/>
      <c r="CAZ425" s="152"/>
      <c r="CBA425" s="152"/>
      <c r="CBB425" s="152"/>
      <c r="CBC425" s="152"/>
      <c r="CBD425" s="152"/>
      <c r="CBE425" s="152"/>
      <c r="CBF425" s="152"/>
      <c r="CBG425" s="152"/>
      <c r="CBH425" s="152"/>
      <c r="CBI425" s="152"/>
      <c r="CBJ425" s="152"/>
      <c r="CBK425" s="152"/>
      <c r="CBL425" s="152"/>
      <c r="CBM425" s="152"/>
      <c r="CBN425" s="152"/>
      <c r="CBO425" s="152"/>
      <c r="CBP425" s="152"/>
      <c r="CBQ425" s="152"/>
      <c r="CBR425" s="152"/>
      <c r="CBS425" s="152"/>
      <c r="CBT425" s="152"/>
      <c r="CBU425" s="152"/>
      <c r="CBV425" s="152"/>
      <c r="CBW425" s="152"/>
      <c r="CBX425" s="152"/>
      <c r="CBY425" s="152"/>
      <c r="CBZ425" s="152"/>
      <c r="CCA425" s="152"/>
      <c r="CCB425" s="152"/>
      <c r="CCC425" s="152"/>
      <c r="CCD425" s="152"/>
      <c r="CCE425" s="152"/>
      <c r="CCF425" s="152"/>
      <c r="CCG425" s="152"/>
      <c r="CCH425" s="152"/>
      <c r="CCI425" s="152"/>
      <c r="CCJ425" s="152"/>
      <c r="CCK425" s="152"/>
      <c r="CCL425" s="152"/>
      <c r="CCM425" s="152"/>
      <c r="CCN425" s="152"/>
      <c r="CCO425" s="152"/>
      <c r="CCP425" s="152"/>
      <c r="CCQ425" s="152"/>
      <c r="CCR425" s="152"/>
      <c r="CCS425" s="152"/>
      <c r="CCT425" s="152"/>
      <c r="CCU425" s="152"/>
      <c r="CCV425" s="152"/>
      <c r="CCW425" s="152"/>
      <c r="CCX425" s="152"/>
      <c r="CCY425" s="152"/>
      <c r="CCZ425" s="152"/>
      <c r="CDA425" s="152"/>
      <c r="CDB425" s="152"/>
      <c r="CDC425" s="152"/>
      <c r="CDD425" s="152"/>
      <c r="CDE425" s="152"/>
      <c r="CDF425" s="152"/>
      <c r="CDG425" s="152"/>
      <c r="CDH425" s="152"/>
      <c r="CDI425" s="152"/>
      <c r="CDJ425" s="152"/>
      <c r="CDK425" s="152"/>
      <c r="CDL425" s="152"/>
      <c r="CDM425" s="152"/>
      <c r="CDN425" s="152"/>
      <c r="CDO425" s="152"/>
      <c r="CDP425" s="152"/>
      <c r="CDQ425" s="152"/>
      <c r="CDR425" s="152"/>
      <c r="CDS425" s="152"/>
      <c r="CDT425" s="152"/>
      <c r="CDU425" s="152"/>
      <c r="CDV425" s="152"/>
      <c r="CDW425" s="152"/>
      <c r="CDX425" s="152"/>
      <c r="CDY425" s="152"/>
      <c r="CDZ425" s="152"/>
      <c r="CEA425" s="152"/>
      <c r="CEB425" s="152"/>
      <c r="CEC425" s="152"/>
      <c r="CED425" s="152"/>
      <c r="CEE425" s="152"/>
      <c r="CEF425" s="152"/>
      <c r="CEG425" s="152"/>
      <c r="CEH425" s="152"/>
      <c r="CEI425" s="152"/>
      <c r="CEJ425" s="152"/>
      <c r="CEK425" s="152"/>
      <c r="CEL425" s="152"/>
      <c r="CEM425" s="152"/>
      <c r="CEN425" s="152"/>
      <c r="CEO425" s="152"/>
      <c r="CEP425" s="152"/>
      <c r="CEQ425" s="152"/>
      <c r="CER425" s="152"/>
      <c r="CES425" s="152"/>
      <c r="CET425" s="152"/>
      <c r="CEU425" s="152"/>
      <c r="CEV425" s="152"/>
      <c r="CEW425" s="152"/>
      <c r="CEX425" s="152"/>
      <c r="CEY425" s="152"/>
      <c r="CEZ425" s="152"/>
      <c r="CFA425" s="152"/>
      <c r="CFB425" s="152"/>
      <c r="CFC425" s="152"/>
      <c r="CFD425" s="152"/>
      <c r="CFE425" s="152"/>
      <c r="CFF425" s="152"/>
      <c r="CFG425" s="152"/>
      <c r="CFH425" s="152"/>
      <c r="CFI425" s="152"/>
      <c r="CFJ425" s="152"/>
      <c r="CFK425" s="152"/>
      <c r="CFL425" s="152"/>
      <c r="CFM425" s="152"/>
      <c r="CFN425" s="152"/>
      <c r="CFO425" s="152"/>
      <c r="CFP425" s="152"/>
      <c r="CFQ425" s="152"/>
      <c r="CFR425" s="152"/>
      <c r="CFS425" s="152"/>
      <c r="CFT425" s="152"/>
      <c r="CFU425" s="152"/>
      <c r="CFV425" s="152"/>
      <c r="CFW425" s="152"/>
      <c r="CFX425" s="152"/>
      <c r="CFY425" s="152"/>
      <c r="CFZ425" s="152"/>
      <c r="CGA425" s="152"/>
      <c r="CGB425" s="152"/>
      <c r="CGC425" s="152"/>
      <c r="CGD425" s="152"/>
      <c r="CGE425" s="152"/>
      <c r="CGF425" s="152"/>
      <c r="CGG425" s="152"/>
      <c r="CGH425" s="152"/>
      <c r="CGI425" s="152"/>
      <c r="CGJ425" s="152"/>
      <c r="CGK425" s="152"/>
      <c r="CGL425" s="152"/>
      <c r="CGM425" s="152"/>
      <c r="CGN425" s="152"/>
      <c r="CGO425" s="152"/>
      <c r="CGP425" s="152"/>
      <c r="CGQ425" s="152"/>
      <c r="CGR425" s="152"/>
      <c r="CGS425" s="152"/>
      <c r="CGT425" s="152"/>
      <c r="CGU425" s="152"/>
      <c r="CGV425" s="152"/>
      <c r="CGW425" s="152"/>
      <c r="CGX425" s="152"/>
      <c r="CGY425" s="152"/>
      <c r="CGZ425" s="152"/>
      <c r="CHA425" s="152"/>
      <c r="CHB425" s="152"/>
      <c r="CHC425" s="152"/>
      <c r="CHD425" s="152"/>
      <c r="CHE425" s="152"/>
      <c r="CHF425" s="152"/>
      <c r="CHG425" s="152"/>
      <c r="CHH425" s="152"/>
      <c r="CHI425" s="152"/>
      <c r="CHJ425" s="152"/>
      <c r="CHK425" s="152"/>
      <c r="CHL425" s="152"/>
      <c r="CHM425" s="152"/>
      <c r="CHN425" s="152"/>
      <c r="CHO425" s="152"/>
      <c r="CHP425" s="152"/>
      <c r="CHQ425" s="152"/>
      <c r="CHR425" s="152"/>
      <c r="CHS425" s="152"/>
      <c r="CHT425" s="152"/>
      <c r="CHU425" s="152"/>
      <c r="CHV425" s="152"/>
      <c r="CHW425" s="152"/>
      <c r="CHX425" s="152"/>
      <c r="CHY425" s="152"/>
      <c r="CHZ425" s="152"/>
      <c r="CIA425" s="152"/>
      <c r="CIB425" s="152"/>
      <c r="CIC425" s="152"/>
      <c r="CID425" s="152"/>
      <c r="CIE425" s="152"/>
      <c r="CIF425" s="152"/>
      <c r="CIG425" s="152"/>
      <c r="CIH425" s="152"/>
      <c r="CII425" s="152"/>
      <c r="CIJ425" s="152"/>
      <c r="CIK425" s="152"/>
      <c r="CIL425" s="152"/>
      <c r="CIM425" s="152"/>
      <c r="CIN425" s="152"/>
      <c r="CIO425" s="152"/>
      <c r="CIP425" s="152"/>
      <c r="CIQ425" s="152"/>
      <c r="CIR425" s="152"/>
      <c r="CIS425" s="152"/>
      <c r="CIT425" s="152"/>
      <c r="CIU425" s="152"/>
      <c r="CIV425" s="152"/>
      <c r="CIW425" s="152"/>
      <c r="CIX425" s="152"/>
      <c r="CIY425" s="152"/>
      <c r="CIZ425" s="152"/>
      <c r="CJA425" s="152"/>
      <c r="CJB425" s="152"/>
      <c r="CJC425" s="152"/>
      <c r="CJD425" s="152"/>
      <c r="CJE425" s="152"/>
      <c r="CJF425" s="152"/>
      <c r="CJG425" s="152"/>
      <c r="CJH425" s="152"/>
      <c r="CJI425" s="152"/>
      <c r="CJJ425" s="152"/>
      <c r="CJK425" s="152"/>
      <c r="CJL425" s="152"/>
      <c r="CJM425" s="152"/>
      <c r="CJN425" s="152"/>
      <c r="CJO425" s="152"/>
      <c r="CJP425" s="152"/>
      <c r="CJQ425" s="152"/>
      <c r="CJR425" s="152"/>
      <c r="CJS425" s="152"/>
      <c r="CJT425" s="152"/>
      <c r="CJU425" s="152"/>
      <c r="CJV425" s="152"/>
      <c r="CJW425" s="152"/>
      <c r="CJX425" s="152"/>
      <c r="CJY425" s="152"/>
      <c r="CJZ425" s="152"/>
      <c r="CKA425" s="152"/>
      <c r="CKB425" s="152"/>
      <c r="CKC425" s="152"/>
      <c r="CKD425" s="152"/>
      <c r="CKE425" s="152"/>
      <c r="CKF425" s="152"/>
      <c r="CKG425" s="152"/>
      <c r="CKH425" s="152"/>
      <c r="CKI425" s="152"/>
      <c r="CKJ425" s="152"/>
      <c r="CKK425" s="152"/>
      <c r="CKL425" s="152"/>
      <c r="CKM425" s="152"/>
      <c r="CKN425" s="152"/>
      <c r="CKO425" s="152"/>
      <c r="CKP425" s="152"/>
      <c r="CKQ425" s="152"/>
      <c r="CKR425" s="152"/>
      <c r="CKS425" s="152"/>
      <c r="CKT425" s="152"/>
      <c r="CKU425" s="152"/>
      <c r="CKV425" s="152"/>
      <c r="CKW425" s="152"/>
      <c r="CKX425" s="152"/>
      <c r="CKY425" s="152"/>
      <c r="CKZ425" s="152"/>
      <c r="CLA425" s="152"/>
      <c r="CLB425" s="152"/>
      <c r="CLC425" s="152"/>
      <c r="CLD425" s="152"/>
      <c r="CLE425" s="152"/>
      <c r="CLF425" s="152"/>
      <c r="CLG425" s="152"/>
      <c r="CLH425" s="152"/>
      <c r="CLI425" s="152"/>
      <c r="CLJ425" s="152"/>
      <c r="CLK425" s="152"/>
      <c r="CLL425" s="152"/>
      <c r="CLM425" s="152"/>
      <c r="CLN425" s="152"/>
      <c r="CLO425" s="152"/>
      <c r="CLP425" s="152"/>
      <c r="CLQ425" s="152"/>
      <c r="CLR425" s="152"/>
      <c r="CLS425" s="152"/>
      <c r="CLT425" s="152"/>
      <c r="CLU425" s="152"/>
      <c r="CLV425" s="152"/>
      <c r="CLW425" s="152"/>
      <c r="CLX425" s="152"/>
      <c r="CLY425" s="152"/>
      <c r="CLZ425" s="152"/>
      <c r="CMA425" s="152"/>
      <c r="CMB425" s="152"/>
      <c r="CMC425" s="152"/>
      <c r="CMD425" s="152"/>
      <c r="CME425" s="152"/>
      <c r="CMF425" s="152"/>
      <c r="CMG425" s="152"/>
      <c r="CMH425" s="152"/>
      <c r="CMI425" s="152"/>
      <c r="CMJ425" s="152"/>
      <c r="CMK425" s="152"/>
      <c r="CML425" s="152"/>
      <c r="CMM425" s="152"/>
      <c r="CMN425" s="152"/>
      <c r="CMO425" s="152"/>
      <c r="CMP425" s="152"/>
      <c r="CMQ425" s="152"/>
      <c r="CMR425" s="152"/>
      <c r="CMS425" s="152"/>
      <c r="CMT425" s="152"/>
      <c r="CMU425" s="152"/>
      <c r="CMV425" s="152"/>
      <c r="CMW425" s="152"/>
      <c r="CMX425" s="152"/>
      <c r="CMY425" s="152"/>
      <c r="CMZ425" s="152"/>
      <c r="CNA425" s="152"/>
      <c r="CNB425" s="152"/>
      <c r="CNC425" s="152"/>
      <c r="CND425" s="152"/>
      <c r="CNE425" s="152"/>
      <c r="CNF425" s="152"/>
      <c r="CNG425" s="152"/>
      <c r="CNH425" s="152"/>
      <c r="CNI425" s="152"/>
      <c r="CNJ425" s="152"/>
      <c r="CNK425" s="152"/>
      <c r="CNL425" s="152"/>
      <c r="CNM425" s="152"/>
      <c r="CNN425" s="152"/>
      <c r="CNO425" s="152"/>
      <c r="CNP425" s="152"/>
      <c r="CNQ425" s="152"/>
      <c r="CNR425" s="152"/>
      <c r="CNS425" s="152"/>
      <c r="CNT425" s="152"/>
      <c r="CNU425" s="152"/>
      <c r="CNV425" s="152"/>
      <c r="CNW425" s="152"/>
      <c r="CNX425" s="152"/>
      <c r="CNY425" s="152"/>
      <c r="CNZ425" s="152"/>
      <c r="COA425" s="152"/>
      <c r="COB425" s="152"/>
      <c r="COC425" s="152"/>
      <c r="COD425" s="152"/>
      <c r="COE425" s="152"/>
      <c r="COF425" s="152"/>
      <c r="COG425" s="152"/>
      <c r="COH425" s="152"/>
      <c r="COI425" s="152"/>
      <c r="COJ425" s="152"/>
      <c r="COK425" s="152"/>
      <c r="COL425" s="152"/>
      <c r="COM425" s="152"/>
      <c r="CON425" s="152"/>
      <c r="COO425" s="152"/>
      <c r="COP425" s="152"/>
      <c r="COQ425" s="152"/>
      <c r="COR425" s="152"/>
      <c r="COS425" s="152"/>
      <c r="COT425" s="152"/>
      <c r="COU425" s="152"/>
      <c r="COV425" s="152"/>
      <c r="COW425" s="152"/>
      <c r="COX425" s="152"/>
      <c r="COY425" s="152"/>
      <c r="COZ425" s="152"/>
      <c r="CPA425" s="152"/>
      <c r="CPB425" s="152"/>
      <c r="CPC425" s="152"/>
      <c r="CPD425" s="152"/>
      <c r="CPE425" s="152"/>
      <c r="CPF425" s="152"/>
      <c r="CPG425" s="152"/>
      <c r="CPH425" s="152"/>
      <c r="CPI425" s="152"/>
      <c r="CPJ425" s="152"/>
      <c r="CPK425" s="152"/>
      <c r="CPL425" s="152"/>
      <c r="CPM425" s="152"/>
      <c r="CPN425" s="152"/>
      <c r="CPO425" s="152"/>
      <c r="CPP425" s="152"/>
      <c r="CPQ425" s="152"/>
      <c r="CPR425" s="152"/>
      <c r="CPS425" s="152"/>
      <c r="CPT425" s="152"/>
      <c r="CPU425" s="152"/>
      <c r="CPV425" s="152"/>
      <c r="CPW425" s="152"/>
      <c r="CPX425" s="152"/>
      <c r="CPY425" s="152"/>
      <c r="CPZ425" s="152"/>
      <c r="CQA425" s="152"/>
      <c r="CQB425" s="152"/>
      <c r="CQC425" s="152"/>
      <c r="CQD425" s="152"/>
      <c r="CQE425" s="152"/>
      <c r="CQF425" s="152"/>
      <c r="CQG425" s="152"/>
      <c r="CQH425" s="152"/>
      <c r="CQI425" s="152"/>
      <c r="CQJ425" s="152"/>
      <c r="CQK425" s="152"/>
      <c r="CQL425" s="152"/>
      <c r="CQM425" s="152"/>
      <c r="CQN425" s="152"/>
      <c r="CQO425" s="152"/>
      <c r="CQP425" s="152"/>
      <c r="CQQ425" s="152"/>
      <c r="CQR425" s="152"/>
      <c r="CQS425" s="152"/>
      <c r="CQT425" s="152"/>
      <c r="CQU425" s="152"/>
      <c r="CQV425" s="152"/>
      <c r="CQW425" s="152"/>
      <c r="CQX425" s="152"/>
      <c r="CQY425" s="152"/>
      <c r="CQZ425" s="152"/>
      <c r="CRA425" s="152"/>
      <c r="CRB425" s="152"/>
      <c r="CRC425" s="152"/>
      <c r="CRD425" s="152"/>
      <c r="CRE425" s="152"/>
      <c r="CRF425" s="152"/>
      <c r="CRG425" s="152"/>
      <c r="CRH425" s="152"/>
      <c r="CRI425" s="152"/>
      <c r="CRJ425" s="152"/>
      <c r="CRK425" s="152"/>
      <c r="CRL425" s="152"/>
      <c r="CRM425" s="152"/>
      <c r="CRN425" s="152"/>
      <c r="CRO425" s="152"/>
      <c r="CRP425" s="152"/>
      <c r="CRQ425" s="152"/>
      <c r="CRR425" s="152"/>
      <c r="CRS425" s="152"/>
      <c r="CRT425" s="152"/>
      <c r="CRU425" s="152"/>
      <c r="CRV425" s="152"/>
      <c r="CRW425" s="152"/>
      <c r="CRX425" s="152"/>
      <c r="CRY425" s="152"/>
      <c r="CRZ425" s="152"/>
      <c r="CSA425" s="152"/>
      <c r="CSB425" s="152"/>
      <c r="CSC425" s="152"/>
      <c r="CSD425" s="152"/>
      <c r="CSE425" s="152"/>
      <c r="CSF425" s="152"/>
      <c r="CSG425" s="152"/>
      <c r="CSH425" s="152"/>
      <c r="CSI425" s="152"/>
      <c r="CSJ425" s="152"/>
      <c r="CSK425" s="152"/>
      <c r="CSL425" s="152"/>
      <c r="CSM425" s="152"/>
      <c r="CSN425" s="152"/>
      <c r="CSO425" s="152"/>
      <c r="CSP425" s="152"/>
      <c r="CSQ425" s="152"/>
      <c r="CSR425" s="152"/>
      <c r="CSS425" s="152"/>
      <c r="CST425" s="152"/>
      <c r="CSU425" s="152"/>
      <c r="CSV425" s="152"/>
      <c r="CSW425" s="152"/>
      <c r="CSX425" s="152"/>
      <c r="CSY425" s="152"/>
      <c r="CSZ425" s="152"/>
      <c r="CTA425" s="152"/>
      <c r="CTB425" s="152"/>
      <c r="CTC425" s="152"/>
      <c r="CTD425" s="152"/>
      <c r="CTE425" s="152"/>
      <c r="CTF425" s="152"/>
      <c r="CTG425" s="152"/>
      <c r="CTH425" s="152"/>
      <c r="CTI425" s="152"/>
      <c r="CTJ425" s="152"/>
      <c r="CTK425" s="152"/>
      <c r="CTL425" s="152"/>
      <c r="CTM425" s="152"/>
      <c r="CTN425" s="152"/>
      <c r="CTO425" s="152"/>
      <c r="CTP425" s="152"/>
      <c r="CTQ425" s="152"/>
      <c r="CTR425" s="152"/>
      <c r="CTS425" s="152"/>
      <c r="CTT425" s="152"/>
      <c r="CTU425" s="152"/>
      <c r="CTV425" s="152"/>
      <c r="CTW425" s="152"/>
      <c r="CTX425" s="152"/>
      <c r="CTY425" s="152"/>
      <c r="CTZ425" s="152"/>
      <c r="CUA425" s="152"/>
      <c r="CUB425" s="152"/>
      <c r="CUC425" s="152"/>
      <c r="CUD425" s="152"/>
      <c r="CUE425" s="152"/>
      <c r="CUF425" s="152"/>
      <c r="CUG425" s="152"/>
      <c r="CUH425" s="152"/>
      <c r="CUI425" s="152"/>
      <c r="CUJ425" s="152"/>
      <c r="CUK425" s="152"/>
      <c r="CUL425" s="152"/>
      <c r="CUM425" s="152"/>
      <c r="CUN425" s="152"/>
      <c r="CUO425" s="152"/>
      <c r="CUP425" s="152"/>
      <c r="CUQ425" s="152"/>
      <c r="CUR425" s="152"/>
      <c r="CUS425" s="152"/>
      <c r="CUT425" s="152"/>
      <c r="CUU425" s="152"/>
      <c r="CUV425" s="152"/>
      <c r="CUW425" s="152"/>
      <c r="CUX425" s="152"/>
      <c r="CUY425" s="152"/>
      <c r="CUZ425" s="152"/>
      <c r="CVA425" s="152"/>
      <c r="CVB425" s="152"/>
      <c r="CVC425" s="152"/>
      <c r="CVD425" s="152"/>
      <c r="CVE425" s="152"/>
      <c r="CVF425" s="152"/>
      <c r="CVG425" s="152"/>
      <c r="CVH425" s="152"/>
      <c r="CVI425" s="152"/>
      <c r="CVJ425" s="152"/>
      <c r="CVK425" s="152"/>
      <c r="CVL425" s="152"/>
      <c r="CVM425" s="152"/>
      <c r="CVN425" s="152"/>
      <c r="CVO425" s="152"/>
      <c r="CVP425" s="152"/>
      <c r="CVQ425" s="152"/>
      <c r="CVR425" s="152"/>
      <c r="CVS425" s="152"/>
      <c r="CVT425" s="152"/>
      <c r="CVU425" s="152"/>
      <c r="CVV425" s="152"/>
      <c r="CVW425" s="152"/>
      <c r="CVX425" s="152"/>
      <c r="CVY425" s="152"/>
      <c r="CVZ425" s="152"/>
      <c r="CWA425" s="152"/>
      <c r="CWB425" s="152"/>
      <c r="CWC425" s="152"/>
      <c r="CWD425" s="152"/>
      <c r="CWE425" s="152"/>
      <c r="CWF425" s="152"/>
      <c r="CWG425" s="152"/>
      <c r="CWH425" s="152"/>
      <c r="CWI425" s="152"/>
      <c r="CWJ425" s="152"/>
      <c r="CWK425" s="152"/>
      <c r="CWL425" s="152"/>
      <c r="CWM425" s="152"/>
      <c r="CWN425" s="152"/>
      <c r="CWO425" s="152"/>
      <c r="CWP425" s="152"/>
      <c r="CWQ425" s="152"/>
      <c r="CWR425" s="152"/>
      <c r="CWS425" s="152"/>
      <c r="CWT425" s="152"/>
      <c r="CWU425" s="152"/>
      <c r="CWV425" s="152"/>
      <c r="CWW425" s="152"/>
      <c r="CWX425" s="152"/>
      <c r="CWY425" s="152"/>
      <c r="CWZ425" s="152"/>
      <c r="CXA425" s="152"/>
      <c r="CXB425" s="152"/>
      <c r="CXC425" s="152"/>
      <c r="CXD425" s="152"/>
      <c r="CXE425" s="152"/>
      <c r="CXF425" s="152"/>
      <c r="CXG425" s="152"/>
      <c r="CXH425" s="152"/>
      <c r="CXI425" s="152"/>
      <c r="CXJ425" s="152"/>
      <c r="CXK425" s="152"/>
      <c r="CXL425" s="152"/>
      <c r="CXM425" s="152"/>
      <c r="CXN425" s="152"/>
      <c r="CXO425" s="152"/>
      <c r="CXP425" s="152"/>
      <c r="CXQ425" s="152"/>
      <c r="CXR425" s="152"/>
      <c r="CXS425" s="152"/>
      <c r="CXT425" s="152"/>
      <c r="CXU425" s="152"/>
      <c r="CXV425" s="152"/>
      <c r="CXW425" s="152"/>
      <c r="CXX425" s="152"/>
      <c r="CXY425" s="152"/>
      <c r="CXZ425" s="152"/>
      <c r="CYA425" s="152"/>
      <c r="CYB425" s="152"/>
      <c r="CYC425" s="152"/>
      <c r="CYD425" s="152"/>
      <c r="CYE425" s="152"/>
      <c r="CYF425" s="152"/>
      <c r="CYG425" s="152"/>
      <c r="CYH425" s="152"/>
      <c r="CYI425" s="152"/>
      <c r="CYJ425" s="152"/>
      <c r="CYK425" s="152"/>
      <c r="CYL425" s="152"/>
      <c r="CYM425" s="152"/>
      <c r="CYN425" s="152"/>
      <c r="CYO425" s="152"/>
      <c r="CYP425" s="152"/>
      <c r="CYQ425" s="152"/>
      <c r="CYR425" s="152"/>
      <c r="CYS425" s="152"/>
      <c r="CYT425" s="152"/>
      <c r="CYU425" s="152"/>
      <c r="CYV425" s="152"/>
      <c r="CYW425" s="152"/>
      <c r="CYX425" s="152"/>
      <c r="CYY425" s="152"/>
      <c r="CYZ425" s="152"/>
      <c r="CZA425" s="152"/>
      <c r="CZB425" s="152"/>
      <c r="CZC425" s="152"/>
      <c r="CZD425" s="152"/>
      <c r="CZE425" s="152"/>
      <c r="CZF425" s="152"/>
      <c r="CZG425" s="152"/>
      <c r="CZH425" s="152"/>
      <c r="CZI425" s="152"/>
      <c r="CZJ425" s="152"/>
      <c r="CZK425" s="152"/>
      <c r="CZL425" s="152"/>
      <c r="CZM425" s="152"/>
      <c r="CZN425" s="152"/>
      <c r="CZO425" s="152"/>
      <c r="CZP425" s="152"/>
      <c r="CZQ425" s="152"/>
      <c r="CZR425" s="152"/>
      <c r="CZS425" s="152"/>
      <c r="CZT425" s="152"/>
      <c r="CZU425" s="152"/>
      <c r="CZV425" s="152"/>
      <c r="CZW425" s="152"/>
      <c r="CZX425" s="152"/>
      <c r="CZY425" s="152"/>
      <c r="CZZ425" s="152"/>
      <c r="DAA425" s="152"/>
      <c r="DAB425" s="152"/>
      <c r="DAC425" s="152"/>
      <c r="DAD425" s="152"/>
      <c r="DAE425" s="152"/>
      <c r="DAF425" s="152"/>
      <c r="DAG425" s="152"/>
      <c r="DAH425" s="152"/>
      <c r="DAI425" s="152"/>
      <c r="DAJ425" s="152"/>
      <c r="DAK425" s="152"/>
      <c r="DAL425" s="152"/>
      <c r="DAM425" s="152"/>
      <c r="DAN425" s="152"/>
      <c r="DAO425" s="152"/>
      <c r="DAP425" s="152"/>
      <c r="DAQ425" s="152"/>
      <c r="DAR425" s="152"/>
      <c r="DAS425" s="152"/>
      <c r="DAT425" s="152"/>
      <c r="DAU425" s="152"/>
      <c r="DAV425" s="152"/>
      <c r="DAW425" s="152"/>
      <c r="DAX425" s="152"/>
      <c r="DAY425" s="152"/>
      <c r="DAZ425" s="152"/>
      <c r="DBA425" s="152"/>
      <c r="DBB425" s="152"/>
      <c r="DBC425" s="152"/>
      <c r="DBD425" s="152"/>
      <c r="DBE425" s="152"/>
      <c r="DBF425" s="152"/>
      <c r="DBG425" s="152"/>
      <c r="DBH425" s="152"/>
      <c r="DBI425" s="152"/>
      <c r="DBJ425" s="152"/>
      <c r="DBK425" s="152"/>
      <c r="DBL425" s="152"/>
      <c r="DBM425" s="152"/>
      <c r="DBN425" s="152"/>
      <c r="DBO425" s="152"/>
      <c r="DBP425" s="152"/>
      <c r="DBQ425" s="152"/>
      <c r="DBR425" s="152"/>
      <c r="DBS425" s="152"/>
      <c r="DBT425" s="152"/>
      <c r="DBU425" s="152"/>
      <c r="DBV425" s="152"/>
      <c r="DBW425" s="152"/>
      <c r="DBX425" s="152"/>
      <c r="DBY425" s="152"/>
      <c r="DBZ425" s="152"/>
      <c r="DCA425" s="152"/>
      <c r="DCB425" s="152"/>
      <c r="DCC425" s="152"/>
      <c r="DCD425" s="152"/>
      <c r="DCE425" s="152"/>
      <c r="DCF425" s="152"/>
      <c r="DCG425" s="152"/>
      <c r="DCH425" s="152"/>
      <c r="DCI425" s="152"/>
      <c r="DCJ425" s="152"/>
      <c r="DCK425" s="152"/>
      <c r="DCL425" s="152"/>
      <c r="DCM425" s="152"/>
      <c r="DCN425" s="152"/>
      <c r="DCO425" s="152"/>
      <c r="DCP425" s="152"/>
      <c r="DCQ425" s="152"/>
      <c r="DCR425" s="152"/>
      <c r="DCS425" s="152"/>
      <c r="DCT425" s="152"/>
      <c r="DCU425" s="152"/>
      <c r="DCV425" s="152"/>
      <c r="DCW425" s="152"/>
      <c r="DCX425" s="152"/>
      <c r="DCY425" s="152"/>
      <c r="DCZ425" s="152"/>
      <c r="DDA425" s="152"/>
      <c r="DDB425" s="152"/>
      <c r="DDC425" s="152"/>
      <c r="DDD425" s="152"/>
      <c r="DDE425" s="152"/>
      <c r="DDF425" s="152"/>
      <c r="DDG425" s="152"/>
      <c r="DDH425" s="152"/>
      <c r="DDI425" s="152"/>
      <c r="DDJ425" s="152"/>
      <c r="DDK425" s="152"/>
      <c r="DDL425" s="152"/>
      <c r="DDM425" s="152"/>
      <c r="DDN425" s="152"/>
      <c r="DDO425" s="152"/>
      <c r="DDP425" s="152"/>
      <c r="DDQ425" s="152"/>
      <c r="DDR425" s="152"/>
      <c r="DDS425" s="152"/>
      <c r="DDT425" s="152"/>
      <c r="DDU425" s="152"/>
      <c r="DDV425" s="152"/>
      <c r="DDW425" s="152"/>
      <c r="DDX425" s="152"/>
      <c r="DDY425" s="152"/>
      <c r="DDZ425" s="152"/>
      <c r="DEA425" s="152"/>
      <c r="DEB425" s="152"/>
      <c r="DEC425" s="152"/>
      <c r="DED425" s="152"/>
      <c r="DEE425" s="152"/>
      <c r="DEF425" s="152"/>
      <c r="DEG425" s="152"/>
      <c r="DEH425" s="152"/>
      <c r="DEI425" s="152"/>
      <c r="DEJ425" s="152"/>
      <c r="DEK425" s="152"/>
      <c r="DEL425" s="152"/>
      <c r="DEM425" s="152"/>
      <c r="DEN425" s="152"/>
      <c r="DEO425" s="152"/>
      <c r="DEP425" s="152"/>
      <c r="DEQ425" s="152"/>
      <c r="DER425" s="152"/>
      <c r="DES425" s="152"/>
      <c r="DET425" s="152"/>
      <c r="DEU425" s="152"/>
      <c r="DEV425" s="152"/>
      <c r="DEW425" s="152"/>
      <c r="DEX425" s="152"/>
      <c r="DEY425" s="152"/>
      <c r="DEZ425" s="152"/>
      <c r="DFA425" s="152"/>
      <c r="DFB425" s="152"/>
      <c r="DFC425" s="152"/>
      <c r="DFD425" s="152"/>
      <c r="DFE425" s="152"/>
      <c r="DFF425" s="152"/>
      <c r="DFG425" s="152"/>
      <c r="DFH425" s="152"/>
      <c r="DFI425" s="152"/>
      <c r="DFJ425" s="152"/>
      <c r="DFK425" s="152"/>
      <c r="DFL425" s="152"/>
      <c r="DFM425" s="152"/>
      <c r="DFN425" s="152"/>
      <c r="DFO425" s="152"/>
      <c r="DFP425" s="152"/>
      <c r="DFQ425" s="152"/>
      <c r="DFR425" s="152"/>
      <c r="DFS425" s="152"/>
      <c r="DFT425" s="152"/>
      <c r="DFU425" s="152"/>
      <c r="DFV425" s="152"/>
      <c r="DFW425" s="152"/>
      <c r="DFX425" s="152"/>
      <c r="DFY425" s="152"/>
      <c r="DFZ425" s="152"/>
      <c r="DGA425" s="152"/>
      <c r="DGB425" s="152"/>
      <c r="DGC425" s="152"/>
      <c r="DGD425" s="152"/>
      <c r="DGE425" s="152"/>
      <c r="DGF425" s="152"/>
      <c r="DGG425" s="152"/>
      <c r="DGH425" s="152"/>
      <c r="DGI425" s="152"/>
      <c r="DGJ425" s="152"/>
      <c r="DGK425" s="152"/>
      <c r="DGL425" s="152"/>
      <c r="DGM425" s="152"/>
      <c r="DGN425" s="152"/>
      <c r="DGO425" s="152"/>
      <c r="DGP425" s="152"/>
      <c r="DGQ425" s="152"/>
      <c r="DGR425" s="152"/>
      <c r="DGS425" s="152"/>
      <c r="DGT425" s="152"/>
      <c r="DGU425" s="152"/>
      <c r="DGV425" s="152"/>
      <c r="DGW425" s="152"/>
      <c r="DGX425" s="152"/>
      <c r="DGY425" s="152"/>
      <c r="DGZ425" s="152"/>
      <c r="DHA425" s="152"/>
      <c r="DHB425" s="152"/>
      <c r="DHC425" s="152"/>
      <c r="DHD425" s="152"/>
      <c r="DHE425" s="152"/>
      <c r="DHF425" s="152"/>
      <c r="DHG425" s="152"/>
      <c r="DHH425" s="152"/>
      <c r="DHI425" s="152"/>
      <c r="DHJ425" s="152"/>
      <c r="DHK425" s="152"/>
      <c r="DHL425" s="152"/>
      <c r="DHM425" s="152"/>
      <c r="DHN425" s="152"/>
      <c r="DHO425" s="152"/>
      <c r="DHP425" s="152"/>
      <c r="DHQ425" s="152"/>
      <c r="DHR425" s="152"/>
      <c r="DHS425" s="152"/>
      <c r="DHT425" s="152"/>
      <c r="DHU425" s="152"/>
      <c r="DHV425" s="152"/>
      <c r="DHW425" s="152"/>
      <c r="DHX425" s="152"/>
      <c r="DHY425" s="152"/>
      <c r="DHZ425" s="152"/>
      <c r="DIA425" s="152"/>
      <c r="DIB425" s="152"/>
      <c r="DIC425" s="152"/>
      <c r="DID425" s="152"/>
      <c r="DIE425" s="152"/>
      <c r="DIF425" s="152"/>
      <c r="DIG425" s="152"/>
      <c r="DIH425" s="152"/>
      <c r="DII425" s="152"/>
      <c r="DIJ425" s="152"/>
      <c r="DIK425" s="152"/>
      <c r="DIL425" s="152"/>
      <c r="DIM425" s="152"/>
      <c r="DIN425" s="152"/>
      <c r="DIO425" s="152"/>
      <c r="DIP425" s="152"/>
      <c r="DIQ425" s="152"/>
      <c r="DIR425" s="152"/>
      <c r="DIS425" s="152"/>
      <c r="DIT425" s="152"/>
      <c r="DIU425" s="152"/>
      <c r="DIV425" s="152"/>
      <c r="DIW425" s="152"/>
      <c r="DIX425" s="152"/>
      <c r="DIY425" s="152"/>
      <c r="DIZ425" s="152"/>
      <c r="DJA425" s="152"/>
      <c r="DJB425" s="152"/>
      <c r="DJC425" s="152"/>
      <c r="DJD425" s="152"/>
      <c r="DJE425" s="152"/>
      <c r="DJF425" s="152"/>
      <c r="DJG425" s="152"/>
      <c r="DJH425" s="152"/>
      <c r="DJI425" s="152"/>
      <c r="DJJ425" s="152"/>
      <c r="DJK425" s="152"/>
      <c r="DJL425" s="152"/>
      <c r="DJM425" s="152"/>
      <c r="DJN425" s="152"/>
      <c r="DJO425" s="152"/>
      <c r="DJP425" s="152"/>
      <c r="DJQ425" s="152"/>
      <c r="DJR425" s="152"/>
      <c r="DJS425" s="152"/>
      <c r="DJT425" s="152"/>
      <c r="DJU425" s="152"/>
      <c r="DJV425" s="152"/>
      <c r="DJW425" s="152"/>
      <c r="DJX425" s="152"/>
      <c r="DJY425" s="152"/>
      <c r="DJZ425" s="152"/>
      <c r="DKA425" s="152"/>
      <c r="DKB425" s="152"/>
      <c r="DKC425" s="152"/>
      <c r="DKD425" s="152"/>
      <c r="DKE425" s="152"/>
      <c r="DKF425" s="152"/>
      <c r="DKG425" s="152"/>
      <c r="DKH425" s="152"/>
      <c r="DKI425" s="152"/>
      <c r="DKJ425" s="152"/>
      <c r="DKK425" s="152"/>
      <c r="DKL425" s="152"/>
      <c r="DKM425" s="152"/>
      <c r="DKN425" s="152"/>
      <c r="DKO425" s="152"/>
      <c r="DKP425" s="152"/>
      <c r="DKQ425" s="152"/>
      <c r="DKR425" s="152"/>
      <c r="DKS425" s="152"/>
      <c r="DKT425" s="152"/>
      <c r="DKU425" s="152"/>
      <c r="DKV425" s="152"/>
      <c r="DKW425" s="152"/>
      <c r="DKX425" s="152"/>
      <c r="DKY425" s="152"/>
      <c r="DKZ425" s="152"/>
      <c r="DLA425" s="152"/>
      <c r="DLB425" s="152"/>
      <c r="DLC425" s="152"/>
      <c r="DLD425" s="152"/>
      <c r="DLE425" s="152"/>
      <c r="DLF425" s="152"/>
      <c r="DLG425" s="152"/>
      <c r="DLH425" s="152"/>
      <c r="DLI425" s="152"/>
      <c r="DLJ425" s="152"/>
      <c r="DLK425" s="152"/>
      <c r="DLL425" s="152"/>
      <c r="DLM425" s="152"/>
      <c r="DLN425" s="152"/>
      <c r="DLO425" s="152"/>
      <c r="DLP425" s="152"/>
      <c r="DLQ425" s="152"/>
      <c r="DLR425" s="152"/>
      <c r="DLS425" s="152"/>
      <c r="DLT425" s="152"/>
      <c r="DLU425" s="152"/>
      <c r="DLV425" s="152"/>
      <c r="DLW425" s="152"/>
      <c r="DLX425" s="152"/>
      <c r="DLY425" s="152"/>
      <c r="DLZ425" s="152"/>
      <c r="DMA425" s="152"/>
      <c r="DMB425" s="152"/>
      <c r="DMC425" s="152"/>
      <c r="DMD425" s="152"/>
      <c r="DME425" s="152"/>
      <c r="DMF425" s="152"/>
      <c r="DMG425" s="152"/>
      <c r="DMH425" s="152"/>
      <c r="DMI425" s="152"/>
      <c r="DMJ425" s="152"/>
      <c r="DMK425" s="152"/>
      <c r="DML425" s="152"/>
      <c r="DMM425" s="152"/>
      <c r="DMN425" s="152"/>
      <c r="DMO425" s="152"/>
      <c r="DMP425" s="152"/>
      <c r="DMQ425" s="152"/>
      <c r="DMR425" s="152"/>
      <c r="DMS425" s="152"/>
      <c r="DMT425" s="152"/>
      <c r="DMU425" s="152"/>
      <c r="DMV425" s="152"/>
      <c r="DMW425" s="152"/>
      <c r="DMX425" s="152"/>
      <c r="DMY425" s="152"/>
      <c r="DMZ425" s="152"/>
      <c r="DNA425" s="152"/>
      <c r="DNB425" s="152"/>
      <c r="DNC425" s="152"/>
      <c r="DND425" s="152"/>
      <c r="DNE425" s="152"/>
      <c r="DNF425" s="152"/>
      <c r="DNG425" s="152"/>
      <c r="DNH425" s="152"/>
      <c r="DNI425" s="152"/>
      <c r="DNJ425" s="152"/>
      <c r="DNK425" s="152"/>
      <c r="DNL425" s="152"/>
      <c r="DNM425" s="152"/>
      <c r="DNN425" s="152"/>
      <c r="DNO425" s="152"/>
      <c r="DNP425" s="152"/>
      <c r="DNQ425" s="152"/>
      <c r="DNR425" s="152"/>
      <c r="DNS425" s="152"/>
      <c r="DNT425" s="152"/>
      <c r="DNU425" s="152"/>
      <c r="DNV425" s="152"/>
      <c r="DNW425" s="152"/>
      <c r="DNX425" s="152"/>
      <c r="DNY425" s="152"/>
      <c r="DNZ425" s="152"/>
      <c r="DOA425" s="152"/>
      <c r="DOB425" s="152"/>
      <c r="DOC425" s="152"/>
      <c r="DOD425" s="152"/>
      <c r="DOE425" s="152"/>
      <c r="DOF425" s="152"/>
      <c r="DOG425" s="152"/>
      <c r="DOH425" s="152"/>
      <c r="DOI425" s="152"/>
      <c r="DOJ425" s="152"/>
      <c r="DOK425" s="152"/>
      <c r="DOL425" s="152"/>
      <c r="DOM425" s="152"/>
      <c r="DON425" s="152"/>
      <c r="DOO425" s="152"/>
      <c r="DOP425" s="152"/>
      <c r="DOQ425" s="152"/>
      <c r="DOR425" s="152"/>
      <c r="DOS425" s="152"/>
      <c r="DOT425" s="152"/>
      <c r="DOU425" s="152"/>
      <c r="DOV425" s="152"/>
      <c r="DOW425" s="152"/>
      <c r="DOX425" s="152"/>
      <c r="DOY425" s="152"/>
      <c r="DOZ425" s="152"/>
      <c r="DPA425" s="152"/>
      <c r="DPB425" s="152"/>
      <c r="DPC425" s="152"/>
      <c r="DPD425" s="152"/>
      <c r="DPE425" s="152"/>
      <c r="DPF425" s="152"/>
      <c r="DPG425" s="152"/>
      <c r="DPH425" s="152"/>
      <c r="DPI425" s="152"/>
      <c r="DPJ425" s="152"/>
      <c r="DPK425" s="152"/>
      <c r="DPL425" s="152"/>
      <c r="DPM425" s="152"/>
      <c r="DPN425" s="152"/>
      <c r="DPO425" s="152"/>
      <c r="DPP425" s="152"/>
      <c r="DPQ425" s="152"/>
      <c r="DPR425" s="152"/>
      <c r="DPS425" s="152"/>
      <c r="DPT425" s="152"/>
      <c r="DPU425" s="152"/>
      <c r="DPV425" s="152"/>
      <c r="DPW425" s="152"/>
      <c r="DPX425" s="152"/>
      <c r="DPY425" s="152"/>
      <c r="DPZ425" s="152"/>
      <c r="DQA425" s="152"/>
      <c r="DQB425" s="152"/>
      <c r="DQC425" s="152"/>
      <c r="DQD425" s="152"/>
      <c r="DQE425" s="152"/>
      <c r="DQF425" s="152"/>
      <c r="DQG425" s="152"/>
      <c r="DQH425" s="152"/>
      <c r="DQI425" s="152"/>
      <c r="DQJ425" s="152"/>
      <c r="DQK425" s="152"/>
      <c r="DQL425" s="152"/>
      <c r="DQM425" s="152"/>
      <c r="DQN425" s="152"/>
      <c r="DQO425" s="152"/>
      <c r="DQP425" s="152"/>
      <c r="DQQ425" s="152"/>
      <c r="DQR425" s="152"/>
      <c r="DQS425" s="152"/>
      <c r="DQT425" s="152"/>
      <c r="DQU425" s="152"/>
      <c r="DQV425" s="152"/>
      <c r="DQW425" s="152"/>
      <c r="DQX425" s="152"/>
      <c r="DQY425" s="152"/>
      <c r="DQZ425" s="152"/>
      <c r="DRA425" s="152"/>
      <c r="DRB425" s="152"/>
      <c r="DRC425" s="152"/>
      <c r="DRD425" s="152"/>
      <c r="DRE425" s="152"/>
      <c r="DRF425" s="152"/>
      <c r="DRG425" s="152"/>
      <c r="DRH425" s="152"/>
      <c r="DRI425" s="152"/>
      <c r="DRJ425" s="152"/>
      <c r="DRK425" s="152"/>
      <c r="DRL425" s="152"/>
      <c r="DRM425" s="152"/>
      <c r="DRN425" s="152"/>
      <c r="DRO425" s="152"/>
      <c r="DRP425" s="152"/>
      <c r="DRQ425" s="152"/>
      <c r="DRR425" s="152"/>
      <c r="DRS425" s="152"/>
      <c r="DRT425" s="152"/>
      <c r="DRU425" s="152"/>
      <c r="DRV425" s="152"/>
      <c r="DRW425" s="152"/>
      <c r="DRX425" s="152"/>
      <c r="DRY425" s="152"/>
      <c r="DRZ425" s="152"/>
      <c r="DSA425" s="152"/>
      <c r="DSB425" s="152"/>
      <c r="DSC425" s="152"/>
      <c r="DSD425" s="152"/>
      <c r="DSE425" s="152"/>
      <c r="DSF425" s="152"/>
      <c r="DSG425" s="152"/>
      <c r="DSH425" s="152"/>
      <c r="DSI425" s="152"/>
      <c r="DSJ425" s="152"/>
      <c r="DSK425" s="152"/>
      <c r="DSL425" s="152"/>
      <c r="DSM425" s="152"/>
      <c r="DSN425" s="152"/>
      <c r="DSO425" s="152"/>
      <c r="DSP425" s="152"/>
      <c r="DSQ425" s="152"/>
      <c r="DSR425" s="152"/>
      <c r="DSS425" s="152"/>
      <c r="DST425" s="152"/>
      <c r="DSU425" s="152"/>
      <c r="DSV425" s="152"/>
      <c r="DSW425" s="152"/>
      <c r="DSX425" s="152"/>
      <c r="DSY425" s="152"/>
      <c r="DSZ425" s="152"/>
      <c r="DTA425" s="152"/>
      <c r="DTB425" s="152"/>
      <c r="DTC425" s="152"/>
      <c r="DTD425" s="152"/>
      <c r="DTE425" s="152"/>
      <c r="DTF425" s="152"/>
      <c r="DTG425" s="152"/>
      <c r="DTH425" s="152"/>
      <c r="DTI425" s="152"/>
      <c r="DTJ425" s="152"/>
      <c r="DTK425" s="152"/>
      <c r="DTL425" s="152"/>
      <c r="DTM425" s="152"/>
      <c r="DTN425" s="152"/>
      <c r="DTO425" s="152"/>
      <c r="DTP425" s="152"/>
      <c r="DTQ425" s="152"/>
      <c r="DTR425" s="152"/>
      <c r="DTS425" s="152"/>
      <c r="DTT425" s="152"/>
      <c r="DTU425" s="152"/>
      <c r="DTV425" s="152"/>
      <c r="DTW425" s="152"/>
      <c r="DTX425" s="152"/>
      <c r="DTY425" s="152"/>
      <c r="DTZ425" s="152"/>
      <c r="DUA425" s="152"/>
      <c r="DUB425" s="152"/>
      <c r="DUC425" s="152"/>
      <c r="DUD425" s="152"/>
      <c r="DUE425" s="152"/>
      <c r="DUF425" s="152"/>
      <c r="DUG425" s="152"/>
      <c r="DUH425" s="152"/>
      <c r="DUI425" s="152"/>
      <c r="DUJ425" s="152"/>
      <c r="DUK425" s="152"/>
      <c r="DUL425" s="152"/>
      <c r="DUM425" s="152"/>
      <c r="DUN425" s="152"/>
      <c r="DUO425" s="152"/>
      <c r="DUP425" s="152"/>
      <c r="DUQ425" s="152"/>
      <c r="DUR425" s="152"/>
      <c r="DUS425" s="152"/>
      <c r="DUT425" s="152"/>
      <c r="DUU425" s="152"/>
      <c r="DUV425" s="152"/>
      <c r="DUW425" s="152"/>
      <c r="DUX425" s="152"/>
      <c r="DUY425" s="152"/>
      <c r="DUZ425" s="152"/>
      <c r="DVA425" s="152"/>
      <c r="DVB425" s="152"/>
      <c r="DVC425" s="152"/>
      <c r="DVD425" s="152"/>
      <c r="DVE425" s="152"/>
      <c r="DVF425" s="152"/>
      <c r="DVG425" s="152"/>
      <c r="DVH425" s="152"/>
      <c r="DVI425" s="152"/>
      <c r="DVJ425" s="152"/>
      <c r="DVK425" s="152"/>
      <c r="DVL425" s="152"/>
      <c r="DVM425" s="152"/>
      <c r="DVN425" s="152"/>
      <c r="DVO425" s="152"/>
      <c r="DVP425" s="152"/>
      <c r="DVQ425" s="152"/>
      <c r="DVR425" s="152"/>
      <c r="DVS425" s="152"/>
      <c r="DVT425" s="152"/>
      <c r="DVU425" s="152"/>
      <c r="DVV425" s="152"/>
      <c r="DVW425" s="152"/>
      <c r="DVX425" s="152"/>
      <c r="DVY425" s="152"/>
      <c r="DVZ425" s="152"/>
      <c r="DWA425" s="152"/>
      <c r="DWB425" s="152"/>
      <c r="DWC425" s="152"/>
      <c r="DWD425" s="152"/>
      <c r="DWE425" s="152"/>
      <c r="DWF425" s="152"/>
      <c r="DWG425" s="152"/>
      <c r="DWH425" s="152"/>
      <c r="DWI425" s="152"/>
      <c r="DWJ425" s="152"/>
      <c r="DWK425" s="152"/>
      <c r="DWL425" s="152"/>
      <c r="DWM425" s="152"/>
      <c r="DWN425" s="152"/>
      <c r="DWO425" s="152"/>
      <c r="DWP425" s="152"/>
      <c r="DWQ425" s="152"/>
      <c r="DWR425" s="152"/>
      <c r="DWS425" s="152"/>
      <c r="DWT425" s="152"/>
      <c r="DWU425" s="152"/>
      <c r="DWV425" s="152"/>
      <c r="DWW425" s="152"/>
      <c r="DWX425" s="152"/>
      <c r="DWY425" s="152"/>
      <c r="DWZ425" s="152"/>
      <c r="DXA425" s="152"/>
      <c r="DXB425" s="152"/>
      <c r="DXC425" s="152"/>
      <c r="DXD425" s="152"/>
      <c r="DXE425" s="152"/>
      <c r="DXF425" s="152"/>
      <c r="DXG425" s="152"/>
      <c r="DXH425" s="152"/>
      <c r="DXI425" s="152"/>
      <c r="DXJ425" s="152"/>
      <c r="DXK425" s="152"/>
      <c r="DXL425" s="152"/>
      <c r="DXM425" s="152"/>
      <c r="DXN425" s="152"/>
      <c r="DXO425" s="152"/>
      <c r="DXP425" s="152"/>
      <c r="DXQ425" s="152"/>
      <c r="DXR425" s="152"/>
      <c r="DXS425" s="152"/>
      <c r="DXT425" s="152"/>
      <c r="DXU425" s="152"/>
      <c r="DXV425" s="152"/>
      <c r="DXW425" s="152"/>
      <c r="DXX425" s="152"/>
      <c r="DXY425" s="152"/>
      <c r="DXZ425" s="152"/>
      <c r="DYA425" s="152"/>
      <c r="DYB425" s="152"/>
      <c r="DYC425" s="152"/>
      <c r="DYD425" s="152"/>
      <c r="DYE425" s="152"/>
      <c r="DYF425" s="152"/>
      <c r="DYG425" s="152"/>
      <c r="DYH425" s="152"/>
      <c r="DYI425" s="152"/>
      <c r="DYJ425" s="152"/>
      <c r="DYK425" s="152"/>
      <c r="DYL425" s="152"/>
      <c r="DYM425" s="152"/>
      <c r="DYN425" s="152"/>
      <c r="DYO425" s="152"/>
      <c r="DYP425" s="152"/>
      <c r="DYQ425" s="152"/>
      <c r="DYR425" s="152"/>
      <c r="DYS425" s="152"/>
      <c r="DYT425" s="152"/>
      <c r="DYU425" s="152"/>
      <c r="DYV425" s="152"/>
      <c r="DYW425" s="152"/>
      <c r="DYX425" s="152"/>
      <c r="DYY425" s="152"/>
      <c r="DYZ425" s="152"/>
      <c r="DZA425" s="152"/>
      <c r="DZB425" s="152"/>
      <c r="DZC425" s="152"/>
      <c r="DZD425" s="152"/>
      <c r="DZE425" s="152"/>
      <c r="DZF425" s="152"/>
      <c r="DZG425" s="152"/>
      <c r="DZH425" s="152"/>
      <c r="DZI425" s="152"/>
      <c r="DZJ425" s="152"/>
      <c r="DZK425" s="152"/>
      <c r="DZL425" s="152"/>
      <c r="DZM425" s="152"/>
      <c r="DZN425" s="152"/>
      <c r="DZO425" s="152"/>
      <c r="DZP425" s="152"/>
      <c r="DZQ425" s="152"/>
      <c r="DZR425" s="152"/>
      <c r="DZS425" s="152"/>
      <c r="DZT425" s="152"/>
      <c r="DZU425" s="152"/>
      <c r="DZV425" s="152"/>
      <c r="DZW425" s="152"/>
      <c r="DZX425" s="152"/>
      <c r="DZY425" s="152"/>
      <c r="DZZ425" s="152"/>
      <c r="EAA425" s="152"/>
      <c r="EAB425" s="152"/>
      <c r="EAC425" s="152"/>
      <c r="EAD425" s="152"/>
      <c r="EAE425" s="152"/>
      <c r="EAF425" s="152"/>
      <c r="EAG425" s="152"/>
      <c r="EAH425" s="152"/>
      <c r="EAI425" s="152"/>
      <c r="EAJ425" s="152"/>
      <c r="EAK425" s="152"/>
      <c r="EAL425" s="152"/>
      <c r="EAM425" s="152"/>
      <c r="EAN425" s="152"/>
      <c r="EAO425" s="152"/>
      <c r="EAP425" s="152"/>
      <c r="EAQ425" s="152"/>
      <c r="EAR425" s="152"/>
      <c r="EAS425" s="152"/>
      <c r="EAT425" s="152"/>
      <c r="EAU425" s="152"/>
      <c r="EAV425" s="152"/>
      <c r="EAW425" s="152"/>
      <c r="EAX425" s="152"/>
      <c r="EAY425" s="152"/>
      <c r="EAZ425" s="152"/>
      <c r="EBA425" s="152"/>
      <c r="EBB425" s="152"/>
      <c r="EBC425" s="152"/>
      <c r="EBD425" s="152"/>
      <c r="EBE425" s="152"/>
      <c r="EBF425" s="152"/>
      <c r="EBG425" s="152"/>
      <c r="EBH425" s="152"/>
      <c r="EBI425" s="152"/>
      <c r="EBJ425" s="152"/>
      <c r="EBK425" s="152"/>
      <c r="EBL425" s="152"/>
      <c r="EBM425" s="152"/>
      <c r="EBN425" s="152"/>
      <c r="EBO425" s="152"/>
      <c r="EBP425" s="152"/>
      <c r="EBQ425" s="152"/>
      <c r="EBR425" s="152"/>
      <c r="EBS425" s="152"/>
      <c r="EBT425" s="152"/>
      <c r="EBU425" s="152"/>
      <c r="EBV425" s="152"/>
      <c r="EBW425" s="152"/>
      <c r="EBX425" s="152"/>
      <c r="EBY425" s="152"/>
      <c r="EBZ425" s="152"/>
      <c r="ECA425" s="152"/>
      <c r="ECB425" s="152"/>
      <c r="ECC425" s="152"/>
      <c r="ECD425" s="152"/>
      <c r="ECE425" s="152"/>
      <c r="ECF425" s="152"/>
      <c r="ECG425" s="152"/>
      <c r="ECH425" s="152"/>
      <c r="ECI425" s="152"/>
      <c r="ECJ425" s="152"/>
      <c r="ECK425" s="152"/>
      <c r="ECL425" s="152"/>
      <c r="ECM425" s="152"/>
      <c r="ECN425" s="152"/>
      <c r="ECO425" s="152"/>
      <c r="ECP425" s="152"/>
      <c r="ECQ425" s="152"/>
      <c r="ECR425" s="152"/>
      <c r="ECS425" s="152"/>
      <c r="ECT425" s="152"/>
      <c r="ECU425" s="152"/>
      <c r="ECV425" s="152"/>
      <c r="ECW425" s="152"/>
      <c r="ECX425" s="152"/>
      <c r="ECY425" s="152"/>
      <c r="ECZ425" s="152"/>
      <c r="EDA425" s="152"/>
      <c r="EDB425" s="152"/>
      <c r="EDC425" s="152"/>
      <c r="EDD425" s="152"/>
      <c r="EDE425" s="152"/>
      <c r="EDF425" s="152"/>
      <c r="EDG425" s="152"/>
      <c r="EDH425" s="152"/>
      <c r="EDI425" s="152"/>
      <c r="EDJ425" s="152"/>
      <c r="EDK425" s="152"/>
      <c r="EDL425" s="152"/>
      <c r="EDM425" s="152"/>
      <c r="EDN425" s="152"/>
      <c r="EDO425" s="152"/>
      <c r="EDP425" s="152"/>
      <c r="EDQ425" s="152"/>
      <c r="EDR425" s="152"/>
      <c r="EDS425" s="152"/>
      <c r="EDT425" s="152"/>
      <c r="EDU425" s="152"/>
      <c r="EDV425" s="152"/>
      <c r="EDW425" s="152"/>
      <c r="EDX425" s="152"/>
      <c r="EDY425" s="152"/>
      <c r="EDZ425" s="152"/>
      <c r="EEA425" s="152"/>
      <c r="EEB425" s="152"/>
      <c r="EEC425" s="152"/>
      <c r="EED425" s="152"/>
      <c r="EEE425" s="152"/>
      <c r="EEF425" s="152"/>
      <c r="EEG425" s="152"/>
      <c r="EEH425" s="152"/>
      <c r="EEI425" s="152"/>
      <c r="EEJ425" s="152"/>
      <c r="EEK425" s="152"/>
      <c r="EEL425" s="152"/>
      <c r="EEM425" s="152"/>
      <c r="EEN425" s="152"/>
      <c r="EEO425" s="152"/>
      <c r="EEP425" s="152"/>
      <c r="EEQ425" s="152"/>
      <c r="EER425" s="152"/>
      <c r="EES425" s="152"/>
      <c r="EET425" s="152"/>
      <c r="EEU425" s="152"/>
      <c r="EEV425" s="152"/>
      <c r="EEW425" s="152"/>
      <c r="EEX425" s="152"/>
      <c r="EEY425" s="152"/>
      <c r="EEZ425" s="152"/>
      <c r="EFA425" s="152"/>
      <c r="EFB425" s="152"/>
      <c r="EFC425" s="152"/>
      <c r="EFD425" s="152"/>
      <c r="EFE425" s="152"/>
      <c r="EFF425" s="152"/>
      <c r="EFG425" s="152"/>
      <c r="EFH425" s="152"/>
      <c r="EFI425" s="152"/>
      <c r="EFJ425" s="152"/>
      <c r="EFK425" s="152"/>
      <c r="EFL425" s="152"/>
      <c r="EFM425" s="152"/>
      <c r="EFN425" s="152"/>
      <c r="EFO425" s="152"/>
      <c r="EFP425" s="152"/>
      <c r="EFQ425" s="152"/>
      <c r="EFR425" s="152"/>
      <c r="EFS425" s="152"/>
      <c r="EFT425" s="152"/>
      <c r="EFU425" s="152"/>
      <c r="EFV425" s="152"/>
      <c r="EFW425" s="152"/>
      <c r="EFX425" s="152"/>
      <c r="EFY425" s="152"/>
      <c r="EFZ425" s="152"/>
      <c r="EGA425" s="152"/>
      <c r="EGB425" s="152"/>
      <c r="EGC425" s="152"/>
      <c r="EGD425" s="152"/>
      <c r="EGE425" s="152"/>
      <c r="EGF425" s="152"/>
      <c r="EGG425" s="152"/>
      <c r="EGH425" s="152"/>
      <c r="EGI425" s="152"/>
      <c r="EGJ425" s="152"/>
      <c r="EGK425" s="152"/>
      <c r="EGL425" s="152"/>
      <c r="EGM425" s="152"/>
      <c r="EGN425" s="152"/>
      <c r="EGO425" s="152"/>
      <c r="EGP425" s="152"/>
      <c r="EGQ425" s="152"/>
      <c r="EGR425" s="152"/>
      <c r="EGS425" s="152"/>
      <c r="EGT425" s="152"/>
      <c r="EGU425" s="152"/>
      <c r="EGV425" s="152"/>
      <c r="EGW425" s="152"/>
      <c r="EGX425" s="152"/>
      <c r="EGY425" s="152"/>
      <c r="EGZ425" s="152"/>
      <c r="EHA425" s="152"/>
      <c r="EHB425" s="152"/>
      <c r="EHC425" s="152"/>
      <c r="EHD425" s="152"/>
      <c r="EHE425" s="152"/>
      <c r="EHF425" s="152"/>
      <c r="EHG425" s="152"/>
      <c r="EHH425" s="152"/>
      <c r="EHI425" s="152"/>
      <c r="EHJ425" s="152"/>
      <c r="EHK425" s="152"/>
      <c r="EHL425" s="152"/>
      <c r="EHM425" s="152"/>
      <c r="EHN425" s="152"/>
      <c r="EHO425" s="152"/>
      <c r="EHP425" s="152"/>
      <c r="EHQ425" s="152"/>
      <c r="EHR425" s="152"/>
      <c r="EHS425" s="152"/>
      <c r="EHT425" s="152"/>
      <c r="EHU425" s="152"/>
      <c r="EHV425" s="152"/>
      <c r="EHW425" s="152"/>
      <c r="EHX425" s="152"/>
      <c r="EHY425" s="152"/>
      <c r="EHZ425" s="152"/>
      <c r="EIA425" s="152"/>
      <c r="EIB425" s="152"/>
      <c r="EIC425" s="152"/>
      <c r="EID425" s="152"/>
      <c r="EIE425" s="152"/>
      <c r="EIF425" s="152"/>
      <c r="EIG425" s="152"/>
      <c r="EIH425" s="152"/>
      <c r="EII425" s="152"/>
      <c r="EIJ425" s="152"/>
      <c r="EIK425" s="152"/>
      <c r="EIL425" s="152"/>
      <c r="EIM425" s="152"/>
      <c r="EIN425" s="152"/>
      <c r="EIO425" s="152"/>
      <c r="EIP425" s="152"/>
      <c r="EIQ425" s="152"/>
      <c r="EIR425" s="152"/>
      <c r="EIS425" s="152"/>
      <c r="EIT425" s="152"/>
      <c r="EIU425" s="152"/>
      <c r="EIV425" s="152"/>
      <c r="EIW425" s="152"/>
      <c r="EIX425" s="152"/>
      <c r="EIY425" s="152"/>
      <c r="EIZ425" s="152"/>
      <c r="EJA425" s="152"/>
      <c r="EJB425" s="152"/>
      <c r="EJC425" s="152"/>
      <c r="EJD425" s="152"/>
      <c r="EJE425" s="152"/>
      <c r="EJF425" s="152"/>
      <c r="EJG425" s="152"/>
      <c r="EJH425" s="152"/>
      <c r="EJI425" s="152"/>
      <c r="EJJ425" s="152"/>
      <c r="EJK425" s="152"/>
      <c r="EJL425" s="152"/>
      <c r="EJM425" s="152"/>
      <c r="EJN425" s="152"/>
      <c r="EJO425" s="152"/>
      <c r="EJP425" s="152"/>
      <c r="EJQ425" s="152"/>
      <c r="EJR425" s="152"/>
      <c r="EJS425" s="152"/>
      <c r="EJT425" s="152"/>
      <c r="EJU425" s="152"/>
      <c r="EJV425" s="152"/>
      <c r="EJW425" s="152"/>
      <c r="EJX425" s="152"/>
      <c r="EJY425" s="152"/>
      <c r="EJZ425" s="152"/>
      <c r="EKA425" s="152"/>
      <c r="EKB425" s="152"/>
      <c r="EKC425" s="152"/>
      <c r="EKD425" s="152"/>
      <c r="EKE425" s="152"/>
      <c r="EKF425" s="152"/>
      <c r="EKG425" s="152"/>
      <c r="EKH425" s="152"/>
      <c r="EKI425" s="152"/>
      <c r="EKJ425" s="152"/>
      <c r="EKK425" s="152"/>
      <c r="EKL425" s="152"/>
      <c r="EKM425" s="152"/>
      <c r="EKN425" s="152"/>
      <c r="EKO425" s="152"/>
      <c r="EKP425" s="152"/>
      <c r="EKQ425" s="152"/>
      <c r="EKR425" s="152"/>
      <c r="EKS425" s="152"/>
      <c r="EKT425" s="152"/>
      <c r="EKU425" s="152"/>
      <c r="EKV425" s="152"/>
      <c r="EKW425" s="152"/>
      <c r="EKX425" s="152"/>
      <c r="EKY425" s="152"/>
      <c r="EKZ425" s="152"/>
      <c r="ELA425" s="152"/>
      <c r="ELB425" s="152"/>
      <c r="ELC425" s="152"/>
      <c r="ELD425" s="152"/>
      <c r="ELE425" s="152"/>
      <c r="ELF425" s="152"/>
      <c r="ELG425" s="152"/>
      <c r="ELH425" s="152"/>
      <c r="ELI425" s="152"/>
      <c r="ELJ425" s="152"/>
      <c r="ELK425" s="152"/>
      <c r="ELL425" s="152"/>
      <c r="ELM425" s="152"/>
      <c r="ELN425" s="152"/>
      <c r="ELO425" s="152"/>
      <c r="ELP425" s="152"/>
      <c r="ELQ425" s="152"/>
      <c r="ELR425" s="152"/>
      <c r="ELS425" s="152"/>
      <c r="ELT425" s="152"/>
      <c r="ELU425" s="152"/>
      <c r="ELV425" s="152"/>
      <c r="ELW425" s="152"/>
      <c r="ELX425" s="152"/>
      <c r="ELY425" s="152"/>
      <c r="ELZ425" s="152"/>
      <c r="EMA425" s="152"/>
      <c r="EMB425" s="152"/>
      <c r="EMC425" s="152"/>
      <c r="EMD425" s="152"/>
      <c r="EME425" s="152"/>
      <c r="EMF425" s="152"/>
      <c r="EMG425" s="152"/>
      <c r="EMH425" s="152"/>
      <c r="EMI425" s="152"/>
      <c r="EMJ425" s="152"/>
      <c r="EMK425" s="152"/>
      <c r="EML425" s="152"/>
      <c r="EMM425" s="152"/>
      <c r="EMN425" s="152"/>
      <c r="EMO425" s="152"/>
      <c r="EMP425" s="152"/>
      <c r="EMQ425" s="152"/>
      <c r="EMR425" s="152"/>
      <c r="EMS425" s="152"/>
      <c r="EMT425" s="152"/>
      <c r="EMU425" s="152"/>
      <c r="EMV425" s="152"/>
      <c r="EMW425" s="152"/>
      <c r="EMX425" s="152"/>
      <c r="EMY425" s="152"/>
      <c r="EMZ425" s="152"/>
      <c r="ENA425" s="152"/>
      <c r="ENB425" s="152"/>
      <c r="ENC425" s="152"/>
      <c r="END425" s="152"/>
      <c r="ENE425" s="152"/>
      <c r="ENF425" s="152"/>
      <c r="ENG425" s="152"/>
      <c r="ENH425" s="152"/>
      <c r="ENI425" s="152"/>
      <c r="ENJ425" s="152"/>
      <c r="ENK425" s="152"/>
      <c r="ENL425" s="152"/>
      <c r="ENM425" s="152"/>
      <c r="ENN425" s="152"/>
      <c r="ENO425" s="152"/>
      <c r="ENP425" s="152"/>
      <c r="ENQ425" s="152"/>
      <c r="ENR425" s="152"/>
      <c r="ENS425" s="152"/>
      <c r="ENT425" s="152"/>
      <c r="ENU425" s="152"/>
      <c r="ENV425" s="152"/>
      <c r="ENW425" s="152"/>
      <c r="ENX425" s="152"/>
      <c r="ENY425" s="152"/>
      <c r="ENZ425" s="152"/>
      <c r="EOA425" s="152"/>
      <c r="EOB425" s="152"/>
      <c r="EOC425" s="152"/>
      <c r="EOD425" s="152"/>
      <c r="EOE425" s="152"/>
      <c r="EOF425" s="152"/>
      <c r="EOG425" s="152"/>
      <c r="EOH425" s="152"/>
      <c r="EOI425" s="152"/>
      <c r="EOJ425" s="152"/>
      <c r="EOK425" s="152"/>
      <c r="EOL425" s="152"/>
      <c r="EOM425" s="152"/>
      <c r="EON425" s="152"/>
      <c r="EOO425" s="152"/>
      <c r="EOP425" s="152"/>
      <c r="EOQ425" s="152"/>
      <c r="EOR425" s="152"/>
      <c r="EOS425" s="152"/>
      <c r="EOT425" s="152"/>
      <c r="EOU425" s="152"/>
      <c r="EOV425" s="152"/>
      <c r="EOW425" s="152"/>
      <c r="EOX425" s="152"/>
      <c r="EOY425" s="152"/>
      <c r="EOZ425" s="152"/>
      <c r="EPA425" s="152"/>
      <c r="EPB425" s="152"/>
      <c r="EPC425" s="152"/>
      <c r="EPD425" s="152"/>
      <c r="EPE425" s="152"/>
      <c r="EPF425" s="152"/>
      <c r="EPG425" s="152"/>
      <c r="EPH425" s="152"/>
      <c r="EPI425" s="152"/>
      <c r="EPJ425" s="152"/>
      <c r="EPK425" s="152"/>
      <c r="EPL425" s="152"/>
      <c r="EPM425" s="152"/>
      <c r="EPN425" s="152"/>
      <c r="EPO425" s="152"/>
      <c r="EPP425" s="152"/>
      <c r="EPQ425" s="152"/>
      <c r="EPR425" s="152"/>
      <c r="EPS425" s="152"/>
      <c r="EPT425" s="152"/>
      <c r="EPU425" s="152"/>
      <c r="EPV425" s="152"/>
      <c r="EPW425" s="152"/>
      <c r="EPX425" s="152"/>
      <c r="EPY425" s="152"/>
      <c r="EPZ425" s="152"/>
      <c r="EQA425" s="152"/>
      <c r="EQB425" s="152"/>
      <c r="EQC425" s="152"/>
      <c r="EQD425" s="152"/>
      <c r="EQE425" s="152"/>
      <c r="EQF425" s="152"/>
      <c r="EQG425" s="152"/>
      <c r="EQH425" s="152"/>
      <c r="EQI425" s="152"/>
      <c r="EQJ425" s="152"/>
      <c r="EQK425" s="152"/>
      <c r="EQL425" s="152"/>
      <c r="EQM425" s="152"/>
      <c r="EQN425" s="152"/>
      <c r="EQO425" s="152"/>
      <c r="EQP425" s="152"/>
      <c r="EQQ425" s="152"/>
      <c r="EQR425" s="152"/>
      <c r="EQS425" s="152"/>
      <c r="EQT425" s="152"/>
      <c r="EQU425" s="152"/>
      <c r="EQV425" s="152"/>
      <c r="EQW425" s="152"/>
      <c r="EQX425" s="152"/>
      <c r="EQY425" s="152"/>
      <c r="EQZ425" s="152"/>
      <c r="ERA425" s="152"/>
      <c r="ERB425" s="152"/>
      <c r="ERC425" s="152"/>
      <c r="ERD425" s="152"/>
      <c r="ERE425" s="152"/>
      <c r="ERF425" s="152"/>
      <c r="ERG425" s="152"/>
      <c r="ERH425" s="152"/>
      <c r="ERI425" s="152"/>
      <c r="ERJ425" s="152"/>
      <c r="ERK425" s="152"/>
      <c r="ERL425" s="152"/>
      <c r="ERM425" s="152"/>
      <c r="ERN425" s="152"/>
      <c r="ERO425" s="152"/>
      <c r="ERP425" s="152"/>
      <c r="ERQ425" s="152"/>
      <c r="ERR425" s="152"/>
      <c r="ERS425" s="152"/>
      <c r="ERT425" s="152"/>
      <c r="ERU425" s="152"/>
      <c r="ERV425" s="152"/>
      <c r="ERW425" s="152"/>
      <c r="ERX425" s="152"/>
      <c r="ERY425" s="152"/>
      <c r="ERZ425" s="152"/>
      <c r="ESA425" s="152"/>
      <c r="ESB425" s="152"/>
      <c r="ESC425" s="152"/>
      <c r="ESD425" s="152"/>
      <c r="ESE425" s="152"/>
      <c r="ESF425" s="152"/>
      <c r="ESG425" s="152"/>
      <c r="ESH425" s="152"/>
      <c r="ESI425" s="152"/>
      <c r="ESJ425" s="152"/>
      <c r="ESK425" s="152"/>
      <c r="ESL425" s="152"/>
      <c r="ESM425" s="152"/>
      <c r="ESN425" s="152"/>
      <c r="ESO425" s="152"/>
      <c r="ESP425" s="152"/>
      <c r="ESQ425" s="152"/>
      <c r="ESR425" s="152"/>
      <c r="ESS425" s="152"/>
      <c r="EST425" s="152"/>
      <c r="ESU425" s="152"/>
      <c r="ESV425" s="152"/>
      <c r="ESW425" s="152"/>
      <c r="ESX425" s="152"/>
      <c r="ESY425" s="152"/>
      <c r="ESZ425" s="152"/>
      <c r="ETA425" s="152"/>
      <c r="ETB425" s="152"/>
      <c r="ETC425" s="152"/>
      <c r="ETD425" s="152"/>
      <c r="ETE425" s="152"/>
      <c r="ETF425" s="152"/>
      <c r="ETG425" s="152"/>
      <c r="ETH425" s="152"/>
      <c r="ETI425" s="152"/>
      <c r="ETJ425" s="152"/>
      <c r="ETK425" s="152"/>
      <c r="ETL425" s="152"/>
      <c r="ETM425" s="152"/>
      <c r="ETN425" s="152"/>
      <c r="ETO425" s="152"/>
      <c r="ETP425" s="152"/>
      <c r="ETQ425" s="152"/>
      <c r="ETR425" s="152"/>
      <c r="ETS425" s="152"/>
      <c r="ETT425" s="152"/>
      <c r="ETU425" s="152"/>
      <c r="ETV425" s="152"/>
      <c r="ETW425" s="152"/>
      <c r="ETX425" s="152"/>
      <c r="ETY425" s="152"/>
      <c r="ETZ425" s="152"/>
      <c r="EUA425" s="152"/>
      <c r="EUB425" s="152"/>
      <c r="EUC425" s="152"/>
      <c r="EUD425" s="152"/>
      <c r="EUE425" s="152"/>
      <c r="EUF425" s="152"/>
      <c r="EUG425" s="152"/>
      <c r="EUH425" s="152"/>
      <c r="EUI425" s="152"/>
      <c r="EUJ425" s="152"/>
      <c r="EUK425" s="152"/>
      <c r="EUL425" s="152"/>
      <c r="EUM425" s="152"/>
      <c r="EUN425" s="152"/>
      <c r="EUO425" s="152"/>
      <c r="EUP425" s="152"/>
      <c r="EUQ425" s="152"/>
      <c r="EUR425" s="152"/>
      <c r="EUS425" s="152"/>
      <c r="EUT425" s="152"/>
      <c r="EUU425" s="152"/>
      <c r="EUV425" s="152"/>
      <c r="EUW425" s="152"/>
      <c r="EUX425" s="152"/>
      <c r="EUY425" s="152"/>
      <c r="EUZ425" s="152"/>
      <c r="EVA425" s="152"/>
      <c r="EVB425" s="152"/>
      <c r="EVC425" s="152"/>
      <c r="EVD425" s="152"/>
      <c r="EVE425" s="152"/>
      <c r="EVF425" s="152"/>
      <c r="EVG425" s="152"/>
      <c r="EVH425" s="152"/>
      <c r="EVI425" s="152"/>
      <c r="EVJ425" s="152"/>
      <c r="EVK425" s="152"/>
      <c r="EVL425" s="152"/>
      <c r="EVM425" s="152"/>
      <c r="EVN425" s="152"/>
      <c r="EVO425" s="152"/>
      <c r="EVP425" s="152"/>
      <c r="EVQ425" s="152"/>
      <c r="EVR425" s="152"/>
      <c r="EVS425" s="152"/>
      <c r="EVT425" s="152"/>
      <c r="EVU425" s="152"/>
      <c r="EVV425" s="152"/>
      <c r="EVW425" s="152"/>
      <c r="EVX425" s="152"/>
      <c r="EVY425" s="152"/>
      <c r="EVZ425" s="152"/>
      <c r="EWA425" s="152"/>
      <c r="EWB425" s="152"/>
      <c r="EWC425" s="152"/>
      <c r="EWD425" s="152"/>
      <c r="EWE425" s="152"/>
      <c r="EWF425" s="152"/>
      <c r="EWG425" s="152"/>
      <c r="EWH425" s="152"/>
      <c r="EWI425" s="152"/>
      <c r="EWJ425" s="152"/>
      <c r="EWK425" s="152"/>
      <c r="EWL425" s="152"/>
      <c r="EWM425" s="152"/>
      <c r="EWN425" s="152"/>
      <c r="EWO425" s="152"/>
      <c r="EWP425" s="152"/>
      <c r="EWQ425" s="152"/>
      <c r="EWR425" s="152"/>
      <c r="EWS425" s="152"/>
      <c r="EWT425" s="152"/>
      <c r="EWU425" s="152"/>
      <c r="EWV425" s="152"/>
      <c r="EWW425" s="152"/>
      <c r="EWX425" s="152"/>
      <c r="EWY425" s="152"/>
      <c r="EWZ425" s="152"/>
      <c r="EXA425" s="152"/>
      <c r="EXB425" s="152"/>
      <c r="EXC425" s="152"/>
      <c r="EXD425" s="152"/>
      <c r="EXE425" s="152"/>
      <c r="EXF425" s="152"/>
      <c r="EXG425" s="152"/>
      <c r="EXH425" s="152"/>
      <c r="EXI425" s="152"/>
      <c r="EXJ425" s="152"/>
      <c r="EXK425" s="152"/>
      <c r="EXL425" s="152"/>
      <c r="EXM425" s="152"/>
      <c r="EXN425" s="152"/>
      <c r="EXO425" s="152"/>
      <c r="EXP425" s="152"/>
      <c r="EXQ425" s="152"/>
      <c r="EXR425" s="152"/>
      <c r="EXS425" s="152"/>
      <c r="EXT425" s="152"/>
      <c r="EXU425" s="152"/>
      <c r="EXV425" s="152"/>
      <c r="EXW425" s="152"/>
      <c r="EXX425" s="152"/>
      <c r="EXY425" s="152"/>
      <c r="EXZ425" s="152"/>
      <c r="EYA425" s="152"/>
      <c r="EYB425" s="152"/>
      <c r="EYC425" s="152"/>
      <c r="EYD425" s="152"/>
      <c r="EYE425" s="152"/>
      <c r="EYF425" s="152"/>
      <c r="EYG425" s="152"/>
      <c r="EYH425" s="152"/>
      <c r="EYI425" s="152"/>
      <c r="EYJ425" s="152"/>
      <c r="EYK425" s="152"/>
      <c r="EYL425" s="152"/>
      <c r="EYM425" s="152"/>
      <c r="EYN425" s="152"/>
      <c r="EYO425" s="152"/>
      <c r="EYP425" s="152"/>
      <c r="EYQ425" s="152"/>
      <c r="EYR425" s="152"/>
      <c r="EYS425" s="152"/>
      <c r="EYT425" s="152"/>
      <c r="EYU425" s="152"/>
      <c r="EYV425" s="152"/>
      <c r="EYW425" s="152"/>
      <c r="EYX425" s="152"/>
      <c r="EYY425" s="152"/>
      <c r="EYZ425" s="152"/>
      <c r="EZA425" s="152"/>
      <c r="EZB425" s="152"/>
      <c r="EZC425" s="152"/>
      <c r="EZD425" s="152"/>
      <c r="EZE425" s="152"/>
      <c r="EZF425" s="152"/>
      <c r="EZG425" s="152"/>
      <c r="EZH425" s="152"/>
      <c r="EZI425" s="152"/>
      <c r="EZJ425" s="152"/>
      <c r="EZK425" s="152"/>
      <c r="EZL425" s="152"/>
      <c r="EZM425" s="152"/>
      <c r="EZN425" s="152"/>
      <c r="EZO425" s="152"/>
      <c r="EZP425" s="152"/>
      <c r="EZQ425" s="152"/>
      <c r="EZR425" s="152"/>
      <c r="EZS425" s="152"/>
      <c r="EZT425" s="152"/>
      <c r="EZU425" s="152"/>
      <c r="EZV425" s="152"/>
      <c r="EZW425" s="152"/>
      <c r="EZX425" s="152"/>
      <c r="EZY425" s="152"/>
      <c r="EZZ425" s="152"/>
      <c r="FAA425" s="152"/>
      <c r="FAB425" s="152"/>
      <c r="FAC425" s="152"/>
      <c r="FAD425" s="152"/>
      <c r="FAE425" s="152"/>
      <c r="FAF425" s="152"/>
      <c r="FAG425" s="152"/>
      <c r="FAH425" s="152"/>
      <c r="FAI425" s="152"/>
      <c r="FAJ425" s="152"/>
      <c r="FAK425" s="152"/>
      <c r="FAL425" s="152"/>
      <c r="FAM425" s="152"/>
      <c r="FAN425" s="152"/>
      <c r="FAO425" s="152"/>
      <c r="FAP425" s="152"/>
      <c r="FAQ425" s="152"/>
      <c r="FAR425" s="152"/>
      <c r="FAS425" s="152"/>
      <c r="FAT425" s="152"/>
      <c r="FAU425" s="152"/>
      <c r="FAV425" s="152"/>
      <c r="FAW425" s="152"/>
      <c r="FAX425" s="152"/>
      <c r="FAY425" s="152"/>
      <c r="FAZ425" s="152"/>
      <c r="FBA425" s="152"/>
      <c r="FBB425" s="152"/>
      <c r="FBC425" s="152"/>
      <c r="FBD425" s="152"/>
      <c r="FBE425" s="152"/>
      <c r="FBF425" s="152"/>
      <c r="FBG425" s="152"/>
      <c r="FBH425" s="152"/>
      <c r="FBI425" s="152"/>
      <c r="FBJ425" s="152"/>
      <c r="FBK425" s="152"/>
      <c r="FBL425" s="152"/>
      <c r="FBM425" s="152"/>
      <c r="FBN425" s="152"/>
      <c r="FBO425" s="152"/>
      <c r="FBP425" s="152"/>
      <c r="FBQ425" s="152"/>
      <c r="FBR425" s="152"/>
      <c r="FBS425" s="152"/>
      <c r="FBT425" s="152"/>
      <c r="FBU425" s="152"/>
      <c r="FBV425" s="152"/>
      <c r="FBW425" s="152"/>
      <c r="FBX425" s="152"/>
      <c r="FBY425" s="152"/>
      <c r="FBZ425" s="152"/>
      <c r="FCA425" s="152"/>
      <c r="FCB425" s="152"/>
      <c r="FCC425" s="152"/>
      <c r="FCD425" s="152"/>
      <c r="FCE425" s="152"/>
      <c r="FCF425" s="152"/>
      <c r="FCG425" s="152"/>
      <c r="FCH425" s="152"/>
      <c r="FCI425" s="152"/>
      <c r="FCJ425" s="152"/>
      <c r="FCK425" s="152"/>
      <c r="FCL425" s="152"/>
      <c r="FCM425" s="152"/>
      <c r="FCN425" s="152"/>
      <c r="FCO425" s="152"/>
      <c r="FCP425" s="152"/>
      <c r="FCQ425" s="152"/>
      <c r="FCR425" s="152"/>
      <c r="FCS425" s="152"/>
      <c r="FCT425" s="152"/>
      <c r="FCU425" s="152"/>
      <c r="FCV425" s="152"/>
      <c r="FCW425" s="152"/>
      <c r="FCX425" s="152"/>
      <c r="FCY425" s="152"/>
      <c r="FCZ425" s="152"/>
      <c r="FDA425" s="152"/>
      <c r="FDB425" s="152"/>
      <c r="FDC425" s="152"/>
      <c r="FDD425" s="152"/>
      <c r="FDE425" s="152"/>
      <c r="FDF425" s="152"/>
      <c r="FDG425" s="152"/>
      <c r="FDH425" s="152"/>
      <c r="FDI425" s="152"/>
      <c r="FDJ425" s="152"/>
      <c r="FDK425" s="152"/>
      <c r="FDL425" s="152"/>
      <c r="FDM425" s="152"/>
      <c r="FDN425" s="152"/>
      <c r="FDO425" s="152"/>
      <c r="FDP425" s="152"/>
      <c r="FDQ425" s="152"/>
      <c r="FDR425" s="152"/>
      <c r="FDS425" s="152"/>
      <c r="FDT425" s="152"/>
      <c r="FDU425" s="152"/>
      <c r="FDV425" s="152"/>
      <c r="FDW425" s="152"/>
      <c r="FDX425" s="152"/>
      <c r="FDY425" s="152"/>
      <c r="FDZ425" s="152"/>
      <c r="FEA425" s="152"/>
      <c r="FEB425" s="152"/>
      <c r="FEC425" s="152"/>
      <c r="FED425" s="152"/>
      <c r="FEE425" s="152"/>
      <c r="FEF425" s="152"/>
      <c r="FEG425" s="152"/>
      <c r="FEH425" s="152"/>
      <c r="FEI425" s="152"/>
      <c r="FEJ425" s="152"/>
      <c r="FEK425" s="152"/>
      <c r="FEL425" s="152"/>
      <c r="FEM425" s="152"/>
      <c r="FEN425" s="152"/>
      <c r="FEO425" s="152"/>
      <c r="FEP425" s="152"/>
      <c r="FEQ425" s="152"/>
      <c r="FER425" s="152"/>
      <c r="FES425" s="152"/>
      <c r="FET425" s="152"/>
      <c r="FEU425" s="152"/>
      <c r="FEV425" s="152"/>
      <c r="FEW425" s="152"/>
      <c r="FEX425" s="152"/>
      <c r="FEY425" s="152"/>
      <c r="FEZ425" s="152"/>
      <c r="FFA425" s="152"/>
      <c r="FFB425" s="152"/>
      <c r="FFC425" s="152"/>
      <c r="FFD425" s="152"/>
      <c r="FFE425" s="152"/>
      <c r="FFF425" s="152"/>
      <c r="FFG425" s="152"/>
      <c r="FFH425" s="152"/>
      <c r="FFI425" s="152"/>
      <c r="FFJ425" s="152"/>
      <c r="FFK425" s="152"/>
      <c r="FFL425" s="152"/>
      <c r="FFM425" s="152"/>
      <c r="FFN425" s="152"/>
      <c r="FFO425" s="152"/>
      <c r="FFP425" s="152"/>
      <c r="FFQ425" s="152"/>
      <c r="FFR425" s="152"/>
      <c r="FFS425" s="152"/>
      <c r="FFT425" s="152"/>
      <c r="FFU425" s="152"/>
      <c r="FFV425" s="152"/>
      <c r="FFW425" s="152"/>
      <c r="FFX425" s="152"/>
      <c r="FFY425" s="152"/>
      <c r="FFZ425" s="152"/>
      <c r="FGA425" s="152"/>
      <c r="FGB425" s="152"/>
      <c r="FGC425" s="152"/>
      <c r="FGD425" s="152"/>
      <c r="FGE425" s="152"/>
      <c r="FGF425" s="152"/>
      <c r="FGG425" s="152"/>
      <c r="FGH425" s="152"/>
      <c r="FGI425" s="152"/>
      <c r="FGJ425" s="152"/>
      <c r="FGK425" s="152"/>
      <c r="FGL425" s="152"/>
      <c r="FGM425" s="152"/>
      <c r="FGN425" s="152"/>
      <c r="FGO425" s="152"/>
      <c r="FGP425" s="152"/>
      <c r="FGQ425" s="152"/>
      <c r="FGR425" s="152"/>
      <c r="FGS425" s="152"/>
      <c r="FGT425" s="152"/>
      <c r="FGU425" s="152"/>
      <c r="FGV425" s="152"/>
      <c r="FGW425" s="152"/>
      <c r="FGX425" s="152"/>
      <c r="FGY425" s="152"/>
      <c r="FGZ425" s="152"/>
      <c r="FHA425" s="152"/>
      <c r="FHB425" s="152"/>
      <c r="FHC425" s="152"/>
      <c r="FHD425" s="152"/>
      <c r="FHE425" s="152"/>
      <c r="FHF425" s="152"/>
      <c r="FHG425" s="152"/>
      <c r="FHH425" s="152"/>
      <c r="FHI425" s="152"/>
      <c r="FHJ425" s="152"/>
      <c r="FHK425" s="152"/>
      <c r="FHL425" s="152"/>
      <c r="FHM425" s="152"/>
      <c r="FHN425" s="152"/>
      <c r="FHO425" s="152"/>
      <c r="FHP425" s="152"/>
      <c r="FHQ425" s="152"/>
      <c r="FHR425" s="152"/>
      <c r="FHS425" s="152"/>
      <c r="FHT425" s="152"/>
      <c r="FHU425" s="152"/>
      <c r="FHV425" s="152"/>
      <c r="FHW425" s="152"/>
      <c r="FHX425" s="152"/>
      <c r="FHY425" s="152"/>
      <c r="FHZ425" s="152"/>
      <c r="FIA425" s="152"/>
      <c r="FIB425" s="152"/>
      <c r="FIC425" s="152"/>
      <c r="FID425" s="152"/>
      <c r="FIE425" s="152"/>
      <c r="FIF425" s="152"/>
      <c r="FIG425" s="152"/>
      <c r="FIH425" s="152"/>
      <c r="FII425" s="152"/>
      <c r="FIJ425" s="152"/>
      <c r="FIK425" s="152"/>
      <c r="FIL425" s="152"/>
      <c r="FIM425" s="152"/>
      <c r="FIN425" s="152"/>
      <c r="FIO425" s="152"/>
      <c r="FIP425" s="152"/>
      <c r="FIQ425" s="152"/>
      <c r="FIR425" s="152"/>
      <c r="FIS425" s="152"/>
      <c r="FIT425" s="152"/>
      <c r="FIU425" s="152"/>
      <c r="FIV425" s="152"/>
      <c r="FIW425" s="152"/>
      <c r="FIX425" s="152"/>
      <c r="FIY425" s="152"/>
      <c r="FIZ425" s="152"/>
      <c r="FJA425" s="152"/>
      <c r="FJB425" s="152"/>
      <c r="FJC425" s="152"/>
      <c r="FJD425" s="152"/>
      <c r="FJE425" s="152"/>
      <c r="FJF425" s="152"/>
      <c r="FJG425" s="152"/>
      <c r="FJH425" s="152"/>
      <c r="FJI425" s="152"/>
      <c r="FJJ425" s="152"/>
      <c r="FJK425" s="152"/>
      <c r="FJL425" s="152"/>
      <c r="FJM425" s="152"/>
      <c r="FJN425" s="152"/>
      <c r="FJO425" s="152"/>
      <c r="FJP425" s="152"/>
      <c r="FJQ425" s="152"/>
      <c r="FJR425" s="152"/>
      <c r="FJS425" s="152"/>
      <c r="FJT425" s="152"/>
      <c r="FJU425" s="152"/>
      <c r="FJV425" s="152"/>
      <c r="FJW425" s="152"/>
      <c r="FJX425" s="152"/>
      <c r="FJY425" s="152"/>
      <c r="FJZ425" s="152"/>
      <c r="FKA425" s="152"/>
      <c r="FKB425" s="152"/>
      <c r="FKC425" s="152"/>
      <c r="FKD425" s="152"/>
      <c r="FKE425" s="152"/>
      <c r="FKF425" s="152"/>
      <c r="FKG425" s="152"/>
      <c r="FKH425" s="152"/>
      <c r="FKI425" s="152"/>
      <c r="FKJ425" s="152"/>
      <c r="FKK425" s="152"/>
      <c r="FKL425" s="152"/>
      <c r="FKM425" s="152"/>
      <c r="FKN425" s="152"/>
      <c r="FKO425" s="152"/>
      <c r="FKP425" s="152"/>
      <c r="FKQ425" s="152"/>
      <c r="FKR425" s="152"/>
      <c r="FKS425" s="152"/>
      <c r="FKT425" s="152"/>
      <c r="FKU425" s="152"/>
      <c r="FKV425" s="152"/>
      <c r="FKW425" s="152"/>
      <c r="FKX425" s="152"/>
      <c r="FKY425" s="152"/>
      <c r="FKZ425" s="152"/>
      <c r="FLA425" s="152"/>
      <c r="FLB425" s="152"/>
      <c r="FLC425" s="152"/>
      <c r="FLD425" s="152"/>
      <c r="FLE425" s="152"/>
      <c r="FLF425" s="152"/>
      <c r="FLG425" s="152"/>
      <c r="FLH425" s="152"/>
      <c r="FLI425" s="152"/>
      <c r="FLJ425" s="152"/>
      <c r="FLK425" s="152"/>
      <c r="FLL425" s="152"/>
      <c r="FLM425" s="152"/>
      <c r="FLN425" s="152"/>
      <c r="FLO425" s="152"/>
      <c r="FLP425" s="152"/>
      <c r="FLQ425" s="152"/>
      <c r="FLR425" s="152"/>
      <c r="FLS425" s="152"/>
      <c r="FLT425" s="152"/>
      <c r="FLU425" s="152"/>
      <c r="FLV425" s="152"/>
      <c r="FLW425" s="152"/>
      <c r="FLX425" s="152"/>
      <c r="FLY425" s="152"/>
      <c r="FLZ425" s="152"/>
      <c r="FMA425" s="152"/>
      <c r="FMB425" s="152"/>
      <c r="FMC425" s="152"/>
      <c r="FMD425" s="152"/>
      <c r="FME425" s="152"/>
      <c r="FMF425" s="152"/>
      <c r="FMG425" s="152"/>
      <c r="FMH425" s="152"/>
      <c r="FMI425" s="152"/>
      <c r="FMJ425" s="152"/>
      <c r="FMK425" s="152"/>
      <c r="FML425" s="152"/>
      <c r="FMM425" s="152"/>
      <c r="FMN425" s="152"/>
      <c r="FMO425" s="152"/>
      <c r="FMP425" s="152"/>
      <c r="FMQ425" s="152"/>
      <c r="FMR425" s="152"/>
      <c r="FMS425" s="152"/>
      <c r="FMT425" s="152"/>
      <c r="FMU425" s="152"/>
      <c r="FMV425" s="152"/>
      <c r="FMW425" s="152"/>
      <c r="FMX425" s="152"/>
      <c r="FMY425" s="152"/>
      <c r="FMZ425" s="152"/>
      <c r="FNA425" s="152"/>
      <c r="FNB425" s="152"/>
      <c r="FNC425" s="152"/>
      <c r="FND425" s="152"/>
      <c r="FNE425" s="152"/>
      <c r="FNF425" s="152"/>
      <c r="FNG425" s="152"/>
      <c r="FNH425" s="152"/>
      <c r="FNI425" s="152"/>
      <c r="FNJ425" s="152"/>
      <c r="FNK425" s="152"/>
      <c r="FNL425" s="152"/>
      <c r="FNM425" s="152"/>
      <c r="FNN425" s="152"/>
      <c r="FNO425" s="152"/>
      <c r="FNP425" s="152"/>
      <c r="FNQ425" s="152"/>
      <c r="FNR425" s="152"/>
      <c r="FNS425" s="152"/>
      <c r="FNT425" s="152"/>
      <c r="FNU425" s="152"/>
      <c r="FNV425" s="152"/>
      <c r="FNW425" s="152"/>
      <c r="FNX425" s="152"/>
      <c r="FNY425" s="152"/>
      <c r="FNZ425" s="152"/>
      <c r="FOA425" s="152"/>
      <c r="FOB425" s="152"/>
      <c r="FOC425" s="152"/>
      <c r="FOD425" s="152"/>
      <c r="FOE425" s="152"/>
      <c r="FOF425" s="152"/>
      <c r="FOG425" s="152"/>
      <c r="FOH425" s="152"/>
      <c r="FOI425" s="152"/>
      <c r="FOJ425" s="152"/>
      <c r="FOK425" s="152"/>
      <c r="FOL425" s="152"/>
      <c r="FOM425" s="152"/>
      <c r="FON425" s="152"/>
      <c r="FOO425" s="152"/>
      <c r="FOP425" s="152"/>
      <c r="FOQ425" s="152"/>
      <c r="FOR425" s="152"/>
      <c r="FOS425" s="152"/>
      <c r="FOT425" s="152"/>
      <c r="FOU425" s="152"/>
      <c r="FOV425" s="152"/>
      <c r="FOW425" s="152"/>
      <c r="FOX425" s="152"/>
      <c r="FOY425" s="152"/>
      <c r="FOZ425" s="152"/>
      <c r="FPA425" s="152"/>
      <c r="FPB425" s="152"/>
      <c r="FPC425" s="152"/>
      <c r="FPD425" s="152"/>
      <c r="FPE425" s="152"/>
      <c r="FPF425" s="152"/>
      <c r="FPG425" s="152"/>
      <c r="FPH425" s="152"/>
      <c r="FPI425" s="152"/>
      <c r="FPJ425" s="152"/>
      <c r="FPK425" s="152"/>
      <c r="FPL425" s="152"/>
      <c r="FPM425" s="152"/>
      <c r="FPN425" s="152"/>
      <c r="FPO425" s="152"/>
      <c r="FPP425" s="152"/>
      <c r="FPQ425" s="152"/>
      <c r="FPR425" s="152"/>
      <c r="FPS425" s="152"/>
      <c r="FPT425" s="152"/>
      <c r="FPU425" s="152"/>
      <c r="FPV425" s="152"/>
      <c r="FPW425" s="152"/>
      <c r="FPX425" s="152"/>
      <c r="FPY425" s="152"/>
      <c r="FPZ425" s="152"/>
      <c r="FQA425" s="152"/>
      <c r="FQB425" s="152"/>
      <c r="FQC425" s="152"/>
      <c r="FQD425" s="152"/>
      <c r="FQE425" s="152"/>
      <c r="FQF425" s="152"/>
      <c r="FQG425" s="152"/>
      <c r="FQH425" s="152"/>
      <c r="FQI425" s="152"/>
      <c r="FQJ425" s="152"/>
      <c r="FQK425" s="152"/>
      <c r="FQL425" s="152"/>
      <c r="FQM425" s="152"/>
      <c r="FQN425" s="152"/>
      <c r="FQO425" s="152"/>
      <c r="FQP425" s="152"/>
      <c r="FQQ425" s="152"/>
      <c r="FQR425" s="152"/>
      <c r="FQS425" s="152"/>
      <c r="FQT425" s="152"/>
      <c r="FQU425" s="152"/>
      <c r="FQV425" s="152"/>
      <c r="FQW425" s="152"/>
      <c r="FQX425" s="152"/>
      <c r="FQY425" s="152"/>
      <c r="FQZ425" s="152"/>
      <c r="FRA425" s="152"/>
      <c r="FRB425" s="152"/>
      <c r="FRC425" s="152"/>
      <c r="FRD425" s="152"/>
      <c r="FRE425" s="152"/>
      <c r="FRF425" s="152"/>
      <c r="FRG425" s="152"/>
      <c r="FRH425" s="152"/>
      <c r="FRI425" s="152"/>
      <c r="FRJ425" s="152"/>
      <c r="FRK425" s="152"/>
      <c r="FRL425" s="152"/>
      <c r="FRM425" s="152"/>
      <c r="FRN425" s="152"/>
      <c r="FRO425" s="152"/>
      <c r="FRP425" s="152"/>
      <c r="FRQ425" s="152"/>
      <c r="FRR425" s="152"/>
      <c r="FRS425" s="152"/>
      <c r="FRT425" s="152"/>
      <c r="FRU425" s="152"/>
      <c r="FRV425" s="152"/>
      <c r="FRW425" s="152"/>
      <c r="FRX425" s="152"/>
      <c r="FRY425" s="152"/>
      <c r="FRZ425" s="152"/>
      <c r="FSA425" s="152"/>
      <c r="FSB425" s="152"/>
      <c r="FSC425" s="152"/>
      <c r="FSD425" s="152"/>
      <c r="FSE425" s="152"/>
      <c r="FSF425" s="152"/>
      <c r="FSG425" s="152"/>
      <c r="FSH425" s="152"/>
      <c r="FSI425" s="152"/>
      <c r="FSJ425" s="152"/>
      <c r="FSK425" s="152"/>
      <c r="FSL425" s="152"/>
      <c r="FSM425" s="152"/>
      <c r="FSN425" s="152"/>
      <c r="FSO425" s="152"/>
      <c r="FSP425" s="152"/>
      <c r="FSQ425" s="152"/>
      <c r="FSR425" s="152"/>
      <c r="FSS425" s="152"/>
      <c r="FST425" s="152"/>
      <c r="FSU425" s="152"/>
      <c r="FSV425" s="152"/>
      <c r="FSW425" s="152"/>
      <c r="FSX425" s="152"/>
      <c r="FSY425" s="152"/>
      <c r="FSZ425" s="152"/>
      <c r="FTA425" s="152"/>
      <c r="FTB425" s="152"/>
      <c r="FTC425" s="152"/>
      <c r="FTD425" s="152"/>
      <c r="FTE425" s="152"/>
      <c r="FTF425" s="152"/>
      <c r="FTG425" s="152"/>
      <c r="FTH425" s="152"/>
      <c r="FTI425" s="152"/>
      <c r="FTJ425" s="152"/>
      <c r="FTK425" s="152"/>
      <c r="FTL425" s="152"/>
      <c r="FTM425" s="152"/>
      <c r="FTN425" s="152"/>
      <c r="FTO425" s="152"/>
      <c r="FTP425" s="152"/>
      <c r="FTQ425" s="152"/>
      <c r="FTR425" s="152"/>
      <c r="FTS425" s="152"/>
      <c r="FTT425" s="152"/>
      <c r="FTU425" s="152"/>
      <c r="FTV425" s="152"/>
      <c r="FTW425" s="152"/>
      <c r="FTX425" s="152"/>
      <c r="FTY425" s="152"/>
      <c r="FTZ425" s="152"/>
      <c r="FUA425" s="152"/>
      <c r="FUB425" s="152"/>
      <c r="FUC425" s="152"/>
      <c r="FUD425" s="152"/>
      <c r="FUE425" s="152"/>
      <c r="FUF425" s="152"/>
      <c r="FUG425" s="152"/>
      <c r="FUH425" s="152"/>
      <c r="FUI425" s="152"/>
      <c r="FUJ425" s="152"/>
      <c r="FUK425" s="152"/>
      <c r="FUL425" s="152"/>
      <c r="FUM425" s="152"/>
      <c r="FUN425" s="152"/>
      <c r="FUO425" s="152"/>
      <c r="FUP425" s="152"/>
      <c r="FUQ425" s="152"/>
      <c r="FUR425" s="152"/>
      <c r="FUS425" s="152"/>
      <c r="FUT425" s="152"/>
      <c r="FUU425" s="152"/>
      <c r="FUV425" s="152"/>
      <c r="FUW425" s="152"/>
      <c r="FUX425" s="152"/>
      <c r="FUY425" s="152"/>
      <c r="FUZ425" s="152"/>
      <c r="FVA425" s="152"/>
      <c r="FVB425" s="152"/>
      <c r="FVC425" s="152"/>
      <c r="FVD425" s="152"/>
      <c r="FVE425" s="152"/>
      <c r="FVF425" s="152"/>
      <c r="FVG425" s="152"/>
      <c r="FVH425" s="152"/>
      <c r="FVI425" s="152"/>
      <c r="FVJ425" s="152"/>
      <c r="FVK425" s="152"/>
      <c r="FVL425" s="152"/>
      <c r="FVM425" s="152"/>
      <c r="FVN425" s="152"/>
      <c r="FVO425" s="152"/>
      <c r="FVP425" s="152"/>
      <c r="FVQ425" s="152"/>
      <c r="FVR425" s="152"/>
      <c r="FVS425" s="152"/>
      <c r="FVT425" s="152"/>
      <c r="FVU425" s="152"/>
      <c r="FVV425" s="152"/>
      <c r="FVW425" s="152"/>
      <c r="FVX425" s="152"/>
      <c r="FVY425" s="152"/>
      <c r="FVZ425" s="152"/>
      <c r="FWA425" s="152"/>
      <c r="FWB425" s="152"/>
      <c r="FWC425" s="152"/>
      <c r="FWD425" s="152"/>
      <c r="FWE425" s="152"/>
      <c r="FWF425" s="152"/>
      <c r="FWG425" s="152"/>
      <c r="FWH425" s="152"/>
      <c r="FWI425" s="152"/>
      <c r="FWJ425" s="152"/>
      <c r="FWK425" s="152"/>
      <c r="FWL425" s="152"/>
      <c r="FWM425" s="152"/>
      <c r="FWN425" s="152"/>
      <c r="FWO425" s="152"/>
      <c r="FWP425" s="152"/>
      <c r="FWQ425" s="152"/>
      <c r="FWR425" s="152"/>
      <c r="FWS425" s="152"/>
      <c r="FWT425" s="152"/>
      <c r="FWU425" s="152"/>
      <c r="FWV425" s="152"/>
      <c r="FWW425" s="152"/>
      <c r="FWX425" s="152"/>
      <c r="FWY425" s="152"/>
      <c r="FWZ425" s="152"/>
      <c r="FXA425" s="152"/>
      <c r="FXB425" s="152"/>
      <c r="FXC425" s="152"/>
      <c r="FXD425" s="152"/>
      <c r="FXE425" s="152"/>
      <c r="FXF425" s="152"/>
      <c r="FXG425" s="152"/>
      <c r="FXH425" s="152"/>
      <c r="FXI425" s="152"/>
      <c r="FXJ425" s="152"/>
      <c r="FXK425" s="152"/>
      <c r="FXL425" s="152"/>
      <c r="FXM425" s="152"/>
      <c r="FXN425" s="152"/>
      <c r="FXO425" s="152"/>
      <c r="FXP425" s="152"/>
      <c r="FXQ425" s="152"/>
      <c r="FXR425" s="152"/>
      <c r="FXS425" s="152"/>
      <c r="FXT425" s="152"/>
      <c r="FXU425" s="152"/>
      <c r="FXV425" s="152"/>
      <c r="FXW425" s="152"/>
      <c r="FXX425" s="152"/>
      <c r="FXY425" s="152"/>
      <c r="FXZ425" s="152"/>
      <c r="FYA425" s="152"/>
      <c r="FYB425" s="152"/>
      <c r="FYC425" s="152"/>
      <c r="FYD425" s="152"/>
      <c r="FYE425" s="152"/>
      <c r="FYF425" s="152"/>
      <c r="FYG425" s="152"/>
      <c r="FYH425" s="152"/>
      <c r="FYI425" s="152"/>
      <c r="FYJ425" s="152"/>
      <c r="FYK425" s="152"/>
      <c r="FYL425" s="152"/>
      <c r="FYM425" s="152"/>
      <c r="FYN425" s="152"/>
      <c r="FYO425" s="152"/>
      <c r="FYP425" s="152"/>
      <c r="FYQ425" s="152"/>
      <c r="FYR425" s="152"/>
      <c r="FYS425" s="152"/>
      <c r="FYT425" s="152"/>
      <c r="FYU425" s="152"/>
      <c r="FYV425" s="152"/>
      <c r="FYW425" s="152"/>
      <c r="FYX425" s="152"/>
      <c r="FYY425" s="152"/>
      <c r="FYZ425" s="152"/>
      <c r="FZA425" s="152"/>
      <c r="FZB425" s="152"/>
      <c r="FZC425" s="152"/>
      <c r="FZD425" s="152"/>
      <c r="FZE425" s="152"/>
      <c r="FZF425" s="152"/>
      <c r="FZG425" s="152"/>
      <c r="FZH425" s="152"/>
      <c r="FZI425" s="152"/>
      <c r="FZJ425" s="152"/>
      <c r="FZK425" s="152"/>
      <c r="FZL425" s="152"/>
      <c r="FZM425" s="152"/>
      <c r="FZN425" s="152"/>
      <c r="FZO425" s="152"/>
      <c r="FZP425" s="152"/>
      <c r="FZQ425" s="152"/>
      <c r="FZR425" s="152"/>
      <c r="FZS425" s="152"/>
      <c r="FZT425" s="152"/>
      <c r="FZU425" s="152"/>
      <c r="FZV425" s="152"/>
      <c r="FZW425" s="152"/>
      <c r="FZX425" s="152"/>
      <c r="FZY425" s="152"/>
      <c r="FZZ425" s="152"/>
      <c r="GAA425" s="152"/>
      <c r="GAB425" s="152"/>
      <c r="GAC425" s="152"/>
      <c r="GAD425" s="152"/>
      <c r="GAE425" s="152"/>
      <c r="GAF425" s="152"/>
      <c r="GAG425" s="152"/>
      <c r="GAH425" s="152"/>
      <c r="GAI425" s="152"/>
      <c r="GAJ425" s="152"/>
      <c r="GAK425" s="152"/>
      <c r="GAL425" s="152"/>
      <c r="GAM425" s="152"/>
      <c r="GAN425" s="152"/>
      <c r="GAO425" s="152"/>
      <c r="GAP425" s="152"/>
      <c r="GAQ425" s="152"/>
      <c r="GAR425" s="152"/>
      <c r="GAS425" s="152"/>
      <c r="GAT425" s="152"/>
      <c r="GAU425" s="152"/>
      <c r="GAV425" s="152"/>
      <c r="GAW425" s="152"/>
      <c r="GAX425" s="152"/>
      <c r="GAY425" s="152"/>
      <c r="GAZ425" s="152"/>
      <c r="GBA425" s="152"/>
      <c r="GBB425" s="152"/>
      <c r="GBC425" s="152"/>
      <c r="GBD425" s="152"/>
      <c r="GBE425" s="152"/>
      <c r="GBF425" s="152"/>
      <c r="GBG425" s="152"/>
      <c r="GBH425" s="152"/>
      <c r="GBI425" s="152"/>
      <c r="GBJ425" s="152"/>
      <c r="GBK425" s="152"/>
      <c r="GBL425" s="152"/>
      <c r="GBM425" s="152"/>
      <c r="GBN425" s="152"/>
      <c r="GBO425" s="152"/>
      <c r="GBP425" s="152"/>
      <c r="GBQ425" s="152"/>
      <c r="GBR425" s="152"/>
      <c r="GBS425" s="152"/>
      <c r="GBT425" s="152"/>
      <c r="GBU425" s="152"/>
      <c r="GBV425" s="152"/>
      <c r="GBW425" s="152"/>
      <c r="GBX425" s="152"/>
      <c r="GBY425" s="152"/>
      <c r="GBZ425" s="152"/>
      <c r="GCA425" s="152"/>
      <c r="GCB425" s="152"/>
      <c r="GCC425" s="152"/>
      <c r="GCD425" s="152"/>
      <c r="GCE425" s="152"/>
      <c r="GCF425" s="152"/>
      <c r="GCG425" s="152"/>
      <c r="GCH425" s="152"/>
      <c r="GCI425" s="152"/>
      <c r="GCJ425" s="152"/>
      <c r="GCK425" s="152"/>
      <c r="GCL425" s="152"/>
      <c r="GCM425" s="152"/>
      <c r="GCN425" s="152"/>
      <c r="GCO425" s="152"/>
      <c r="GCP425" s="152"/>
      <c r="GCQ425" s="152"/>
      <c r="GCR425" s="152"/>
      <c r="GCS425" s="152"/>
      <c r="GCT425" s="152"/>
      <c r="GCU425" s="152"/>
      <c r="GCV425" s="152"/>
      <c r="GCW425" s="152"/>
      <c r="GCX425" s="152"/>
      <c r="GCY425" s="152"/>
      <c r="GCZ425" s="152"/>
      <c r="GDA425" s="152"/>
      <c r="GDB425" s="152"/>
      <c r="GDC425" s="152"/>
      <c r="GDD425" s="152"/>
      <c r="GDE425" s="152"/>
      <c r="GDF425" s="152"/>
      <c r="GDG425" s="152"/>
      <c r="GDH425" s="152"/>
      <c r="GDI425" s="152"/>
      <c r="GDJ425" s="152"/>
      <c r="GDK425" s="152"/>
      <c r="GDL425" s="152"/>
      <c r="GDM425" s="152"/>
      <c r="GDN425" s="152"/>
      <c r="GDO425" s="152"/>
      <c r="GDP425" s="152"/>
      <c r="GDQ425" s="152"/>
      <c r="GDR425" s="152"/>
      <c r="GDS425" s="152"/>
      <c r="GDT425" s="152"/>
      <c r="GDU425" s="152"/>
      <c r="GDV425" s="152"/>
      <c r="GDW425" s="152"/>
      <c r="GDX425" s="152"/>
      <c r="GDY425" s="152"/>
      <c r="GDZ425" s="152"/>
      <c r="GEA425" s="152"/>
      <c r="GEB425" s="152"/>
      <c r="GEC425" s="152"/>
      <c r="GED425" s="152"/>
      <c r="GEE425" s="152"/>
      <c r="GEF425" s="152"/>
      <c r="GEG425" s="152"/>
      <c r="GEH425" s="152"/>
      <c r="GEI425" s="152"/>
      <c r="GEJ425" s="152"/>
      <c r="GEK425" s="152"/>
      <c r="GEL425" s="152"/>
      <c r="GEM425" s="152"/>
      <c r="GEN425" s="152"/>
      <c r="GEO425" s="152"/>
      <c r="GEP425" s="152"/>
      <c r="GEQ425" s="152"/>
      <c r="GER425" s="152"/>
      <c r="GES425" s="152"/>
      <c r="GET425" s="152"/>
      <c r="GEU425" s="152"/>
      <c r="GEV425" s="152"/>
      <c r="GEW425" s="152"/>
      <c r="GEX425" s="152"/>
      <c r="GEY425" s="152"/>
      <c r="GEZ425" s="152"/>
      <c r="GFA425" s="152"/>
      <c r="GFB425" s="152"/>
      <c r="GFC425" s="152"/>
      <c r="GFD425" s="152"/>
      <c r="GFE425" s="152"/>
      <c r="GFF425" s="152"/>
      <c r="GFG425" s="152"/>
      <c r="GFH425" s="152"/>
      <c r="GFI425" s="152"/>
      <c r="GFJ425" s="152"/>
      <c r="GFK425" s="152"/>
      <c r="GFL425" s="152"/>
      <c r="GFM425" s="152"/>
      <c r="GFN425" s="152"/>
      <c r="GFO425" s="152"/>
      <c r="GFP425" s="152"/>
      <c r="GFQ425" s="152"/>
      <c r="GFR425" s="152"/>
      <c r="GFS425" s="152"/>
      <c r="GFT425" s="152"/>
      <c r="GFU425" s="152"/>
      <c r="GFV425" s="152"/>
      <c r="GFW425" s="152"/>
      <c r="GFX425" s="152"/>
      <c r="GFY425" s="152"/>
      <c r="GFZ425" s="152"/>
      <c r="GGA425" s="152"/>
      <c r="GGB425" s="152"/>
      <c r="GGC425" s="152"/>
      <c r="GGD425" s="152"/>
      <c r="GGE425" s="152"/>
      <c r="GGF425" s="152"/>
      <c r="GGG425" s="152"/>
      <c r="GGH425" s="152"/>
      <c r="GGI425" s="152"/>
      <c r="GGJ425" s="152"/>
      <c r="GGK425" s="152"/>
      <c r="GGL425" s="152"/>
      <c r="GGM425" s="152"/>
      <c r="GGN425" s="152"/>
      <c r="GGO425" s="152"/>
      <c r="GGP425" s="152"/>
      <c r="GGQ425" s="152"/>
      <c r="GGR425" s="152"/>
      <c r="GGS425" s="152"/>
      <c r="GGT425" s="152"/>
      <c r="GGU425" s="152"/>
      <c r="GGV425" s="152"/>
      <c r="GGW425" s="152"/>
      <c r="GGX425" s="152"/>
      <c r="GGY425" s="152"/>
      <c r="GGZ425" s="152"/>
      <c r="GHA425" s="152"/>
      <c r="GHB425" s="152"/>
      <c r="GHC425" s="152"/>
      <c r="GHD425" s="152"/>
      <c r="GHE425" s="152"/>
      <c r="GHF425" s="152"/>
      <c r="GHG425" s="152"/>
      <c r="GHH425" s="152"/>
      <c r="GHI425" s="152"/>
      <c r="GHJ425" s="152"/>
      <c r="GHK425" s="152"/>
      <c r="GHL425" s="152"/>
      <c r="GHM425" s="152"/>
      <c r="GHN425" s="152"/>
      <c r="GHO425" s="152"/>
      <c r="GHP425" s="152"/>
      <c r="GHQ425" s="152"/>
      <c r="GHR425" s="152"/>
      <c r="GHS425" s="152"/>
      <c r="GHT425" s="152"/>
      <c r="GHU425" s="152"/>
      <c r="GHV425" s="152"/>
      <c r="GHW425" s="152"/>
      <c r="GHX425" s="152"/>
      <c r="GHY425" s="152"/>
      <c r="GHZ425" s="152"/>
      <c r="GIA425" s="152"/>
      <c r="GIB425" s="152"/>
      <c r="GIC425" s="152"/>
      <c r="GID425" s="152"/>
      <c r="GIE425" s="152"/>
      <c r="GIF425" s="152"/>
      <c r="GIG425" s="152"/>
      <c r="GIH425" s="152"/>
      <c r="GII425" s="152"/>
      <c r="GIJ425" s="152"/>
      <c r="GIK425" s="152"/>
      <c r="GIL425" s="152"/>
      <c r="GIM425" s="152"/>
      <c r="GIN425" s="152"/>
      <c r="GIO425" s="152"/>
      <c r="GIP425" s="152"/>
      <c r="GIQ425" s="152"/>
      <c r="GIR425" s="152"/>
      <c r="GIS425" s="152"/>
      <c r="GIT425" s="152"/>
      <c r="GIU425" s="152"/>
      <c r="GIV425" s="152"/>
      <c r="GIW425" s="152"/>
      <c r="GIX425" s="152"/>
      <c r="GIY425" s="152"/>
      <c r="GIZ425" s="152"/>
      <c r="GJA425" s="152"/>
      <c r="GJB425" s="152"/>
      <c r="GJC425" s="152"/>
      <c r="GJD425" s="152"/>
      <c r="GJE425" s="152"/>
      <c r="GJF425" s="152"/>
      <c r="GJG425" s="152"/>
      <c r="GJH425" s="152"/>
      <c r="GJI425" s="152"/>
      <c r="GJJ425" s="152"/>
      <c r="GJK425" s="152"/>
      <c r="GJL425" s="152"/>
      <c r="GJM425" s="152"/>
      <c r="GJN425" s="152"/>
      <c r="GJO425" s="152"/>
      <c r="GJP425" s="152"/>
      <c r="GJQ425" s="152"/>
      <c r="GJR425" s="152"/>
      <c r="GJS425" s="152"/>
      <c r="GJT425" s="152"/>
      <c r="GJU425" s="152"/>
      <c r="GJV425" s="152"/>
      <c r="GJW425" s="152"/>
      <c r="GJX425" s="152"/>
      <c r="GJY425" s="152"/>
      <c r="GJZ425" s="152"/>
      <c r="GKA425" s="152"/>
      <c r="GKB425" s="152"/>
      <c r="GKC425" s="152"/>
      <c r="GKD425" s="152"/>
      <c r="GKE425" s="152"/>
      <c r="GKF425" s="152"/>
      <c r="GKG425" s="152"/>
      <c r="GKH425" s="152"/>
      <c r="GKI425" s="152"/>
      <c r="GKJ425" s="152"/>
      <c r="GKK425" s="152"/>
      <c r="GKL425" s="152"/>
      <c r="GKM425" s="152"/>
      <c r="GKN425" s="152"/>
      <c r="GKO425" s="152"/>
      <c r="GKP425" s="152"/>
      <c r="GKQ425" s="152"/>
      <c r="GKR425" s="152"/>
      <c r="GKS425" s="152"/>
      <c r="GKT425" s="152"/>
      <c r="GKU425" s="152"/>
      <c r="GKV425" s="152"/>
      <c r="GKW425" s="152"/>
      <c r="GKX425" s="152"/>
      <c r="GKY425" s="152"/>
      <c r="GKZ425" s="152"/>
      <c r="GLA425" s="152"/>
      <c r="GLB425" s="152"/>
      <c r="GLC425" s="152"/>
      <c r="GLD425" s="152"/>
      <c r="GLE425" s="152"/>
      <c r="GLF425" s="152"/>
      <c r="GLG425" s="152"/>
      <c r="GLH425" s="152"/>
      <c r="GLI425" s="152"/>
      <c r="GLJ425" s="152"/>
      <c r="GLK425" s="152"/>
      <c r="GLL425" s="152"/>
      <c r="GLM425" s="152"/>
      <c r="GLN425" s="152"/>
      <c r="GLO425" s="152"/>
      <c r="GLP425" s="152"/>
      <c r="GLQ425" s="152"/>
      <c r="GLR425" s="152"/>
      <c r="GLS425" s="152"/>
      <c r="GLT425" s="152"/>
      <c r="GLU425" s="152"/>
      <c r="GLV425" s="152"/>
      <c r="GLW425" s="152"/>
      <c r="GLX425" s="152"/>
      <c r="GLY425" s="152"/>
      <c r="GLZ425" s="152"/>
      <c r="GMA425" s="152"/>
      <c r="GMB425" s="152"/>
      <c r="GMC425" s="152"/>
      <c r="GMD425" s="152"/>
      <c r="GME425" s="152"/>
      <c r="GMF425" s="152"/>
      <c r="GMG425" s="152"/>
      <c r="GMH425" s="152"/>
      <c r="GMI425" s="152"/>
      <c r="GMJ425" s="152"/>
      <c r="GMK425" s="152"/>
      <c r="GML425" s="152"/>
      <c r="GMM425" s="152"/>
      <c r="GMN425" s="152"/>
      <c r="GMO425" s="152"/>
      <c r="GMP425" s="152"/>
      <c r="GMQ425" s="152"/>
      <c r="GMR425" s="152"/>
      <c r="GMS425" s="152"/>
      <c r="GMT425" s="152"/>
      <c r="GMU425" s="152"/>
      <c r="GMV425" s="152"/>
      <c r="GMW425" s="152"/>
      <c r="GMX425" s="152"/>
      <c r="GMY425" s="152"/>
      <c r="GMZ425" s="152"/>
      <c r="GNA425" s="152"/>
      <c r="GNB425" s="152"/>
      <c r="GNC425" s="152"/>
      <c r="GND425" s="152"/>
      <c r="GNE425" s="152"/>
      <c r="GNF425" s="152"/>
      <c r="GNG425" s="152"/>
      <c r="GNH425" s="152"/>
      <c r="GNI425" s="152"/>
      <c r="GNJ425" s="152"/>
      <c r="GNK425" s="152"/>
      <c r="GNL425" s="152"/>
      <c r="GNM425" s="152"/>
      <c r="GNN425" s="152"/>
      <c r="GNO425" s="152"/>
      <c r="GNP425" s="152"/>
      <c r="GNQ425" s="152"/>
      <c r="GNR425" s="152"/>
      <c r="GNS425" s="152"/>
      <c r="GNT425" s="152"/>
      <c r="GNU425" s="152"/>
      <c r="GNV425" s="152"/>
      <c r="GNW425" s="152"/>
      <c r="GNX425" s="152"/>
      <c r="GNY425" s="152"/>
      <c r="GNZ425" s="152"/>
      <c r="GOA425" s="152"/>
      <c r="GOB425" s="152"/>
      <c r="GOC425" s="152"/>
      <c r="GOD425" s="152"/>
      <c r="GOE425" s="152"/>
      <c r="GOF425" s="152"/>
      <c r="GOG425" s="152"/>
      <c r="GOH425" s="152"/>
      <c r="GOI425" s="152"/>
      <c r="GOJ425" s="152"/>
      <c r="GOK425" s="152"/>
      <c r="GOL425" s="152"/>
      <c r="GOM425" s="152"/>
      <c r="GON425" s="152"/>
      <c r="GOO425" s="152"/>
      <c r="GOP425" s="152"/>
      <c r="GOQ425" s="152"/>
      <c r="GOR425" s="152"/>
      <c r="GOS425" s="152"/>
      <c r="GOT425" s="152"/>
      <c r="GOU425" s="152"/>
      <c r="GOV425" s="152"/>
      <c r="GOW425" s="152"/>
      <c r="GOX425" s="152"/>
      <c r="GOY425" s="152"/>
      <c r="GOZ425" s="152"/>
      <c r="GPA425" s="152"/>
      <c r="GPB425" s="152"/>
      <c r="GPC425" s="152"/>
      <c r="GPD425" s="152"/>
      <c r="GPE425" s="152"/>
      <c r="GPF425" s="152"/>
      <c r="GPG425" s="152"/>
      <c r="GPH425" s="152"/>
      <c r="GPI425" s="152"/>
      <c r="GPJ425" s="152"/>
      <c r="GPK425" s="152"/>
      <c r="GPL425" s="152"/>
      <c r="GPM425" s="152"/>
      <c r="GPN425" s="152"/>
      <c r="GPO425" s="152"/>
      <c r="GPP425" s="152"/>
      <c r="GPQ425" s="152"/>
      <c r="GPR425" s="152"/>
      <c r="GPS425" s="152"/>
      <c r="GPT425" s="152"/>
      <c r="GPU425" s="152"/>
      <c r="GPV425" s="152"/>
      <c r="GPW425" s="152"/>
      <c r="GPX425" s="152"/>
      <c r="GPY425" s="152"/>
      <c r="GPZ425" s="152"/>
      <c r="GQA425" s="152"/>
      <c r="GQB425" s="152"/>
      <c r="GQC425" s="152"/>
      <c r="GQD425" s="152"/>
      <c r="GQE425" s="152"/>
      <c r="GQF425" s="152"/>
      <c r="GQG425" s="152"/>
      <c r="GQH425" s="152"/>
      <c r="GQI425" s="152"/>
      <c r="GQJ425" s="152"/>
      <c r="GQK425" s="152"/>
      <c r="GQL425" s="152"/>
      <c r="GQM425" s="152"/>
      <c r="GQN425" s="152"/>
      <c r="GQO425" s="152"/>
      <c r="GQP425" s="152"/>
      <c r="GQQ425" s="152"/>
      <c r="GQR425" s="152"/>
      <c r="GQS425" s="152"/>
      <c r="GQT425" s="152"/>
      <c r="GQU425" s="152"/>
      <c r="GQV425" s="152"/>
      <c r="GQW425" s="152"/>
      <c r="GQX425" s="152"/>
      <c r="GQY425" s="152"/>
      <c r="GQZ425" s="152"/>
      <c r="GRA425" s="152"/>
      <c r="GRB425" s="152"/>
      <c r="GRC425" s="152"/>
      <c r="GRD425" s="152"/>
      <c r="GRE425" s="152"/>
      <c r="GRF425" s="152"/>
      <c r="GRG425" s="152"/>
      <c r="GRH425" s="152"/>
      <c r="GRI425" s="152"/>
      <c r="GRJ425" s="152"/>
      <c r="GRK425" s="152"/>
      <c r="GRL425" s="152"/>
      <c r="GRM425" s="152"/>
      <c r="GRN425" s="152"/>
      <c r="GRO425" s="152"/>
      <c r="GRP425" s="152"/>
      <c r="GRQ425" s="152"/>
      <c r="GRR425" s="152"/>
      <c r="GRS425" s="152"/>
      <c r="GRT425" s="152"/>
      <c r="GRU425" s="152"/>
      <c r="GRV425" s="152"/>
      <c r="GRW425" s="152"/>
      <c r="GRX425" s="152"/>
      <c r="GRY425" s="152"/>
      <c r="GRZ425" s="152"/>
      <c r="GSA425" s="152"/>
      <c r="GSB425" s="152"/>
      <c r="GSC425" s="152"/>
      <c r="GSD425" s="152"/>
      <c r="GSE425" s="152"/>
      <c r="GSF425" s="152"/>
      <c r="GSG425" s="152"/>
      <c r="GSH425" s="152"/>
      <c r="GSI425" s="152"/>
      <c r="GSJ425" s="152"/>
      <c r="GSK425" s="152"/>
      <c r="GSL425" s="152"/>
      <c r="GSM425" s="152"/>
      <c r="GSN425" s="152"/>
      <c r="GSO425" s="152"/>
      <c r="GSP425" s="152"/>
      <c r="GSQ425" s="152"/>
      <c r="GSR425" s="152"/>
      <c r="GSS425" s="152"/>
      <c r="GST425" s="152"/>
      <c r="GSU425" s="152"/>
      <c r="GSV425" s="152"/>
      <c r="GSW425" s="152"/>
      <c r="GSX425" s="152"/>
      <c r="GSY425" s="152"/>
      <c r="GSZ425" s="152"/>
      <c r="GTA425" s="152"/>
      <c r="GTB425" s="152"/>
      <c r="GTC425" s="152"/>
      <c r="GTD425" s="152"/>
      <c r="GTE425" s="152"/>
      <c r="GTF425" s="152"/>
      <c r="GTG425" s="152"/>
      <c r="GTH425" s="152"/>
      <c r="GTI425" s="152"/>
      <c r="GTJ425" s="152"/>
      <c r="GTK425" s="152"/>
      <c r="GTL425" s="152"/>
      <c r="GTM425" s="152"/>
      <c r="GTN425" s="152"/>
      <c r="GTO425" s="152"/>
      <c r="GTP425" s="152"/>
      <c r="GTQ425" s="152"/>
      <c r="GTR425" s="152"/>
      <c r="GTS425" s="152"/>
      <c r="GTT425" s="152"/>
      <c r="GTU425" s="152"/>
      <c r="GTV425" s="152"/>
      <c r="GTW425" s="152"/>
      <c r="GTX425" s="152"/>
      <c r="GTY425" s="152"/>
      <c r="GTZ425" s="152"/>
      <c r="GUA425" s="152"/>
      <c r="GUB425" s="152"/>
      <c r="GUC425" s="152"/>
      <c r="GUD425" s="152"/>
      <c r="GUE425" s="152"/>
      <c r="GUF425" s="152"/>
      <c r="GUG425" s="152"/>
      <c r="GUH425" s="152"/>
      <c r="GUI425" s="152"/>
      <c r="GUJ425" s="152"/>
      <c r="GUK425" s="152"/>
      <c r="GUL425" s="152"/>
      <c r="GUM425" s="152"/>
      <c r="GUN425" s="152"/>
      <c r="GUO425" s="152"/>
      <c r="GUP425" s="152"/>
      <c r="GUQ425" s="152"/>
      <c r="GUR425" s="152"/>
      <c r="GUS425" s="152"/>
      <c r="GUT425" s="152"/>
      <c r="GUU425" s="152"/>
      <c r="GUV425" s="152"/>
      <c r="GUW425" s="152"/>
      <c r="GUX425" s="152"/>
      <c r="GUY425" s="152"/>
      <c r="GUZ425" s="152"/>
      <c r="GVA425" s="152"/>
      <c r="GVB425" s="152"/>
      <c r="GVC425" s="152"/>
      <c r="GVD425" s="152"/>
      <c r="GVE425" s="152"/>
      <c r="GVF425" s="152"/>
      <c r="GVG425" s="152"/>
      <c r="GVH425" s="152"/>
      <c r="GVI425" s="152"/>
      <c r="GVJ425" s="152"/>
      <c r="GVK425" s="152"/>
      <c r="GVL425" s="152"/>
      <c r="GVM425" s="152"/>
      <c r="GVN425" s="152"/>
      <c r="GVO425" s="152"/>
      <c r="GVP425" s="152"/>
      <c r="GVQ425" s="152"/>
      <c r="GVR425" s="152"/>
      <c r="GVS425" s="152"/>
      <c r="GVT425" s="152"/>
      <c r="GVU425" s="152"/>
      <c r="GVV425" s="152"/>
      <c r="GVW425" s="152"/>
      <c r="GVX425" s="152"/>
      <c r="GVY425" s="152"/>
      <c r="GVZ425" s="152"/>
      <c r="GWA425" s="152"/>
      <c r="GWB425" s="152"/>
      <c r="GWC425" s="152"/>
      <c r="GWD425" s="152"/>
      <c r="GWE425" s="152"/>
      <c r="GWF425" s="152"/>
      <c r="GWG425" s="152"/>
      <c r="GWH425" s="152"/>
      <c r="GWI425" s="152"/>
      <c r="GWJ425" s="152"/>
      <c r="GWK425" s="152"/>
      <c r="GWL425" s="152"/>
      <c r="GWM425" s="152"/>
      <c r="GWN425" s="152"/>
      <c r="GWO425" s="152"/>
      <c r="GWP425" s="152"/>
      <c r="GWQ425" s="152"/>
      <c r="GWR425" s="152"/>
      <c r="GWS425" s="152"/>
      <c r="GWT425" s="152"/>
      <c r="GWU425" s="152"/>
      <c r="GWV425" s="152"/>
      <c r="GWW425" s="152"/>
      <c r="GWX425" s="152"/>
      <c r="GWY425" s="152"/>
      <c r="GWZ425" s="152"/>
      <c r="GXA425" s="152"/>
      <c r="GXB425" s="152"/>
      <c r="GXC425" s="152"/>
      <c r="GXD425" s="152"/>
      <c r="GXE425" s="152"/>
      <c r="GXF425" s="152"/>
      <c r="GXG425" s="152"/>
      <c r="GXH425" s="152"/>
      <c r="GXI425" s="152"/>
      <c r="GXJ425" s="152"/>
      <c r="GXK425" s="152"/>
      <c r="GXL425" s="152"/>
      <c r="GXM425" s="152"/>
      <c r="GXN425" s="152"/>
      <c r="GXO425" s="152"/>
      <c r="GXP425" s="152"/>
      <c r="GXQ425" s="152"/>
      <c r="GXR425" s="152"/>
      <c r="GXS425" s="152"/>
      <c r="GXT425" s="152"/>
      <c r="GXU425" s="152"/>
      <c r="GXV425" s="152"/>
      <c r="GXW425" s="152"/>
      <c r="GXX425" s="152"/>
      <c r="GXY425" s="152"/>
      <c r="GXZ425" s="152"/>
      <c r="GYA425" s="152"/>
      <c r="GYB425" s="152"/>
      <c r="GYC425" s="152"/>
      <c r="GYD425" s="152"/>
      <c r="GYE425" s="152"/>
      <c r="GYF425" s="152"/>
      <c r="GYG425" s="152"/>
      <c r="GYH425" s="152"/>
      <c r="GYI425" s="152"/>
      <c r="GYJ425" s="152"/>
      <c r="GYK425" s="152"/>
      <c r="GYL425" s="152"/>
      <c r="GYM425" s="152"/>
      <c r="GYN425" s="152"/>
      <c r="GYO425" s="152"/>
      <c r="GYP425" s="152"/>
      <c r="GYQ425" s="152"/>
      <c r="GYR425" s="152"/>
      <c r="GYS425" s="152"/>
      <c r="GYT425" s="152"/>
      <c r="GYU425" s="152"/>
      <c r="GYV425" s="152"/>
      <c r="GYW425" s="152"/>
      <c r="GYX425" s="152"/>
      <c r="GYY425" s="152"/>
      <c r="GYZ425" s="152"/>
      <c r="GZA425" s="152"/>
      <c r="GZB425" s="152"/>
      <c r="GZC425" s="152"/>
      <c r="GZD425" s="152"/>
      <c r="GZE425" s="152"/>
      <c r="GZF425" s="152"/>
      <c r="GZG425" s="152"/>
      <c r="GZH425" s="152"/>
      <c r="GZI425" s="152"/>
      <c r="GZJ425" s="152"/>
      <c r="GZK425" s="152"/>
      <c r="GZL425" s="152"/>
      <c r="GZM425" s="152"/>
      <c r="GZN425" s="152"/>
      <c r="GZO425" s="152"/>
      <c r="GZP425" s="152"/>
      <c r="GZQ425" s="152"/>
      <c r="GZR425" s="152"/>
      <c r="GZS425" s="152"/>
      <c r="GZT425" s="152"/>
      <c r="GZU425" s="152"/>
      <c r="GZV425" s="152"/>
      <c r="GZW425" s="152"/>
      <c r="GZX425" s="152"/>
      <c r="GZY425" s="152"/>
      <c r="GZZ425" s="152"/>
      <c r="HAA425" s="152"/>
      <c r="HAB425" s="152"/>
      <c r="HAC425" s="152"/>
      <c r="HAD425" s="152"/>
      <c r="HAE425" s="152"/>
      <c r="HAF425" s="152"/>
      <c r="HAG425" s="152"/>
      <c r="HAH425" s="152"/>
      <c r="HAI425" s="152"/>
      <c r="HAJ425" s="152"/>
      <c r="HAK425" s="152"/>
      <c r="HAL425" s="152"/>
      <c r="HAM425" s="152"/>
      <c r="HAN425" s="152"/>
      <c r="HAO425" s="152"/>
      <c r="HAP425" s="152"/>
      <c r="HAQ425" s="152"/>
      <c r="HAR425" s="152"/>
      <c r="HAS425" s="152"/>
      <c r="HAT425" s="152"/>
      <c r="HAU425" s="152"/>
      <c r="HAV425" s="152"/>
      <c r="HAW425" s="152"/>
      <c r="HAX425" s="152"/>
      <c r="HAY425" s="152"/>
      <c r="HAZ425" s="152"/>
      <c r="HBA425" s="152"/>
      <c r="HBB425" s="152"/>
      <c r="HBC425" s="152"/>
      <c r="HBD425" s="152"/>
      <c r="HBE425" s="152"/>
      <c r="HBF425" s="152"/>
      <c r="HBG425" s="152"/>
      <c r="HBH425" s="152"/>
      <c r="HBI425" s="152"/>
      <c r="HBJ425" s="152"/>
      <c r="HBK425" s="152"/>
      <c r="HBL425" s="152"/>
      <c r="HBM425" s="152"/>
      <c r="HBN425" s="152"/>
      <c r="HBO425" s="152"/>
      <c r="HBP425" s="152"/>
      <c r="HBQ425" s="152"/>
      <c r="HBR425" s="152"/>
      <c r="HBS425" s="152"/>
      <c r="HBT425" s="152"/>
      <c r="HBU425" s="152"/>
      <c r="HBV425" s="152"/>
      <c r="HBW425" s="152"/>
      <c r="HBX425" s="152"/>
      <c r="HBY425" s="152"/>
      <c r="HBZ425" s="152"/>
      <c r="HCA425" s="152"/>
      <c r="HCB425" s="152"/>
      <c r="HCC425" s="152"/>
      <c r="HCD425" s="152"/>
      <c r="HCE425" s="152"/>
      <c r="HCF425" s="152"/>
      <c r="HCG425" s="152"/>
      <c r="HCH425" s="152"/>
      <c r="HCI425" s="152"/>
      <c r="HCJ425" s="152"/>
      <c r="HCK425" s="152"/>
      <c r="HCL425" s="152"/>
      <c r="HCM425" s="152"/>
      <c r="HCN425" s="152"/>
      <c r="HCO425" s="152"/>
      <c r="HCP425" s="152"/>
      <c r="HCQ425" s="152"/>
      <c r="HCR425" s="152"/>
      <c r="HCS425" s="152"/>
      <c r="HCT425" s="152"/>
      <c r="HCU425" s="152"/>
      <c r="HCV425" s="152"/>
      <c r="HCW425" s="152"/>
      <c r="HCX425" s="152"/>
      <c r="HCY425" s="152"/>
      <c r="HCZ425" s="152"/>
      <c r="HDA425" s="152"/>
      <c r="HDB425" s="152"/>
      <c r="HDC425" s="152"/>
      <c r="HDD425" s="152"/>
      <c r="HDE425" s="152"/>
      <c r="HDF425" s="152"/>
      <c r="HDG425" s="152"/>
      <c r="HDH425" s="152"/>
      <c r="HDI425" s="152"/>
      <c r="HDJ425" s="152"/>
      <c r="HDK425" s="152"/>
      <c r="HDL425" s="152"/>
      <c r="HDM425" s="152"/>
      <c r="HDN425" s="152"/>
      <c r="HDO425" s="152"/>
      <c r="HDP425" s="152"/>
      <c r="HDQ425" s="152"/>
      <c r="HDR425" s="152"/>
      <c r="HDS425" s="152"/>
      <c r="HDT425" s="152"/>
      <c r="HDU425" s="152"/>
      <c r="HDV425" s="152"/>
      <c r="HDW425" s="152"/>
      <c r="HDX425" s="152"/>
      <c r="HDY425" s="152"/>
      <c r="HDZ425" s="152"/>
      <c r="HEA425" s="152"/>
      <c r="HEB425" s="152"/>
      <c r="HEC425" s="152"/>
      <c r="HED425" s="152"/>
      <c r="HEE425" s="152"/>
      <c r="HEF425" s="152"/>
      <c r="HEG425" s="152"/>
      <c r="HEH425" s="152"/>
      <c r="HEI425" s="152"/>
      <c r="HEJ425" s="152"/>
      <c r="HEK425" s="152"/>
      <c r="HEL425" s="152"/>
      <c r="HEM425" s="152"/>
      <c r="HEN425" s="152"/>
      <c r="HEO425" s="152"/>
      <c r="HEP425" s="152"/>
      <c r="HEQ425" s="152"/>
      <c r="HER425" s="152"/>
      <c r="HES425" s="152"/>
      <c r="HET425" s="152"/>
      <c r="HEU425" s="152"/>
      <c r="HEV425" s="152"/>
      <c r="HEW425" s="152"/>
      <c r="HEX425" s="152"/>
      <c r="HEY425" s="152"/>
      <c r="HEZ425" s="152"/>
      <c r="HFA425" s="152"/>
      <c r="HFB425" s="152"/>
      <c r="HFC425" s="152"/>
      <c r="HFD425" s="152"/>
      <c r="HFE425" s="152"/>
      <c r="HFF425" s="152"/>
      <c r="HFG425" s="152"/>
      <c r="HFH425" s="152"/>
      <c r="HFI425" s="152"/>
      <c r="HFJ425" s="152"/>
      <c r="HFK425" s="152"/>
      <c r="HFL425" s="152"/>
      <c r="HFM425" s="152"/>
      <c r="HFN425" s="152"/>
      <c r="HFO425" s="152"/>
      <c r="HFP425" s="152"/>
      <c r="HFQ425" s="152"/>
      <c r="HFR425" s="152"/>
      <c r="HFS425" s="152"/>
      <c r="HFT425" s="152"/>
      <c r="HFU425" s="152"/>
      <c r="HFV425" s="152"/>
      <c r="HFW425" s="152"/>
      <c r="HFX425" s="152"/>
      <c r="HFY425" s="152"/>
      <c r="HFZ425" s="152"/>
      <c r="HGA425" s="152"/>
      <c r="HGB425" s="152"/>
      <c r="HGC425" s="152"/>
      <c r="HGD425" s="152"/>
      <c r="HGE425" s="152"/>
      <c r="HGF425" s="152"/>
      <c r="HGG425" s="152"/>
      <c r="HGH425" s="152"/>
      <c r="HGI425" s="152"/>
      <c r="HGJ425" s="152"/>
      <c r="HGK425" s="152"/>
      <c r="HGL425" s="152"/>
      <c r="HGM425" s="152"/>
      <c r="HGN425" s="152"/>
      <c r="HGO425" s="152"/>
      <c r="HGP425" s="152"/>
      <c r="HGQ425" s="152"/>
      <c r="HGR425" s="152"/>
      <c r="HGS425" s="152"/>
      <c r="HGT425" s="152"/>
      <c r="HGU425" s="152"/>
      <c r="HGV425" s="152"/>
      <c r="HGW425" s="152"/>
      <c r="HGX425" s="152"/>
      <c r="HGY425" s="152"/>
      <c r="HGZ425" s="152"/>
      <c r="HHA425" s="152"/>
      <c r="HHB425" s="152"/>
      <c r="HHC425" s="152"/>
      <c r="HHD425" s="152"/>
      <c r="HHE425" s="152"/>
      <c r="HHF425" s="152"/>
      <c r="HHG425" s="152"/>
      <c r="HHH425" s="152"/>
      <c r="HHI425" s="152"/>
      <c r="HHJ425" s="152"/>
      <c r="HHK425" s="152"/>
      <c r="HHL425" s="152"/>
      <c r="HHM425" s="152"/>
      <c r="HHN425" s="152"/>
      <c r="HHO425" s="152"/>
      <c r="HHP425" s="152"/>
      <c r="HHQ425" s="152"/>
      <c r="HHR425" s="152"/>
      <c r="HHS425" s="152"/>
      <c r="HHT425" s="152"/>
      <c r="HHU425" s="152"/>
      <c r="HHV425" s="152"/>
      <c r="HHW425" s="152"/>
      <c r="HHX425" s="152"/>
      <c r="HHY425" s="152"/>
      <c r="HHZ425" s="152"/>
      <c r="HIA425" s="152"/>
      <c r="HIB425" s="152"/>
      <c r="HIC425" s="152"/>
      <c r="HID425" s="152"/>
      <c r="HIE425" s="152"/>
      <c r="HIF425" s="152"/>
      <c r="HIG425" s="152"/>
      <c r="HIH425" s="152"/>
      <c r="HII425" s="152"/>
      <c r="HIJ425" s="152"/>
      <c r="HIK425" s="152"/>
      <c r="HIL425" s="152"/>
      <c r="HIM425" s="152"/>
      <c r="HIN425" s="152"/>
      <c r="HIO425" s="152"/>
      <c r="HIP425" s="152"/>
      <c r="HIQ425" s="152"/>
      <c r="HIR425" s="152"/>
      <c r="HIS425" s="152"/>
      <c r="HIT425" s="152"/>
      <c r="HIU425" s="152"/>
      <c r="HIV425" s="152"/>
      <c r="HIW425" s="152"/>
      <c r="HIX425" s="152"/>
      <c r="HIY425" s="152"/>
      <c r="HIZ425" s="152"/>
      <c r="HJA425" s="152"/>
      <c r="HJB425" s="152"/>
      <c r="HJC425" s="152"/>
      <c r="HJD425" s="152"/>
      <c r="HJE425" s="152"/>
      <c r="HJF425" s="152"/>
      <c r="HJG425" s="152"/>
      <c r="HJH425" s="152"/>
      <c r="HJI425" s="152"/>
      <c r="HJJ425" s="152"/>
      <c r="HJK425" s="152"/>
      <c r="HJL425" s="152"/>
      <c r="HJM425" s="152"/>
      <c r="HJN425" s="152"/>
      <c r="HJO425" s="152"/>
      <c r="HJP425" s="152"/>
      <c r="HJQ425" s="152"/>
      <c r="HJR425" s="152"/>
      <c r="HJS425" s="152"/>
      <c r="HJT425" s="152"/>
      <c r="HJU425" s="152"/>
      <c r="HJV425" s="152"/>
      <c r="HJW425" s="152"/>
      <c r="HJX425" s="152"/>
      <c r="HJY425" s="152"/>
      <c r="HJZ425" s="152"/>
      <c r="HKA425" s="152"/>
      <c r="HKB425" s="152"/>
      <c r="HKC425" s="152"/>
      <c r="HKD425" s="152"/>
      <c r="HKE425" s="152"/>
      <c r="HKF425" s="152"/>
      <c r="HKG425" s="152"/>
      <c r="HKH425" s="152"/>
      <c r="HKI425" s="152"/>
      <c r="HKJ425" s="152"/>
      <c r="HKK425" s="152"/>
      <c r="HKL425" s="152"/>
      <c r="HKM425" s="152"/>
      <c r="HKN425" s="152"/>
      <c r="HKO425" s="152"/>
      <c r="HKP425" s="152"/>
      <c r="HKQ425" s="152"/>
      <c r="HKR425" s="152"/>
      <c r="HKS425" s="152"/>
      <c r="HKT425" s="152"/>
      <c r="HKU425" s="152"/>
      <c r="HKV425" s="152"/>
      <c r="HKW425" s="152"/>
      <c r="HKX425" s="152"/>
      <c r="HKY425" s="152"/>
      <c r="HKZ425" s="152"/>
      <c r="HLA425" s="152"/>
      <c r="HLB425" s="152"/>
      <c r="HLC425" s="152"/>
      <c r="HLD425" s="152"/>
      <c r="HLE425" s="152"/>
      <c r="HLF425" s="152"/>
      <c r="HLG425" s="152"/>
      <c r="HLH425" s="152"/>
      <c r="HLI425" s="152"/>
      <c r="HLJ425" s="152"/>
      <c r="HLK425" s="152"/>
      <c r="HLL425" s="152"/>
      <c r="HLM425" s="152"/>
      <c r="HLN425" s="152"/>
      <c r="HLO425" s="152"/>
      <c r="HLP425" s="152"/>
      <c r="HLQ425" s="152"/>
      <c r="HLR425" s="152"/>
      <c r="HLS425" s="152"/>
      <c r="HLT425" s="152"/>
      <c r="HLU425" s="152"/>
      <c r="HLV425" s="152"/>
      <c r="HLW425" s="152"/>
      <c r="HLX425" s="152"/>
      <c r="HLY425" s="152"/>
      <c r="HLZ425" s="152"/>
      <c r="HMA425" s="152"/>
      <c r="HMB425" s="152"/>
      <c r="HMC425" s="152"/>
      <c r="HMD425" s="152"/>
      <c r="HME425" s="152"/>
      <c r="HMF425" s="152"/>
      <c r="HMG425" s="152"/>
      <c r="HMH425" s="152"/>
      <c r="HMI425" s="152"/>
      <c r="HMJ425" s="152"/>
      <c r="HMK425" s="152"/>
      <c r="HML425" s="152"/>
      <c r="HMM425" s="152"/>
      <c r="HMN425" s="152"/>
      <c r="HMO425" s="152"/>
      <c r="HMP425" s="152"/>
      <c r="HMQ425" s="152"/>
      <c r="HMR425" s="152"/>
      <c r="HMS425" s="152"/>
      <c r="HMT425" s="152"/>
      <c r="HMU425" s="152"/>
      <c r="HMV425" s="152"/>
      <c r="HMW425" s="152"/>
      <c r="HMX425" s="152"/>
      <c r="HMY425" s="152"/>
      <c r="HMZ425" s="152"/>
      <c r="HNA425" s="152"/>
      <c r="HNB425" s="152"/>
      <c r="HNC425" s="152"/>
      <c r="HND425" s="152"/>
      <c r="HNE425" s="152"/>
      <c r="HNF425" s="152"/>
      <c r="HNG425" s="152"/>
      <c r="HNH425" s="152"/>
      <c r="HNI425" s="152"/>
      <c r="HNJ425" s="152"/>
      <c r="HNK425" s="152"/>
      <c r="HNL425" s="152"/>
      <c r="HNM425" s="152"/>
      <c r="HNN425" s="152"/>
      <c r="HNO425" s="152"/>
      <c r="HNP425" s="152"/>
      <c r="HNQ425" s="152"/>
      <c r="HNR425" s="152"/>
      <c r="HNS425" s="152"/>
      <c r="HNT425" s="152"/>
      <c r="HNU425" s="152"/>
      <c r="HNV425" s="152"/>
      <c r="HNW425" s="152"/>
      <c r="HNX425" s="152"/>
      <c r="HNY425" s="152"/>
      <c r="HNZ425" s="152"/>
      <c r="HOA425" s="152"/>
      <c r="HOB425" s="152"/>
      <c r="HOC425" s="152"/>
      <c r="HOD425" s="152"/>
      <c r="HOE425" s="152"/>
      <c r="HOF425" s="152"/>
      <c r="HOG425" s="152"/>
      <c r="HOH425" s="152"/>
      <c r="HOI425" s="152"/>
      <c r="HOJ425" s="152"/>
      <c r="HOK425" s="152"/>
      <c r="HOL425" s="152"/>
      <c r="HOM425" s="152"/>
      <c r="HON425" s="152"/>
      <c r="HOO425" s="152"/>
      <c r="HOP425" s="152"/>
      <c r="HOQ425" s="152"/>
      <c r="HOR425" s="152"/>
      <c r="HOS425" s="152"/>
      <c r="HOT425" s="152"/>
      <c r="HOU425" s="152"/>
      <c r="HOV425" s="152"/>
      <c r="HOW425" s="152"/>
      <c r="HOX425" s="152"/>
      <c r="HOY425" s="152"/>
      <c r="HOZ425" s="152"/>
      <c r="HPA425" s="152"/>
      <c r="HPB425" s="152"/>
      <c r="HPC425" s="152"/>
      <c r="HPD425" s="152"/>
      <c r="HPE425" s="152"/>
      <c r="HPF425" s="152"/>
      <c r="HPG425" s="152"/>
      <c r="HPH425" s="152"/>
      <c r="HPI425" s="152"/>
      <c r="HPJ425" s="152"/>
      <c r="HPK425" s="152"/>
      <c r="HPL425" s="152"/>
      <c r="HPM425" s="152"/>
      <c r="HPN425" s="152"/>
      <c r="HPO425" s="152"/>
      <c r="HPP425" s="152"/>
      <c r="HPQ425" s="152"/>
      <c r="HPR425" s="152"/>
      <c r="HPS425" s="152"/>
      <c r="HPT425" s="152"/>
      <c r="HPU425" s="152"/>
      <c r="HPV425" s="152"/>
      <c r="HPW425" s="152"/>
      <c r="HPX425" s="152"/>
      <c r="HPY425" s="152"/>
      <c r="HPZ425" s="152"/>
      <c r="HQA425" s="152"/>
      <c r="HQB425" s="152"/>
      <c r="HQC425" s="152"/>
      <c r="HQD425" s="152"/>
      <c r="HQE425" s="152"/>
      <c r="HQF425" s="152"/>
      <c r="HQG425" s="152"/>
      <c r="HQH425" s="152"/>
      <c r="HQI425" s="152"/>
      <c r="HQJ425" s="152"/>
      <c r="HQK425" s="152"/>
      <c r="HQL425" s="152"/>
      <c r="HQM425" s="152"/>
      <c r="HQN425" s="152"/>
      <c r="HQO425" s="152"/>
      <c r="HQP425" s="152"/>
      <c r="HQQ425" s="152"/>
      <c r="HQR425" s="152"/>
      <c r="HQS425" s="152"/>
      <c r="HQT425" s="152"/>
      <c r="HQU425" s="152"/>
      <c r="HQV425" s="152"/>
      <c r="HQW425" s="152"/>
      <c r="HQX425" s="152"/>
      <c r="HQY425" s="152"/>
      <c r="HQZ425" s="152"/>
      <c r="HRA425" s="152"/>
      <c r="HRB425" s="152"/>
      <c r="HRC425" s="152"/>
      <c r="HRD425" s="152"/>
      <c r="HRE425" s="152"/>
      <c r="HRF425" s="152"/>
      <c r="HRG425" s="152"/>
      <c r="HRH425" s="152"/>
      <c r="HRI425" s="152"/>
      <c r="HRJ425" s="152"/>
      <c r="HRK425" s="152"/>
      <c r="HRL425" s="152"/>
      <c r="HRM425" s="152"/>
      <c r="HRN425" s="152"/>
      <c r="HRO425" s="152"/>
      <c r="HRP425" s="152"/>
      <c r="HRQ425" s="152"/>
      <c r="HRR425" s="152"/>
      <c r="HRS425" s="152"/>
      <c r="HRT425" s="152"/>
      <c r="HRU425" s="152"/>
      <c r="HRV425" s="152"/>
      <c r="HRW425" s="152"/>
      <c r="HRX425" s="152"/>
      <c r="HRY425" s="152"/>
      <c r="HRZ425" s="152"/>
      <c r="HSA425" s="152"/>
      <c r="HSB425" s="152"/>
      <c r="HSC425" s="152"/>
      <c r="HSD425" s="152"/>
      <c r="HSE425" s="152"/>
      <c r="HSF425" s="152"/>
      <c r="HSG425" s="152"/>
      <c r="HSH425" s="152"/>
      <c r="HSI425" s="152"/>
      <c r="HSJ425" s="152"/>
      <c r="HSK425" s="152"/>
      <c r="HSL425" s="152"/>
      <c r="HSM425" s="152"/>
      <c r="HSN425" s="152"/>
      <c r="HSO425" s="152"/>
      <c r="HSP425" s="152"/>
      <c r="HSQ425" s="152"/>
      <c r="HSR425" s="152"/>
      <c r="HSS425" s="152"/>
      <c r="HST425" s="152"/>
      <c r="HSU425" s="152"/>
      <c r="HSV425" s="152"/>
      <c r="HSW425" s="152"/>
      <c r="HSX425" s="152"/>
      <c r="HSY425" s="152"/>
      <c r="HSZ425" s="152"/>
      <c r="HTA425" s="152"/>
      <c r="HTB425" s="152"/>
      <c r="HTC425" s="152"/>
      <c r="HTD425" s="152"/>
      <c r="HTE425" s="152"/>
      <c r="HTF425" s="152"/>
      <c r="HTG425" s="152"/>
      <c r="HTH425" s="152"/>
      <c r="HTI425" s="152"/>
      <c r="HTJ425" s="152"/>
      <c r="HTK425" s="152"/>
      <c r="HTL425" s="152"/>
      <c r="HTM425" s="152"/>
      <c r="HTN425" s="152"/>
      <c r="HTO425" s="152"/>
      <c r="HTP425" s="152"/>
      <c r="HTQ425" s="152"/>
      <c r="HTR425" s="152"/>
      <c r="HTS425" s="152"/>
      <c r="HTT425" s="152"/>
      <c r="HTU425" s="152"/>
      <c r="HTV425" s="152"/>
      <c r="HTW425" s="152"/>
      <c r="HTX425" s="152"/>
      <c r="HTY425" s="152"/>
      <c r="HTZ425" s="152"/>
      <c r="HUA425" s="152"/>
      <c r="HUB425" s="152"/>
      <c r="HUC425" s="152"/>
      <c r="HUD425" s="152"/>
      <c r="HUE425" s="152"/>
      <c r="HUF425" s="152"/>
      <c r="HUG425" s="152"/>
      <c r="HUH425" s="152"/>
      <c r="HUI425" s="152"/>
      <c r="HUJ425" s="152"/>
      <c r="HUK425" s="152"/>
      <c r="HUL425" s="152"/>
      <c r="HUM425" s="152"/>
      <c r="HUN425" s="152"/>
      <c r="HUO425" s="152"/>
      <c r="HUP425" s="152"/>
      <c r="HUQ425" s="152"/>
      <c r="HUR425" s="152"/>
      <c r="HUS425" s="152"/>
      <c r="HUT425" s="152"/>
      <c r="HUU425" s="152"/>
      <c r="HUV425" s="152"/>
      <c r="HUW425" s="152"/>
      <c r="HUX425" s="152"/>
      <c r="HUY425" s="152"/>
      <c r="HUZ425" s="152"/>
      <c r="HVA425" s="152"/>
      <c r="HVB425" s="152"/>
      <c r="HVC425" s="152"/>
      <c r="HVD425" s="152"/>
      <c r="HVE425" s="152"/>
      <c r="HVF425" s="152"/>
      <c r="HVG425" s="152"/>
      <c r="HVH425" s="152"/>
      <c r="HVI425" s="152"/>
      <c r="HVJ425" s="152"/>
      <c r="HVK425" s="152"/>
      <c r="HVL425" s="152"/>
      <c r="HVM425" s="152"/>
      <c r="HVN425" s="152"/>
      <c r="HVO425" s="152"/>
      <c r="HVP425" s="152"/>
      <c r="HVQ425" s="152"/>
      <c r="HVR425" s="152"/>
      <c r="HVS425" s="152"/>
      <c r="HVT425" s="152"/>
      <c r="HVU425" s="152"/>
      <c r="HVV425" s="152"/>
      <c r="HVW425" s="152"/>
      <c r="HVX425" s="152"/>
      <c r="HVY425" s="152"/>
      <c r="HVZ425" s="152"/>
      <c r="HWA425" s="152"/>
      <c r="HWB425" s="152"/>
      <c r="HWC425" s="152"/>
      <c r="HWD425" s="152"/>
      <c r="HWE425" s="152"/>
      <c r="HWF425" s="152"/>
      <c r="HWG425" s="152"/>
      <c r="HWH425" s="152"/>
      <c r="HWI425" s="152"/>
      <c r="HWJ425" s="152"/>
      <c r="HWK425" s="152"/>
      <c r="HWL425" s="152"/>
      <c r="HWM425" s="152"/>
      <c r="HWN425" s="152"/>
      <c r="HWO425" s="152"/>
      <c r="HWP425" s="152"/>
      <c r="HWQ425" s="152"/>
      <c r="HWR425" s="152"/>
      <c r="HWS425" s="152"/>
      <c r="HWT425" s="152"/>
      <c r="HWU425" s="152"/>
      <c r="HWV425" s="152"/>
      <c r="HWW425" s="152"/>
      <c r="HWX425" s="152"/>
      <c r="HWY425" s="152"/>
      <c r="HWZ425" s="152"/>
      <c r="HXA425" s="152"/>
      <c r="HXB425" s="152"/>
      <c r="HXC425" s="152"/>
      <c r="HXD425" s="152"/>
      <c r="HXE425" s="152"/>
      <c r="HXF425" s="152"/>
      <c r="HXG425" s="152"/>
      <c r="HXH425" s="152"/>
      <c r="HXI425" s="152"/>
      <c r="HXJ425" s="152"/>
      <c r="HXK425" s="152"/>
      <c r="HXL425" s="152"/>
      <c r="HXM425" s="152"/>
      <c r="HXN425" s="152"/>
      <c r="HXO425" s="152"/>
      <c r="HXP425" s="152"/>
      <c r="HXQ425" s="152"/>
      <c r="HXR425" s="152"/>
      <c r="HXS425" s="152"/>
      <c r="HXT425" s="152"/>
      <c r="HXU425" s="152"/>
      <c r="HXV425" s="152"/>
      <c r="HXW425" s="152"/>
      <c r="HXX425" s="152"/>
      <c r="HXY425" s="152"/>
      <c r="HXZ425" s="152"/>
      <c r="HYA425" s="152"/>
      <c r="HYB425" s="152"/>
      <c r="HYC425" s="152"/>
      <c r="HYD425" s="152"/>
      <c r="HYE425" s="152"/>
      <c r="HYF425" s="152"/>
      <c r="HYG425" s="152"/>
      <c r="HYH425" s="152"/>
      <c r="HYI425" s="152"/>
      <c r="HYJ425" s="152"/>
      <c r="HYK425" s="152"/>
      <c r="HYL425" s="152"/>
      <c r="HYM425" s="152"/>
      <c r="HYN425" s="152"/>
      <c r="HYO425" s="152"/>
      <c r="HYP425" s="152"/>
      <c r="HYQ425" s="152"/>
      <c r="HYR425" s="152"/>
      <c r="HYS425" s="152"/>
      <c r="HYT425" s="152"/>
      <c r="HYU425" s="152"/>
      <c r="HYV425" s="152"/>
      <c r="HYW425" s="152"/>
      <c r="HYX425" s="152"/>
      <c r="HYY425" s="152"/>
      <c r="HYZ425" s="152"/>
      <c r="HZA425" s="152"/>
      <c r="HZB425" s="152"/>
      <c r="HZC425" s="152"/>
      <c r="HZD425" s="152"/>
      <c r="HZE425" s="152"/>
      <c r="HZF425" s="152"/>
      <c r="HZG425" s="152"/>
      <c r="HZH425" s="152"/>
      <c r="HZI425" s="152"/>
      <c r="HZJ425" s="152"/>
      <c r="HZK425" s="152"/>
      <c r="HZL425" s="152"/>
      <c r="HZM425" s="152"/>
      <c r="HZN425" s="152"/>
      <c r="HZO425" s="152"/>
      <c r="HZP425" s="152"/>
      <c r="HZQ425" s="152"/>
      <c r="HZR425" s="152"/>
      <c r="HZS425" s="152"/>
      <c r="HZT425" s="152"/>
      <c r="HZU425" s="152"/>
      <c r="HZV425" s="152"/>
      <c r="HZW425" s="152"/>
      <c r="HZX425" s="152"/>
      <c r="HZY425" s="152"/>
      <c r="HZZ425" s="152"/>
      <c r="IAA425" s="152"/>
      <c r="IAB425" s="152"/>
      <c r="IAC425" s="152"/>
      <c r="IAD425" s="152"/>
      <c r="IAE425" s="152"/>
      <c r="IAF425" s="152"/>
      <c r="IAG425" s="152"/>
      <c r="IAH425" s="152"/>
      <c r="IAI425" s="152"/>
      <c r="IAJ425" s="152"/>
      <c r="IAK425" s="152"/>
      <c r="IAL425" s="152"/>
      <c r="IAM425" s="152"/>
      <c r="IAN425" s="152"/>
      <c r="IAO425" s="152"/>
      <c r="IAP425" s="152"/>
      <c r="IAQ425" s="152"/>
      <c r="IAR425" s="152"/>
      <c r="IAS425" s="152"/>
      <c r="IAT425" s="152"/>
      <c r="IAU425" s="152"/>
      <c r="IAV425" s="152"/>
      <c r="IAW425" s="152"/>
      <c r="IAX425" s="152"/>
      <c r="IAY425" s="152"/>
      <c r="IAZ425" s="152"/>
      <c r="IBA425" s="152"/>
      <c r="IBB425" s="152"/>
      <c r="IBC425" s="152"/>
      <c r="IBD425" s="152"/>
      <c r="IBE425" s="152"/>
      <c r="IBF425" s="152"/>
      <c r="IBG425" s="152"/>
      <c r="IBH425" s="152"/>
      <c r="IBI425" s="152"/>
      <c r="IBJ425" s="152"/>
      <c r="IBK425" s="152"/>
      <c r="IBL425" s="152"/>
      <c r="IBM425" s="152"/>
      <c r="IBN425" s="152"/>
      <c r="IBO425" s="152"/>
      <c r="IBP425" s="152"/>
      <c r="IBQ425" s="152"/>
      <c r="IBR425" s="152"/>
      <c r="IBS425" s="152"/>
      <c r="IBT425" s="152"/>
      <c r="IBU425" s="152"/>
      <c r="IBV425" s="152"/>
      <c r="IBW425" s="152"/>
      <c r="IBX425" s="152"/>
      <c r="IBY425" s="152"/>
      <c r="IBZ425" s="152"/>
      <c r="ICA425" s="152"/>
      <c r="ICB425" s="152"/>
      <c r="ICC425" s="152"/>
      <c r="ICD425" s="152"/>
      <c r="ICE425" s="152"/>
      <c r="ICF425" s="152"/>
      <c r="ICG425" s="152"/>
      <c r="ICH425" s="152"/>
      <c r="ICI425" s="152"/>
      <c r="ICJ425" s="152"/>
      <c r="ICK425" s="152"/>
      <c r="ICL425" s="152"/>
      <c r="ICM425" s="152"/>
      <c r="ICN425" s="152"/>
      <c r="ICO425" s="152"/>
      <c r="ICP425" s="152"/>
      <c r="ICQ425" s="152"/>
      <c r="ICR425" s="152"/>
      <c r="ICS425" s="152"/>
      <c r="ICT425" s="152"/>
      <c r="ICU425" s="152"/>
      <c r="ICV425" s="152"/>
      <c r="ICW425" s="152"/>
      <c r="ICX425" s="152"/>
      <c r="ICY425" s="152"/>
      <c r="ICZ425" s="152"/>
      <c r="IDA425" s="152"/>
      <c r="IDB425" s="152"/>
      <c r="IDC425" s="152"/>
      <c r="IDD425" s="152"/>
      <c r="IDE425" s="152"/>
      <c r="IDF425" s="152"/>
      <c r="IDG425" s="152"/>
      <c r="IDH425" s="152"/>
      <c r="IDI425" s="152"/>
      <c r="IDJ425" s="152"/>
      <c r="IDK425" s="152"/>
      <c r="IDL425" s="152"/>
      <c r="IDM425" s="152"/>
      <c r="IDN425" s="152"/>
      <c r="IDO425" s="152"/>
      <c r="IDP425" s="152"/>
      <c r="IDQ425" s="152"/>
      <c r="IDR425" s="152"/>
      <c r="IDS425" s="152"/>
      <c r="IDT425" s="152"/>
      <c r="IDU425" s="152"/>
      <c r="IDV425" s="152"/>
      <c r="IDW425" s="152"/>
      <c r="IDX425" s="152"/>
      <c r="IDY425" s="152"/>
      <c r="IDZ425" s="152"/>
      <c r="IEA425" s="152"/>
      <c r="IEB425" s="152"/>
      <c r="IEC425" s="152"/>
      <c r="IED425" s="152"/>
      <c r="IEE425" s="152"/>
      <c r="IEF425" s="152"/>
      <c r="IEG425" s="152"/>
      <c r="IEH425" s="152"/>
      <c r="IEI425" s="152"/>
      <c r="IEJ425" s="152"/>
      <c r="IEK425" s="152"/>
      <c r="IEL425" s="152"/>
      <c r="IEM425" s="152"/>
      <c r="IEN425" s="152"/>
      <c r="IEO425" s="152"/>
      <c r="IEP425" s="152"/>
      <c r="IEQ425" s="152"/>
      <c r="IER425" s="152"/>
      <c r="IES425" s="152"/>
      <c r="IET425" s="152"/>
      <c r="IEU425" s="152"/>
      <c r="IEV425" s="152"/>
      <c r="IEW425" s="152"/>
      <c r="IEX425" s="152"/>
      <c r="IEY425" s="152"/>
      <c r="IEZ425" s="152"/>
      <c r="IFA425" s="152"/>
      <c r="IFB425" s="152"/>
      <c r="IFC425" s="152"/>
      <c r="IFD425" s="152"/>
      <c r="IFE425" s="152"/>
      <c r="IFF425" s="152"/>
      <c r="IFG425" s="152"/>
      <c r="IFH425" s="152"/>
      <c r="IFI425" s="152"/>
      <c r="IFJ425" s="152"/>
      <c r="IFK425" s="152"/>
      <c r="IFL425" s="152"/>
      <c r="IFM425" s="152"/>
      <c r="IFN425" s="152"/>
      <c r="IFO425" s="152"/>
      <c r="IFP425" s="152"/>
      <c r="IFQ425" s="152"/>
      <c r="IFR425" s="152"/>
      <c r="IFS425" s="152"/>
      <c r="IFT425" s="152"/>
      <c r="IFU425" s="152"/>
      <c r="IFV425" s="152"/>
      <c r="IFW425" s="152"/>
      <c r="IFX425" s="152"/>
      <c r="IFY425" s="152"/>
      <c r="IFZ425" s="152"/>
      <c r="IGA425" s="152"/>
      <c r="IGB425" s="152"/>
      <c r="IGC425" s="152"/>
      <c r="IGD425" s="152"/>
      <c r="IGE425" s="152"/>
      <c r="IGF425" s="152"/>
      <c r="IGG425" s="152"/>
      <c r="IGH425" s="152"/>
      <c r="IGI425" s="152"/>
      <c r="IGJ425" s="152"/>
      <c r="IGK425" s="152"/>
      <c r="IGL425" s="152"/>
      <c r="IGM425" s="152"/>
      <c r="IGN425" s="152"/>
      <c r="IGO425" s="152"/>
      <c r="IGP425" s="152"/>
      <c r="IGQ425" s="152"/>
      <c r="IGR425" s="152"/>
      <c r="IGS425" s="152"/>
      <c r="IGT425" s="152"/>
      <c r="IGU425" s="152"/>
      <c r="IGV425" s="152"/>
      <c r="IGW425" s="152"/>
      <c r="IGX425" s="152"/>
      <c r="IGY425" s="152"/>
      <c r="IGZ425" s="152"/>
      <c r="IHA425" s="152"/>
      <c r="IHB425" s="152"/>
      <c r="IHC425" s="152"/>
      <c r="IHD425" s="152"/>
      <c r="IHE425" s="152"/>
      <c r="IHF425" s="152"/>
      <c r="IHG425" s="152"/>
      <c r="IHH425" s="152"/>
      <c r="IHI425" s="152"/>
      <c r="IHJ425" s="152"/>
      <c r="IHK425" s="152"/>
      <c r="IHL425" s="152"/>
      <c r="IHM425" s="152"/>
      <c r="IHN425" s="152"/>
      <c r="IHO425" s="152"/>
      <c r="IHP425" s="152"/>
      <c r="IHQ425" s="152"/>
      <c r="IHR425" s="152"/>
      <c r="IHS425" s="152"/>
      <c r="IHT425" s="152"/>
      <c r="IHU425" s="152"/>
      <c r="IHV425" s="152"/>
      <c r="IHW425" s="152"/>
      <c r="IHX425" s="152"/>
      <c r="IHY425" s="152"/>
      <c r="IHZ425" s="152"/>
      <c r="IIA425" s="152"/>
      <c r="IIB425" s="152"/>
      <c r="IIC425" s="152"/>
      <c r="IID425" s="152"/>
      <c r="IIE425" s="152"/>
      <c r="IIF425" s="152"/>
      <c r="IIG425" s="152"/>
      <c r="IIH425" s="152"/>
      <c r="III425" s="152"/>
      <c r="IIJ425" s="152"/>
      <c r="IIK425" s="152"/>
      <c r="IIL425" s="152"/>
      <c r="IIM425" s="152"/>
      <c r="IIN425" s="152"/>
      <c r="IIO425" s="152"/>
      <c r="IIP425" s="152"/>
      <c r="IIQ425" s="152"/>
      <c r="IIR425" s="152"/>
      <c r="IIS425" s="152"/>
      <c r="IIT425" s="152"/>
      <c r="IIU425" s="152"/>
      <c r="IIV425" s="152"/>
      <c r="IIW425" s="152"/>
      <c r="IIX425" s="152"/>
      <c r="IIY425" s="152"/>
      <c r="IIZ425" s="152"/>
      <c r="IJA425" s="152"/>
      <c r="IJB425" s="152"/>
      <c r="IJC425" s="152"/>
      <c r="IJD425" s="152"/>
      <c r="IJE425" s="152"/>
      <c r="IJF425" s="152"/>
      <c r="IJG425" s="152"/>
      <c r="IJH425" s="152"/>
      <c r="IJI425" s="152"/>
      <c r="IJJ425" s="152"/>
      <c r="IJK425" s="152"/>
      <c r="IJL425" s="152"/>
      <c r="IJM425" s="152"/>
      <c r="IJN425" s="152"/>
      <c r="IJO425" s="152"/>
      <c r="IJP425" s="152"/>
      <c r="IJQ425" s="152"/>
      <c r="IJR425" s="152"/>
      <c r="IJS425" s="152"/>
      <c r="IJT425" s="152"/>
      <c r="IJU425" s="152"/>
      <c r="IJV425" s="152"/>
      <c r="IJW425" s="152"/>
      <c r="IJX425" s="152"/>
      <c r="IJY425" s="152"/>
      <c r="IJZ425" s="152"/>
      <c r="IKA425" s="152"/>
      <c r="IKB425" s="152"/>
      <c r="IKC425" s="152"/>
      <c r="IKD425" s="152"/>
      <c r="IKE425" s="152"/>
      <c r="IKF425" s="152"/>
      <c r="IKG425" s="152"/>
      <c r="IKH425" s="152"/>
      <c r="IKI425" s="152"/>
      <c r="IKJ425" s="152"/>
      <c r="IKK425" s="152"/>
      <c r="IKL425" s="152"/>
      <c r="IKM425" s="152"/>
      <c r="IKN425" s="152"/>
      <c r="IKO425" s="152"/>
      <c r="IKP425" s="152"/>
      <c r="IKQ425" s="152"/>
      <c r="IKR425" s="152"/>
      <c r="IKS425" s="152"/>
      <c r="IKT425" s="152"/>
      <c r="IKU425" s="152"/>
      <c r="IKV425" s="152"/>
      <c r="IKW425" s="152"/>
      <c r="IKX425" s="152"/>
      <c r="IKY425" s="152"/>
      <c r="IKZ425" s="152"/>
      <c r="ILA425" s="152"/>
      <c r="ILB425" s="152"/>
      <c r="ILC425" s="152"/>
      <c r="ILD425" s="152"/>
      <c r="ILE425" s="152"/>
      <c r="ILF425" s="152"/>
      <c r="ILG425" s="152"/>
      <c r="ILH425" s="152"/>
      <c r="ILI425" s="152"/>
      <c r="ILJ425" s="152"/>
      <c r="ILK425" s="152"/>
      <c r="ILL425" s="152"/>
      <c r="ILM425" s="152"/>
      <c r="ILN425" s="152"/>
      <c r="ILO425" s="152"/>
      <c r="ILP425" s="152"/>
      <c r="ILQ425" s="152"/>
      <c r="ILR425" s="152"/>
      <c r="ILS425" s="152"/>
      <c r="ILT425" s="152"/>
      <c r="ILU425" s="152"/>
      <c r="ILV425" s="152"/>
      <c r="ILW425" s="152"/>
      <c r="ILX425" s="152"/>
      <c r="ILY425" s="152"/>
      <c r="ILZ425" s="152"/>
      <c r="IMA425" s="152"/>
      <c r="IMB425" s="152"/>
      <c r="IMC425" s="152"/>
      <c r="IMD425" s="152"/>
      <c r="IME425" s="152"/>
      <c r="IMF425" s="152"/>
      <c r="IMG425" s="152"/>
      <c r="IMH425" s="152"/>
      <c r="IMI425" s="152"/>
      <c r="IMJ425" s="152"/>
      <c r="IMK425" s="152"/>
      <c r="IML425" s="152"/>
      <c r="IMM425" s="152"/>
      <c r="IMN425" s="152"/>
      <c r="IMO425" s="152"/>
      <c r="IMP425" s="152"/>
      <c r="IMQ425" s="152"/>
      <c r="IMR425" s="152"/>
      <c r="IMS425" s="152"/>
      <c r="IMT425" s="152"/>
      <c r="IMU425" s="152"/>
      <c r="IMV425" s="152"/>
      <c r="IMW425" s="152"/>
      <c r="IMX425" s="152"/>
      <c r="IMY425" s="152"/>
      <c r="IMZ425" s="152"/>
      <c r="INA425" s="152"/>
      <c r="INB425" s="152"/>
      <c r="INC425" s="152"/>
      <c r="IND425" s="152"/>
      <c r="INE425" s="152"/>
      <c r="INF425" s="152"/>
      <c r="ING425" s="152"/>
      <c r="INH425" s="152"/>
      <c r="INI425" s="152"/>
      <c r="INJ425" s="152"/>
      <c r="INK425" s="152"/>
      <c r="INL425" s="152"/>
      <c r="INM425" s="152"/>
      <c r="INN425" s="152"/>
      <c r="INO425" s="152"/>
      <c r="INP425" s="152"/>
      <c r="INQ425" s="152"/>
      <c r="INR425" s="152"/>
      <c r="INS425" s="152"/>
      <c r="INT425" s="152"/>
      <c r="INU425" s="152"/>
      <c r="INV425" s="152"/>
      <c r="INW425" s="152"/>
      <c r="INX425" s="152"/>
      <c r="INY425" s="152"/>
      <c r="INZ425" s="152"/>
      <c r="IOA425" s="152"/>
      <c r="IOB425" s="152"/>
      <c r="IOC425" s="152"/>
      <c r="IOD425" s="152"/>
      <c r="IOE425" s="152"/>
      <c r="IOF425" s="152"/>
      <c r="IOG425" s="152"/>
      <c r="IOH425" s="152"/>
      <c r="IOI425" s="152"/>
      <c r="IOJ425" s="152"/>
      <c r="IOK425" s="152"/>
      <c r="IOL425" s="152"/>
      <c r="IOM425" s="152"/>
      <c r="ION425" s="152"/>
      <c r="IOO425" s="152"/>
      <c r="IOP425" s="152"/>
      <c r="IOQ425" s="152"/>
      <c r="IOR425" s="152"/>
      <c r="IOS425" s="152"/>
      <c r="IOT425" s="152"/>
      <c r="IOU425" s="152"/>
      <c r="IOV425" s="152"/>
      <c r="IOW425" s="152"/>
      <c r="IOX425" s="152"/>
      <c r="IOY425" s="152"/>
      <c r="IOZ425" s="152"/>
      <c r="IPA425" s="152"/>
      <c r="IPB425" s="152"/>
      <c r="IPC425" s="152"/>
      <c r="IPD425" s="152"/>
      <c r="IPE425" s="152"/>
      <c r="IPF425" s="152"/>
      <c r="IPG425" s="152"/>
      <c r="IPH425" s="152"/>
      <c r="IPI425" s="152"/>
      <c r="IPJ425" s="152"/>
      <c r="IPK425" s="152"/>
      <c r="IPL425" s="152"/>
      <c r="IPM425" s="152"/>
      <c r="IPN425" s="152"/>
      <c r="IPO425" s="152"/>
      <c r="IPP425" s="152"/>
      <c r="IPQ425" s="152"/>
      <c r="IPR425" s="152"/>
      <c r="IPS425" s="152"/>
      <c r="IPT425" s="152"/>
      <c r="IPU425" s="152"/>
      <c r="IPV425" s="152"/>
      <c r="IPW425" s="152"/>
      <c r="IPX425" s="152"/>
      <c r="IPY425" s="152"/>
      <c r="IPZ425" s="152"/>
      <c r="IQA425" s="152"/>
      <c r="IQB425" s="152"/>
      <c r="IQC425" s="152"/>
      <c r="IQD425" s="152"/>
      <c r="IQE425" s="152"/>
      <c r="IQF425" s="152"/>
      <c r="IQG425" s="152"/>
      <c r="IQH425" s="152"/>
      <c r="IQI425" s="152"/>
      <c r="IQJ425" s="152"/>
      <c r="IQK425" s="152"/>
      <c r="IQL425" s="152"/>
      <c r="IQM425" s="152"/>
      <c r="IQN425" s="152"/>
      <c r="IQO425" s="152"/>
      <c r="IQP425" s="152"/>
      <c r="IQQ425" s="152"/>
      <c r="IQR425" s="152"/>
      <c r="IQS425" s="152"/>
      <c r="IQT425" s="152"/>
      <c r="IQU425" s="152"/>
      <c r="IQV425" s="152"/>
      <c r="IQW425" s="152"/>
      <c r="IQX425" s="152"/>
      <c r="IQY425" s="152"/>
      <c r="IQZ425" s="152"/>
      <c r="IRA425" s="152"/>
      <c r="IRB425" s="152"/>
      <c r="IRC425" s="152"/>
      <c r="IRD425" s="152"/>
      <c r="IRE425" s="152"/>
      <c r="IRF425" s="152"/>
      <c r="IRG425" s="152"/>
      <c r="IRH425" s="152"/>
      <c r="IRI425" s="152"/>
      <c r="IRJ425" s="152"/>
      <c r="IRK425" s="152"/>
      <c r="IRL425" s="152"/>
      <c r="IRM425" s="152"/>
      <c r="IRN425" s="152"/>
      <c r="IRO425" s="152"/>
      <c r="IRP425" s="152"/>
      <c r="IRQ425" s="152"/>
      <c r="IRR425" s="152"/>
      <c r="IRS425" s="152"/>
      <c r="IRT425" s="152"/>
      <c r="IRU425" s="152"/>
      <c r="IRV425" s="152"/>
      <c r="IRW425" s="152"/>
      <c r="IRX425" s="152"/>
      <c r="IRY425" s="152"/>
      <c r="IRZ425" s="152"/>
      <c r="ISA425" s="152"/>
      <c r="ISB425" s="152"/>
      <c r="ISC425" s="152"/>
      <c r="ISD425" s="152"/>
      <c r="ISE425" s="152"/>
      <c r="ISF425" s="152"/>
      <c r="ISG425" s="152"/>
      <c r="ISH425" s="152"/>
      <c r="ISI425" s="152"/>
      <c r="ISJ425" s="152"/>
      <c r="ISK425" s="152"/>
      <c r="ISL425" s="152"/>
      <c r="ISM425" s="152"/>
      <c r="ISN425" s="152"/>
      <c r="ISO425" s="152"/>
      <c r="ISP425" s="152"/>
      <c r="ISQ425" s="152"/>
      <c r="ISR425" s="152"/>
      <c r="ISS425" s="152"/>
      <c r="IST425" s="152"/>
      <c r="ISU425" s="152"/>
      <c r="ISV425" s="152"/>
      <c r="ISW425" s="152"/>
      <c r="ISX425" s="152"/>
      <c r="ISY425" s="152"/>
      <c r="ISZ425" s="152"/>
      <c r="ITA425" s="152"/>
      <c r="ITB425" s="152"/>
      <c r="ITC425" s="152"/>
      <c r="ITD425" s="152"/>
      <c r="ITE425" s="152"/>
      <c r="ITF425" s="152"/>
      <c r="ITG425" s="152"/>
      <c r="ITH425" s="152"/>
      <c r="ITI425" s="152"/>
      <c r="ITJ425" s="152"/>
      <c r="ITK425" s="152"/>
      <c r="ITL425" s="152"/>
      <c r="ITM425" s="152"/>
      <c r="ITN425" s="152"/>
      <c r="ITO425" s="152"/>
      <c r="ITP425" s="152"/>
      <c r="ITQ425" s="152"/>
      <c r="ITR425" s="152"/>
      <c r="ITS425" s="152"/>
      <c r="ITT425" s="152"/>
      <c r="ITU425" s="152"/>
      <c r="ITV425" s="152"/>
      <c r="ITW425" s="152"/>
      <c r="ITX425" s="152"/>
      <c r="ITY425" s="152"/>
      <c r="ITZ425" s="152"/>
      <c r="IUA425" s="152"/>
      <c r="IUB425" s="152"/>
      <c r="IUC425" s="152"/>
      <c r="IUD425" s="152"/>
      <c r="IUE425" s="152"/>
      <c r="IUF425" s="152"/>
      <c r="IUG425" s="152"/>
      <c r="IUH425" s="152"/>
      <c r="IUI425" s="152"/>
      <c r="IUJ425" s="152"/>
      <c r="IUK425" s="152"/>
      <c r="IUL425" s="152"/>
      <c r="IUM425" s="152"/>
      <c r="IUN425" s="152"/>
      <c r="IUO425" s="152"/>
      <c r="IUP425" s="152"/>
      <c r="IUQ425" s="152"/>
      <c r="IUR425" s="152"/>
      <c r="IUS425" s="152"/>
      <c r="IUT425" s="152"/>
      <c r="IUU425" s="152"/>
      <c r="IUV425" s="152"/>
      <c r="IUW425" s="152"/>
      <c r="IUX425" s="152"/>
      <c r="IUY425" s="152"/>
      <c r="IUZ425" s="152"/>
      <c r="IVA425" s="152"/>
      <c r="IVB425" s="152"/>
      <c r="IVC425" s="152"/>
      <c r="IVD425" s="152"/>
      <c r="IVE425" s="152"/>
      <c r="IVF425" s="152"/>
      <c r="IVG425" s="152"/>
      <c r="IVH425" s="152"/>
      <c r="IVI425" s="152"/>
      <c r="IVJ425" s="152"/>
      <c r="IVK425" s="152"/>
      <c r="IVL425" s="152"/>
      <c r="IVM425" s="152"/>
      <c r="IVN425" s="152"/>
      <c r="IVO425" s="152"/>
      <c r="IVP425" s="152"/>
      <c r="IVQ425" s="152"/>
      <c r="IVR425" s="152"/>
      <c r="IVS425" s="152"/>
      <c r="IVT425" s="152"/>
      <c r="IVU425" s="152"/>
      <c r="IVV425" s="152"/>
      <c r="IVW425" s="152"/>
      <c r="IVX425" s="152"/>
      <c r="IVY425" s="152"/>
      <c r="IVZ425" s="152"/>
      <c r="IWA425" s="152"/>
      <c r="IWB425" s="152"/>
      <c r="IWC425" s="152"/>
      <c r="IWD425" s="152"/>
      <c r="IWE425" s="152"/>
      <c r="IWF425" s="152"/>
      <c r="IWG425" s="152"/>
      <c r="IWH425" s="152"/>
      <c r="IWI425" s="152"/>
      <c r="IWJ425" s="152"/>
      <c r="IWK425" s="152"/>
      <c r="IWL425" s="152"/>
      <c r="IWM425" s="152"/>
      <c r="IWN425" s="152"/>
      <c r="IWO425" s="152"/>
      <c r="IWP425" s="152"/>
      <c r="IWQ425" s="152"/>
      <c r="IWR425" s="152"/>
      <c r="IWS425" s="152"/>
      <c r="IWT425" s="152"/>
      <c r="IWU425" s="152"/>
      <c r="IWV425" s="152"/>
      <c r="IWW425" s="152"/>
      <c r="IWX425" s="152"/>
      <c r="IWY425" s="152"/>
      <c r="IWZ425" s="152"/>
      <c r="IXA425" s="152"/>
      <c r="IXB425" s="152"/>
      <c r="IXC425" s="152"/>
      <c r="IXD425" s="152"/>
      <c r="IXE425" s="152"/>
      <c r="IXF425" s="152"/>
      <c r="IXG425" s="152"/>
      <c r="IXH425" s="152"/>
      <c r="IXI425" s="152"/>
      <c r="IXJ425" s="152"/>
      <c r="IXK425" s="152"/>
      <c r="IXL425" s="152"/>
      <c r="IXM425" s="152"/>
      <c r="IXN425" s="152"/>
      <c r="IXO425" s="152"/>
      <c r="IXP425" s="152"/>
      <c r="IXQ425" s="152"/>
      <c r="IXR425" s="152"/>
      <c r="IXS425" s="152"/>
      <c r="IXT425" s="152"/>
      <c r="IXU425" s="152"/>
      <c r="IXV425" s="152"/>
      <c r="IXW425" s="152"/>
      <c r="IXX425" s="152"/>
      <c r="IXY425" s="152"/>
      <c r="IXZ425" s="152"/>
      <c r="IYA425" s="152"/>
      <c r="IYB425" s="152"/>
      <c r="IYC425" s="152"/>
      <c r="IYD425" s="152"/>
      <c r="IYE425" s="152"/>
      <c r="IYF425" s="152"/>
      <c r="IYG425" s="152"/>
      <c r="IYH425" s="152"/>
      <c r="IYI425" s="152"/>
      <c r="IYJ425" s="152"/>
      <c r="IYK425" s="152"/>
      <c r="IYL425" s="152"/>
      <c r="IYM425" s="152"/>
      <c r="IYN425" s="152"/>
      <c r="IYO425" s="152"/>
      <c r="IYP425" s="152"/>
      <c r="IYQ425" s="152"/>
      <c r="IYR425" s="152"/>
      <c r="IYS425" s="152"/>
      <c r="IYT425" s="152"/>
      <c r="IYU425" s="152"/>
      <c r="IYV425" s="152"/>
      <c r="IYW425" s="152"/>
      <c r="IYX425" s="152"/>
      <c r="IYY425" s="152"/>
      <c r="IYZ425" s="152"/>
      <c r="IZA425" s="152"/>
      <c r="IZB425" s="152"/>
      <c r="IZC425" s="152"/>
      <c r="IZD425" s="152"/>
      <c r="IZE425" s="152"/>
      <c r="IZF425" s="152"/>
      <c r="IZG425" s="152"/>
      <c r="IZH425" s="152"/>
      <c r="IZI425" s="152"/>
      <c r="IZJ425" s="152"/>
      <c r="IZK425" s="152"/>
      <c r="IZL425" s="152"/>
      <c r="IZM425" s="152"/>
      <c r="IZN425" s="152"/>
      <c r="IZO425" s="152"/>
      <c r="IZP425" s="152"/>
      <c r="IZQ425" s="152"/>
      <c r="IZR425" s="152"/>
      <c r="IZS425" s="152"/>
      <c r="IZT425" s="152"/>
      <c r="IZU425" s="152"/>
      <c r="IZV425" s="152"/>
      <c r="IZW425" s="152"/>
      <c r="IZX425" s="152"/>
      <c r="IZY425" s="152"/>
      <c r="IZZ425" s="152"/>
      <c r="JAA425" s="152"/>
      <c r="JAB425" s="152"/>
      <c r="JAC425" s="152"/>
      <c r="JAD425" s="152"/>
      <c r="JAE425" s="152"/>
      <c r="JAF425" s="152"/>
      <c r="JAG425" s="152"/>
      <c r="JAH425" s="152"/>
      <c r="JAI425" s="152"/>
      <c r="JAJ425" s="152"/>
      <c r="JAK425" s="152"/>
      <c r="JAL425" s="152"/>
      <c r="JAM425" s="152"/>
      <c r="JAN425" s="152"/>
      <c r="JAO425" s="152"/>
      <c r="JAP425" s="152"/>
      <c r="JAQ425" s="152"/>
      <c r="JAR425" s="152"/>
      <c r="JAS425" s="152"/>
      <c r="JAT425" s="152"/>
      <c r="JAU425" s="152"/>
      <c r="JAV425" s="152"/>
      <c r="JAW425" s="152"/>
      <c r="JAX425" s="152"/>
      <c r="JAY425" s="152"/>
      <c r="JAZ425" s="152"/>
      <c r="JBA425" s="152"/>
      <c r="JBB425" s="152"/>
      <c r="JBC425" s="152"/>
      <c r="JBD425" s="152"/>
      <c r="JBE425" s="152"/>
      <c r="JBF425" s="152"/>
      <c r="JBG425" s="152"/>
      <c r="JBH425" s="152"/>
      <c r="JBI425" s="152"/>
      <c r="JBJ425" s="152"/>
      <c r="JBK425" s="152"/>
      <c r="JBL425" s="152"/>
      <c r="JBM425" s="152"/>
      <c r="JBN425" s="152"/>
      <c r="JBO425" s="152"/>
      <c r="JBP425" s="152"/>
      <c r="JBQ425" s="152"/>
      <c r="JBR425" s="152"/>
      <c r="JBS425" s="152"/>
      <c r="JBT425" s="152"/>
      <c r="JBU425" s="152"/>
      <c r="JBV425" s="152"/>
      <c r="JBW425" s="152"/>
      <c r="JBX425" s="152"/>
      <c r="JBY425" s="152"/>
      <c r="JBZ425" s="152"/>
      <c r="JCA425" s="152"/>
      <c r="JCB425" s="152"/>
      <c r="JCC425" s="152"/>
      <c r="JCD425" s="152"/>
      <c r="JCE425" s="152"/>
      <c r="JCF425" s="152"/>
      <c r="JCG425" s="152"/>
      <c r="JCH425" s="152"/>
      <c r="JCI425" s="152"/>
      <c r="JCJ425" s="152"/>
      <c r="JCK425" s="152"/>
      <c r="JCL425" s="152"/>
      <c r="JCM425" s="152"/>
      <c r="JCN425" s="152"/>
      <c r="JCO425" s="152"/>
      <c r="JCP425" s="152"/>
      <c r="JCQ425" s="152"/>
      <c r="JCR425" s="152"/>
      <c r="JCS425" s="152"/>
      <c r="JCT425" s="152"/>
      <c r="JCU425" s="152"/>
      <c r="JCV425" s="152"/>
      <c r="JCW425" s="152"/>
      <c r="JCX425" s="152"/>
      <c r="JCY425" s="152"/>
      <c r="JCZ425" s="152"/>
      <c r="JDA425" s="152"/>
      <c r="JDB425" s="152"/>
      <c r="JDC425" s="152"/>
      <c r="JDD425" s="152"/>
      <c r="JDE425" s="152"/>
      <c r="JDF425" s="152"/>
      <c r="JDG425" s="152"/>
      <c r="JDH425" s="152"/>
      <c r="JDI425" s="152"/>
      <c r="JDJ425" s="152"/>
      <c r="JDK425" s="152"/>
      <c r="JDL425" s="152"/>
      <c r="JDM425" s="152"/>
      <c r="JDN425" s="152"/>
      <c r="JDO425" s="152"/>
      <c r="JDP425" s="152"/>
      <c r="JDQ425" s="152"/>
      <c r="JDR425" s="152"/>
      <c r="JDS425" s="152"/>
      <c r="JDT425" s="152"/>
      <c r="JDU425" s="152"/>
      <c r="JDV425" s="152"/>
      <c r="JDW425" s="152"/>
      <c r="JDX425" s="152"/>
      <c r="JDY425" s="152"/>
      <c r="JDZ425" s="152"/>
      <c r="JEA425" s="152"/>
      <c r="JEB425" s="152"/>
      <c r="JEC425" s="152"/>
      <c r="JED425" s="152"/>
      <c r="JEE425" s="152"/>
      <c r="JEF425" s="152"/>
      <c r="JEG425" s="152"/>
      <c r="JEH425" s="152"/>
      <c r="JEI425" s="152"/>
      <c r="JEJ425" s="152"/>
      <c r="JEK425" s="152"/>
      <c r="JEL425" s="152"/>
      <c r="JEM425" s="152"/>
      <c r="JEN425" s="152"/>
      <c r="JEO425" s="152"/>
      <c r="JEP425" s="152"/>
      <c r="JEQ425" s="152"/>
      <c r="JER425" s="152"/>
      <c r="JES425" s="152"/>
      <c r="JET425" s="152"/>
      <c r="JEU425" s="152"/>
      <c r="JEV425" s="152"/>
      <c r="JEW425" s="152"/>
      <c r="JEX425" s="152"/>
      <c r="JEY425" s="152"/>
      <c r="JEZ425" s="152"/>
      <c r="JFA425" s="152"/>
      <c r="JFB425" s="152"/>
      <c r="JFC425" s="152"/>
      <c r="JFD425" s="152"/>
      <c r="JFE425" s="152"/>
      <c r="JFF425" s="152"/>
      <c r="JFG425" s="152"/>
      <c r="JFH425" s="152"/>
      <c r="JFI425" s="152"/>
      <c r="JFJ425" s="152"/>
      <c r="JFK425" s="152"/>
      <c r="JFL425" s="152"/>
      <c r="JFM425" s="152"/>
      <c r="JFN425" s="152"/>
      <c r="JFO425" s="152"/>
      <c r="JFP425" s="152"/>
      <c r="JFQ425" s="152"/>
      <c r="JFR425" s="152"/>
      <c r="JFS425" s="152"/>
      <c r="JFT425" s="152"/>
      <c r="JFU425" s="152"/>
      <c r="JFV425" s="152"/>
      <c r="JFW425" s="152"/>
      <c r="JFX425" s="152"/>
      <c r="JFY425" s="152"/>
      <c r="JFZ425" s="152"/>
      <c r="JGA425" s="152"/>
      <c r="JGB425" s="152"/>
      <c r="JGC425" s="152"/>
      <c r="JGD425" s="152"/>
      <c r="JGE425" s="152"/>
      <c r="JGF425" s="152"/>
      <c r="JGG425" s="152"/>
      <c r="JGH425" s="152"/>
      <c r="JGI425" s="152"/>
      <c r="JGJ425" s="152"/>
      <c r="JGK425" s="152"/>
      <c r="JGL425" s="152"/>
      <c r="JGM425" s="152"/>
      <c r="JGN425" s="152"/>
      <c r="JGO425" s="152"/>
      <c r="JGP425" s="152"/>
      <c r="JGQ425" s="152"/>
      <c r="JGR425" s="152"/>
      <c r="JGS425" s="152"/>
      <c r="JGT425" s="152"/>
      <c r="JGU425" s="152"/>
      <c r="JGV425" s="152"/>
      <c r="JGW425" s="152"/>
      <c r="JGX425" s="152"/>
      <c r="JGY425" s="152"/>
      <c r="JGZ425" s="152"/>
      <c r="JHA425" s="152"/>
      <c r="JHB425" s="152"/>
      <c r="JHC425" s="152"/>
      <c r="JHD425" s="152"/>
      <c r="JHE425" s="152"/>
      <c r="JHF425" s="152"/>
      <c r="JHG425" s="152"/>
      <c r="JHH425" s="152"/>
      <c r="JHI425" s="152"/>
      <c r="JHJ425" s="152"/>
      <c r="JHK425" s="152"/>
      <c r="JHL425" s="152"/>
      <c r="JHM425" s="152"/>
      <c r="JHN425" s="152"/>
      <c r="JHO425" s="152"/>
      <c r="JHP425" s="152"/>
      <c r="JHQ425" s="152"/>
      <c r="JHR425" s="152"/>
      <c r="JHS425" s="152"/>
      <c r="JHT425" s="152"/>
      <c r="JHU425" s="152"/>
      <c r="JHV425" s="152"/>
      <c r="JHW425" s="152"/>
      <c r="JHX425" s="152"/>
      <c r="JHY425" s="152"/>
      <c r="JHZ425" s="152"/>
      <c r="JIA425" s="152"/>
      <c r="JIB425" s="152"/>
      <c r="JIC425" s="152"/>
      <c r="JID425" s="152"/>
      <c r="JIE425" s="152"/>
      <c r="JIF425" s="152"/>
      <c r="JIG425" s="152"/>
      <c r="JIH425" s="152"/>
      <c r="JII425" s="152"/>
      <c r="JIJ425" s="152"/>
      <c r="JIK425" s="152"/>
      <c r="JIL425" s="152"/>
      <c r="JIM425" s="152"/>
      <c r="JIN425" s="152"/>
      <c r="JIO425" s="152"/>
      <c r="JIP425" s="152"/>
      <c r="JIQ425" s="152"/>
      <c r="JIR425" s="152"/>
      <c r="JIS425" s="152"/>
      <c r="JIT425" s="152"/>
      <c r="JIU425" s="152"/>
      <c r="JIV425" s="152"/>
      <c r="JIW425" s="152"/>
      <c r="JIX425" s="152"/>
      <c r="JIY425" s="152"/>
      <c r="JIZ425" s="152"/>
      <c r="JJA425" s="152"/>
      <c r="JJB425" s="152"/>
      <c r="JJC425" s="152"/>
      <c r="JJD425" s="152"/>
      <c r="JJE425" s="152"/>
      <c r="JJF425" s="152"/>
      <c r="JJG425" s="152"/>
      <c r="JJH425" s="152"/>
      <c r="JJI425" s="152"/>
      <c r="JJJ425" s="152"/>
      <c r="JJK425" s="152"/>
      <c r="JJL425" s="152"/>
      <c r="JJM425" s="152"/>
      <c r="JJN425" s="152"/>
      <c r="JJO425" s="152"/>
      <c r="JJP425" s="152"/>
      <c r="JJQ425" s="152"/>
      <c r="JJR425" s="152"/>
      <c r="JJS425" s="152"/>
      <c r="JJT425" s="152"/>
      <c r="JJU425" s="152"/>
      <c r="JJV425" s="152"/>
      <c r="JJW425" s="152"/>
      <c r="JJX425" s="152"/>
      <c r="JJY425" s="152"/>
      <c r="JJZ425" s="152"/>
      <c r="JKA425" s="152"/>
      <c r="JKB425" s="152"/>
      <c r="JKC425" s="152"/>
      <c r="JKD425" s="152"/>
      <c r="JKE425" s="152"/>
      <c r="JKF425" s="152"/>
      <c r="JKG425" s="152"/>
      <c r="JKH425" s="152"/>
      <c r="JKI425" s="152"/>
      <c r="JKJ425" s="152"/>
      <c r="JKK425" s="152"/>
      <c r="JKL425" s="152"/>
      <c r="JKM425" s="152"/>
      <c r="JKN425" s="152"/>
      <c r="JKO425" s="152"/>
      <c r="JKP425" s="152"/>
      <c r="JKQ425" s="152"/>
      <c r="JKR425" s="152"/>
      <c r="JKS425" s="152"/>
      <c r="JKT425" s="152"/>
      <c r="JKU425" s="152"/>
      <c r="JKV425" s="152"/>
      <c r="JKW425" s="152"/>
      <c r="JKX425" s="152"/>
      <c r="JKY425" s="152"/>
      <c r="JKZ425" s="152"/>
      <c r="JLA425" s="152"/>
      <c r="JLB425" s="152"/>
      <c r="JLC425" s="152"/>
      <c r="JLD425" s="152"/>
      <c r="JLE425" s="152"/>
      <c r="JLF425" s="152"/>
      <c r="JLG425" s="152"/>
      <c r="JLH425" s="152"/>
      <c r="JLI425" s="152"/>
      <c r="JLJ425" s="152"/>
      <c r="JLK425" s="152"/>
      <c r="JLL425" s="152"/>
      <c r="JLM425" s="152"/>
      <c r="JLN425" s="152"/>
      <c r="JLO425" s="152"/>
      <c r="JLP425" s="152"/>
      <c r="JLQ425" s="152"/>
      <c r="JLR425" s="152"/>
      <c r="JLS425" s="152"/>
      <c r="JLT425" s="152"/>
      <c r="JLU425" s="152"/>
      <c r="JLV425" s="152"/>
      <c r="JLW425" s="152"/>
      <c r="JLX425" s="152"/>
      <c r="JLY425" s="152"/>
      <c r="JLZ425" s="152"/>
      <c r="JMA425" s="152"/>
      <c r="JMB425" s="152"/>
      <c r="JMC425" s="152"/>
      <c r="JMD425" s="152"/>
      <c r="JME425" s="152"/>
      <c r="JMF425" s="152"/>
      <c r="JMG425" s="152"/>
      <c r="JMH425" s="152"/>
      <c r="JMI425" s="152"/>
      <c r="JMJ425" s="152"/>
      <c r="JMK425" s="152"/>
      <c r="JML425" s="152"/>
      <c r="JMM425" s="152"/>
      <c r="JMN425" s="152"/>
      <c r="JMO425" s="152"/>
      <c r="JMP425" s="152"/>
      <c r="JMQ425" s="152"/>
      <c r="JMR425" s="152"/>
      <c r="JMS425" s="152"/>
      <c r="JMT425" s="152"/>
      <c r="JMU425" s="152"/>
      <c r="JMV425" s="152"/>
      <c r="JMW425" s="152"/>
      <c r="JMX425" s="152"/>
      <c r="JMY425" s="152"/>
      <c r="JMZ425" s="152"/>
      <c r="JNA425" s="152"/>
      <c r="JNB425" s="152"/>
      <c r="JNC425" s="152"/>
      <c r="JND425" s="152"/>
      <c r="JNE425" s="152"/>
      <c r="JNF425" s="152"/>
      <c r="JNG425" s="152"/>
      <c r="JNH425" s="152"/>
      <c r="JNI425" s="152"/>
      <c r="JNJ425" s="152"/>
      <c r="JNK425" s="152"/>
      <c r="JNL425" s="152"/>
      <c r="JNM425" s="152"/>
      <c r="JNN425" s="152"/>
      <c r="JNO425" s="152"/>
      <c r="JNP425" s="152"/>
      <c r="JNQ425" s="152"/>
      <c r="JNR425" s="152"/>
      <c r="JNS425" s="152"/>
      <c r="JNT425" s="152"/>
      <c r="JNU425" s="152"/>
      <c r="JNV425" s="152"/>
      <c r="JNW425" s="152"/>
      <c r="JNX425" s="152"/>
      <c r="JNY425" s="152"/>
      <c r="JNZ425" s="152"/>
      <c r="JOA425" s="152"/>
      <c r="JOB425" s="152"/>
      <c r="JOC425" s="152"/>
      <c r="JOD425" s="152"/>
      <c r="JOE425" s="152"/>
      <c r="JOF425" s="152"/>
      <c r="JOG425" s="152"/>
      <c r="JOH425" s="152"/>
      <c r="JOI425" s="152"/>
      <c r="JOJ425" s="152"/>
      <c r="JOK425" s="152"/>
      <c r="JOL425" s="152"/>
      <c r="JOM425" s="152"/>
      <c r="JON425" s="152"/>
      <c r="JOO425" s="152"/>
      <c r="JOP425" s="152"/>
      <c r="JOQ425" s="152"/>
      <c r="JOR425" s="152"/>
      <c r="JOS425" s="152"/>
      <c r="JOT425" s="152"/>
      <c r="JOU425" s="152"/>
      <c r="JOV425" s="152"/>
      <c r="JOW425" s="152"/>
      <c r="JOX425" s="152"/>
      <c r="JOY425" s="152"/>
      <c r="JOZ425" s="152"/>
      <c r="JPA425" s="152"/>
      <c r="JPB425" s="152"/>
      <c r="JPC425" s="152"/>
      <c r="JPD425" s="152"/>
      <c r="JPE425" s="152"/>
      <c r="JPF425" s="152"/>
      <c r="JPG425" s="152"/>
      <c r="JPH425" s="152"/>
      <c r="JPI425" s="152"/>
      <c r="JPJ425" s="152"/>
      <c r="JPK425" s="152"/>
      <c r="JPL425" s="152"/>
      <c r="JPM425" s="152"/>
      <c r="JPN425" s="152"/>
      <c r="JPO425" s="152"/>
      <c r="JPP425" s="152"/>
      <c r="JPQ425" s="152"/>
      <c r="JPR425" s="152"/>
      <c r="JPS425" s="152"/>
      <c r="JPT425" s="152"/>
      <c r="JPU425" s="152"/>
      <c r="JPV425" s="152"/>
      <c r="JPW425" s="152"/>
      <c r="JPX425" s="152"/>
      <c r="JPY425" s="152"/>
      <c r="JPZ425" s="152"/>
      <c r="JQA425" s="152"/>
      <c r="JQB425" s="152"/>
      <c r="JQC425" s="152"/>
      <c r="JQD425" s="152"/>
      <c r="JQE425" s="152"/>
      <c r="JQF425" s="152"/>
      <c r="JQG425" s="152"/>
      <c r="JQH425" s="152"/>
      <c r="JQI425" s="152"/>
      <c r="JQJ425" s="152"/>
      <c r="JQK425" s="152"/>
      <c r="JQL425" s="152"/>
      <c r="JQM425" s="152"/>
      <c r="JQN425" s="152"/>
      <c r="JQO425" s="152"/>
      <c r="JQP425" s="152"/>
      <c r="JQQ425" s="152"/>
      <c r="JQR425" s="152"/>
      <c r="JQS425" s="152"/>
      <c r="JQT425" s="152"/>
      <c r="JQU425" s="152"/>
      <c r="JQV425" s="152"/>
      <c r="JQW425" s="152"/>
      <c r="JQX425" s="152"/>
      <c r="JQY425" s="152"/>
      <c r="JQZ425" s="152"/>
      <c r="JRA425" s="152"/>
      <c r="JRB425" s="152"/>
      <c r="JRC425" s="152"/>
      <c r="JRD425" s="152"/>
      <c r="JRE425" s="152"/>
      <c r="JRF425" s="152"/>
      <c r="JRG425" s="152"/>
      <c r="JRH425" s="152"/>
      <c r="JRI425" s="152"/>
      <c r="JRJ425" s="152"/>
      <c r="JRK425" s="152"/>
      <c r="JRL425" s="152"/>
      <c r="JRM425" s="152"/>
      <c r="JRN425" s="152"/>
      <c r="JRO425" s="152"/>
      <c r="JRP425" s="152"/>
      <c r="JRQ425" s="152"/>
      <c r="JRR425" s="152"/>
      <c r="JRS425" s="152"/>
      <c r="JRT425" s="152"/>
      <c r="JRU425" s="152"/>
      <c r="JRV425" s="152"/>
      <c r="JRW425" s="152"/>
      <c r="JRX425" s="152"/>
      <c r="JRY425" s="152"/>
      <c r="JRZ425" s="152"/>
      <c r="JSA425" s="152"/>
      <c r="JSB425" s="152"/>
      <c r="JSC425" s="152"/>
      <c r="JSD425" s="152"/>
      <c r="JSE425" s="152"/>
      <c r="JSF425" s="152"/>
      <c r="JSG425" s="152"/>
      <c r="JSH425" s="152"/>
      <c r="JSI425" s="152"/>
      <c r="JSJ425" s="152"/>
      <c r="JSK425" s="152"/>
      <c r="JSL425" s="152"/>
      <c r="JSM425" s="152"/>
      <c r="JSN425" s="152"/>
      <c r="JSO425" s="152"/>
      <c r="JSP425" s="152"/>
      <c r="JSQ425" s="152"/>
      <c r="JSR425" s="152"/>
      <c r="JSS425" s="152"/>
      <c r="JST425" s="152"/>
      <c r="JSU425" s="152"/>
      <c r="JSV425" s="152"/>
      <c r="JSW425" s="152"/>
      <c r="JSX425" s="152"/>
      <c r="JSY425" s="152"/>
      <c r="JSZ425" s="152"/>
      <c r="JTA425" s="152"/>
      <c r="JTB425" s="152"/>
      <c r="JTC425" s="152"/>
      <c r="JTD425" s="152"/>
      <c r="JTE425" s="152"/>
      <c r="JTF425" s="152"/>
      <c r="JTG425" s="152"/>
      <c r="JTH425" s="152"/>
      <c r="JTI425" s="152"/>
      <c r="JTJ425" s="152"/>
      <c r="JTK425" s="152"/>
      <c r="JTL425" s="152"/>
      <c r="JTM425" s="152"/>
      <c r="JTN425" s="152"/>
      <c r="JTO425" s="152"/>
      <c r="JTP425" s="152"/>
      <c r="JTQ425" s="152"/>
      <c r="JTR425" s="152"/>
      <c r="JTS425" s="152"/>
      <c r="JTT425" s="152"/>
      <c r="JTU425" s="152"/>
      <c r="JTV425" s="152"/>
      <c r="JTW425" s="152"/>
      <c r="JTX425" s="152"/>
      <c r="JTY425" s="152"/>
      <c r="JTZ425" s="152"/>
      <c r="JUA425" s="152"/>
      <c r="JUB425" s="152"/>
      <c r="JUC425" s="152"/>
      <c r="JUD425" s="152"/>
      <c r="JUE425" s="152"/>
      <c r="JUF425" s="152"/>
      <c r="JUG425" s="152"/>
      <c r="JUH425" s="152"/>
      <c r="JUI425" s="152"/>
      <c r="JUJ425" s="152"/>
      <c r="JUK425" s="152"/>
      <c r="JUL425" s="152"/>
      <c r="JUM425" s="152"/>
      <c r="JUN425" s="152"/>
      <c r="JUO425" s="152"/>
      <c r="JUP425" s="152"/>
      <c r="JUQ425" s="152"/>
      <c r="JUR425" s="152"/>
      <c r="JUS425" s="152"/>
      <c r="JUT425" s="152"/>
      <c r="JUU425" s="152"/>
      <c r="JUV425" s="152"/>
      <c r="JUW425" s="152"/>
      <c r="JUX425" s="152"/>
      <c r="JUY425" s="152"/>
      <c r="JUZ425" s="152"/>
      <c r="JVA425" s="152"/>
      <c r="JVB425" s="152"/>
      <c r="JVC425" s="152"/>
      <c r="JVD425" s="152"/>
      <c r="JVE425" s="152"/>
      <c r="JVF425" s="152"/>
      <c r="JVG425" s="152"/>
      <c r="JVH425" s="152"/>
      <c r="JVI425" s="152"/>
      <c r="JVJ425" s="152"/>
      <c r="JVK425" s="152"/>
      <c r="JVL425" s="152"/>
      <c r="JVM425" s="152"/>
      <c r="JVN425" s="152"/>
      <c r="JVO425" s="152"/>
      <c r="JVP425" s="152"/>
      <c r="JVQ425" s="152"/>
      <c r="JVR425" s="152"/>
      <c r="JVS425" s="152"/>
      <c r="JVT425" s="152"/>
      <c r="JVU425" s="152"/>
      <c r="JVV425" s="152"/>
      <c r="JVW425" s="152"/>
      <c r="JVX425" s="152"/>
      <c r="JVY425" s="152"/>
      <c r="JVZ425" s="152"/>
      <c r="JWA425" s="152"/>
      <c r="JWB425" s="152"/>
      <c r="JWC425" s="152"/>
      <c r="JWD425" s="152"/>
      <c r="JWE425" s="152"/>
      <c r="JWF425" s="152"/>
      <c r="JWG425" s="152"/>
      <c r="JWH425" s="152"/>
      <c r="JWI425" s="152"/>
      <c r="JWJ425" s="152"/>
      <c r="JWK425" s="152"/>
      <c r="JWL425" s="152"/>
      <c r="JWM425" s="152"/>
      <c r="JWN425" s="152"/>
      <c r="JWO425" s="152"/>
      <c r="JWP425" s="152"/>
      <c r="JWQ425" s="152"/>
      <c r="JWR425" s="152"/>
      <c r="JWS425" s="152"/>
      <c r="JWT425" s="152"/>
      <c r="JWU425" s="152"/>
      <c r="JWV425" s="152"/>
      <c r="JWW425" s="152"/>
      <c r="JWX425" s="152"/>
      <c r="JWY425" s="152"/>
      <c r="JWZ425" s="152"/>
      <c r="JXA425" s="152"/>
      <c r="JXB425" s="152"/>
      <c r="JXC425" s="152"/>
      <c r="JXD425" s="152"/>
      <c r="JXE425" s="152"/>
      <c r="JXF425" s="152"/>
      <c r="JXG425" s="152"/>
      <c r="JXH425" s="152"/>
      <c r="JXI425" s="152"/>
      <c r="JXJ425" s="152"/>
      <c r="JXK425" s="152"/>
      <c r="JXL425" s="152"/>
      <c r="JXM425" s="152"/>
      <c r="JXN425" s="152"/>
      <c r="JXO425" s="152"/>
      <c r="JXP425" s="152"/>
      <c r="JXQ425" s="152"/>
      <c r="JXR425" s="152"/>
      <c r="JXS425" s="152"/>
      <c r="JXT425" s="152"/>
      <c r="JXU425" s="152"/>
      <c r="JXV425" s="152"/>
      <c r="JXW425" s="152"/>
      <c r="JXX425" s="152"/>
      <c r="JXY425" s="152"/>
      <c r="JXZ425" s="152"/>
      <c r="JYA425" s="152"/>
      <c r="JYB425" s="152"/>
      <c r="JYC425" s="152"/>
      <c r="JYD425" s="152"/>
      <c r="JYE425" s="152"/>
      <c r="JYF425" s="152"/>
      <c r="JYG425" s="152"/>
      <c r="JYH425" s="152"/>
      <c r="JYI425" s="152"/>
      <c r="JYJ425" s="152"/>
      <c r="JYK425" s="152"/>
      <c r="JYL425" s="152"/>
      <c r="JYM425" s="152"/>
      <c r="JYN425" s="152"/>
      <c r="JYO425" s="152"/>
      <c r="JYP425" s="152"/>
      <c r="JYQ425" s="152"/>
      <c r="JYR425" s="152"/>
      <c r="JYS425" s="152"/>
      <c r="JYT425" s="152"/>
      <c r="JYU425" s="152"/>
      <c r="JYV425" s="152"/>
      <c r="JYW425" s="152"/>
      <c r="JYX425" s="152"/>
      <c r="JYY425" s="152"/>
      <c r="JYZ425" s="152"/>
      <c r="JZA425" s="152"/>
      <c r="JZB425" s="152"/>
      <c r="JZC425" s="152"/>
      <c r="JZD425" s="152"/>
      <c r="JZE425" s="152"/>
      <c r="JZF425" s="152"/>
      <c r="JZG425" s="152"/>
      <c r="JZH425" s="152"/>
      <c r="JZI425" s="152"/>
      <c r="JZJ425" s="152"/>
      <c r="JZK425" s="152"/>
      <c r="JZL425" s="152"/>
      <c r="JZM425" s="152"/>
      <c r="JZN425" s="152"/>
      <c r="JZO425" s="152"/>
      <c r="JZP425" s="152"/>
      <c r="JZQ425" s="152"/>
      <c r="JZR425" s="152"/>
      <c r="JZS425" s="152"/>
      <c r="JZT425" s="152"/>
      <c r="JZU425" s="152"/>
      <c r="JZV425" s="152"/>
      <c r="JZW425" s="152"/>
      <c r="JZX425" s="152"/>
      <c r="JZY425" s="152"/>
      <c r="JZZ425" s="152"/>
      <c r="KAA425" s="152"/>
      <c r="KAB425" s="152"/>
      <c r="KAC425" s="152"/>
      <c r="KAD425" s="152"/>
      <c r="KAE425" s="152"/>
      <c r="KAF425" s="152"/>
      <c r="KAG425" s="152"/>
      <c r="KAH425" s="152"/>
      <c r="KAI425" s="152"/>
      <c r="KAJ425" s="152"/>
      <c r="KAK425" s="152"/>
      <c r="KAL425" s="152"/>
      <c r="KAM425" s="152"/>
      <c r="KAN425" s="152"/>
      <c r="KAO425" s="152"/>
      <c r="KAP425" s="152"/>
      <c r="KAQ425" s="152"/>
      <c r="KAR425" s="152"/>
      <c r="KAS425" s="152"/>
      <c r="KAT425" s="152"/>
      <c r="KAU425" s="152"/>
      <c r="KAV425" s="152"/>
      <c r="KAW425" s="152"/>
      <c r="KAX425" s="152"/>
      <c r="KAY425" s="152"/>
      <c r="KAZ425" s="152"/>
      <c r="KBA425" s="152"/>
      <c r="KBB425" s="152"/>
      <c r="KBC425" s="152"/>
      <c r="KBD425" s="152"/>
      <c r="KBE425" s="152"/>
      <c r="KBF425" s="152"/>
      <c r="KBG425" s="152"/>
      <c r="KBH425" s="152"/>
      <c r="KBI425" s="152"/>
      <c r="KBJ425" s="152"/>
      <c r="KBK425" s="152"/>
      <c r="KBL425" s="152"/>
      <c r="KBM425" s="152"/>
      <c r="KBN425" s="152"/>
      <c r="KBO425" s="152"/>
      <c r="KBP425" s="152"/>
      <c r="KBQ425" s="152"/>
      <c r="KBR425" s="152"/>
      <c r="KBS425" s="152"/>
      <c r="KBT425" s="152"/>
      <c r="KBU425" s="152"/>
      <c r="KBV425" s="152"/>
      <c r="KBW425" s="152"/>
      <c r="KBX425" s="152"/>
      <c r="KBY425" s="152"/>
      <c r="KBZ425" s="152"/>
      <c r="KCA425" s="152"/>
      <c r="KCB425" s="152"/>
      <c r="KCC425" s="152"/>
      <c r="KCD425" s="152"/>
      <c r="KCE425" s="152"/>
      <c r="KCF425" s="152"/>
      <c r="KCG425" s="152"/>
      <c r="KCH425" s="152"/>
      <c r="KCI425" s="152"/>
      <c r="KCJ425" s="152"/>
      <c r="KCK425" s="152"/>
      <c r="KCL425" s="152"/>
      <c r="KCM425" s="152"/>
      <c r="KCN425" s="152"/>
      <c r="KCO425" s="152"/>
      <c r="KCP425" s="152"/>
      <c r="KCQ425" s="152"/>
      <c r="KCR425" s="152"/>
      <c r="KCS425" s="152"/>
      <c r="KCT425" s="152"/>
      <c r="KCU425" s="152"/>
      <c r="KCV425" s="152"/>
      <c r="KCW425" s="152"/>
      <c r="KCX425" s="152"/>
      <c r="KCY425" s="152"/>
      <c r="KCZ425" s="152"/>
      <c r="KDA425" s="152"/>
      <c r="KDB425" s="152"/>
      <c r="KDC425" s="152"/>
      <c r="KDD425" s="152"/>
      <c r="KDE425" s="152"/>
      <c r="KDF425" s="152"/>
      <c r="KDG425" s="152"/>
      <c r="KDH425" s="152"/>
      <c r="KDI425" s="152"/>
      <c r="KDJ425" s="152"/>
      <c r="KDK425" s="152"/>
      <c r="KDL425" s="152"/>
      <c r="KDM425" s="152"/>
      <c r="KDN425" s="152"/>
      <c r="KDO425" s="152"/>
      <c r="KDP425" s="152"/>
      <c r="KDQ425" s="152"/>
      <c r="KDR425" s="152"/>
      <c r="KDS425" s="152"/>
      <c r="KDT425" s="152"/>
      <c r="KDU425" s="152"/>
      <c r="KDV425" s="152"/>
      <c r="KDW425" s="152"/>
      <c r="KDX425" s="152"/>
      <c r="KDY425" s="152"/>
      <c r="KDZ425" s="152"/>
      <c r="KEA425" s="152"/>
      <c r="KEB425" s="152"/>
      <c r="KEC425" s="152"/>
      <c r="KED425" s="152"/>
      <c r="KEE425" s="152"/>
      <c r="KEF425" s="152"/>
      <c r="KEG425" s="152"/>
      <c r="KEH425" s="152"/>
      <c r="KEI425" s="152"/>
      <c r="KEJ425" s="152"/>
      <c r="KEK425" s="152"/>
      <c r="KEL425" s="152"/>
      <c r="KEM425" s="152"/>
      <c r="KEN425" s="152"/>
      <c r="KEO425" s="152"/>
      <c r="KEP425" s="152"/>
      <c r="KEQ425" s="152"/>
      <c r="KER425" s="152"/>
      <c r="KES425" s="152"/>
      <c r="KET425" s="152"/>
      <c r="KEU425" s="152"/>
      <c r="KEV425" s="152"/>
      <c r="KEW425" s="152"/>
      <c r="KEX425" s="152"/>
      <c r="KEY425" s="152"/>
      <c r="KEZ425" s="152"/>
      <c r="KFA425" s="152"/>
      <c r="KFB425" s="152"/>
      <c r="KFC425" s="152"/>
      <c r="KFD425" s="152"/>
      <c r="KFE425" s="152"/>
      <c r="KFF425" s="152"/>
      <c r="KFG425" s="152"/>
      <c r="KFH425" s="152"/>
      <c r="KFI425" s="152"/>
      <c r="KFJ425" s="152"/>
      <c r="KFK425" s="152"/>
      <c r="KFL425" s="152"/>
      <c r="KFM425" s="152"/>
      <c r="KFN425" s="152"/>
      <c r="KFO425" s="152"/>
      <c r="KFP425" s="152"/>
      <c r="KFQ425" s="152"/>
      <c r="KFR425" s="152"/>
      <c r="KFS425" s="152"/>
      <c r="KFT425" s="152"/>
      <c r="KFU425" s="152"/>
      <c r="KFV425" s="152"/>
      <c r="KFW425" s="152"/>
      <c r="KFX425" s="152"/>
      <c r="KFY425" s="152"/>
      <c r="KFZ425" s="152"/>
      <c r="KGA425" s="152"/>
      <c r="KGB425" s="152"/>
      <c r="KGC425" s="152"/>
      <c r="KGD425" s="152"/>
      <c r="KGE425" s="152"/>
      <c r="KGF425" s="152"/>
      <c r="KGG425" s="152"/>
      <c r="KGH425" s="152"/>
      <c r="KGI425" s="152"/>
      <c r="KGJ425" s="152"/>
      <c r="KGK425" s="152"/>
      <c r="KGL425" s="152"/>
      <c r="KGM425" s="152"/>
      <c r="KGN425" s="152"/>
      <c r="KGO425" s="152"/>
      <c r="KGP425" s="152"/>
      <c r="KGQ425" s="152"/>
      <c r="KGR425" s="152"/>
      <c r="KGS425" s="152"/>
      <c r="KGT425" s="152"/>
      <c r="KGU425" s="152"/>
      <c r="KGV425" s="152"/>
      <c r="KGW425" s="152"/>
      <c r="KGX425" s="152"/>
      <c r="KGY425" s="152"/>
      <c r="KGZ425" s="152"/>
      <c r="KHA425" s="152"/>
      <c r="KHB425" s="152"/>
      <c r="KHC425" s="152"/>
      <c r="KHD425" s="152"/>
      <c r="KHE425" s="152"/>
      <c r="KHF425" s="152"/>
      <c r="KHG425" s="152"/>
      <c r="KHH425" s="152"/>
      <c r="KHI425" s="152"/>
      <c r="KHJ425" s="152"/>
      <c r="KHK425" s="152"/>
      <c r="KHL425" s="152"/>
      <c r="KHM425" s="152"/>
      <c r="KHN425" s="152"/>
      <c r="KHO425" s="152"/>
      <c r="KHP425" s="152"/>
      <c r="KHQ425" s="152"/>
      <c r="KHR425" s="152"/>
      <c r="KHS425" s="152"/>
      <c r="KHT425" s="152"/>
      <c r="KHU425" s="152"/>
      <c r="KHV425" s="152"/>
      <c r="KHW425" s="152"/>
      <c r="KHX425" s="152"/>
      <c r="KHY425" s="152"/>
      <c r="KHZ425" s="152"/>
      <c r="KIA425" s="152"/>
      <c r="KIB425" s="152"/>
      <c r="KIC425" s="152"/>
      <c r="KID425" s="152"/>
      <c r="KIE425" s="152"/>
      <c r="KIF425" s="152"/>
      <c r="KIG425" s="152"/>
      <c r="KIH425" s="152"/>
      <c r="KII425" s="152"/>
      <c r="KIJ425" s="152"/>
      <c r="KIK425" s="152"/>
      <c r="KIL425" s="152"/>
      <c r="KIM425" s="152"/>
      <c r="KIN425" s="152"/>
      <c r="KIO425" s="152"/>
      <c r="KIP425" s="152"/>
      <c r="KIQ425" s="152"/>
      <c r="KIR425" s="152"/>
      <c r="KIS425" s="152"/>
      <c r="KIT425" s="152"/>
      <c r="KIU425" s="152"/>
      <c r="KIV425" s="152"/>
      <c r="KIW425" s="152"/>
      <c r="KIX425" s="152"/>
      <c r="KIY425" s="152"/>
      <c r="KIZ425" s="152"/>
      <c r="KJA425" s="152"/>
      <c r="KJB425" s="152"/>
      <c r="KJC425" s="152"/>
      <c r="KJD425" s="152"/>
      <c r="KJE425" s="152"/>
      <c r="KJF425" s="152"/>
      <c r="KJG425" s="152"/>
      <c r="KJH425" s="152"/>
      <c r="KJI425" s="152"/>
      <c r="KJJ425" s="152"/>
      <c r="KJK425" s="152"/>
      <c r="KJL425" s="152"/>
      <c r="KJM425" s="152"/>
      <c r="KJN425" s="152"/>
      <c r="KJO425" s="152"/>
      <c r="KJP425" s="152"/>
      <c r="KJQ425" s="152"/>
      <c r="KJR425" s="152"/>
      <c r="KJS425" s="152"/>
      <c r="KJT425" s="152"/>
      <c r="KJU425" s="152"/>
      <c r="KJV425" s="152"/>
      <c r="KJW425" s="152"/>
      <c r="KJX425" s="152"/>
      <c r="KJY425" s="152"/>
      <c r="KJZ425" s="152"/>
      <c r="KKA425" s="152"/>
      <c r="KKB425" s="152"/>
      <c r="KKC425" s="152"/>
      <c r="KKD425" s="152"/>
      <c r="KKE425" s="152"/>
      <c r="KKF425" s="152"/>
      <c r="KKG425" s="152"/>
      <c r="KKH425" s="152"/>
      <c r="KKI425" s="152"/>
      <c r="KKJ425" s="152"/>
      <c r="KKK425" s="152"/>
      <c r="KKL425" s="152"/>
      <c r="KKM425" s="152"/>
      <c r="KKN425" s="152"/>
      <c r="KKO425" s="152"/>
      <c r="KKP425" s="152"/>
      <c r="KKQ425" s="152"/>
      <c r="KKR425" s="152"/>
      <c r="KKS425" s="152"/>
      <c r="KKT425" s="152"/>
      <c r="KKU425" s="152"/>
      <c r="KKV425" s="152"/>
      <c r="KKW425" s="152"/>
      <c r="KKX425" s="152"/>
      <c r="KKY425" s="152"/>
      <c r="KKZ425" s="152"/>
      <c r="KLA425" s="152"/>
      <c r="KLB425" s="152"/>
      <c r="KLC425" s="152"/>
      <c r="KLD425" s="152"/>
      <c r="KLE425" s="152"/>
      <c r="KLF425" s="152"/>
      <c r="KLG425" s="152"/>
      <c r="KLH425" s="152"/>
      <c r="KLI425" s="152"/>
      <c r="KLJ425" s="152"/>
      <c r="KLK425" s="152"/>
      <c r="KLL425" s="152"/>
      <c r="KLM425" s="152"/>
      <c r="KLN425" s="152"/>
      <c r="KLO425" s="152"/>
      <c r="KLP425" s="152"/>
      <c r="KLQ425" s="152"/>
      <c r="KLR425" s="152"/>
      <c r="KLS425" s="152"/>
      <c r="KLT425" s="152"/>
      <c r="KLU425" s="152"/>
      <c r="KLV425" s="152"/>
      <c r="KLW425" s="152"/>
      <c r="KLX425" s="152"/>
      <c r="KLY425" s="152"/>
      <c r="KLZ425" s="152"/>
      <c r="KMA425" s="152"/>
      <c r="KMB425" s="152"/>
      <c r="KMC425" s="152"/>
      <c r="KMD425" s="152"/>
      <c r="KME425" s="152"/>
      <c r="KMF425" s="152"/>
      <c r="KMG425" s="152"/>
      <c r="KMH425" s="152"/>
      <c r="KMI425" s="152"/>
      <c r="KMJ425" s="152"/>
      <c r="KMK425" s="152"/>
      <c r="KML425" s="152"/>
      <c r="KMM425" s="152"/>
      <c r="KMN425" s="152"/>
      <c r="KMO425" s="152"/>
      <c r="KMP425" s="152"/>
      <c r="KMQ425" s="152"/>
      <c r="KMR425" s="152"/>
      <c r="KMS425" s="152"/>
      <c r="KMT425" s="152"/>
      <c r="KMU425" s="152"/>
      <c r="KMV425" s="152"/>
      <c r="KMW425" s="152"/>
      <c r="KMX425" s="152"/>
      <c r="KMY425" s="152"/>
      <c r="KMZ425" s="152"/>
      <c r="KNA425" s="152"/>
      <c r="KNB425" s="152"/>
      <c r="KNC425" s="152"/>
      <c r="KND425" s="152"/>
      <c r="KNE425" s="152"/>
      <c r="KNF425" s="152"/>
      <c r="KNG425" s="152"/>
      <c r="KNH425" s="152"/>
      <c r="KNI425" s="152"/>
      <c r="KNJ425" s="152"/>
      <c r="KNK425" s="152"/>
      <c r="KNL425" s="152"/>
      <c r="KNM425" s="152"/>
      <c r="KNN425" s="152"/>
      <c r="KNO425" s="152"/>
      <c r="KNP425" s="152"/>
      <c r="KNQ425" s="152"/>
      <c r="KNR425" s="152"/>
      <c r="KNS425" s="152"/>
      <c r="KNT425" s="152"/>
      <c r="KNU425" s="152"/>
      <c r="KNV425" s="152"/>
      <c r="KNW425" s="152"/>
      <c r="KNX425" s="152"/>
      <c r="KNY425" s="152"/>
      <c r="KNZ425" s="152"/>
      <c r="KOA425" s="152"/>
      <c r="KOB425" s="152"/>
      <c r="KOC425" s="152"/>
      <c r="KOD425" s="152"/>
      <c r="KOE425" s="152"/>
      <c r="KOF425" s="152"/>
      <c r="KOG425" s="152"/>
      <c r="KOH425" s="152"/>
      <c r="KOI425" s="152"/>
      <c r="KOJ425" s="152"/>
      <c r="KOK425" s="152"/>
      <c r="KOL425" s="152"/>
      <c r="KOM425" s="152"/>
      <c r="KON425" s="152"/>
      <c r="KOO425" s="152"/>
      <c r="KOP425" s="152"/>
      <c r="KOQ425" s="152"/>
      <c r="KOR425" s="152"/>
      <c r="KOS425" s="152"/>
      <c r="KOT425" s="152"/>
      <c r="KOU425" s="152"/>
      <c r="KOV425" s="152"/>
      <c r="KOW425" s="152"/>
      <c r="KOX425" s="152"/>
      <c r="KOY425" s="152"/>
      <c r="KOZ425" s="152"/>
      <c r="KPA425" s="152"/>
      <c r="KPB425" s="152"/>
      <c r="KPC425" s="152"/>
      <c r="KPD425" s="152"/>
      <c r="KPE425" s="152"/>
      <c r="KPF425" s="152"/>
      <c r="KPG425" s="152"/>
      <c r="KPH425" s="152"/>
      <c r="KPI425" s="152"/>
      <c r="KPJ425" s="152"/>
      <c r="KPK425" s="152"/>
      <c r="KPL425" s="152"/>
      <c r="KPM425" s="152"/>
      <c r="KPN425" s="152"/>
      <c r="KPO425" s="152"/>
      <c r="KPP425" s="152"/>
      <c r="KPQ425" s="152"/>
      <c r="KPR425" s="152"/>
      <c r="KPS425" s="152"/>
      <c r="KPT425" s="152"/>
      <c r="KPU425" s="152"/>
      <c r="KPV425" s="152"/>
      <c r="KPW425" s="152"/>
      <c r="KPX425" s="152"/>
      <c r="KPY425" s="152"/>
      <c r="KPZ425" s="152"/>
      <c r="KQA425" s="152"/>
      <c r="KQB425" s="152"/>
      <c r="KQC425" s="152"/>
      <c r="KQD425" s="152"/>
      <c r="KQE425" s="152"/>
      <c r="KQF425" s="152"/>
      <c r="KQG425" s="152"/>
      <c r="KQH425" s="152"/>
      <c r="KQI425" s="152"/>
      <c r="KQJ425" s="152"/>
      <c r="KQK425" s="152"/>
      <c r="KQL425" s="152"/>
      <c r="KQM425" s="152"/>
      <c r="KQN425" s="152"/>
      <c r="KQO425" s="152"/>
      <c r="KQP425" s="152"/>
      <c r="KQQ425" s="152"/>
      <c r="KQR425" s="152"/>
      <c r="KQS425" s="152"/>
      <c r="KQT425" s="152"/>
      <c r="KQU425" s="152"/>
      <c r="KQV425" s="152"/>
      <c r="KQW425" s="152"/>
      <c r="KQX425" s="152"/>
      <c r="KQY425" s="152"/>
      <c r="KQZ425" s="152"/>
      <c r="KRA425" s="152"/>
      <c r="KRB425" s="152"/>
      <c r="KRC425" s="152"/>
      <c r="KRD425" s="152"/>
      <c r="KRE425" s="152"/>
      <c r="KRF425" s="152"/>
      <c r="KRG425" s="152"/>
      <c r="KRH425" s="152"/>
      <c r="KRI425" s="152"/>
      <c r="KRJ425" s="152"/>
      <c r="KRK425" s="152"/>
      <c r="KRL425" s="152"/>
      <c r="KRM425" s="152"/>
      <c r="KRN425" s="152"/>
      <c r="KRO425" s="152"/>
      <c r="KRP425" s="152"/>
      <c r="KRQ425" s="152"/>
      <c r="KRR425" s="152"/>
      <c r="KRS425" s="152"/>
      <c r="KRT425" s="152"/>
      <c r="KRU425" s="152"/>
      <c r="KRV425" s="152"/>
      <c r="KRW425" s="152"/>
      <c r="KRX425" s="152"/>
      <c r="KRY425" s="152"/>
      <c r="KRZ425" s="152"/>
      <c r="KSA425" s="152"/>
      <c r="KSB425" s="152"/>
      <c r="KSC425" s="152"/>
      <c r="KSD425" s="152"/>
      <c r="KSE425" s="152"/>
      <c r="KSF425" s="152"/>
      <c r="KSG425" s="152"/>
      <c r="KSH425" s="152"/>
      <c r="KSI425" s="152"/>
      <c r="KSJ425" s="152"/>
      <c r="KSK425" s="152"/>
      <c r="KSL425" s="152"/>
      <c r="KSM425" s="152"/>
      <c r="KSN425" s="152"/>
      <c r="KSO425" s="152"/>
      <c r="KSP425" s="152"/>
      <c r="KSQ425" s="152"/>
      <c r="KSR425" s="152"/>
      <c r="KSS425" s="152"/>
      <c r="KST425" s="152"/>
      <c r="KSU425" s="152"/>
      <c r="KSV425" s="152"/>
      <c r="KSW425" s="152"/>
      <c r="KSX425" s="152"/>
      <c r="KSY425" s="152"/>
      <c r="KSZ425" s="152"/>
      <c r="KTA425" s="152"/>
      <c r="KTB425" s="152"/>
      <c r="KTC425" s="152"/>
      <c r="KTD425" s="152"/>
      <c r="KTE425" s="152"/>
      <c r="KTF425" s="152"/>
      <c r="KTG425" s="152"/>
      <c r="KTH425" s="152"/>
      <c r="KTI425" s="152"/>
      <c r="KTJ425" s="152"/>
      <c r="KTK425" s="152"/>
      <c r="KTL425" s="152"/>
      <c r="KTM425" s="152"/>
      <c r="KTN425" s="152"/>
      <c r="KTO425" s="152"/>
      <c r="KTP425" s="152"/>
      <c r="KTQ425" s="152"/>
      <c r="KTR425" s="152"/>
      <c r="KTS425" s="152"/>
      <c r="KTT425" s="152"/>
      <c r="KTU425" s="152"/>
      <c r="KTV425" s="152"/>
      <c r="KTW425" s="152"/>
      <c r="KTX425" s="152"/>
      <c r="KTY425" s="152"/>
      <c r="KTZ425" s="152"/>
      <c r="KUA425" s="152"/>
      <c r="KUB425" s="152"/>
      <c r="KUC425" s="152"/>
      <c r="KUD425" s="152"/>
      <c r="KUE425" s="152"/>
      <c r="KUF425" s="152"/>
      <c r="KUG425" s="152"/>
      <c r="KUH425" s="152"/>
      <c r="KUI425" s="152"/>
      <c r="KUJ425" s="152"/>
      <c r="KUK425" s="152"/>
      <c r="KUL425" s="152"/>
      <c r="KUM425" s="152"/>
      <c r="KUN425" s="152"/>
      <c r="KUO425" s="152"/>
      <c r="KUP425" s="152"/>
      <c r="KUQ425" s="152"/>
      <c r="KUR425" s="152"/>
      <c r="KUS425" s="152"/>
      <c r="KUT425" s="152"/>
      <c r="KUU425" s="152"/>
      <c r="KUV425" s="152"/>
      <c r="KUW425" s="152"/>
      <c r="KUX425" s="152"/>
      <c r="KUY425" s="152"/>
      <c r="KUZ425" s="152"/>
      <c r="KVA425" s="152"/>
      <c r="KVB425" s="152"/>
      <c r="KVC425" s="152"/>
      <c r="KVD425" s="152"/>
      <c r="KVE425" s="152"/>
      <c r="KVF425" s="152"/>
      <c r="KVG425" s="152"/>
      <c r="KVH425" s="152"/>
      <c r="KVI425" s="152"/>
      <c r="KVJ425" s="152"/>
      <c r="KVK425" s="152"/>
      <c r="KVL425" s="152"/>
      <c r="KVM425" s="152"/>
      <c r="KVN425" s="152"/>
      <c r="KVO425" s="152"/>
      <c r="KVP425" s="152"/>
      <c r="KVQ425" s="152"/>
      <c r="KVR425" s="152"/>
      <c r="KVS425" s="152"/>
      <c r="KVT425" s="152"/>
      <c r="KVU425" s="152"/>
      <c r="KVV425" s="152"/>
      <c r="KVW425" s="152"/>
      <c r="KVX425" s="152"/>
      <c r="KVY425" s="152"/>
      <c r="KVZ425" s="152"/>
      <c r="KWA425" s="152"/>
      <c r="KWB425" s="152"/>
      <c r="KWC425" s="152"/>
      <c r="KWD425" s="152"/>
      <c r="KWE425" s="152"/>
      <c r="KWF425" s="152"/>
      <c r="KWG425" s="152"/>
      <c r="KWH425" s="152"/>
      <c r="KWI425" s="152"/>
      <c r="KWJ425" s="152"/>
      <c r="KWK425" s="152"/>
      <c r="KWL425" s="152"/>
      <c r="KWM425" s="152"/>
      <c r="KWN425" s="152"/>
      <c r="KWO425" s="152"/>
      <c r="KWP425" s="152"/>
      <c r="KWQ425" s="152"/>
      <c r="KWR425" s="152"/>
      <c r="KWS425" s="152"/>
      <c r="KWT425" s="152"/>
      <c r="KWU425" s="152"/>
      <c r="KWV425" s="152"/>
      <c r="KWW425" s="152"/>
      <c r="KWX425" s="152"/>
      <c r="KWY425" s="152"/>
      <c r="KWZ425" s="152"/>
      <c r="KXA425" s="152"/>
      <c r="KXB425" s="152"/>
      <c r="KXC425" s="152"/>
      <c r="KXD425" s="152"/>
      <c r="KXE425" s="152"/>
      <c r="KXF425" s="152"/>
      <c r="KXG425" s="152"/>
      <c r="KXH425" s="152"/>
      <c r="KXI425" s="152"/>
      <c r="KXJ425" s="152"/>
      <c r="KXK425" s="152"/>
      <c r="KXL425" s="152"/>
      <c r="KXM425" s="152"/>
      <c r="KXN425" s="152"/>
      <c r="KXO425" s="152"/>
      <c r="KXP425" s="152"/>
      <c r="KXQ425" s="152"/>
      <c r="KXR425" s="152"/>
      <c r="KXS425" s="152"/>
      <c r="KXT425" s="152"/>
      <c r="KXU425" s="152"/>
      <c r="KXV425" s="152"/>
      <c r="KXW425" s="152"/>
      <c r="KXX425" s="152"/>
      <c r="KXY425" s="152"/>
      <c r="KXZ425" s="152"/>
      <c r="KYA425" s="152"/>
      <c r="KYB425" s="152"/>
      <c r="KYC425" s="152"/>
      <c r="KYD425" s="152"/>
      <c r="KYE425" s="152"/>
      <c r="KYF425" s="152"/>
      <c r="KYG425" s="152"/>
      <c r="KYH425" s="152"/>
      <c r="KYI425" s="152"/>
      <c r="KYJ425" s="152"/>
      <c r="KYK425" s="152"/>
      <c r="KYL425" s="152"/>
      <c r="KYM425" s="152"/>
      <c r="KYN425" s="152"/>
      <c r="KYO425" s="152"/>
      <c r="KYP425" s="152"/>
      <c r="KYQ425" s="152"/>
      <c r="KYR425" s="152"/>
      <c r="KYS425" s="152"/>
      <c r="KYT425" s="152"/>
      <c r="KYU425" s="152"/>
      <c r="KYV425" s="152"/>
      <c r="KYW425" s="152"/>
      <c r="KYX425" s="152"/>
      <c r="KYY425" s="152"/>
      <c r="KYZ425" s="152"/>
      <c r="KZA425" s="152"/>
      <c r="KZB425" s="152"/>
      <c r="KZC425" s="152"/>
      <c r="KZD425" s="152"/>
      <c r="KZE425" s="152"/>
      <c r="KZF425" s="152"/>
      <c r="KZG425" s="152"/>
      <c r="KZH425" s="152"/>
      <c r="KZI425" s="152"/>
      <c r="KZJ425" s="152"/>
      <c r="KZK425" s="152"/>
      <c r="KZL425" s="152"/>
      <c r="KZM425" s="152"/>
      <c r="KZN425" s="152"/>
      <c r="KZO425" s="152"/>
      <c r="KZP425" s="152"/>
      <c r="KZQ425" s="152"/>
      <c r="KZR425" s="152"/>
      <c r="KZS425" s="152"/>
      <c r="KZT425" s="152"/>
      <c r="KZU425" s="152"/>
      <c r="KZV425" s="152"/>
      <c r="KZW425" s="152"/>
      <c r="KZX425" s="152"/>
      <c r="KZY425" s="152"/>
      <c r="KZZ425" s="152"/>
      <c r="LAA425" s="152"/>
      <c r="LAB425" s="152"/>
      <c r="LAC425" s="152"/>
      <c r="LAD425" s="152"/>
      <c r="LAE425" s="152"/>
      <c r="LAF425" s="152"/>
      <c r="LAG425" s="152"/>
      <c r="LAH425" s="152"/>
      <c r="LAI425" s="152"/>
      <c r="LAJ425" s="152"/>
      <c r="LAK425" s="152"/>
      <c r="LAL425" s="152"/>
      <c r="LAM425" s="152"/>
      <c r="LAN425" s="152"/>
      <c r="LAO425" s="152"/>
      <c r="LAP425" s="152"/>
      <c r="LAQ425" s="152"/>
      <c r="LAR425" s="152"/>
      <c r="LAS425" s="152"/>
      <c r="LAT425" s="152"/>
      <c r="LAU425" s="152"/>
      <c r="LAV425" s="152"/>
      <c r="LAW425" s="152"/>
      <c r="LAX425" s="152"/>
      <c r="LAY425" s="152"/>
      <c r="LAZ425" s="152"/>
      <c r="LBA425" s="152"/>
      <c r="LBB425" s="152"/>
      <c r="LBC425" s="152"/>
      <c r="LBD425" s="152"/>
      <c r="LBE425" s="152"/>
      <c r="LBF425" s="152"/>
      <c r="LBG425" s="152"/>
      <c r="LBH425" s="152"/>
      <c r="LBI425" s="152"/>
      <c r="LBJ425" s="152"/>
      <c r="LBK425" s="152"/>
      <c r="LBL425" s="152"/>
      <c r="LBM425" s="152"/>
      <c r="LBN425" s="152"/>
      <c r="LBO425" s="152"/>
      <c r="LBP425" s="152"/>
      <c r="LBQ425" s="152"/>
      <c r="LBR425" s="152"/>
      <c r="LBS425" s="152"/>
      <c r="LBT425" s="152"/>
      <c r="LBU425" s="152"/>
      <c r="LBV425" s="152"/>
      <c r="LBW425" s="152"/>
      <c r="LBX425" s="152"/>
      <c r="LBY425" s="152"/>
      <c r="LBZ425" s="152"/>
      <c r="LCA425" s="152"/>
      <c r="LCB425" s="152"/>
      <c r="LCC425" s="152"/>
      <c r="LCD425" s="152"/>
      <c r="LCE425" s="152"/>
      <c r="LCF425" s="152"/>
      <c r="LCG425" s="152"/>
      <c r="LCH425" s="152"/>
      <c r="LCI425" s="152"/>
      <c r="LCJ425" s="152"/>
      <c r="LCK425" s="152"/>
      <c r="LCL425" s="152"/>
      <c r="LCM425" s="152"/>
      <c r="LCN425" s="152"/>
      <c r="LCO425" s="152"/>
      <c r="LCP425" s="152"/>
      <c r="LCQ425" s="152"/>
      <c r="LCR425" s="152"/>
      <c r="LCS425" s="152"/>
      <c r="LCT425" s="152"/>
      <c r="LCU425" s="152"/>
      <c r="LCV425" s="152"/>
      <c r="LCW425" s="152"/>
      <c r="LCX425" s="152"/>
      <c r="LCY425" s="152"/>
      <c r="LCZ425" s="152"/>
      <c r="LDA425" s="152"/>
      <c r="LDB425" s="152"/>
      <c r="LDC425" s="152"/>
      <c r="LDD425" s="152"/>
      <c r="LDE425" s="152"/>
      <c r="LDF425" s="152"/>
      <c r="LDG425" s="152"/>
      <c r="LDH425" s="152"/>
      <c r="LDI425" s="152"/>
      <c r="LDJ425" s="152"/>
      <c r="LDK425" s="152"/>
      <c r="LDL425" s="152"/>
      <c r="LDM425" s="152"/>
      <c r="LDN425" s="152"/>
      <c r="LDO425" s="152"/>
      <c r="LDP425" s="152"/>
      <c r="LDQ425" s="152"/>
      <c r="LDR425" s="152"/>
      <c r="LDS425" s="152"/>
      <c r="LDT425" s="152"/>
      <c r="LDU425" s="152"/>
      <c r="LDV425" s="152"/>
      <c r="LDW425" s="152"/>
      <c r="LDX425" s="152"/>
      <c r="LDY425" s="152"/>
      <c r="LDZ425" s="152"/>
      <c r="LEA425" s="152"/>
      <c r="LEB425" s="152"/>
      <c r="LEC425" s="152"/>
      <c r="LED425" s="152"/>
      <c r="LEE425" s="152"/>
      <c r="LEF425" s="152"/>
      <c r="LEG425" s="152"/>
      <c r="LEH425" s="152"/>
      <c r="LEI425" s="152"/>
      <c r="LEJ425" s="152"/>
      <c r="LEK425" s="152"/>
      <c r="LEL425" s="152"/>
      <c r="LEM425" s="152"/>
      <c r="LEN425" s="152"/>
      <c r="LEO425" s="152"/>
      <c r="LEP425" s="152"/>
      <c r="LEQ425" s="152"/>
      <c r="LER425" s="152"/>
      <c r="LES425" s="152"/>
      <c r="LET425" s="152"/>
      <c r="LEU425" s="152"/>
      <c r="LEV425" s="152"/>
      <c r="LEW425" s="152"/>
      <c r="LEX425" s="152"/>
      <c r="LEY425" s="152"/>
      <c r="LEZ425" s="152"/>
      <c r="LFA425" s="152"/>
      <c r="LFB425" s="152"/>
      <c r="LFC425" s="152"/>
      <c r="LFD425" s="152"/>
      <c r="LFE425" s="152"/>
      <c r="LFF425" s="152"/>
      <c r="LFG425" s="152"/>
      <c r="LFH425" s="152"/>
      <c r="LFI425" s="152"/>
      <c r="LFJ425" s="152"/>
      <c r="LFK425" s="152"/>
      <c r="LFL425" s="152"/>
      <c r="LFM425" s="152"/>
      <c r="LFN425" s="152"/>
      <c r="LFO425" s="152"/>
      <c r="LFP425" s="152"/>
      <c r="LFQ425" s="152"/>
      <c r="LFR425" s="152"/>
      <c r="LFS425" s="152"/>
      <c r="LFT425" s="152"/>
      <c r="LFU425" s="152"/>
      <c r="LFV425" s="152"/>
      <c r="LFW425" s="152"/>
      <c r="LFX425" s="152"/>
      <c r="LFY425" s="152"/>
      <c r="LFZ425" s="152"/>
      <c r="LGA425" s="152"/>
      <c r="LGB425" s="152"/>
      <c r="LGC425" s="152"/>
      <c r="LGD425" s="152"/>
      <c r="LGE425" s="152"/>
      <c r="LGF425" s="152"/>
      <c r="LGG425" s="152"/>
      <c r="LGH425" s="152"/>
      <c r="LGI425" s="152"/>
      <c r="LGJ425" s="152"/>
      <c r="LGK425" s="152"/>
      <c r="LGL425" s="152"/>
      <c r="LGM425" s="152"/>
      <c r="LGN425" s="152"/>
      <c r="LGO425" s="152"/>
      <c r="LGP425" s="152"/>
      <c r="LGQ425" s="152"/>
      <c r="LGR425" s="152"/>
      <c r="LGS425" s="152"/>
      <c r="LGT425" s="152"/>
      <c r="LGU425" s="152"/>
      <c r="LGV425" s="152"/>
      <c r="LGW425" s="152"/>
      <c r="LGX425" s="152"/>
      <c r="LGY425" s="152"/>
      <c r="LGZ425" s="152"/>
      <c r="LHA425" s="152"/>
      <c r="LHB425" s="152"/>
      <c r="LHC425" s="152"/>
      <c r="LHD425" s="152"/>
      <c r="LHE425" s="152"/>
      <c r="LHF425" s="152"/>
      <c r="LHG425" s="152"/>
      <c r="LHH425" s="152"/>
      <c r="LHI425" s="152"/>
      <c r="LHJ425" s="152"/>
      <c r="LHK425" s="152"/>
      <c r="LHL425" s="152"/>
      <c r="LHM425" s="152"/>
      <c r="LHN425" s="152"/>
      <c r="LHO425" s="152"/>
      <c r="LHP425" s="152"/>
      <c r="LHQ425" s="152"/>
      <c r="LHR425" s="152"/>
      <c r="LHS425" s="152"/>
      <c r="LHT425" s="152"/>
      <c r="LHU425" s="152"/>
      <c r="LHV425" s="152"/>
      <c r="LHW425" s="152"/>
      <c r="LHX425" s="152"/>
      <c r="LHY425" s="152"/>
      <c r="LHZ425" s="152"/>
      <c r="LIA425" s="152"/>
      <c r="LIB425" s="152"/>
      <c r="LIC425" s="152"/>
      <c r="LID425" s="152"/>
      <c r="LIE425" s="152"/>
      <c r="LIF425" s="152"/>
      <c r="LIG425" s="152"/>
      <c r="LIH425" s="152"/>
      <c r="LII425" s="152"/>
      <c r="LIJ425" s="152"/>
      <c r="LIK425" s="152"/>
      <c r="LIL425" s="152"/>
      <c r="LIM425" s="152"/>
      <c r="LIN425" s="152"/>
      <c r="LIO425" s="152"/>
      <c r="LIP425" s="152"/>
      <c r="LIQ425" s="152"/>
      <c r="LIR425" s="152"/>
      <c r="LIS425" s="152"/>
      <c r="LIT425" s="152"/>
      <c r="LIU425" s="152"/>
      <c r="LIV425" s="152"/>
      <c r="LIW425" s="152"/>
      <c r="LIX425" s="152"/>
      <c r="LIY425" s="152"/>
      <c r="LIZ425" s="152"/>
      <c r="LJA425" s="152"/>
      <c r="LJB425" s="152"/>
      <c r="LJC425" s="152"/>
      <c r="LJD425" s="152"/>
      <c r="LJE425" s="152"/>
      <c r="LJF425" s="152"/>
      <c r="LJG425" s="152"/>
      <c r="LJH425" s="152"/>
      <c r="LJI425" s="152"/>
      <c r="LJJ425" s="152"/>
      <c r="LJK425" s="152"/>
      <c r="LJL425" s="152"/>
      <c r="LJM425" s="152"/>
      <c r="LJN425" s="152"/>
      <c r="LJO425" s="152"/>
      <c r="LJP425" s="152"/>
      <c r="LJQ425" s="152"/>
      <c r="LJR425" s="152"/>
      <c r="LJS425" s="152"/>
      <c r="LJT425" s="152"/>
      <c r="LJU425" s="152"/>
      <c r="LJV425" s="152"/>
      <c r="LJW425" s="152"/>
      <c r="LJX425" s="152"/>
      <c r="LJY425" s="152"/>
      <c r="LJZ425" s="152"/>
      <c r="LKA425" s="152"/>
      <c r="LKB425" s="152"/>
      <c r="LKC425" s="152"/>
      <c r="LKD425" s="152"/>
      <c r="LKE425" s="152"/>
      <c r="LKF425" s="152"/>
      <c r="LKG425" s="152"/>
      <c r="LKH425" s="152"/>
      <c r="LKI425" s="152"/>
      <c r="LKJ425" s="152"/>
      <c r="LKK425" s="152"/>
      <c r="LKL425" s="152"/>
      <c r="LKM425" s="152"/>
      <c r="LKN425" s="152"/>
      <c r="LKO425" s="152"/>
      <c r="LKP425" s="152"/>
      <c r="LKQ425" s="152"/>
      <c r="LKR425" s="152"/>
      <c r="LKS425" s="152"/>
      <c r="LKT425" s="152"/>
      <c r="LKU425" s="152"/>
      <c r="LKV425" s="152"/>
      <c r="LKW425" s="152"/>
      <c r="LKX425" s="152"/>
      <c r="LKY425" s="152"/>
      <c r="LKZ425" s="152"/>
      <c r="LLA425" s="152"/>
      <c r="LLB425" s="152"/>
      <c r="LLC425" s="152"/>
      <c r="LLD425" s="152"/>
      <c r="LLE425" s="152"/>
      <c r="LLF425" s="152"/>
      <c r="LLG425" s="152"/>
      <c r="LLH425" s="152"/>
      <c r="LLI425" s="152"/>
      <c r="LLJ425" s="152"/>
      <c r="LLK425" s="152"/>
      <c r="LLL425" s="152"/>
      <c r="LLM425" s="152"/>
      <c r="LLN425" s="152"/>
      <c r="LLO425" s="152"/>
      <c r="LLP425" s="152"/>
      <c r="LLQ425" s="152"/>
      <c r="LLR425" s="152"/>
      <c r="LLS425" s="152"/>
      <c r="LLT425" s="152"/>
      <c r="LLU425" s="152"/>
      <c r="LLV425" s="152"/>
      <c r="LLW425" s="152"/>
      <c r="LLX425" s="152"/>
      <c r="LLY425" s="152"/>
      <c r="LLZ425" s="152"/>
      <c r="LMA425" s="152"/>
      <c r="LMB425" s="152"/>
      <c r="LMC425" s="152"/>
      <c r="LMD425" s="152"/>
      <c r="LME425" s="152"/>
      <c r="LMF425" s="152"/>
      <c r="LMG425" s="152"/>
      <c r="LMH425" s="152"/>
      <c r="LMI425" s="152"/>
      <c r="LMJ425" s="152"/>
      <c r="LMK425" s="152"/>
      <c r="LML425" s="152"/>
      <c r="LMM425" s="152"/>
      <c r="LMN425" s="152"/>
      <c r="LMO425" s="152"/>
      <c r="LMP425" s="152"/>
      <c r="LMQ425" s="152"/>
      <c r="LMR425" s="152"/>
      <c r="LMS425" s="152"/>
      <c r="LMT425" s="152"/>
      <c r="LMU425" s="152"/>
      <c r="LMV425" s="152"/>
      <c r="LMW425" s="152"/>
      <c r="LMX425" s="152"/>
      <c r="LMY425" s="152"/>
      <c r="LMZ425" s="152"/>
      <c r="LNA425" s="152"/>
      <c r="LNB425" s="152"/>
      <c r="LNC425" s="152"/>
      <c r="LND425" s="152"/>
      <c r="LNE425" s="152"/>
      <c r="LNF425" s="152"/>
      <c r="LNG425" s="152"/>
      <c r="LNH425" s="152"/>
      <c r="LNI425" s="152"/>
      <c r="LNJ425" s="152"/>
      <c r="LNK425" s="152"/>
      <c r="LNL425" s="152"/>
      <c r="LNM425" s="152"/>
      <c r="LNN425" s="152"/>
      <c r="LNO425" s="152"/>
      <c r="LNP425" s="152"/>
      <c r="LNQ425" s="152"/>
      <c r="LNR425" s="152"/>
      <c r="LNS425" s="152"/>
      <c r="LNT425" s="152"/>
      <c r="LNU425" s="152"/>
      <c r="LNV425" s="152"/>
      <c r="LNW425" s="152"/>
      <c r="LNX425" s="152"/>
      <c r="LNY425" s="152"/>
      <c r="LNZ425" s="152"/>
      <c r="LOA425" s="152"/>
      <c r="LOB425" s="152"/>
      <c r="LOC425" s="152"/>
      <c r="LOD425" s="152"/>
      <c r="LOE425" s="152"/>
      <c r="LOF425" s="152"/>
      <c r="LOG425" s="152"/>
      <c r="LOH425" s="152"/>
      <c r="LOI425" s="152"/>
      <c r="LOJ425" s="152"/>
      <c r="LOK425" s="152"/>
      <c r="LOL425" s="152"/>
      <c r="LOM425" s="152"/>
      <c r="LON425" s="152"/>
      <c r="LOO425" s="152"/>
      <c r="LOP425" s="152"/>
      <c r="LOQ425" s="152"/>
      <c r="LOR425" s="152"/>
      <c r="LOS425" s="152"/>
      <c r="LOT425" s="152"/>
      <c r="LOU425" s="152"/>
      <c r="LOV425" s="152"/>
      <c r="LOW425" s="152"/>
      <c r="LOX425" s="152"/>
      <c r="LOY425" s="152"/>
      <c r="LOZ425" s="152"/>
      <c r="LPA425" s="152"/>
      <c r="LPB425" s="152"/>
      <c r="LPC425" s="152"/>
      <c r="LPD425" s="152"/>
      <c r="LPE425" s="152"/>
      <c r="LPF425" s="152"/>
      <c r="LPG425" s="152"/>
      <c r="LPH425" s="152"/>
      <c r="LPI425" s="152"/>
      <c r="LPJ425" s="152"/>
      <c r="LPK425" s="152"/>
      <c r="LPL425" s="152"/>
      <c r="LPM425" s="152"/>
      <c r="LPN425" s="152"/>
      <c r="LPO425" s="152"/>
      <c r="LPP425" s="152"/>
      <c r="LPQ425" s="152"/>
      <c r="LPR425" s="152"/>
      <c r="LPS425" s="152"/>
      <c r="LPT425" s="152"/>
      <c r="LPU425" s="152"/>
      <c r="LPV425" s="152"/>
      <c r="LPW425" s="152"/>
      <c r="LPX425" s="152"/>
      <c r="LPY425" s="152"/>
      <c r="LPZ425" s="152"/>
      <c r="LQA425" s="152"/>
      <c r="LQB425" s="152"/>
      <c r="LQC425" s="152"/>
      <c r="LQD425" s="152"/>
      <c r="LQE425" s="152"/>
      <c r="LQF425" s="152"/>
      <c r="LQG425" s="152"/>
      <c r="LQH425" s="152"/>
      <c r="LQI425" s="152"/>
      <c r="LQJ425" s="152"/>
      <c r="LQK425" s="152"/>
      <c r="LQL425" s="152"/>
      <c r="LQM425" s="152"/>
      <c r="LQN425" s="152"/>
      <c r="LQO425" s="152"/>
      <c r="LQP425" s="152"/>
      <c r="LQQ425" s="152"/>
      <c r="LQR425" s="152"/>
      <c r="LQS425" s="152"/>
      <c r="LQT425" s="152"/>
      <c r="LQU425" s="152"/>
      <c r="LQV425" s="152"/>
      <c r="LQW425" s="152"/>
      <c r="LQX425" s="152"/>
      <c r="LQY425" s="152"/>
      <c r="LQZ425" s="152"/>
      <c r="LRA425" s="152"/>
      <c r="LRB425" s="152"/>
      <c r="LRC425" s="152"/>
      <c r="LRD425" s="152"/>
      <c r="LRE425" s="152"/>
      <c r="LRF425" s="152"/>
      <c r="LRG425" s="152"/>
      <c r="LRH425" s="152"/>
      <c r="LRI425" s="152"/>
      <c r="LRJ425" s="152"/>
      <c r="LRK425" s="152"/>
      <c r="LRL425" s="152"/>
      <c r="LRM425" s="152"/>
      <c r="LRN425" s="152"/>
      <c r="LRO425" s="152"/>
      <c r="LRP425" s="152"/>
      <c r="LRQ425" s="152"/>
      <c r="LRR425" s="152"/>
      <c r="LRS425" s="152"/>
      <c r="LRT425" s="152"/>
      <c r="LRU425" s="152"/>
      <c r="LRV425" s="152"/>
      <c r="LRW425" s="152"/>
      <c r="LRX425" s="152"/>
      <c r="LRY425" s="152"/>
      <c r="LRZ425" s="152"/>
      <c r="LSA425" s="152"/>
      <c r="LSB425" s="152"/>
      <c r="LSC425" s="152"/>
      <c r="LSD425" s="152"/>
      <c r="LSE425" s="152"/>
      <c r="LSF425" s="152"/>
      <c r="LSG425" s="152"/>
      <c r="LSH425" s="152"/>
      <c r="LSI425" s="152"/>
      <c r="LSJ425" s="152"/>
      <c r="LSK425" s="152"/>
      <c r="LSL425" s="152"/>
      <c r="LSM425" s="152"/>
      <c r="LSN425" s="152"/>
      <c r="LSO425" s="152"/>
      <c r="LSP425" s="152"/>
      <c r="LSQ425" s="152"/>
      <c r="LSR425" s="152"/>
      <c r="LSS425" s="152"/>
      <c r="LST425" s="152"/>
      <c r="LSU425" s="152"/>
      <c r="LSV425" s="152"/>
      <c r="LSW425" s="152"/>
      <c r="LSX425" s="152"/>
      <c r="LSY425" s="152"/>
      <c r="LSZ425" s="152"/>
      <c r="LTA425" s="152"/>
      <c r="LTB425" s="152"/>
      <c r="LTC425" s="152"/>
      <c r="LTD425" s="152"/>
      <c r="LTE425" s="152"/>
      <c r="LTF425" s="152"/>
      <c r="LTG425" s="152"/>
      <c r="LTH425" s="152"/>
      <c r="LTI425" s="152"/>
      <c r="LTJ425" s="152"/>
      <c r="LTK425" s="152"/>
      <c r="LTL425" s="152"/>
      <c r="LTM425" s="152"/>
      <c r="LTN425" s="152"/>
      <c r="LTO425" s="152"/>
      <c r="LTP425" s="152"/>
      <c r="LTQ425" s="152"/>
      <c r="LTR425" s="152"/>
      <c r="LTS425" s="152"/>
      <c r="LTT425" s="152"/>
      <c r="LTU425" s="152"/>
      <c r="LTV425" s="152"/>
      <c r="LTW425" s="152"/>
      <c r="LTX425" s="152"/>
      <c r="LTY425" s="152"/>
      <c r="LTZ425" s="152"/>
      <c r="LUA425" s="152"/>
      <c r="LUB425" s="152"/>
      <c r="LUC425" s="152"/>
      <c r="LUD425" s="152"/>
      <c r="LUE425" s="152"/>
      <c r="LUF425" s="152"/>
      <c r="LUG425" s="152"/>
      <c r="LUH425" s="152"/>
      <c r="LUI425" s="152"/>
      <c r="LUJ425" s="152"/>
      <c r="LUK425" s="152"/>
      <c r="LUL425" s="152"/>
      <c r="LUM425" s="152"/>
      <c r="LUN425" s="152"/>
      <c r="LUO425" s="152"/>
      <c r="LUP425" s="152"/>
      <c r="LUQ425" s="152"/>
      <c r="LUR425" s="152"/>
      <c r="LUS425" s="152"/>
      <c r="LUT425" s="152"/>
      <c r="LUU425" s="152"/>
      <c r="LUV425" s="152"/>
      <c r="LUW425" s="152"/>
      <c r="LUX425" s="152"/>
      <c r="LUY425" s="152"/>
      <c r="LUZ425" s="152"/>
      <c r="LVA425" s="152"/>
      <c r="LVB425" s="152"/>
      <c r="LVC425" s="152"/>
      <c r="LVD425" s="152"/>
      <c r="LVE425" s="152"/>
      <c r="LVF425" s="152"/>
      <c r="LVG425" s="152"/>
      <c r="LVH425" s="152"/>
      <c r="LVI425" s="152"/>
      <c r="LVJ425" s="152"/>
      <c r="LVK425" s="152"/>
      <c r="LVL425" s="152"/>
      <c r="LVM425" s="152"/>
      <c r="LVN425" s="152"/>
      <c r="LVO425" s="152"/>
      <c r="LVP425" s="152"/>
      <c r="LVQ425" s="152"/>
      <c r="LVR425" s="152"/>
      <c r="LVS425" s="152"/>
      <c r="LVT425" s="152"/>
      <c r="LVU425" s="152"/>
      <c r="LVV425" s="152"/>
      <c r="LVW425" s="152"/>
      <c r="LVX425" s="152"/>
      <c r="LVY425" s="152"/>
      <c r="LVZ425" s="152"/>
      <c r="LWA425" s="152"/>
      <c r="LWB425" s="152"/>
      <c r="LWC425" s="152"/>
      <c r="LWD425" s="152"/>
      <c r="LWE425" s="152"/>
      <c r="LWF425" s="152"/>
      <c r="LWG425" s="152"/>
      <c r="LWH425" s="152"/>
      <c r="LWI425" s="152"/>
      <c r="LWJ425" s="152"/>
      <c r="LWK425" s="152"/>
      <c r="LWL425" s="152"/>
      <c r="LWM425" s="152"/>
      <c r="LWN425" s="152"/>
      <c r="LWO425" s="152"/>
      <c r="LWP425" s="152"/>
      <c r="LWQ425" s="152"/>
      <c r="LWR425" s="152"/>
      <c r="LWS425" s="152"/>
      <c r="LWT425" s="152"/>
      <c r="LWU425" s="152"/>
      <c r="LWV425" s="152"/>
      <c r="LWW425" s="152"/>
      <c r="LWX425" s="152"/>
      <c r="LWY425" s="152"/>
      <c r="LWZ425" s="152"/>
      <c r="LXA425" s="152"/>
      <c r="LXB425" s="152"/>
      <c r="LXC425" s="152"/>
      <c r="LXD425" s="152"/>
      <c r="LXE425" s="152"/>
      <c r="LXF425" s="152"/>
      <c r="LXG425" s="152"/>
      <c r="LXH425" s="152"/>
      <c r="LXI425" s="152"/>
      <c r="LXJ425" s="152"/>
      <c r="LXK425" s="152"/>
      <c r="LXL425" s="152"/>
      <c r="LXM425" s="152"/>
      <c r="LXN425" s="152"/>
      <c r="LXO425" s="152"/>
      <c r="LXP425" s="152"/>
      <c r="LXQ425" s="152"/>
      <c r="LXR425" s="152"/>
      <c r="LXS425" s="152"/>
      <c r="LXT425" s="152"/>
      <c r="LXU425" s="152"/>
      <c r="LXV425" s="152"/>
      <c r="LXW425" s="152"/>
      <c r="LXX425" s="152"/>
      <c r="LXY425" s="152"/>
      <c r="LXZ425" s="152"/>
      <c r="LYA425" s="152"/>
      <c r="LYB425" s="152"/>
      <c r="LYC425" s="152"/>
      <c r="LYD425" s="152"/>
      <c r="LYE425" s="152"/>
      <c r="LYF425" s="152"/>
      <c r="LYG425" s="152"/>
      <c r="LYH425" s="152"/>
      <c r="LYI425" s="152"/>
      <c r="LYJ425" s="152"/>
      <c r="LYK425" s="152"/>
      <c r="LYL425" s="152"/>
      <c r="LYM425" s="152"/>
      <c r="LYN425" s="152"/>
      <c r="LYO425" s="152"/>
      <c r="LYP425" s="152"/>
      <c r="LYQ425" s="152"/>
      <c r="LYR425" s="152"/>
      <c r="LYS425" s="152"/>
      <c r="LYT425" s="152"/>
      <c r="LYU425" s="152"/>
      <c r="LYV425" s="152"/>
      <c r="LYW425" s="152"/>
      <c r="LYX425" s="152"/>
      <c r="LYY425" s="152"/>
      <c r="LYZ425" s="152"/>
      <c r="LZA425" s="152"/>
      <c r="LZB425" s="152"/>
      <c r="LZC425" s="152"/>
      <c r="LZD425" s="152"/>
      <c r="LZE425" s="152"/>
      <c r="LZF425" s="152"/>
      <c r="LZG425" s="152"/>
      <c r="LZH425" s="152"/>
      <c r="LZI425" s="152"/>
      <c r="LZJ425" s="152"/>
      <c r="LZK425" s="152"/>
      <c r="LZL425" s="152"/>
      <c r="LZM425" s="152"/>
      <c r="LZN425" s="152"/>
      <c r="LZO425" s="152"/>
      <c r="LZP425" s="152"/>
      <c r="LZQ425" s="152"/>
      <c r="LZR425" s="152"/>
      <c r="LZS425" s="152"/>
      <c r="LZT425" s="152"/>
      <c r="LZU425" s="152"/>
      <c r="LZV425" s="152"/>
      <c r="LZW425" s="152"/>
      <c r="LZX425" s="152"/>
      <c r="LZY425" s="152"/>
      <c r="LZZ425" s="152"/>
      <c r="MAA425" s="152"/>
      <c r="MAB425" s="152"/>
      <c r="MAC425" s="152"/>
      <c r="MAD425" s="152"/>
      <c r="MAE425" s="152"/>
      <c r="MAF425" s="152"/>
      <c r="MAG425" s="152"/>
      <c r="MAH425" s="152"/>
      <c r="MAI425" s="152"/>
      <c r="MAJ425" s="152"/>
      <c r="MAK425" s="152"/>
      <c r="MAL425" s="152"/>
      <c r="MAM425" s="152"/>
      <c r="MAN425" s="152"/>
      <c r="MAO425" s="152"/>
      <c r="MAP425" s="152"/>
      <c r="MAQ425" s="152"/>
      <c r="MAR425" s="152"/>
      <c r="MAS425" s="152"/>
      <c r="MAT425" s="152"/>
      <c r="MAU425" s="152"/>
      <c r="MAV425" s="152"/>
      <c r="MAW425" s="152"/>
      <c r="MAX425" s="152"/>
      <c r="MAY425" s="152"/>
      <c r="MAZ425" s="152"/>
      <c r="MBA425" s="152"/>
      <c r="MBB425" s="152"/>
      <c r="MBC425" s="152"/>
      <c r="MBD425" s="152"/>
      <c r="MBE425" s="152"/>
      <c r="MBF425" s="152"/>
      <c r="MBG425" s="152"/>
      <c r="MBH425" s="152"/>
      <c r="MBI425" s="152"/>
      <c r="MBJ425" s="152"/>
      <c r="MBK425" s="152"/>
      <c r="MBL425" s="152"/>
      <c r="MBM425" s="152"/>
      <c r="MBN425" s="152"/>
      <c r="MBO425" s="152"/>
      <c r="MBP425" s="152"/>
      <c r="MBQ425" s="152"/>
      <c r="MBR425" s="152"/>
      <c r="MBS425" s="152"/>
      <c r="MBT425" s="152"/>
      <c r="MBU425" s="152"/>
      <c r="MBV425" s="152"/>
      <c r="MBW425" s="152"/>
      <c r="MBX425" s="152"/>
      <c r="MBY425" s="152"/>
      <c r="MBZ425" s="152"/>
      <c r="MCA425" s="152"/>
      <c r="MCB425" s="152"/>
      <c r="MCC425" s="152"/>
      <c r="MCD425" s="152"/>
      <c r="MCE425" s="152"/>
      <c r="MCF425" s="152"/>
      <c r="MCG425" s="152"/>
      <c r="MCH425" s="152"/>
      <c r="MCI425" s="152"/>
      <c r="MCJ425" s="152"/>
      <c r="MCK425" s="152"/>
      <c r="MCL425" s="152"/>
      <c r="MCM425" s="152"/>
      <c r="MCN425" s="152"/>
      <c r="MCO425" s="152"/>
      <c r="MCP425" s="152"/>
      <c r="MCQ425" s="152"/>
      <c r="MCR425" s="152"/>
      <c r="MCS425" s="152"/>
      <c r="MCT425" s="152"/>
      <c r="MCU425" s="152"/>
      <c r="MCV425" s="152"/>
      <c r="MCW425" s="152"/>
      <c r="MCX425" s="152"/>
      <c r="MCY425" s="152"/>
      <c r="MCZ425" s="152"/>
      <c r="MDA425" s="152"/>
      <c r="MDB425" s="152"/>
      <c r="MDC425" s="152"/>
      <c r="MDD425" s="152"/>
      <c r="MDE425" s="152"/>
      <c r="MDF425" s="152"/>
      <c r="MDG425" s="152"/>
      <c r="MDH425" s="152"/>
      <c r="MDI425" s="152"/>
      <c r="MDJ425" s="152"/>
      <c r="MDK425" s="152"/>
      <c r="MDL425" s="152"/>
      <c r="MDM425" s="152"/>
      <c r="MDN425" s="152"/>
      <c r="MDO425" s="152"/>
      <c r="MDP425" s="152"/>
      <c r="MDQ425" s="152"/>
      <c r="MDR425" s="152"/>
      <c r="MDS425" s="152"/>
      <c r="MDT425" s="152"/>
      <c r="MDU425" s="152"/>
      <c r="MDV425" s="152"/>
      <c r="MDW425" s="152"/>
      <c r="MDX425" s="152"/>
      <c r="MDY425" s="152"/>
      <c r="MDZ425" s="152"/>
      <c r="MEA425" s="152"/>
      <c r="MEB425" s="152"/>
      <c r="MEC425" s="152"/>
      <c r="MED425" s="152"/>
      <c r="MEE425" s="152"/>
      <c r="MEF425" s="152"/>
      <c r="MEG425" s="152"/>
      <c r="MEH425" s="152"/>
      <c r="MEI425" s="152"/>
      <c r="MEJ425" s="152"/>
      <c r="MEK425" s="152"/>
      <c r="MEL425" s="152"/>
      <c r="MEM425" s="152"/>
      <c r="MEN425" s="152"/>
      <c r="MEO425" s="152"/>
      <c r="MEP425" s="152"/>
      <c r="MEQ425" s="152"/>
      <c r="MER425" s="152"/>
      <c r="MES425" s="152"/>
      <c r="MET425" s="152"/>
      <c r="MEU425" s="152"/>
      <c r="MEV425" s="152"/>
      <c r="MEW425" s="152"/>
      <c r="MEX425" s="152"/>
      <c r="MEY425" s="152"/>
      <c r="MEZ425" s="152"/>
      <c r="MFA425" s="152"/>
      <c r="MFB425" s="152"/>
      <c r="MFC425" s="152"/>
      <c r="MFD425" s="152"/>
      <c r="MFE425" s="152"/>
      <c r="MFF425" s="152"/>
      <c r="MFG425" s="152"/>
      <c r="MFH425" s="152"/>
      <c r="MFI425" s="152"/>
      <c r="MFJ425" s="152"/>
      <c r="MFK425" s="152"/>
      <c r="MFL425" s="152"/>
      <c r="MFM425" s="152"/>
      <c r="MFN425" s="152"/>
      <c r="MFO425" s="152"/>
      <c r="MFP425" s="152"/>
      <c r="MFQ425" s="152"/>
      <c r="MFR425" s="152"/>
      <c r="MFS425" s="152"/>
      <c r="MFT425" s="152"/>
      <c r="MFU425" s="152"/>
      <c r="MFV425" s="152"/>
      <c r="MFW425" s="152"/>
      <c r="MFX425" s="152"/>
      <c r="MFY425" s="152"/>
      <c r="MFZ425" s="152"/>
      <c r="MGA425" s="152"/>
      <c r="MGB425" s="152"/>
      <c r="MGC425" s="152"/>
      <c r="MGD425" s="152"/>
      <c r="MGE425" s="152"/>
      <c r="MGF425" s="152"/>
      <c r="MGG425" s="152"/>
      <c r="MGH425" s="152"/>
      <c r="MGI425" s="152"/>
      <c r="MGJ425" s="152"/>
      <c r="MGK425" s="152"/>
      <c r="MGL425" s="152"/>
      <c r="MGM425" s="152"/>
      <c r="MGN425" s="152"/>
      <c r="MGO425" s="152"/>
      <c r="MGP425" s="152"/>
      <c r="MGQ425" s="152"/>
      <c r="MGR425" s="152"/>
      <c r="MGS425" s="152"/>
      <c r="MGT425" s="152"/>
      <c r="MGU425" s="152"/>
      <c r="MGV425" s="152"/>
      <c r="MGW425" s="152"/>
      <c r="MGX425" s="152"/>
      <c r="MGY425" s="152"/>
      <c r="MGZ425" s="152"/>
      <c r="MHA425" s="152"/>
      <c r="MHB425" s="152"/>
      <c r="MHC425" s="152"/>
      <c r="MHD425" s="152"/>
      <c r="MHE425" s="152"/>
      <c r="MHF425" s="152"/>
      <c r="MHG425" s="152"/>
      <c r="MHH425" s="152"/>
      <c r="MHI425" s="152"/>
      <c r="MHJ425" s="152"/>
      <c r="MHK425" s="152"/>
      <c r="MHL425" s="152"/>
      <c r="MHM425" s="152"/>
      <c r="MHN425" s="152"/>
      <c r="MHO425" s="152"/>
      <c r="MHP425" s="152"/>
      <c r="MHQ425" s="152"/>
      <c r="MHR425" s="152"/>
      <c r="MHS425" s="152"/>
      <c r="MHT425" s="152"/>
      <c r="MHU425" s="152"/>
      <c r="MHV425" s="152"/>
      <c r="MHW425" s="152"/>
      <c r="MHX425" s="152"/>
      <c r="MHY425" s="152"/>
      <c r="MHZ425" s="152"/>
      <c r="MIA425" s="152"/>
      <c r="MIB425" s="152"/>
      <c r="MIC425" s="152"/>
      <c r="MID425" s="152"/>
      <c r="MIE425" s="152"/>
      <c r="MIF425" s="152"/>
      <c r="MIG425" s="152"/>
      <c r="MIH425" s="152"/>
      <c r="MII425" s="152"/>
      <c r="MIJ425" s="152"/>
      <c r="MIK425" s="152"/>
      <c r="MIL425" s="152"/>
      <c r="MIM425" s="152"/>
      <c r="MIN425" s="152"/>
      <c r="MIO425" s="152"/>
      <c r="MIP425" s="152"/>
      <c r="MIQ425" s="152"/>
      <c r="MIR425" s="152"/>
      <c r="MIS425" s="152"/>
      <c r="MIT425" s="152"/>
      <c r="MIU425" s="152"/>
      <c r="MIV425" s="152"/>
      <c r="MIW425" s="152"/>
      <c r="MIX425" s="152"/>
      <c r="MIY425" s="152"/>
      <c r="MIZ425" s="152"/>
      <c r="MJA425" s="152"/>
      <c r="MJB425" s="152"/>
      <c r="MJC425" s="152"/>
      <c r="MJD425" s="152"/>
      <c r="MJE425" s="152"/>
      <c r="MJF425" s="152"/>
      <c r="MJG425" s="152"/>
      <c r="MJH425" s="152"/>
      <c r="MJI425" s="152"/>
      <c r="MJJ425" s="152"/>
      <c r="MJK425" s="152"/>
      <c r="MJL425" s="152"/>
      <c r="MJM425" s="152"/>
      <c r="MJN425" s="152"/>
      <c r="MJO425" s="152"/>
      <c r="MJP425" s="152"/>
      <c r="MJQ425" s="152"/>
      <c r="MJR425" s="152"/>
      <c r="MJS425" s="152"/>
      <c r="MJT425" s="152"/>
      <c r="MJU425" s="152"/>
      <c r="MJV425" s="152"/>
      <c r="MJW425" s="152"/>
      <c r="MJX425" s="152"/>
      <c r="MJY425" s="152"/>
      <c r="MJZ425" s="152"/>
      <c r="MKA425" s="152"/>
      <c r="MKB425" s="152"/>
      <c r="MKC425" s="152"/>
      <c r="MKD425" s="152"/>
      <c r="MKE425" s="152"/>
      <c r="MKF425" s="152"/>
      <c r="MKG425" s="152"/>
      <c r="MKH425" s="152"/>
      <c r="MKI425" s="152"/>
      <c r="MKJ425" s="152"/>
      <c r="MKK425" s="152"/>
      <c r="MKL425" s="152"/>
      <c r="MKM425" s="152"/>
      <c r="MKN425" s="152"/>
      <c r="MKO425" s="152"/>
      <c r="MKP425" s="152"/>
      <c r="MKQ425" s="152"/>
      <c r="MKR425" s="152"/>
      <c r="MKS425" s="152"/>
      <c r="MKT425" s="152"/>
      <c r="MKU425" s="152"/>
      <c r="MKV425" s="152"/>
      <c r="MKW425" s="152"/>
      <c r="MKX425" s="152"/>
      <c r="MKY425" s="152"/>
      <c r="MKZ425" s="152"/>
      <c r="MLA425" s="152"/>
      <c r="MLB425" s="152"/>
      <c r="MLC425" s="152"/>
      <c r="MLD425" s="152"/>
      <c r="MLE425" s="152"/>
      <c r="MLF425" s="152"/>
      <c r="MLG425" s="152"/>
      <c r="MLH425" s="152"/>
      <c r="MLI425" s="152"/>
      <c r="MLJ425" s="152"/>
      <c r="MLK425" s="152"/>
      <c r="MLL425" s="152"/>
      <c r="MLM425" s="152"/>
      <c r="MLN425" s="152"/>
      <c r="MLO425" s="152"/>
      <c r="MLP425" s="152"/>
      <c r="MLQ425" s="152"/>
      <c r="MLR425" s="152"/>
      <c r="MLS425" s="152"/>
      <c r="MLT425" s="152"/>
      <c r="MLU425" s="152"/>
      <c r="MLV425" s="152"/>
      <c r="MLW425" s="152"/>
      <c r="MLX425" s="152"/>
      <c r="MLY425" s="152"/>
      <c r="MLZ425" s="152"/>
      <c r="MMA425" s="152"/>
      <c r="MMB425" s="152"/>
      <c r="MMC425" s="152"/>
      <c r="MMD425" s="152"/>
      <c r="MME425" s="152"/>
      <c r="MMF425" s="152"/>
      <c r="MMG425" s="152"/>
      <c r="MMH425" s="152"/>
      <c r="MMI425" s="152"/>
      <c r="MMJ425" s="152"/>
      <c r="MMK425" s="152"/>
      <c r="MML425" s="152"/>
      <c r="MMM425" s="152"/>
      <c r="MMN425" s="152"/>
      <c r="MMO425" s="152"/>
      <c r="MMP425" s="152"/>
      <c r="MMQ425" s="152"/>
      <c r="MMR425" s="152"/>
      <c r="MMS425" s="152"/>
      <c r="MMT425" s="152"/>
      <c r="MMU425" s="152"/>
      <c r="MMV425" s="152"/>
      <c r="MMW425" s="152"/>
      <c r="MMX425" s="152"/>
      <c r="MMY425" s="152"/>
      <c r="MMZ425" s="152"/>
      <c r="MNA425" s="152"/>
      <c r="MNB425" s="152"/>
      <c r="MNC425" s="152"/>
      <c r="MND425" s="152"/>
      <c r="MNE425" s="152"/>
      <c r="MNF425" s="152"/>
      <c r="MNG425" s="152"/>
      <c r="MNH425" s="152"/>
      <c r="MNI425" s="152"/>
      <c r="MNJ425" s="152"/>
      <c r="MNK425" s="152"/>
      <c r="MNL425" s="152"/>
      <c r="MNM425" s="152"/>
      <c r="MNN425" s="152"/>
      <c r="MNO425" s="152"/>
      <c r="MNP425" s="152"/>
      <c r="MNQ425" s="152"/>
      <c r="MNR425" s="152"/>
      <c r="MNS425" s="152"/>
      <c r="MNT425" s="152"/>
      <c r="MNU425" s="152"/>
      <c r="MNV425" s="152"/>
      <c r="MNW425" s="152"/>
      <c r="MNX425" s="152"/>
      <c r="MNY425" s="152"/>
      <c r="MNZ425" s="152"/>
      <c r="MOA425" s="152"/>
      <c r="MOB425" s="152"/>
      <c r="MOC425" s="152"/>
      <c r="MOD425" s="152"/>
      <c r="MOE425" s="152"/>
      <c r="MOF425" s="152"/>
      <c r="MOG425" s="152"/>
      <c r="MOH425" s="152"/>
      <c r="MOI425" s="152"/>
      <c r="MOJ425" s="152"/>
      <c r="MOK425" s="152"/>
      <c r="MOL425" s="152"/>
      <c r="MOM425" s="152"/>
      <c r="MON425" s="152"/>
      <c r="MOO425" s="152"/>
      <c r="MOP425" s="152"/>
      <c r="MOQ425" s="152"/>
      <c r="MOR425" s="152"/>
      <c r="MOS425" s="152"/>
      <c r="MOT425" s="152"/>
      <c r="MOU425" s="152"/>
      <c r="MOV425" s="152"/>
      <c r="MOW425" s="152"/>
      <c r="MOX425" s="152"/>
      <c r="MOY425" s="152"/>
      <c r="MOZ425" s="152"/>
      <c r="MPA425" s="152"/>
      <c r="MPB425" s="152"/>
      <c r="MPC425" s="152"/>
      <c r="MPD425" s="152"/>
      <c r="MPE425" s="152"/>
      <c r="MPF425" s="152"/>
      <c r="MPG425" s="152"/>
      <c r="MPH425" s="152"/>
      <c r="MPI425" s="152"/>
      <c r="MPJ425" s="152"/>
      <c r="MPK425" s="152"/>
      <c r="MPL425" s="152"/>
      <c r="MPM425" s="152"/>
      <c r="MPN425" s="152"/>
      <c r="MPO425" s="152"/>
      <c r="MPP425" s="152"/>
      <c r="MPQ425" s="152"/>
      <c r="MPR425" s="152"/>
      <c r="MPS425" s="152"/>
      <c r="MPT425" s="152"/>
      <c r="MPU425" s="152"/>
      <c r="MPV425" s="152"/>
      <c r="MPW425" s="152"/>
      <c r="MPX425" s="152"/>
      <c r="MPY425" s="152"/>
      <c r="MPZ425" s="152"/>
      <c r="MQA425" s="152"/>
      <c r="MQB425" s="152"/>
      <c r="MQC425" s="152"/>
      <c r="MQD425" s="152"/>
      <c r="MQE425" s="152"/>
      <c r="MQF425" s="152"/>
      <c r="MQG425" s="152"/>
      <c r="MQH425" s="152"/>
      <c r="MQI425" s="152"/>
      <c r="MQJ425" s="152"/>
      <c r="MQK425" s="152"/>
      <c r="MQL425" s="152"/>
      <c r="MQM425" s="152"/>
      <c r="MQN425" s="152"/>
      <c r="MQO425" s="152"/>
      <c r="MQP425" s="152"/>
      <c r="MQQ425" s="152"/>
      <c r="MQR425" s="152"/>
      <c r="MQS425" s="152"/>
      <c r="MQT425" s="152"/>
      <c r="MQU425" s="152"/>
      <c r="MQV425" s="152"/>
      <c r="MQW425" s="152"/>
      <c r="MQX425" s="152"/>
      <c r="MQY425" s="152"/>
      <c r="MQZ425" s="152"/>
      <c r="MRA425" s="152"/>
      <c r="MRB425" s="152"/>
      <c r="MRC425" s="152"/>
      <c r="MRD425" s="152"/>
      <c r="MRE425" s="152"/>
      <c r="MRF425" s="152"/>
      <c r="MRG425" s="152"/>
      <c r="MRH425" s="152"/>
      <c r="MRI425" s="152"/>
      <c r="MRJ425" s="152"/>
      <c r="MRK425" s="152"/>
      <c r="MRL425" s="152"/>
      <c r="MRM425" s="152"/>
      <c r="MRN425" s="152"/>
      <c r="MRO425" s="152"/>
      <c r="MRP425" s="152"/>
      <c r="MRQ425" s="152"/>
      <c r="MRR425" s="152"/>
      <c r="MRS425" s="152"/>
      <c r="MRT425" s="152"/>
      <c r="MRU425" s="152"/>
      <c r="MRV425" s="152"/>
      <c r="MRW425" s="152"/>
      <c r="MRX425" s="152"/>
      <c r="MRY425" s="152"/>
      <c r="MRZ425" s="152"/>
      <c r="MSA425" s="152"/>
      <c r="MSB425" s="152"/>
      <c r="MSC425" s="152"/>
      <c r="MSD425" s="152"/>
      <c r="MSE425" s="152"/>
      <c r="MSF425" s="152"/>
      <c r="MSG425" s="152"/>
      <c r="MSH425" s="152"/>
      <c r="MSI425" s="152"/>
      <c r="MSJ425" s="152"/>
      <c r="MSK425" s="152"/>
      <c r="MSL425" s="152"/>
      <c r="MSM425" s="152"/>
      <c r="MSN425" s="152"/>
      <c r="MSO425" s="152"/>
      <c r="MSP425" s="152"/>
      <c r="MSQ425" s="152"/>
      <c r="MSR425" s="152"/>
      <c r="MSS425" s="152"/>
      <c r="MST425" s="152"/>
      <c r="MSU425" s="152"/>
      <c r="MSV425" s="152"/>
      <c r="MSW425" s="152"/>
      <c r="MSX425" s="152"/>
      <c r="MSY425" s="152"/>
      <c r="MSZ425" s="152"/>
      <c r="MTA425" s="152"/>
      <c r="MTB425" s="152"/>
      <c r="MTC425" s="152"/>
      <c r="MTD425" s="152"/>
      <c r="MTE425" s="152"/>
      <c r="MTF425" s="152"/>
      <c r="MTG425" s="152"/>
      <c r="MTH425" s="152"/>
      <c r="MTI425" s="152"/>
      <c r="MTJ425" s="152"/>
      <c r="MTK425" s="152"/>
      <c r="MTL425" s="152"/>
      <c r="MTM425" s="152"/>
      <c r="MTN425" s="152"/>
      <c r="MTO425" s="152"/>
      <c r="MTP425" s="152"/>
      <c r="MTQ425" s="152"/>
      <c r="MTR425" s="152"/>
      <c r="MTS425" s="152"/>
      <c r="MTT425" s="152"/>
      <c r="MTU425" s="152"/>
      <c r="MTV425" s="152"/>
      <c r="MTW425" s="152"/>
      <c r="MTX425" s="152"/>
      <c r="MTY425" s="152"/>
      <c r="MTZ425" s="152"/>
      <c r="MUA425" s="152"/>
      <c r="MUB425" s="152"/>
      <c r="MUC425" s="152"/>
      <c r="MUD425" s="152"/>
      <c r="MUE425" s="152"/>
      <c r="MUF425" s="152"/>
      <c r="MUG425" s="152"/>
      <c r="MUH425" s="152"/>
      <c r="MUI425" s="152"/>
      <c r="MUJ425" s="152"/>
      <c r="MUK425" s="152"/>
      <c r="MUL425" s="152"/>
      <c r="MUM425" s="152"/>
      <c r="MUN425" s="152"/>
      <c r="MUO425" s="152"/>
      <c r="MUP425" s="152"/>
      <c r="MUQ425" s="152"/>
      <c r="MUR425" s="152"/>
      <c r="MUS425" s="152"/>
      <c r="MUT425" s="152"/>
      <c r="MUU425" s="152"/>
      <c r="MUV425" s="152"/>
      <c r="MUW425" s="152"/>
      <c r="MUX425" s="152"/>
      <c r="MUY425" s="152"/>
      <c r="MUZ425" s="152"/>
      <c r="MVA425" s="152"/>
      <c r="MVB425" s="152"/>
      <c r="MVC425" s="152"/>
      <c r="MVD425" s="152"/>
      <c r="MVE425" s="152"/>
      <c r="MVF425" s="152"/>
      <c r="MVG425" s="152"/>
      <c r="MVH425" s="152"/>
      <c r="MVI425" s="152"/>
      <c r="MVJ425" s="152"/>
      <c r="MVK425" s="152"/>
      <c r="MVL425" s="152"/>
      <c r="MVM425" s="152"/>
      <c r="MVN425" s="152"/>
      <c r="MVO425" s="152"/>
      <c r="MVP425" s="152"/>
      <c r="MVQ425" s="152"/>
      <c r="MVR425" s="152"/>
      <c r="MVS425" s="152"/>
      <c r="MVT425" s="152"/>
      <c r="MVU425" s="152"/>
      <c r="MVV425" s="152"/>
      <c r="MVW425" s="152"/>
      <c r="MVX425" s="152"/>
      <c r="MVY425" s="152"/>
      <c r="MVZ425" s="152"/>
      <c r="MWA425" s="152"/>
      <c r="MWB425" s="152"/>
      <c r="MWC425" s="152"/>
      <c r="MWD425" s="152"/>
      <c r="MWE425" s="152"/>
      <c r="MWF425" s="152"/>
      <c r="MWG425" s="152"/>
      <c r="MWH425" s="152"/>
      <c r="MWI425" s="152"/>
      <c r="MWJ425" s="152"/>
      <c r="MWK425" s="152"/>
      <c r="MWL425" s="152"/>
      <c r="MWM425" s="152"/>
      <c r="MWN425" s="152"/>
      <c r="MWO425" s="152"/>
      <c r="MWP425" s="152"/>
      <c r="MWQ425" s="152"/>
      <c r="MWR425" s="152"/>
      <c r="MWS425" s="152"/>
      <c r="MWT425" s="152"/>
      <c r="MWU425" s="152"/>
      <c r="MWV425" s="152"/>
      <c r="MWW425" s="152"/>
      <c r="MWX425" s="152"/>
      <c r="MWY425" s="152"/>
      <c r="MWZ425" s="152"/>
      <c r="MXA425" s="152"/>
      <c r="MXB425" s="152"/>
      <c r="MXC425" s="152"/>
      <c r="MXD425" s="152"/>
      <c r="MXE425" s="152"/>
      <c r="MXF425" s="152"/>
      <c r="MXG425" s="152"/>
      <c r="MXH425" s="152"/>
      <c r="MXI425" s="152"/>
      <c r="MXJ425" s="152"/>
      <c r="MXK425" s="152"/>
      <c r="MXL425" s="152"/>
      <c r="MXM425" s="152"/>
      <c r="MXN425" s="152"/>
      <c r="MXO425" s="152"/>
      <c r="MXP425" s="152"/>
      <c r="MXQ425" s="152"/>
      <c r="MXR425" s="152"/>
      <c r="MXS425" s="152"/>
      <c r="MXT425" s="152"/>
      <c r="MXU425" s="152"/>
      <c r="MXV425" s="152"/>
      <c r="MXW425" s="152"/>
      <c r="MXX425" s="152"/>
      <c r="MXY425" s="152"/>
      <c r="MXZ425" s="152"/>
      <c r="MYA425" s="152"/>
      <c r="MYB425" s="152"/>
      <c r="MYC425" s="152"/>
      <c r="MYD425" s="152"/>
      <c r="MYE425" s="152"/>
      <c r="MYF425" s="152"/>
      <c r="MYG425" s="152"/>
      <c r="MYH425" s="152"/>
      <c r="MYI425" s="152"/>
      <c r="MYJ425" s="152"/>
      <c r="MYK425" s="152"/>
      <c r="MYL425" s="152"/>
      <c r="MYM425" s="152"/>
      <c r="MYN425" s="152"/>
      <c r="MYO425" s="152"/>
      <c r="MYP425" s="152"/>
      <c r="MYQ425" s="152"/>
      <c r="MYR425" s="152"/>
      <c r="MYS425" s="152"/>
      <c r="MYT425" s="152"/>
      <c r="MYU425" s="152"/>
      <c r="MYV425" s="152"/>
      <c r="MYW425" s="152"/>
      <c r="MYX425" s="152"/>
      <c r="MYY425" s="152"/>
      <c r="MYZ425" s="152"/>
      <c r="MZA425" s="152"/>
      <c r="MZB425" s="152"/>
      <c r="MZC425" s="152"/>
      <c r="MZD425" s="152"/>
      <c r="MZE425" s="152"/>
      <c r="MZF425" s="152"/>
      <c r="MZG425" s="152"/>
      <c r="MZH425" s="152"/>
      <c r="MZI425" s="152"/>
      <c r="MZJ425" s="152"/>
      <c r="MZK425" s="152"/>
      <c r="MZL425" s="152"/>
      <c r="MZM425" s="152"/>
      <c r="MZN425" s="152"/>
      <c r="MZO425" s="152"/>
      <c r="MZP425" s="152"/>
      <c r="MZQ425" s="152"/>
      <c r="MZR425" s="152"/>
      <c r="MZS425" s="152"/>
      <c r="MZT425" s="152"/>
      <c r="MZU425" s="152"/>
      <c r="MZV425" s="152"/>
      <c r="MZW425" s="152"/>
      <c r="MZX425" s="152"/>
      <c r="MZY425" s="152"/>
      <c r="MZZ425" s="152"/>
      <c r="NAA425" s="152"/>
      <c r="NAB425" s="152"/>
      <c r="NAC425" s="152"/>
      <c r="NAD425" s="152"/>
      <c r="NAE425" s="152"/>
      <c r="NAF425" s="152"/>
      <c r="NAG425" s="152"/>
      <c r="NAH425" s="152"/>
      <c r="NAI425" s="152"/>
      <c r="NAJ425" s="152"/>
      <c r="NAK425" s="152"/>
      <c r="NAL425" s="152"/>
      <c r="NAM425" s="152"/>
      <c r="NAN425" s="152"/>
      <c r="NAO425" s="152"/>
      <c r="NAP425" s="152"/>
      <c r="NAQ425" s="152"/>
      <c r="NAR425" s="152"/>
      <c r="NAS425" s="152"/>
      <c r="NAT425" s="152"/>
      <c r="NAU425" s="152"/>
      <c r="NAV425" s="152"/>
      <c r="NAW425" s="152"/>
      <c r="NAX425" s="152"/>
      <c r="NAY425" s="152"/>
      <c r="NAZ425" s="152"/>
      <c r="NBA425" s="152"/>
      <c r="NBB425" s="152"/>
      <c r="NBC425" s="152"/>
      <c r="NBD425" s="152"/>
      <c r="NBE425" s="152"/>
      <c r="NBF425" s="152"/>
      <c r="NBG425" s="152"/>
      <c r="NBH425" s="152"/>
      <c r="NBI425" s="152"/>
      <c r="NBJ425" s="152"/>
      <c r="NBK425" s="152"/>
      <c r="NBL425" s="152"/>
      <c r="NBM425" s="152"/>
      <c r="NBN425" s="152"/>
      <c r="NBO425" s="152"/>
      <c r="NBP425" s="152"/>
      <c r="NBQ425" s="152"/>
      <c r="NBR425" s="152"/>
      <c r="NBS425" s="152"/>
      <c r="NBT425" s="152"/>
      <c r="NBU425" s="152"/>
      <c r="NBV425" s="152"/>
      <c r="NBW425" s="152"/>
      <c r="NBX425" s="152"/>
      <c r="NBY425" s="152"/>
      <c r="NBZ425" s="152"/>
      <c r="NCA425" s="152"/>
      <c r="NCB425" s="152"/>
      <c r="NCC425" s="152"/>
      <c r="NCD425" s="152"/>
      <c r="NCE425" s="152"/>
      <c r="NCF425" s="152"/>
      <c r="NCG425" s="152"/>
      <c r="NCH425" s="152"/>
      <c r="NCI425" s="152"/>
      <c r="NCJ425" s="152"/>
      <c r="NCK425" s="152"/>
      <c r="NCL425" s="152"/>
      <c r="NCM425" s="152"/>
      <c r="NCN425" s="152"/>
      <c r="NCO425" s="152"/>
      <c r="NCP425" s="152"/>
      <c r="NCQ425" s="152"/>
      <c r="NCR425" s="152"/>
      <c r="NCS425" s="152"/>
      <c r="NCT425" s="152"/>
      <c r="NCU425" s="152"/>
      <c r="NCV425" s="152"/>
      <c r="NCW425" s="152"/>
      <c r="NCX425" s="152"/>
      <c r="NCY425" s="152"/>
      <c r="NCZ425" s="152"/>
      <c r="NDA425" s="152"/>
      <c r="NDB425" s="152"/>
      <c r="NDC425" s="152"/>
      <c r="NDD425" s="152"/>
      <c r="NDE425" s="152"/>
      <c r="NDF425" s="152"/>
      <c r="NDG425" s="152"/>
      <c r="NDH425" s="152"/>
      <c r="NDI425" s="152"/>
      <c r="NDJ425" s="152"/>
      <c r="NDK425" s="152"/>
      <c r="NDL425" s="152"/>
      <c r="NDM425" s="152"/>
      <c r="NDN425" s="152"/>
      <c r="NDO425" s="152"/>
      <c r="NDP425" s="152"/>
      <c r="NDQ425" s="152"/>
      <c r="NDR425" s="152"/>
      <c r="NDS425" s="152"/>
      <c r="NDT425" s="152"/>
      <c r="NDU425" s="152"/>
      <c r="NDV425" s="152"/>
      <c r="NDW425" s="152"/>
      <c r="NDX425" s="152"/>
      <c r="NDY425" s="152"/>
      <c r="NDZ425" s="152"/>
      <c r="NEA425" s="152"/>
      <c r="NEB425" s="152"/>
      <c r="NEC425" s="152"/>
      <c r="NED425" s="152"/>
      <c r="NEE425" s="152"/>
      <c r="NEF425" s="152"/>
      <c r="NEG425" s="152"/>
      <c r="NEH425" s="152"/>
      <c r="NEI425" s="152"/>
      <c r="NEJ425" s="152"/>
      <c r="NEK425" s="152"/>
      <c r="NEL425" s="152"/>
      <c r="NEM425" s="152"/>
      <c r="NEN425" s="152"/>
      <c r="NEO425" s="152"/>
      <c r="NEP425" s="152"/>
      <c r="NEQ425" s="152"/>
      <c r="NER425" s="152"/>
      <c r="NES425" s="152"/>
      <c r="NET425" s="152"/>
      <c r="NEU425" s="152"/>
      <c r="NEV425" s="152"/>
      <c r="NEW425" s="152"/>
      <c r="NEX425" s="152"/>
      <c r="NEY425" s="152"/>
      <c r="NEZ425" s="152"/>
      <c r="NFA425" s="152"/>
      <c r="NFB425" s="152"/>
      <c r="NFC425" s="152"/>
      <c r="NFD425" s="152"/>
      <c r="NFE425" s="152"/>
      <c r="NFF425" s="152"/>
      <c r="NFG425" s="152"/>
      <c r="NFH425" s="152"/>
      <c r="NFI425" s="152"/>
      <c r="NFJ425" s="152"/>
      <c r="NFK425" s="152"/>
      <c r="NFL425" s="152"/>
      <c r="NFM425" s="152"/>
      <c r="NFN425" s="152"/>
      <c r="NFO425" s="152"/>
      <c r="NFP425" s="152"/>
      <c r="NFQ425" s="152"/>
      <c r="NFR425" s="152"/>
      <c r="NFS425" s="152"/>
      <c r="NFT425" s="152"/>
      <c r="NFU425" s="152"/>
      <c r="NFV425" s="152"/>
      <c r="NFW425" s="152"/>
      <c r="NFX425" s="152"/>
      <c r="NFY425" s="152"/>
      <c r="NFZ425" s="152"/>
      <c r="NGA425" s="152"/>
      <c r="NGB425" s="152"/>
      <c r="NGC425" s="152"/>
      <c r="NGD425" s="152"/>
      <c r="NGE425" s="152"/>
      <c r="NGF425" s="152"/>
      <c r="NGG425" s="152"/>
      <c r="NGH425" s="152"/>
      <c r="NGI425" s="152"/>
      <c r="NGJ425" s="152"/>
      <c r="NGK425" s="152"/>
      <c r="NGL425" s="152"/>
      <c r="NGM425" s="152"/>
      <c r="NGN425" s="152"/>
      <c r="NGO425" s="152"/>
      <c r="NGP425" s="152"/>
      <c r="NGQ425" s="152"/>
      <c r="NGR425" s="152"/>
      <c r="NGS425" s="152"/>
      <c r="NGT425" s="152"/>
      <c r="NGU425" s="152"/>
      <c r="NGV425" s="152"/>
      <c r="NGW425" s="152"/>
      <c r="NGX425" s="152"/>
      <c r="NGY425" s="152"/>
      <c r="NGZ425" s="152"/>
      <c r="NHA425" s="152"/>
      <c r="NHB425" s="152"/>
      <c r="NHC425" s="152"/>
      <c r="NHD425" s="152"/>
      <c r="NHE425" s="152"/>
      <c r="NHF425" s="152"/>
      <c r="NHG425" s="152"/>
      <c r="NHH425" s="152"/>
      <c r="NHI425" s="152"/>
      <c r="NHJ425" s="152"/>
      <c r="NHK425" s="152"/>
      <c r="NHL425" s="152"/>
      <c r="NHM425" s="152"/>
      <c r="NHN425" s="152"/>
      <c r="NHO425" s="152"/>
      <c r="NHP425" s="152"/>
      <c r="NHQ425" s="152"/>
      <c r="NHR425" s="152"/>
      <c r="NHS425" s="152"/>
      <c r="NHT425" s="152"/>
      <c r="NHU425" s="152"/>
      <c r="NHV425" s="152"/>
      <c r="NHW425" s="152"/>
      <c r="NHX425" s="152"/>
      <c r="NHY425" s="152"/>
      <c r="NHZ425" s="152"/>
      <c r="NIA425" s="152"/>
      <c r="NIB425" s="152"/>
      <c r="NIC425" s="152"/>
      <c r="NID425" s="152"/>
      <c r="NIE425" s="152"/>
      <c r="NIF425" s="152"/>
      <c r="NIG425" s="152"/>
      <c r="NIH425" s="152"/>
      <c r="NII425" s="152"/>
      <c r="NIJ425" s="152"/>
      <c r="NIK425" s="152"/>
      <c r="NIL425" s="152"/>
      <c r="NIM425" s="152"/>
      <c r="NIN425" s="152"/>
      <c r="NIO425" s="152"/>
      <c r="NIP425" s="152"/>
      <c r="NIQ425" s="152"/>
      <c r="NIR425" s="152"/>
      <c r="NIS425" s="152"/>
      <c r="NIT425" s="152"/>
      <c r="NIU425" s="152"/>
      <c r="NIV425" s="152"/>
      <c r="NIW425" s="152"/>
      <c r="NIX425" s="152"/>
      <c r="NIY425" s="152"/>
      <c r="NIZ425" s="152"/>
      <c r="NJA425" s="152"/>
      <c r="NJB425" s="152"/>
      <c r="NJC425" s="152"/>
      <c r="NJD425" s="152"/>
      <c r="NJE425" s="152"/>
      <c r="NJF425" s="152"/>
      <c r="NJG425" s="152"/>
      <c r="NJH425" s="152"/>
      <c r="NJI425" s="152"/>
      <c r="NJJ425" s="152"/>
      <c r="NJK425" s="152"/>
      <c r="NJL425" s="152"/>
      <c r="NJM425" s="152"/>
      <c r="NJN425" s="152"/>
      <c r="NJO425" s="152"/>
      <c r="NJP425" s="152"/>
      <c r="NJQ425" s="152"/>
      <c r="NJR425" s="152"/>
      <c r="NJS425" s="152"/>
      <c r="NJT425" s="152"/>
      <c r="NJU425" s="152"/>
      <c r="NJV425" s="152"/>
      <c r="NJW425" s="152"/>
      <c r="NJX425" s="152"/>
      <c r="NJY425" s="152"/>
      <c r="NJZ425" s="152"/>
      <c r="NKA425" s="152"/>
      <c r="NKB425" s="152"/>
      <c r="NKC425" s="152"/>
      <c r="NKD425" s="152"/>
      <c r="NKE425" s="152"/>
      <c r="NKF425" s="152"/>
      <c r="NKG425" s="152"/>
      <c r="NKH425" s="152"/>
      <c r="NKI425" s="152"/>
      <c r="NKJ425" s="152"/>
      <c r="NKK425" s="152"/>
      <c r="NKL425" s="152"/>
      <c r="NKM425" s="152"/>
      <c r="NKN425" s="152"/>
      <c r="NKO425" s="152"/>
      <c r="NKP425" s="152"/>
      <c r="NKQ425" s="152"/>
      <c r="NKR425" s="152"/>
      <c r="NKS425" s="152"/>
      <c r="NKT425" s="152"/>
      <c r="NKU425" s="152"/>
      <c r="NKV425" s="152"/>
      <c r="NKW425" s="152"/>
      <c r="NKX425" s="152"/>
      <c r="NKY425" s="152"/>
      <c r="NKZ425" s="152"/>
      <c r="NLA425" s="152"/>
      <c r="NLB425" s="152"/>
      <c r="NLC425" s="152"/>
      <c r="NLD425" s="152"/>
      <c r="NLE425" s="152"/>
      <c r="NLF425" s="152"/>
      <c r="NLG425" s="152"/>
      <c r="NLH425" s="152"/>
      <c r="NLI425" s="152"/>
      <c r="NLJ425" s="152"/>
      <c r="NLK425" s="152"/>
      <c r="NLL425" s="152"/>
      <c r="NLM425" s="152"/>
      <c r="NLN425" s="152"/>
      <c r="NLO425" s="152"/>
      <c r="NLP425" s="152"/>
      <c r="NLQ425" s="152"/>
      <c r="NLR425" s="152"/>
      <c r="NLS425" s="152"/>
      <c r="NLT425" s="152"/>
      <c r="NLU425" s="152"/>
      <c r="NLV425" s="152"/>
      <c r="NLW425" s="152"/>
      <c r="NLX425" s="152"/>
      <c r="NLY425" s="152"/>
      <c r="NLZ425" s="152"/>
      <c r="NMA425" s="152"/>
      <c r="NMB425" s="152"/>
      <c r="NMC425" s="152"/>
      <c r="NMD425" s="152"/>
      <c r="NME425" s="152"/>
      <c r="NMF425" s="152"/>
      <c r="NMG425" s="152"/>
      <c r="NMH425" s="152"/>
      <c r="NMI425" s="152"/>
      <c r="NMJ425" s="152"/>
      <c r="NMK425" s="152"/>
      <c r="NML425" s="152"/>
      <c r="NMM425" s="152"/>
      <c r="NMN425" s="152"/>
      <c r="NMO425" s="152"/>
      <c r="NMP425" s="152"/>
      <c r="NMQ425" s="152"/>
      <c r="NMR425" s="152"/>
      <c r="NMS425" s="152"/>
      <c r="NMT425" s="152"/>
      <c r="NMU425" s="152"/>
      <c r="NMV425" s="152"/>
      <c r="NMW425" s="152"/>
      <c r="NMX425" s="152"/>
      <c r="NMY425" s="152"/>
      <c r="NMZ425" s="152"/>
      <c r="NNA425" s="152"/>
      <c r="NNB425" s="152"/>
      <c r="NNC425" s="152"/>
      <c r="NND425" s="152"/>
      <c r="NNE425" s="152"/>
      <c r="NNF425" s="152"/>
      <c r="NNG425" s="152"/>
      <c r="NNH425" s="152"/>
      <c r="NNI425" s="152"/>
      <c r="NNJ425" s="152"/>
      <c r="NNK425" s="152"/>
      <c r="NNL425" s="152"/>
      <c r="NNM425" s="152"/>
      <c r="NNN425" s="152"/>
      <c r="NNO425" s="152"/>
      <c r="NNP425" s="152"/>
      <c r="NNQ425" s="152"/>
      <c r="NNR425" s="152"/>
      <c r="NNS425" s="152"/>
      <c r="NNT425" s="152"/>
      <c r="NNU425" s="152"/>
      <c r="NNV425" s="152"/>
      <c r="NNW425" s="152"/>
      <c r="NNX425" s="152"/>
      <c r="NNY425" s="152"/>
      <c r="NNZ425" s="152"/>
      <c r="NOA425" s="152"/>
      <c r="NOB425" s="152"/>
      <c r="NOC425" s="152"/>
      <c r="NOD425" s="152"/>
      <c r="NOE425" s="152"/>
      <c r="NOF425" s="152"/>
      <c r="NOG425" s="152"/>
      <c r="NOH425" s="152"/>
      <c r="NOI425" s="152"/>
      <c r="NOJ425" s="152"/>
      <c r="NOK425" s="152"/>
      <c r="NOL425" s="152"/>
      <c r="NOM425" s="152"/>
      <c r="NON425" s="152"/>
      <c r="NOO425" s="152"/>
      <c r="NOP425" s="152"/>
      <c r="NOQ425" s="152"/>
      <c r="NOR425" s="152"/>
      <c r="NOS425" s="152"/>
      <c r="NOT425" s="152"/>
      <c r="NOU425" s="152"/>
      <c r="NOV425" s="152"/>
      <c r="NOW425" s="152"/>
      <c r="NOX425" s="152"/>
      <c r="NOY425" s="152"/>
      <c r="NOZ425" s="152"/>
      <c r="NPA425" s="152"/>
      <c r="NPB425" s="152"/>
      <c r="NPC425" s="152"/>
      <c r="NPD425" s="152"/>
      <c r="NPE425" s="152"/>
      <c r="NPF425" s="152"/>
      <c r="NPG425" s="152"/>
      <c r="NPH425" s="152"/>
      <c r="NPI425" s="152"/>
      <c r="NPJ425" s="152"/>
      <c r="NPK425" s="152"/>
      <c r="NPL425" s="152"/>
      <c r="NPM425" s="152"/>
      <c r="NPN425" s="152"/>
      <c r="NPO425" s="152"/>
      <c r="NPP425" s="152"/>
      <c r="NPQ425" s="152"/>
      <c r="NPR425" s="152"/>
      <c r="NPS425" s="152"/>
      <c r="NPT425" s="152"/>
      <c r="NPU425" s="152"/>
      <c r="NPV425" s="152"/>
      <c r="NPW425" s="152"/>
      <c r="NPX425" s="152"/>
      <c r="NPY425" s="152"/>
      <c r="NPZ425" s="152"/>
      <c r="NQA425" s="152"/>
      <c r="NQB425" s="152"/>
      <c r="NQC425" s="152"/>
      <c r="NQD425" s="152"/>
      <c r="NQE425" s="152"/>
      <c r="NQF425" s="152"/>
      <c r="NQG425" s="152"/>
      <c r="NQH425" s="152"/>
      <c r="NQI425" s="152"/>
      <c r="NQJ425" s="152"/>
      <c r="NQK425" s="152"/>
      <c r="NQL425" s="152"/>
      <c r="NQM425" s="152"/>
      <c r="NQN425" s="152"/>
      <c r="NQO425" s="152"/>
      <c r="NQP425" s="152"/>
      <c r="NQQ425" s="152"/>
      <c r="NQR425" s="152"/>
      <c r="NQS425" s="152"/>
      <c r="NQT425" s="152"/>
      <c r="NQU425" s="152"/>
      <c r="NQV425" s="152"/>
      <c r="NQW425" s="152"/>
      <c r="NQX425" s="152"/>
      <c r="NQY425" s="152"/>
      <c r="NQZ425" s="152"/>
      <c r="NRA425" s="152"/>
      <c r="NRB425" s="152"/>
      <c r="NRC425" s="152"/>
      <c r="NRD425" s="152"/>
      <c r="NRE425" s="152"/>
      <c r="NRF425" s="152"/>
      <c r="NRG425" s="152"/>
      <c r="NRH425" s="152"/>
      <c r="NRI425" s="152"/>
      <c r="NRJ425" s="152"/>
      <c r="NRK425" s="152"/>
      <c r="NRL425" s="152"/>
      <c r="NRM425" s="152"/>
      <c r="NRN425" s="152"/>
      <c r="NRO425" s="152"/>
      <c r="NRP425" s="152"/>
      <c r="NRQ425" s="152"/>
      <c r="NRR425" s="152"/>
      <c r="NRS425" s="152"/>
      <c r="NRT425" s="152"/>
      <c r="NRU425" s="152"/>
      <c r="NRV425" s="152"/>
      <c r="NRW425" s="152"/>
      <c r="NRX425" s="152"/>
      <c r="NRY425" s="152"/>
      <c r="NRZ425" s="152"/>
      <c r="NSA425" s="152"/>
      <c r="NSB425" s="152"/>
      <c r="NSC425" s="152"/>
      <c r="NSD425" s="152"/>
      <c r="NSE425" s="152"/>
      <c r="NSF425" s="152"/>
      <c r="NSG425" s="152"/>
      <c r="NSH425" s="152"/>
      <c r="NSI425" s="152"/>
      <c r="NSJ425" s="152"/>
      <c r="NSK425" s="152"/>
      <c r="NSL425" s="152"/>
      <c r="NSM425" s="152"/>
      <c r="NSN425" s="152"/>
      <c r="NSO425" s="152"/>
      <c r="NSP425" s="152"/>
      <c r="NSQ425" s="152"/>
      <c r="NSR425" s="152"/>
      <c r="NSS425" s="152"/>
      <c r="NST425" s="152"/>
      <c r="NSU425" s="152"/>
      <c r="NSV425" s="152"/>
      <c r="NSW425" s="152"/>
      <c r="NSX425" s="152"/>
      <c r="NSY425" s="152"/>
      <c r="NSZ425" s="152"/>
      <c r="NTA425" s="152"/>
      <c r="NTB425" s="152"/>
      <c r="NTC425" s="152"/>
      <c r="NTD425" s="152"/>
      <c r="NTE425" s="152"/>
      <c r="NTF425" s="152"/>
      <c r="NTG425" s="152"/>
      <c r="NTH425" s="152"/>
      <c r="NTI425" s="152"/>
      <c r="NTJ425" s="152"/>
      <c r="NTK425" s="152"/>
      <c r="NTL425" s="152"/>
      <c r="NTM425" s="152"/>
      <c r="NTN425" s="152"/>
      <c r="NTO425" s="152"/>
      <c r="NTP425" s="152"/>
      <c r="NTQ425" s="152"/>
      <c r="NTR425" s="152"/>
      <c r="NTS425" s="152"/>
      <c r="NTT425" s="152"/>
      <c r="NTU425" s="152"/>
      <c r="NTV425" s="152"/>
      <c r="NTW425" s="152"/>
      <c r="NTX425" s="152"/>
      <c r="NTY425" s="152"/>
      <c r="NTZ425" s="152"/>
      <c r="NUA425" s="152"/>
      <c r="NUB425" s="152"/>
      <c r="NUC425" s="152"/>
      <c r="NUD425" s="152"/>
      <c r="NUE425" s="152"/>
      <c r="NUF425" s="152"/>
      <c r="NUG425" s="152"/>
      <c r="NUH425" s="152"/>
      <c r="NUI425" s="152"/>
      <c r="NUJ425" s="152"/>
      <c r="NUK425" s="152"/>
      <c r="NUL425" s="152"/>
      <c r="NUM425" s="152"/>
      <c r="NUN425" s="152"/>
      <c r="NUO425" s="152"/>
      <c r="NUP425" s="152"/>
      <c r="NUQ425" s="152"/>
      <c r="NUR425" s="152"/>
      <c r="NUS425" s="152"/>
      <c r="NUT425" s="152"/>
      <c r="NUU425" s="152"/>
      <c r="NUV425" s="152"/>
      <c r="NUW425" s="152"/>
      <c r="NUX425" s="152"/>
      <c r="NUY425" s="152"/>
      <c r="NUZ425" s="152"/>
      <c r="NVA425" s="152"/>
      <c r="NVB425" s="152"/>
      <c r="NVC425" s="152"/>
      <c r="NVD425" s="152"/>
      <c r="NVE425" s="152"/>
      <c r="NVF425" s="152"/>
      <c r="NVG425" s="152"/>
      <c r="NVH425" s="152"/>
      <c r="NVI425" s="152"/>
      <c r="NVJ425" s="152"/>
      <c r="NVK425" s="152"/>
      <c r="NVL425" s="152"/>
      <c r="NVM425" s="152"/>
      <c r="NVN425" s="152"/>
      <c r="NVO425" s="152"/>
      <c r="NVP425" s="152"/>
      <c r="NVQ425" s="152"/>
      <c r="NVR425" s="152"/>
      <c r="NVS425" s="152"/>
      <c r="NVT425" s="152"/>
      <c r="NVU425" s="152"/>
      <c r="NVV425" s="152"/>
      <c r="NVW425" s="152"/>
      <c r="NVX425" s="152"/>
      <c r="NVY425" s="152"/>
      <c r="NVZ425" s="152"/>
      <c r="NWA425" s="152"/>
      <c r="NWB425" s="152"/>
      <c r="NWC425" s="152"/>
      <c r="NWD425" s="152"/>
      <c r="NWE425" s="152"/>
      <c r="NWF425" s="152"/>
      <c r="NWG425" s="152"/>
      <c r="NWH425" s="152"/>
      <c r="NWI425" s="152"/>
      <c r="NWJ425" s="152"/>
      <c r="NWK425" s="152"/>
      <c r="NWL425" s="152"/>
      <c r="NWM425" s="152"/>
      <c r="NWN425" s="152"/>
      <c r="NWO425" s="152"/>
      <c r="NWP425" s="152"/>
      <c r="NWQ425" s="152"/>
      <c r="NWR425" s="152"/>
      <c r="NWS425" s="152"/>
      <c r="NWT425" s="152"/>
      <c r="NWU425" s="152"/>
      <c r="NWV425" s="152"/>
      <c r="NWW425" s="152"/>
      <c r="NWX425" s="152"/>
      <c r="NWY425" s="152"/>
      <c r="NWZ425" s="152"/>
      <c r="NXA425" s="152"/>
      <c r="NXB425" s="152"/>
      <c r="NXC425" s="152"/>
      <c r="NXD425" s="152"/>
      <c r="NXE425" s="152"/>
      <c r="NXF425" s="152"/>
      <c r="NXG425" s="152"/>
      <c r="NXH425" s="152"/>
      <c r="NXI425" s="152"/>
      <c r="NXJ425" s="152"/>
      <c r="NXK425" s="152"/>
      <c r="NXL425" s="152"/>
      <c r="NXM425" s="152"/>
      <c r="NXN425" s="152"/>
      <c r="NXO425" s="152"/>
      <c r="NXP425" s="152"/>
      <c r="NXQ425" s="152"/>
      <c r="NXR425" s="152"/>
      <c r="NXS425" s="152"/>
      <c r="NXT425" s="152"/>
      <c r="NXU425" s="152"/>
      <c r="NXV425" s="152"/>
      <c r="NXW425" s="152"/>
      <c r="NXX425" s="152"/>
      <c r="NXY425" s="152"/>
      <c r="NXZ425" s="152"/>
      <c r="NYA425" s="152"/>
      <c r="NYB425" s="152"/>
      <c r="NYC425" s="152"/>
      <c r="NYD425" s="152"/>
      <c r="NYE425" s="152"/>
      <c r="NYF425" s="152"/>
      <c r="NYG425" s="152"/>
      <c r="NYH425" s="152"/>
      <c r="NYI425" s="152"/>
      <c r="NYJ425" s="152"/>
      <c r="NYK425" s="152"/>
      <c r="NYL425" s="152"/>
      <c r="NYM425" s="152"/>
      <c r="NYN425" s="152"/>
      <c r="NYO425" s="152"/>
      <c r="NYP425" s="152"/>
      <c r="NYQ425" s="152"/>
      <c r="NYR425" s="152"/>
      <c r="NYS425" s="152"/>
      <c r="NYT425" s="152"/>
      <c r="NYU425" s="152"/>
      <c r="NYV425" s="152"/>
      <c r="NYW425" s="152"/>
      <c r="NYX425" s="152"/>
      <c r="NYY425" s="152"/>
      <c r="NYZ425" s="152"/>
      <c r="NZA425" s="152"/>
      <c r="NZB425" s="152"/>
      <c r="NZC425" s="152"/>
      <c r="NZD425" s="152"/>
      <c r="NZE425" s="152"/>
      <c r="NZF425" s="152"/>
      <c r="NZG425" s="152"/>
      <c r="NZH425" s="152"/>
      <c r="NZI425" s="152"/>
      <c r="NZJ425" s="152"/>
      <c r="NZK425" s="152"/>
      <c r="NZL425" s="152"/>
      <c r="NZM425" s="152"/>
      <c r="NZN425" s="152"/>
      <c r="NZO425" s="152"/>
      <c r="NZP425" s="152"/>
      <c r="NZQ425" s="152"/>
      <c r="NZR425" s="152"/>
      <c r="NZS425" s="152"/>
      <c r="NZT425" s="152"/>
      <c r="NZU425" s="152"/>
      <c r="NZV425" s="152"/>
      <c r="NZW425" s="152"/>
      <c r="NZX425" s="152"/>
      <c r="NZY425" s="152"/>
      <c r="NZZ425" s="152"/>
      <c r="OAA425" s="152"/>
      <c r="OAB425" s="152"/>
      <c r="OAC425" s="152"/>
      <c r="OAD425" s="152"/>
      <c r="OAE425" s="152"/>
      <c r="OAF425" s="152"/>
      <c r="OAG425" s="152"/>
      <c r="OAH425" s="152"/>
      <c r="OAI425" s="152"/>
      <c r="OAJ425" s="152"/>
      <c r="OAK425" s="152"/>
      <c r="OAL425" s="152"/>
      <c r="OAM425" s="152"/>
      <c r="OAN425" s="152"/>
      <c r="OAO425" s="152"/>
      <c r="OAP425" s="152"/>
      <c r="OAQ425" s="152"/>
      <c r="OAR425" s="152"/>
      <c r="OAS425" s="152"/>
      <c r="OAT425" s="152"/>
      <c r="OAU425" s="152"/>
      <c r="OAV425" s="152"/>
      <c r="OAW425" s="152"/>
      <c r="OAX425" s="152"/>
      <c r="OAY425" s="152"/>
      <c r="OAZ425" s="152"/>
      <c r="OBA425" s="152"/>
      <c r="OBB425" s="152"/>
      <c r="OBC425" s="152"/>
      <c r="OBD425" s="152"/>
      <c r="OBE425" s="152"/>
      <c r="OBF425" s="152"/>
      <c r="OBG425" s="152"/>
      <c r="OBH425" s="152"/>
      <c r="OBI425" s="152"/>
      <c r="OBJ425" s="152"/>
      <c r="OBK425" s="152"/>
      <c r="OBL425" s="152"/>
      <c r="OBM425" s="152"/>
      <c r="OBN425" s="152"/>
      <c r="OBO425" s="152"/>
      <c r="OBP425" s="152"/>
      <c r="OBQ425" s="152"/>
      <c r="OBR425" s="152"/>
      <c r="OBS425" s="152"/>
      <c r="OBT425" s="152"/>
      <c r="OBU425" s="152"/>
      <c r="OBV425" s="152"/>
      <c r="OBW425" s="152"/>
      <c r="OBX425" s="152"/>
      <c r="OBY425" s="152"/>
      <c r="OBZ425" s="152"/>
      <c r="OCA425" s="152"/>
      <c r="OCB425" s="152"/>
      <c r="OCC425" s="152"/>
      <c r="OCD425" s="152"/>
      <c r="OCE425" s="152"/>
      <c r="OCF425" s="152"/>
      <c r="OCG425" s="152"/>
      <c r="OCH425" s="152"/>
      <c r="OCI425" s="152"/>
      <c r="OCJ425" s="152"/>
      <c r="OCK425" s="152"/>
      <c r="OCL425" s="152"/>
      <c r="OCM425" s="152"/>
      <c r="OCN425" s="152"/>
      <c r="OCO425" s="152"/>
      <c r="OCP425" s="152"/>
      <c r="OCQ425" s="152"/>
      <c r="OCR425" s="152"/>
      <c r="OCS425" s="152"/>
      <c r="OCT425" s="152"/>
      <c r="OCU425" s="152"/>
      <c r="OCV425" s="152"/>
      <c r="OCW425" s="152"/>
      <c r="OCX425" s="152"/>
      <c r="OCY425" s="152"/>
      <c r="OCZ425" s="152"/>
      <c r="ODA425" s="152"/>
      <c r="ODB425" s="152"/>
      <c r="ODC425" s="152"/>
      <c r="ODD425" s="152"/>
      <c r="ODE425" s="152"/>
      <c r="ODF425" s="152"/>
      <c r="ODG425" s="152"/>
      <c r="ODH425" s="152"/>
      <c r="ODI425" s="152"/>
      <c r="ODJ425" s="152"/>
      <c r="ODK425" s="152"/>
      <c r="ODL425" s="152"/>
      <c r="ODM425" s="152"/>
      <c r="ODN425" s="152"/>
      <c r="ODO425" s="152"/>
      <c r="ODP425" s="152"/>
      <c r="ODQ425" s="152"/>
      <c r="ODR425" s="152"/>
      <c r="ODS425" s="152"/>
      <c r="ODT425" s="152"/>
      <c r="ODU425" s="152"/>
      <c r="ODV425" s="152"/>
      <c r="ODW425" s="152"/>
      <c r="ODX425" s="152"/>
      <c r="ODY425" s="152"/>
      <c r="ODZ425" s="152"/>
      <c r="OEA425" s="152"/>
      <c r="OEB425" s="152"/>
      <c r="OEC425" s="152"/>
      <c r="OED425" s="152"/>
      <c r="OEE425" s="152"/>
      <c r="OEF425" s="152"/>
      <c r="OEG425" s="152"/>
      <c r="OEH425" s="152"/>
      <c r="OEI425" s="152"/>
      <c r="OEJ425" s="152"/>
      <c r="OEK425" s="152"/>
      <c r="OEL425" s="152"/>
      <c r="OEM425" s="152"/>
      <c r="OEN425" s="152"/>
      <c r="OEO425" s="152"/>
      <c r="OEP425" s="152"/>
      <c r="OEQ425" s="152"/>
      <c r="OER425" s="152"/>
      <c r="OES425" s="152"/>
      <c r="OET425" s="152"/>
      <c r="OEU425" s="152"/>
      <c r="OEV425" s="152"/>
      <c r="OEW425" s="152"/>
      <c r="OEX425" s="152"/>
      <c r="OEY425" s="152"/>
      <c r="OEZ425" s="152"/>
      <c r="OFA425" s="152"/>
      <c r="OFB425" s="152"/>
      <c r="OFC425" s="152"/>
      <c r="OFD425" s="152"/>
      <c r="OFE425" s="152"/>
      <c r="OFF425" s="152"/>
      <c r="OFG425" s="152"/>
      <c r="OFH425" s="152"/>
      <c r="OFI425" s="152"/>
      <c r="OFJ425" s="152"/>
      <c r="OFK425" s="152"/>
      <c r="OFL425" s="152"/>
      <c r="OFM425" s="152"/>
      <c r="OFN425" s="152"/>
      <c r="OFO425" s="152"/>
      <c r="OFP425" s="152"/>
      <c r="OFQ425" s="152"/>
      <c r="OFR425" s="152"/>
      <c r="OFS425" s="152"/>
      <c r="OFT425" s="152"/>
      <c r="OFU425" s="152"/>
      <c r="OFV425" s="152"/>
      <c r="OFW425" s="152"/>
      <c r="OFX425" s="152"/>
      <c r="OFY425" s="152"/>
      <c r="OFZ425" s="152"/>
      <c r="OGA425" s="152"/>
      <c r="OGB425" s="152"/>
      <c r="OGC425" s="152"/>
      <c r="OGD425" s="152"/>
      <c r="OGE425" s="152"/>
      <c r="OGF425" s="152"/>
      <c r="OGG425" s="152"/>
      <c r="OGH425" s="152"/>
      <c r="OGI425" s="152"/>
      <c r="OGJ425" s="152"/>
      <c r="OGK425" s="152"/>
      <c r="OGL425" s="152"/>
      <c r="OGM425" s="152"/>
      <c r="OGN425" s="152"/>
      <c r="OGO425" s="152"/>
      <c r="OGP425" s="152"/>
      <c r="OGQ425" s="152"/>
      <c r="OGR425" s="152"/>
      <c r="OGS425" s="152"/>
      <c r="OGT425" s="152"/>
      <c r="OGU425" s="152"/>
      <c r="OGV425" s="152"/>
      <c r="OGW425" s="152"/>
      <c r="OGX425" s="152"/>
      <c r="OGY425" s="152"/>
      <c r="OGZ425" s="152"/>
      <c r="OHA425" s="152"/>
      <c r="OHB425" s="152"/>
      <c r="OHC425" s="152"/>
      <c r="OHD425" s="152"/>
      <c r="OHE425" s="152"/>
      <c r="OHF425" s="152"/>
      <c r="OHG425" s="152"/>
      <c r="OHH425" s="152"/>
      <c r="OHI425" s="152"/>
      <c r="OHJ425" s="152"/>
      <c r="OHK425" s="152"/>
      <c r="OHL425" s="152"/>
      <c r="OHM425" s="152"/>
      <c r="OHN425" s="152"/>
      <c r="OHO425" s="152"/>
      <c r="OHP425" s="152"/>
      <c r="OHQ425" s="152"/>
      <c r="OHR425" s="152"/>
      <c r="OHS425" s="152"/>
      <c r="OHT425" s="152"/>
      <c r="OHU425" s="152"/>
      <c r="OHV425" s="152"/>
      <c r="OHW425" s="152"/>
      <c r="OHX425" s="152"/>
      <c r="OHY425" s="152"/>
      <c r="OHZ425" s="152"/>
      <c r="OIA425" s="152"/>
      <c r="OIB425" s="152"/>
      <c r="OIC425" s="152"/>
      <c r="OID425" s="152"/>
      <c r="OIE425" s="152"/>
      <c r="OIF425" s="152"/>
      <c r="OIG425" s="152"/>
      <c r="OIH425" s="152"/>
      <c r="OII425" s="152"/>
      <c r="OIJ425" s="152"/>
      <c r="OIK425" s="152"/>
      <c r="OIL425" s="152"/>
      <c r="OIM425" s="152"/>
      <c r="OIN425" s="152"/>
      <c r="OIO425" s="152"/>
      <c r="OIP425" s="152"/>
      <c r="OIQ425" s="152"/>
      <c r="OIR425" s="152"/>
      <c r="OIS425" s="152"/>
      <c r="OIT425" s="152"/>
      <c r="OIU425" s="152"/>
      <c r="OIV425" s="152"/>
      <c r="OIW425" s="152"/>
      <c r="OIX425" s="152"/>
      <c r="OIY425" s="152"/>
      <c r="OIZ425" s="152"/>
      <c r="OJA425" s="152"/>
      <c r="OJB425" s="152"/>
      <c r="OJC425" s="152"/>
      <c r="OJD425" s="152"/>
      <c r="OJE425" s="152"/>
      <c r="OJF425" s="152"/>
      <c r="OJG425" s="152"/>
      <c r="OJH425" s="152"/>
      <c r="OJI425" s="152"/>
      <c r="OJJ425" s="152"/>
      <c r="OJK425" s="152"/>
      <c r="OJL425" s="152"/>
      <c r="OJM425" s="152"/>
      <c r="OJN425" s="152"/>
      <c r="OJO425" s="152"/>
      <c r="OJP425" s="152"/>
      <c r="OJQ425" s="152"/>
      <c r="OJR425" s="152"/>
      <c r="OJS425" s="152"/>
      <c r="OJT425" s="152"/>
      <c r="OJU425" s="152"/>
      <c r="OJV425" s="152"/>
      <c r="OJW425" s="152"/>
      <c r="OJX425" s="152"/>
      <c r="OJY425" s="152"/>
      <c r="OJZ425" s="152"/>
      <c r="OKA425" s="152"/>
      <c r="OKB425" s="152"/>
      <c r="OKC425" s="152"/>
      <c r="OKD425" s="152"/>
      <c r="OKE425" s="152"/>
      <c r="OKF425" s="152"/>
      <c r="OKG425" s="152"/>
      <c r="OKH425" s="152"/>
      <c r="OKI425" s="152"/>
      <c r="OKJ425" s="152"/>
      <c r="OKK425" s="152"/>
      <c r="OKL425" s="152"/>
      <c r="OKM425" s="152"/>
      <c r="OKN425" s="152"/>
      <c r="OKO425" s="152"/>
      <c r="OKP425" s="152"/>
      <c r="OKQ425" s="152"/>
      <c r="OKR425" s="152"/>
      <c r="OKS425" s="152"/>
      <c r="OKT425" s="152"/>
      <c r="OKU425" s="152"/>
      <c r="OKV425" s="152"/>
      <c r="OKW425" s="152"/>
      <c r="OKX425" s="152"/>
      <c r="OKY425" s="152"/>
      <c r="OKZ425" s="152"/>
      <c r="OLA425" s="152"/>
      <c r="OLB425" s="152"/>
      <c r="OLC425" s="152"/>
      <c r="OLD425" s="152"/>
      <c r="OLE425" s="152"/>
      <c r="OLF425" s="152"/>
      <c r="OLG425" s="152"/>
      <c r="OLH425" s="152"/>
      <c r="OLI425" s="152"/>
      <c r="OLJ425" s="152"/>
      <c r="OLK425" s="152"/>
      <c r="OLL425" s="152"/>
      <c r="OLM425" s="152"/>
      <c r="OLN425" s="152"/>
      <c r="OLO425" s="152"/>
      <c r="OLP425" s="152"/>
      <c r="OLQ425" s="152"/>
      <c r="OLR425" s="152"/>
      <c r="OLS425" s="152"/>
      <c r="OLT425" s="152"/>
      <c r="OLU425" s="152"/>
      <c r="OLV425" s="152"/>
      <c r="OLW425" s="152"/>
      <c r="OLX425" s="152"/>
      <c r="OLY425" s="152"/>
      <c r="OLZ425" s="152"/>
      <c r="OMA425" s="152"/>
      <c r="OMB425" s="152"/>
      <c r="OMC425" s="152"/>
      <c r="OMD425" s="152"/>
      <c r="OME425" s="152"/>
      <c r="OMF425" s="152"/>
      <c r="OMG425" s="152"/>
      <c r="OMH425" s="152"/>
      <c r="OMI425" s="152"/>
      <c r="OMJ425" s="152"/>
      <c r="OMK425" s="152"/>
      <c r="OML425" s="152"/>
      <c r="OMM425" s="152"/>
      <c r="OMN425" s="152"/>
      <c r="OMO425" s="152"/>
      <c r="OMP425" s="152"/>
      <c r="OMQ425" s="152"/>
      <c r="OMR425" s="152"/>
      <c r="OMS425" s="152"/>
      <c r="OMT425" s="152"/>
      <c r="OMU425" s="152"/>
      <c r="OMV425" s="152"/>
      <c r="OMW425" s="152"/>
      <c r="OMX425" s="152"/>
      <c r="OMY425" s="152"/>
      <c r="OMZ425" s="152"/>
      <c r="ONA425" s="152"/>
      <c r="ONB425" s="152"/>
      <c r="ONC425" s="152"/>
      <c r="OND425" s="152"/>
      <c r="ONE425" s="152"/>
      <c r="ONF425" s="152"/>
      <c r="ONG425" s="152"/>
      <c r="ONH425" s="152"/>
      <c r="ONI425" s="152"/>
      <c r="ONJ425" s="152"/>
      <c r="ONK425" s="152"/>
      <c r="ONL425" s="152"/>
      <c r="ONM425" s="152"/>
      <c r="ONN425" s="152"/>
      <c r="ONO425" s="152"/>
      <c r="ONP425" s="152"/>
      <c r="ONQ425" s="152"/>
      <c r="ONR425" s="152"/>
      <c r="ONS425" s="152"/>
      <c r="ONT425" s="152"/>
      <c r="ONU425" s="152"/>
      <c r="ONV425" s="152"/>
      <c r="ONW425" s="152"/>
      <c r="ONX425" s="152"/>
      <c r="ONY425" s="152"/>
      <c r="ONZ425" s="152"/>
      <c r="OOA425" s="152"/>
      <c r="OOB425" s="152"/>
      <c r="OOC425" s="152"/>
      <c r="OOD425" s="152"/>
      <c r="OOE425" s="152"/>
      <c r="OOF425" s="152"/>
      <c r="OOG425" s="152"/>
      <c r="OOH425" s="152"/>
      <c r="OOI425" s="152"/>
      <c r="OOJ425" s="152"/>
      <c r="OOK425" s="152"/>
      <c r="OOL425" s="152"/>
      <c r="OOM425" s="152"/>
      <c r="OON425" s="152"/>
      <c r="OOO425" s="152"/>
      <c r="OOP425" s="152"/>
      <c r="OOQ425" s="152"/>
      <c r="OOR425" s="152"/>
      <c r="OOS425" s="152"/>
      <c r="OOT425" s="152"/>
      <c r="OOU425" s="152"/>
      <c r="OOV425" s="152"/>
      <c r="OOW425" s="152"/>
      <c r="OOX425" s="152"/>
      <c r="OOY425" s="152"/>
      <c r="OOZ425" s="152"/>
      <c r="OPA425" s="152"/>
      <c r="OPB425" s="152"/>
      <c r="OPC425" s="152"/>
      <c r="OPD425" s="152"/>
      <c r="OPE425" s="152"/>
      <c r="OPF425" s="152"/>
      <c r="OPG425" s="152"/>
      <c r="OPH425" s="152"/>
      <c r="OPI425" s="152"/>
      <c r="OPJ425" s="152"/>
      <c r="OPK425" s="152"/>
      <c r="OPL425" s="152"/>
      <c r="OPM425" s="152"/>
      <c r="OPN425" s="152"/>
      <c r="OPO425" s="152"/>
      <c r="OPP425" s="152"/>
      <c r="OPQ425" s="152"/>
      <c r="OPR425" s="152"/>
      <c r="OPS425" s="152"/>
      <c r="OPT425" s="152"/>
      <c r="OPU425" s="152"/>
      <c r="OPV425" s="152"/>
      <c r="OPW425" s="152"/>
      <c r="OPX425" s="152"/>
      <c r="OPY425" s="152"/>
      <c r="OPZ425" s="152"/>
      <c r="OQA425" s="152"/>
      <c r="OQB425" s="152"/>
      <c r="OQC425" s="152"/>
      <c r="OQD425" s="152"/>
      <c r="OQE425" s="152"/>
      <c r="OQF425" s="152"/>
      <c r="OQG425" s="152"/>
      <c r="OQH425" s="152"/>
      <c r="OQI425" s="152"/>
      <c r="OQJ425" s="152"/>
      <c r="OQK425" s="152"/>
      <c r="OQL425" s="152"/>
      <c r="OQM425" s="152"/>
      <c r="OQN425" s="152"/>
      <c r="OQO425" s="152"/>
      <c r="OQP425" s="152"/>
      <c r="OQQ425" s="152"/>
      <c r="OQR425" s="152"/>
      <c r="OQS425" s="152"/>
      <c r="OQT425" s="152"/>
      <c r="OQU425" s="152"/>
      <c r="OQV425" s="152"/>
      <c r="OQW425" s="152"/>
      <c r="OQX425" s="152"/>
      <c r="OQY425" s="152"/>
      <c r="OQZ425" s="152"/>
      <c r="ORA425" s="152"/>
      <c r="ORB425" s="152"/>
      <c r="ORC425" s="152"/>
      <c r="ORD425" s="152"/>
      <c r="ORE425" s="152"/>
      <c r="ORF425" s="152"/>
      <c r="ORG425" s="152"/>
      <c r="ORH425" s="152"/>
      <c r="ORI425" s="152"/>
      <c r="ORJ425" s="152"/>
      <c r="ORK425" s="152"/>
      <c r="ORL425" s="152"/>
      <c r="ORM425" s="152"/>
      <c r="ORN425" s="152"/>
      <c r="ORO425" s="152"/>
      <c r="ORP425" s="152"/>
      <c r="ORQ425" s="152"/>
      <c r="ORR425" s="152"/>
      <c r="ORS425" s="152"/>
      <c r="ORT425" s="152"/>
      <c r="ORU425" s="152"/>
      <c r="ORV425" s="152"/>
      <c r="ORW425" s="152"/>
      <c r="ORX425" s="152"/>
      <c r="ORY425" s="152"/>
      <c r="ORZ425" s="152"/>
      <c r="OSA425" s="152"/>
      <c r="OSB425" s="152"/>
      <c r="OSC425" s="152"/>
      <c r="OSD425" s="152"/>
      <c r="OSE425" s="152"/>
      <c r="OSF425" s="152"/>
      <c r="OSG425" s="152"/>
      <c r="OSH425" s="152"/>
      <c r="OSI425" s="152"/>
      <c r="OSJ425" s="152"/>
      <c r="OSK425" s="152"/>
      <c r="OSL425" s="152"/>
      <c r="OSM425" s="152"/>
      <c r="OSN425" s="152"/>
      <c r="OSO425" s="152"/>
      <c r="OSP425" s="152"/>
      <c r="OSQ425" s="152"/>
      <c r="OSR425" s="152"/>
      <c r="OSS425" s="152"/>
      <c r="OST425" s="152"/>
      <c r="OSU425" s="152"/>
      <c r="OSV425" s="152"/>
      <c r="OSW425" s="152"/>
      <c r="OSX425" s="152"/>
      <c r="OSY425" s="152"/>
      <c r="OSZ425" s="152"/>
      <c r="OTA425" s="152"/>
      <c r="OTB425" s="152"/>
      <c r="OTC425" s="152"/>
      <c r="OTD425" s="152"/>
      <c r="OTE425" s="152"/>
      <c r="OTF425" s="152"/>
      <c r="OTG425" s="152"/>
      <c r="OTH425" s="152"/>
      <c r="OTI425" s="152"/>
      <c r="OTJ425" s="152"/>
      <c r="OTK425" s="152"/>
      <c r="OTL425" s="152"/>
      <c r="OTM425" s="152"/>
      <c r="OTN425" s="152"/>
      <c r="OTO425" s="152"/>
      <c r="OTP425" s="152"/>
      <c r="OTQ425" s="152"/>
      <c r="OTR425" s="152"/>
      <c r="OTS425" s="152"/>
      <c r="OTT425" s="152"/>
      <c r="OTU425" s="152"/>
      <c r="OTV425" s="152"/>
      <c r="OTW425" s="152"/>
      <c r="OTX425" s="152"/>
      <c r="OTY425" s="152"/>
      <c r="OTZ425" s="152"/>
      <c r="OUA425" s="152"/>
      <c r="OUB425" s="152"/>
      <c r="OUC425" s="152"/>
      <c r="OUD425" s="152"/>
      <c r="OUE425" s="152"/>
      <c r="OUF425" s="152"/>
      <c r="OUG425" s="152"/>
      <c r="OUH425" s="152"/>
      <c r="OUI425" s="152"/>
      <c r="OUJ425" s="152"/>
      <c r="OUK425" s="152"/>
      <c r="OUL425" s="152"/>
      <c r="OUM425" s="152"/>
      <c r="OUN425" s="152"/>
      <c r="OUO425" s="152"/>
      <c r="OUP425" s="152"/>
      <c r="OUQ425" s="152"/>
      <c r="OUR425" s="152"/>
      <c r="OUS425" s="152"/>
      <c r="OUT425" s="152"/>
      <c r="OUU425" s="152"/>
      <c r="OUV425" s="152"/>
      <c r="OUW425" s="152"/>
      <c r="OUX425" s="152"/>
      <c r="OUY425" s="152"/>
      <c r="OUZ425" s="152"/>
      <c r="OVA425" s="152"/>
      <c r="OVB425" s="152"/>
      <c r="OVC425" s="152"/>
      <c r="OVD425" s="152"/>
      <c r="OVE425" s="152"/>
      <c r="OVF425" s="152"/>
      <c r="OVG425" s="152"/>
      <c r="OVH425" s="152"/>
      <c r="OVI425" s="152"/>
      <c r="OVJ425" s="152"/>
      <c r="OVK425" s="152"/>
      <c r="OVL425" s="152"/>
      <c r="OVM425" s="152"/>
      <c r="OVN425" s="152"/>
      <c r="OVO425" s="152"/>
      <c r="OVP425" s="152"/>
      <c r="OVQ425" s="152"/>
      <c r="OVR425" s="152"/>
      <c r="OVS425" s="152"/>
      <c r="OVT425" s="152"/>
      <c r="OVU425" s="152"/>
      <c r="OVV425" s="152"/>
      <c r="OVW425" s="152"/>
      <c r="OVX425" s="152"/>
      <c r="OVY425" s="152"/>
      <c r="OVZ425" s="152"/>
      <c r="OWA425" s="152"/>
      <c r="OWB425" s="152"/>
      <c r="OWC425" s="152"/>
      <c r="OWD425" s="152"/>
      <c r="OWE425" s="152"/>
      <c r="OWF425" s="152"/>
      <c r="OWG425" s="152"/>
      <c r="OWH425" s="152"/>
      <c r="OWI425" s="152"/>
      <c r="OWJ425" s="152"/>
      <c r="OWK425" s="152"/>
      <c r="OWL425" s="152"/>
      <c r="OWM425" s="152"/>
      <c r="OWN425" s="152"/>
      <c r="OWO425" s="152"/>
      <c r="OWP425" s="152"/>
      <c r="OWQ425" s="152"/>
      <c r="OWR425" s="152"/>
      <c r="OWS425" s="152"/>
      <c r="OWT425" s="152"/>
      <c r="OWU425" s="152"/>
      <c r="OWV425" s="152"/>
      <c r="OWW425" s="152"/>
      <c r="OWX425" s="152"/>
      <c r="OWY425" s="152"/>
      <c r="OWZ425" s="152"/>
      <c r="OXA425" s="152"/>
      <c r="OXB425" s="152"/>
      <c r="OXC425" s="152"/>
      <c r="OXD425" s="152"/>
      <c r="OXE425" s="152"/>
      <c r="OXF425" s="152"/>
      <c r="OXG425" s="152"/>
      <c r="OXH425" s="152"/>
      <c r="OXI425" s="152"/>
      <c r="OXJ425" s="152"/>
      <c r="OXK425" s="152"/>
      <c r="OXL425" s="152"/>
      <c r="OXM425" s="152"/>
      <c r="OXN425" s="152"/>
      <c r="OXO425" s="152"/>
      <c r="OXP425" s="152"/>
      <c r="OXQ425" s="152"/>
      <c r="OXR425" s="152"/>
      <c r="OXS425" s="152"/>
      <c r="OXT425" s="152"/>
      <c r="OXU425" s="152"/>
      <c r="OXV425" s="152"/>
      <c r="OXW425" s="152"/>
      <c r="OXX425" s="152"/>
      <c r="OXY425" s="152"/>
      <c r="OXZ425" s="152"/>
      <c r="OYA425" s="152"/>
      <c r="OYB425" s="152"/>
      <c r="OYC425" s="152"/>
      <c r="OYD425" s="152"/>
      <c r="OYE425" s="152"/>
      <c r="OYF425" s="152"/>
      <c r="OYG425" s="152"/>
      <c r="OYH425" s="152"/>
      <c r="OYI425" s="152"/>
      <c r="OYJ425" s="152"/>
      <c r="OYK425" s="152"/>
      <c r="OYL425" s="152"/>
      <c r="OYM425" s="152"/>
      <c r="OYN425" s="152"/>
      <c r="OYO425" s="152"/>
      <c r="OYP425" s="152"/>
      <c r="OYQ425" s="152"/>
      <c r="OYR425" s="152"/>
      <c r="OYS425" s="152"/>
      <c r="OYT425" s="152"/>
      <c r="OYU425" s="152"/>
      <c r="OYV425" s="152"/>
      <c r="OYW425" s="152"/>
      <c r="OYX425" s="152"/>
      <c r="OYY425" s="152"/>
      <c r="OYZ425" s="152"/>
      <c r="OZA425" s="152"/>
      <c r="OZB425" s="152"/>
      <c r="OZC425" s="152"/>
      <c r="OZD425" s="152"/>
      <c r="OZE425" s="152"/>
      <c r="OZF425" s="152"/>
      <c r="OZG425" s="152"/>
      <c r="OZH425" s="152"/>
      <c r="OZI425" s="152"/>
      <c r="OZJ425" s="152"/>
      <c r="OZK425" s="152"/>
      <c r="OZL425" s="152"/>
      <c r="OZM425" s="152"/>
      <c r="OZN425" s="152"/>
      <c r="OZO425" s="152"/>
      <c r="OZP425" s="152"/>
      <c r="OZQ425" s="152"/>
      <c r="OZR425" s="152"/>
      <c r="OZS425" s="152"/>
      <c r="OZT425" s="152"/>
      <c r="OZU425" s="152"/>
      <c r="OZV425" s="152"/>
      <c r="OZW425" s="152"/>
      <c r="OZX425" s="152"/>
      <c r="OZY425" s="152"/>
      <c r="OZZ425" s="152"/>
      <c r="PAA425" s="152"/>
      <c r="PAB425" s="152"/>
      <c r="PAC425" s="152"/>
      <c r="PAD425" s="152"/>
      <c r="PAE425" s="152"/>
      <c r="PAF425" s="152"/>
      <c r="PAG425" s="152"/>
      <c r="PAH425" s="152"/>
      <c r="PAI425" s="152"/>
      <c r="PAJ425" s="152"/>
      <c r="PAK425" s="152"/>
      <c r="PAL425" s="152"/>
      <c r="PAM425" s="152"/>
      <c r="PAN425" s="152"/>
      <c r="PAO425" s="152"/>
      <c r="PAP425" s="152"/>
      <c r="PAQ425" s="152"/>
      <c r="PAR425" s="152"/>
      <c r="PAS425" s="152"/>
      <c r="PAT425" s="152"/>
      <c r="PAU425" s="152"/>
      <c r="PAV425" s="152"/>
      <c r="PAW425" s="152"/>
      <c r="PAX425" s="152"/>
      <c r="PAY425" s="152"/>
      <c r="PAZ425" s="152"/>
      <c r="PBA425" s="152"/>
      <c r="PBB425" s="152"/>
      <c r="PBC425" s="152"/>
      <c r="PBD425" s="152"/>
      <c r="PBE425" s="152"/>
      <c r="PBF425" s="152"/>
      <c r="PBG425" s="152"/>
      <c r="PBH425" s="152"/>
      <c r="PBI425" s="152"/>
      <c r="PBJ425" s="152"/>
      <c r="PBK425" s="152"/>
      <c r="PBL425" s="152"/>
      <c r="PBM425" s="152"/>
      <c r="PBN425" s="152"/>
      <c r="PBO425" s="152"/>
      <c r="PBP425" s="152"/>
      <c r="PBQ425" s="152"/>
      <c r="PBR425" s="152"/>
      <c r="PBS425" s="152"/>
      <c r="PBT425" s="152"/>
      <c r="PBU425" s="152"/>
      <c r="PBV425" s="152"/>
      <c r="PBW425" s="152"/>
      <c r="PBX425" s="152"/>
      <c r="PBY425" s="152"/>
      <c r="PBZ425" s="152"/>
      <c r="PCA425" s="152"/>
      <c r="PCB425" s="152"/>
      <c r="PCC425" s="152"/>
      <c r="PCD425" s="152"/>
      <c r="PCE425" s="152"/>
      <c r="PCF425" s="152"/>
      <c r="PCG425" s="152"/>
      <c r="PCH425" s="152"/>
      <c r="PCI425" s="152"/>
      <c r="PCJ425" s="152"/>
      <c r="PCK425" s="152"/>
      <c r="PCL425" s="152"/>
      <c r="PCM425" s="152"/>
      <c r="PCN425" s="152"/>
      <c r="PCO425" s="152"/>
      <c r="PCP425" s="152"/>
      <c r="PCQ425" s="152"/>
      <c r="PCR425" s="152"/>
      <c r="PCS425" s="152"/>
      <c r="PCT425" s="152"/>
      <c r="PCU425" s="152"/>
      <c r="PCV425" s="152"/>
      <c r="PCW425" s="152"/>
      <c r="PCX425" s="152"/>
      <c r="PCY425" s="152"/>
      <c r="PCZ425" s="152"/>
      <c r="PDA425" s="152"/>
      <c r="PDB425" s="152"/>
      <c r="PDC425" s="152"/>
      <c r="PDD425" s="152"/>
      <c r="PDE425" s="152"/>
      <c r="PDF425" s="152"/>
      <c r="PDG425" s="152"/>
      <c r="PDH425" s="152"/>
      <c r="PDI425" s="152"/>
      <c r="PDJ425" s="152"/>
      <c r="PDK425" s="152"/>
      <c r="PDL425" s="152"/>
      <c r="PDM425" s="152"/>
      <c r="PDN425" s="152"/>
      <c r="PDO425" s="152"/>
      <c r="PDP425" s="152"/>
      <c r="PDQ425" s="152"/>
      <c r="PDR425" s="152"/>
      <c r="PDS425" s="152"/>
      <c r="PDT425" s="152"/>
      <c r="PDU425" s="152"/>
      <c r="PDV425" s="152"/>
      <c r="PDW425" s="152"/>
      <c r="PDX425" s="152"/>
      <c r="PDY425" s="152"/>
      <c r="PDZ425" s="152"/>
      <c r="PEA425" s="152"/>
      <c r="PEB425" s="152"/>
      <c r="PEC425" s="152"/>
      <c r="PED425" s="152"/>
      <c r="PEE425" s="152"/>
      <c r="PEF425" s="152"/>
      <c r="PEG425" s="152"/>
      <c r="PEH425" s="152"/>
      <c r="PEI425" s="152"/>
      <c r="PEJ425" s="152"/>
      <c r="PEK425" s="152"/>
      <c r="PEL425" s="152"/>
      <c r="PEM425" s="152"/>
      <c r="PEN425" s="152"/>
      <c r="PEO425" s="152"/>
      <c r="PEP425" s="152"/>
      <c r="PEQ425" s="152"/>
      <c r="PER425" s="152"/>
      <c r="PES425" s="152"/>
      <c r="PET425" s="152"/>
      <c r="PEU425" s="152"/>
      <c r="PEV425" s="152"/>
      <c r="PEW425" s="152"/>
      <c r="PEX425" s="152"/>
      <c r="PEY425" s="152"/>
      <c r="PEZ425" s="152"/>
      <c r="PFA425" s="152"/>
      <c r="PFB425" s="152"/>
      <c r="PFC425" s="152"/>
      <c r="PFD425" s="152"/>
      <c r="PFE425" s="152"/>
      <c r="PFF425" s="152"/>
      <c r="PFG425" s="152"/>
      <c r="PFH425" s="152"/>
      <c r="PFI425" s="152"/>
      <c r="PFJ425" s="152"/>
      <c r="PFK425" s="152"/>
      <c r="PFL425" s="152"/>
      <c r="PFM425" s="152"/>
      <c r="PFN425" s="152"/>
      <c r="PFO425" s="152"/>
      <c r="PFP425" s="152"/>
      <c r="PFQ425" s="152"/>
      <c r="PFR425" s="152"/>
      <c r="PFS425" s="152"/>
      <c r="PFT425" s="152"/>
      <c r="PFU425" s="152"/>
      <c r="PFV425" s="152"/>
      <c r="PFW425" s="152"/>
      <c r="PFX425" s="152"/>
      <c r="PFY425" s="152"/>
      <c r="PFZ425" s="152"/>
      <c r="PGA425" s="152"/>
      <c r="PGB425" s="152"/>
      <c r="PGC425" s="152"/>
      <c r="PGD425" s="152"/>
      <c r="PGE425" s="152"/>
      <c r="PGF425" s="152"/>
      <c r="PGG425" s="152"/>
      <c r="PGH425" s="152"/>
      <c r="PGI425" s="152"/>
      <c r="PGJ425" s="152"/>
      <c r="PGK425" s="152"/>
      <c r="PGL425" s="152"/>
      <c r="PGM425" s="152"/>
      <c r="PGN425" s="152"/>
      <c r="PGO425" s="152"/>
      <c r="PGP425" s="152"/>
      <c r="PGQ425" s="152"/>
      <c r="PGR425" s="152"/>
      <c r="PGS425" s="152"/>
      <c r="PGT425" s="152"/>
      <c r="PGU425" s="152"/>
      <c r="PGV425" s="152"/>
      <c r="PGW425" s="152"/>
      <c r="PGX425" s="152"/>
      <c r="PGY425" s="152"/>
      <c r="PGZ425" s="152"/>
      <c r="PHA425" s="152"/>
      <c r="PHB425" s="152"/>
      <c r="PHC425" s="152"/>
      <c r="PHD425" s="152"/>
      <c r="PHE425" s="152"/>
      <c r="PHF425" s="152"/>
      <c r="PHG425" s="152"/>
      <c r="PHH425" s="152"/>
      <c r="PHI425" s="152"/>
      <c r="PHJ425" s="152"/>
      <c r="PHK425" s="152"/>
      <c r="PHL425" s="152"/>
      <c r="PHM425" s="152"/>
      <c r="PHN425" s="152"/>
      <c r="PHO425" s="152"/>
      <c r="PHP425" s="152"/>
      <c r="PHQ425" s="152"/>
      <c r="PHR425" s="152"/>
      <c r="PHS425" s="152"/>
      <c r="PHT425" s="152"/>
      <c r="PHU425" s="152"/>
      <c r="PHV425" s="152"/>
      <c r="PHW425" s="152"/>
      <c r="PHX425" s="152"/>
      <c r="PHY425" s="152"/>
      <c r="PHZ425" s="152"/>
      <c r="PIA425" s="152"/>
      <c r="PIB425" s="152"/>
      <c r="PIC425" s="152"/>
      <c r="PID425" s="152"/>
      <c r="PIE425" s="152"/>
      <c r="PIF425" s="152"/>
      <c r="PIG425" s="152"/>
      <c r="PIH425" s="152"/>
      <c r="PII425" s="152"/>
      <c r="PIJ425" s="152"/>
      <c r="PIK425" s="152"/>
      <c r="PIL425" s="152"/>
      <c r="PIM425" s="152"/>
      <c r="PIN425" s="152"/>
      <c r="PIO425" s="152"/>
      <c r="PIP425" s="152"/>
      <c r="PIQ425" s="152"/>
      <c r="PIR425" s="152"/>
      <c r="PIS425" s="152"/>
      <c r="PIT425" s="152"/>
      <c r="PIU425" s="152"/>
      <c r="PIV425" s="152"/>
      <c r="PIW425" s="152"/>
      <c r="PIX425" s="152"/>
      <c r="PIY425" s="152"/>
      <c r="PIZ425" s="152"/>
      <c r="PJA425" s="152"/>
      <c r="PJB425" s="152"/>
      <c r="PJC425" s="152"/>
      <c r="PJD425" s="152"/>
      <c r="PJE425" s="152"/>
      <c r="PJF425" s="152"/>
      <c r="PJG425" s="152"/>
      <c r="PJH425" s="152"/>
      <c r="PJI425" s="152"/>
      <c r="PJJ425" s="152"/>
      <c r="PJK425" s="152"/>
      <c r="PJL425" s="152"/>
      <c r="PJM425" s="152"/>
      <c r="PJN425" s="152"/>
      <c r="PJO425" s="152"/>
      <c r="PJP425" s="152"/>
      <c r="PJQ425" s="152"/>
      <c r="PJR425" s="152"/>
      <c r="PJS425" s="152"/>
      <c r="PJT425" s="152"/>
      <c r="PJU425" s="152"/>
      <c r="PJV425" s="152"/>
      <c r="PJW425" s="152"/>
      <c r="PJX425" s="152"/>
      <c r="PJY425" s="152"/>
      <c r="PJZ425" s="152"/>
      <c r="PKA425" s="152"/>
      <c r="PKB425" s="152"/>
      <c r="PKC425" s="152"/>
      <c r="PKD425" s="152"/>
      <c r="PKE425" s="152"/>
      <c r="PKF425" s="152"/>
      <c r="PKG425" s="152"/>
      <c r="PKH425" s="152"/>
      <c r="PKI425" s="152"/>
      <c r="PKJ425" s="152"/>
      <c r="PKK425" s="152"/>
      <c r="PKL425" s="152"/>
      <c r="PKM425" s="152"/>
      <c r="PKN425" s="152"/>
      <c r="PKO425" s="152"/>
      <c r="PKP425" s="152"/>
      <c r="PKQ425" s="152"/>
      <c r="PKR425" s="152"/>
      <c r="PKS425" s="152"/>
      <c r="PKT425" s="152"/>
      <c r="PKU425" s="152"/>
      <c r="PKV425" s="152"/>
      <c r="PKW425" s="152"/>
      <c r="PKX425" s="152"/>
      <c r="PKY425" s="152"/>
      <c r="PKZ425" s="152"/>
      <c r="PLA425" s="152"/>
      <c r="PLB425" s="152"/>
      <c r="PLC425" s="152"/>
      <c r="PLD425" s="152"/>
      <c r="PLE425" s="152"/>
      <c r="PLF425" s="152"/>
      <c r="PLG425" s="152"/>
      <c r="PLH425" s="152"/>
      <c r="PLI425" s="152"/>
      <c r="PLJ425" s="152"/>
      <c r="PLK425" s="152"/>
      <c r="PLL425" s="152"/>
      <c r="PLM425" s="152"/>
      <c r="PLN425" s="152"/>
      <c r="PLO425" s="152"/>
      <c r="PLP425" s="152"/>
      <c r="PLQ425" s="152"/>
      <c r="PLR425" s="152"/>
      <c r="PLS425" s="152"/>
      <c r="PLT425" s="152"/>
      <c r="PLU425" s="152"/>
      <c r="PLV425" s="152"/>
      <c r="PLW425" s="152"/>
      <c r="PLX425" s="152"/>
      <c r="PLY425" s="152"/>
      <c r="PLZ425" s="152"/>
      <c r="PMA425" s="152"/>
      <c r="PMB425" s="152"/>
      <c r="PMC425" s="152"/>
      <c r="PMD425" s="152"/>
      <c r="PME425" s="152"/>
      <c r="PMF425" s="152"/>
      <c r="PMG425" s="152"/>
      <c r="PMH425" s="152"/>
      <c r="PMI425" s="152"/>
      <c r="PMJ425" s="152"/>
      <c r="PMK425" s="152"/>
      <c r="PML425" s="152"/>
      <c r="PMM425" s="152"/>
      <c r="PMN425" s="152"/>
      <c r="PMO425" s="152"/>
      <c r="PMP425" s="152"/>
      <c r="PMQ425" s="152"/>
      <c r="PMR425" s="152"/>
      <c r="PMS425" s="152"/>
      <c r="PMT425" s="152"/>
      <c r="PMU425" s="152"/>
      <c r="PMV425" s="152"/>
      <c r="PMW425" s="152"/>
      <c r="PMX425" s="152"/>
      <c r="PMY425" s="152"/>
      <c r="PMZ425" s="152"/>
      <c r="PNA425" s="152"/>
      <c r="PNB425" s="152"/>
      <c r="PNC425" s="152"/>
      <c r="PND425" s="152"/>
      <c r="PNE425" s="152"/>
      <c r="PNF425" s="152"/>
      <c r="PNG425" s="152"/>
      <c r="PNH425" s="152"/>
      <c r="PNI425" s="152"/>
      <c r="PNJ425" s="152"/>
      <c r="PNK425" s="152"/>
      <c r="PNL425" s="152"/>
      <c r="PNM425" s="152"/>
      <c r="PNN425" s="152"/>
      <c r="PNO425" s="152"/>
      <c r="PNP425" s="152"/>
      <c r="PNQ425" s="152"/>
      <c r="PNR425" s="152"/>
      <c r="PNS425" s="152"/>
      <c r="PNT425" s="152"/>
      <c r="PNU425" s="152"/>
      <c r="PNV425" s="152"/>
      <c r="PNW425" s="152"/>
      <c r="PNX425" s="152"/>
      <c r="PNY425" s="152"/>
      <c r="PNZ425" s="152"/>
      <c r="POA425" s="152"/>
      <c r="POB425" s="152"/>
      <c r="POC425" s="152"/>
      <c r="POD425" s="152"/>
      <c r="POE425" s="152"/>
      <c r="POF425" s="152"/>
      <c r="POG425" s="152"/>
      <c r="POH425" s="152"/>
      <c r="POI425" s="152"/>
      <c r="POJ425" s="152"/>
      <c r="POK425" s="152"/>
      <c r="POL425" s="152"/>
      <c r="POM425" s="152"/>
      <c r="PON425" s="152"/>
      <c r="POO425" s="152"/>
      <c r="POP425" s="152"/>
      <c r="POQ425" s="152"/>
      <c r="POR425" s="152"/>
      <c r="POS425" s="152"/>
      <c r="POT425" s="152"/>
      <c r="POU425" s="152"/>
      <c r="POV425" s="152"/>
      <c r="POW425" s="152"/>
      <c r="POX425" s="152"/>
      <c r="POY425" s="152"/>
      <c r="POZ425" s="152"/>
      <c r="PPA425" s="152"/>
      <c r="PPB425" s="152"/>
      <c r="PPC425" s="152"/>
      <c r="PPD425" s="152"/>
      <c r="PPE425" s="152"/>
      <c r="PPF425" s="152"/>
      <c r="PPG425" s="152"/>
      <c r="PPH425" s="152"/>
      <c r="PPI425" s="152"/>
      <c r="PPJ425" s="152"/>
      <c r="PPK425" s="152"/>
      <c r="PPL425" s="152"/>
      <c r="PPM425" s="152"/>
      <c r="PPN425" s="152"/>
      <c r="PPO425" s="152"/>
      <c r="PPP425" s="152"/>
      <c r="PPQ425" s="152"/>
      <c r="PPR425" s="152"/>
      <c r="PPS425" s="152"/>
      <c r="PPT425" s="152"/>
      <c r="PPU425" s="152"/>
      <c r="PPV425" s="152"/>
      <c r="PPW425" s="152"/>
      <c r="PPX425" s="152"/>
      <c r="PPY425" s="152"/>
      <c r="PPZ425" s="152"/>
      <c r="PQA425" s="152"/>
      <c r="PQB425" s="152"/>
      <c r="PQC425" s="152"/>
      <c r="PQD425" s="152"/>
      <c r="PQE425" s="152"/>
      <c r="PQF425" s="152"/>
      <c r="PQG425" s="152"/>
      <c r="PQH425" s="152"/>
      <c r="PQI425" s="152"/>
      <c r="PQJ425" s="152"/>
      <c r="PQK425" s="152"/>
      <c r="PQL425" s="152"/>
      <c r="PQM425" s="152"/>
      <c r="PQN425" s="152"/>
      <c r="PQO425" s="152"/>
      <c r="PQP425" s="152"/>
      <c r="PQQ425" s="152"/>
      <c r="PQR425" s="152"/>
      <c r="PQS425" s="152"/>
      <c r="PQT425" s="152"/>
      <c r="PQU425" s="152"/>
      <c r="PQV425" s="152"/>
      <c r="PQW425" s="152"/>
      <c r="PQX425" s="152"/>
      <c r="PQY425" s="152"/>
      <c r="PQZ425" s="152"/>
      <c r="PRA425" s="152"/>
      <c r="PRB425" s="152"/>
      <c r="PRC425" s="152"/>
      <c r="PRD425" s="152"/>
      <c r="PRE425" s="152"/>
      <c r="PRF425" s="152"/>
      <c r="PRG425" s="152"/>
      <c r="PRH425" s="152"/>
      <c r="PRI425" s="152"/>
      <c r="PRJ425" s="152"/>
      <c r="PRK425" s="152"/>
      <c r="PRL425" s="152"/>
      <c r="PRM425" s="152"/>
      <c r="PRN425" s="152"/>
      <c r="PRO425" s="152"/>
      <c r="PRP425" s="152"/>
      <c r="PRQ425" s="152"/>
      <c r="PRR425" s="152"/>
      <c r="PRS425" s="152"/>
      <c r="PRT425" s="152"/>
      <c r="PRU425" s="152"/>
      <c r="PRV425" s="152"/>
      <c r="PRW425" s="152"/>
      <c r="PRX425" s="152"/>
      <c r="PRY425" s="152"/>
      <c r="PRZ425" s="152"/>
      <c r="PSA425" s="152"/>
      <c r="PSB425" s="152"/>
      <c r="PSC425" s="152"/>
      <c r="PSD425" s="152"/>
      <c r="PSE425" s="152"/>
      <c r="PSF425" s="152"/>
      <c r="PSG425" s="152"/>
      <c r="PSH425" s="152"/>
      <c r="PSI425" s="152"/>
      <c r="PSJ425" s="152"/>
      <c r="PSK425" s="152"/>
      <c r="PSL425" s="152"/>
      <c r="PSM425" s="152"/>
      <c r="PSN425" s="152"/>
      <c r="PSO425" s="152"/>
      <c r="PSP425" s="152"/>
      <c r="PSQ425" s="152"/>
      <c r="PSR425" s="152"/>
      <c r="PSS425" s="152"/>
      <c r="PST425" s="152"/>
      <c r="PSU425" s="152"/>
      <c r="PSV425" s="152"/>
      <c r="PSW425" s="152"/>
      <c r="PSX425" s="152"/>
      <c r="PSY425" s="152"/>
      <c r="PSZ425" s="152"/>
      <c r="PTA425" s="152"/>
      <c r="PTB425" s="152"/>
      <c r="PTC425" s="152"/>
      <c r="PTD425" s="152"/>
      <c r="PTE425" s="152"/>
      <c r="PTF425" s="152"/>
      <c r="PTG425" s="152"/>
      <c r="PTH425" s="152"/>
      <c r="PTI425" s="152"/>
      <c r="PTJ425" s="152"/>
      <c r="PTK425" s="152"/>
      <c r="PTL425" s="152"/>
      <c r="PTM425" s="152"/>
      <c r="PTN425" s="152"/>
      <c r="PTO425" s="152"/>
      <c r="PTP425" s="152"/>
      <c r="PTQ425" s="152"/>
      <c r="PTR425" s="152"/>
      <c r="PTS425" s="152"/>
      <c r="PTT425" s="152"/>
      <c r="PTU425" s="152"/>
      <c r="PTV425" s="152"/>
      <c r="PTW425" s="152"/>
      <c r="PTX425" s="152"/>
      <c r="PTY425" s="152"/>
      <c r="PTZ425" s="152"/>
      <c r="PUA425" s="152"/>
      <c r="PUB425" s="152"/>
      <c r="PUC425" s="152"/>
      <c r="PUD425" s="152"/>
      <c r="PUE425" s="152"/>
      <c r="PUF425" s="152"/>
      <c r="PUG425" s="152"/>
      <c r="PUH425" s="152"/>
      <c r="PUI425" s="152"/>
      <c r="PUJ425" s="152"/>
      <c r="PUK425" s="152"/>
      <c r="PUL425" s="152"/>
      <c r="PUM425" s="152"/>
      <c r="PUN425" s="152"/>
      <c r="PUO425" s="152"/>
      <c r="PUP425" s="152"/>
      <c r="PUQ425" s="152"/>
      <c r="PUR425" s="152"/>
      <c r="PUS425" s="152"/>
      <c r="PUT425" s="152"/>
      <c r="PUU425" s="152"/>
      <c r="PUV425" s="152"/>
      <c r="PUW425" s="152"/>
      <c r="PUX425" s="152"/>
      <c r="PUY425" s="152"/>
      <c r="PUZ425" s="152"/>
      <c r="PVA425" s="152"/>
      <c r="PVB425" s="152"/>
      <c r="PVC425" s="152"/>
      <c r="PVD425" s="152"/>
      <c r="PVE425" s="152"/>
      <c r="PVF425" s="152"/>
      <c r="PVG425" s="152"/>
      <c r="PVH425" s="152"/>
      <c r="PVI425" s="152"/>
      <c r="PVJ425" s="152"/>
      <c r="PVK425" s="152"/>
      <c r="PVL425" s="152"/>
      <c r="PVM425" s="152"/>
      <c r="PVN425" s="152"/>
      <c r="PVO425" s="152"/>
      <c r="PVP425" s="152"/>
      <c r="PVQ425" s="152"/>
      <c r="PVR425" s="152"/>
      <c r="PVS425" s="152"/>
      <c r="PVT425" s="152"/>
      <c r="PVU425" s="152"/>
      <c r="PVV425" s="152"/>
      <c r="PVW425" s="152"/>
      <c r="PVX425" s="152"/>
      <c r="PVY425" s="152"/>
      <c r="PVZ425" s="152"/>
      <c r="PWA425" s="152"/>
      <c r="PWB425" s="152"/>
      <c r="PWC425" s="152"/>
      <c r="PWD425" s="152"/>
      <c r="PWE425" s="152"/>
      <c r="PWF425" s="152"/>
      <c r="PWG425" s="152"/>
      <c r="PWH425" s="152"/>
      <c r="PWI425" s="152"/>
      <c r="PWJ425" s="152"/>
      <c r="PWK425" s="152"/>
      <c r="PWL425" s="152"/>
      <c r="PWM425" s="152"/>
      <c r="PWN425" s="152"/>
      <c r="PWO425" s="152"/>
      <c r="PWP425" s="152"/>
      <c r="PWQ425" s="152"/>
      <c r="PWR425" s="152"/>
      <c r="PWS425" s="152"/>
      <c r="PWT425" s="152"/>
      <c r="PWU425" s="152"/>
      <c r="PWV425" s="152"/>
      <c r="PWW425" s="152"/>
      <c r="PWX425" s="152"/>
      <c r="PWY425" s="152"/>
      <c r="PWZ425" s="152"/>
      <c r="PXA425" s="152"/>
      <c r="PXB425" s="152"/>
      <c r="PXC425" s="152"/>
      <c r="PXD425" s="152"/>
      <c r="PXE425" s="152"/>
      <c r="PXF425" s="152"/>
      <c r="PXG425" s="152"/>
      <c r="PXH425" s="152"/>
      <c r="PXI425" s="152"/>
      <c r="PXJ425" s="152"/>
      <c r="PXK425" s="152"/>
      <c r="PXL425" s="152"/>
      <c r="PXM425" s="152"/>
      <c r="PXN425" s="152"/>
      <c r="PXO425" s="152"/>
      <c r="PXP425" s="152"/>
      <c r="PXQ425" s="152"/>
      <c r="PXR425" s="152"/>
      <c r="PXS425" s="152"/>
      <c r="PXT425" s="152"/>
      <c r="PXU425" s="152"/>
      <c r="PXV425" s="152"/>
      <c r="PXW425" s="152"/>
      <c r="PXX425" s="152"/>
      <c r="PXY425" s="152"/>
      <c r="PXZ425" s="152"/>
      <c r="PYA425" s="152"/>
      <c r="PYB425" s="152"/>
      <c r="PYC425" s="152"/>
      <c r="PYD425" s="152"/>
      <c r="PYE425" s="152"/>
      <c r="PYF425" s="152"/>
      <c r="PYG425" s="152"/>
      <c r="PYH425" s="152"/>
      <c r="PYI425" s="152"/>
      <c r="PYJ425" s="152"/>
      <c r="PYK425" s="152"/>
      <c r="PYL425" s="152"/>
      <c r="PYM425" s="152"/>
      <c r="PYN425" s="152"/>
      <c r="PYO425" s="152"/>
      <c r="PYP425" s="152"/>
      <c r="PYQ425" s="152"/>
      <c r="PYR425" s="152"/>
      <c r="PYS425" s="152"/>
      <c r="PYT425" s="152"/>
      <c r="PYU425" s="152"/>
      <c r="PYV425" s="152"/>
      <c r="PYW425" s="152"/>
      <c r="PYX425" s="152"/>
      <c r="PYY425" s="152"/>
      <c r="PYZ425" s="152"/>
      <c r="PZA425" s="152"/>
      <c r="PZB425" s="152"/>
      <c r="PZC425" s="152"/>
      <c r="PZD425" s="152"/>
      <c r="PZE425" s="152"/>
      <c r="PZF425" s="152"/>
      <c r="PZG425" s="152"/>
      <c r="PZH425" s="152"/>
      <c r="PZI425" s="152"/>
      <c r="PZJ425" s="152"/>
      <c r="PZK425" s="152"/>
      <c r="PZL425" s="152"/>
      <c r="PZM425" s="152"/>
      <c r="PZN425" s="152"/>
      <c r="PZO425" s="152"/>
      <c r="PZP425" s="152"/>
      <c r="PZQ425" s="152"/>
      <c r="PZR425" s="152"/>
      <c r="PZS425" s="152"/>
      <c r="PZT425" s="152"/>
      <c r="PZU425" s="152"/>
      <c r="PZV425" s="152"/>
      <c r="PZW425" s="152"/>
      <c r="PZX425" s="152"/>
      <c r="PZY425" s="152"/>
      <c r="PZZ425" s="152"/>
      <c r="QAA425" s="152"/>
      <c r="QAB425" s="152"/>
      <c r="QAC425" s="152"/>
      <c r="QAD425" s="152"/>
      <c r="QAE425" s="152"/>
      <c r="QAF425" s="152"/>
      <c r="QAG425" s="152"/>
      <c r="QAH425" s="152"/>
      <c r="QAI425" s="152"/>
      <c r="QAJ425" s="152"/>
      <c r="QAK425" s="152"/>
      <c r="QAL425" s="152"/>
      <c r="QAM425" s="152"/>
      <c r="QAN425" s="152"/>
      <c r="QAO425" s="152"/>
      <c r="QAP425" s="152"/>
      <c r="QAQ425" s="152"/>
      <c r="QAR425" s="152"/>
      <c r="QAS425" s="152"/>
      <c r="QAT425" s="152"/>
      <c r="QAU425" s="152"/>
      <c r="QAV425" s="152"/>
      <c r="QAW425" s="152"/>
      <c r="QAX425" s="152"/>
      <c r="QAY425" s="152"/>
      <c r="QAZ425" s="152"/>
      <c r="QBA425" s="152"/>
      <c r="QBB425" s="152"/>
      <c r="QBC425" s="152"/>
      <c r="QBD425" s="152"/>
      <c r="QBE425" s="152"/>
      <c r="QBF425" s="152"/>
      <c r="QBG425" s="152"/>
      <c r="QBH425" s="152"/>
      <c r="QBI425" s="152"/>
      <c r="QBJ425" s="152"/>
      <c r="QBK425" s="152"/>
      <c r="QBL425" s="152"/>
      <c r="QBM425" s="152"/>
      <c r="QBN425" s="152"/>
      <c r="QBO425" s="152"/>
      <c r="QBP425" s="152"/>
      <c r="QBQ425" s="152"/>
      <c r="QBR425" s="152"/>
      <c r="QBS425" s="152"/>
      <c r="QBT425" s="152"/>
      <c r="QBU425" s="152"/>
      <c r="QBV425" s="152"/>
      <c r="QBW425" s="152"/>
      <c r="QBX425" s="152"/>
      <c r="QBY425" s="152"/>
      <c r="QBZ425" s="152"/>
      <c r="QCA425" s="152"/>
      <c r="QCB425" s="152"/>
      <c r="QCC425" s="152"/>
      <c r="QCD425" s="152"/>
      <c r="QCE425" s="152"/>
      <c r="QCF425" s="152"/>
      <c r="QCG425" s="152"/>
      <c r="QCH425" s="152"/>
      <c r="QCI425" s="152"/>
      <c r="QCJ425" s="152"/>
      <c r="QCK425" s="152"/>
      <c r="QCL425" s="152"/>
      <c r="QCM425" s="152"/>
      <c r="QCN425" s="152"/>
      <c r="QCO425" s="152"/>
      <c r="QCP425" s="152"/>
      <c r="QCQ425" s="152"/>
      <c r="QCR425" s="152"/>
      <c r="QCS425" s="152"/>
      <c r="QCT425" s="152"/>
      <c r="QCU425" s="152"/>
      <c r="QCV425" s="152"/>
      <c r="QCW425" s="152"/>
      <c r="QCX425" s="152"/>
      <c r="QCY425" s="152"/>
      <c r="QCZ425" s="152"/>
      <c r="QDA425" s="152"/>
      <c r="QDB425" s="152"/>
      <c r="QDC425" s="152"/>
      <c r="QDD425" s="152"/>
      <c r="QDE425" s="152"/>
      <c r="QDF425" s="152"/>
      <c r="QDG425" s="152"/>
      <c r="QDH425" s="152"/>
      <c r="QDI425" s="152"/>
      <c r="QDJ425" s="152"/>
      <c r="QDK425" s="152"/>
      <c r="QDL425" s="152"/>
      <c r="QDM425" s="152"/>
      <c r="QDN425" s="152"/>
      <c r="QDO425" s="152"/>
      <c r="QDP425" s="152"/>
      <c r="QDQ425" s="152"/>
      <c r="QDR425" s="152"/>
      <c r="QDS425" s="152"/>
      <c r="QDT425" s="152"/>
      <c r="QDU425" s="152"/>
      <c r="QDV425" s="152"/>
      <c r="QDW425" s="152"/>
      <c r="QDX425" s="152"/>
      <c r="QDY425" s="152"/>
      <c r="QDZ425" s="152"/>
      <c r="QEA425" s="152"/>
      <c r="QEB425" s="152"/>
      <c r="QEC425" s="152"/>
      <c r="QED425" s="152"/>
      <c r="QEE425" s="152"/>
      <c r="QEF425" s="152"/>
      <c r="QEG425" s="152"/>
      <c r="QEH425" s="152"/>
      <c r="QEI425" s="152"/>
      <c r="QEJ425" s="152"/>
      <c r="QEK425" s="152"/>
      <c r="QEL425" s="152"/>
      <c r="QEM425" s="152"/>
      <c r="QEN425" s="152"/>
      <c r="QEO425" s="152"/>
      <c r="QEP425" s="152"/>
      <c r="QEQ425" s="152"/>
      <c r="QER425" s="152"/>
      <c r="QES425" s="152"/>
      <c r="QET425" s="152"/>
      <c r="QEU425" s="152"/>
      <c r="QEV425" s="152"/>
      <c r="QEW425" s="152"/>
      <c r="QEX425" s="152"/>
      <c r="QEY425" s="152"/>
      <c r="QEZ425" s="152"/>
      <c r="QFA425" s="152"/>
      <c r="QFB425" s="152"/>
      <c r="QFC425" s="152"/>
      <c r="QFD425" s="152"/>
      <c r="QFE425" s="152"/>
      <c r="QFF425" s="152"/>
      <c r="QFG425" s="152"/>
      <c r="QFH425" s="152"/>
      <c r="QFI425" s="152"/>
      <c r="QFJ425" s="152"/>
      <c r="QFK425" s="152"/>
      <c r="QFL425" s="152"/>
      <c r="QFM425" s="152"/>
      <c r="QFN425" s="152"/>
      <c r="QFO425" s="152"/>
      <c r="QFP425" s="152"/>
      <c r="QFQ425" s="152"/>
      <c r="QFR425" s="152"/>
      <c r="QFS425" s="152"/>
      <c r="QFT425" s="152"/>
      <c r="QFU425" s="152"/>
      <c r="QFV425" s="152"/>
      <c r="QFW425" s="152"/>
      <c r="QFX425" s="152"/>
      <c r="QFY425" s="152"/>
      <c r="QFZ425" s="152"/>
      <c r="QGA425" s="152"/>
      <c r="QGB425" s="152"/>
      <c r="QGC425" s="152"/>
      <c r="QGD425" s="152"/>
      <c r="QGE425" s="152"/>
      <c r="QGF425" s="152"/>
      <c r="QGG425" s="152"/>
      <c r="QGH425" s="152"/>
      <c r="QGI425" s="152"/>
      <c r="QGJ425" s="152"/>
      <c r="QGK425" s="152"/>
      <c r="QGL425" s="152"/>
      <c r="QGM425" s="152"/>
      <c r="QGN425" s="152"/>
      <c r="QGO425" s="152"/>
      <c r="QGP425" s="152"/>
      <c r="QGQ425" s="152"/>
      <c r="QGR425" s="152"/>
      <c r="QGS425" s="152"/>
      <c r="QGT425" s="152"/>
      <c r="QGU425" s="152"/>
      <c r="QGV425" s="152"/>
      <c r="QGW425" s="152"/>
      <c r="QGX425" s="152"/>
      <c r="QGY425" s="152"/>
      <c r="QGZ425" s="152"/>
      <c r="QHA425" s="152"/>
      <c r="QHB425" s="152"/>
      <c r="QHC425" s="152"/>
      <c r="QHD425" s="152"/>
      <c r="QHE425" s="152"/>
      <c r="QHF425" s="152"/>
      <c r="QHG425" s="152"/>
      <c r="QHH425" s="152"/>
      <c r="QHI425" s="152"/>
      <c r="QHJ425" s="152"/>
      <c r="QHK425" s="152"/>
      <c r="QHL425" s="152"/>
      <c r="QHM425" s="152"/>
      <c r="QHN425" s="152"/>
      <c r="QHO425" s="152"/>
      <c r="QHP425" s="152"/>
      <c r="QHQ425" s="152"/>
      <c r="QHR425" s="152"/>
      <c r="QHS425" s="152"/>
      <c r="QHT425" s="152"/>
      <c r="QHU425" s="152"/>
      <c r="QHV425" s="152"/>
      <c r="QHW425" s="152"/>
      <c r="QHX425" s="152"/>
      <c r="QHY425" s="152"/>
      <c r="QHZ425" s="152"/>
      <c r="QIA425" s="152"/>
      <c r="QIB425" s="152"/>
      <c r="QIC425" s="152"/>
      <c r="QID425" s="152"/>
      <c r="QIE425" s="152"/>
      <c r="QIF425" s="152"/>
      <c r="QIG425" s="152"/>
      <c r="QIH425" s="152"/>
      <c r="QII425" s="152"/>
      <c r="QIJ425" s="152"/>
      <c r="QIK425" s="152"/>
      <c r="QIL425" s="152"/>
      <c r="QIM425" s="152"/>
      <c r="QIN425" s="152"/>
      <c r="QIO425" s="152"/>
      <c r="QIP425" s="152"/>
      <c r="QIQ425" s="152"/>
      <c r="QIR425" s="152"/>
      <c r="QIS425" s="152"/>
      <c r="QIT425" s="152"/>
      <c r="QIU425" s="152"/>
      <c r="QIV425" s="152"/>
      <c r="QIW425" s="152"/>
      <c r="QIX425" s="152"/>
      <c r="QIY425" s="152"/>
      <c r="QIZ425" s="152"/>
      <c r="QJA425" s="152"/>
      <c r="QJB425" s="152"/>
      <c r="QJC425" s="152"/>
      <c r="QJD425" s="152"/>
      <c r="QJE425" s="152"/>
      <c r="QJF425" s="152"/>
      <c r="QJG425" s="152"/>
      <c r="QJH425" s="152"/>
      <c r="QJI425" s="152"/>
      <c r="QJJ425" s="152"/>
      <c r="QJK425" s="152"/>
      <c r="QJL425" s="152"/>
      <c r="QJM425" s="152"/>
      <c r="QJN425" s="152"/>
      <c r="QJO425" s="152"/>
      <c r="QJP425" s="152"/>
      <c r="QJQ425" s="152"/>
      <c r="QJR425" s="152"/>
      <c r="QJS425" s="152"/>
      <c r="QJT425" s="152"/>
      <c r="QJU425" s="152"/>
      <c r="QJV425" s="152"/>
      <c r="QJW425" s="152"/>
      <c r="QJX425" s="152"/>
      <c r="QJY425" s="152"/>
      <c r="QJZ425" s="152"/>
      <c r="QKA425" s="152"/>
      <c r="QKB425" s="152"/>
      <c r="QKC425" s="152"/>
      <c r="QKD425" s="152"/>
      <c r="QKE425" s="152"/>
      <c r="QKF425" s="152"/>
      <c r="QKG425" s="152"/>
      <c r="QKH425" s="152"/>
      <c r="QKI425" s="152"/>
      <c r="QKJ425" s="152"/>
      <c r="QKK425" s="152"/>
      <c r="QKL425" s="152"/>
      <c r="QKM425" s="152"/>
      <c r="QKN425" s="152"/>
      <c r="QKO425" s="152"/>
      <c r="QKP425" s="152"/>
      <c r="QKQ425" s="152"/>
      <c r="QKR425" s="152"/>
      <c r="QKS425" s="152"/>
      <c r="QKT425" s="152"/>
      <c r="QKU425" s="152"/>
      <c r="QKV425" s="152"/>
      <c r="QKW425" s="152"/>
      <c r="QKX425" s="152"/>
      <c r="QKY425" s="152"/>
      <c r="QKZ425" s="152"/>
      <c r="QLA425" s="152"/>
      <c r="QLB425" s="152"/>
      <c r="QLC425" s="152"/>
      <c r="QLD425" s="152"/>
      <c r="QLE425" s="152"/>
      <c r="QLF425" s="152"/>
      <c r="QLG425" s="152"/>
      <c r="QLH425" s="152"/>
      <c r="QLI425" s="152"/>
      <c r="QLJ425" s="152"/>
      <c r="QLK425" s="152"/>
      <c r="QLL425" s="152"/>
      <c r="QLM425" s="152"/>
      <c r="QLN425" s="152"/>
      <c r="QLO425" s="152"/>
      <c r="QLP425" s="152"/>
      <c r="QLQ425" s="152"/>
      <c r="QLR425" s="152"/>
      <c r="QLS425" s="152"/>
      <c r="QLT425" s="152"/>
      <c r="QLU425" s="152"/>
      <c r="QLV425" s="152"/>
      <c r="QLW425" s="152"/>
      <c r="QLX425" s="152"/>
      <c r="QLY425" s="152"/>
      <c r="QLZ425" s="152"/>
      <c r="QMA425" s="152"/>
      <c r="QMB425" s="152"/>
      <c r="QMC425" s="152"/>
      <c r="QMD425" s="152"/>
      <c r="QME425" s="152"/>
      <c r="QMF425" s="152"/>
      <c r="QMG425" s="152"/>
      <c r="QMH425" s="152"/>
      <c r="QMI425" s="152"/>
      <c r="QMJ425" s="152"/>
      <c r="QMK425" s="152"/>
      <c r="QML425" s="152"/>
      <c r="QMM425" s="152"/>
      <c r="QMN425" s="152"/>
      <c r="QMO425" s="152"/>
      <c r="QMP425" s="152"/>
      <c r="QMQ425" s="152"/>
      <c r="QMR425" s="152"/>
      <c r="QMS425" s="152"/>
      <c r="QMT425" s="152"/>
      <c r="QMU425" s="152"/>
      <c r="QMV425" s="152"/>
      <c r="QMW425" s="152"/>
      <c r="QMX425" s="152"/>
      <c r="QMY425" s="152"/>
      <c r="QMZ425" s="152"/>
      <c r="QNA425" s="152"/>
      <c r="QNB425" s="152"/>
      <c r="QNC425" s="152"/>
      <c r="QND425" s="152"/>
      <c r="QNE425" s="152"/>
      <c r="QNF425" s="152"/>
      <c r="QNG425" s="152"/>
      <c r="QNH425" s="152"/>
      <c r="QNI425" s="152"/>
      <c r="QNJ425" s="152"/>
      <c r="QNK425" s="152"/>
      <c r="QNL425" s="152"/>
      <c r="QNM425" s="152"/>
      <c r="QNN425" s="152"/>
      <c r="QNO425" s="152"/>
      <c r="QNP425" s="152"/>
      <c r="QNQ425" s="152"/>
      <c r="QNR425" s="152"/>
      <c r="QNS425" s="152"/>
      <c r="QNT425" s="152"/>
      <c r="QNU425" s="152"/>
      <c r="QNV425" s="152"/>
      <c r="QNW425" s="152"/>
      <c r="QNX425" s="152"/>
      <c r="QNY425" s="152"/>
      <c r="QNZ425" s="152"/>
      <c r="QOA425" s="152"/>
      <c r="QOB425" s="152"/>
      <c r="QOC425" s="152"/>
      <c r="QOD425" s="152"/>
      <c r="QOE425" s="152"/>
      <c r="QOF425" s="152"/>
      <c r="QOG425" s="152"/>
      <c r="QOH425" s="152"/>
      <c r="QOI425" s="152"/>
      <c r="QOJ425" s="152"/>
      <c r="QOK425" s="152"/>
      <c r="QOL425" s="152"/>
      <c r="QOM425" s="152"/>
      <c r="QON425" s="152"/>
      <c r="QOO425" s="152"/>
      <c r="QOP425" s="152"/>
      <c r="QOQ425" s="152"/>
      <c r="QOR425" s="152"/>
      <c r="QOS425" s="152"/>
      <c r="QOT425" s="152"/>
      <c r="QOU425" s="152"/>
      <c r="QOV425" s="152"/>
      <c r="QOW425" s="152"/>
      <c r="QOX425" s="152"/>
      <c r="QOY425" s="152"/>
      <c r="QOZ425" s="152"/>
      <c r="QPA425" s="152"/>
      <c r="QPB425" s="152"/>
      <c r="QPC425" s="152"/>
      <c r="QPD425" s="152"/>
      <c r="QPE425" s="152"/>
      <c r="QPF425" s="152"/>
      <c r="QPG425" s="152"/>
      <c r="QPH425" s="152"/>
      <c r="QPI425" s="152"/>
      <c r="QPJ425" s="152"/>
      <c r="QPK425" s="152"/>
      <c r="QPL425" s="152"/>
      <c r="QPM425" s="152"/>
      <c r="QPN425" s="152"/>
      <c r="QPO425" s="152"/>
      <c r="QPP425" s="152"/>
      <c r="QPQ425" s="152"/>
      <c r="QPR425" s="152"/>
      <c r="QPS425" s="152"/>
      <c r="QPT425" s="152"/>
      <c r="QPU425" s="152"/>
      <c r="QPV425" s="152"/>
      <c r="QPW425" s="152"/>
      <c r="QPX425" s="152"/>
      <c r="QPY425" s="152"/>
      <c r="QPZ425" s="152"/>
      <c r="QQA425" s="152"/>
      <c r="QQB425" s="152"/>
      <c r="QQC425" s="152"/>
      <c r="QQD425" s="152"/>
      <c r="QQE425" s="152"/>
      <c r="QQF425" s="152"/>
      <c r="QQG425" s="152"/>
      <c r="QQH425" s="152"/>
      <c r="QQI425" s="152"/>
      <c r="QQJ425" s="152"/>
      <c r="QQK425" s="152"/>
      <c r="QQL425" s="152"/>
      <c r="QQM425" s="152"/>
      <c r="QQN425" s="152"/>
      <c r="QQO425" s="152"/>
      <c r="QQP425" s="152"/>
      <c r="QQQ425" s="152"/>
      <c r="QQR425" s="152"/>
      <c r="QQS425" s="152"/>
      <c r="QQT425" s="152"/>
      <c r="QQU425" s="152"/>
      <c r="QQV425" s="152"/>
      <c r="QQW425" s="152"/>
      <c r="QQX425" s="152"/>
      <c r="QQY425" s="152"/>
      <c r="QQZ425" s="152"/>
      <c r="QRA425" s="152"/>
      <c r="QRB425" s="152"/>
      <c r="QRC425" s="152"/>
      <c r="QRD425" s="152"/>
      <c r="QRE425" s="152"/>
      <c r="QRF425" s="152"/>
      <c r="QRG425" s="152"/>
      <c r="QRH425" s="152"/>
      <c r="QRI425" s="152"/>
      <c r="QRJ425" s="152"/>
      <c r="QRK425" s="152"/>
      <c r="QRL425" s="152"/>
      <c r="QRM425" s="152"/>
      <c r="QRN425" s="152"/>
      <c r="QRO425" s="152"/>
      <c r="QRP425" s="152"/>
      <c r="QRQ425" s="152"/>
      <c r="QRR425" s="152"/>
      <c r="QRS425" s="152"/>
      <c r="QRT425" s="152"/>
      <c r="QRU425" s="152"/>
      <c r="QRV425" s="152"/>
      <c r="QRW425" s="152"/>
      <c r="QRX425" s="152"/>
      <c r="QRY425" s="152"/>
      <c r="QRZ425" s="152"/>
      <c r="QSA425" s="152"/>
      <c r="QSB425" s="152"/>
      <c r="QSC425" s="152"/>
      <c r="QSD425" s="152"/>
      <c r="QSE425" s="152"/>
      <c r="QSF425" s="152"/>
      <c r="QSG425" s="152"/>
      <c r="QSH425" s="152"/>
      <c r="QSI425" s="152"/>
      <c r="QSJ425" s="152"/>
      <c r="QSK425" s="152"/>
      <c r="QSL425" s="152"/>
      <c r="QSM425" s="152"/>
      <c r="QSN425" s="152"/>
      <c r="QSO425" s="152"/>
      <c r="QSP425" s="152"/>
      <c r="QSQ425" s="152"/>
      <c r="QSR425" s="152"/>
      <c r="QSS425" s="152"/>
      <c r="QST425" s="152"/>
      <c r="QSU425" s="152"/>
      <c r="QSV425" s="152"/>
      <c r="QSW425" s="152"/>
      <c r="QSX425" s="152"/>
      <c r="QSY425" s="152"/>
      <c r="QSZ425" s="152"/>
      <c r="QTA425" s="152"/>
      <c r="QTB425" s="152"/>
      <c r="QTC425" s="152"/>
      <c r="QTD425" s="152"/>
      <c r="QTE425" s="152"/>
      <c r="QTF425" s="152"/>
      <c r="QTG425" s="152"/>
      <c r="QTH425" s="152"/>
      <c r="QTI425" s="152"/>
      <c r="QTJ425" s="152"/>
      <c r="QTK425" s="152"/>
      <c r="QTL425" s="152"/>
      <c r="QTM425" s="152"/>
      <c r="QTN425" s="152"/>
      <c r="QTO425" s="152"/>
      <c r="QTP425" s="152"/>
      <c r="QTQ425" s="152"/>
      <c r="QTR425" s="152"/>
      <c r="QTS425" s="152"/>
      <c r="QTT425" s="152"/>
      <c r="QTU425" s="152"/>
      <c r="QTV425" s="152"/>
      <c r="QTW425" s="152"/>
      <c r="QTX425" s="152"/>
      <c r="QTY425" s="152"/>
      <c r="QTZ425" s="152"/>
      <c r="QUA425" s="152"/>
      <c r="QUB425" s="152"/>
      <c r="QUC425" s="152"/>
      <c r="QUD425" s="152"/>
      <c r="QUE425" s="152"/>
      <c r="QUF425" s="152"/>
      <c r="QUG425" s="152"/>
      <c r="QUH425" s="152"/>
      <c r="QUI425" s="152"/>
      <c r="QUJ425" s="152"/>
      <c r="QUK425" s="152"/>
      <c r="QUL425" s="152"/>
      <c r="QUM425" s="152"/>
      <c r="QUN425" s="152"/>
      <c r="QUO425" s="152"/>
      <c r="QUP425" s="152"/>
      <c r="QUQ425" s="152"/>
      <c r="QUR425" s="152"/>
      <c r="QUS425" s="152"/>
      <c r="QUT425" s="152"/>
      <c r="QUU425" s="152"/>
      <c r="QUV425" s="152"/>
      <c r="QUW425" s="152"/>
      <c r="QUX425" s="152"/>
      <c r="QUY425" s="152"/>
      <c r="QUZ425" s="152"/>
      <c r="QVA425" s="152"/>
      <c r="QVB425" s="152"/>
      <c r="QVC425" s="152"/>
      <c r="QVD425" s="152"/>
      <c r="QVE425" s="152"/>
      <c r="QVF425" s="152"/>
      <c r="QVG425" s="152"/>
      <c r="QVH425" s="152"/>
      <c r="QVI425" s="152"/>
      <c r="QVJ425" s="152"/>
      <c r="QVK425" s="152"/>
      <c r="QVL425" s="152"/>
      <c r="QVM425" s="152"/>
      <c r="QVN425" s="152"/>
      <c r="QVO425" s="152"/>
      <c r="QVP425" s="152"/>
      <c r="QVQ425" s="152"/>
      <c r="QVR425" s="152"/>
      <c r="QVS425" s="152"/>
      <c r="QVT425" s="152"/>
      <c r="QVU425" s="152"/>
      <c r="QVV425" s="152"/>
      <c r="QVW425" s="152"/>
      <c r="QVX425" s="152"/>
      <c r="QVY425" s="152"/>
      <c r="QVZ425" s="152"/>
      <c r="QWA425" s="152"/>
      <c r="QWB425" s="152"/>
      <c r="QWC425" s="152"/>
      <c r="QWD425" s="152"/>
      <c r="QWE425" s="152"/>
      <c r="QWF425" s="152"/>
      <c r="QWG425" s="152"/>
      <c r="QWH425" s="152"/>
      <c r="QWI425" s="152"/>
      <c r="QWJ425" s="152"/>
      <c r="QWK425" s="152"/>
      <c r="QWL425" s="152"/>
      <c r="QWM425" s="152"/>
      <c r="QWN425" s="152"/>
      <c r="QWO425" s="152"/>
      <c r="QWP425" s="152"/>
      <c r="QWQ425" s="152"/>
      <c r="QWR425" s="152"/>
      <c r="QWS425" s="152"/>
      <c r="QWT425" s="152"/>
      <c r="QWU425" s="152"/>
      <c r="QWV425" s="152"/>
      <c r="QWW425" s="152"/>
      <c r="QWX425" s="152"/>
      <c r="QWY425" s="152"/>
      <c r="QWZ425" s="152"/>
      <c r="QXA425" s="152"/>
      <c r="QXB425" s="152"/>
      <c r="QXC425" s="152"/>
      <c r="QXD425" s="152"/>
      <c r="QXE425" s="152"/>
      <c r="QXF425" s="152"/>
      <c r="QXG425" s="152"/>
      <c r="QXH425" s="152"/>
      <c r="QXI425" s="152"/>
      <c r="QXJ425" s="152"/>
      <c r="QXK425" s="152"/>
      <c r="QXL425" s="152"/>
      <c r="QXM425" s="152"/>
      <c r="QXN425" s="152"/>
      <c r="QXO425" s="152"/>
      <c r="QXP425" s="152"/>
      <c r="QXQ425" s="152"/>
      <c r="QXR425" s="152"/>
      <c r="QXS425" s="152"/>
      <c r="QXT425" s="152"/>
      <c r="QXU425" s="152"/>
      <c r="QXV425" s="152"/>
      <c r="QXW425" s="152"/>
      <c r="QXX425" s="152"/>
      <c r="QXY425" s="152"/>
      <c r="QXZ425" s="152"/>
      <c r="QYA425" s="152"/>
      <c r="QYB425" s="152"/>
      <c r="QYC425" s="152"/>
      <c r="QYD425" s="152"/>
      <c r="QYE425" s="152"/>
      <c r="QYF425" s="152"/>
      <c r="QYG425" s="152"/>
      <c r="QYH425" s="152"/>
      <c r="QYI425" s="152"/>
      <c r="QYJ425" s="152"/>
      <c r="QYK425" s="152"/>
      <c r="QYL425" s="152"/>
      <c r="QYM425" s="152"/>
      <c r="QYN425" s="152"/>
      <c r="QYO425" s="152"/>
      <c r="QYP425" s="152"/>
      <c r="QYQ425" s="152"/>
      <c r="QYR425" s="152"/>
      <c r="QYS425" s="152"/>
      <c r="QYT425" s="152"/>
      <c r="QYU425" s="152"/>
      <c r="QYV425" s="152"/>
      <c r="QYW425" s="152"/>
      <c r="QYX425" s="152"/>
      <c r="QYY425" s="152"/>
      <c r="QYZ425" s="152"/>
      <c r="QZA425" s="152"/>
      <c r="QZB425" s="152"/>
      <c r="QZC425" s="152"/>
      <c r="QZD425" s="152"/>
      <c r="QZE425" s="152"/>
      <c r="QZF425" s="152"/>
      <c r="QZG425" s="152"/>
      <c r="QZH425" s="152"/>
      <c r="QZI425" s="152"/>
      <c r="QZJ425" s="152"/>
      <c r="QZK425" s="152"/>
      <c r="QZL425" s="152"/>
      <c r="QZM425" s="152"/>
      <c r="QZN425" s="152"/>
      <c r="QZO425" s="152"/>
      <c r="QZP425" s="152"/>
      <c r="QZQ425" s="152"/>
      <c r="QZR425" s="152"/>
      <c r="QZS425" s="152"/>
      <c r="QZT425" s="152"/>
      <c r="QZU425" s="152"/>
      <c r="QZV425" s="152"/>
      <c r="QZW425" s="152"/>
      <c r="QZX425" s="152"/>
      <c r="QZY425" s="152"/>
      <c r="QZZ425" s="152"/>
      <c r="RAA425" s="152"/>
      <c r="RAB425" s="152"/>
      <c r="RAC425" s="152"/>
      <c r="RAD425" s="152"/>
      <c r="RAE425" s="152"/>
      <c r="RAF425" s="152"/>
      <c r="RAG425" s="152"/>
      <c r="RAH425" s="152"/>
      <c r="RAI425" s="152"/>
      <c r="RAJ425" s="152"/>
      <c r="RAK425" s="152"/>
      <c r="RAL425" s="152"/>
      <c r="RAM425" s="152"/>
      <c r="RAN425" s="152"/>
      <c r="RAO425" s="152"/>
      <c r="RAP425" s="152"/>
      <c r="RAQ425" s="152"/>
      <c r="RAR425" s="152"/>
      <c r="RAS425" s="152"/>
      <c r="RAT425" s="152"/>
      <c r="RAU425" s="152"/>
      <c r="RAV425" s="152"/>
      <c r="RAW425" s="152"/>
      <c r="RAX425" s="152"/>
      <c r="RAY425" s="152"/>
      <c r="RAZ425" s="152"/>
      <c r="RBA425" s="152"/>
      <c r="RBB425" s="152"/>
      <c r="RBC425" s="152"/>
      <c r="RBD425" s="152"/>
      <c r="RBE425" s="152"/>
      <c r="RBF425" s="152"/>
      <c r="RBG425" s="152"/>
      <c r="RBH425" s="152"/>
      <c r="RBI425" s="152"/>
      <c r="RBJ425" s="152"/>
      <c r="RBK425" s="152"/>
      <c r="RBL425" s="152"/>
      <c r="RBM425" s="152"/>
      <c r="RBN425" s="152"/>
      <c r="RBO425" s="152"/>
      <c r="RBP425" s="152"/>
      <c r="RBQ425" s="152"/>
      <c r="RBR425" s="152"/>
      <c r="RBS425" s="152"/>
      <c r="RBT425" s="152"/>
      <c r="RBU425" s="152"/>
      <c r="RBV425" s="152"/>
      <c r="RBW425" s="152"/>
      <c r="RBX425" s="152"/>
      <c r="RBY425" s="152"/>
      <c r="RBZ425" s="152"/>
      <c r="RCA425" s="152"/>
      <c r="RCB425" s="152"/>
      <c r="RCC425" s="152"/>
      <c r="RCD425" s="152"/>
      <c r="RCE425" s="152"/>
      <c r="RCF425" s="152"/>
      <c r="RCG425" s="152"/>
      <c r="RCH425" s="152"/>
      <c r="RCI425" s="152"/>
      <c r="RCJ425" s="152"/>
      <c r="RCK425" s="152"/>
      <c r="RCL425" s="152"/>
      <c r="RCM425" s="152"/>
      <c r="RCN425" s="152"/>
      <c r="RCO425" s="152"/>
      <c r="RCP425" s="152"/>
      <c r="RCQ425" s="152"/>
      <c r="RCR425" s="152"/>
      <c r="RCS425" s="152"/>
      <c r="RCT425" s="152"/>
      <c r="RCU425" s="152"/>
      <c r="RCV425" s="152"/>
      <c r="RCW425" s="152"/>
      <c r="RCX425" s="152"/>
      <c r="RCY425" s="152"/>
      <c r="RCZ425" s="152"/>
      <c r="RDA425" s="152"/>
      <c r="RDB425" s="152"/>
      <c r="RDC425" s="152"/>
      <c r="RDD425" s="152"/>
      <c r="RDE425" s="152"/>
      <c r="RDF425" s="152"/>
      <c r="RDG425" s="152"/>
      <c r="RDH425" s="152"/>
      <c r="RDI425" s="152"/>
      <c r="RDJ425" s="152"/>
      <c r="RDK425" s="152"/>
      <c r="RDL425" s="152"/>
      <c r="RDM425" s="152"/>
      <c r="RDN425" s="152"/>
      <c r="RDO425" s="152"/>
      <c r="RDP425" s="152"/>
      <c r="RDQ425" s="152"/>
      <c r="RDR425" s="152"/>
      <c r="RDS425" s="152"/>
      <c r="RDT425" s="152"/>
      <c r="RDU425" s="152"/>
      <c r="RDV425" s="152"/>
      <c r="RDW425" s="152"/>
      <c r="RDX425" s="152"/>
      <c r="RDY425" s="152"/>
      <c r="RDZ425" s="152"/>
      <c r="REA425" s="152"/>
      <c r="REB425" s="152"/>
      <c r="REC425" s="152"/>
      <c r="RED425" s="152"/>
      <c r="REE425" s="152"/>
      <c r="REF425" s="152"/>
      <c r="REG425" s="152"/>
      <c r="REH425" s="152"/>
      <c r="REI425" s="152"/>
      <c r="REJ425" s="152"/>
      <c r="REK425" s="152"/>
      <c r="REL425" s="152"/>
      <c r="REM425" s="152"/>
      <c r="REN425" s="152"/>
      <c r="REO425" s="152"/>
      <c r="REP425" s="152"/>
      <c r="REQ425" s="152"/>
      <c r="RER425" s="152"/>
      <c r="RES425" s="152"/>
      <c r="RET425" s="152"/>
      <c r="REU425" s="152"/>
      <c r="REV425" s="152"/>
      <c r="REW425" s="152"/>
      <c r="REX425" s="152"/>
      <c r="REY425" s="152"/>
      <c r="REZ425" s="152"/>
      <c r="RFA425" s="152"/>
      <c r="RFB425" s="152"/>
      <c r="RFC425" s="152"/>
      <c r="RFD425" s="152"/>
      <c r="RFE425" s="152"/>
      <c r="RFF425" s="152"/>
      <c r="RFG425" s="152"/>
      <c r="RFH425" s="152"/>
      <c r="RFI425" s="152"/>
      <c r="RFJ425" s="152"/>
      <c r="RFK425" s="152"/>
      <c r="RFL425" s="152"/>
      <c r="RFM425" s="152"/>
      <c r="RFN425" s="152"/>
      <c r="RFO425" s="152"/>
      <c r="RFP425" s="152"/>
      <c r="RFQ425" s="152"/>
      <c r="RFR425" s="152"/>
      <c r="RFS425" s="152"/>
      <c r="RFT425" s="152"/>
      <c r="RFU425" s="152"/>
      <c r="RFV425" s="152"/>
      <c r="RFW425" s="152"/>
      <c r="RFX425" s="152"/>
      <c r="RFY425" s="152"/>
      <c r="RFZ425" s="152"/>
      <c r="RGA425" s="152"/>
      <c r="RGB425" s="152"/>
      <c r="RGC425" s="152"/>
      <c r="RGD425" s="152"/>
      <c r="RGE425" s="152"/>
      <c r="RGF425" s="152"/>
      <c r="RGG425" s="152"/>
      <c r="RGH425" s="152"/>
      <c r="RGI425" s="152"/>
      <c r="RGJ425" s="152"/>
      <c r="RGK425" s="152"/>
      <c r="RGL425" s="152"/>
      <c r="RGM425" s="152"/>
      <c r="RGN425" s="152"/>
      <c r="RGO425" s="152"/>
      <c r="RGP425" s="152"/>
      <c r="RGQ425" s="152"/>
      <c r="RGR425" s="152"/>
      <c r="RGS425" s="152"/>
      <c r="RGT425" s="152"/>
      <c r="RGU425" s="152"/>
      <c r="RGV425" s="152"/>
      <c r="RGW425" s="152"/>
      <c r="RGX425" s="152"/>
      <c r="RGY425" s="152"/>
      <c r="RGZ425" s="152"/>
      <c r="RHA425" s="152"/>
      <c r="RHB425" s="152"/>
      <c r="RHC425" s="152"/>
      <c r="RHD425" s="152"/>
      <c r="RHE425" s="152"/>
      <c r="RHF425" s="152"/>
      <c r="RHG425" s="152"/>
      <c r="RHH425" s="152"/>
      <c r="RHI425" s="152"/>
      <c r="RHJ425" s="152"/>
      <c r="RHK425" s="152"/>
      <c r="RHL425" s="152"/>
      <c r="RHM425" s="152"/>
      <c r="RHN425" s="152"/>
      <c r="RHO425" s="152"/>
      <c r="RHP425" s="152"/>
      <c r="RHQ425" s="152"/>
      <c r="RHR425" s="152"/>
      <c r="RHS425" s="152"/>
      <c r="RHT425" s="152"/>
      <c r="RHU425" s="152"/>
      <c r="RHV425" s="152"/>
      <c r="RHW425" s="152"/>
      <c r="RHX425" s="152"/>
      <c r="RHY425" s="152"/>
      <c r="RHZ425" s="152"/>
      <c r="RIA425" s="152"/>
      <c r="RIB425" s="152"/>
      <c r="RIC425" s="152"/>
      <c r="RID425" s="152"/>
      <c r="RIE425" s="152"/>
      <c r="RIF425" s="152"/>
      <c r="RIG425" s="152"/>
      <c r="RIH425" s="152"/>
      <c r="RII425" s="152"/>
      <c r="RIJ425" s="152"/>
      <c r="RIK425" s="152"/>
      <c r="RIL425" s="152"/>
      <c r="RIM425" s="152"/>
      <c r="RIN425" s="152"/>
      <c r="RIO425" s="152"/>
      <c r="RIP425" s="152"/>
      <c r="RIQ425" s="152"/>
      <c r="RIR425" s="152"/>
      <c r="RIS425" s="152"/>
      <c r="RIT425" s="152"/>
      <c r="RIU425" s="152"/>
      <c r="RIV425" s="152"/>
      <c r="RIW425" s="152"/>
      <c r="RIX425" s="152"/>
      <c r="RIY425" s="152"/>
      <c r="RIZ425" s="152"/>
      <c r="RJA425" s="152"/>
      <c r="RJB425" s="152"/>
      <c r="RJC425" s="152"/>
      <c r="RJD425" s="152"/>
      <c r="RJE425" s="152"/>
      <c r="RJF425" s="152"/>
      <c r="RJG425" s="152"/>
      <c r="RJH425" s="152"/>
      <c r="RJI425" s="152"/>
      <c r="RJJ425" s="152"/>
      <c r="RJK425" s="152"/>
      <c r="RJL425" s="152"/>
      <c r="RJM425" s="152"/>
      <c r="RJN425" s="152"/>
      <c r="RJO425" s="152"/>
      <c r="RJP425" s="152"/>
      <c r="RJQ425" s="152"/>
      <c r="RJR425" s="152"/>
      <c r="RJS425" s="152"/>
      <c r="RJT425" s="152"/>
      <c r="RJU425" s="152"/>
      <c r="RJV425" s="152"/>
      <c r="RJW425" s="152"/>
      <c r="RJX425" s="152"/>
      <c r="RJY425" s="152"/>
      <c r="RJZ425" s="152"/>
      <c r="RKA425" s="152"/>
      <c r="RKB425" s="152"/>
      <c r="RKC425" s="152"/>
      <c r="RKD425" s="152"/>
      <c r="RKE425" s="152"/>
      <c r="RKF425" s="152"/>
      <c r="RKG425" s="152"/>
      <c r="RKH425" s="152"/>
      <c r="RKI425" s="152"/>
      <c r="RKJ425" s="152"/>
      <c r="RKK425" s="152"/>
      <c r="RKL425" s="152"/>
      <c r="RKM425" s="152"/>
      <c r="RKN425" s="152"/>
      <c r="RKO425" s="152"/>
      <c r="RKP425" s="152"/>
      <c r="RKQ425" s="152"/>
      <c r="RKR425" s="152"/>
      <c r="RKS425" s="152"/>
      <c r="RKT425" s="152"/>
      <c r="RKU425" s="152"/>
      <c r="RKV425" s="152"/>
      <c r="RKW425" s="152"/>
      <c r="RKX425" s="152"/>
      <c r="RKY425" s="152"/>
      <c r="RKZ425" s="152"/>
      <c r="RLA425" s="152"/>
      <c r="RLB425" s="152"/>
      <c r="RLC425" s="152"/>
      <c r="RLD425" s="152"/>
      <c r="RLE425" s="152"/>
      <c r="RLF425" s="152"/>
      <c r="RLG425" s="152"/>
      <c r="RLH425" s="152"/>
      <c r="RLI425" s="152"/>
      <c r="RLJ425" s="152"/>
      <c r="RLK425" s="152"/>
      <c r="RLL425" s="152"/>
      <c r="RLM425" s="152"/>
      <c r="RLN425" s="152"/>
      <c r="RLO425" s="152"/>
      <c r="RLP425" s="152"/>
      <c r="RLQ425" s="152"/>
      <c r="RLR425" s="152"/>
      <c r="RLS425" s="152"/>
      <c r="RLT425" s="152"/>
      <c r="RLU425" s="152"/>
      <c r="RLV425" s="152"/>
      <c r="RLW425" s="152"/>
      <c r="RLX425" s="152"/>
      <c r="RLY425" s="152"/>
      <c r="RLZ425" s="152"/>
      <c r="RMA425" s="152"/>
      <c r="RMB425" s="152"/>
      <c r="RMC425" s="152"/>
      <c r="RMD425" s="152"/>
      <c r="RME425" s="152"/>
      <c r="RMF425" s="152"/>
      <c r="RMG425" s="152"/>
      <c r="RMH425" s="152"/>
      <c r="RMI425" s="152"/>
      <c r="RMJ425" s="152"/>
      <c r="RMK425" s="152"/>
      <c r="RML425" s="152"/>
      <c r="RMM425" s="152"/>
      <c r="RMN425" s="152"/>
      <c r="RMO425" s="152"/>
      <c r="RMP425" s="152"/>
      <c r="RMQ425" s="152"/>
      <c r="RMR425" s="152"/>
      <c r="RMS425" s="152"/>
      <c r="RMT425" s="152"/>
      <c r="RMU425" s="152"/>
      <c r="RMV425" s="152"/>
      <c r="RMW425" s="152"/>
      <c r="RMX425" s="152"/>
      <c r="RMY425" s="152"/>
      <c r="RMZ425" s="152"/>
      <c r="RNA425" s="152"/>
      <c r="RNB425" s="152"/>
      <c r="RNC425" s="152"/>
      <c r="RND425" s="152"/>
      <c r="RNE425" s="152"/>
      <c r="RNF425" s="152"/>
      <c r="RNG425" s="152"/>
      <c r="RNH425" s="152"/>
      <c r="RNI425" s="152"/>
      <c r="RNJ425" s="152"/>
      <c r="RNK425" s="152"/>
      <c r="RNL425" s="152"/>
      <c r="RNM425" s="152"/>
      <c r="RNN425" s="152"/>
      <c r="RNO425" s="152"/>
      <c r="RNP425" s="152"/>
      <c r="RNQ425" s="152"/>
      <c r="RNR425" s="152"/>
      <c r="RNS425" s="152"/>
      <c r="RNT425" s="152"/>
      <c r="RNU425" s="152"/>
      <c r="RNV425" s="152"/>
      <c r="RNW425" s="152"/>
      <c r="RNX425" s="152"/>
      <c r="RNY425" s="152"/>
      <c r="RNZ425" s="152"/>
      <c r="ROA425" s="152"/>
      <c r="ROB425" s="152"/>
      <c r="ROC425" s="152"/>
      <c r="ROD425" s="152"/>
      <c r="ROE425" s="152"/>
      <c r="ROF425" s="152"/>
      <c r="ROG425" s="152"/>
      <c r="ROH425" s="152"/>
      <c r="ROI425" s="152"/>
      <c r="ROJ425" s="152"/>
      <c r="ROK425" s="152"/>
      <c r="ROL425" s="152"/>
      <c r="ROM425" s="152"/>
      <c r="RON425" s="152"/>
      <c r="ROO425" s="152"/>
      <c r="ROP425" s="152"/>
      <c r="ROQ425" s="152"/>
      <c r="ROR425" s="152"/>
      <c r="ROS425" s="152"/>
      <c r="ROT425" s="152"/>
      <c r="ROU425" s="152"/>
      <c r="ROV425" s="152"/>
      <c r="ROW425" s="152"/>
      <c r="ROX425" s="152"/>
      <c r="ROY425" s="152"/>
      <c r="ROZ425" s="152"/>
      <c r="RPA425" s="152"/>
      <c r="RPB425" s="152"/>
      <c r="RPC425" s="152"/>
      <c r="RPD425" s="152"/>
      <c r="RPE425" s="152"/>
      <c r="RPF425" s="152"/>
      <c r="RPG425" s="152"/>
      <c r="RPH425" s="152"/>
      <c r="RPI425" s="152"/>
      <c r="RPJ425" s="152"/>
      <c r="RPK425" s="152"/>
      <c r="RPL425" s="152"/>
      <c r="RPM425" s="152"/>
      <c r="RPN425" s="152"/>
      <c r="RPO425" s="152"/>
      <c r="RPP425" s="152"/>
      <c r="RPQ425" s="152"/>
      <c r="RPR425" s="152"/>
      <c r="RPS425" s="152"/>
      <c r="RPT425" s="152"/>
      <c r="RPU425" s="152"/>
      <c r="RPV425" s="152"/>
      <c r="RPW425" s="152"/>
      <c r="RPX425" s="152"/>
      <c r="RPY425" s="152"/>
      <c r="RPZ425" s="152"/>
      <c r="RQA425" s="152"/>
      <c r="RQB425" s="152"/>
      <c r="RQC425" s="152"/>
      <c r="RQD425" s="152"/>
      <c r="RQE425" s="152"/>
      <c r="RQF425" s="152"/>
      <c r="RQG425" s="152"/>
      <c r="RQH425" s="152"/>
      <c r="RQI425" s="152"/>
      <c r="RQJ425" s="152"/>
      <c r="RQK425" s="152"/>
      <c r="RQL425" s="152"/>
      <c r="RQM425" s="152"/>
      <c r="RQN425" s="152"/>
      <c r="RQO425" s="152"/>
      <c r="RQP425" s="152"/>
      <c r="RQQ425" s="152"/>
      <c r="RQR425" s="152"/>
      <c r="RQS425" s="152"/>
      <c r="RQT425" s="152"/>
      <c r="RQU425" s="152"/>
      <c r="RQV425" s="152"/>
      <c r="RQW425" s="152"/>
      <c r="RQX425" s="152"/>
      <c r="RQY425" s="152"/>
      <c r="RQZ425" s="152"/>
      <c r="RRA425" s="152"/>
      <c r="RRB425" s="152"/>
      <c r="RRC425" s="152"/>
      <c r="RRD425" s="152"/>
      <c r="RRE425" s="152"/>
      <c r="RRF425" s="152"/>
      <c r="RRG425" s="152"/>
      <c r="RRH425" s="152"/>
      <c r="RRI425" s="152"/>
      <c r="RRJ425" s="152"/>
      <c r="RRK425" s="152"/>
      <c r="RRL425" s="152"/>
      <c r="RRM425" s="152"/>
      <c r="RRN425" s="152"/>
      <c r="RRO425" s="152"/>
      <c r="RRP425" s="152"/>
      <c r="RRQ425" s="152"/>
      <c r="RRR425" s="152"/>
      <c r="RRS425" s="152"/>
      <c r="RRT425" s="152"/>
      <c r="RRU425" s="152"/>
      <c r="RRV425" s="152"/>
      <c r="RRW425" s="152"/>
      <c r="RRX425" s="152"/>
      <c r="RRY425" s="152"/>
      <c r="RRZ425" s="152"/>
      <c r="RSA425" s="152"/>
      <c r="RSB425" s="152"/>
      <c r="RSC425" s="152"/>
      <c r="RSD425" s="152"/>
      <c r="RSE425" s="152"/>
      <c r="RSF425" s="152"/>
      <c r="RSG425" s="152"/>
      <c r="RSH425" s="152"/>
      <c r="RSI425" s="152"/>
      <c r="RSJ425" s="152"/>
      <c r="RSK425" s="152"/>
      <c r="RSL425" s="152"/>
      <c r="RSM425" s="152"/>
      <c r="RSN425" s="152"/>
      <c r="RSO425" s="152"/>
      <c r="RSP425" s="152"/>
      <c r="RSQ425" s="152"/>
      <c r="RSR425" s="152"/>
      <c r="RSS425" s="152"/>
      <c r="RST425" s="152"/>
      <c r="RSU425" s="152"/>
      <c r="RSV425" s="152"/>
      <c r="RSW425" s="152"/>
      <c r="RSX425" s="152"/>
      <c r="RSY425" s="152"/>
      <c r="RSZ425" s="152"/>
      <c r="RTA425" s="152"/>
      <c r="RTB425" s="152"/>
      <c r="RTC425" s="152"/>
      <c r="RTD425" s="152"/>
      <c r="RTE425" s="152"/>
      <c r="RTF425" s="152"/>
      <c r="RTG425" s="152"/>
      <c r="RTH425" s="152"/>
      <c r="RTI425" s="152"/>
      <c r="RTJ425" s="152"/>
      <c r="RTK425" s="152"/>
      <c r="RTL425" s="152"/>
      <c r="RTM425" s="152"/>
      <c r="RTN425" s="152"/>
      <c r="RTO425" s="152"/>
      <c r="RTP425" s="152"/>
      <c r="RTQ425" s="152"/>
      <c r="RTR425" s="152"/>
      <c r="RTS425" s="152"/>
      <c r="RTT425" s="152"/>
      <c r="RTU425" s="152"/>
      <c r="RTV425" s="152"/>
      <c r="RTW425" s="152"/>
      <c r="RTX425" s="152"/>
      <c r="RTY425" s="152"/>
      <c r="RTZ425" s="152"/>
      <c r="RUA425" s="152"/>
      <c r="RUB425" s="152"/>
      <c r="RUC425" s="152"/>
      <c r="RUD425" s="152"/>
      <c r="RUE425" s="152"/>
      <c r="RUF425" s="152"/>
      <c r="RUG425" s="152"/>
      <c r="RUH425" s="152"/>
      <c r="RUI425" s="152"/>
      <c r="RUJ425" s="152"/>
      <c r="RUK425" s="152"/>
      <c r="RUL425" s="152"/>
      <c r="RUM425" s="152"/>
      <c r="RUN425" s="152"/>
      <c r="RUO425" s="152"/>
      <c r="RUP425" s="152"/>
      <c r="RUQ425" s="152"/>
      <c r="RUR425" s="152"/>
      <c r="RUS425" s="152"/>
      <c r="RUT425" s="152"/>
      <c r="RUU425" s="152"/>
      <c r="RUV425" s="152"/>
      <c r="RUW425" s="152"/>
      <c r="RUX425" s="152"/>
      <c r="RUY425" s="152"/>
      <c r="RUZ425" s="152"/>
      <c r="RVA425" s="152"/>
      <c r="RVB425" s="152"/>
      <c r="RVC425" s="152"/>
      <c r="RVD425" s="152"/>
      <c r="RVE425" s="152"/>
      <c r="RVF425" s="152"/>
      <c r="RVG425" s="152"/>
      <c r="RVH425" s="152"/>
      <c r="RVI425" s="152"/>
      <c r="RVJ425" s="152"/>
      <c r="RVK425" s="152"/>
      <c r="RVL425" s="152"/>
      <c r="RVM425" s="152"/>
      <c r="RVN425" s="152"/>
      <c r="RVO425" s="152"/>
      <c r="RVP425" s="152"/>
      <c r="RVQ425" s="152"/>
      <c r="RVR425" s="152"/>
      <c r="RVS425" s="152"/>
      <c r="RVT425" s="152"/>
      <c r="RVU425" s="152"/>
      <c r="RVV425" s="152"/>
      <c r="RVW425" s="152"/>
      <c r="RVX425" s="152"/>
      <c r="RVY425" s="152"/>
      <c r="RVZ425" s="152"/>
      <c r="RWA425" s="152"/>
      <c r="RWB425" s="152"/>
      <c r="RWC425" s="152"/>
      <c r="RWD425" s="152"/>
      <c r="RWE425" s="152"/>
      <c r="RWF425" s="152"/>
      <c r="RWG425" s="152"/>
      <c r="RWH425" s="152"/>
      <c r="RWI425" s="152"/>
      <c r="RWJ425" s="152"/>
      <c r="RWK425" s="152"/>
      <c r="RWL425" s="152"/>
      <c r="RWM425" s="152"/>
      <c r="RWN425" s="152"/>
      <c r="RWO425" s="152"/>
      <c r="RWP425" s="152"/>
      <c r="RWQ425" s="152"/>
      <c r="RWR425" s="152"/>
      <c r="RWS425" s="152"/>
      <c r="RWT425" s="152"/>
      <c r="RWU425" s="152"/>
      <c r="RWV425" s="152"/>
      <c r="RWW425" s="152"/>
      <c r="RWX425" s="152"/>
      <c r="RWY425" s="152"/>
      <c r="RWZ425" s="152"/>
      <c r="RXA425" s="152"/>
      <c r="RXB425" s="152"/>
      <c r="RXC425" s="152"/>
      <c r="RXD425" s="152"/>
      <c r="RXE425" s="152"/>
      <c r="RXF425" s="152"/>
      <c r="RXG425" s="152"/>
      <c r="RXH425" s="152"/>
      <c r="RXI425" s="152"/>
      <c r="RXJ425" s="152"/>
      <c r="RXK425" s="152"/>
      <c r="RXL425" s="152"/>
      <c r="RXM425" s="152"/>
      <c r="RXN425" s="152"/>
      <c r="RXO425" s="152"/>
      <c r="RXP425" s="152"/>
      <c r="RXQ425" s="152"/>
      <c r="RXR425" s="152"/>
      <c r="RXS425" s="152"/>
      <c r="RXT425" s="152"/>
      <c r="RXU425" s="152"/>
      <c r="RXV425" s="152"/>
      <c r="RXW425" s="152"/>
      <c r="RXX425" s="152"/>
      <c r="RXY425" s="152"/>
      <c r="RXZ425" s="152"/>
      <c r="RYA425" s="152"/>
      <c r="RYB425" s="152"/>
      <c r="RYC425" s="152"/>
      <c r="RYD425" s="152"/>
      <c r="RYE425" s="152"/>
      <c r="RYF425" s="152"/>
      <c r="RYG425" s="152"/>
      <c r="RYH425" s="152"/>
      <c r="RYI425" s="152"/>
      <c r="RYJ425" s="152"/>
      <c r="RYK425" s="152"/>
      <c r="RYL425" s="152"/>
      <c r="RYM425" s="152"/>
      <c r="RYN425" s="152"/>
      <c r="RYO425" s="152"/>
      <c r="RYP425" s="152"/>
      <c r="RYQ425" s="152"/>
      <c r="RYR425" s="152"/>
      <c r="RYS425" s="152"/>
      <c r="RYT425" s="152"/>
      <c r="RYU425" s="152"/>
      <c r="RYV425" s="152"/>
      <c r="RYW425" s="152"/>
      <c r="RYX425" s="152"/>
      <c r="RYY425" s="152"/>
      <c r="RYZ425" s="152"/>
      <c r="RZA425" s="152"/>
      <c r="RZB425" s="152"/>
      <c r="RZC425" s="152"/>
      <c r="RZD425" s="152"/>
      <c r="RZE425" s="152"/>
      <c r="RZF425" s="152"/>
      <c r="RZG425" s="152"/>
      <c r="RZH425" s="152"/>
      <c r="RZI425" s="152"/>
      <c r="RZJ425" s="152"/>
      <c r="RZK425" s="152"/>
      <c r="RZL425" s="152"/>
      <c r="RZM425" s="152"/>
      <c r="RZN425" s="152"/>
      <c r="RZO425" s="152"/>
      <c r="RZP425" s="152"/>
      <c r="RZQ425" s="152"/>
      <c r="RZR425" s="152"/>
      <c r="RZS425" s="152"/>
      <c r="RZT425" s="152"/>
      <c r="RZU425" s="152"/>
      <c r="RZV425" s="152"/>
      <c r="RZW425" s="152"/>
      <c r="RZX425" s="152"/>
      <c r="RZY425" s="152"/>
      <c r="RZZ425" s="152"/>
      <c r="SAA425" s="152"/>
      <c r="SAB425" s="152"/>
      <c r="SAC425" s="152"/>
      <c r="SAD425" s="152"/>
      <c r="SAE425" s="152"/>
      <c r="SAF425" s="152"/>
      <c r="SAG425" s="152"/>
      <c r="SAH425" s="152"/>
      <c r="SAI425" s="152"/>
      <c r="SAJ425" s="152"/>
      <c r="SAK425" s="152"/>
      <c r="SAL425" s="152"/>
      <c r="SAM425" s="152"/>
      <c r="SAN425" s="152"/>
      <c r="SAO425" s="152"/>
      <c r="SAP425" s="152"/>
      <c r="SAQ425" s="152"/>
      <c r="SAR425" s="152"/>
      <c r="SAS425" s="152"/>
      <c r="SAT425" s="152"/>
      <c r="SAU425" s="152"/>
      <c r="SAV425" s="152"/>
      <c r="SAW425" s="152"/>
      <c r="SAX425" s="152"/>
      <c r="SAY425" s="152"/>
      <c r="SAZ425" s="152"/>
      <c r="SBA425" s="152"/>
      <c r="SBB425" s="152"/>
      <c r="SBC425" s="152"/>
      <c r="SBD425" s="152"/>
      <c r="SBE425" s="152"/>
      <c r="SBF425" s="152"/>
      <c r="SBG425" s="152"/>
      <c r="SBH425" s="152"/>
      <c r="SBI425" s="152"/>
      <c r="SBJ425" s="152"/>
      <c r="SBK425" s="152"/>
      <c r="SBL425" s="152"/>
      <c r="SBM425" s="152"/>
      <c r="SBN425" s="152"/>
      <c r="SBO425" s="152"/>
      <c r="SBP425" s="152"/>
      <c r="SBQ425" s="152"/>
      <c r="SBR425" s="152"/>
      <c r="SBS425" s="152"/>
      <c r="SBT425" s="152"/>
      <c r="SBU425" s="152"/>
      <c r="SBV425" s="152"/>
      <c r="SBW425" s="152"/>
      <c r="SBX425" s="152"/>
      <c r="SBY425" s="152"/>
      <c r="SBZ425" s="152"/>
      <c r="SCA425" s="152"/>
      <c r="SCB425" s="152"/>
      <c r="SCC425" s="152"/>
      <c r="SCD425" s="152"/>
      <c r="SCE425" s="152"/>
      <c r="SCF425" s="152"/>
      <c r="SCG425" s="152"/>
      <c r="SCH425" s="152"/>
      <c r="SCI425" s="152"/>
      <c r="SCJ425" s="152"/>
      <c r="SCK425" s="152"/>
      <c r="SCL425" s="152"/>
      <c r="SCM425" s="152"/>
      <c r="SCN425" s="152"/>
      <c r="SCO425" s="152"/>
      <c r="SCP425" s="152"/>
      <c r="SCQ425" s="152"/>
      <c r="SCR425" s="152"/>
      <c r="SCS425" s="152"/>
      <c r="SCT425" s="152"/>
      <c r="SCU425" s="152"/>
      <c r="SCV425" s="152"/>
      <c r="SCW425" s="152"/>
      <c r="SCX425" s="152"/>
      <c r="SCY425" s="152"/>
      <c r="SCZ425" s="152"/>
      <c r="SDA425" s="152"/>
      <c r="SDB425" s="152"/>
      <c r="SDC425" s="152"/>
      <c r="SDD425" s="152"/>
      <c r="SDE425" s="152"/>
      <c r="SDF425" s="152"/>
      <c r="SDG425" s="152"/>
      <c r="SDH425" s="152"/>
      <c r="SDI425" s="152"/>
      <c r="SDJ425" s="152"/>
      <c r="SDK425" s="152"/>
      <c r="SDL425" s="152"/>
      <c r="SDM425" s="152"/>
      <c r="SDN425" s="152"/>
      <c r="SDO425" s="152"/>
      <c r="SDP425" s="152"/>
      <c r="SDQ425" s="152"/>
      <c r="SDR425" s="152"/>
      <c r="SDS425" s="152"/>
      <c r="SDT425" s="152"/>
      <c r="SDU425" s="152"/>
      <c r="SDV425" s="152"/>
      <c r="SDW425" s="152"/>
      <c r="SDX425" s="152"/>
      <c r="SDY425" s="152"/>
      <c r="SDZ425" s="152"/>
      <c r="SEA425" s="152"/>
      <c r="SEB425" s="152"/>
      <c r="SEC425" s="152"/>
      <c r="SED425" s="152"/>
      <c r="SEE425" s="152"/>
      <c r="SEF425" s="152"/>
      <c r="SEG425" s="152"/>
      <c r="SEH425" s="152"/>
      <c r="SEI425" s="152"/>
      <c r="SEJ425" s="152"/>
      <c r="SEK425" s="152"/>
      <c r="SEL425" s="152"/>
      <c r="SEM425" s="152"/>
      <c r="SEN425" s="152"/>
      <c r="SEO425" s="152"/>
      <c r="SEP425" s="152"/>
      <c r="SEQ425" s="152"/>
      <c r="SER425" s="152"/>
      <c r="SES425" s="152"/>
      <c r="SET425" s="152"/>
      <c r="SEU425" s="152"/>
      <c r="SEV425" s="152"/>
      <c r="SEW425" s="152"/>
      <c r="SEX425" s="152"/>
      <c r="SEY425" s="152"/>
      <c r="SEZ425" s="152"/>
      <c r="SFA425" s="152"/>
      <c r="SFB425" s="152"/>
      <c r="SFC425" s="152"/>
      <c r="SFD425" s="152"/>
      <c r="SFE425" s="152"/>
      <c r="SFF425" s="152"/>
      <c r="SFG425" s="152"/>
      <c r="SFH425" s="152"/>
      <c r="SFI425" s="152"/>
      <c r="SFJ425" s="152"/>
      <c r="SFK425" s="152"/>
      <c r="SFL425" s="152"/>
      <c r="SFM425" s="152"/>
      <c r="SFN425" s="152"/>
      <c r="SFO425" s="152"/>
      <c r="SFP425" s="152"/>
      <c r="SFQ425" s="152"/>
      <c r="SFR425" s="152"/>
      <c r="SFS425" s="152"/>
      <c r="SFT425" s="152"/>
      <c r="SFU425" s="152"/>
      <c r="SFV425" s="152"/>
      <c r="SFW425" s="152"/>
      <c r="SFX425" s="152"/>
      <c r="SFY425" s="152"/>
      <c r="SFZ425" s="152"/>
      <c r="SGA425" s="152"/>
      <c r="SGB425" s="152"/>
      <c r="SGC425" s="152"/>
      <c r="SGD425" s="152"/>
      <c r="SGE425" s="152"/>
      <c r="SGF425" s="152"/>
      <c r="SGG425" s="152"/>
      <c r="SGH425" s="152"/>
      <c r="SGI425" s="152"/>
      <c r="SGJ425" s="152"/>
      <c r="SGK425" s="152"/>
      <c r="SGL425" s="152"/>
      <c r="SGM425" s="152"/>
      <c r="SGN425" s="152"/>
      <c r="SGO425" s="152"/>
      <c r="SGP425" s="152"/>
      <c r="SGQ425" s="152"/>
      <c r="SGR425" s="152"/>
      <c r="SGS425" s="152"/>
      <c r="SGT425" s="152"/>
      <c r="SGU425" s="152"/>
      <c r="SGV425" s="152"/>
      <c r="SGW425" s="152"/>
      <c r="SGX425" s="152"/>
      <c r="SGY425" s="152"/>
      <c r="SGZ425" s="152"/>
      <c r="SHA425" s="152"/>
      <c r="SHB425" s="152"/>
      <c r="SHC425" s="152"/>
      <c r="SHD425" s="152"/>
      <c r="SHE425" s="152"/>
      <c r="SHF425" s="152"/>
      <c r="SHG425" s="152"/>
      <c r="SHH425" s="152"/>
      <c r="SHI425" s="152"/>
      <c r="SHJ425" s="152"/>
      <c r="SHK425" s="152"/>
      <c r="SHL425" s="152"/>
      <c r="SHM425" s="152"/>
      <c r="SHN425" s="152"/>
      <c r="SHO425" s="152"/>
      <c r="SHP425" s="152"/>
      <c r="SHQ425" s="152"/>
      <c r="SHR425" s="152"/>
      <c r="SHS425" s="152"/>
      <c r="SHT425" s="152"/>
      <c r="SHU425" s="152"/>
      <c r="SHV425" s="152"/>
      <c r="SHW425" s="152"/>
      <c r="SHX425" s="152"/>
      <c r="SHY425" s="152"/>
      <c r="SHZ425" s="152"/>
      <c r="SIA425" s="152"/>
      <c r="SIB425" s="152"/>
      <c r="SIC425" s="152"/>
      <c r="SID425" s="152"/>
      <c r="SIE425" s="152"/>
      <c r="SIF425" s="152"/>
      <c r="SIG425" s="152"/>
      <c r="SIH425" s="152"/>
      <c r="SII425" s="152"/>
      <c r="SIJ425" s="152"/>
      <c r="SIK425" s="152"/>
      <c r="SIL425" s="152"/>
      <c r="SIM425" s="152"/>
      <c r="SIN425" s="152"/>
      <c r="SIO425" s="152"/>
      <c r="SIP425" s="152"/>
      <c r="SIQ425" s="152"/>
      <c r="SIR425" s="152"/>
      <c r="SIS425" s="152"/>
      <c r="SIT425" s="152"/>
      <c r="SIU425" s="152"/>
      <c r="SIV425" s="152"/>
      <c r="SIW425" s="152"/>
      <c r="SIX425" s="152"/>
      <c r="SIY425" s="152"/>
      <c r="SIZ425" s="152"/>
      <c r="SJA425" s="152"/>
      <c r="SJB425" s="152"/>
      <c r="SJC425" s="152"/>
      <c r="SJD425" s="152"/>
      <c r="SJE425" s="152"/>
      <c r="SJF425" s="152"/>
      <c r="SJG425" s="152"/>
      <c r="SJH425" s="152"/>
      <c r="SJI425" s="152"/>
      <c r="SJJ425" s="152"/>
      <c r="SJK425" s="152"/>
      <c r="SJL425" s="152"/>
      <c r="SJM425" s="152"/>
      <c r="SJN425" s="152"/>
      <c r="SJO425" s="152"/>
      <c r="SJP425" s="152"/>
      <c r="SJQ425" s="152"/>
      <c r="SJR425" s="152"/>
      <c r="SJS425" s="152"/>
      <c r="SJT425" s="152"/>
      <c r="SJU425" s="152"/>
      <c r="SJV425" s="152"/>
      <c r="SJW425" s="152"/>
      <c r="SJX425" s="152"/>
      <c r="SJY425" s="152"/>
      <c r="SJZ425" s="152"/>
      <c r="SKA425" s="152"/>
      <c r="SKB425" s="152"/>
      <c r="SKC425" s="152"/>
      <c r="SKD425" s="152"/>
      <c r="SKE425" s="152"/>
      <c r="SKF425" s="152"/>
      <c r="SKG425" s="152"/>
      <c r="SKH425" s="152"/>
      <c r="SKI425" s="152"/>
      <c r="SKJ425" s="152"/>
      <c r="SKK425" s="152"/>
      <c r="SKL425" s="152"/>
      <c r="SKM425" s="152"/>
      <c r="SKN425" s="152"/>
      <c r="SKO425" s="152"/>
      <c r="SKP425" s="152"/>
      <c r="SKQ425" s="152"/>
      <c r="SKR425" s="152"/>
      <c r="SKS425" s="152"/>
      <c r="SKT425" s="152"/>
      <c r="SKU425" s="152"/>
      <c r="SKV425" s="152"/>
      <c r="SKW425" s="152"/>
      <c r="SKX425" s="152"/>
      <c r="SKY425" s="152"/>
      <c r="SKZ425" s="152"/>
      <c r="SLA425" s="152"/>
      <c r="SLB425" s="152"/>
      <c r="SLC425" s="152"/>
      <c r="SLD425" s="152"/>
      <c r="SLE425" s="152"/>
      <c r="SLF425" s="152"/>
      <c r="SLG425" s="152"/>
      <c r="SLH425" s="152"/>
      <c r="SLI425" s="152"/>
      <c r="SLJ425" s="152"/>
      <c r="SLK425" s="152"/>
      <c r="SLL425" s="152"/>
      <c r="SLM425" s="152"/>
      <c r="SLN425" s="152"/>
      <c r="SLO425" s="152"/>
      <c r="SLP425" s="152"/>
      <c r="SLQ425" s="152"/>
      <c r="SLR425" s="152"/>
      <c r="SLS425" s="152"/>
      <c r="SLT425" s="152"/>
      <c r="SLU425" s="152"/>
      <c r="SLV425" s="152"/>
      <c r="SLW425" s="152"/>
      <c r="SLX425" s="152"/>
      <c r="SLY425" s="152"/>
      <c r="SLZ425" s="152"/>
      <c r="SMA425" s="152"/>
      <c r="SMB425" s="152"/>
      <c r="SMC425" s="152"/>
      <c r="SMD425" s="152"/>
      <c r="SME425" s="152"/>
      <c r="SMF425" s="152"/>
      <c r="SMG425" s="152"/>
      <c r="SMH425" s="152"/>
      <c r="SMI425" s="152"/>
      <c r="SMJ425" s="152"/>
      <c r="SMK425" s="152"/>
      <c r="SML425" s="152"/>
      <c r="SMM425" s="152"/>
      <c r="SMN425" s="152"/>
      <c r="SMO425" s="152"/>
      <c r="SMP425" s="152"/>
      <c r="SMQ425" s="152"/>
      <c r="SMR425" s="152"/>
      <c r="SMS425" s="152"/>
      <c r="SMT425" s="152"/>
      <c r="SMU425" s="152"/>
      <c r="SMV425" s="152"/>
      <c r="SMW425" s="152"/>
      <c r="SMX425" s="152"/>
      <c r="SMY425" s="152"/>
      <c r="SMZ425" s="152"/>
      <c r="SNA425" s="152"/>
      <c r="SNB425" s="152"/>
      <c r="SNC425" s="152"/>
      <c r="SND425" s="152"/>
      <c r="SNE425" s="152"/>
      <c r="SNF425" s="152"/>
      <c r="SNG425" s="152"/>
      <c r="SNH425" s="152"/>
      <c r="SNI425" s="152"/>
      <c r="SNJ425" s="152"/>
      <c r="SNK425" s="152"/>
      <c r="SNL425" s="152"/>
      <c r="SNM425" s="152"/>
      <c r="SNN425" s="152"/>
      <c r="SNO425" s="152"/>
      <c r="SNP425" s="152"/>
      <c r="SNQ425" s="152"/>
      <c r="SNR425" s="152"/>
      <c r="SNS425" s="152"/>
      <c r="SNT425" s="152"/>
      <c r="SNU425" s="152"/>
      <c r="SNV425" s="152"/>
      <c r="SNW425" s="152"/>
      <c r="SNX425" s="152"/>
      <c r="SNY425" s="152"/>
      <c r="SNZ425" s="152"/>
      <c r="SOA425" s="152"/>
      <c r="SOB425" s="152"/>
      <c r="SOC425" s="152"/>
      <c r="SOD425" s="152"/>
      <c r="SOE425" s="152"/>
      <c r="SOF425" s="152"/>
      <c r="SOG425" s="152"/>
      <c r="SOH425" s="152"/>
      <c r="SOI425" s="152"/>
      <c r="SOJ425" s="152"/>
      <c r="SOK425" s="152"/>
      <c r="SOL425" s="152"/>
      <c r="SOM425" s="152"/>
      <c r="SON425" s="152"/>
      <c r="SOO425" s="152"/>
      <c r="SOP425" s="152"/>
      <c r="SOQ425" s="152"/>
      <c r="SOR425" s="152"/>
      <c r="SOS425" s="152"/>
      <c r="SOT425" s="152"/>
      <c r="SOU425" s="152"/>
      <c r="SOV425" s="152"/>
      <c r="SOW425" s="152"/>
      <c r="SOX425" s="152"/>
      <c r="SOY425" s="152"/>
      <c r="SOZ425" s="152"/>
      <c r="SPA425" s="152"/>
      <c r="SPB425" s="152"/>
      <c r="SPC425" s="152"/>
      <c r="SPD425" s="152"/>
      <c r="SPE425" s="152"/>
      <c r="SPF425" s="152"/>
      <c r="SPG425" s="152"/>
      <c r="SPH425" s="152"/>
      <c r="SPI425" s="152"/>
      <c r="SPJ425" s="152"/>
      <c r="SPK425" s="152"/>
      <c r="SPL425" s="152"/>
      <c r="SPM425" s="152"/>
      <c r="SPN425" s="152"/>
      <c r="SPO425" s="152"/>
      <c r="SPP425" s="152"/>
      <c r="SPQ425" s="152"/>
      <c r="SPR425" s="152"/>
      <c r="SPS425" s="152"/>
      <c r="SPT425" s="152"/>
      <c r="SPU425" s="152"/>
      <c r="SPV425" s="152"/>
      <c r="SPW425" s="152"/>
      <c r="SPX425" s="152"/>
      <c r="SPY425" s="152"/>
      <c r="SPZ425" s="152"/>
      <c r="SQA425" s="152"/>
      <c r="SQB425" s="152"/>
      <c r="SQC425" s="152"/>
      <c r="SQD425" s="152"/>
      <c r="SQE425" s="152"/>
      <c r="SQF425" s="152"/>
      <c r="SQG425" s="152"/>
      <c r="SQH425" s="152"/>
      <c r="SQI425" s="152"/>
      <c r="SQJ425" s="152"/>
      <c r="SQK425" s="152"/>
      <c r="SQL425" s="152"/>
      <c r="SQM425" s="152"/>
      <c r="SQN425" s="152"/>
      <c r="SQO425" s="152"/>
      <c r="SQP425" s="152"/>
      <c r="SQQ425" s="152"/>
      <c r="SQR425" s="152"/>
      <c r="SQS425" s="152"/>
      <c r="SQT425" s="152"/>
      <c r="SQU425" s="152"/>
      <c r="SQV425" s="152"/>
      <c r="SQW425" s="152"/>
      <c r="SQX425" s="152"/>
      <c r="SQY425" s="152"/>
      <c r="SQZ425" s="152"/>
      <c r="SRA425" s="152"/>
      <c r="SRB425" s="152"/>
      <c r="SRC425" s="152"/>
      <c r="SRD425" s="152"/>
      <c r="SRE425" s="152"/>
      <c r="SRF425" s="152"/>
      <c r="SRG425" s="152"/>
      <c r="SRH425" s="152"/>
      <c r="SRI425" s="152"/>
      <c r="SRJ425" s="152"/>
      <c r="SRK425" s="152"/>
      <c r="SRL425" s="152"/>
      <c r="SRM425" s="152"/>
      <c r="SRN425" s="152"/>
      <c r="SRO425" s="152"/>
      <c r="SRP425" s="152"/>
      <c r="SRQ425" s="152"/>
      <c r="SRR425" s="152"/>
      <c r="SRS425" s="152"/>
      <c r="SRT425" s="152"/>
      <c r="SRU425" s="152"/>
      <c r="SRV425" s="152"/>
      <c r="SRW425" s="152"/>
      <c r="SRX425" s="152"/>
      <c r="SRY425" s="152"/>
      <c r="SRZ425" s="152"/>
      <c r="SSA425" s="152"/>
      <c r="SSB425" s="152"/>
      <c r="SSC425" s="152"/>
      <c r="SSD425" s="152"/>
      <c r="SSE425" s="152"/>
      <c r="SSF425" s="152"/>
      <c r="SSG425" s="152"/>
      <c r="SSH425" s="152"/>
      <c r="SSI425" s="152"/>
      <c r="SSJ425" s="152"/>
      <c r="SSK425" s="152"/>
      <c r="SSL425" s="152"/>
      <c r="SSM425" s="152"/>
      <c r="SSN425" s="152"/>
      <c r="SSO425" s="152"/>
      <c r="SSP425" s="152"/>
      <c r="SSQ425" s="152"/>
      <c r="SSR425" s="152"/>
      <c r="SSS425" s="152"/>
      <c r="SST425" s="152"/>
      <c r="SSU425" s="152"/>
      <c r="SSV425" s="152"/>
      <c r="SSW425" s="152"/>
      <c r="SSX425" s="152"/>
      <c r="SSY425" s="152"/>
      <c r="SSZ425" s="152"/>
      <c r="STA425" s="152"/>
      <c r="STB425" s="152"/>
      <c r="STC425" s="152"/>
      <c r="STD425" s="152"/>
      <c r="STE425" s="152"/>
      <c r="STF425" s="152"/>
      <c r="STG425" s="152"/>
      <c r="STH425" s="152"/>
      <c r="STI425" s="152"/>
      <c r="STJ425" s="152"/>
      <c r="STK425" s="152"/>
      <c r="STL425" s="152"/>
      <c r="STM425" s="152"/>
      <c r="STN425" s="152"/>
      <c r="STO425" s="152"/>
      <c r="STP425" s="152"/>
      <c r="STQ425" s="152"/>
      <c r="STR425" s="152"/>
      <c r="STS425" s="152"/>
      <c r="STT425" s="152"/>
      <c r="STU425" s="152"/>
      <c r="STV425" s="152"/>
      <c r="STW425" s="152"/>
      <c r="STX425" s="152"/>
      <c r="STY425" s="152"/>
      <c r="STZ425" s="152"/>
      <c r="SUA425" s="152"/>
      <c r="SUB425" s="152"/>
      <c r="SUC425" s="152"/>
      <c r="SUD425" s="152"/>
      <c r="SUE425" s="152"/>
      <c r="SUF425" s="152"/>
      <c r="SUG425" s="152"/>
      <c r="SUH425" s="152"/>
      <c r="SUI425" s="152"/>
      <c r="SUJ425" s="152"/>
      <c r="SUK425" s="152"/>
      <c r="SUL425" s="152"/>
      <c r="SUM425" s="152"/>
      <c r="SUN425" s="152"/>
      <c r="SUO425" s="152"/>
      <c r="SUP425" s="152"/>
      <c r="SUQ425" s="152"/>
      <c r="SUR425" s="152"/>
      <c r="SUS425" s="152"/>
      <c r="SUT425" s="152"/>
      <c r="SUU425" s="152"/>
      <c r="SUV425" s="152"/>
      <c r="SUW425" s="152"/>
      <c r="SUX425" s="152"/>
      <c r="SUY425" s="152"/>
      <c r="SUZ425" s="152"/>
      <c r="SVA425" s="152"/>
      <c r="SVB425" s="152"/>
      <c r="SVC425" s="152"/>
      <c r="SVD425" s="152"/>
      <c r="SVE425" s="152"/>
      <c r="SVF425" s="152"/>
      <c r="SVG425" s="152"/>
      <c r="SVH425" s="152"/>
      <c r="SVI425" s="152"/>
      <c r="SVJ425" s="152"/>
      <c r="SVK425" s="152"/>
      <c r="SVL425" s="152"/>
      <c r="SVM425" s="152"/>
      <c r="SVN425" s="152"/>
      <c r="SVO425" s="152"/>
      <c r="SVP425" s="152"/>
      <c r="SVQ425" s="152"/>
      <c r="SVR425" s="152"/>
      <c r="SVS425" s="152"/>
      <c r="SVT425" s="152"/>
      <c r="SVU425" s="152"/>
      <c r="SVV425" s="152"/>
      <c r="SVW425" s="152"/>
      <c r="SVX425" s="152"/>
      <c r="SVY425" s="152"/>
      <c r="SVZ425" s="152"/>
      <c r="SWA425" s="152"/>
      <c r="SWB425" s="152"/>
      <c r="SWC425" s="152"/>
      <c r="SWD425" s="152"/>
      <c r="SWE425" s="152"/>
      <c r="SWF425" s="152"/>
      <c r="SWG425" s="152"/>
      <c r="SWH425" s="152"/>
      <c r="SWI425" s="152"/>
      <c r="SWJ425" s="152"/>
      <c r="SWK425" s="152"/>
      <c r="SWL425" s="152"/>
      <c r="SWM425" s="152"/>
      <c r="SWN425" s="152"/>
      <c r="SWO425" s="152"/>
      <c r="SWP425" s="152"/>
      <c r="SWQ425" s="152"/>
      <c r="SWR425" s="152"/>
      <c r="SWS425" s="152"/>
      <c r="SWT425" s="152"/>
      <c r="SWU425" s="152"/>
      <c r="SWV425" s="152"/>
      <c r="SWW425" s="152"/>
      <c r="SWX425" s="152"/>
      <c r="SWY425" s="152"/>
      <c r="SWZ425" s="152"/>
      <c r="SXA425" s="152"/>
      <c r="SXB425" s="152"/>
      <c r="SXC425" s="152"/>
      <c r="SXD425" s="152"/>
      <c r="SXE425" s="152"/>
      <c r="SXF425" s="152"/>
      <c r="SXG425" s="152"/>
      <c r="SXH425" s="152"/>
      <c r="SXI425" s="152"/>
      <c r="SXJ425" s="152"/>
      <c r="SXK425" s="152"/>
      <c r="SXL425" s="152"/>
      <c r="SXM425" s="152"/>
      <c r="SXN425" s="152"/>
      <c r="SXO425" s="152"/>
      <c r="SXP425" s="152"/>
      <c r="SXQ425" s="152"/>
      <c r="SXR425" s="152"/>
      <c r="SXS425" s="152"/>
      <c r="SXT425" s="152"/>
      <c r="SXU425" s="152"/>
      <c r="SXV425" s="152"/>
      <c r="SXW425" s="152"/>
      <c r="SXX425" s="152"/>
      <c r="SXY425" s="152"/>
      <c r="SXZ425" s="152"/>
      <c r="SYA425" s="152"/>
      <c r="SYB425" s="152"/>
      <c r="SYC425" s="152"/>
      <c r="SYD425" s="152"/>
      <c r="SYE425" s="152"/>
      <c r="SYF425" s="152"/>
      <c r="SYG425" s="152"/>
      <c r="SYH425" s="152"/>
      <c r="SYI425" s="152"/>
      <c r="SYJ425" s="152"/>
      <c r="SYK425" s="152"/>
      <c r="SYL425" s="152"/>
      <c r="SYM425" s="152"/>
      <c r="SYN425" s="152"/>
      <c r="SYO425" s="152"/>
      <c r="SYP425" s="152"/>
      <c r="SYQ425" s="152"/>
      <c r="SYR425" s="152"/>
      <c r="SYS425" s="152"/>
      <c r="SYT425" s="152"/>
      <c r="SYU425" s="152"/>
      <c r="SYV425" s="152"/>
      <c r="SYW425" s="152"/>
      <c r="SYX425" s="152"/>
      <c r="SYY425" s="152"/>
      <c r="SYZ425" s="152"/>
      <c r="SZA425" s="152"/>
      <c r="SZB425" s="152"/>
      <c r="SZC425" s="152"/>
      <c r="SZD425" s="152"/>
      <c r="SZE425" s="152"/>
      <c r="SZF425" s="152"/>
      <c r="SZG425" s="152"/>
      <c r="SZH425" s="152"/>
      <c r="SZI425" s="152"/>
      <c r="SZJ425" s="152"/>
      <c r="SZK425" s="152"/>
      <c r="SZL425" s="152"/>
      <c r="SZM425" s="152"/>
      <c r="SZN425" s="152"/>
      <c r="SZO425" s="152"/>
      <c r="SZP425" s="152"/>
      <c r="SZQ425" s="152"/>
      <c r="SZR425" s="152"/>
      <c r="SZS425" s="152"/>
      <c r="SZT425" s="152"/>
      <c r="SZU425" s="152"/>
      <c r="SZV425" s="152"/>
      <c r="SZW425" s="152"/>
      <c r="SZX425" s="152"/>
      <c r="SZY425" s="152"/>
      <c r="SZZ425" s="152"/>
      <c r="TAA425" s="152"/>
      <c r="TAB425" s="152"/>
      <c r="TAC425" s="152"/>
      <c r="TAD425" s="152"/>
      <c r="TAE425" s="152"/>
      <c r="TAF425" s="152"/>
      <c r="TAG425" s="152"/>
      <c r="TAH425" s="152"/>
      <c r="TAI425" s="152"/>
      <c r="TAJ425" s="152"/>
      <c r="TAK425" s="152"/>
      <c r="TAL425" s="152"/>
      <c r="TAM425" s="152"/>
      <c r="TAN425" s="152"/>
      <c r="TAO425" s="152"/>
      <c r="TAP425" s="152"/>
      <c r="TAQ425" s="152"/>
      <c r="TAR425" s="152"/>
      <c r="TAS425" s="152"/>
      <c r="TAT425" s="152"/>
      <c r="TAU425" s="152"/>
      <c r="TAV425" s="152"/>
      <c r="TAW425" s="152"/>
      <c r="TAX425" s="152"/>
      <c r="TAY425" s="152"/>
      <c r="TAZ425" s="152"/>
      <c r="TBA425" s="152"/>
      <c r="TBB425" s="152"/>
      <c r="TBC425" s="152"/>
      <c r="TBD425" s="152"/>
      <c r="TBE425" s="152"/>
      <c r="TBF425" s="152"/>
      <c r="TBG425" s="152"/>
      <c r="TBH425" s="152"/>
      <c r="TBI425" s="152"/>
      <c r="TBJ425" s="152"/>
      <c r="TBK425" s="152"/>
      <c r="TBL425" s="152"/>
      <c r="TBM425" s="152"/>
      <c r="TBN425" s="152"/>
      <c r="TBO425" s="152"/>
      <c r="TBP425" s="152"/>
      <c r="TBQ425" s="152"/>
      <c r="TBR425" s="152"/>
      <c r="TBS425" s="152"/>
      <c r="TBT425" s="152"/>
      <c r="TBU425" s="152"/>
      <c r="TBV425" s="152"/>
      <c r="TBW425" s="152"/>
      <c r="TBX425" s="152"/>
      <c r="TBY425" s="152"/>
      <c r="TBZ425" s="152"/>
      <c r="TCA425" s="152"/>
      <c r="TCB425" s="152"/>
      <c r="TCC425" s="152"/>
      <c r="TCD425" s="152"/>
      <c r="TCE425" s="152"/>
      <c r="TCF425" s="152"/>
      <c r="TCG425" s="152"/>
      <c r="TCH425" s="152"/>
      <c r="TCI425" s="152"/>
      <c r="TCJ425" s="152"/>
      <c r="TCK425" s="152"/>
      <c r="TCL425" s="152"/>
      <c r="TCM425" s="152"/>
      <c r="TCN425" s="152"/>
      <c r="TCO425" s="152"/>
      <c r="TCP425" s="152"/>
      <c r="TCQ425" s="152"/>
      <c r="TCR425" s="152"/>
      <c r="TCS425" s="152"/>
      <c r="TCT425" s="152"/>
      <c r="TCU425" s="152"/>
      <c r="TCV425" s="152"/>
      <c r="TCW425" s="152"/>
      <c r="TCX425" s="152"/>
      <c r="TCY425" s="152"/>
      <c r="TCZ425" s="152"/>
      <c r="TDA425" s="152"/>
      <c r="TDB425" s="152"/>
      <c r="TDC425" s="152"/>
      <c r="TDD425" s="152"/>
      <c r="TDE425" s="152"/>
      <c r="TDF425" s="152"/>
      <c r="TDG425" s="152"/>
      <c r="TDH425" s="152"/>
      <c r="TDI425" s="152"/>
      <c r="TDJ425" s="152"/>
      <c r="TDK425" s="152"/>
      <c r="TDL425" s="152"/>
      <c r="TDM425" s="152"/>
      <c r="TDN425" s="152"/>
      <c r="TDO425" s="152"/>
      <c r="TDP425" s="152"/>
      <c r="TDQ425" s="152"/>
      <c r="TDR425" s="152"/>
      <c r="TDS425" s="152"/>
      <c r="TDT425" s="152"/>
      <c r="TDU425" s="152"/>
      <c r="TDV425" s="152"/>
      <c r="TDW425" s="152"/>
      <c r="TDX425" s="152"/>
      <c r="TDY425" s="152"/>
      <c r="TDZ425" s="152"/>
      <c r="TEA425" s="152"/>
      <c r="TEB425" s="152"/>
      <c r="TEC425" s="152"/>
      <c r="TED425" s="152"/>
      <c r="TEE425" s="152"/>
      <c r="TEF425" s="152"/>
      <c r="TEG425" s="152"/>
      <c r="TEH425" s="152"/>
      <c r="TEI425" s="152"/>
      <c r="TEJ425" s="152"/>
      <c r="TEK425" s="152"/>
      <c r="TEL425" s="152"/>
      <c r="TEM425" s="152"/>
      <c r="TEN425" s="152"/>
      <c r="TEO425" s="152"/>
      <c r="TEP425" s="152"/>
      <c r="TEQ425" s="152"/>
      <c r="TER425" s="152"/>
      <c r="TES425" s="152"/>
      <c r="TET425" s="152"/>
      <c r="TEU425" s="152"/>
      <c r="TEV425" s="152"/>
      <c r="TEW425" s="152"/>
      <c r="TEX425" s="152"/>
      <c r="TEY425" s="152"/>
      <c r="TEZ425" s="152"/>
      <c r="TFA425" s="152"/>
      <c r="TFB425" s="152"/>
      <c r="TFC425" s="152"/>
      <c r="TFD425" s="152"/>
      <c r="TFE425" s="152"/>
      <c r="TFF425" s="152"/>
      <c r="TFG425" s="152"/>
      <c r="TFH425" s="152"/>
      <c r="TFI425" s="152"/>
      <c r="TFJ425" s="152"/>
      <c r="TFK425" s="152"/>
      <c r="TFL425" s="152"/>
      <c r="TFM425" s="152"/>
      <c r="TFN425" s="152"/>
      <c r="TFO425" s="152"/>
      <c r="TFP425" s="152"/>
      <c r="TFQ425" s="152"/>
      <c r="TFR425" s="152"/>
      <c r="TFS425" s="152"/>
      <c r="TFT425" s="152"/>
      <c r="TFU425" s="152"/>
      <c r="TFV425" s="152"/>
      <c r="TFW425" s="152"/>
      <c r="TFX425" s="152"/>
      <c r="TFY425" s="152"/>
      <c r="TFZ425" s="152"/>
      <c r="TGA425" s="152"/>
      <c r="TGB425" s="152"/>
      <c r="TGC425" s="152"/>
      <c r="TGD425" s="152"/>
      <c r="TGE425" s="152"/>
      <c r="TGF425" s="152"/>
      <c r="TGG425" s="152"/>
      <c r="TGH425" s="152"/>
      <c r="TGI425" s="152"/>
      <c r="TGJ425" s="152"/>
      <c r="TGK425" s="152"/>
      <c r="TGL425" s="152"/>
      <c r="TGM425" s="152"/>
      <c r="TGN425" s="152"/>
      <c r="TGO425" s="152"/>
      <c r="TGP425" s="152"/>
      <c r="TGQ425" s="152"/>
      <c r="TGR425" s="152"/>
      <c r="TGS425" s="152"/>
      <c r="TGT425" s="152"/>
      <c r="TGU425" s="152"/>
      <c r="TGV425" s="152"/>
      <c r="TGW425" s="152"/>
      <c r="TGX425" s="152"/>
      <c r="TGY425" s="152"/>
      <c r="TGZ425" s="152"/>
      <c r="THA425" s="152"/>
      <c r="THB425" s="152"/>
      <c r="THC425" s="152"/>
      <c r="THD425" s="152"/>
      <c r="THE425" s="152"/>
      <c r="THF425" s="152"/>
      <c r="THG425" s="152"/>
      <c r="THH425" s="152"/>
      <c r="THI425" s="152"/>
      <c r="THJ425" s="152"/>
      <c r="THK425" s="152"/>
      <c r="THL425" s="152"/>
      <c r="THM425" s="152"/>
      <c r="THN425" s="152"/>
      <c r="THO425" s="152"/>
      <c r="THP425" s="152"/>
      <c r="THQ425" s="152"/>
      <c r="THR425" s="152"/>
      <c r="THS425" s="152"/>
      <c r="THT425" s="152"/>
      <c r="THU425" s="152"/>
      <c r="THV425" s="152"/>
      <c r="THW425" s="152"/>
      <c r="THX425" s="152"/>
      <c r="THY425" s="152"/>
      <c r="THZ425" s="152"/>
      <c r="TIA425" s="152"/>
      <c r="TIB425" s="152"/>
      <c r="TIC425" s="152"/>
      <c r="TID425" s="152"/>
      <c r="TIE425" s="152"/>
      <c r="TIF425" s="152"/>
      <c r="TIG425" s="152"/>
      <c r="TIH425" s="152"/>
      <c r="TII425" s="152"/>
      <c r="TIJ425" s="152"/>
      <c r="TIK425" s="152"/>
      <c r="TIL425" s="152"/>
      <c r="TIM425" s="152"/>
      <c r="TIN425" s="152"/>
      <c r="TIO425" s="152"/>
      <c r="TIP425" s="152"/>
      <c r="TIQ425" s="152"/>
      <c r="TIR425" s="152"/>
      <c r="TIS425" s="152"/>
      <c r="TIT425" s="152"/>
      <c r="TIU425" s="152"/>
      <c r="TIV425" s="152"/>
      <c r="TIW425" s="152"/>
      <c r="TIX425" s="152"/>
      <c r="TIY425" s="152"/>
      <c r="TIZ425" s="152"/>
      <c r="TJA425" s="152"/>
      <c r="TJB425" s="152"/>
      <c r="TJC425" s="152"/>
      <c r="TJD425" s="152"/>
      <c r="TJE425" s="152"/>
      <c r="TJF425" s="152"/>
      <c r="TJG425" s="152"/>
      <c r="TJH425" s="152"/>
      <c r="TJI425" s="152"/>
      <c r="TJJ425" s="152"/>
      <c r="TJK425" s="152"/>
      <c r="TJL425" s="152"/>
      <c r="TJM425" s="152"/>
      <c r="TJN425" s="152"/>
      <c r="TJO425" s="152"/>
      <c r="TJP425" s="152"/>
      <c r="TJQ425" s="152"/>
      <c r="TJR425" s="152"/>
      <c r="TJS425" s="152"/>
      <c r="TJT425" s="152"/>
      <c r="TJU425" s="152"/>
      <c r="TJV425" s="152"/>
      <c r="TJW425" s="152"/>
      <c r="TJX425" s="152"/>
      <c r="TJY425" s="152"/>
      <c r="TJZ425" s="152"/>
      <c r="TKA425" s="152"/>
      <c r="TKB425" s="152"/>
      <c r="TKC425" s="152"/>
      <c r="TKD425" s="152"/>
      <c r="TKE425" s="152"/>
      <c r="TKF425" s="152"/>
      <c r="TKG425" s="152"/>
      <c r="TKH425" s="152"/>
      <c r="TKI425" s="152"/>
      <c r="TKJ425" s="152"/>
      <c r="TKK425" s="152"/>
      <c r="TKL425" s="152"/>
      <c r="TKM425" s="152"/>
      <c r="TKN425" s="152"/>
      <c r="TKO425" s="152"/>
      <c r="TKP425" s="152"/>
      <c r="TKQ425" s="152"/>
      <c r="TKR425" s="152"/>
      <c r="TKS425" s="152"/>
      <c r="TKT425" s="152"/>
      <c r="TKU425" s="152"/>
      <c r="TKV425" s="152"/>
      <c r="TKW425" s="152"/>
      <c r="TKX425" s="152"/>
      <c r="TKY425" s="152"/>
      <c r="TKZ425" s="152"/>
      <c r="TLA425" s="152"/>
      <c r="TLB425" s="152"/>
      <c r="TLC425" s="152"/>
      <c r="TLD425" s="152"/>
      <c r="TLE425" s="152"/>
      <c r="TLF425" s="152"/>
      <c r="TLG425" s="152"/>
      <c r="TLH425" s="152"/>
      <c r="TLI425" s="152"/>
      <c r="TLJ425" s="152"/>
      <c r="TLK425" s="152"/>
      <c r="TLL425" s="152"/>
      <c r="TLM425" s="152"/>
      <c r="TLN425" s="152"/>
      <c r="TLO425" s="152"/>
      <c r="TLP425" s="152"/>
      <c r="TLQ425" s="152"/>
      <c r="TLR425" s="152"/>
      <c r="TLS425" s="152"/>
      <c r="TLT425" s="152"/>
      <c r="TLU425" s="152"/>
      <c r="TLV425" s="152"/>
      <c r="TLW425" s="152"/>
      <c r="TLX425" s="152"/>
      <c r="TLY425" s="152"/>
      <c r="TLZ425" s="152"/>
      <c r="TMA425" s="152"/>
      <c r="TMB425" s="152"/>
      <c r="TMC425" s="152"/>
      <c r="TMD425" s="152"/>
      <c r="TME425" s="152"/>
      <c r="TMF425" s="152"/>
      <c r="TMG425" s="152"/>
      <c r="TMH425" s="152"/>
      <c r="TMI425" s="152"/>
      <c r="TMJ425" s="152"/>
      <c r="TMK425" s="152"/>
      <c r="TML425" s="152"/>
      <c r="TMM425" s="152"/>
      <c r="TMN425" s="152"/>
      <c r="TMO425" s="152"/>
      <c r="TMP425" s="152"/>
      <c r="TMQ425" s="152"/>
      <c r="TMR425" s="152"/>
      <c r="TMS425" s="152"/>
      <c r="TMT425" s="152"/>
      <c r="TMU425" s="152"/>
      <c r="TMV425" s="152"/>
      <c r="TMW425" s="152"/>
      <c r="TMX425" s="152"/>
      <c r="TMY425" s="152"/>
      <c r="TMZ425" s="152"/>
      <c r="TNA425" s="152"/>
      <c r="TNB425" s="152"/>
      <c r="TNC425" s="152"/>
      <c r="TND425" s="152"/>
      <c r="TNE425" s="152"/>
      <c r="TNF425" s="152"/>
      <c r="TNG425" s="152"/>
      <c r="TNH425" s="152"/>
      <c r="TNI425" s="152"/>
      <c r="TNJ425" s="152"/>
      <c r="TNK425" s="152"/>
      <c r="TNL425" s="152"/>
      <c r="TNM425" s="152"/>
      <c r="TNN425" s="152"/>
      <c r="TNO425" s="152"/>
      <c r="TNP425" s="152"/>
      <c r="TNQ425" s="152"/>
      <c r="TNR425" s="152"/>
      <c r="TNS425" s="152"/>
      <c r="TNT425" s="152"/>
      <c r="TNU425" s="152"/>
      <c r="TNV425" s="152"/>
      <c r="TNW425" s="152"/>
      <c r="TNX425" s="152"/>
      <c r="TNY425" s="152"/>
      <c r="TNZ425" s="152"/>
      <c r="TOA425" s="152"/>
      <c r="TOB425" s="152"/>
      <c r="TOC425" s="152"/>
      <c r="TOD425" s="152"/>
      <c r="TOE425" s="152"/>
      <c r="TOF425" s="152"/>
      <c r="TOG425" s="152"/>
      <c r="TOH425" s="152"/>
      <c r="TOI425" s="152"/>
      <c r="TOJ425" s="152"/>
      <c r="TOK425" s="152"/>
      <c r="TOL425" s="152"/>
      <c r="TOM425" s="152"/>
      <c r="TON425" s="152"/>
      <c r="TOO425" s="152"/>
      <c r="TOP425" s="152"/>
      <c r="TOQ425" s="152"/>
      <c r="TOR425" s="152"/>
      <c r="TOS425" s="152"/>
      <c r="TOT425" s="152"/>
      <c r="TOU425" s="152"/>
      <c r="TOV425" s="152"/>
      <c r="TOW425" s="152"/>
      <c r="TOX425" s="152"/>
      <c r="TOY425" s="152"/>
      <c r="TOZ425" s="152"/>
      <c r="TPA425" s="152"/>
      <c r="TPB425" s="152"/>
      <c r="TPC425" s="152"/>
      <c r="TPD425" s="152"/>
      <c r="TPE425" s="152"/>
      <c r="TPF425" s="152"/>
      <c r="TPG425" s="152"/>
      <c r="TPH425" s="152"/>
      <c r="TPI425" s="152"/>
      <c r="TPJ425" s="152"/>
      <c r="TPK425" s="152"/>
      <c r="TPL425" s="152"/>
      <c r="TPM425" s="152"/>
      <c r="TPN425" s="152"/>
      <c r="TPO425" s="152"/>
      <c r="TPP425" s="152"/>
      <c r="TPQ425" s="152"/>
      <c r="TPR425" s="152"/>
      <c r="TPS425" s="152"/>
      <c r="TPT425" s="152"/>
      <c r="TPU425" s="152"/>
      <c r="TPV425" s="152"/>
      <c r="TPW425" s="152"/>
      <c r="TPX425" s="152"/>
      <c r="TPY425" s="152"/>
      <c r="TPZ425" s="152"/>
      <c r="TQA425" s="152"/>
      <c r="TQB425" s="152"/>
      <c r="TQC425" s="152"/>
      <c r="TQD425" s="152"/>
      <c r="TQE425" s="152"/>
      <c r="TQF425" s="152"/>
      <c r="TQG425" s="152"/>
      <c r="TQH425" s="152"/>
      <c r="TQI425" s="152"/>
      <c r="TQJ425" s="152"/>
      <c r="TQK425" s="152"/>
      <c r="TQL425" s="152"/>
      <c r="TQM425" s="152"/>
      <c r="TQN425" s="152"/>
      <c r="TQO425" s="152"/>
      <c r="TQP425" s="152"/>
      <c r="TQQ425" s="152"/>
      <c r="TQR425" s="152"/>
      <c r="TQS425" s="152"/>
      <c r="TQT425" s="152"/>
      <c r="TQU425" s="152"/>
      <c r="TQV425" s="152"/>
      <c r="TQW425" s="152"/>
      <c r="TQX425" s="152"/>
      <c r="TQY425" s="152"/>
      <c r="TQZ425" s="152"/>
      <c r="TRA425" s="152"/>
      <c r="TRB425" s="152"/>
      <c r="TRC425" s="152"/>
      <c r="TRD425" s="152"/>
      <c r="TRE425" s="152"/>
      <c r="TRF425" s="152"/>
      <c r="TRG425" s="152"/>
      <c r="TRH425" s="152"/>
      <c r="TRI425" s="152"/>
      <c r="TRJ425" s="152"/>
      <c r="TRK425" s="152"/>
      <c r="TRL425" s="152"/>
      <c r="TRM425" s="152"/>
      <c r="TRN425" s="152"/>
      <c r="TRO425" s="152"/>
      <c r="TRP425" s="152"/>
      <c r="TRQ425" s="152"/>
      <c r="TRR425" s="152"/>
      <c r="TRS425" s="152"/>
      <c r="TRT425" s="152"/>
      <c r="TRU425" s="152"/>
      <c r="TRV425" s="152"/>
      <c r="TRW425" s="152"/>
      <c r="TRX425" s="152"/>
      <c r="TRY425" s="152"/>
      <c r="TRZ425" s="152"/>
      <c r="TSA425" s="152"/>
      <c r="TSB425" s="152"/>
      <c r="TSC425" s="152"/>
      <c r="TSD425" s="152"/>
      <c r="TSE425" s="152"/>
      <c r="TSF425" s="152"/>
      <c r="TSG425" s="152"/>
      <c r="TSH425" s="152"/>
      <c r="TSI425" s="152"/>
      <c r="TSJ425" s="152"/>
      <c r="TSK425" s="152"/>
      <c r="TSL425" s="152"/>
      <c r="TSM425" s="152"/>
      <c r="TSN425" s="152"/>
      <c r="TSO425" s="152"/>
      <c r="TSP425" s="152"/>
      <c r="TSQ425" s="152"/>
      <c r="TSR425" s="152"/>
      <c r="TSS425" s="152"/>
      <c r="TST425" s="152"/>
      <c r="TSU425" s="152"/>
      <c r="TSV425" s="152"/>
      <c r="TSW425" s="152"/>
      <c r="TSX425" s="152"/>
      <c r="TSY425" s="152"/>
      <c r="TSZ425" s="152"/>
      <c r="TTA425" s="152"/>
      <c r="TTB425" s="152"/>
      <c r="TTC425" s="152"/>
      <c r="TTD425" s="152"/>
      <c r="TTE425" s="152"/>
      <c r="TTF425" s="152"/>
      <c r="TTG425" s="152"/>
      <c r="TTH425" s="152"/>
      <c r="TTI425" s="152"/>
      <c r="TTJ425" s="152"/>
      <c r="TTK425" s="152"/>
      <c r="TTL425" s="152"/>
      <c r="TTM425" s="152"/>
      <c r="TTN425" s="152"/>
      <c r="TTO425" s="152"/>
      <c r="TTP425" s="152"/>
      <c r="TTQ425" s="152"/>
      <c r="TTR425" s="152"/>
      <c r="TTS425" s="152"/>
      <c r="TTT425" s="152"/>
      <c r="TTU425" s="152"/>
      <c r="TTV425" s="152"/>
      <c r="TTW425" s="152"/>
      <c r="TTX425" s="152"/>
      <c r="TTY425" s="152"/>
      <c r="TTZ425" s="152"/>
      <c r="TUA425" s="152"/>
      <c r="TUB425" s="152"/>
      <c r="TUC425" s="152"/>
      <c r="TUD425" s="152"/>
      <c r="TUE425" s="152"/>
      <c r="TUF425" s="152"/>
      <c r="TUG425" s="152"/>
      <c r="TUH425" s="152"/>
      <c r="TUI425" s="152"/>
      <c r="TUJ425" s="152"/>
      <c r="TUK425" s="152"/>
      <c r="TUL425" s="152"/>
      <c r="TUM425" s="152"/>
      <c r="TUN425" s="152"/>
      <c r="TUO425" s="152"/>
      <c r="TUP425" s="152"/>
      <c r="TUQ425" s="152"/>
      <c r="TUR425" s="152"/>
      <c r="TUS425" s="152"/>
      <c r="TUT425" s="152"/>
      <c r="TUU425" s="152"/>
      <c r="TUV425" s="152"/>
      <c r="TUW425" s="152"/>
      <c r="TUX425" s="152"/>
      <c r="TUY425" s="152"/>
      <c r="TUZ425" s="152"/>
      <c r="TVA425" s="152"/>
      <c r="TVB425" s="152"/>
      <c r="TVC425" s="152"/>
      <c r="TVD425" s="152"/>
      <c r="TVE425" s="152"/>
      <c r="TVF425" s="152"/>
      <c r="TVG425" s="152"/>
      <c r="TVH425" s="152"/>
      <c r="TVI425" s="152"/>
      <c r="TVJ425" s="152"/>
      <c r="TVK425" s="152"/>
      <c r="TVL425" s="152"/>
      <c r="TVM425" s="152"/>
      <c r="TVN425" s="152"/>
      <c r="TVO425" s="152"/>
      <c r="TVP425" s="152"/>
      <c r="TVQ425" s="152"/>
      <c r="TVR425" s="152"/>
      <c r="TVS425" s="152"/>
      <c r="TVT425" s="152"/>
      <c r="TVU425" s="152"/>
      <c r="TVV425" s="152"/>
      <c r="TVW425" s="152"/>
      <c r="TVX425" s="152"/>
      <c r="TVY425" s="152"/>
      <c r="TVZ425" s="152"/>
      <c r="TWA425" s="152"/>
      <c r="TWB425" s="152"/>
      <c r="TWC425" s="152"/>
      <c r="TWD425" s="152"/>
      <c r="TWE425" s="152"/>
      <c r="TWF425" s="152"/>
      <c r="TWG425" s="152"/>
      <c r="TWH425" s="152"/>
      <c r="TWI425" s="152"/>
      <c r="TWJ425" s="152"/>
      <c r="TWK425" s="152"/>
      <c r="TWL425" s="152"/>
      <c r="TWM425" s="152"/>
      <c r="TWN425" s="152"/>
      <c r="TWO425" s="152"/>
      <c r="TWP425" s="152"/>
      <c r="TWQ425" s="152"/>
      <c r="TWR425" s="152"/>
      <c r="TWS425" s="152"/>
      <c r="TWT425" s="152"/>
      <c r="TWU425" s="152"/>
      <c r="TWV425" s="152"/>
      <c r="TWW425" s="152"/>
      <c r="TWX425" s="152"/>
      <c r="TWY425" s="152"/>
      <c r="TWZ425" s="152"/>
      <c r="TXA425" s="152"/>
      <c r="TXB425" s="152"/>
      <c r="TXC425" s="152"/>
      <c r="TXD425" s="152"/>
      <c r="TXE425" s="152"/>
      <c r="TXF425" s="152"/>
      <c r="TXG425" s="152"/>
      <c r="TXH425" s="152"/>
      <c r="TXI425" s="152"/>
      <c r="TXJ425" s="152"/>
      <c r="TXK425" s="152"/>
      <c r="TXL425" s="152"/>
      <c r="TXM425" s="152"/>
      <c r="TXN425" s="152"/>
      <c r="TXO425" s="152"/>
      <c r="TXP425" s="152"/>
      <c r="TXQ425" s="152"/>
      <c r="TXR425" s="152"/>
      <c r="TXS425" s="152"/>
      <c r="TXT425" s="152"/>
      <c r="TXU425" s="152"/>
      <c r="TXV425" s="152"/>
      <c r="TXW425" s="152"/>
      <c r="TXX425" s="152"/>
      <c r="TXY425" s="152"/>
      <c r="TXZ425" s="152"/>
      <c r="TYA425" s="152"/>
      <c r="TYB425" s="152"/>
      <c r="TYC425" s="152"/>
      <c r="TYD425" s="152"/>
      <c r="TYE425" s="152"/>
      <c r="TYF425" s="152"/>
      <c r="TYG425" s="152"/>
      <c r="TYH425" s="152"/>
      <c r="TYI425" s="152"/>
      <c r="TYJ425" s="152"/>
      <c r="TYK425" s="152"/>
      <c r="TYL425" s="152"/>
      <c r="TYM425" s="152"/>
      <c r="TYN425" s="152"/>
      <c r="TYO425" s="152"/>
      <c r="TYP425" s="152"/>
      <c r="TYQ425" s="152"/>
      <c r="TYR425" s="152"/>
      <c r="TYS425" s="152"/>
      <c r="TYT425" s="152"/>
      <c r="TYU425" s="152"/>
      <c r="TYV425" s="152"/>
      <c r="TYW425" s="152"/>
      <c r="TYX425" s="152"/>
      <c r="TYY425" s="152"/>
      <c r="TYZ425" s="152"/>
      <c r="TZA425" s="152"/>
      <c r="TZB425" s="152"/>
      <c r="TZC425" s="152"/>
      <c r="TZD425" s="152"/>
      <c r="TZE425" s="152"/>
      <c r="TZF425" s="152"/>
      <c r="TZG425" s="152"/>
      <c r="TZH425" s="152"/>
      <c r="TZI425" s="152"/>
      <c r="TZJ425" s="152"/>
      <c r="TZK425" s="152"/>
      <c r="TZL425" s="152"/>
      <c r="TZM425" s="152"/>
      <c r="TZN425" s="152"/>
      <c r="TZO425" s="152"/>
      <c r="TZP425" s="152"/>
      <c r="TZQ425" s="152"/>
      <c r="TZR425" s="152"/>
      <c r="TZS425" s="152"/>
      <c r="TZT425" s="152"/>
      <c r="TZU425" s="152"/>
      <c r="TZV425" s="152"/>
      <c r="TZW425" s="152"/>
      <c r="TZX425" s="152"/>
      <c r="TZY425" s="152"/>
      <c r="TZZ425" s="152"/>
      <c r="UAA425" s="152"/>
      <c r="UAB425" s="152"/>
      <c r="UAC425" s="152"/>
      <c r="UAD425" s="152"/>
      <c r="UAE425" s="152"/>
      <c r="UAF425" s="152"/>
      <c r="UAG425" s="152"/>
      <c r="UAH425" s="152"/>
      <c r="UAI425" s="152"/>
      <c r="UAJ425" s="152"/>
      <c r="UAK425" s="152"/>
      <c r="UAL425" s="152"/>
      <c r="UAM425" s="152"/>
      <c r="UAN425" s="152"/>
      <c r="UAO425" s="152"/>
      <c r="UAP425" s="152"/>
      <c r="UAQ425" s="152"/>
      <c r="UAR425" s="152"/>
      <c r="UAS425" s="152"/>
      <c r="UAT425" s="152"/>
      <c r="UAU425" s="152"/>
      <c r="UAV425" s="152"/>
      <c r="UAW425" s="152"/>
      <c r="UAX425" s="152"/>
      <c r="UAY425" s="152"/>
      <c r="UAZ425" s="152"/>
      <c r="UBA425" s="152"/>
      <c r="UBB425" s="152"/>
      <c r="UBC425" s="152"/>
      <c r="UBD425" s="152"/>
      <c r="UBE425" s="152"/>
      <c r="UBF425" s="152"/>
      <c r="UBG425" s="152"/>
      <c r="UBH425" s="152"/>
      <c r="UBI425" s="152"/>
      <c r="UBJ425" s="152"/>
      <c r="UBK425" s="152"/>
      <c r="UBL425" s="152"/>
      <c r="UBM425" s="152"/>
      <c r="UBN425" s="152"/>
      <c r="UBO425" s="152"/>
      <c r="UBP425" s="152"/>
      <c r="UBQ425" s="152"/>
      <c r="UBR425" s="152"/>
      <c r="UBS425" s="152"/>
      <c r="UBT425" s="152"/>
      <c r="UBU425" s="152"/>
      <c r="UBV425" s="152"/>
      <c r="UBW425" s="152"/>
      <c r="UBX425" s="152"/>
      <c r="UBY425" s="152"/>
      <c r="UBZ425" s="152"/>
      <c r="UCA425" s="152"/>
      <c r="UCB425" s="152"/>
      <c r="UCC425" s="152"/>
      <c r="UCD425" s="152"/>
      <c r="UCE425" s="152"/>
      <c r="UCF425" s="152"/>
      <c r="UCG425" s="152"/>
      <c r="UCH425" s="152"/>
      <c r="UCI425" s="152"/>
      <c r="UCJ425" s="152"/>
      <c r="UCK425" s="152"/>
      <c r="UCL425" s="152"/>
      <c r="UCM425" s="152"/>
      <c r="UCN425" s="152"/>
      <c r="UCO425" s="152"/>
      <c r="UCP425" s="152"/>
      <c r="UCQ425" s="152"/>
      <c r="UCR425" s="152"/>
      <c r="UCS425" s="152"/>
      <c r="UCT425" s="152"/>
      <c r="UCU425" s="152"/>
      <c r="UCV425" s="152"/>
      <c r="UCW425" s="152"/>
      <c r="UCX425" s="152"/>
      <c r="UCY425" s="152"/>
      <c r="UCZ425" s="152"/>
      <c r="UDA425" s="152"/>
      <c r="UDB425" s="152"/>
      <c r="UDC425" s="152"/>
      <c r="UDD425" s="152"/>
      <c r="UDE425" s="152"/>
      <c r="UDF425" s="152"/>
      <c r="UDG425" s="152"/>
      <c r="UDH425" s="152"/>
      <c r="UDI425" s="152"/>
      <c r="UDJ425" s="152"/>
      <c r="UDK425" s="152"/>
      <c r="UDL425" s="152"/>
      <c r="UDM425" s="152"/>
      <c r="UDN425" s="152"/>
      <c r="UDO425" s="152"/>
      <c r="UDP425" s="152"/>
      <c r="UDQ425" s="152"/>
      <c r="UDR425" s="152"/>
      <c r="UDS425" s="152"/>
      <c r="UDT425" s="152"/>
      <c r="UDU425" s="152"/>
      <c r="UDV425" s="152"/>
      <c r="UDW425" s="152"/>
      <c r="UDX425" s="152"/>
      <c r="UDY425" s="152"/>
      <c r="UDZ425" s="152"/>
      <c r="UEA425" s="152"/>
      <c r="UEB425" s="152"/>
      <c r="UEC425" s="152"/>
      <c r="UED425" s="152"/>
      <c r="UEE425" s="152"/>
      <c r="UEF425" s="152"/>
      <c r="UEG425" s="152"/>
      <c r="UEH425" s="152"/>
      <c r="UEI425" s="152"/>
      <c r="UEJ425" s="152"/>
      <c r="UEK425" s="152"/>
      <c r="UEL425" s="152"/>
      <c r="UEM425" s="152"/>
      <c r="UEN425" s="152"/>
      <c r="UEO425" s="152"/>
      <c r="UEP425" s="152"/>
      <c r="UEQ425" s="152"/>
      <c r="UER425" s="152"/>
      <c r="UES425" s="152"/>
      <c r="UET425" s="152"/>
      <c r="UEU425" s="152"/>
      <c r="UEV425" s="152"/>
      <c r="UEW425" s="152"/>
      <c r="UEX425" s="152"/>
      <c r="UEY425" s="152"/>
      <c r="UEZ425" s="152"/>
      <c r="UFA425" s="152"/>
      <c r="UFB425" s="152"/>
      <c r="UFC425" s="152"/>
      <c r="UFD425" s="152"/>
      <c r="UFE425" s="152"/>
      <c r="UFF425" s="152"/>
      <c r="UFG425" s="152"/>
      <c r="UFH425" s="152"/>
      <c r="UFI425" s="152"/>
      <c r="UFJ425" s="152"/>
      <c r="UFK425" s="152"/>
      <c r="UFL425" s="152"/>
      <c r="UFM425" s="152"/>
      <c r="UFN425" s="152"/>
      <c r="UFO425" s="152"/>
      <c r="UFP425" s="152"/>
      <c r="UFQ425" s="152"/>
      <c r="UFR425" s="152"/>
      <c r="UFS425" s="152"/>
      <c r="UFT425" s="152"/>
      <c r="UFU425" s="152"/>
      <c r="UFV425" s="152"/>
      <c r="UFW425" s="152"/>
      <c r="UFX425" s="152"/>
      <c r="UFY425" s="152"/>
      <c r="UFZ425" s="152"/>
      <c r="UGA425" s="152"/>
      <c r="UGB425" s="152"/>
      <c r="UGC425" s="152"/>
      <c r="UGD425" s="152"/>
      <c r="UGE425" s="152"/>
      <c r="UGF425" s="152"/>
      <c r="UGG425" s="152"/>
      <c r="UGH425" s="152"/>
      <c r="UGI425" s="152"/>
      <c r="UGJ425" s="152"/>
      <c r="UGK425" s="152"/>
      <c r="UGL425" s="152"/>
      <c r="UGM425" s="152"/>
      <c r="UGN425" s="152"/>
      <c r="UGO425" s="152"/>
      <c r="UGP425" s="152"/>
      <c r="UGQ425" s="152"/>
      <c r="UGR425" s="152"/>
      <c r="UGS425" s="152"/>
      <c r="UGT425" s="152"/>
      <c r="UGU425" s="152"/>
      <c r="UGV425" s="152"/>
      <c r="UGW425" s="152"/>
      <c r="UGX425" s="152"/>
      <c r="UGY425" s="152"/>
      <c r="UGZ425" s="152"/>
      <c r="UHA425" s="152"/>
      <c r="UHB425" s="152"/>
      <c r="UHC425" s="152"/>
      <c r="UHD425" s="152"/>
      <c r="UHE425" s="152"/>
      <c r="UHF425" s="152"/>
      <c r="UHG425" s="152"/>
      <c r="UHH425" s="152"/>
      <c r="UHI425" s="152"/>
      <c r="UHJ425" s="152"/>
      <c r="UHK425" s="152"/>
      <c r="UHL425" s="152"/>
      <c r="UHM425" s="152"/>
      <c r="UHN425" s="152"/>
      <c r="UHO425" s="152"/>
      <c r="UHP425" s="152"/>
      <c r="UHQ425" s="152"/>
      <c r="UHR425" s="152"/>
      <c r="UHS425" s="152"/>
      <c r="UHT425" s="152"/>
      <c r="UHU425" s="152"/>
      <c r="UHV425" s="152"/>
      <c r="UHW425" s="152"/>
      <c r="UHX425" s="152"/>
      <c r="UHY425" s="152"/>
      <c r="UHZ425" s="152"/>
      <c r="UIA425" s="152"/>
      <c r="UIB425" s="152"/>
      <c r="UIC425" s="152"/>
      <c r="UID425" s="152"/>
      <c r="UIE425" s="152"/>
      <c r="UIF425" s="152"/>
      <c r="UIG425" s="152"/>
      <c r="UIH425" s="152"/>
      <c r="UII425" s="152"/>
      <c r="UIJ425" s="152"/>
      <c r="UIK425" s="152"/>
      <c r="UIL425" s="152"/>
      <c r="UIM425" s="152"/>
      <c r="UIN425" s="152"/>
      <c r="UIO425" s="152"/>
      <c r="UIP425" s="152"/>
      <c r="UIQ425" s="152"/>
      <c r="UIR425" s="152"/>
      <c r="UIS425" s="152"/>
      <c r="UIT425" s="152"/>
      <c r="UIU425" s="152"/>
      <c r="UIV425" s="152"/>
      <c r="UIW425" s="152"/>
      <c r="UIX425" s="152"/>
      <c r="UIY425" s="152"/>
      <c r="UIZ425" s="152"/>
      <c r="UJA425" s="152"/>
      <c r="UJB425" s="152"/>
      <c r="UJC425" s="152"/>
      <c r="UJD425" s="152"/>
      <c r="UJE425" s="152"/>
      <c r="UJF425" s="152"/>
      <c r="UJG425" s="152"/>
      <c r="UJH425" s="152"/>
      <c r="UJI425" s="152"/>
      <c r="UJJ425" s="152"/>
      <c r="UJK425" s="152"/>
      <c r="UJL425" s="152"/>
      <c r="UJM425" s="152"/>
      <c r="UJN425" s="152"/>
      <c r="UJO425" s="152"/>
      <c r="UJP425" s="152"/>
      <c r="UJQ425" s="152"/>
      <c r="UJR425" s="152"/>
      <c r="UJS425" s="152"/>
      <c r="UJT425" s="152"/>
      <c r="UJU425" s="152"/>
      <c r="UJV425" s="152"/>
      <c r="UJW425" s="152"/>
      <c r="UJX425" s="152"/>
      <c r="UJY425" s="152"/>
      <c r="UJZ425" s="152"/>
      <c r="UKA425" s="152"/>
      <c r="UKB425" s="152"/>
      <c r="UKC425" s="152"/>
      <c r="UKD425" s="152"/>
      <c r="UKE425" s="152"/>
      <c r="UKF425" s="152"/>
      <c r="UKG425" s="152"/>
      <c r="UKH425" s="152"/>
      <c r="UKI425" s="152"/>
      <c r="UKJ425" s="152"/>
      <c r="UKK425" s="152"/>
      <c r="UKL425" s="152"/>
      <c r="UKM425" s="152"/>
      <c r="UKN425" s="152"/>
      <c r="UKO425" s="152"/>
      <c r="UKP425" s="152"/>
      <c r="UKQ425" s="152"/>
      <c r="UKR425" s="152"/>
      <c r="UKS425" s="152"/>
      <c r="UKT425" s="152"/>
      <c r="UKU425" s="152"/>
      <c r="UKV425" s="152"/>
      <c r="UKW425" s="152"/>
      <c r="UKX425" s="152"/>
      <c r="UKY425" s="152"/>
      <c r="UKZ425" s="152"/>
      <c r="ULA425" s="152"/>
      <c r="ULB425" s="152"/>
      <c r="ULC425" s="152"/>
      <c r="ULD425" s="152"/>
      <c r="ULE425" s="152"/>
      <c r="ULF425" s="152"/>
      <c r="ULG425" s="152"/>
      <c r="ULH425" s="152"/>
      <c r="ULI425" s="152"/>
      <c r="ULJ425" s="152"/>
      <c r="ULK425" s="152"/>
      <c r="ULL425" s="152"/>
      <c r="ULM425" s="152"/>
      <c r="ULN425" s="152"/>
      <c r="ULO425" s="152"/>
      <c r="ULP425" s="152"/>
      <c r="ULQ425" s="152"/>
      <c r="ULR425" s="152"/>
      <c r="ULS425" s="152"/>
      <c r="ULT425" s="152"/>
      <c r="ULU425" s="152"/>
      <c r="ULV425" s="152"/>
      <c r="ULW425" s="152"/>
      <c r="ULX425" s="152"/>
      <c r="ULY425" s="152"/>
      <c r="ULZ425" s="152"/>
      <c r="UMA425" s="152"/>
      <c r="UMB425" s="152"/>
      <c r="UMC425" s="152"/>
      <c r="UMD425" s="152"/>
      <c r="UME425" s="152"/>
      <c r="UMF425" s="152"/>
      <c r="UMG425" s="152"/>
      <c r="UMH425" s="152"/>
      <c r="UMI425" s="152"/>
      <c r="UMJ425" s="152"/>
      <c r="UMK425" s="152"/>
      <c r="UML425" s="152"/>
      <c r="UMM425" s="152"/>
      <c r="UMN425" s="152"/>
      <c r="UMO425" s="152"/>
      <c r="UMP425" s="152"/>
      <c r="UMQ425" s="152"/>
      <c r="UMR425" s="152"/>
      <c r="UMS425" s="152"/>
      <c r="UMT425" s="152"/>
      <c r="UMU425" s="152"/>
      <c r="UMV425" s="152"/>
      <c r="UMW425" s="152"/>
      <c r="UMX425" s="152"/>
      <c r="UMY425" s="152"/>
      <c r="UMZ425" s="152"/>
      <c r="UNA425" s="152"/>
      <c r="UNB425" s="152"/>
      <c r="UNC425" s="152"/>
      <c r="UND425" s="152"/>
      <c r="UNE425" s="152"/>
      <c r="UNF425" s="152"/>
      <c r="UNG425" s="152"/>
      <c r="UNH425" s="152"/>
      <c r="UNI425" s="152"/>
      <c r="UNJ425" s="152"/>
      <c r="UNK425" s="152"/>
      <c r="UNL425" s="152"/>
      <c r="UNM425" s="152"/>
      <c r="UNN425" s="152"/>
      <c r="UNO425" s="152"/>
      <c r="UNP425" s="152"/>
      <c r="UNQ425" s="152"/>
      <c r="UNR425" s="152"/>
      <c r="UNS425" s="152"/>
      <c r="UNT425" s="152"/>
      <c r="UNU425" s="152"/>
      <c r="UNV425" s="152"/>
      <c r="UNW425" s="152"/>
      <c r="UNX425" s="152"/>
      <c r="UNY425" s="152"/>
      <c r="UNZ425" s="152"/>
      <c r="UOA425" s="152"/>
      <c r="UOB425" s="152"/>
      <c r="UOC425" s="152"/>
      <c r="UOD425" s="152"/>
      <c r="UOE425" s="152"/>
      <c r="UOF425" s="152"/>
      <c r="UOG425" s="152"/>
      <c r="UOH425" s="152"/>
      <c r="UOI425" s="152"/>
      <c r="UOJ425" s="152"/>
      <c r="UOK425" s="152"/>
      <c r="UOL425" s="152"/>
      <c r="UOM425" s="152"/>
      <c r="UON425" s="152"/>
      <c r="UOO425" s="152"/>
      <c r="UOP425" s="152"/>
      <c r="UOQ425" s="152"/>
      <c r="UOR425" s="152"/>
      <c r="UOS425" s="152"/>
      <c r="UOT425" s="152"/>
      <c r="UOU425" s="152"/>
      <c r="UOV425" s="152"/>
      <c r="UOW425" s="152"/>
      <c r="UOX425" s="152"/>
      <c r="UOY425" s="152"/>
      <c r="UOZ425" s="152"/>
      <c r="UPA425" s="152"/>
      <c r="UPB425" s="152"/>
      <c r="UPC425" s="152"/>
      <c r="UPD425" s="152"/>
      <c r="UPE425" s="152"/>
      <c r="UPF425" s="152"/>
      <c r="UPG425" s="152"/>
      <c r="UPH425" s="152"/>
      <c r="UPI425" s="152"/>
      <c r="UPJ425" s="152"/>
      <c r="UPK425" s="152"/>
      <c r="UPL425" s="152"/>
      <c r="UPM425" s="152"/>
      <c r="UPN425" s="152"/>
      <c r="UPO425" s="152"/>
      <c r="UPP425" s="152"/>
      <c r="UPQ425" s="152"/>
      <c r="UPR425" s="152"/>
      <c r="UPS425" s="152"/>
      <c r="UPT425" s="152"/>
      <c r="UPU425" s="152"/>
      <c r="UPV425" s="152"/>
      <c r="UPW425" s="152"/>
      <c r="UPX425" s="152"/>
      <c r="UPY425" s="152"/>
      <c r="UPZ425" s="152"/>
      <c r="UQA425" s="152"/>
      <c r="UQB425" s="152"/>
      <c r="UQC425" s="152"/>
      <c r="UQD425" s="152"/>
      <c r="UQE425" s="152"/>
      <c r="UQF425" s="152"/>
      <c r="UQG425" s="152"/>
      <c r="UQH425" s="152"/>
      <c r="UQI425" s="152"/>
      <c r="UQJ425" s="152"/>
      <c r="UQK425" s="152"/>
      <c r="UQL425" s="152"/>
      <c r="UQM425" s="152"/>
      <c r="UQN425" s="152"/>
      <c r="UQO425" s="152"/>
      <c r="UQP425" s="152"/>
      <c r="UQQ425" s="152"/>
      <c r="UQR425" s="152"/>
      <c r="UQS425" s="152"/>
      <c r="UQT425" s="152"/>
      <c r="UQU425" s="152"/>
      <c r="UQV425" s="152"/>
      <c r="UQW425" s="152"/>
      <c r="UQX425" s="152"/>
      <c r="UQY425" s="152"/>
      <c r="UQZ425" s="152"/>
      <c r="URA425" s="152"/>
      <c r="URB425" s="152"/>
      <c r="URC425" s="152"/>
      <c r="URD425" s="152"/>
      <c r="URE425" s="152"/>
      <c r="URF425" s="152"/>
      <c r="URG425" s="152"/>
      <c r="URH425" s="152"/>
      <c r="URI425" s="152"/>
      <c r="URJ425" s="152"/>
      <c r="URK425" s="152"/>
      <c r="URL425" s="152"/>
      <c r="URM425" s="152"/>
      <c r="URN425" s="152"/>
      <c r="URO425" s="152"/>
      <c r="URP425" s="152"/>
      <c r="URQ425" s="152"/>
      <c r="URR425" s="152"/>
      <c r="URS425" s="152"/>
      <c r="URT425" s="152"/>
      <c r="URU425" s="152"/>
      <c r="URV425" s="152"/>
      <c r="URW425" s="152"/>
      <c r="URX425" s="152"/>
      <c r="URY425" s="152"/>
      <c r="URZ425" s="152"/>
      <c r="USA425" s="152"/>
      <c r="USB425" s="152"/>
      <c r="USC425" s="152"/>
      <c r="USD425" s="152"/>
      <c r="USE425" s="152"/>
      <c r="USF425" s="152"/>
      <c r="USG425" s="152"/>
      <c r="USH425" s="152"/>
      <c r="USI425" s="152"/>
      <c r="USJ425" s="152"/>
      <c r="USK425" s="152"/>
      <c r="USL425" s="152"/>
      <c r="USM425" s="152"/>
      <c r="USN425" s="152"/>
      <c r="USO425" s="152"/>
      <c r="USP425" s="152"/>
      <c r="USQ425" s="152"/>
      <c r="USR425" s="152"/>
      <c r="USS425" s="152"/>
      <c r="UST425" s="152"/>
      <c r="USU425" s="152"/>
      <c r="USV425" s="152"/>
      <c r="USW425" s="152"/>
      <c r="USX425" s="152"/>
      <c r="USY425" s="152"/>
      <c r="USZ425" s="152"/>
      <c r="UTA425" s="152"/>
      <c r="UTB425" s="152"/>
      <c r="UTC425" s="152"/>
      <c r="UTD425" s="152"/>
      <c r="UTE425" s="152"/>
      <c r="UTF425" s="152"/>
      <c r="UTG425" s="152"/>
      <c r="UTH425" s="152"/>
      <c r="UTI425" s="152"/>
      <c r="UTJ425" s="152"/>
      <c r="UTK425" s="152"/>
      <c r="UTL425" s="152"/>
      <c r="UTM425" s="152"/>
      <c r="UTN425" s="152"/>
      <c r="UTO425" s="152"/>
      <c r="UTP425" s="152"/>
      <c r="UTQ425" s="152"/>
      <c r="UTR425" s="152"/>
      <c r="UTS425" s="152"/>
      <c r="UTT425" s="152"/>
      <c r="UTU425" s="152"/>
      <c r="UTV425" s="152"/>
      <c r="UTW425" s="152"/>
      <c r="UTX425" s="152"/>
      <c r="UTY425" s="152"/>
      <c r="UTZ425" s="152"/>
      <c r="UUA425" s="152"/>
      <c r="UUB425" s="152"/>
      <c r="UUC425" s="152"/>
      <c r="UUD425" s="152"/>
      <c r="UUE425" s="152"/>
      <c r="UUF425" s="152"/>
      <c r="UUG425" s="152"/>
      <c r="UUH425" s="152"/>
      <c r="UUI425" s="152"/>
      <c r="UUJ425" s="152"/>
      <c r="UUK425" s="152"/>
      <c r="UUL425" s="152"/>
      <c r="UUM425" s="152"/>
      <c r="UUN425" s="152"/>
      <c r="UUO425" s="152"/>
      <c r="UUP425" s="152"/>
      <c r="UUQ425" s="152"/>
      <c r="UUR425" s="152"/>
      <c r="UUS425" s="152"/>
      <c r="UUT425" s="152"/>
      <c r="UUU425" s="152"/>
      <c r="UUV425" s="152"/>
      <c r="UUW425" s="152"/>
      <c r="UUX425" s="152"/>
      <c r="UUY425" s="152"/>
      <c r="UUZ425" s="152"/>
      <c r="UVA425" s="152"/>
      <c r="UVB425" s="152"/>
      <c r="UVC425" s="152"/>
      <c r="UVD425" s="152"/>
      <c r="UVE425" s="152"/>
      <c r="UVF425" s="152"/>
      <c r="UVG425" s="152"/>
      <c r="UVH425" s="152"/>
      <c r="UVI425" s="152"/>
      <c r="UVJ425" s="152"/>
      <c r="UVK425" s="152"/>
      <c r="UVL425" s="152"/>
      <c r="UVM425" s="152"/>
      <c r="UVN425" s="152"/>
      <c r="UVO425" s="152"/>
      <c r="UVP425" s="152"/>
      <c r="UVQ425" s="152"/>
      <c r="UVR425" s="152"/>
      <c r="UVS425" s="152"/>
      <c r="UVT425" s="152"/>
      <c r="UVU425" s="152"/>
      <c r="UVV425" s="152"/>
      <c r="UVW425" s="152"/>
      <c r="UVX425" s="152"/>
      <c r="UVY425" s="152"/>
      <c r="UVZ425" s="152"/>
      <c r="UWA425" s="152"/>
      <c r="UWB425" s="152"/>
      <c r="UWC425" s="152"/>
      <c r="UWD425" s="152"/>
      <c r="UWE425" s="152"/>
      <c r="UWF425" s="152"/>
      <c r="UWG425" s="152"/>
      <c r="UWH425" s="152"/>
      <c r="UWI425" s="152"/>
      <c r="UWJ425" s="152"/>
      <c r="UWK425" s="152"/>
      <c r="UWL425" s="152"/>
      <c r="UWM425" s="152"/>
      <c r="UWN425" s="152"/>
      <c r="UWO425" s="152"/>
      <c r="UWP425" s="152"/>
      <c r="UWQ425" s="152"/>
      <c r="UWR425" s="152"/>
      <c r="UWS425" s="152"/>
      <c r="UWT425" s="152"/>
      <c r="UWU425" s="152"/>
      <c r="UWV425" s="152"/>
      <c r="UWW425" s="152"/>
      <c r="UWX425" s="152"/>
      <c r="UWY425" s="152"/>
      <c r="UWZ425" s="152"/>
      <c r="UXA425" s="152"/>
      <c r="UXB425" s="152"/>
      <c r="UXC425" s="152"/>
      <c r="UXD425" s="152"/>
      <c r="UXE425" s="152"/>
      <c r="UXF425" s="152"/>
      <c r="UXG425" s="152"/>
      <c r="UXH425" s="152"/>
      <c r="UXI425" s="152"/>
      <c r="UXJ425" s="152"/>
      <c r="UXK425" s="152"/>
      <c r="UXL425" s="152"/>
      <c r="UXM425" s="152"/>
      <c r="UXN425" s="152"/>
      <c r="UXO425" s="152"/>
      <c r="UXP425" s="152"/>
      <c r="UXQ425" s="152"/>
      <c r="UXR425" s="152"/>
      <c r="UXS425" s="152"/>
      <c r="UXT425" s="152"/>
      <c r="UXU425" s="152"/>
      <c r="UXV425" s="152"/>
      <c r="UXW425" s="152"/>
      <c r="UXX425" s="152"/>
      <c r="UXY425" s="152"/>
      <c r="UXZ425" s="152"/>
      <c r="UYA425" s="152"/>
      <c r="UYB425" s="152"/>
      <c r="UYC425" s="152"/>
      <c r="UYD425" s="152"/>
      <c r="UYE425" s="152"/>
      <c r="UYF425" s="152"/>
      <c r="UYG425" s="152"/>
      <c r="UYH425" s="152"/>
      <c r="UYI425" s="152"/>
      <c r="UYJ425" s="152"/>
      <c r="UYK425" s="152"/>
      <c r="UYL425" s="152"/>
      <c r="UYM425" s="152"/>
      <c r="UYN425" s="152"/>
      <c r="UYO425" s="152"/>
      <c r="UYP425" s="152"/>
      <c r="UYQ425" s="152"/>
      <c r="UYR425" s="152"/>
      <c r="UYS425" s="152"/>
      <c r="UYT425" s="152"/>
      <c r="UYU425" s="152"/>
      <c r="UYV425" s="152"/>
      <c r="UYW425" s="152"/>
      <c r="UYX425" s="152"/>
      <c r="UYY425" s="152"/>
      <c r="UYZ425" s="152"/>
      <c r="UZA425" s="152"/>
      <c r="UZB425" s="152"/>
      <c r="UZC425" s="152"/>
      <c r="UZD425" s="152"/>
      <c r="UZE425" s="152"/>
      <c r="UZF425" s="152"/>
      <c r="UZG425" s="152"/>
      <c r="UZH425" s="152"/>
      <c r="UZI425" s="152"/>
      <c r="UZJ425" s="152"/>
      <c r="UZK425" s="152"/>
      <c r="UZL425" s="152"/>
      <c r="UZM425" s="152"/>
      <c r="UZN425" s="152"/>
      <c r="UZO425" s="152"/>
      <c r="UZP425" s="152"/>
      <c r="UZQ425" s="152"/>
      <c r="UZR425" s="152"/>
      <c r="UZS425" s="152"/>
      <c r="UZT425" s="152"/>
      <c r="UZU425" s="152"/>
      <c r="UZV425" s="152"/>
      <c r="UZW425" s="152"/>
      <c r="UZX425" s="152"/>
      <c r="UZY425" s="152"/>
      <c r="UZZ425" s="152"/>
      <c r="VAA425" s="152"/>
      <c r="VAB425" s="152"/>
      <c r="VAC425" s="152"/>
      <c r="VAD425" s="152"/>
      <c r="VAE425" s="152"/>
      <c r="VAF425" s="152"/>
      <c r="VAG425" s="152"/>
      <c r="VAH425" s="152"/>
      <c r="VAI425" s="152"/>
      <c r="VAJ425" s="152"/>
      <c r="VAK425" s="152"/>
      <c r="VAL425" s="152"/>
      <c r="VAM425" s="152"/>
      <c r="VAN425" s="152"/>
      <c r="VAO425" s="152"/>
      <c r="VAP425" s="152"/>
      <c r="VAQ425" s="152"/>
      <c r="VAR425" s="152"/>
      <c r="VAS425" s="152"/>
      <c r="VAT425" s="152"/>
      <c r="VAU425" s="152"/>
      <c r="VAV425" s="152"/>
      <c r="VAW425" s="152"/>
      <c r="VAX425" s="152"/>
      <c r="VAY425" s="152"/>
      <c r="VAZ425" s="152"/>
      <c r="VBA425" s="152"/>
      <c r="VBB425" s="152"/>
      <c r="VBC425" s="152"/>
      <c r="VBD425" s="152"/>
      <c r="VBE425" s="152"/>
      <c r="VBF425" s="152"/>
      <c r="VBG425" s="152"/>
      <c r="VBH425" s="152"/>
      <c r="VBI425" s="152"/>
      <c r="VBJ425" s="152"/>
      <c r="VBK425" s="152"/>
      <c r="VBL425" s="152"/>
      <c r="VBM425" s="152"/>
      <c r="VBN425" s="152"/>
      <c r="VBO425" s="152"/>
      <c r="VBP425" s="152"/>
      <c r="VBQ425" s="152"/>
      <c r="VBR425" s="152"/>
      <c r="VBS425" s="152"/>
      <c r="VBT425" s="152"/>
      <c r="VBU425" s="152"/>
      <c r="VBV425" s="152"/>
      <c r="VBW425" s="152"/>
      <c r="VBX425" s="152"/>
      <c r="VBY425" s="152"/>
      <c r="VBZ425" s="152"/>
      <c r="VCA425" s="152"/>
      <c r="VCB425" s="152"/>
      <c r="VCC425" s="152"/>
      <c r="VCD425" s="152"/>
      <c r="VCE425" s="152"/>
      <c r="VCF425" s="152"/>
      <c r="VCG425" s="152"/>
      <c r="VCH425" s="152"/>
      <c r="VCI425" s="152"/>
      <c r="VCJ425" s="152"/>
      <c r="VCK425" s="152"/>
      <c r="VCL425" s="152"/>
      <c r="VCM425" s="152"/>
      <c r="VCN425" s="152"/>
      <c r="VCO425" s="152"/>
      <c r="VCP425" s="152"/>
      <c r="VCQ425" s="152"/>
      <c r="VCR425" s="152"/>
      <c r="VCS425" s="152"/>
      <c r="VCT425" s="152"/>
      <c r="VCU425" s="152"/>
      <c r="VCV425" s="152"/>
      <c r="VCW425" s="152"/>
      <c r="VCX425" s="152"/>
      <c r="VCY425" s="152"/>
      <c r="VCZ425" s="152"/>
      <c r="VDA425" s="152"/>
      <c r="VDB425" s="152"/>
      <c r="VDC425" s="152"/>
      <c r="VDD425" s="152"/>
      <c r="VDE425" s="152"/>
      <c r="VDF425" s="152"/>
      <c r="VDG425" s="152"/>
      <c r="VDH425" s="152"/>
      <c r="VDI425" s="152"/>
      <c r="VDJ425" s="152"/>
      <c r="VDK425" s="152"/>
      <c r="VDL425" s="152"/>
      <c r="VDM425" s="152"/>
      <c r="VDN425" s="152"/>
      <c r="VDO425" s="152"/>
      <c r="VDP425" s="152"/>
      <c r="VDQ425" s="152"/>
      <c r="VDR425" s="152"/>
      <c r="VDS425" s="152"/>
      <c r="VDT425" s="152"/>
      <c r="VDU425" s="152"/>
      <c r="VDV425" s="152"/>
      <c r="VDW425" s="152"/>
      <c r="VDX425" s="152"/>
      <c r="VDY425" s="152"/>
      <c r="VDZ425" s="152"/>
      <c r="VEA425" s="152"/>
      <c r="VEB425" s="152"/>
      <c r="VEC425" s="152"/>
      <c r="VED425" s="152"/>
      <c r="VEE425" s="152"/>
      <c r="VEF425" s="152"/>
      <c r="VEG425" s="152"/>
      <c r="VEH425" s="152"/>
      <c r="VEI425" s="152"/>
      <c r="VEJ425" s="152"/>
      <c r="VEK425" s="152"/>
      <c r="VEL425" s="152"/>
      <c r="VEM425" s="152"/>
      <c r="VEN425" s="152"/>
      <c r="VEO425" s="152"/>
      <c r="VEP425" s="152"/>
      <c r="VEQ425" s="152"/>
      <c r="VER425" s="152"/>
      <c r="VES425" s="152"/>
      <c r="VET425" s="152"/>
      <c r="VEU425" s="152"/>
      <c r="VEV425" s="152"/>
      <c r="VEW425" s="152"/>
      <c r="VEX425" s="152"/>
      <c r="VEY425" s="152"/>
      <c r="VEZ425" s="152"/>
      <c r="VFA425" s="152"/>
      <c r="VFB425" s="152"/>
      <c r="VFC425" s="152"/>
      <c r="VFD425" s="152"/>
      <c r="VFE425" s="152"/>
      <c r="VFF425" s="152"/>
      <c r="VFG425" s="152"/>
      <c r="VFH425" s="152"/>
      <c r="VFI425" s="152"/>
      <c r="VFJ425" s="152"/>
      <c r="VFK425" s="152"/>
      <c r="VFL425" s="152"/>
      <c r="VFM425" s="152"/>
      <c r="VFN425" s="152"/>
      <c r="VFO425" s="152"/>
      <c r="VFP425" s="152"/>
      <c r="VFQ425" s="152"/>
      <c r="VFR425" s="152"/>
      <c r="VFS425" s="152"/>
      <c r="VFT425" s="152"/>
      <c r="VFU425" s="152"/>
      <c r="VFV425" s="152"/>
      <c r="VFW425" s="152"/>
      <c r="VFX425" s="152"/>
      <c r="VFY425" s="152"/>
      <c r="VFZ425" s="152"/>
      <c r="VGA425" s="152"/>
      <c r="VGB425" s="152"/>
      <c r="VGC425" s="152"/>
      <c r="VGD425" s="152"/>
      <c r="VGE425" s="152"/>
      <c r="VGF425" s="152"/>
      <c r="VGG425" s="152"/>
      <c r="VGH425" s="152"/>
      <c r="VGI425" s="152"/>
      <c r="VGJ425" s="152"/>
      <c r="VGK425" s="152"/>
      <c r="VGL425" s="152"/>
      <c r="VGM425" s="152"/>
      <c r="VGN425" s="152"/>
      <c r="VGO425" s="152"/>
      <c r="VGP425" s="152"/>
      <c r="VGQ425" s="152"/>
      <c r="VGR425" s="152"/>
      <c r="VGS425" s="152"/>
      <c r="VGT425" s="152"/>
      <c r="VGU425" s="152"/>
      <c r="VGV425" s="152"/>
      <c r="VGW425" s="152"/>
      <c r="VGX425" s="152"/>
      <c r="VGY425" s="152"/>
      <c r="VGZ425" s="152"/>
      <c r="VHA425" s="152"/>
      <c r="VHB425" s="152"/>
      <c r="VHC425" s="152"/>
      <c r="VHD425" s="152"/>
      <c r="VHE425" s="152"/>
      <c r="VHF425" s="152"/>
      <c r="VHG425" s="152"/>
      <c r="VHH425" s="152"/>
      <c r="VHI425" s="152"/>
      <c r="VHJ425" s="152"/>
      <c r="VHK425" s="152"/>
      <c r="VHL425" s="152"/>
      <c r="VHM425" s="152"/>
      <c r="VHN425" s="152"/>
      <c r="VHO425" s="152"/>
      <c r="VHP425" s="152"/>
      <c r="VHQ425" s="152"/>
      <c r="VHR425" s="152"/>
      <c r="VHS425" s="152"/>
      <c r="VHT425" s="152"/>
      <c r="VHU425" s="152"/>
      <c r="VHV425" s="152"/>
      <c r="VHW425" s="152"/>
      <c r="VHX425" s="152"/>
      <c r="VHY425" s="152"/>
      <c r="VHZ425" s="152"/>
      <c r="VIA425" s="152"/>
      <c r="VIB425" s="152"/>
      <c r="VIC425" s="152"/>
      <c r="VID425" s="152"/>
      <c r="VIE425" s="152"/>
      <c r="VIF425" s="152"/>
      <c r="VIG425" s="152"/>
      <c r="VIH425" s="152"/>
      <c r="VII425" s="152"/>
      <c r="VIJ425" s="152"/>
      <c r="VIK425" s="152"/>
      <c r="VIL425" s="152"/>
      <c r="VIM425" s="152"/>
      <c r="VIN425" s="152"/>
      <c r="VIO425" s="152"/>
      <c r="VIP425" s="152"/>
      <c r="VIQ425" s="152"/>
      <c r="VIR425" s="152"/>
      <c r="VIS425" s="152"/>
      <c r="VIT425" s="152"/>
      <c r="VIU425" s="152"/>
      <c r="VIV425" s="152"/>
      <c r="VIW425" s="152"/>
      <c r="VIX425" s="152"/>
      <c r="VIY425" s="152"/>
      <c r="VIZ425" s="152"/>
      <c r="VJA425" s="152"/>
      <c r="VJB425" s="152"/>
      <c r="VJC425" s="152"/>
      <c r="VJD425" s="152"/>
      <c r="VJE425" s="152"/>
      <c r="VJF425" s="152"/>
      <c r="VJG425" s="152"/>
      <c r="VJH425" s="152"/>
      <c r="VJI425" s="152"/>
      <c r="VJJ425" s="152"/>
      <c r="VJK425" s="152"/>
      <c r="VJL425" s="152"/>
      <c r="VJM425" s="152"/>
      <c r="VJN425" s="152"/>
      <c r="VJO425" s="152"/>
      <c r="VJP425" s="152"/>
      <c r="VJQ425" s="152"/>
      <c r="VJR425" s="152"/>
      <c r="VJS425" s="152"/>
      <c r="VJT425" s="152"/>
      <c r="VJU425" s="152"/>
      <c r="VJV425" s="152"/>
      <c r="VJW425" s="152"/>
      <c r="VJX425" s="152"/>
      <c r="VJY425" s="152"/>
      <c r="VJZ425" s="152"/>
      <c r="VKA425" s="152"/>
      <c r="VKB425" s="152"/>
      <c r="VKC425" s="152"/>
      <c r="VKD425" s="152"/>
      <c r="VKE425" s="152"/>
      <c r="VKF425" s="152"/>
      <c r="VKG425" s="152"/>
      <c r="VKH425" s="152"/>
      <c r="VKI425" s="152"/>
      <c r="VKJ425" s="152"/>
      <c r="VKK425" s="152"/>
      <c r="VKL425" s="152"/>
      <c r="VKM425" s="152"/>
      <c r="VKN425" s="152"/>
      <c r="VKO425" s="152"/>
      <c r="VKP425" s="152"/>
      <c r="VKQ425" s="152"/>
      <c r="VKR425" s="152"/>
      <c r="VKS425" s="152"/>
      <c r="VKT425" s="152"/>
      <c r="VKU425" s="152"/>
      <c r="VKV425" s="152"/>
      <c r="VKW425" s="152"/>
      <c r="VKX425" s="152"/>
      <c r="VKY425" s="152"/>
      <c r="VKZ425" s="152"/>
      <c r="VLA425" s="152"/>
      <c r="VLB425" s="152"/>
      <c r="VLC425" s="152"/>
      <c r="VLD425" s="152"/>
      <c r="VLE425" s="152"/>
      <c r="VLF425" s="152"/>
      <c r="VLG425" s="152"/>
      <c r="VLH425" s="152"/>
      <c r="VLI425" s="152"/>
      <c r="VLJ425" s="152"/>
      <c r="VLK425" s="152"/>
      <c r="VLL425" s="152"/>
      <c r="VLM425" s="152"/>
      <c r="VLN425" s="152"/>
      <c r="VLO425" s="152"/>
      <c r="VLP425" s="152"/>
      <c r="VLQ425" s="152"/>
      <c r="VLR425" s="152"/>
      <c r="VLS425" s="152"/>
      <c r="VLT425" s="152"/>
      <c r="VLU425" s="152"/>
      <c r="VLV425" s="152"/>
      <c r="VLW425" s="152"/>
      <c r="VLX425" s="152"/>
      <c r="VLY425" s="152"/>
      <c r="VLZ425" s="152"/>
      <c r="VMA425" s="152"/>
      <c r="VMB425" s="152"/>
      <c r="VMC425" s="152"/>
      <c r="VMD425" s="152"/>
      <c r="VME425" s="152"/>
      <c r="VMF425" s="152"/>
      <c r="VMG425" s="152"/>
      <c r="VMH425" s="152"/>
      <c r="VMI425" s="152"/>
      <c r="VMJ425" s="152"/>
      <c r="VMK425" s="152"/>
      <c r="VML425" s="152"/>
      <c r="VMM425" s="152"/>
      <c r="VMN425" s="152"/>
      <c r="VMO425" s="152"/>
      <c r="VMP425" s="152"/>
      <c r="VMQ425" s="152"/>
      <c r="VMR425" s="152"/>
      <c r="VMS425" s="152"/>
      <c r="VMT425" s="152"/>
      <c r="VMU425" s="152"/>
      <c r="VMV425" s="152"/>
      <c r="VMW425" s="152"/>
      <c r="VMX425" s="152"/>
      <c r="VMY425" s="152"/>
      <c r="VMZ425" s="152"/>
      <c r="VNA425" s="152"/>
      <c r="VNB425" s="152"/>
      <c r="VNC425" s="152"/>
      <c r="VND425" s="152"/>
      <c r="VNE425" s="152"/>
      <c r="VNF425" s="152"/>
      <c r="VNG425" s="152"/>
      <c r="VNH425" s="152"/>
      <c r="VNI425" s="152"/>
      <c r="VNJ425" s="152"/>
      <c r="VNK425" s="152"/>
      <c r="VNL425" s="152"/>
      <c r="VNM425" s="152"/>
      <c r="VNN425" s="152"/>
      <c r="VNO425" s="152"/>
      <c r="VNP425" s="152"/>
      <c r="VNQ425" s="152"/>
      <c r="VNR425" s="152"/>
      <c r="VNS425" s="152"/>
      <c r="VNT425" s="152"/>
      <c r="VNU425" s="152"/>
      <c r="VNV425" s="152"/>
      <c r="VNW425" s="152"/>
      <c r="VNX425" s="152"/>
      <c r="VNY425" s="152"/>
      <c r="VNZ425" s="152"/>
      <c r="VOA425" s="152"/>
      <c r="VOB425" s="152"/>
      <c r="VOC425" s="152"/>
      <c r="VOD425" s="152"/>
      <c r="VOE425" s="152"/>
      <c r="VOF425" s="152"/>
      <c r="VOG425" s="152"/>
      <c r="VOH425" s="152"/>
      <c r="VOI425" s="152"/>
      <c r="VOJ425" s="152"/>
      <c r="VOK425" s="152"/>
      <c r="VOL425" s="152"/>
      <c r="VOM425" s="152"/>
      <c r="VON425" s="152"/>
      <c r="VOO425" s="152"/>
      <c r="VOP425" s="152"/>
      <c r="VOQ425" s="152"/>
      <c r="VOR425" s="152"/>
      <c r="VOS425" s="152"/>
      <c r="VOT425" s="152"/>
      <c r="VOU425" s="152"/>
      <c r="VOV425" s="152"/>
      <c r="VOW425" s="152"/>
      <c r="VOX425" s="152"/>
      <c r="VOY425" s="152"/>
      <c r="VOZ425" s="152"/>
      <c r="VPA425" s="152"/>
      <c r="VPB425" s="152"/>
      <c r="VPC425" s="152"/>
      <c r="VPD425" s="152"/>
      <c r="VPE425" s="152"/>
      <c r="VPF425" s="152"/>
      <c r="VPG425" s="152"/>
      <c r="VPH425" s="152"/>
      <c r="VPI425" s="152"/>
      <c r="VPJ425" s="152"/>
      <c r="VPK425" s="152"/>
      <c r="VPL425" s="152"/>
      <c r="VPM425" s="152"/>
      <c r="VPN425" s="152"/>
      <c r="VPO425" s="152"/>
      <c r="VPP425" s="152"/>
      <c r="VPQ425" s="152"/>
      <c r="VPR425" s="152"/>
      <c r="VPS425" s="152"/>
      <c r="VPT425" s="152"/>
      <c r="VPU425" s="152"/>
      <c r="VPV425" s="152"/>
      <c r="VPW425" s="152"/>
      <c r="VPX425" s="152"/>
      <c r="VPY425" s="152"/>
      <c r="VPZ425" s="152"/>
      <c r="VQA425" s="152"/>
      <c r="VQB425" s="152"/>
      <c r="VQC425" s="152"/>
      <c r="VQD425" s="152"/>
      <c r="VQE425" s="152"/>
      <c r="VQF425" s="152"/>
      <c r="VQG425" s="152"/>
      <c r="VQH425" s="152"/>
      <c r="VQI425" s="152"/>
      <c r="VQJ425" s="152"/>
      <c r="VQK425" s="152"/>
      <c r="VQL425" s="152"/>
      <c r="VQM425" s="152"/>
      <c r="VQN425" s="152"/>
      <c r="VQO425" s="152"/>
      <c r="VQP425" s="152"/>
      <c r="VQQ425" s="152"/>
      <c r="VQR425" s="152"/>
      <c r="VQS425" s="152"/>
      <c r="VQT425" s="152"/>
      <c r="VQU425" s="152"/>
      <c r="VQV425" s="152"/>
      <c r="VQW425" s="152"/>
      <c r="VQX425" s="152"/>
      <c r="VQY425" s="152"/>
      <c r="VQZ425" s="152"/>
      <c r="VRA425" s="152"/>
      <c r="VRB425" s="152"/>
      <c r="VRC425" s="152"/>
      <c r="VRD425" s="152"/>
      <c r="VRE425" s="152"/>
      <c r="VRF425" s="152"/>
      <c r="VRG425" s="152"/>
      <c r="VRH425" s="152"/>
      <c r="VRI425" s="152"/>
      <c r="VRJ425" s="152"/>
      <c r="VRK425" s="152"/>
      <c r="VRL425" s="152"/>
      <c r="VRM425" s="152"/>
      <c r="VRN425" s="152"/>
      <c r="VRO425" s="152"/>
      <c r="VRP425" s="152"/>
      <c r="VRQ425" s="152"/>
      <c r="VRR425" s="152"/>
      <c r="VRS425" s="152"/>
      <c r="VRT425" s="152"/>
      <c r="VRU425" s="152"/>
      <c r="VRV425" s="152"/>
      <c r="VRW425" s="152"/>
      <c r="VRX425" s="152"/>
      <c r="VRY425" s="152"/>
      <c r="VRZ425" s="152"/>
      <c r="VSA425" s="152"/>
      <c r="VSB425" s="152"/>
      <c r="VSC425" s="152"/>
      <c r="VSD425" s="152"/>
      <c r="VSE425" s="152"/>
      <c r="VSF425" s="152"/>
      <c r="VSG425" s="152"/>
      <c r="VSH425" s="152"/>
      <c r="VSI425" s="152"/>
      <c r="VSJ425" s="152"/>
      <c r="VSK425" s="152"/>
      <c r="VSL425" s="152"/>
      <c r="VSM425" s="152"/>
      <c r="VSN425" s="152"/>
      <c r="VSO425" s="152"/>
      <c r="VSP425" s="152"/>
      <c r="VSQ425" s="152"/>
      <c r="VSR425" s="152"/>
      <c r="VSS425" s="152"/>
      <c r="VST425" s="152"/>
      <c r="VSU425" s="152"/>
      <c r="VSV425" s="152"/>
      <c r="VSW425" s="152"/>
      <c r="VSX425" s="152"/>
      <c r="VSY425" s="152"/>
      <c r="VSZ425" s="152"/>
      <c r="VTA425" s="152"/>
      <c r="VTB425" s="152"/>
      <c r="VTC425" s="152"/>
      <c r="VTD425" s="152"/>
      <c r="VTE425" s="152"/>
      <c r="VTF425" s="152"/>
      <c r="VTG425" s="152"/>
      <c r="VTH425" s="152"/>
      <c r="VTI425" s="152"/>
      <c r="VTJ425" s="152"/>
      <c r="VTK425" s="152"/>
      <c r="VTL425" s="152"/>
      <c r="VTM425" s="152"/>
      <c r="VTN425" s="152"/>
      <c r="VTO425" s="152"/>
      <c r="VTP425" s="152"/>
      <c r="VTQ425" s="152"/>
      <c r="VTR425" s="152"/>
      <c r="VTS425" s="152"/>
      <c r="VTT425" s="152"/>
      <c r="VTU425" s="152"/>
      <c r="VTV425" s="152"/>
      <c r="VTW425" s="152"/>
      <c r="VTX425" s="152"/>
      <c r="VTY425" s="152"/>
      <c r="VTZ425" s="152"/>
      <c r="VUA425" s="152"/>
      <c r="VUB425" s="152"/>
      <c r="VUC425" s="152"/>
      <c r="VUD425" s="152"/>
      <c r="VUE425" s="152"/>
      <c r="VUF425" s="152"/>
      <c r="VUG425" s="152"/>
      <c r="VUH425" s="152"/>
      <c r="VUI425" s="152"/>
      <c r="VUJ425" s="152"/>
      <c r="VUK425" s="152"/>
      <c r="VUL425" s="152"/>
      <c r="VUM425" s="152"/>
      <c r="VUN425" s="152"/>
      <c r="VUO425" s="152"/>
      <c r="VUP425" s="152"/>
      <c r="VUQ425" s="152"/>
      <c r="VUR425" s="152"/>
      <c r="VUS425" s="152"/>
      <c r="VUT425" s="152"/>
      <c r="VUU425" s="152"/>
      <c r="VUV425" s="152"/>
      <c r="VUW425" s="152"/>
      <c r="VUX425" s="152"/>
      <c r="VUY425" s="152"/>
      <c r="VUZ425" s="152"/>
      <c r="VVA425" s="152"/>
      <c r="VVB425" s="152"/>
      <c r="VVC425" s="152"/>
      <c r="VVD425" s="152"/>
      <c r="VVE425" s="152"/>
      <c r="VVF425" s="152"/>
      <c r="VVG425" s="152"/>
      <c r="VVH425" s="152"/>
      <c r="VVI425" s="152"/>
      <c r="VVJ425" s="152"/>
      <c r="VVK425" s="152"/>
      <c r="VVL425" s="152"/>
      <c r="VVM425" s="152"/>
      <c r="VVN425" s="152"/>
      <c r="VVO425" s="152"/>
      <c r="VVP425" s="152"/>
      <c r="VVQ425" s="152"/>
      <c r="VVR425" s="152"/>
      <c r="VVS425" s="152"/>
      <c r="VVT425" s="152"/>
      <c r="VVU425" s="152"/>
      <c r="VVV425" s="152"/>
      <c r="VVW425" s="152"/>
      <c r="VVX425" s="152"/>
      <c r="VVY425" s="152"/>
      <c r="VVZ425" s="152"/>
      <c r="VWA425" s="152"/>
      <c r="VWB425" s="152"/>
      <c r="VWC425" s="152"/>
      <c r="VWD425" s="152"/>
      <c r="VWE425" s="152"/>
      <c r="VWF425" s="152"/>
      <c r="VWG425" s="152"/>
      <c r="VWH425" s="152"/>
      <c r="VWI425" s="152"/>
      <c r="VWJ425" s="152"/>
      <c r="VWK425" s="152"/>
      <c r="VWL425" s="152"/>
      <c r="VWM425" s="152"/>
      <c r="VWN425" s="152"/>
      <c r="VWO425" s="152"/>
      <c r="VWP425" s="152"/>
      <c r="VWQ425" s="152"/>
      <c r="VWR425" s="152"/>
      <c r="VWS425" s="152"/>
      <c r="VWT425" s="152"/>
      <c r="VWU425" s="152"/>
      <c r="VWV425" s="152"/>
      <c r="VWW425" s="152"/>
      <c r="VWX425" s="152"/>
      <c r="VWY425" s="152"/>
      <c r="VWZ425" s="152"/>
      <c r="VXA425" s="152"/>
      <c r="VXB425" s="152"/>
      <c r="VXC425" s="152"/>
      <c r="VXD425" s="152"/>
      <c r="VXE425" s="152"/>
      <c r="VXF425" s="152"/>
      <c r="VXG425" s="152"/>
      <c r="VXH425" s="152"/>
      <c r="VXI425" s="152"/>
      <c r="VXJ425" s="152"/>
      <c r="VXK425" s="152"/>
      <c r="VXL425" s="152"/>
      <c r="VXM425" s="152"/>
      <c r="VXN425" s="152"/>
      <c r="VXO425" s="152"/>
      <c r="VXP425" s="152"/>
      <c r="VXQ425" s="152"/>
      <c r="VXR425" s="152"/>
      <c r="VXS425" s="152"/>
      <c r="VXT425" s="152"/>
      <c r="VXU425" s="152"/>
      <c r="VXV425" s="152"/>
      <c r="VXW425" s="152"/>
      <c r="VXX425" s="152"/>
      <c r="VXY425" s="152"/>
      <c r="VXZ425" s="152"/>
      <c r="VYA425" s="152"/>
      <c r="VYB425" s="152"/>
      <c r="VYC425" s="152"/>
      <c r="VYD425" s="152"/>
      <c r="VYE425" s="152"/>
      <c r="VYF425" s="152"/>
      <c r="VYG425" s="152"/>
      <c r="VYH425" s="152"/>
      <c r="VYI425" s="152"/>
      <c r="VYJ425" s="152"/>
      <c r="VYK425" s="152"/>
      <c r="VYL425" s="152"/>
      <c r="VYM425" s="152"/>
      <c r="VYN425" s="152"/>
      <c r="VYO425" s="152"/>
      <c r="VYP425" s="152"/>
      <c r="VYQ425" s="152"/>
      <c r="VYR425" s="152"/>
      <c r="VYS425" s="152"/>
      <c r="VYT425" s="152"/>
      <c r="VYU425" s="152"/>
      <c r="VYV425" s="152"/>
      <c r="VYW425" s="152"/>
      <c r="VYX425" s="152"/>
      <c r="VYY425" s="152"/>
      <c r="VYZ425" s="152"/>
      <c r="VZA425" s="152"/>
      <c r="VZB425" s="152"/>
      <c r="VZC425" s="152"/>
      <c r="VZD425" s="152"/>
      <c r="VZE425" s="152"/>
      <c r="VZF425" s="152"/>
      <c r="VZG425" s="152"/>
      <c r="VZH425" s="152"/>
      <c r="VZI425" s="152"/>
      <c r="VZJ425" s="152"/>
      <c r="VZK425" s="152"/>
      <c r="VZL425" s="152"/>
      <c r="VZM425" s="152"/>
      <c r="VZN425" s="152"/>
      <c r="VZO425" s="152"/>
      <c r="VZP425" s="152"/>
      <c r="VZQ425" s="152"/>
      <c r="VZR425" s="152"/>
      <c r="VZS425" s="152"/>
      <c r="VZT425" s="152"/>
      <c r="VZU425" s="152"/>
      <c r="VZV425" s="152"/>
      <c r="VZW425" s="152"/>
      <c r="VZX425" s="152"/>
      <c r="VZY425" s="152"/>
      <c r="VZZ425" s="152"/>
      <c r="WAA425" s="152"/>
      <c r="WAB425" s="152"/>
      <c r="WAC425" s="152"/>
      <c r="WAD425" s="152"/>
      <c r="WAE425" s="152"/>
      <c r="WAF425" s="152"/>
      <c r="WAG425" s="152"/>
      <c r="WAH425" s="152"/>
      <c r="WAI425" s="152"/>
      <c r="WAJ425" s="152"/>
      <c r="WAK425" s="152"/>
      <c r="WAL425" s="152"/>
      <c r="WAM425" s="152"/>
      <c r="WAN425" s="152"/>
      <c r="WAO425" s="152"/>
      <c r="WAP425" s="152"/>
      <c r="WAQ425" s="152"/>
      <c r="WAR425" s="152"/>
      <c r="WAS425" s="152"/>
      <c r="WAT425" s="152"/>
      <c r="WAU425" s="152"/>
      <c r="WAV425" s="152"/>
      <c r="WAW425" s="152"/>
      <c r="WAX425" s="152"/>
      <c r="WAY425" s="152"/>
      <c r="WAZ425" s="152"/>
      <c r="WBA425" s="152"/>
      <c r="WBB425" s="152"/>
      <c r="WBC425" s="152"/>
      <c r="WBD425" s="152"/>
      <c r="WBE425" s="152"/>
      <c r="WBF425" s="152"/>
      <c r="WBG425" s="152"/>
      <c r="WBH425" s="152"/>
      <c r="WBI425" s="152"/>
      <c r="WBJ425" s="152"/>
      <c r="WBK425" s="152"/>
      <c r="WBL425" s="152"/>
      <c r="WBM425" s="152"/>
      <c r="WBN425" s="152"/>
      <c r="WBO425" s="152"/>
      <c r="WBP425" s="152"/>
      <c r="WBQ425" s="152"/>
      <c r="WBR425" s="152"/>
      <c r="WBS425" s="152"/>
      <c r="WBT425" s="152"/>
      <c r="WBU425" s="152"/>
      <c r="WBV425" s="152"/>
      <c r="WBW425" s="152"/>
      <c r="WBX425" s="152"/>
      <c r="WBY425" s="152"/>
      <c r="WBZ425" s="152"/>
      <c r="WCA425" s="152"/>
      <c r="WCB425" s="152"/>
      <c r="WCC425" s="152"/>
      <c r="WCD425" s="152"/>
      <c r="WCE425" s="152"/>
      <c r="WCF425" s="152"/>
      <c r="WCG425" s="152"/>
      <c r="WCH425" s="152"/>
      <c r="WCI425" s="152"/>
      <c r="WCJ425" s="152"/>
      <c r="WCK425" s="152"/>
      <c r="WCL425" s="152"/>
      <c r="WCM425" s="152"/>
      <c r="WCN425" s="152"/>
      <c r="WCO425" s="152"/>
      <c r="WCP425" s="152"/>
      <c r="WCQ425" s="152"/>
      <c r="WCR425" s="152"/>
      <c r="WCS425" s="152"/>
      <c r="WCT425" s="152"/>
      <c r="WCU425" s="152"/>
      <c r="WCV425" s="152"/>
      <c r="WCW425" s="152"/>
      <c r="WCX425" s="152"/>
      <c r="WCY425" s="152"/>
      <c r="WCZ425" s="152"/>
      <c r="WDA425" s="152"/>
      <c r="WDB425" s="152"/>
      <c r="WDC425" s="152"/>
      <c r="WDD425" s="152"/>
      <c r="WDE425" s="152"/>
      <c r="WDF425" s="152"/>
      <c r="WDG425" s="152"/>
      <c r="WDH425" s="152"/>
      <c r="WDI425" s="152"/>
      <c r="WDJ425" s="152"/>
      <c r="WDK425" s="152"/>
      <c r="WDL425" s="152"/>
      <c r="WDM425" s="152"/>
      <c r="WDN425" s="152"/>
      <c r="WDO425" s="152"/>
      <c r="WDP425" s="152"/>
      <c r="WDQ425" s="152"/>
      <c r="WDR425" s="152"/>
      <c r="WDS425" s="152"/>
      <c r="WDT425" s="152"/>
      <c r="WDU425" s="152"/>
      <c r="WDV425" s="152"/>
      <c r="WDW425" s="152"/>
      <c r="WDX425" s="152"/>
      <c r="WDY425" s="152"/>
      <c r="WDZ425" s="152"/>
      <c r="WEA425" s="152"/>
      <c r="WEB425" s="152"/>
      <c r="WEC425" s="152"/>
      <c r="WED425" s="152"/>
      <c r="WEE425" s="152"/>
      <c r="WEF425" s="152"/>
      <c r="WEG425" s="152"/>
      <c r="WEH425" s="152"/>
      <c r="WEI425" s="152"/>
      <c r="WEJ425" s="152"/>
      <c r="WEK425" s="152"/>
      <c r="WEL425" s="152"/>
      <c r="WEM425" s="152"/>
      <c r="WEN425" s="152"/>
      <c r="WEO425" s="152"/>
      <c r="WEP425" s="152"/>
      <c r="WEQ425" s="152"/>
      <c r="WER425" s="152"/>
      <c r="WES425" s="152"/>
      <c r="WET425" s="152"/>
      <c r="WEU425" s="152"/>
      <c r="WEV425" s="152"/>
      <c r="WEW425" s="152"/>
      <c r="WEX425" s="152"/>
      <c r="WEY425" s="152"/>
      <c r="WEZ425" s="152"/>
      <c r="WFA425" s="152"/>
      <c r="WFB425" s="152"/>
      <c r="WFC425" s="152"/>
      <c r="WFD425" s="152"/>
      <c r="WFE425" s="152"/>
      <c r="WFF425" s="152"/>
      <c r="WFG425" s="152"/>
      <c r="WFH425" s="152"/>
      <c r="WFI425" s="152"/>
      <c r="WFJ425" s="152"/>
      <c r="WFK425" s="152"/>
      <c r="WFL425" s="152"/>
      <c r="WFM425" s="152"/>
      <c r="WFN425" s="152"/>
      <c r="WFO425" s="152"/>
      <c r="WFP425" s="152"/>
      <c r="WFQ425" s="152"/>
      <c r="WFR425" s="152"/>
      <c r="WFS425" s="152"/>
      <c r="WFT425" s="152"/>
      <c r="WFU425" s="152"/>
      <c r="WFV425" s="152"/>
      <c r="WFW425" s="152"/>
      <c r="WFX425" s="152"/>
      <c r="WFY425" s="152"/>
      <c r="WFZ425" s="152"/>
      <c r="WGA425" s="152"/>
      <c r="WGB425" s="152"/>
      <c r="WGC425" s="152"/>
      <c r="WGD425" s="152"/>
      <c r="WGE425" s="152"/>
      <c r="WGF425" s="152"/>
      <c r="WGG425" s="152"/>
      <c r="WGH425" s="152"/>
      <c r="WGI425" s="152"/>
      <c r="WGJ425" s="152"/>
      <c r="WGK425" s="152"/>
      <c r="WGL425" s="152"/>
      <c r="WGM425" s="152"/>
      <c r="WGN425" s="152"/>
      <c r="WGO425" s="152"/>
      <c r="WGP425" s="152"/>
      <c r="WGQ425" s="152"/>
      <c r="WGR425" s="152"/>
      <c r="WGS425" s="152"/>
      <c r="WGT425" s="152"/>
      <c r="WGU425" s="152"/>
      <c r="WGV425" s="152"/>
      <c r="WGW425" s="152"/>
      <c r="WGX425" s="152"/>
      <c r="WGY425" s="152"/>
      <c r="WGZ425" s="152"/>
      <c r="WHA425" s="152"/>
      <c r="WHB425" s="152"/>
      <c r="WHC425" s="152"/>
      <c r="WHD425" s="152"/>
      <c r="WHE425" s="152"/>
      <c r="WHF425" s="152"/>
      <c r="WHG425" s="152"/>
      <c r="WHH425" s="152"/>
      <c r="WHI425" s="152"/>
      <c r="WHJ425" s="152"/>
      <c r="WHK425" s="152"/>
      <c r="WHL425" s="152"/>
      <c r="WHM425" s="152"/>
      <c r="WHN425" s="152"/>
      <c r="WHO425" s="152"/>
      <c r="WHP425" s="152"/>
      <c r="WHQ425" s="152"/>
      <c r="WHR425" s="152"/>
      <c r="WHS425" s="152"/>
      <c r="WHT425" s="152"/>
      <c r="WHU425" s="152"/>
      <c r="WHV425" s="152"/>
      <c r="WHW425" s="152"/>
      <c r="WHX425" s="152"/>
      <c r="WHY425" s="152"/>
      <c r="WHZ425" s="152"/>
      <c r="WIA425" s="152"/>
      <c r="WIB425" s="152"/>
      <c r="WIC425" s="152"/>
      <c r="WID425" s="152"/>
      <c r="WIE425" s="152"/>
      <c r="WIF425" s="152"/>
      <c r="WIG425" s="152"/>
      <c r="WIH425" s="152"/>
      <c r="WII425" s="152"/>
      <c r="WIJ425" s="152"/>
      <c r="WIK425" s="152"/>
      <c r="WIL425" s="152"/>
      <c r="WIM425" s="152"/>
      <c r="WIN425" s="152"/>
      <c r="WIO425" s="152"/>
      <c r="WIP425" s="152"/>
      <c r="WIQ425" s="152"/>
      <c r="WIR425" s="152"/>
      <c r="WIS425" s="152"/>
      <c r="WIT425" s="152"/>
      <c r="WIU425" s="152"/>
      <c r="WIV425" s="152"/>
      <c r="WIW425" s="152"/>
      <c r="WIX425" s="152"/>
      <c r="WIY425" s="152"/>
      <c r="WIZ425" s="152"/>
      <c r="WJA425" s="152"/>
      <c r="WJB425" s="152"/>
      <c r="WJC425" s="152"/>
      <c r="WJD425" s="152"/>
      <c r="WJE425" s="152"/>
      <c r="WJF425" s="152"/>
      <c r="WJG425" s="152"/>
      <c r="WJH425" s="152"/>
      <c r="WJI425" s="152"/>
      <c r="WJJ425" s="152"/>
      <c r="WJK425" s="152"/>
      <c r="WJL425" s="152"/>
      <c r="WJM425" s="152"/>
      <c r="WJN425" s="152"/>
      <c r="WJO425" s="152"/>
      <c r="WJP425" s="152"/>
      <c r="WJQ425" s="152"/>
      <c r="WJR425" s="152"/>
      <c r="WJS425" s="152"/>
      <c r="WJT425" s="152"/>
      <c r="WJU425" s="152"/>
      <c r="WJV425" s="152"/>
      <c r="WJW425" s="152"/>
      <c r="WJX425" s="152"/>
      <c r="WJY425" s="152"/>
      <c r="WJZ425" s="152"/>
      <c r="WKA425" s="152"/>
      <c r="WKB425" s="152"/>
      <c r="WKC425" s="152"/>
      <c r="WKD425" s="152"/>
      <c r="WKE425" s="152"/>
      <c r="WKF425" s="152"/>
      <c r="WKG425" s="152"/>
      <c r="WKH425" s="152"/>
      <c r="WKI425" s="152"/>
      <c r="WKJ425" s="152"/>
      <c r="WKK425" s="152"/>
      <c r="WKL425" s="152"/>
      <c r="WKM425" s="152"/>
      <c r="WKN425" s="152"/>
      <c r="WKO425" s="152"/>
      <c r="WKP425" s="152"/>
      <c r="WKQ425" s="152"/>
      <c r="WKR425" s="152"/>
      <c r="WKS425" s="152"/>
      <c r="WKT425" s="152"/>
      <c r="WKU425" s="152"/>
      <c r="WKV425" s="152"/>
      <c r="WKW425" s="152"/>
      <c r="WKX425" s="152"/>
      <c r="WKY425" s="152"/>
      <c r="WKZ425" s="152"/>
      <c r="WLA425" s="152"/>
      <c r="WLB425" s="152"/>
      <c r="WLC425" s="152"/>
      <c r="WLD425" s="152"/>
      <c r="WLE425" s="152"/>
      <c r="WLF425" s="152"/>
      <c r="WLG425" s="152"/>
      <c r="WLH425" s="152"/>
      <c r="WLI425" s="152"/>
      <c r="WLJ425" s="152"/>
      <c r="WLK425" s="152"/>
      <c r="WLL425" s="152"/>
      <c r="WLM425" s="152"/>
      <c r="WLN425" s="152"/>
      <c r="WLO425" s="152"/>
      <c r="WLP425" s="152"/>
      <c r="WLQ425" s="152"/>
      <c r="WLR425" s="152"/>
      <c r="WLS425" s="152"/>
      <c r="WLT425" s="152"/>
      <c r="WLU425" s="152"/>
      <c r="WLV425" s="152"/>
      <c r="WLW425" s="152"/>
      <c r="WLX425" s="152"/>
      <c r="WLY425" s="152"/>
      <c r="WLZ425" s="152"/>
      <c r="WMA425" s="152"/>
      <c r="WMB425" s="152"/>
      <c r="WMC425" s="152"/>
      <c r="WMD425" s="152"/>
      <c r="WME425" s="152"/>
      <c r="WMF425" s="152"/>
      <c r="WMG425" s="152"/>
      <c r="WMH425" s="152"/>
      <c r="WMI425" s="152"/>
      <c r="WMJ425" s="152"/>
      <c r="WMK425" s="152"/>
      <c r="WML425" s="152"/>
      <c r="WMM425" s="152"/>
      <c r="WMN425" s="152"/>
      <c r="WMO425" s="152"/>
      <c r="WMP425" s="152"/>
      <c r="WMQ425" s="152"/>
      <c r="WMR425" s="152"/>
      <c r="WMS425" s="152"/>
      <c r="WMT425" s="152"/>
      <c r="WMU425" s="152"/>
      <c r="WMV425" s="152"/>
      <c r="WMW425" s="152"/>
      <c r="WMX425" s="152"/>
      <c r="WMY425" s="152"/>
      <c r="WMZ425" s="152"/>
      <c r="WNA425" s="152"/>
      <c r="WNB425" s="152"/>
      <c r="WNC425" s="152"/>
      <c r="WND425" s="152"/>
      <c r="WNE425" s="152"/>
      <c r="WNF425" s="152"/>
      <c r="WNG425" s="152"/>
      <c r="WNH425" s="152"/>
      <c r="WNI425" s="152"/>
      <c r="WNJ425" s="152"/>
      <c r="WNK425" s="152"/>
      <c r="WNL425" s="152"/>
      <c r="WNM425" s="152"/>
      <c r="WNN425" s="152"/>
      <c r="WNO425" s="152"/>
      <c r="WNP425" s="152"/>
      <c r="WNQ425" s="152"/>
      <c r="WNR425" s="152"/>
      <c r="WNS425" s="152"/>
      <c r="WNT425" s="152"/>
      <c r="WNU425" s="152"/>
      <c r="WNV425" s="152"/>
      <c r="WNW425" s="152"/>
      <c r="WNX425" s="152"/>
      <c r="WNY425" s="152"/>
      <c r="WNZ425" s="152"/>
      <c r="WOA425" s="152"/>
      <c r="WOB425" s="152"/>
      <c r="WOC425" s="152"/>
      <c r="WOD425" s="152"/>
      <c r="WOE425" s="152"/>
      <c r="WOF425" s="152"/>
      <c r="WOG425" s="152"/>
      <c r="WOH425" s="152"/>
      <c r="WOI425" s="152"/>
      <c r="WOJ425" s="152"/>
      <c r="WOK425" s="152"/>
      <c r="WOL425" s="152"/>
      <c r="WOM425" s="152"/>
      <c r="WON425" s="152"/>
      <c r="WOO425" s="152"/>
      <c r="WOP425" s="152"/>
      <c r="WOQ425" s="152"/>
      <c r="WOR425" s="152"/>
      <c r="WOS425" s="152"/>
      <c r="WOT425" s="152"/>
      <c r="WOU425" s="152"/>
      <c r="WOV425" s="152"/>
      <c r="WOW425" s="152"/>
      <c r="WOX425" s="152"/>
      <c r="WOY425" s="152"/>
      <c r="WOZ425" s="152"/>
      <c r="WPA425" s="152"/>
      <c r="WPB425" s="152"/>
      <c r="WPC425" s="152"/>
      <c r="WPD425" s="152"/>
      <c r="WPE425" s="152"/>
      <c r="WPF425" s="152"/>
      <c r="WPG425" s="152"/>
      <c r="WPH425" s="152"/>
      <c r="WPI425" s="152"/>
      <c r="WPJ425" s="152"/>
      <c r="WPK425" s="152"/>
      <c r="WPL425" s="152"/>
      <c r="WPM425" s="152"/>
      <c r="WPN425" s="152"/>
      <c r="WPO425" s="152"/>
      <c r="WPP425" s="152"/>
      <c r="WPQ425" s="152"/>
      <c r="WPR425" s="152"/>
      <c r="WPS425" s="152"/>
      <c r="WPT425" s="152"/>
      <c r="WPU425" s="152"/>
      <c r="WPV425" s="152"/>
      <c r="WPW425" s="152"/>
      <c r="WPX425" s="152"/>
      <c r="WPY425" s="152"/>
      <c r="WPZ425" s="152"/>
      <c r="WQA425" s="152"/>
      <c r="WQB425" s="152"/>
      <c r="WQC425" s="152"/>
      <c r="WQD425" s="152"/>
      <c r="WQE425" s="152"/>
      <c r="WQF425" s="152"/>
      <c r="WQG425" s="152"/>
      <c r="WQH425" s="152"/>
      <c r="WQI425" s="152"/>
      <c r="WQJ425" s="152"/>
      <c r="WQK425" s="152"/>
      <c r="WQL425" s="152"/>
      <c r="WQM425" s="152"/>
      <c r="WQN425" s="152"/>
      <c r="WQO425" s="152"/>
      <c r="WQP425" s="152"/>
      <c r="WQQ425" s="152"/>
      <c r="WQR425" s="152"/>
      <c r="WQS425" s="152"/>
      <c r="WQT425" s="152"/>
      <c r="WQU425" s="152"/>
      <c r="WQV425" s="152"/>
      <c r="WQW425" s="152"/>
      <c r="WQX425" s="152"/>
      <c r="WQY425" s="152"/>
      <c r="WQZ425" s="152"/>
      <c r="WRA425" s="152"/>
      <c r="WRB425" s="152"/>
      <c r="WRC425" s="152"/>
      <c r="WRD425" s="152"/>
      <c r="WRE425" s="152"/>
      <c r="WRF425" s="152"/>
      <c r="WRG425" s="152"/>
      <c r="WRH425" s="152"/>
      <c r="WRI425" s="152"/>
      <c r="WRJ425" s="152"/>
      <c r="WRK425" s="152"/>
      <c r="WRL425" s="152"/>
      <c r="WRM425" s="152"/>
      <c r="WRN425" s="152"/>
      <c r="WRO425" s="152"/>
      <c r="WRP425" s="152"/>
      <c r="WRQ425" s="152"/>
      <c r="WRR425" s="152"/>
      <c r="WRS425" s="152"/>
      <c r="WRT425" s="152"/>
      <c r="WRU425" s="152"/>
      <c r="WRV425" s="152"/>
      <c r="WRW425" s="152"/>
      <c r="WRX425" s="152"/>
      <c r="WRY425" s="152"/>
      <c r="WRZ425" s="152"/>
      <c r="WSA425" s="152"/>
      <c r="WSB425" s="152"/>
      <c r="WSC425" s="152"/>
      <c r="WSD425" s="152"/>
      <c r="WSE425" s="152"/>
      <c r="WSF425" s="152"/>
      <c r="WSG425" s="152"/>
      <c r="WSH425" s="152"/>
      <c r="WSI425" s="152"/>
      <c r="WSJ425" s="152"/>
      <c r="WSK425" s="152"/>
      <c r="WSL425" s="152"/>
      <c r="WSM425" s="152"/>
      <c r="WSN425" s="152"/>
      <c r="WSO425" s="152"/>
      <c r="WSP425" s="152"/>
      <c r="WSQ425" s="152"/>
      <c r="WSR425" s="152"/>
      <c r="WSS425" s="152"/>
      <c r="WST425" s="152"/>
      <c r="WSU425" s="152"/>
      <c r="WSV425" s="152"/>
      <c r="WSW425" s="152"/>
      <c r="WSX425" s="152"/>
      <c r="WSY425" s="152"/>
      <c r="WSZ425" s="152"/>
      <c r="WTA425" s="152"/>
      <c r="WTB425" s="152"/>
      <c r="WTC425" s="152"/>
      <c r="WTD425" s="152"/>
      <c r="WTE425" s="152"/>
      <c r="WTF425" s="152"/>
      <c r="WTG425" s="152"/>
      <c r="WTH425" s="152"/>
      <c r="WTI425" s="152"/>
      <c r="WTJ425" s="152"/>
      <c r="WTK425" s="152"/>
      <c r="WTL425" s="152"/>
      <c r="WTM425" s="152"/>
      <c r="WTN425" s="152"/>
      <c r="WTO425" s="152"/>
      <c r="WTP425" s="152"/>
      <c r="WTQ425" s="152"/>
      <c r="WTR425" s="152"/>
      <c r="WTS425" s="152"/>
      <c r="WTT425" s="152"/>
      <c r="WTU425" s="152"/>
      <c r="WTV425" s="152"/>
      <c r="WTW425" s="152"/>
      <c r="WTX425" s="152"/>
      <c r="WTY425" s="152"/>
      <c r="WTZ425" s="152"/>
      <c r="WUA425" s="152"/>
      <c r="WUB425" s="152"/>
      <c r="WUC425" s="152"/>
      <c r="WUD425" s="152"/>
      <c r="WUE425" s="152"/>
      <c r="WUF425" s="152"/>
      <c r="WUG425" s="152"/>
      <c r="WUH425" s="152"/>
      <c r="WUI425" s="152"/>
      <c r="WUJ425" s="152"/>
      <c r="WUK425" s="152"/>
      <c r="WUL425" s="152"/>
      <c r="WUM425" s="152"/>
      <c r="WUN425" s="152"/>
      <c r="WUO425" s="152"/>
      <c r="WUP425" s="152"/>
      <c r="WUQ425" s="152"/>
      <c r="WUR425" s="152"/>
      <c r="WUS425" s="152"/>
      <c r="WUT425" s="152"/>
      <c r="WUU425" s="152"/>
      <c r="WUV425" s="152"/>
      <c r="WUW425" s="152"/>
      <c r="WUX425" s="152"/>
      <c r="WUY425" s="152"/>
      <c r="WUZ425" s="152"/>
      <c r="WVA425" s="152"/>
      <c r="WVB425" s="152"/>
      <c r="WVC425" s="152"/>
      <c r="WVD425" s="152"/>
      <c r="WVE425" s="152"/>
      <c r="WVF425" s="152"/>
      <c r="WVG425" s="152"/>
      <c r="WVH425" s="152"/>
      <c r="WVI425" s="152"/>
      <c r="WVJ425" s="152"/>
      <c r="WVK425" s="152"/>
      <c r="WVL425" s="152"/>
      <c r="WVM425" s="152"/>
      <c r="WVN425" s="152"/>
      <c r="WVO425" s="152"/>
      <c r="WVP425" s="152"/>
      <c r="WVQ425" s="152"/>
      <c r="WVR425" s="152"/>
      <c r="WVS425" s="152"/>
      <c r="WVT425" s="152"/>
      <c r="WVU425" s="152"/>
      <c r="WVV425" s="152"/>
      <c r="WVW425" s="152"/>
      <c r="WVX425" s="152"/>
      <c r="WVY425" s="152"/>
      <c r="WVZ425" s="152"/>
      <c r="WWA425" s="152"/>
      <c r="WWB425" s="152"/>
      <c r="WWC425" s="152"/>
      <c r="WWD425" s="152"/>
      <c r="WWE425" s="152"/>
      <c r="WWF425" s="152"/>
      <c r="WWG425" s="152"/>
      <c r="WWH425" s="152"/>
      <c r="WWI425" s="152"/>
      <c r="WWJ425" s="152"/>
      <c r="WWK425" s="152"/>
      <c r="WWL425" s="152"/>
      <c r="WWM425" s="152"/>
      <c r="WWN425" s="152"/>
      <c r="WWO425" s="152"/>
      <c r="WWP425" s="152"/>
      <c r="WWQ425" s="152"/>
      <c r="WWR425" s="152"/>
      <c r="WWS425" s="152"/>
      <c r="WWT425" s="152"/>
      <c r="WWU425" s="152"/>
      <c r="WWV425" s="152"/>
      <c r="WWW425" s="152"/>
      <c r="WWX425" s="152"/>
      <c r="WWY425" s="152"/>
      <c r="WWZ425" s="152"/>
      <c r="WXA425" s="152"/>
      <c r="WXB425" s="152"/>
      <c r="WXC425" s="152"/>
      <c r="WXD425" s="152"/>
      <c r="WXE425" s="152"/>
      <c r="WXF425" s="152"/>
      <c r="WXG425" s="152"/>
      <c r="WXH425" s="152"/>
      <c r="WXI425" s="152"/>
      <c r="WXJ425" s="152"/>
      <c r="WXK425" s="152"/>
      <c r="WXL425" s="152"/>
      <c r="WXM425" s="152"/>
      <c r="WXN425" s="152"/>
      <c r="WXO425" s="152"/>
      <c r="WXP425" s="152"/>
      <c r="WXQ425" s="152"/>
      <c r="WXR425" s="152"/>
      <c r="WXS425" s="152"/>
      <c r="WXT425" s="152"/>
      <c r="WXU425" s="152"/>
      <c r="WXV425" s="152"/>
      <c r="WXW425" s="152"/>
      <c r="WXX425" s="152"/>
      <c r="WXY425" s="152"/>
      <c r="WXZ425" s="152"/>
      <c r="WYA425" s="152"/>
      <c r="WYB425" s="152"/>
      <c r="WYC425" s="152"/>
      <c r="WYD425" s="152"/>
      <c r="WYE425" s="152"/>
      <c r="WYF425" s="152"/>
      <c r="WYG425" s="152"/>
      <c r="WYH425" s="152"/>
      <c r="WYI425" s="152"/>
      <c r="WYJ425" s="152"/>
      <c r="WYK425" s="152"/>
      <c r="WYL425" s="152"/>
      <c r="WYM425" s="152"/>
      <c r="WYN425" s="152"/>
      <c r="WYO425" s="152"/>
      <c r="WYP425" s="152"/>
      <c r="WYQ425" s="152"/>
      <c r="WYR425" s="152"/>
      <c r="WYS425" s="152"/>
      <c r="WYT425" s="152"/>
      <c r="WYU425" s="152"/>
      <c r="WYV425" s="152"/>
      <c r="WYW425" s="152"/>
      <c r="WYX425" s="152"/>
      <c r="WYY425" s="152"/>
      <c r="WYZ425" s="152"/>
      <c r="WZA425" s="152"/>
      <c r="WZB425" s="152"/>
      <c r="WZC425" s="152"/>
      <c r="WZD425" s="152"/>
      <c r="WZE425" s="152"/>
      <c r="WZF425" s="152"/>
      <c r="WZG425" s="152"/>
      <c r="WZH425" s="152"/>
      <c r="WZI425" s="152"/>
      <c r="WZJ425" s="152"/>
      <c r="WZK425" s="152"/>
      <c r="WZL425" s="152"/>
      <c r="WZM425" s="152"/>
      <c r="WZN425" s="152"/>
      <c r="WZO425" s="152"/>
      <c r="WZP425" s="152"/>
      <c r="WZQ425" s="152"/>
      <c r="WZR425" s="152"/>
      <c r="WZS425" s="152"/>
      <c r="WZT425" s="152"/>
      <c r="WZU425" s="152"/>
      <c r="WZV425" s="152"/>
      <c r="WZW425" s="152"/>
      <c r="WZX425" s="152"/>
      <c r="WZY425" s="152"/>
      <c r="WZZ425" s="152"/>
      <c r="XAA425" s="152"/>
      <c r="XAB425" s="152"/>
      <c r="XAC425" s="152"/>
      <c r="XAD425" s="152"/>
      <c r="XAE425" s="152"/>
      <c r="XAF425" s="152"/>
      <c r="XAG425" s="152"/>
      <c r="XAH425" s="152"/>
      <c r="XAI425" s="152"/>
      <c r="XAJ425" s="152"/>
      <c r="XAK425" s="152"/>
      <c r="XAL425" s="152"/>
      <c r="XAM425" s="152"/>
      <c r="XAN425" s="152"/>
      <c r="XAO425" s="152"/>
      <c r="XAP425" s="152"/>
      <c r="XAQ425" s="152"/>
      <c r="XAR425" s="152"/>
      <c r="XAS425" s="152"/>
      <c r="XAT425" s="152"/>
      <c r="XAU425" s="152"/>
      <c r="XAV425" s="152"/>
      <c r="XAW425" s="152"/>
      <c r="XAX425" s="152"/>
      <c r="XAY425" s="152"/>
      <c r="XAZ425" s="152"/>
      <c r="XBA425" s="152"/>
      <c r="XBB425" s="152"/>
      <c r="XBC425" s="152"/>
      <c r="XBD425" s="152"/>
      <c r="XBE425" s="152"/>
      <c r="XBF425" s="152"/>
      <c r="XBG425" s="152"/>
      <c r="XBH425" s="152"/>
      <c r="XBI425" s="152"/>
      <c r="XBJ425" s="152"/>
      <c r="XBK425" s="152"/>
      <c r="XBL425" s="152"/>
      <c r="XBM425" s="152"/>
      <c r="XBN425" s="152"/>
      <c r="XBO425" s="152"/>
      <c r="XBP425" s="152"/>
      <c r="XBQ425" s="152"/>
      <c r="XBR425" s="152"/>
      <c r="XBS425" s="152"/>
      <c r="XBT425" s="152"/>
      <c r="XBU425" s="152"/>
      <c r="XBV425" s="152"/>
      <c r="XBW425" s="152"/>
      <c r="XBX425" s="152"/>
      <c r="XBY425" s="152"/>
      <c r="XBZ425" s="152"/>
      <c r="XCA425" s="152"/>
      <c r="XCB425" s="152"/>
      <c r="XCC425" s="152"/>
      <c r="XCD425" s="152"/>
      <c r="XCE425" s="152"/>
      <c r="XCF425" s="152"/>
      <c r="XCG425" s="152"/>
      <c r="XCH425" s="152"/>
      <c r="XCI425" s="152"/>
      <c r="XCJ425" s="152"/>
      <c r="XCK425" s="152"/>
      <c r="XCL425" s="152"/>
      <c r="XCM425" s="152"/>
      <c r="XCN425" s="152"/>
      <c r="XCO425" s="152"/>
      <c r="XCP425" s="152"/>
      <c r="XCQ425" s="152"/>
      <c r="XCR425" s="152"/>
      <c r="XCS425" s="152"/>
      <c r="XCT425" s="152"/>
      <c r="XCU425" s="152"/>
      <c r="XCV425" s="152"/>
      <c r="XCW425" s="152"/>
      <c r="XCX425" s="152"/>
      <c r="XCY425" s="152"/>
      <c r="XCZ425" s="152"/>
      <c r="XDA425" s="152"/>
      <c r="XDB425" s="152"/>
      <c r="XDC425" s="152"/>
      <c r="XDD425" s="152"/>
      <c r="XDE425" s="152"/>
      <c r="XDF425" s="152"/>
      <c r="XDG425" s="152"/>
      <c r="XDH425" s="152"/>
      <c r="XDI425" s="152"/>
      <c r="XDJ425" s="152"/>
      <c r="XDK425" s="152"/>
      <c r="XDL425" s="152"/>
      <c r="XDM425" s="152"/>
      <c r="XDN425" s="152"/>
      <c r="XDO425" s="152"/>
      <c r="XDP425" s="152"/>
      <c r="XDQ425" s="152"/>
      <c r="XDR425" s="152"/>
      <c r="XDS425" s="152"/>
      <c r="XDT425" s="152"/>
      <c r="XDU425" s="152"/>
      <c r="XDV425" s="152"/>
      <c r="XDW425" s="152"/>
      <c r="XDX425" s="152"/>
      <c r="XDY425" s="152"/>
      <c r="XDZ425" s="152"/>
      <c r="XEA425" s="152"/>
      <c r="XEB425" s="152"/>
      <c r="XEC425" s="152"/>
      <c r="XED425" s="152"/>
      <c r="XEE425" s="152"/>
      <c r="XEF425" s="152"/>
      <c r="XEG425" s="152"/>
      <c r="XEH425" s="152"/>
      <c r="XEI425" s="152"/>
      <c r="XEJ425" s="152"/>
      <c r="XEK425" s="152"/>
      <c r="XEL425" s="152"/>
      <c r="XEM425" s="152"/>
      <c r="XEN425" s="152"/>
      <c r="XEO425" s="152"/>
      <c r="XEP425" s="152"/>
      <c r="XEQ425" s="152"/>
      <c r="XER425" s="152"/>
      <c r="XES425" s="152"/>
      <c r="XET425" s="152"/>
      <c r="XEU425" s="152"/>
      <c r="XEV425" s="152"/>
      <c r="XEW425" s="152"/>
      <c r="XEX425" s="152"/>
      <c r="XEY425" s="152"/>
      <c r="XEZ425" s="152"/>
      <c r="XFA425" s="152"/>
      <c r="XFB425" s="152"/>
      <c r="XFC425" s="152"/>
      <c r="XFD425" s="152"/>
    </row>
    <row r="426" spans="1:16384" hidden="1" outlineLevel="2" x14ac:dyDescent="0.2">
      <c r="B426" s="63" t="s">
        <v>267</v>
      </c>
      <c r="C426" s="154"/>
      <c r="D426" s="154"/>
      <c r="E426" s="154"/>
      <c r="F426" s="154" t="s">
        <v>401</v>
      </c>
      <c r="G426" s="154"/>
      <c r="H426" s="7"/>
      <c r="I426" s="154">
        <v>0</v>
      </c>
      <c r="J426" s="154">
        <v>0</v>
      </c>
      <c r="K426" s="154">
        <v>0</v>
      </c>
      <c r="L426" s="154">
        <v>0</v>
      </c>
      <c r="M426" s="154">
        <v>0</v>
      </c>
      <c r="N426" s="154">
        <v>31.808746271200558</v>
      </c>
      <c r="O426" s="154">
        <v>26.025337858255003</v>
      </c>
      <c r="P426" s="154">
        <v>20.241929445309449</v>
      </c>
      <c r="Q426" s="154">
        <v>14.458521032363896</v>
      </c>
      <c r="R426" s="154">
        <v>8.675112619418341</v>
      </c>
      <c r="S426" s="154">
        <v>2.8917042064727854</v>
      </c>
      <c r="T426" s="154">
        <v>7.4606987254810507E-15</v>
      </c>
      <c r="U426" s="154">
        <v>7.4606987254810507E-15</v>
      </c>
      <c r="V426" s="154">
        <v>7.4606987254810507E-15</v>
      </c>
      <c r="W426" s="154">
        <v>7.4606987254810507E-15</v>
      </c>
      <c r="X426" s="154">
        <v>7.4606987254810507E-15</v>
      </c>
      <c r="Y426" s="154">
        <v>7.4606987254810507E-15</v>
      </c>
      <c r="Z426" s="154">
        <v>7.4606987254810507E-15</v>
      </c>
      <c r="AA426" s="154">
        <v>7.4606987254810507E-15</v>
      </c>
      <c r="AB426" s="154">
        <v>7.4606987254810507E-15</v>
      </c>
      <c r="AC426" s="154">
        <v>7.4606987254810507E-15</v>
      </c>
      <c r="AD426" s="154">
        <v>7.4606987254810507E-15</v>
      </c>
      <c r="AE426" s="154">
        <v>7.4606987254810507E-15</v>
      </c>
      <c r="AF426" s="154">
        <v>7.4606987254810507E-15</v>
      </c>
      <c r="AG426" s="154">
        <f t="shared" ref="AG426:AJ426" si="134">IF(AF$25="","",AG422*((AG423+AG425)/2))*IF(AG424&lt;0,0,1)</f>
        <v>7.4606987254810507E-15</v>
      </c>
      <c r="AH426" s="154">
        <f t="shared" si="134"/>
        <v>7.4606987254810507E-15</v>
      </c>
      <c r="AI426" s="154">
        <f t="shared" si="134"/>
        <v>7.4606987254810507E-15</v>
      </c>
      <c r="AJ426" s="222">
        <f t="shared" si="134"/>
        <v>7.4606987254810507E-15</v>
      </c>
      <c r="AL426" s="154"/>
      <c r="AM426" s="154"/>
      <c r="AN426" s="154"/>
      <c r="AO426" s="154"/>
      <c r="AP426" s="154"/>
      <c r="AQ426" s="154"/>
      <c r="AR426" s="154"/>
      <c r="AS426" s="154"/>
      <c r="AT426" s="154"/>
      <c r="AU426" s="154"/>
      <c r="AV426" s="154"/>
      <c r="AW426" s="154"/>
      <c r="AX426" s="154"/>
      <c r="AY426" s="154"/>
      <c r="AZ426" s="154"/>
      <c r="BA426" s="154"/>
      <c r="BB426" s="154"/>
      <c r="BC426" s="154"/>
      <c r="BD426" s="154"/>
      <c r="BE426" s="154"/>
      <c r="BF426" s="154"/>
      <c r="BG426" s="154"/>
      <c r="BH426" s="154"/>
      <c r="BI426" s="154"/>
      <c r="BJ426" s="154"/>
      <c r="BK426" s="154"/>
      <c r="BL426" s="154"/>
      <c r="BM426" s="154"/>
      <c r="BN426" s="154"/>
      <c r="BO426" s="154"/>
      <c r="BP426" s="154"/>
      <c r="BQ426" s="154"/>
      <c r="BR426" s="154"/>
      <c r="BS426" s="154"/>
      <c r="BT426" s="154"/>
      <c r="BU426" s="154"/>
      <c r="BV426" s="154"/>
      <c r="BW426" s="154"/>
      <c r="BX426" s="154"/>
      <c r="BY426" s="154"/>
      <c r="BZ426" s="154"/>
      <c r="CA426" s="154"/>
      <c r="CB426" s="154"/>
      <c r="CC426" s="154"/>
      <c r="CD426" s="154"/>
      <c r="CE426" s="154"/>
      <c r="CF426" s="154"/>
      <c r="CG426" s="154"/>
      <c r="CH426" s="154"/>
      <c r="CI426" s="154"/>
      <c r="CJ426" s="154"/>
      <c r="CK426" s="154"/>
      <c r="CL426" s="154"/>
      <c r="CM426" s="154"/>
      <c r="CN426" s="154"/>
      <c r="CO426" s="154"/>
      <c r="CP426" s="154"/>
      <c r="CQ426" s="154"/>
      <c r="CR426" s="154"/>
      <c r="CS426" s="154"/>
      <c r="CT426" s="154"/>
      <c r="CU426" s="154"/>
      <c r="CV426" s="154"/>
      <c r="CW426" s="154"/>
      <c r="CX426" s="154"/>
      <c r="CY426" s="154"/>
      <c r="CZ426" s="154"/>
      <c r="DA426" s="154"/>
      <c r="DB426" s="154"/>
      <c r="DC426" s="154"/>
      <c r="DD426" s="154"/>
      <c r="DE426" s="154"/>
      <c r="DF426" s="154"/>
      <c r="DG426" s="154"/>
      <c r="DH426" s="154"/>
      <c r="DI426" s="154"/>
      <c r="DJ426" s="154"/>
      <c r="DK426" s="154"/>
      <c r="DL426" s="154"/>
      <c r="DM426" s="154"/>
      <c r="DN426" s="154"/>
      <c r="DO426" s="154"/>
      <c r="DP426" s="154"/>
      <c r="DQ426" s="154"/>
      <c r="DR426" s="154"/>
      <c r="DS426" s="154"/>
      <c r="DT426" s="154"/>
      <c r="DU426" s="154"/>
      <c r="DV426" s="154"/>
      <c r="DW426" s="154"/>
      <c r="DX426" s="154"/>
      <c r="DY426" s="154"/>
      <c r="DZ426" s="154"/>
      <c r="EA426" s="154"/>
      <c r="EB426" s="154"/>
      <c r="EC426" s="154"/>
      <c r="ED426" s="154"/>
      <c r="EE426" s="154"/>
      <c r="EF426" s="154"/>
      <c r="EG426" s="154"/>
      <c r="EH426" s="154"/>
      <c r="EI426" s="154"/>
      <c r="EJ426" s="154"/>
      <c r="EK426" s="154"/>
      <c r="EL426" s="154"/>
      <c r="EM426" s="154"/>
      <c r="EN426" s="154"/>
      <c r="EO426" s="154"/>
      <c r="EP426" s="154"/>
      <c r="EQ426" s="154"/>
      <c r="ER426" s="154"/>
      <c r="ES426" s="154"/>
      <c r="ET426" s="154"/>
      <c r="EU426" s="154"/>
      <c r="EV426" s="154"/>
      <c r="EW426" s="154"/>
      <c r="EX426" s="154"/>
      <c r="EY426" s="154"/>
      <c r="EZ426" s="154"/>
      <c r="FA426" s="154"/>
      <c r="FB426" s="154"/>
      <c r="FC426" s="154"/>
      <c r="FD426" s="154"/>
      <c r="FE426" s="154"/>
      <c r="FF426" s="154"/>
      <c r="FG426" s="154"/>
      <c r="FH426" s="154"/>
      <c r="FI426" s="154"/>
      <c r="FJ426" s="154"/>
      <c r="FK426" s="154"/>
      <c r="FL426" s="154"/>
      <c r="FM426" s="154"/>
      <c r="FN426" s="154"/>
      <c r="FO426" s="154"/>
      <c r="FP426" s="154"/>
      <c r="FQ426" s="154"/>
      <c r="FR426" s="154"/>
      <c r="FS426" s="154"/>
      <c r="FT426" s="154"/>
      <c r="FU426" s="154"/>
      <c r="FV426" s="154"/>
      <c r="FW426" s="154"/>
      <c r="FX426" s="154"/>
      <c r="FY426" s="154"/>
      <c r="FZ426" s="154"/>
      <c r="GA426" s="154"/>
      <c r="GB426" s="154"/>
      <c r="GC426" s="154"/>
      <c r="GD426" s="154"/>
      <c r="GE426" s="154"/>
      <c r="GF426" s="154"/>
      <c r="GG426" s="154"/>
      <c r="GH426" s="154"/>
      <c r="GI426" s="154"/>
      <c r="GJ426" s="154"/>
      <c r="GK426" s="154"/>
      <c r="GL426" s="154"/>
      <c r="GM426" s="154"/>
      <c r="GN426" s="154"/>
      <c r="GO426" s="154"/>
      <c r="GP426" s="154"/>
      <c r="GQ426" s="154"/>
      <c r="GR426" s="154"/>
      <c r="GS426" s="154"/>
      <c r="GT426" s="154"/>
      <c r="GU426" s="154"/>
      <c r="GV426" s="154"/>
      <c r="GW426" s="154"/>
      <c r="GX426" s="154"/>
      <c r="GY426" s="154"/>
      <c r="GZ426" s="154"/>
      <c r="HA426" s="154"/>
      <c r="HB426" s="154"/>
      <c r="HC426" s="154"/>
      <c r="HD426" s="154"/>
      <c r="HE426" s="154"/>
      <c r="HF426" s="154"/>
      <c r="HG426" s="154"/>
      <c r="HH426" s="154"/>
      <c r="HI426" s="154"/>
      <c r="HJ426" s="154"/>
      <c r="HK426" s="154"/>
      <c r="HL426" s="154"/>
      <c r="HM426" s="154"/>
      <c r="HN426" s="154"/>
      <c r="HO426" s="154"/>
      <c r="HP426" s="154"/>
      <c r="HQ426" s="154"/>
      <c r="HR426" s="154"/>
      <c r="HS426" s="154"/>
      <c r="HT426" s="154"/>
      <c r="HU426" s="154"/>
      <c r="HV426" s="154"/>
      <c r="HW426" s="154"/>
      <c r="HX426" s="154"/>
      <c r="HY426" s="154"/>
      <c r="HZ426" s="154"/>
      <c r="IA426" s="154"/>
      <c r="IB426" s="154"/>
      <c r="IC426" s="154"/>
      <c r="ID426" s="154"/>
      <c r="IE426" s="154"/>
      <c r="IF426" s="154"/>
      <c r="IG426" s="154"/>
      <c r="IH426" s="154"/>
      <c r="II426" s="154"/>
      <c r="IJ426" s="154"/>
      <c r="IK426" s="154"/>
      <c r="IL426" s="154"/>
      <c r="IM426" s="154"/>
      <c r="IN426" s="154"/>
      <c r="IO426" s="154"/>
      <c r="IP426" s="154"/>
      <c r="IQ426" s="154"/>
      <c r="IR426" s="154"/>
      <c r="IS426" s="154"/>
      <c r="IT426" s="154"/>
      <c r="IU426" s="154"/>
      <c r="IV426" s="154"/>
      <c r="IW426" s="154"/>
      <c r="IX426" s="154"/>
      <c r="IY426" s="154"/>
      <c r="IZ426" s="154"/>
      <c r="JA426" s="154"/>
      <c r="JB426" s="154"/>
      <c r="JC426" s="154"/>
      <c r="JD426" s="154"/>
      <c r="JE426" s="154"/>
      <c r="JF426" s="154"/>
      <c r="JG426" s="154"/>
      <c r="JH426" s="154"/>
      <c r="JI426" s="154"/>
      <c r="JJ426" s="154"/>
      <c r="JK426" s="154"/>
      <c r="JL426" s="154"/>
      <c r="JM426" s="154"/>
      <c r="JN426" s="154"/>
      <c r="JO426" s="154"/>
      <c r="JP426" s="154"/>
      <c r="JQ426" s="154"/>
      <c r="JR426" s="154"/>
      <c r="JS426" s="154"/>
      <c r="JT426" s="154"/>
      <c r="JU426" s="154"/>
      <c r="JV426" s="154"/>
      <c r="JW426" s="154"/>
      <c r="JX426" s="154"/>
      <c r="JY426" s="154"/>
      <c r="JZ426" s="154"/>
      <c r="KA426" s="154"/>
      <c r="KB426" s="154"/>
      <c r="KC426" s="154"/>
      <c r="KD426" s="154"/>
      <c r="KE426" s="154"/>
      <c r="KF426" s="154"/>
      <c r="KG426" s="154"/>
      <c r="KH426" s="154"/>
      <c r="KI426" s="154"/>
      <c r="KJ426" s="154"/>
      <c r="KK426" s="154"/>
      <c r="KL426" s="154"/>
      <c r="KM426" s="154"/>
      <c r="KN426" s="154"/>
      <c r="KO426" s="154"/>
      <c r="KP426" s="154"/>
      <c r="KQ426" s="154"/>
      <c r="KR426" s="154"/>
      <c r="KS426" s="154"/>
      <c r="KT426" s="154"/>
      <c r="KU426" s="154"/>
      <c r="KV426" s="154"/>
      <c r="KW426" s="154"/>
      <c r="KX426" s="154"/>
      <c r="KY426" s="154"/>
      <c r="KZ426" s="154"/>
      <c r="LA426" s="154"/>
      <c r="LB426" s="154"/>
      <c r="LC426" s="154"/>
      <c r="LD426" s="154"/>
      <c r="LE426" s="154"/>
      <c r="LF426" s="154"/>
      <c r="LG426" s="154"/>
      <c r="LH426" s="154"/>
      <c r="LI426" s="154"/>
      <c r="LJ426" s="154"/>
      <c r="LK426" s="154"/>
      <c r="LL426" s="154"/>
      <c r="LM426" s="154"/>
      <c r="LN426" s="154"/>
      <c r="LO426" s="154"/>
      <c r="LP426" s="154"/>
      <c r="LQ426" s="154"/>
      <c r="LR426" s="154"/>
      <c r="LS426" s="154"/>
      <c r="LT426" s="154"/>
      <c r="LU426" s="154"/>
      <c r="LV426" s="154"/>
      <c r="LW426" s="154"/>
      <c r="LX426" s="154"/>
      <c r="LY426" s="154"/>
      <c r="LZ426" s="154"/>
      <c r="MA426" s="154"/>
      <c r="MB426" s="154"/>
      <c r="MC426" s="154"/>
      <c r="MD426" s="154"/>
      <c r="ME426" s="154"/>
      <c r="MF426" s="154"/>
      <c r="MG426" s="154"/>
      <c r="MH426" s="154"/>
      <c r="MI426" s="154"/>
      <c r="MJ426" s="154"/>
      <c r="MK426" s="154"/>
      <c r="ML426" s="154"/>
      <c r="MM426" s="154"/>
      <c r="MN426" s="154"/>
      <c r="MO426" s="154"/>
      <c r="MP426" s="154"/>
      <c r="MQ426" s="154"/>
      <c r="MR426" s="154"/>
      <c r="MS426" s="154"/>
      <c r="MT426" s="154"/>
      <c r="MU426" s="154"/>
      <c r="MV426" s="154"/>
      <c r="MW426" s="154"/>
      <c r="MX426" s="154"/>
      <c r="MY426" s="154"/>
      <c r="MZ426" s="154"/>
      <c r="NA426" s="154"/>
      <c r="NB426" s="154"/>
      <c r="NC426" s="154"/>
      <c r="ND426" s="154"/>
      <c r="NE426" s="154"/>
      <c r="NF426" s="154"/>
      <c r="NG426" s="154"/>
      <c r="NH426" s="154"/>
      <c r="NI426" s="154"/>
      <c r="NJ426" s="154"/>
      <c r="NK426" s="154"/>
      <c r="NL426" s="154"/>
      <c r="NM426" s="154"/>
      <c r="NN426" s="154"/>
      <c r="NO426" s="154"/>
      <c r="NP426" s="154"/>
      <c r="NQ426" s="154"/>
      <c r="NR426" s="154"/>
      <c r="NS426" s="154"/>
      <c r="NT426" s="154"/>
      <c r="NU426" s="154"/>
      <c r="NV426" s="154"/>
      <c r="NW426" s="154"/>
      <c r="NX426" s="154"/>
      <c r="NY426" s="154"/>
      <c r="NZ426" s="154"/>
      <c r="OA426" s="154"/>
      <c r="OB426" s="154"/>
      <c r="OC426" s="154"/>
      <c r="OD426" s="154"/>
      <c r="OE426" s="154"/>
      <c r="OF426" s="154"/>
      <c r="OG426" s="154"/>
      <c r="OH426" s="154"/>
      <c r="OI426" s="154"/>
      <c r="OJ426" s="154"/>
      <c r="OK426" s="154"/>
      <c r="OL426" s="154"/>
      <c r="OM426" s="154"/>
      <c r="ON426" s="154"/>
      <c r="OO426" s="154"/>
      <c r="OP426" s="154"/>
      <c r="OQ426" s="154"/>
      <c r="OR426" s="154"/>
      <c r="OS426" s="154"/>
      <c r="OT426" s="154"/>
      <c r="OU426" s="154"/>
      <c r="OV426" s="154"/>
      <c r="OW426" s="154"/>
      <c r="OX426" s="154"/>
      <c r="OY426" s="154"/>
      <c r="OZ426" s="154"/>
      <c r="PA426" s="154"/>
      <c r="PB426" s="154"/>
      <c r="PC426" s="154"/>
      <c r="PD426" s="154"/>
      <c r="PE426" s="154"/>
      <c r="PF426" s="154"/>
      <c r="PG426" s="154"/>
      <c r="PH426" s="154"/>
      <c r="PI426" s="154"/>
      <c r="PJ426" s="154"/>
      <c r="PK426" s="154"/>
      <c r="PL426" s="154"/>
      <c r="PM426" s="154"/>
      <c r="PN426" s="154"/>
      <c r="PO426" s="154"/>
      <c r="PP426" s="154"/>
      <c r="PQ426" s="154"/>
      <c r="PR426" s="154"/>
      <c r="PS426" s="154"/>
      <c r="PT426" s="154"/>
      <c r="PU426" s="154"/>
      <c r="PV426" s="154"/>
      <c r="PW426" s="154"/>
      <c r="PX426" s="154"/>
      <c r="PY426" s="154"/>
      <c r="PZ426" s="154"/>
      <c r="QA426" s="154"/>
      <c r="QB426" s="154"/>
      <c r="QC426" s="154"/>
      <c r="QD426" s="154"/>
      <c r="QE426" s="154"/>
      <c r="QF426" s="154"/>
      <c r="QG426" s="154"/>
      <c r="QH426" s="154"/>
      <c r="QI426" s="154"/>
      <c r="QJ426" s="154"/>
      <c r="QK426" s="154"/>
      <c r="QL426" s="154"/>
      <c r="QM426" s="154"/>
      <c r="QN426" s="154"/>
      <c r="QO426" s="154"/>
      <c r="QP426" s="154"/>
      <c r="QQ426" s="154"/>
      <c r="QR426" s="154"/>
      <c r="QS426" s="154"/>
      <c r="QT426" s="154"/>
      <c r="QU426" s="154"/>
      <c r="QV426" s="154"/>
      <c r="QW426" s="154"/>
      <c r="QX426" s="154"/>
      <c r="QY426" s="154"/>
      <c r="QZ426" s="154"/>
      <c r="RA426" s="154"/>
      <c r="RB426" s="154"/>
      <c r="RC426" s="154"/>
      <c r="RD426" s="154"/>
      <c r="RE426" s="154"/>
      <c r="RF426" s="154"/>
      <c r="RG426" s="154"/>
      <c r="RH426" s="154"/>
      <c r="RI426" s="154"/>
      <c r="RJ426" s="154"/>
      <c r="RK426" s="154"/>
      <c r="RL426" s="154"/>
      <c r="RM426" s="154"/>
      <c r="RN426" s="154"/>
      <c r="RO426" s="154"/>
      <c r="RP426" s="154"/>
      <c r="RQ426" s="154"/>
      <c r="RR426" s="154"/>
      <c r="RS426" s="154"/>
      <c r="RT426" s="154"/>
      <c r="RU426" s="154"/>
      <c r="RV426" s="154"/>
      <c r="RW426" s="154"/>
      <c r="RX426" s="154"/>
      <c r="RY426" s="154"/>
      <c r="RZ426" s="154"/>
      <c r="SA426" s="154"/>
      <c r="SB426" s="154"/>
      <c r="SC426" s="154"/>
      <c r="SD426" s="154"/>
      <c r="SE426" s="154"/>
      <c r="SF426" s="154"/>
      <c r="SG426" s="154"/>
      <c r="SH426" s="154"/>
      <c r="SI426" s="154"/>
      <c r="SJ426" s="154"/>
      <c r="SK426" s="154"/>
      <c r="SL426" s="154"/>
      <c r="SM426" s="154"/>
      <c r="SN426" s="154"/>
      <c r="SO426" s="154"/>
      <c r="SP426" s="154"/>
      <c r="SQ426" s="154"/>
      <c r="SR426" s="154"/>
      <c r="SS426" s="154"/>
      <c r="ST426" s="154"/>
      <c r="SU426" s="154"/>
      <c r="SV426" s="154"/>
      <c r="SW426" s="154"/>
      <c r="SX426" s="154"/>
      <c r="SY426" s="154"/>
      <c r="SZ426" s="154"/>
      <c r="TA426" s="154"/>
      <c r="TB426" s="154"/>
      <c r="TC426" s="154"/>
      <c r="TD426" s="154"/>
      <c r="TE426" s="154"/>
      <c r="TF426" s="154"/>
      <c r="TG426" s="154"/>
      <c r="TH426" s="154"/>
      <c r="TI426" s="154"/>
      <c r="TJ426" s="154"/>
      <c r="TK426" s="154"/>
      <c r="TL426" s="154"/>
      <c r="TM426" s="154"/>
      <c r="TN426" s="154"/>
      <c r="TO426" s="154"/>
      <c r="TP426" s="154"/>
      <c r="TQ426" s="154"/>
      <c r="TR426" s="154"/>
      <c r="TS426" s="154"/>
      <c r="TT426" s="154"/>
      <c r="TU426" s="154"/>
      <c r="TV426" s="154"/>
      <c r="TW426" s="154"/>
      <c r="TX426" s="154"/>
      <c r="TY426" s="154"/>
      <c r="TZ426" s="154"/>
      <c r="UA426" s="154"/>
      <c r="UB426" s="154"/>
      <c r="UC426" s="154"/>
      <c r="UD426" s="154"/>
      <c r="UE426" s="154"/>
      <c r="UF426" s="154"/>
      <c r="UG426" s="154"/>
      <c r="UH426" s="154"/>
      <c r="UI426" s="154"/>
      <c r="UJ426" s="154"/>
      <c r="UK426" s="154"/>
      <c r="UL426" s="154"/>
      <c r="UM426" s="154"/>
      <c r="UN426" s="154"/>
      <c r="UO426" s="154"/>
      <c r="UP426" s="154"/>
      <c r="UQ426" s="154"/>
      <c r="UR426" s="154"/>
      <c r="US426" s="154"/>
      <c r="UT426" s="154"/>
      <c r="UU426" s="154"/>
      <c r="UV426" s="154"/>
      <c r="UW426" s="154"/>
      <c r="UX426" s="154"/>
      <c r="UY426" s="154"/>
      <c r="UZ426" s="154"/>
      <c r="VA426" s="154"/>
      <c r="VB426" s="154"/>
      <c r="VC426" s="154"/>
      <c r="VD426" s="154"/>
      <c r="VE426" s="154"/>
      <c r="VF426" s="154"/>
      <c r="VG426" s="154"/>
      <c r="VH426" s="154"/>
      <c r="VI426" s="154"/>
      <c r="VJ426" s="154"/>
      <c r="VK426" s="154"/>
      <c r="VL426" s="154"/>
      <c r="VM426" s="154"/>
      <c r="VN426" s="154"/>
      <c r="VO426" s="154"/>
      <c r="VP426" s="154"/>
      <c r="VQ426" s="154"/>
      <c r="VR426" s="154"/>
      <c r="VS426" s="154"/>
      <c r="VT426" s="154"/>
      <c r="VU426" s="154"/>
      <c r="VV426" s="154"/>
      <c r="VW426" s="154"/>
      <c r="VX426" s="154"/>
      <c r="VY426" s="154"/>
      <c r="VZ426" s="154"/>
      <c r="WA426" s="154"/>
      <c r="WB426" s="154"/>
      <c r="WC426" s="154"/>
      <c r="WD426" s="154"/>
      <c r="WE426" s="154"/>
      <c r="WF426" s="154"/>
      <c r="WG426" s="154"/>
      <c r="WH426" s="154"/>
      <c r="WI426" s="154"/>
      <c r="WJ426" s="154"/>
      <c r="WK426" s="154"/>
      <c r="WL426" s="154"/>
      <c r="WM426" s="154"/>
      <c r="WN426" s="154"/>
      <c r="WO426" s="154"/>
      <c r="WP426" s="154"/>
      <c r="WQ426" s="154"/>
      <c r="WR426" s="154"/>
      <c r="WS426" s="154"/>
      <c r="WT426" s="154"/>
      <c r="WU426" s="154"/>
      <c r="WV426" s="154"/>
      <c r="WW426" s="154"/>
      <c r="WX426" s="154"/>
      <c r="WY426" s="154"/>
      <c r="WZ426" s="154"/>
      <c r="XA426" s="154"/>
      <c r="XB426" s="154"/>
      <c r="XC426" s="154"/>
      <c r="XD426" s="154"/>
      <c r="XE426" s="154"/>
      <c r="XF426" s="154"/>
      <c r="XG426" s="154"/>
      <c r="XH426" s="154"/>
      <c r="XI426" s="154"/>
      <c r="XJ426" s="154"/>
      <c r="XK426" s="154"/>
      <c r="XL426" s="154"/>
      <c r="XM426" s="154"/>
      <c r="XN426" s="154"/>
      <c r="XO426" s="154"/>
      <c r="XP426" s="154"/>
      <c r="XQ426" s="154"/>
      <c r="XR426" s="154"/>
      <c r="XS426" s="154"/>
      <c r="XT426" s="154"/>
      <c r="XU426" s="154"/>
      <c r="XV426" s="154"/>
      <c r="XW426" s="154"/>
      <c r="XX426" s="154"/>
      <c r="XY426" s="154"/>
      <c r="XZ426" s="154"/>
      <c r="YA426" s="154"/>
      <c r="YB426" s="154"/>
      <c r="YC426" s="154"/>
      <c r="YD426" s="154"/>
      <c r="YE426" s="154"/>
      <c r="YF426" s="154"/>
      <c r="YG426" s="154"/>
      <c r="YH426" s="154"/>
      <c r="YI426" s="154"/>
      <c r="YJ426" s="154"/>
      <c r="YK426" s="154"/>
      <c r="YL426" s="154"/>
      <c r="YM426" s="154"/>
      <c r="YN426" s="154"/>
      <c r="YO426" s="154"/>
      <c r="YP426" s="154"/>
      <c r="YQ426" s="154"/>
      <c r="YR426" s="154"/>
      <c r="YS426" s="154"/>
      <c r="YT426" s="154"/>
      <c r="YU426" s="154"/>
      <c r="YV426" s="154"/>
      <c r="YW426" s="154"/>
      <c r="YX426" s="154"/>
      <c r="YY426" s="154"/>
      <c r="YZ426" s="154"/>
      <c r="ZA426" s="154"/>
      <c r="ZB426" s="154"/>
      <c r="ZC426" s="154"/>
      <c r="ZD426" s="154"/>
      <c r="ZE426" s="154"/>
      <c r="ZF426" s="154"/>
      <c r="ZG426" s="154"/>
      <c r="ZH426" s="154"/>
      <c r="ZI426" s="154"/>
      <c r="ZJ426" s="154"/>
      <c r="ZK426" s="154"/>
      <c r="ZL426" s="154"/>
      <c r="ZM426" s="154"/>
      <c r="ZN426" s="154"/>
      <c r="ZO426" s="154"/>
      <c r="ZP426" s="154"/>
      <c r="ZQ426" s="154"/>
      <c r="ZR426" s="154"/>
      <c r="ZS426" s="154"/>
      <c r="ZT426" s="154"/>
      <c r="ZU426" s="154"/>
      <c r="ZV426" s="154"/>
      <c r="ZW426" s="154"/>
      <c r="ZX426" s="154"/>
      <c r="ZY426" s="154"/>
      <c r="ZZ426" s="154"/>
      <c r="AAA426" s="154"/>
      <c r="AAB426" s="154"/>
      <c r="AAC426" s="154"/>
      <c r="AAD426" s="154"/>
      <c r="AAE426" s="154"/>
      <c r="AAF426" s="154"/>
      <c r="AAG426" s="154"/>
      <c r="AAH426" s="154"/>
      <c r="AAI426" s="154"/>
      <c r="AAJ426" s="154"/>
      <c r="AAK426" s="154"/>
      <c r="AAL426" s="154"/>
      <c r="AAM426" s="154"/>
      <c r="AAN426" s="154"/>
      <c r="AAO426" s="154"/>
      <c r="AAP426" s="154"/>
      <c r="AAQ426" s="154"/>
      <c r="AAR426" s="154"/>
      <c r="AAS426" s="154"/>
      <c r="AAT426" s="154"/>
      <c r="AAU426" s="154"/>
      <c r="AAV426" s="154"/>
      <c r="AAW426" s="154"/>
      <c r="AAX426" s="154"/>
      <c r="AAY426" s="154"/>
      <c r="AAZ426" s="154"/>
      <c r="ABA426" s="154"/>
      <c r="ABB426" s="154"/>
      <c r="ABC426" s="154"/>
      <c r="ABD426" s="154"/>
      <c r="ABE426" s="154"/>
      <c r="ABF426" s="154"/>
      <c r="ABG426" s="154"/>
      <c r="ABH426" s="154"/>
      <c r="ABI426" s="154"/>
      <c r="ABJ426" s="154"/>
      <c r="ABK426" s="154"/>
      <c r="ABL426" s="154"/>
      <c r="ABM426" s="154"/>
      <c r="ABN426" s="154"/>
      <c r="ABO426" s="154"/>
      <c r="ABP426" s="154"/>
      <c r="ABQ426" s="154"/>
      <c r="ABR426" s="154"/>
      <c r="ABS426" s="154"/>
      <c r="ABT426" s="154"/>
      <c r="ABU426" s="154"/>
      <c r="ABV426" s="154"/>
      <c r="ABW426" s="154"/>
      <c r="ABX426" s="154"/>
      <c r="ABY426" s="154"/>
      <c r="ABZ426" s="154"/>
      <c r="ACA426" s="154"/>
      <c r="ACB426" s="154"/>
      <c r="ACC426" s="154"/>
      <c r="ACD426" s="154"/>
      <c r="ACE426" s="154"/>
      <c r="ACF426" s="154"/>
      <c r="ACG426" s="154"/>
      <c r="ACH426" s="154"/>
      <c r="ACI426" s="154"/>
      <c r="ACJ426" s="154"/>
      <c r="ACK426" s="154"/>
      <c r="ACL426" s="154"/>
      <c r="ACM426" s="154"/>
      <c r="ACN426" s="154"/>
      <c r="ACO426" s="154"/>
      <c r="ACP426" s="154"/>
      <c r="ACQ426" s="154"/>
      <c r="ACR426" s="154"/>
      <c r="ACS426" s="154"/>
      <c r="ACT426" s="154"/>
      <c r="ACU426" s="154"/>
      <c r="ACV426" s="154"/>
      <c r="ACW426" s="154"/>
      <c r="ACX426" s="154"/>
      <c r="ACY426" s="154"/>
      <c r="ACZ426" s="154"/>
      <c r="ADA426" s="154"/>
      <c r="ADB426" s="154"/>
      <c r="ADC426" s="154"/>
      <c r="ADD426" s="154"/>
      <c r="ADE426" s="154"/>
      <c r="ADF426" s="154"/>
      <c r="ADG426" s="154"/>
      <c r="ADH426" s="154"/>
      <c r="ADI426" s="154"/>
      <c r="ADJ426" s="154"/>
      <c r="ADK426" s="154"/>
      <c r="ADL426" s="154"/>
      <c r="ADM426" s="154"/>
      <c r="ADN426" s="154"/>
      <c r="ADO426" s="154"/>
      <c r="ADP426" s="154"/>
      <c r="ADQ426" s="154"/>
      <c r="ADR426" s="154"/>
      <c r="ADS426" s="154"/>
      <c r="ADT426" s="154"/>
      <c r="ADU426" s="154"/>
      <c r="ADV426" s="154"/>
      <c r="ADW426" s="154"/>
      <c r="ADX426" s="154"/>
      <c r="ADY426" s="154"/>
      <c r="ADZ426" s="154"/>
      <c r="AEA426" s="154"/>
      <c r="AEB426" s="154"/>
      <c r="AEC426" s="154"/>
      <c r="AED426" s="154"/>
      <c r="AEE426" s="154"/>
      <c r="AEF426" s="154"/>
      <c r="AEG426" s="154"/>
      <c r="AEH426" s="154"/>
      <c r="AEI426" s="154"/>
      <c r="AEJ426" s="154"/>
      <c r="AEK426" s="154"/>
      <c r="AEL426" s="154"/>
      <c r="AEM426" s="154"/>
      <c r="AEN426" s="154"/>
      <c r="AEO426" s="154"/>
      <c r="AEP426" s="154"/>
      <c r="AEQ426" s="154"/>
      <c r="AER426" s="154"/>
      <c r="AES426" s="154"/>
      <c r="AET426" s="154"/>
      <c r="AEU426" s="154"/>
      <c r="AEV426" s="154"/>
      <c r="AEW426" s="154"/>
      <c r="AEX426" s="154"/>
      <c r="AEY426" s="154"/>
      <c r="AEZ426" s="154"/>
      <c r="AFA426" s="154"/>
      <c r="AFB426" s="154"/>
      <c r="AFC426" s="154"/>
      <c r="AFD426" s="154"/>
      <c r="AFE426" s="154"/>
      <c r="AFF426" s="154"/>
      <c r="AFG426" s="154"/>
      <c r="AFH426" s="154"/>
      <c r="AFI426" s="154"/>
      <c r="AFJ426" s="154"/>
      <c r="AFK426" s="154"/>
      <c r="AFL426" s="154"/>
      <c r="AFM426" s="154"/>
      <c r="AFN426" s="154"/>
      <c r="AFO426" s="154"/>
      <c r="AFP426" s="154"/>
      <c r="AFQ426" s="154"/>
      <c r="AFR426" s="154"/>
      <c r="AFS426" s="154"/>
      <c r="AFT426" s="154"/>
      <c r="AFU426" s="154"/>
      <c r="AFV426" s="154"/>
      <c r="AFW426" s="154"/>
      <c r="AFX426" s="154"/>
      <c r="AFY426" s="154"/>
      <c r="AFZ426" s="154"/>
      <c r="AGA426" s="154"/>
      <c r="AGB426" s="154"/>
      <c r="AGC426" s="154"/>
      <c r="AGD426" s="154"/>
      <c r="AGE426" s="154"/>
      <c r="AGF426" s="154"/>
      <c r="AGG426" s="154"/>
      <c r="AGH426" s="154"/>
      <c r="AGI426" s="154"/>
      <c r="AGJ426" s="154"/>
      <c r="AGK426" s="154"/>
      <c r="AGL426" s="154"/>
      <c r="AGM426" s="154"/>
      <c r="AGN426" s="154"/>
      <c r="AGO426" s="154"/>
      <c r="AGP426" s="154"/>
      <c r="AGQ426" s="154"/>
      <c r="AGR426" s="154"/>
      <c r="AGS426" s="154"/>
      <c r="AGT426" s="154"/>
      <c r="AGU426" s="154"/>
      <c r="AGV426" s="154"/>
      <c r="AGW426" s="154"/>
      <c r="AGX426" s="154"/>
      <c r="AGY426" s="154"/>
      <c r="AGZ426" s="154"/>
      <c r="AHA426" s="154"/>
      <c r="AHB426" s="154"/>
      <c r="AHC426" s="154"/>
      <c r="AHD426" s="154"/>
      <c r="AHE426" s="154"/>
      <c r="AHF426" s="154"/>
      <c r="AHG426" s="154"/>
      <c r="AHH426" s="154"/>
      <c r="AHI426" s="154"/>
      <c r="AHJ426" s="154"/>
      <c r="AHK426" s="154"/>
      <c r="AHL426" s="154"/>
      <c r="AHM426" s="154"/>
      <c r="AHN426" s="154"/>
      <c r="AHO426" s="154"/>
      <c r="AHP426" s="154"/>
      <c r="AHQ426" s="154"/>
      <c r="AHR426" s="154"/>
      <c r="AHS426" s="154"/>
      <c r="AHT426" s="154"/>
      <c r="AHU426" s="154"/>
      <c r="AHV426" s="154"/>
      <c r="AHW426" s="154"/>
      <c r="AHX426" s="154"/>
      <c r="AHY426" s="154"/>
      <c r="AHZ426" s="154"/>
      <c r="AIA426" s="154"/>
      <c r="AIB426" s="154"/>
      <c r="AIC426" s="154"/>
      <c r="AID426" s="154"/>
      <c r="AIE426" s="154"/>
      <c r="AIF426" s="154"/>
      <c r="AIG426" s="154"/>
      <c r="AIH426" s="154"/>
      <c r="AII426" s="154"/>
      <c r="AIJ426" s="154"/>
      <c r="AIK426" s="154"/>
      <c r="AIL426" s="154"/>
      <c r="AIM426" s="154"/>
      <c r="AIN426" s="154"/>
      <c r="AIO426" s="154"/>
      <c r="AIP426" s="154"/>
      <c r="AIQ426" s="154"/>
      <c r="AIR426" s="154"/>
      <c r="AIS426" s="154"/>
      <c r="AIT426" s="154"/>
      <c r="AIU426" s="154"/>
      <c r="AIV426" s="154"/>
      <c r="AIW426" s="154"/>
      <c r="AIX426" s="154"/>
      <c r="AIY426" s="154"/>
      <c r="AIZ426" s="154"/>
      <c r="AJA426" s="154"/>
      <c r="AJB426" s="154"/>
      <c r="AJC426" s="154"/>
      <c r="AJD426" s="154"/>
      <c r="AJE426" s="154"/>
      <c r="AJF426" s="154"/>
      <c r="AJG426" s="154"/>
      <c r="AJH426" s="154"/>
      <c r="AJI426" s="154"/>
      <c r="AJJ426" s="154"/>
      <c r="AJK426" s="154"/>
      <c r="AJL426" s="154"/>
      <c r="AJM426" s="154"/>
      <c r="AJN426" s="154"/>
      <c r="AJO426" s="154"/>
      <c r="AJP426" s="154"/>
      <c r="AJQ426" s="154"/>
      <c r="AJR426" s="154"/>
      <c r="AJS426" s="154"/>
      <c r="AJT426" s="154"/>
      <c r="AJU426" s="154"/>
      <c r="AJV426" s="154"/>
      <c r="AJW426" s="154"/>
      <c r="AJX426" s="154"/>
      <c r="AJY426" s="154"/>
      <c r="AJZ426" s="154"/>
      <c r="AKA426" s="154"/>
      <c r="AKB426" s="154"/>
      <c r="AKC426" s="154"/>
      <c r="AKD426" s="154"/>
      <c r="AKE426" s="154"/>
      <c r="AKF426" s="154"/>
      <c r="AKG426" s="154"/>
      <c r="AKH426" s="154"/>
      <c r="AKI426" s="154"/>
      <c r="AKJ426" s="154"/>
      <c r="AKK426" s="154"/>
      <c r="AKL426" s="154"/>
      <c r="AKM426" s="154"/>
      <c r="AKN426" s="154"/>
      <c r="AKO426" s="154"/>
      <c r="AKP426" s="154"/>
      <c r="AKQ426" s="154"/>
      <c r="AKR426" s="154"/>
      <c r="AKS426" s="154"/>
      <c r="AKT426" s="154"/>
      <c r="AKU426" s="154"/>
      <c r="AKV426" s="154"/>
      <c r="AKW426" s="154"/>
      <c r="AKX426" s="154"/>
      <c r="AKY426" s="154"/>
      <c r="AKZ426" s="154"/>
      <c r="ALA426" s="154"/>
      <c r="ALB426" s="154"/>
      <c r="ALC426" s="154"/>
      <c r="ALD426" s="154"/>
      <c r="ALE426" s="154"/>
      <c r="ALF426" s="154"/>
      <c r="ALG426" s="154"/>
      <c r="ALH426" s="154"/>
      <c r="ALI426" s="154"/>
      <c r="ALJ426" s="154"/>
      <c r="ALK426" s="154"/>
      <c r="ALL426" s="154"/>
      <c r="ALM426" s="154"/>
      <c r="ALN426" s="154"/>
      <c r="ALO426" s="154"/>
      <c r="ALP426" s="154"/>
      <c r="ALQ426" s="154"/>
      <c r="ALR426" s="154"/>
      <c r="ALS426" s="154"/>
      <c r="ALT426" s="154"/>
      <c r="ALU426" s="154"/>
      <c r="ALV426" s="154"/>
      <c r="ALW426" s="154"/>
      <c r="ALX426" s="154"/>
      <c r="ALY426" s="154"/>
      <c r="ALZ426" s="154"/>
      <c r="AMA426" s="154"/>
      <c r="AMB426" s="154"/>
      <c r="AMC426" s="154"/>
      <c r="AMD426" s="154"/>
      <c r="AME426" s="154"/>
      <c r="AMF426" s="154"/>
      <c r="AMG426" s="154"/>
      <c r="AMH426" s="154"/>
      <c r="AMI426" s="154"/>
      <c r="AMJ426" s="154"/>
      <c r="AMK426" s="154"/>
      <c r="AML426" s="154"/>
      <c r="AMM426" s="154"/>
      <c r="AMN426" s="154"/>
      <c r="AMO426" s="154"/>
      <c r="AMP426" s="154"/>
      <c r="AMQ426" s="154"/>
      <c r="AMR426" s="154"/>
      <c r="AMS426" s="154"/>
      <c r="AMT426" s="154"/>
      <c r="AMU426" s="154"/>
      <c r="AMV426" s="154"/>
      <c r="AMW426" s="154"/>
      <c r="AMX426" s="154"/>
      <c r="AMY426" s="154"/>
      <c r="AMZ426" s="154"/>
      <c r="ANA426" s="154"/>
      <c r="ANB426" s="154"/>
      <c r="ANC426" s="154"/>
      <c r="AND426" s="154"/>
      <c r="ANE426" s="154"/>
      <c r="ANF426" s="154"/>
      <c r="ANG426" s="154"/>
      <c r="ANH426" s="154"/>
      <c r="ANI426" s="154"/>
      <c r="ANJ426" s="154"/>
      <c r="ANK426" s="154"/>
      <c r="ANL426" s="154"/>
      <c r="ANM426" s="154"/>
      <c r="ANN426" s="154"/>
      <c r="ANO426" s="154"/>
      <c r="ANP426" s="154"/>
      <c r="ANQ426" s="154"/>
      <c r="ANR426" s="154"/>
      <c r="ANS426" s="154"/>
      <c r="ANT426" s="154"/>
      <c r="ANU426" s="154"/>
      <c r="ANV426" s="154"/>
      <c r="ANW426" s="154"/>
      <c r="ANX426" s="154"/>
      <c r="ANY426" s="154"/>
      <c r="ANZ426" s="154"/>
      <c r="AOA426" s="154"/>
      <c r="AOB426" s="154"/>
      <c r="AOC426" s="154"/>
      <c r="AOD426" s="154"/>
      <c r="AOE426" s="154"/>
      <c r="AOF426" s="154"/>
      <c r="AOG426" s="154"/>
      <c r="AOH426" s="154"/>
      <c r="AOI426" s="154"/>
      <c r="AOJ426" s="154"/>
      <c r="AOK426" s="154"/>
      <c r="AOL426" s="154"/>
      <c r="AOM426" s="154"/>
      <c r="AON426" s="154"/>
      <c r="AOO426" s="154"/>
      <c r="AOP426" s="154"/>
      <c r="AOQ426" s="154"/>
      <c r="AOR426" s="154"/>
      <c r="AOS426" s="154"/>
      <c r="AOT426" s="154"/>
      <c r="AOU426" s="154"/>
      <c r="AOV426" s="154"/>
      <c r="AOW426" s="154"/>
      <c r="AOX426" s="154"/>
      <c r="AOY426" s="154"/>
      <c r="AOZ426" s="154"/>
      <c r="APA426" s="154"/>
      <c r="APB426" s="154"/>
      <c r="APC426" s="154"/>
      <c r="APD426" s="154"/>
      <c r="APE426" s="154"/>
      <c r="APF426" s="154"/>
      <c r="APG426" s="154"/>
      <c r="APH426" s="154"/>
      <c r="API426" s="154"/>
      <c r="APJ426" s="154"/>
      <c r="APK426" s="154"/>
      <c r="APL426" s="154"/>
      <c r="APM426" s="154"/>
      <c r="APN426" s="154"/>
      <c r="APO426" s="154"/>
      <c r="APP426" s="154"/>
      <c r="APQ426" s="154"/>
      <c r="APR426" s="154"/>
      <c r="APS426" s="154"/>
      <c r="APT426" s="154"/>
      <c r="APU426" s="154"/>
      <c r="APV426" s="154"/>
      <c r="APW426" s="154"/>
      <c r="APX426" s="154"/>
      <c r="APY426" s="154"/>
      <c r="APZ426" s="154"/>
      <c r="AQA426" s="154"/>
      <c r="AQB426" s="154"/>
      <c r="AQC426" s="154"/>
      <c r="AQD426" s="154"/>
      <c r="AQE426" s="154"/>
      <c r="AQF426" s="154"/>
      <c r="AQG426" s="154"/>
      <c r="AQH426" s="154"/>
      <c r="AQI426" s="154"/>
      <c r="AQJ426" s="154"/>
      <c r="AQK426" s="154"/>
      <c r="AQL426" s="154"/>
      <c r="AQM426" s="154"/>
      <c r="AQN426" s="154"/>
      <c r="AQO426" s="154"/>
      <c r="AQP426" s="154"/>
      <c r="AQQ426" s="154"/>
      <c r="AQR426" s="154"/>
      <c r="AQS426" s="154"/>
      <c r="AQT426" s="154"/>
      <c r="AQU426" s="154"/>
      <c r="AQV426" s="154"/>
      <c r="AQW426" s="154"/>
      <c r="AQX426" s="154"/>
      <c r="AQY426" s="154"/>
      <c r="AQZ426" s="154"/>
      <c r="ARA426" s="154"/>
      <c r="ARB426" s="154"/>
      <c r="ARC426" s="154"/>
      <c r="ARD426" s="154"/>
      <c r="ARE426" s="154"/>
      <c r="ARF426" s="154"/>
      <c r="ARG426" s="154"/>
      <c r="ARH426" s="154"/>
      <c r="ARI426" s="154"/>
      <c r="ARJ426" s="154"/>
      <c r="ARK426" s="154"/>
      <c r="ARL426" s="154"/>
      <c r="ARM426" s="154"/>
      <c r="ARN426" s="154"/>
      <c r="ARO426" s="154"/>
      <c r="ARP426" s="154"/>
      <c r="ARQ426" s="154"/>
      <c r="ARR426" s="154"/>
      <c r="ARS426" s="154"/>
      <c r="ART426" s="154"/>
      <c r="ARU426" s="154"/>
      <c r="ARV426" s="154"/>
      <c r="ARW426" s="154"/>
      <c r="ARX426" s="154"/>
      <c r="ARY426" s="154"/>
      <c r="ARZ426" s="154"/>
      <c r="ASA426" s="154"/>
      <c r="ASB426" s="154"/>
      <c r="ASC426" s="154"/>
      <c r="ASD426" s="154"/>
      <c r="ASE426" s="154"/>
      <c r="ASF426" s="154"/>
      <c r="ASG426" s="154"/>
      <c r="ASH426" s="154"/>
      <c r="ASI426" s="154"/>
      <c r="ASJ426" s="154"/>
      <c r="ASK426" s="154"/>
      <c r="ASL426" s="154"/>
      <c r="ASM426" s="154"/>
      <c r="ASN426" s="154"/>
      <c r="ASO426" s="154"/>
      <c r="ASP426" s="154"/>
      <c r="ASQ426" s="154"/>
      <c r="ASR426" s="154"/>
      <c r="ASS426" s="154"/>
      <c r="AST426" s="154"/>
      <c r="ASU426" s="154"/>
      <c r="ASV426" s="154"/>
      <c r="ASW426" s="154"/>
      <c r="ASX426" s="154"/>
      <c r="ASY426" s="154"/>
      <c r="ASZ426" s="154"/>
      <c r="ATA426" s="154"/>
      <c r="ATB426" s="154"/>
      <c r="ATC426" s="154"/>
      <c r="ATD426" s="154"/>
      <c r="ATE426" s="154"/>
      <c r="ATF426" s="154"/>
      <c r="ATG426" s="154"/>
      <c r="ATH426" s="154"/>
      <c r="ATI426" s="154"/>
      <c r="ATJ426" s="154"/>
      <c r="ATK426" s="154"/>
      <c r="ATL426" s="154"/>
      <c r="ATM426" s="154"/>
      <c r="ATN426" s="154"/>
      <c r="ATO426" s="154"/>
      <c r="ATP426" s="154"/>
      <c r="ATQ426" s="154"/>
      <c r="ATR426" s="154"/>
      <c r="ATS426" s="154"/>
      <c r="ATT426" s="154"/>
      <c r="ATU426" s="154"/>
      <c r="ATV426" s="154"/>
      <c r="ATW426" s="154"/>
      <c r="ATX426" s="154"/>
      <c r="ATY426" s="154"/>
      <c r="ATZ426" s="154"/>
      <c r="AUA426" s="154"/>
      <c r="AUB426" s="154"/>
      <c r="AUC426" s="154"/>
      <c r="AUD426" s="154"/>
      <c r="AUE426" s="154"/>
      <c r="AUF426" s="154"/>
      <c r="AUG426" s="154"/>
      <c r="AUH426" s="154"/>
      <c r="AUI426" s="154"/>
      <c r="AUJ426" s="154"/>
      <c r="AUK426" s="154"/>
      <c r="AUL426" s="154"/>
      <c r="AUM426" s="154"/>
      <c r="AUN426" s="154"/>
      <c r="AUO426" s="154"/>
      <c r="AUP426" s="154"/>
      <c r="AUQ426" s="154"/>
      <c r="AUR426" s="154"/>
      <c r="AUS426" s="154"/>
      <c r="AUT426" s="154"/>
      <c r="AUU426" s="154"/>
      <c r="AUV426" s="154"/>
      <c r="AUW426" s="154"/>
      <c r="AUX426" s="154"/>
      <c r="AUY426" s="154"/>
      <c r="AUZ426" s="154"/>
      <c r="AVA426" s="154"/>
      <c r="AVB426" s="154"/>
      <c r="AVC426" s="154"/>
      <c r="AVD426" s="154"/>
      <c r="AVE426" s="154"/>
      <c r="AVF426" s="154"/>
      <c r="AVG426" s="154"/>
      <c r="AVH426" s="154"/>
      <c r="AVI426" s="154"/>
      <c r="AVJ426" s="154"/>
      <c r="AVK426" s="154"/>
      <c r="AVL426" s="154"/>
      <c r="AVM426" s="154"/>
      <c r="AVN426" s="154"/>
      <c r="AVO426" s="154"/>
      <c r="AVP426" s="154"/>
      <c r="AVQ426" s="154"/>
      <c r="AVR426" s="154"/>
      <c r="AVS426" s="154"/>
      <c r="AVT426" s="154"/>
      <c r="AVU426" s="154"/>
      <c r="AVV426" s="154"/>
      <c r="AVW426" s="154"/>
      <c r="AVX426" s="154"/>
      <c r="AVY426" s="154"/>
      <c r="AVZ426" s="154"/>
      <c r="AWA426" s="154"/>
      <c r="AWB426" s="154"/>
      <c r="AWC426" s="154"/>
      <c r="AWD426" s="154"/>
      <c r="AWE426" s="154"/>
      <c r="AWF426" s="154"/>
      <c r="AWG426" s="154"/>
      <c r="AWH426" s="154"/>
      <c r="AWI426" s="154"/>
      <c r="AWJ426" s="154"/>
      <c r="AWK426" s="154"/>
      <c r="AWL426" s="154"/>
      <c r="AWM426" s="154"/>
      <c r="AWN426" s="154"/>
      <c r="AWO426" s="154"/>
      <c r="AWP426" s="154"/>
      <c r="AWQ426" s="154"/>
      <c r="AWR426" s="154"/>
      <c r="AWS426" s="154"/>
      <c r="AWT426" s="154"/>
      <c r="AWU426" s="154"/>
      <c r="AWV426" s="154"/>
      <c r="AWW426" s="154"/>
      <c r="AWX426" s="154"/>
      <c r="AWY426" s="154"/>
      <c r="AWZ426" s="154"/>
      <c r="AXA426" s="154"/>
      <c r="AXB426" s="154"/>
      <c r="AXC426" s="154"/>
      <c r="AXD426" s="154"/>
      <c r="AXE426" s="154"/>
      <c r="AXF426" s="154"/>
      <c r="AXG426" s="154"/>
      <c r="AXH426" s="154"/>
      <c r="AXI426" s="154"/>
      <c r="AXJ426" s="154"/>
      <c r="AXK426" s="154"/>
      <c r="AXL426" s="154"/>
      <c r="AXM426" s="154"/>
      <c r="AXN426" s="154"/>
      <c r="AXO426" s="154"/>
      <c r="AXP426" s="154"/>
      <c r="AXQ426" s="154"/>
      <c r="AXR426" s="154"/>
      <c r="AXS426" s="154"/>
      <c r="AXT426" s="154"/>
      <c r="AXU426" s="154"/>
      <c r="AXV426" s="154"/>
      <c r="AXW426" s="154"/>
      <c r="AXX426" s="154"/>
      <c r="AXY426" s="154"/>
      <c r="AXZ426" s="154"/>
      <c r="AYA426" s="154"/>
      <c r="AYB426" s="154"/>
      <c r="AYC426" s="154"/>
      <c r="AYD426" s="154"/>
      <c r="AYE426" s="154"/>
      <c r="AYF426" s="154"/>
      <c r="AYG426" s="154"/>
      <c r="AYH426" s="154"/>
      <c r="AYI426" s="154"/>
      <c r="AYJ426" s="154"/>
      <c r="AYK426" s="154"/>
      <c r="AYL426" s="154"/>
      <c r="AYM426" s="154"/>
      <c r="AYN426" s="154"/>
      <c r="AYO426" s="154"/>
      <c r="AYP426" s="154"/>
      <c r="AYQ426" s="154"/>
      <c r="AYR426" s="154"/>
      <c r="AYS426" s="154"/>
      <c r="AYT426" s="154"/>
      <c r="AYU426" s="154"/>
      <c r="AYV426" s="154"/>
      <c r="AYW426" s="154"/>
      <c r="AYX426" s="154"/>
      <c r="AYY426" s="154"/>
      <c r="AYZ426" s="154"/>
      <c r="AZA426" s="154"/>
      <c r="AZB426" s="154"/>
      <c r="AZC426" s="154"/>
      <c r="AZD426" s="154"/>
      <c r="AZE426" s="154"/>
      <c r="AZF426" s="154"/>
      <c r="AZG426" s="154"/>
      <c r="AZH426" s="154"/>
      <c r="AZI426" s="154"/>
      <c r="AZJ426" s="154"/>
      <c r="AZK426" s="154"/>
      <c r="AZL426" s="154"/>
      <c r="AZM426" s="154"/>
      <c r="AZN426" s="154"/>
      <c r="AZO426" s="154"/>
      <c r="AZP426" s="154"/>
      <c r="AZQ426" s="154"/>
      <c r="AZR426" s="154"/>
      <c r="AZS426" s="154"/>
      <c r="AZT426" s="154"/>
      <c r="AZU426" s="154"/>
      <c r="AZV426" s="154"/>
      <c r="AZW426" s="154"/>
      <c r="AZX426" s="154"/>
      <c r="AZY426" s="154"/>
      <c r="AZZ426" s="154"/>
      <c r="BAA426" s="154"/>
      <c r="BAB426" s="154"/>
      <c r="BAC426" s="154"/>
      <c r="BAD426" s="154"/>
      <c r="BAE426" s="154"/>
      <c r="BAF426" s="154"/>
      <c r="BAG426" s="154"/>
      <c r="BAH426" s="154"/>
      <c r="BAI426" s="154"/>
      <c r="BAJ426" s="154"/>
      <c r="BAK426" s="154"/>
      <c r="BAL426" s="154"/>
      <c r="BAM426" s="154"/>
      <c r="BAN426" s="154"/>
      <c r="BAO426" s="154"/>
      <c r="BAP426" s="154"/>
      <c r="BAQ426" s="154"/>
      <c r="BAR426" s="154"/>
      <c r="BAS426" s="154"/>
      <c r="BAT426" s="154"/>
      <c r="BAU426" s="154"/>
      <c r="BAV426" s="154"/>
      <c r="BAW426" s="154"/>
      <c r="BAX426" s="154"/>
      <c r="BAY426" s="154"/>
      <c r="BAZ426" s="154"/>
      <c r="BBA426" s="154"/>
      <c r="BBB426" s="154"/>
      <c r="BBC426" s="154"/>
      <c r="BBD426" s="154"/>
      <c r="BBE426" s="154"/>
      <c r="BBF426" s="154"/>
      <c r="BBG426" s="154"/>
      <c r="BBH426" s="154"/>
      <c r="BBI426" s="154"/>
      <c r="BBJ426" s="154"/>
      <c r="BBK426" s="154"/>
      <c r="BBL426" s="154"/>
      <c r="BBM426" s="154"/>
      <c r="BBN426" s="154"/>
      <c r="BBO426" s="154"/>
      <c r="BBP426" s="154"/>
      <c r="BBQ426" s="154"/>
      <c r="BBR426" s="154"/>
      <c r="BBS426" s="154"/>
      <c r="BBT426" s="154"/>
      <c r="BBU426" s="154"/>
      <c r="BBV426" s="154"/>
      <c r="BBW426" s="154"/>
      <c r="BBX426" s="154"/>
      <c r="BBY426" s="154"/>
      <c r="BBZ426" s="154"/>
      <c r="BCA426" s="154"/>
      <c r="BCB426" s="154"/>
      <c r="BCC426" s="154"/>
      <c r="BCD426" s="154"/>
      <c r="BCE426" s="154"/>
      <c r="BCF426" s="154"/>
      <c r="BCG426" s="154"/>
      <c r="BCH426" s="154"/>
      <c r="BCI426" s="154"/>
      <c r="BCJ426" s="154"/>
      <c r="BCK426" s="154"/>
      <c r="BCL426" s="154"/>
      <c r="BCM426" s="154"/>
      <c r="BCN426" s="154"/>
      <c r="BCO426" s="154"/>
      <c r="BCP426" s="154"/>
      <c r="BCQ426" s="154"/>
      <c r="BCR426" s="154"/>
      <c r="BCS426" s="154"/>
      <c r="BCT426" s="154"/>
      <c r="BCU426" s="154"/>
      <c r="BCV426" s="154"/>
      <c r="BCW426" s="154"/>
      <c r="BCX426" s="154"/>
      <c r="BCY426" s="154"/>
      <c r="BCZ426" s="154"/>
      <c r="BDA426" s="154"/>
      <c r="BDB426" s="154"/>
      <c r="BDC426" s="154"/>
      <c r="BDD426" s="154"/>
      <c r="BDE426" s="154"/>
      <c r="BDF426" s="154"/>
      <c r="BDG426" s="154"/>
      <c r="BDH426" s="154"/>
      <c r="BDI426" s="154"/>
      <c r="BDJ426" s="154"/>
      <c r="BDK426" s="154"/>
      <c r="BDL426" s="154"/>
      <c r="BDM426" s="154"/>
      <c r="BDN426" s="154"/>
      <c r="BDO426" s="154"/>
      <c r="BDP426" s="154"/>
      <c r="BDQ426" s="154"/>
      <c r="BDR426" s="154"/>
      <c r="BDS426" s="154"/>
      <c r="BDT426" s="154"/>
      <c r="BDU426" s="154"/>
      <c r="BDV426" s="154"/>
      <c r="BDW426" s="154"/>
      <c r="BDX426" s="154"/>
      <c r="BDY426" s="154"/>
      <c r="BDZ426" s="154"/>
      <c r="BEA426" s="154"/>
      <c r="BEB426" s="154"/>
      <c r="BEC426" s="154"/>
      <c r="BED426" s="154"/>
      <c r="BEE426" s="154"/>
      <c r="BEF426" s="154"/>
      <c r="BEG426" s="154"/>
      <c r="BEH426" s="154"/>
      <c r="BEI426" s="154"/>
      <c r="BEJ426" s="154"/>
      <c r="BEK426" s="154"/>
      <c r="BEL426" s="154"/>
      <c r="BEM426" s="154"/>
      <c r="BEN426" s="154"/>
      <c r="BEO426" s="154"/>
      <c r="BEP426" s="154"/>
      <c r="BEQ426" s="154"/>
      <c r="BER426" s="154"/>
      <c r="BES426" s="154"/>
      <c r="BET426" s="154"/>
      <c r="BEU426" s="154"/>
      <c r="BEV426" s="154"/>
      <c r="BEW426" s="154"/>
      <c r="BEX426" s="154"/>
      <c r="BEY426" s="154"/>
      <c r="BEZ426" s="154"/>
      <c r="BFA426" s="154"/>
      <c r="BFB426" s="154"/>
      <c r="BFC426" s="154"/>
      <c r="BFD426" s="154"/>
      <c r="BFE426" s="154"/>
      <c r="BFF426" s="154"/>
      <c r="BFG426" s="154"/>
      <c r="BFH426" s="154"/>
      <c r="BFI426" s="154"/>
      <c r="BFJ426" s="154"/>
      <c r="BFK426" s="154"/>
      <c r="BFL426" s="154"/>
      <c r="BFM426" s="154"/>
      <c r="BFN426" s="154"/>
      <c r="BFO426" s="154"/>
      <c r="BFP426" s="154"/>
      <c r="BFQ426" s="154"/>
      <c r="BFR426" s="154"/>
      <c r="BFS426" s="154"/>
      <c r="BFT426" s="154"/>
      <c r="BFU426" s="154"/>
      <c r="BFV426" s="154"/>
      <c r="BFW426" s="154"/>
      <c r="BFX426" s="154"/>
      <c r="BFY426" s="154"/>
      <c r="BFZ426" s="154"/>
      <c r="BGA426" s="154"/>
      <c r="BGB426" s="154"/>
      <c r="BGC426" s="154"/>
      <c r="BGD426" s="154"/>
      <c r="BGE426" s="154"/>
      <c r="BGF426" s="154"/>
      <c r="BGG426" s="154"/>
      <c r="BGH426" s="154"/>
      <c r="BGI426" s="154"/>
      <c r="BGJ426" s="154"/>
      <c r="BGK426" s="154"/>
      <c r="BGL426" s="154"/>
      <c r="BGM426" s="154"/>
      <c r="BGN426" s="154"/>
      <c r="BGO426" s="154"/>
      <c r="BGP426" s="154"/>
      <c r="BGQ426" s="154"/>
      <c r="BGR426" s="154"/>
      <c r="BGS426" s="154"/>
      <c r="BGT426" s="154"/>
      <c r="BGU426" s="154"/>
      <c r="BGV426" s="154"/>
      <c r="BGW426" s="154"/>
      <c r="BGX426" s="154"/>
      <c r="BGY426" s="154"/>
      <c r="BGZ426" s="154"/>
      <c r="BHA426" s="154"/>
      <c r="BHB426" s="154"/>
      <c r="BHC426" s="154"/>
      <c r="BHD426" s="154"/>
      <c r="BHE426" s="154"/>
      <c r="BHF426" s="154"/>
      <c r="BHG426" s="154"/>
      <c r="BHH426" s="154"/>
      <c r="BHI426" s="154"/>
      <c r="BHJ426" s="154"/>
      <c r="BHK426" s="154"/>
      <c r="BHL426" s="154"/>
      <c r="BHM426" s="154"/>
      <c r="BHN426" s="154"/>
      <c r="BHO426" s="154"/>
      <c r="BHP426" s="154"/>
      <c r="BHQ426" s="154"/>
      <c r="BHR426" s="154"/>
      <c r="BHS426" s="154"/>
      <c r="BHT426" s="154"/>
      <c r="BHU426" s="154"/>
      <c r="BHV426" s="154"/>
      <c r="BHW426" s="154"/>
      <c r="BHX426" s="154"/>
      <c r="BHY426" s="154"/>
      <c r="BHZ426" s="154"/>
      <c r="BIA426" s="154"/>
      <c r="BIB426" s="154"/>
      <c r="BIC426" s="154"/>
      <c r="BID426" s="154"/>
      <c r="BIE426" s="154"/>
      <c r="BIF426" s="154"/>
      <c r="BIG426" s="154"/>
      <c r="BIH426" s="154"/>
      <c r="BII426" s="154"/>
      <c r="BIJ426" s="154"/>
      <c r="BIK426" s="154"/>
      <c r="BIL426" s="154"/>
      <c r="BIM426" s="154"/>
      <c r="BIN426" s="154"/>
      <c r="BIO426" s="154"/>
      <c r="BIP426" s="154"/>
      <c r="BIQ426" s="154"/>
      <c r="BIR426" s="154"/>
      <c r="BIS426" s="154"/>
      <c r="BIT426" s="154"/>
      <c r="BIU426" s="154"/>
      <c r="BIV426" s="154"/>
      <c r="BIW426" s="154"/>
      <c r="BIX426" s="154"/>
      <c r="BIY426" s="154"/>
      <c r="BIZ426" s="154"/>
      <c r="BJA426" s="154"/>
      <c r="BJB426" s="154"/>
      <c r="BJC426" s="154"/>
      <c r="BJD426" s="154"/>
      <c r="BJE426" s="154"/>
      <c r="BJF426" s="154"/>
      <c r="BJG426" s="154"/>
      <c r="BJH426" s="154"/>
      <c r="BJI426" s="154"/>
      <c r="BJJ426" s="154"/>
      <c r="BJK426" s="154"/>
      <c r="BJL426" s="154"/>
      <c r="BJM426" s="154"/>
      <c r="BJN426" s="154"/>
      <c r="BJO426" s="154"/>
      <c r="BJP426" s="154"/>
      <c r="BJQ426" s="154"/>
      <c r="BJR426" s="154"/>
      <c r="BJS426" s="154"/>
      <c r="BJT426" s="154"/>
      <c r="BJU426" s="154"/>
      <c r="BJV426" s="154"/>
      <c r="BJW426" s="154"/>
      <c r="BJX426" s="154"/>
      <c r="BJY426" s="154"/>
      <c r="BJZ426" s="154"/>
      <c r="BKA426" s="154"/>
      <c r="BKB426" s="154"/>
      <c r="BKC426" s="154"/>
      <c r="BKD426" s="154"/>
      <c r="BKE426" s="154"/>
      <c r="BKF426" s="154"/>
      <c r="BKG426" s="154"/>
      <c r="BKH426" s="154"/>
      <c r="BKI426" s="154"/>
      <c r="BKJ426" s="154"/>
      <c r="BKK426" s="154"/>
      <c r="BKL426" s="154"/>
      <c r="BKM426" s="154"/>
      <c r="BKN426" s="154"/>
      <c r="BKO426" s="154"/>
      <c r="BKP426" s="154"/>
      <c r="BKQ426" s="154"/>
      <c r="BKR426" s="154"/>
      <c r="BKS426" s="154"/>
      <c r="BKT426" s="154"/>
      <c r="BKU426" s="154"/>
      <c r="BKV426" s="154"/>
      <c r="BKW426" s="154"/>
      <c r="BKX426" s="154"/>
      <c r="BKY426" s="154"/>
      <c r="BKZ426" s="154"/>
      <c r="BLA426" s="154"/>
      <c r="BLB426" s="154"/>
      <c r="BLC426" s="154"/>
      <c r="BLD426" s="154"/>
      <c r="BLE426" s="154"/>
      <c r="BLF426" s="154"/>
      <c r="BLG426" s="154"/>
      <c r="BLH426" s="154"/>
      <c r="BLI426" s="154"/>
      <c r="BLJ426" s="154"/>
      <c r="BLK426" s="154"/>
      <c r="BLL426" s="154"/>
      <c r="BLM426" s="154"/>
      <c r="BLN426" s="154"/>
      <c r="BLO426" s="154"/>
      <c r="BLP426" s="154"/>
      <c r="BLQ426" s="154"/>
      <c r="BLR426" s="154"/>
      <c r="BLS426" s="154"/>
      <c r="BLT426" s="154"/>
      <c r="BLU426" s="154"/>
      <c r="BLV426" s="154"/>
      <c r="BLW426" s="154"/>
      <c r="BLX426" s="154"/>
      <c r="BLY426" s="154"/>
      <c r="BLZ426" s="154"/>
      <c r="BMA426" s="154"/>
      <c r="BMB426" s="154"/>
      <c r="BMC426" s="154"/>
      <c r="BMD426" s="154"/>
      <c r="BME426" s="154"/>
      <c r="BMF426" s="154"/>
      <c r="BMG426" s="154"/>
      <c r="BMH426" s="154"/>
      <c r="BMI426" s="154"/>
      <c r="BMJ426" s="154"/>
      <c r="BMK426" s="154"/>
      <c r="BML426" s="154"/>
      <c r="BMM426" s="154"/>
      <c r="BMN426" s="154"/>
      <c r="BMO426" s="154"/>
      <c r="BMP426" s="154"/>
      <c r="BMQ426" s="154"/>
      <c r="BMR426" s="154"/>
      <c r="BMS426" s="154"/>
      <c r="BMT426" s="154"/>
      <c r="BMU426" s="154"/>
      <c r="BMV426" s="154"/>
      <c r="BMW426" s="154"/>
      <c r="BMX426" s="154"/>
      <c r="BMY426" s="154"/>
      <c r="BMZ426" s="154"/>
      <c r="BNA426" s="154"/>
      <c r="BNB426" s="154"/>
      <c r="BNC426" s="154"/>
      <c r="BND426" s="154"/>
      <c r="BNE426" s="154"/>
      <c r="BNF426" s="154"/>
      <c r="BNG426" s="154"/>
      <c r="BNH426" s="154"/>
      <c r="BNI426" s="154"/>
      <c r="BNJ426" s="154"/>
      <c r="BNK426" s="154"/>
      <c r="BNL426" s="154"/>
      <c r="BNM426" s="154"/>
      <c r="BNN426" s="154"/>
      <c r="BNO426" s="154"/>
      <c r="BNP426" s="154"/>
      <c r="BNQ426" s="154"/>
      <c r="BNR426" s="154"/>
      <c r="BNS426" s="154"/>
      <c r="BNT426" s="154"/>
      <c r="BNU426" s="154"/>
      <c r="BNV426" s="154"/>
      <c r="BNW426" s="154"/>
      <c r="BNX426" s="154"/>
      <c r="BNY426" s="154"/>
      <c r="BNZ426" s="154"/>
      <c r="BOA426" s="154"/>
      <c r="BOB426" s="154"/>
      <c r="BOC426" s="154"/>
      <c r="BOD426" s="154"/>
      <c r="BOE426" s="154"/>
      <c r="BOF426" s="154"/>
      <c r="BOG426" s="154"/>
      <c r="BOH426" s="154"/>
      <c r="BOI426" s="154"/>
      <c r="BOJ426" s="154"/>
      <c r="BOK426" s="154"/>
      <c r="BOL426" s="154"/>
      <c r="BOM426" s="154"/>
      <c r="BON426" s="154"/>
      <c r="BOO426" s="154"/>
      <c r="BOP426" s="154"/>
      <c r="BOQ426" s="154"/>
      <c r="BOR426" s="154"/>
      <c r="BOS426" s="154"/>
      <c r="BOT426" s="154"/>
      <c r="BOU426" s="154"/>
      <c r="BOV426" s="154"/>
      <c r="BOW426" s="154"/>
      <c r="BOX426" s="154"/>
      <c r="BOY426" s="154"/>
      <c r="BOZ426" s="154"/>
      <c r="BPA426" s="154"/>
      <c r="BPB426" s="154"/>
      <c r="BPC426" s="154"/>
      <c r="BPD426" s="154"/>
      <c r="BPE426" s="154"/>
      <c r="BPF426" s="154"/>
      <c r="BPG426" s="154"/>
      <c r="BPH426" s="154"/>
      <c r="BPI426" s="154"/>
      <c r="BPJ426" s="154"/>
      <c r="BPK426" s="154"/>
      <c r="BPL426" s="154"/>
      <c r="BPM426" s="154"/>
      <c r="BPN426" s="154"/>
      <c r="BPO426" s="154"/>
      <c r="BPP426" s="154"/>
      <c r="BPQ426" s="154"/>
      <c r="BPR426" s="154"/>
      <c r="BPS426" s="154"/>
      <c r="BPT426" s="154"/>
      <c r="BPU426" s="154"/>
      <c r="BPV426" s="154"/>
      <c r="BPW426" s="154"/>
      <c r="BPX426" s="154"/>
      <c r="BPY426" s="154"/>
      <c r="BPZ426" s="154"/>
      <c r="BQA426" s="154"/>
      <c r="BQB426" s="154"/>
      <c r="BQC426" s="154"/>
      <c r="BQD426" s="154"/>
      <c r="BQE426" s="154"/>
      <c r="BQF426" s="154"/>
      <c r="BQG426" s="154"/>
      <c r="BQH426" s="154"/>
      <c r="BQI426" s="154"/>
      <c r="BQJ426" s="154"/>
      <c r="BQK426" s="154"/>
      <c r="BQL426" s="154"/>
      <c r="BQM426" s="154"/>
      <c r="BQN426" s="154"/>
      <c r="BQO426" s="154"/>
      <c r="BQP426" s="154"/>
      <c r="BQQ426" s="154"/>
      <c r="BQR426" s="154"/>
      <c r="BQS426" s="154"/>
      <c r="BQT426" s="154"/>
      <c r="BQU426" s="154"/>
      <c r="BQV426" s="154"/>
      <c r="BQW426" s="154"/>
      <c r="BQX426" s="154"/>
      <c r="BQY426" s="154"/>
      <c r="BQZ426" s="154"/>
      <c r="BRA426" s="154"/>
      <c r="BRB426" s="154"/>
      <c r="BRC426" s="154"/>
      <c r="BRD426" s="154"/>
      <c r="BRE426" s="154"/>
      <c r="BRF426" s="154"/>
      <c r="BRG426" s="154"/>
      <c r="BRH426" s="154"/>
      <c r="BRI426" s="154"/>
      <c r="BRJ426" s="154"/>
      <c r="BRK426" s="154"/>
      <c r="BRL426" s="154"/>
      <c r="BRM426" s="154"/>
      <c r="BRN426" s="154"/>
      <c r="BRO426" s="154"/>
      <c r="BRP426" s="154"/>
      <c r="BRQ426" s="154"/>
      <c r="BRR426" s="154"/>
      <c r="BRS426" s="154"/>
      <c r="BRT426" s="154"/>
      <c r="BRU426" s="154"/>
      <c r="BRV426" s="154"/>
      <c r="BRW426" s="154"/>
      <c r="BRX426" s="154"/>
      <c r="BRY426" s="154"/>
      <c r="BRZ426" s="154"/>
      <c r="BSA426" s="154"/>
      <c r="BSB426" s="154"/>
      <c r="BSC426" s="154"/>
      <c r="BSD426" s="154"/>
      <c r="BSE426" s="154"/>
      <c r="BSF426" s="154"/>
      <c r="BSG426" s="154"/>
      <c r="BSH426" s="154"/>
      <c r="BSI426" s="154"/>
      <c r="BSJ426" s="154"/>
      <c r="BSK426" s="154"/>
      <c r="BSL426" s="154"/>
      <c r="BSM426" s="154"/>
      <c r="BSN426" s="154"/>
      <c r="BSO426" s="154"/>
      <c r="BSP426" s="154"/>
      <c r="BSQ426" s="154"/>
      <c r="BSR426" s="154"/>
      <c r="BSS426" s="154"/>
      <c r="BST426" s="154"/>
      <c r="BSU426" s="154"/>
      <c r="BSV426" s="154"/>
      <c r="BSW426" s="154"/>
      <c r="BSX426" s="154"/>
      <c r="BSY426" s="154"/>
      <c r="BSZ426" s="154"/>
      <c r="BTA426" s="154"/>
      <c r="BTB426" s="154"/>
      <c r="BTC426" s="154"/>
      <c r="BTD426" s="154"/>
      <c r="BTE426" s="154"/>
      <c r="BTF426" s="154"/>
      <c r="BTG426" s="154"/>
      <c r="BTH426" s="154"/>
      <c r="BTI426" s="154"/>
      <c r="BTJ426" s="154"/>
      <c r="BTK426" s="154"/>
      <c r="BTL426" s="154"/>
      <c r="BTM426" s="154"/>
      <c r="BTN426" s="154"/>
      <c r="BTO426" s="154"/>
      <c r="BTP426" s="154"/>
      <c r="BTQ426" s="154"/>
      <c r="BTR426" s="154"/>
      <c r="BTS426" s="154"/>
      <c r="BTT426" s="154"/>
      <c r="BTU426" s="154"/>
      <c r="BTV426" s="154"/>
      <c r="BTW426" s="154"/>
      <c r="BTX426" s="154"/>
      <c r="BTY426" s="154"/>
      <c r="BTZ426" s="154"/>
      <c r="BUA426" s="154"/>
      <c r="BUB426" s="154"/>
      <c r="BUC426" s="154"/>
      <c r="BUD426" s="154"/>
      <c r="BUE426" s="154"/>
      <c r="BUF426" s="154"/>
      <c r="BUG426" s="154"/>
      <c r="BUH426" s="154"/>
      <c r="BUI426" s="154"/>
      <c r="BUJ426" s="154"/>
      <c r="BUK426" s="154"/>
      <c r="BUL426" s="154"/>
      <c r="BUM426" s="154"/>
      <c r="BUN426" s="154"/>
      <c r="BUO426" s="154"/>
      <c r="BUP426" s="154"/>
      <c r="BUQ426" s="154"/>
      <c r="BUR426" s="154"/>
      <c r="BUS426" s="154"/>
      <c r="BUT426" s="154"/>
      <c r="BUU426" s="154"/>
      <c r="BUV426" s="154"/>
      <c r="BUW426" s="154"/>
      <c r="BUX426" s="154"/>
      <c r="BUY426" s="154"/>
      <c r="BUZ426" s="154"/>
      <c r="BVA426" s="154"/>
      <c r="BVB426" s="154"/>
      <c r="BVC426" s="154"/>
      <c r="BVD426" s="154"/>
      <c r="BVE426" s="154"/>
      <c r="BVF426" s="154"/>
      <c r="BVG426" s="154"/>
      <c r="BVH426" s="154"/>
      <c r="BVI426" s="154"/>
      <c r="BVJ426" s="154"/>
      <c r="BVK426" s="154"/>
      <c r="BVL426" s="154"/>
      <c r="BVM426" s="154"/>
      <c r="BVN426" s="154"/>
      <c r="BVO426" s="154"/>
      <c r="BVP426" s="154"/>
      <c r="BVQ426" s="154"/>
      <c r="BVR426" s="154"/>
      <c r="BVS426" s="154"/>
      <c r="BVT426" s="154"/>
      <c r="BVU426" s="154"/>
      <c r="BVV426" s="154"/>
      <c r="BVW426" s="154"/>
      <c r="BVX426" s="154"/>
      <c r="BVY426" s="154"/>
      <c r="BVZ426" s="154"/>
      <c r="BWA426" s="154"/>
      <c r="BWB426" s="154"/>
      <c r="BWC426" s="154"/>
      <c r="BWD426" s="154"/>
      <c r="BWE426" s="154"/>
      <c r="BWF426" s="154"/>
      <c r="BWG426" s="154"/>
      <c r="BWH426" s="154"/>
      <c r="BWI426" s="154"/>
      <c r="BWJ426" s="154"/>
      <c r="BWK426" s="154"/>
      <c r="BWL426" s="154"/>
      <c r="BWM426" s="154"/>
      <c r="BWN426" s="154"/>
      <c r="BWO426" s="154"/>
      <c r="BWP426" s="154"/>
      <c r="BWQ426" s="154"/>
      <c r="BWR426" s="154"/>
      <c r="BWS426" s="154"/>
      <c r="BWT426" s="154"/>
      <c r="BWU426" s="154"/>
      <c r="BWV426" s="154"/>
      <c r="BWW426" s="154"/>
      <c r="BWX426" s="154"/>
      <c r="BWY426" s="154"/>
      <c r="BWZ426" s="154"/>
      <c r="BXA426" s="154"/>
      <c r="BXB426" s="154"/>
      <c r="BXC426" s="154"/>
      <c r="BXD426" s="154"/>
      <c r="BXE426" s="154"/>
      <c r="BXF426" s="154"/>
      <c r="BXG426" s="154"/>
      <c r="BXH426" s="154"/>
      <c r="BXI426" s="154"/>
      <c r="BXJ426" s="154"/>
      <c r="BXK426" s="154"/>
      <c r="BXL426" s="154"/>
      <c r="BXM426" s="154"/>
      <c r="BXN426" s="154"/>
      <c r="BXO426" s="154"/>
      <c r="BXP426" s="154"/>
      <c r="BXQ426" s="154"/>
      <c r="BXR426" s="154"/>
      <c r="BXS426" s="154"/>
      <c r="BXT426" s="154"/>
      <c r="BXU426" s="154"/>
      <c r="BXV426" s="154"/>
      <c r="BXW426" s="154"/>
      <c r="BXX426" s="154"/>
      <c r="BXY426" s="154"/>
      <c r="BXZ426" s="154"/>
      <c r="BYA426" s="154"/>
      <c r="BYB426" s="154"/>
      <c r="BYC426" s="154"/>
      <c r="BYD426" s="154"/>
      <c r="BYE426" s="154"/>
      <c r="BYF426" s="154"/>
      <c r="BYG426" s="154"/>
      <c r="BYH426" s="154"/>
      <c r="BYI426" s="154"/>
      <c r="BYJ426" s="154"/>
      <c r="BYK426" s="154"/>
      <c r="BYL426" s="154"/>
      <c r="BYM426" s="154"/>
      <c r="BYN426" s="154"/>
      <c r="BYO426" s="154"/>
      <c r="BYP426" s="154"/>
      <c r="BYQ426" s="154"/>
      <c r="BYR426" s="154"/>
      <c r="BYS426" s="154"/>
      <c r="BYT426" s="154"/>
      <c r="BYU426" s="154"/>
      <c r="BYV426" s="154"/>
      <c r="BYW426" s="154"/>
      <c r="BYX426" s="154"/>
      <c r="BYY426" s="154"/>
      <c r="BYZ426" s="154"/>
      <c r="BZA426" s="154"/>
      <c r="BZB426" s="154"/>
      <c r="BZC426" s="154"/>
      <c r="BZD426" s="154"/>
      <c r="BZE426" s="154"/>
      <c r="BZF426" s="154"/>
      <c r="BZG426" s="154"/>
      <c r="BZH426" s="154"/>
      <c r="BZI426" s="154"/>
      <c r="BZJ426" s="154"/>
      <c r="BZK426" s="154"/>
      <c r="BZL426" s="154"/>
      <c r="BZM426" s="154"/>
      <c r="BZN426" s="154"/>
      <c r="BZO426" s="154"/>
      <c r="BZP426" s="154"/>
      <c r="BZQ426" s="154"/>
      <c r="BZR426" s="154"/>
      <c r="BZS426" s="154"/>
      <c r="BZT426" s="154"/>
      <c r="BZU426" s="154"/>
      <c r="BZV426" s="154"/>
      <c r="BZW426" s="154"/>
      <c r="BZX426" s="154"/>
      <c r="BZY426" s="154"/>
      <c r="BZZ426" s="154"/>
      <c r="CAA426" s="154"/>
      <c r="CAB426" s="154"/>
      <c r="CAC426" s="154"/>
      <c r="CAD426" s="154"/>
      <c r="CAE426" s="154"/>
      <c r="CAF426" s="154"/>
      <c r="CAG426" s="154"/>
      <c r="CAH426" s="154"/>
      <c r="CAI426" s="154"/>
      <c r="CAJ426" s="154"/>
      <c r="CAK426" s="154"/>
      <c r="CAL426" s="154"/>
      <c r="CAM426" s="154"/>
      <c r="CAN426" s="154"/>
      <c r="CAO426" s="154"/>
      <c r="CAP426" s="154"/>
      <c r="CAQ426" s="154"/>
      <c r="CAR426" s="154"/>
      <c r="CAS426" s="154"/>
      <c r="CAT426" s="154"/>
      <c r="CAU426" s="154"/>
      <c r="CAV426" s="154"/>
      <c r="CAW426" s="154"/>
      <c r="CAX426" s="154"/>
      <c r="CAY426" s="154"/>
      <c r="CAZ426" s="154"/>
      <c r="CBA426" s="154"/>
      <c r="CBB426" s="154"/>
      <c r="CBC426" s="154"/>
      <c r="CBD426" s="154"/>
      <c r="CBE426" s="154"/>
      <c r="CBF426" s="154"/>
      <c r="CBG426" s="154"/>
      <c r="CBH426" s="154"/>
      <c r="CBI426" s="154"/>
      <c r="CBJ426" s="154"/>
      <c r="CBK426" s="154"/>
      <c r="CBL426" s="154"/>
      <c r="CBM426" s="154"/>
      <c r="CBN426" s="154"/>
      <c r="CBO426" s="154"/>
      <c r="CBP426" s="154"/>
      <c r="CBQ426" s="154"/>
      <c r="CBR426" s="154"/>
      <c r="CBS426" s="154"/>
      <c r="CBT426" s="154"/>
      <c r="CBU426" s="154"/>
      <c r="CBV426" s="154"/>
      <c r="CBW426" s="154"/>
      <c r="CBX426" s="154"/>
      <c r="CBY426" s="154"/>
      <c r="CBZ426" s="154"/>
      <c r="CCA426" s="154"/>
      <c r="CCB426" s="154"/>
      <c r="CCC426" s="154"/>
      <c r="CCD426" s="154"/>
      <c r="CCE426" s="154"/>
      <c r="CCF426" s="154"/>
      <c r="CCG426" s="154"/>
      <c r="CCH426" s="154"/>
      <c r="CCI426" s="154"/>
      <c r="CCJ426" s="154"/>
      <c r="CCK426" s="154"/>
      <c r="CCL426" s="154"/>
      <c r="CCM426" s="154"/>
      <c r="CCN426" s="154"/>
      <c r="CCO426" s="154"/>
      <c r="CCP426" s="154"/>
      <c r="CCQ426" s="154"/>
      <c r="CCR426" s="154"/>
      <c r="CCS426" s="154"/>
      <c r="CCT426" s="154"/>
      <c r="CCU426" s="154"/>
      <c r="CCV426" s="154"/>
      <c r="CCW426" s="154"/>
      <c r="CCX426" s="154"/>
      <c r="CCY426" s="154"/>
      <c r="CCZ426" s="154"/>
      <c r="CDA426" s="154"/>
      <c r="CDB426" s="154"/>
      <c r="CDC426" s="154"/>
      <c r="CDD426" s="154"/>
      <c r="CDE426" s="154"/>
      <c r="CDF426" s="154"/>
      <c r="CDG426" s="154"/>
      <c r="CDH426" s="154"/>
      <c r="CDI426" s="154"/>
      <c r="CDJ426" s="154"/>
      <c r="CDK426" s="154"/>
      <c r="CDL426" s="154"/>
      <c r="CDM426" s="154"/>
      <c r="CDN426" s="154"/>
      <c r="CDO426" s="154"/>
      <c r="CDP426" s="154"/>
      <c r="CDQ426" s="154"/>
      <c r="CDR426" s="154"/>
      <c r="CDS426" s="154"/>
      <c r="CDT426" s="154"/>
      <c r="CDU426" s="154"/>
      <c r="CDV426" s="154"/>
      <c r="CDW426" s="154"/>
      <c r="CDX426" s="154"/>
      <c r="CDY426" s="154"/>
      <c r="CDZ426" s="154"/>
      <c r="CEA426" s="154"/>
      <c r="CEB426" s="154"/>
      <c r="CEC426" s="154"/>
      <c r="CED426" s="154"/>
      <c r="CEE426" s="154"/>
      <c r="CEF426" s="154"/>
      <c r="CEG426" s="154"/>
      <c r="CEH426" s="154"/>
      <c r="CEI426" s="154"/>
      <c r="CEJ426" s="154"/>
      <c r="CEK426" s="154"/>
      <c r="CEL426" s="154"/>
      <c r="CEM426" s="154"/>
      <c r="CEN426" s="154"/>
      <c r="CEO426" s="154"/>
      <c r="CEP426" s="154"/>
      <c r="CEQ426" s="154"/>
      <c r="CER426" s="154"/>
      <c r="CES426" s="154"/>
      <c r="CET426" s="154"/>
      <c r="CEU426" s="154"/>
      <c r="CEV426" s="154"/>
      <c r="CEW426" s="154"/>
      <c r="CEX426" s="154"/>
      <c r="CEY426" s="154"/>
      <c r="CEZ426" s="154"/>
      <c r="CFA426" s="154"/>
      <c r="CFB426" s="154"/>
      <c r="CFC426" s="154"/>
      <c r="CFD426" s="154"/>
      <c r="CFE426" s="154"/>
      <c r="CFF426" s="154"/>
      <c r="CFG426" s="154"/>
      <c r="CFH426" s="154"/>
      <c r="CFI426" s="154"/>
      <c r="CFJ426" s="154"/>
      <c r="CFK426" s="154"/>
      <c r="CFL426" s="154"/>
      <c r="CFM426" s="154"/>
      <c r="CFN426" s="154"/>
      <c r="CFO426" s="154"/>
      <c r="CFP426" s="154"/>
      <c r="CFQ426" s="154"/>
      <c r="CFR426" s="154"/>
      <c r="CFS426" s="154"/>
      <c r="CFT426" s="154"/>
      <c r="CFU426" s="154"/>
      <c r="CFV426" s="154"/>
      <c r="CFW426" s="154"/>
      <c r="CFX426" s="154"/>
      <c r="CFY426" s="154"/>
      <c r="CFZ426" s="154"/>
      <c r="CGA426" s="154"/>
      <c r="CGB426" s="154"/>
      <c r="CGC426" s="154"/>
      <c r="CGD426" s="154"/>
      <c r="CGE426" s="154"/>
      <c r="CGF426" s="154"/>
      <c r="CGG426" s="154"/>
      <c r="CGH426" s="154"/>
      <c r="CGI426" s="154"/>
      <c r="CGJ426" s="154"/>
      <c r="CGK426" s="154"/>
      <c r="CGL426" s="154"/>
      <c r="CGM426" s="154"/>
      <c r="CGN426" s="154"/>
      <c r="CGO426" s="154"/>
      <c r="CGP426" s="154"/>
      <c r="CGQ426" s="154"/>
      <c r="CGR426" s="154"/>
      <c r="CGS426" s="154"/>
      <c r="CGT426" s="154"/>
      <c r="CGU426" s="154"/>
      <c r="CGV426" s="154"/>
      <c r="CGW426" s="154"/>
      <c r="CGX426" s="154"/>
      <c r="CGY426" s="154"/>
      <c r="CGZ426" s="154"/>
      <c r="CHA426" s="154"/>
      <c r="CHB426" s="154"/>
      <c r="CHC426" s="154"/>
      <c r="CHD426" s="154"/>
      <c r="CHE426" s="154"/>
      <c r="CHF426" s="154"/>
      <c r="CHG426" s="154"/>
      <c r="CHH426" s="154"/>
      <c r="CHI426" s="154"/>
      <c r="CHJ426" s="154"/>
      <c r="CHK426" s="154"/>
      <c r="CHL426" s="154"/>
      <c r="CHM426" s="154"/>
      <c r="CHN426" s="154"/>
      <c r="CHO426" s="154"/>
      <c r="CHP426" s="154"/>
      <c r="CHQ426" s="154"/>
      <c r="CHR426" s="154"/>
      <c r="CHS426" s="154"/>
      <c r="CHT426" s="154"/>
      <c r="CHU426" s="154"/>
      <c r="CHV426" s="154"/>
      <c r="CHW426" s="154"/>
      <c r="CHX426" s="154"/>
      <c r="CHY426" s="154"/>
      <c r="CHZ426" s="154"/>
      <c r="CIA426" s="154"/>
      <c r="CIB426" s="154"/>
      <c r="CIC426" s="154"/>
      <c r="CID426" s="154"/>
      <c r="CIE426" s="154"/>
      <c r="CIF426" s="154"/>
      <c r="CIG426" s="154"/>
      <c r="CIH426" s="154"/>
      <c r="CII426" s="154"/>
      <c r="CIJ426" s="154"/>
      <c r="CIK426" s="154"/>
      <c r="CIL426" s="154"/>
      <c r="CIM426" s="154"/>
      <c r="CIN426" s="154"/>
      <c r="CIO426" s="154"/>
      <c r="CIP426" s="154"/>
      <c r="CIQ426" s="154"/>
      <c r="CIR426" s="154"/>
      <c r="CIS426" s="154"/>
      <c r="CIT426" s="154"/>
      <c r="CIU426" s="154"/>
      <c r="CIV426" s="154"/>
      <c r="CIW426" s="154"/>
      <c r="CIX426" s="154"/>
      <c r="CIY426" s="154"/>
      <c r="CIZ426" s="154"/>
      <c r="CJA426" s="154"/>
      <c r="CJB426" s="154"/>
      <c r="CJC426" s="154"/>
      <c r="CJD426" s="154"/>
      <c r="CJE426" s="154"/>
      <c r="CJF426" s="154"/>
      <c r="CJG426" s="154"/>
      <c r="CJH426" s="154"/>
      <c r="CJI426" s="154"/>
      <c r="CJJ426" s="154"/>
      <c r="CJK426" s="154"/>
      <c r="CJL426" s="154"/>
      <c r="CJM426" s="154"/>
      <c r="CJN426" s="154"/>
      <c r="CJO426" s="154"/>
      <c r="CJP426" s="154"/>
      <c r="CJQ426" s="154"/>
      <c r="CJR426" s="154"/>
      <c r="CJS426" s="154"/>
      <c r="CJT426" s="154"/>
      <c r="CJU426" s="154"/>
      <c r="CJV426" s="154"/>
      <c r="CJW426" s="154"/>
      <c r="CJX426" s="154"/>
      <c r="CJY426" s="154"/>
      <c r="CJZ426" s="154"/>
      <c r="CKA426" s="154"/>
      <c r="CKB426" s="154"/>
      <c r="CKC426" s="154"/>
      <c r="CKD426" s="154"/>
      <c r="CKE426" s="154"/>
      <c r="CKF426" s="154"/>
      <c r="CKG426" s="154"/>
      <c r="CKH426" s="154"/>
      <c r="CKI426" s="154"/>
      <c r="CKJ426" s="154"/>
      <c r="CKK426" s="154"/>
      <c r="CKL426" s="154"/>
      <c r="CKM426" s="154"/>
      <c r="CKN426" s="154"/>
      <c r="CKO426" s="154"/>
      <c r="CKP426" s="154"/>
      <c r="CKQ426" s="154"/>
      <c r="CKR426" s="154"/>
      <c r="CKS426" s="154"/>
      <c r="CKT426" s="154"/>
      <c r="CKU426" s="154"/>
      <c r="CKV426" s="154"/>
      <c r="CKW426" s="154"/>
      <c r="CKX426" s="154"/>
      <c r="CKY426" s="154"/>
      <c r="CKZ426" s="154"/>
      <c r="CLA426" s="154"/>
      <c r="CLB426" s="154"/>
      <c r="CLC426" s="154"/>
      <c r="CLD426" s="154"/>
      <c r="CLE426" s="154"/>
      <c r="CLF426" s="154"/>
      <c r="CLG426" s="154"/>
      <c r="CLH426" s="154"/>
      <c r="CLI426" s="154"/>
      <c r="CLJ426" s="154"/>
      <c r="CLK426" s="154"/>
      <c r="CLL426" s="154"/>
      <c r="CLM426" s="154"/>
      <c r="CLN426" s="154"/>
      <c r="CLO426" s="154"/>
      <c r="CLP426" s="154"/>
      <c r="CLQ426" s="154"/>
      <c r="CLR426" s="154"/>
      <c r="CLS426" s="154"/>
      <c r="CLT426" s="154"/>
      <c r="CLU426" s="154"/>
      <c r="CLV426" s="154"/>
      <c r="CLW426" s="154"/>
      <c r="CLX426" s="154"/>
      <c r="CLY426" s="154"/>
      <c r="CLZ426" s="154"/>
      <c r="CMA426" s="154"/>
      <c r="CMB426" s="154"/>
      <c r="CMC426" s="154"/>
      <c r="CMD426" s="154"/>
      <c r="CME426" s="154"/>
      <c r="CMF426" s="154"/>
      <c r="CMG426" s="154"/>
      <c r="CMH426" s="154"/>
      <c r="CMI426" s="154"/>
      <c r="CMJ426" s="154"/>
      <c r="CMK426" s="154"/>
      <c r="CML426" s="154"/>
      <c r="CMM426" s="154"/>
      <c r="CMN426" s="154"/>
      <c r="CMO426" s="154"/>
      <c r="CMP426" s="154"/>
      <c r="CMQ426" s="154"/>
      <c r="CMR426" s="154"/>
      <c r="CMS426" s="154"/>
      <c r="CMT426" s="154"/>
      <c r="CMU426" s="154"/>
      <c r="CMV426" s="154"/>
      <c r="CMW426" s="154"/>
      <c r="CMX426" s="154"/>
      <c r="CMY426" s="154"/>
      <c r="CMZ426" s="154"/>
      <c r="CNA426" s="154"/>
      <c r="CNB426" s="154"/>
      <c r="CNC426" s="154"/>
      <c r="CND426" s="154"/>
      <c r="CNE426" s="154"/>
      <c r="CNF426" s="154"/>
      <c r="CNG426" s="154"/>
      <c r="CNH426" s="154"/>
      <c r="CNI426" s="154"/>
      <c r="CNJ426" s="154"/>
      <c r="CNK426" s="154"/>
      <c r="CNL426" s="154"/>
      <c r="CNM426" s="154"/>
      <c r="CNN426" s="154"/>
      <c r="CNO426" s="154"/>
      <c r="CNP426" s="154"/>
      <c r="CNQ426" s="154"/>
      <c r="CNR426" s="154"/>
      <c r="CNS426" s="154"/>
      <c r="CNT426" s="154"/>
      <c r="CNU426" s="154"/>
      <c r="CNV426" s="154"/>
      <c r="CNW426" s="154"/>
      <c r="CNX426" s="154"/>
      <c r="CNY426" s="154"/>
      <c r="CNZ426" s="154"/>
      <c r="COA426" s="154"/>
      <c r="COB426" s="154"/>
      <c r="COC426" s="154"/>
      <c r="COD426" s="154"/>
      <c r="COE426" s="154"/>
      <c r="COF426" s="154"/>
      <c r="COG426" s="154"/>
      <c r="COH426" s="154"/>
      <c r="COI426" s="154"/>
      <c r="COJ426" s="154"/>
      <c r="COK426" s="154"/>
      <c r="COL426" s="154"/>
      <c r="COM426" s="154"/>
      <c r="CON426" s="154"/>
      <c r="COO426" s="154"/>
      <c r="COP426" s="154"/>
      <c r="COQ426" s="154"/>
      <c r="COR426" s="154"/>
      <c r="COS426" s="154"/>
      <c r="COT426" s="154"/>
      <c r="COU426" s="154"/>
      <c r="COV426" s="154"/>
      <c r="COW426" s="154"/>
      <c r="COX426" s="154"/>
      <c r="COY426" s="154"/>
      <c r="COZ426" s="154"/>
      <c r="CPA426" s="154"/>
      <c r="CPB426" s="154"/>
      <c r="CPC426" s="154"/>
      <c r="CPD426" s="154"/>
      <c r="CPE426" s="154"/>
      <c r="CPF426" s="154"/>
      <c r="CPG426" s="154"/>
      <c r="CPH426" s="154"/>
      <c r="CPI426" s="154"/>
      <c r="CPJ426" s="154"/>
      <c r="CPK426" s="154"/>
      <c r="CPL426" s="154"/>
      <c r="CPM426" s="154"/>
      <c r="CPN426" s="154"/>
      <c r="CPO426" s="154"/>
      <c r="CPP426" s="154"/>
      <c r="CPQ426" s="154"/>
      <c r="CPR426" s="154"/>
      <c r="CPS426" s="154"/>
      <c r="CPT426" s="154"/>
      <c r="CPU426" s="154"/>
      <c r="CPV426" s="154"/>
      <c r="CPW426" s="154"/>
      <c r="CPX426" s="154"/>
      <c r="CPY426" s="154"/>
      <c r="CPZ426" s="154"/>
      <c r="CQA426" s="154"/>
      <c r="CQB426" s="154"/>
      <c r="CQC426" s="154"/>
      <c r="CQD426" s="154"/>
      <c r="CQE426" s="154"/>
      <c r="CQF426" s="154"/>
      <c r="CQG426" s="154"/>
      <c r="CQH426" s="154"/>
      <c r="CQI426" s="154"/>
      <c r="CQJ426" s="154"/>
      <c r="CQK426" s="154"/>
      <c r="CQL426" s="154"/>
      <c r="CQM426" s="154"/>
      <c r="CQN426" s="154"/>
      <c r="CQO426" s="154"/>
      <c r="CQP426" s="154"/>
      <c r="CQQ426" s="154"/>
      <c r="CQR426" s="154"/>
      <c r="CQS426" s="154"/>
      <c r="CQT426" s="154"/>
      <c r="CQU426" s="154"/>
      <c r="CQV426" s="154"/>
      <c r="CQW426" s="154"/>
      <c r="CQX426" s="154"/>
      <c r="CQY426" s="154"/>
      <c r="CQZ426" s="154"/>
      <c r="CRA426" s="154"/>
      <c r="CRB426" s="154"/>
      <c r="CRC426" s="154"/>
      <c r="CRD426" s="154"/>
      <c r="CRE426" s="154"/>
      <c r="CRF426" s="154"/>
      <c r="CRG426" s="154"/>
      <c r="CRH426" s="154"/>
      <c r="CRI426" s="154"/>
      <c r="CRJ426" s="154"/>
      <c r="CRK426" s="154"/>
      <c r="CRL426" s="154"/>
      <c r="CRM426" s="154"/>
      <c r="CRN426" s="154"/>
      <c r="CRO426" s="154"/>
      <c r="CRP426" s="154"/>
      <c r="CRQ426" s="154"/>
      <c r="CRR426" s="154"/>
      <c r="CRS426" s="154"/>
      <c r="CRT426" s="154"/>
      <c r="CRU426" s="154"/>
      <c r="CRV426" s="154"/>
      <c r="CRW426" s="154"/>
      <c r="CRX426" s="154"/>
      <c r="CRY426" s="154"/>
      <c r="CRZ426" s="154"/>
      <c r="CSA426" s="154"/>
      <c r="CSB426" s="154"/>
      <c r="CSC426" s="154"/>
      <c r="CSD426" s="154"/>
      <c r="CSE426" s="154"/>
      <c r="CSF426" s="154"/>
      <c r="CSG426" s="154"/>
      <c r="CSH426" s="154"/>
      <c r="CSI426" s="154"/>
      <c r="CSJ426" s="154"/>
      <c r="CSK426" s="154"/>
      <c r="CSL426" s="154"/>
      <c r="CSM426" s="154"/>
      <c r="CSN426" s="154"/>
      <c r="CSO426" s="154"/>
      <c r="CSP426" s="154"/>
      <c r="CSQ426" s="154"/>
      <c r="CSR426" s="154"/>
      <c r="CSS426" s="154"/>
      <c r="CST426" s="154"/>
      <c r="CSU426" s="154"/>
      <c r="CSV426" s="154"/>
      <c r="CSW426" s="154"/>
      <c r="CSX426" s="154"/>
      <c r="CSY426" s="154"/>
      <c r="CSZ426" s="154"/>
      <c r="CTA426" s="154"/>
      <c r="CTB426" s="154"/>
      <c r="CTC426" s="154"/>
      <c r="CTD426" s="154"/>
      <c r="CTE426" s="154"/>
      <c r="CTF426" s="154"/>
      <c r="CTG426" s="154"/>
      <c r="CTH426" s="154"/>
      <c r="CTI426" s="154"/>
      <c r="CTJ426" s="154"/>
      <c r="CTK426" s="154"/>
      <c r="CTL426" s="154"/>
      <c r="CTM426" s="154"/>
      <c r="CTN426" s="154"/>
      <c r="CTO426" s="154"/>
      <c r="CTP426" s="154"/>
      <c r="CTQ426" s="154"/>
      <c r="CTR426" s="154"/>
      <c r="CTS426" s="154"/>
      <c r="CTT426" s="154"/>
      <c r="CTU426" s="154"/>
      <c r="CTV426" s="154"/>
      <c r="CTW426" s="154"/>
      <c r="CTX426" s="154"/>
      <c r="CTY426" s="154"/>
      <c r="CTZ426" s="154"/>
      <c r="CUA426" s="154"/>
      <c r="CUB426" s="154"/>
      <c r="CUC426" s="154"/>
      <c r="CUD426" s="154"/>
      <c r="CUE426" s="154"/>
      <c r="CUF426" s="154"/>
      <c r="CUG426" s="154"/>
      <c r="CUH426" s="154"/>
      <c r="CUI426" s="154"/>
      <c r="CUJ426" s="154"/>
      <c r="CUK426" s="154"/>
      <c r="CUL426" s="154"/>
      <c r="CUM426" s="154"/>
      <c r="CUN426" s="154"/>
      <c r="CUO426" s="154"/>
      <c r="CUP426" s="154"/>
      <c r="CUQ426" s="154"/>
      <c r="CUR426" s="154"/>
      <c r="CUS426" s="154"/>
      <c r="CUT426" s="154"/>
      <c r="CUU426" s="154"/>
      <c r="CUV426" s="154"/>
      <c r="CUW426" s="154"/>
      <c r="CUX426" s="154"/>
      <c r="CUY426" s="154"/>
      <c r="CUZ426" s="154"/>
      <c r="CVA426" s="154"/>
      <c r="CVB426" s="154"/>
      <c r="CVC426" s="154"/>
      <c r="CVD426" s="154"/>
      <c r="CVE426" s="154"/>
      <c r="CVF426" s="154"/>
      <c r="CVG426" s="154"/>
      <c r="CVH426" s="154"/>
      <c r="CVI426" s="154"/>
      <c r="CVJ426" s="154"/>
      <c r="CVK426" s="154"/>
      <c r="CVL426" s="154"/>
      <c r="CVM426" s="154"/>
      <c r="CVN426" s="154"/>
      <c r="CVO426" s="154"/>
      <c r="CVP426" s="154"/>
      <c r="CVQ426" s="154"/>
      <c r="CVR426" s="154"/>
      <c r="CVS426" s="154"/>
      <c r="CVT426" s="154"/>
      <c r="CVU426" s="154"/>
      <c r="CVV426" s="154"/>
      <c r="CVW426" s="154"/>
      <c r="CVX426" s="154"/>
      <c r="CVY426" s="154"/>
      <c r="CVZ426" s="154"/>
      <c r="CWA426" s="154"/>
      <c r="CWB426" s="154"/>
      <c r="CWC426" s="154"/>
      <c r="CWD426" s="154"/>
      <c r="CWE426" s="154"/>
      <c r="CWF426" s="154"/>
      <c r="CWG426" s="154"/>
      <c r="CWH426" s="154"/>
      <c r="CWI426" s="154"/>
      <c r="CWJ426" s="154"/>
      <c r="CWK426" s="154"/>
      <c r="CWL426" s="154"/>
      <c r="CWM426" s="154"/>
      <c r="CWN426" s="154"/>
      <c r="CWO426" s="154"/>
      <c r="CWP426" s="154"/>
      <c r="CWQ426" s="154"/>
      <c r="CWR426" s="154"/>
      <c r="CWS426" s="154"/>
      <c r="CWT426" s="154"/>
      <c r="CWU426" s="154"/>
      <c r="CWV426" s="154"/>
      <c r="CWW426" s="154"/>
      <c r="CWX426" s="154"/>
      <c r="CWY426" s="154"/>
      <c r="CWZ426" s="154"/>
      <c r="CXA426" s="154"/>
      <c r="CXB426" s="154"/>
      <c r="CXC426" s="154"/>
      <c r="CXD426" s="154"/>
      <c r="CXE426" s="154"/>
      <c r="CXF426" s="154"/>
      <c r="CXG426" s="154"/>
      <c r="CXH426" s="154"/>
      <c r="CXI426" s="154"/>
      <c r="CXJ426" s="154"/>
      <c r="CXK426" s="154"/>
      <c r="CXL426" s="154"/>
      <c r="CXM426" s="154"/>
      <c r="CXN426" s="154"/>
      <c r="CXO426" s="154"/>
      <c r="CXP426" s="154"/>
      <c r="CXQ426" s="154"/>
      <c r="CXR426" s="154"/>
      <c r="CXS426" s="154"/>
      <c r="CXT426" s="154"/>
      <c r="CXU426" s="154"/>
      <c r="CXV426" s="154"/>
      <c r="CXW426" s="154"/>
      <c r="CXX426" s="154"/>
      <c r="CXY426" s="154"/>
      <c r="CXZ426" s="154"/>
      <c r="CYA426" s="154"/>
      <c r="CYB426" s="154"/>
      <c r="CYC426" s="154"/>
      <c r="CYD426" s="154"/>
      <c r="CYE426" s="154"/>
      <c r="CYF426" s="154"/>
      <c r="CYG426" s="154"/>
      <c r="CYH426" s="154"/>
      <c r="CYI426" s="154"/>
      <c r="CYJ426" s="154"/>
      <c r="CYK426" s="154"/>
      <c r="CYL426" s="154"/>
      <c r="CYM426" s="154"/>
      <c r="CYN426" s="154"/>
      <c r="CYO426" s="154"/>
      <c r="CYP426" s="154"/>
      <c r="CYQ426" s="154"/>
      <c r="CYR426" s="154"/>
      <c r="CYS426" s="154"/>
      <c r="CYT426" s="154"/>
      <c r="CYU426" s="154"/>
      <c r="CYV426" s="154"/>
      <c r="CYW426" s="154"/>
      <c r="CYX426" s="154"/>
      <c r="CYY426" s="154"/>
      <c r="CYZ426" s="154"/>
      <c r="CZA426" s="154"/>
      <c r="CZB426" s="154"/>
      <c r="CZC426" s="154"/>
      <c r="CZD426" s="154"/>
      <c r="CZE426" s="154"/>
      <c r="CZF426" s="154"/>
      <c r="CZG426" s="154"/>
      <c r="CZH426" s="154"/>
      <c r="CZI426" s="154"/>
      <c r="CZJ426" s="154"/>
      <c r="CZK426" s="154"/>
      <c r="CZL426" s="154"/>
      <c r="CZM426" s="154"/>
      <c r="CZN426" s="154"/>
      <c r="CZO426" s="154"/>
      <c r="CZP426" s="154"/>
      <c r="CZQ426" s="154"/>
      <c r="CZR426" s="154"/>
      <c r="CZS426" s="154"/>
      <c r="CZT426" s="154"/>
      <c r="CZU426" s="154"/>
      <c r="CZV426" s="154"/>
      <c r="CZW426" s="154"/>
      <c r="CZX426" s="154"/>
      <c r="CZY426" s="154"/>
      <c r="CZZ426" s="154"/>
      <c r="DAA426" s="154"/>
      <c r="DAB426" s="154"/>
      <c r="DAC426" s="154"/>
      <c r="DAD426" s="154"/>
      <c r="DAE426" s="154"/>
      <c r="DAF426" s="154"/>
      <c r="DAG426" s="154"/>
      <c r="DAH426" s="154"/>
      <c r="DAI426" s="154"/>
      <c r="DAJ426" s="154"/>
      <c r="DAK426" s="154"/>
      <c r="DAL426" s="154"/>
      <c r="DAM426" s="154"/>
      <c r="DAN426" s="154"/>
      <c r="DAO426" s="154"/>
      <c r="DAP426" s="154"/>
      <c r="DAQ426" s="154"/>
      <c r="DAR426" s="154"/>
      <c r="DAS426" s="154"/>
      <c r="DAT426" s="154"/>
      <c r="DAU426" s="154"/>
      <c r="DAV426" s="154"/>
      <c r="DAW426" s="154"/>
      <c r="DAX426" s="154"/>
      <c r="DAY426" s="154"/>
      <c r="DAZ426" s="154"/>
      <c r="DBA426" s="154"/>
      <c r="DBB426" s="154"/>
      <c r="DBC426" s="154"/>
      <c r="DBD426" s="154"/>
      <c r="DBE426" s="154"/>
      <c r="DBF426" s="154"/>
      <c r="DBG426" s="154"/>
      <c r="DBH426" s="154"/>
      <c r="DBI426" s="154"/>
      <c r="DBJ426" s="154"/>
      <c r="DBK426" s="154"/>
      <c r="DBL426" s="154"/>
      <c r="DBM426" s="154"/>
      <c r="DBN426" s="154"/>
      <c r="DBO426" s="154"/>
      <c r="DBP426" s="154"/>
      <c r="DBQ426" s="154"/>
      <c r="DBR426" s="154"/>
      <c r="DBS426" s="154"/>
      <c r="DBT426" s="154"/>
      <c r="DBU426" s="154"/>
      <c r="DBV426" s="154"/>
      <c r="DBW426" s="154"/>
      <c r="DBX426" s="154"/>
      <c r="DBY426" s="154"/>
      <c r="DBZ426" s="154"/>
      <c r="DCA426" s="154"/>
      <c r="DCB426" s="154"/>
      <c r="DCC426" s="154"/>
      <c r="DCD426" s="154"/>
      <c r="DCE426" s="154"/>
      <c r="DCF426" s="154"/>
      <c r="DCG426" s="154"/>
      <c r="DCH426" s="154"/>
      <c r="DCI426" s="154"/>
      <c r="DCJ426" s="154"/>
      <c r="DCK426" s="154"/>
      <c r="DCL426" s="154"/>
      <c r="DCM426" s="154"/>
      <c r="DCN426" s="154"/>
      <c r="DCO426" s="154"/>
      <c r="DCP426" s="154"/>
      <c r="DCQ426" s="154"/>
      <c r="DCR426" s="154"/>
      <c r="DCS426" s="154"/>
      <c r="DCT426" s="154"/>
      <c r="DCU426" s="154"/>
      <c r="DCV426" s="154"/>
      <c r="DCW426" s="154"/>
      <c r="DCX426" s="154"/>
      <c r="DCY426" s="154"/>
      <c r="DCZ426" s="154"/>
      <c r="DDA426" s="154"/>
      <c r="DDB426" s="154"/>
      <c r="DDC426" s="154"/>
      <c r="DDD426" s="154"/>
      <c r="DDE426" s="154"/>
      <c r="DDF426" s="154"/>
      <c r="DDG426" s="154"/>
      <c r="DDH426" s="154"/>
      <c r="DDI426" s="154"/>
      <c r="DDJ426" s="154"/>
      <c r="DDK426" s="154"/>
      <c r="DDL426" s="154"/>
      <c r="DDM426" s="154"/>
      <c r="DDN426" s="154"/>
      <c r="DDO426" s="154"/>
      <c r="DDP426" s="154"/>
      <c r="DDQ426" s="154"/>
      <c r="DDR426" s="154"/>
      <c r="DDS426" s="154"/>
      <c r="DDT426" s="154"/>
      <c r="DDU426" s="154"/>
      <c r="DDV426" s="154"/>
      <c r="DDW426" s="154"/>
      <c r="DDX426" s="154"/>
      <c r="DDY426" s="154"/>
      <c r="DDZ426" s="154"/>
      <c r="DEA426" s="154"/>
      <c r="DEB426" s="154"/>
      <c r="DEC426" s="154"/>
      <c r="DED426" s="154"/>
      <c r="DEE426" s="154"/>
      <c r="DEF426" s="154"/>
      <c r="DEG426" s="154"/>
      <c r="DEH426" s="154"/>
      <c r="DEI426" s="154"/>
      <c r="DEJ426" s="154"/>
      <c r="DEK426" s="154"/>
      <c r="DEL426" s="154"/>
      <c r="DEM426" s="154"/>
      <c r="DEN426" s="154"/>
      <c r="DEO426" s="154"/>
      <c r="DEP426" s="154"/>
      <c r="DEQ426" s="154"/>
      <c r="DER426" s="154"/>
      <c r="DES426" s="154"/>
      <c r="DET426" s="154"/>
      <c r="DEU426" s="154"/>
      <c r="DEV426" s="154"/>
      <c r="DEW426" s="154"/>
      <c r="DEX426" s="154"/>
      <c r="DEY426" s="154"/>
      <c r="DEZ426" s="154"/>
      <c r="DFA426" s="154"/>
      <c r="DFB426" s="154"/>
      <c r="DFC426" s="154"/>
      <c r="DFD426" s="154"/>
      <c r="DFE426" s="154"/>
      <c r="DFF426" s="154"/>
      <c r="DFG426" s="154"/>
      <c r="DFH426" s="154"/>
      <c r="DFI426" s="154"/>
      <c r="DFJ426" s="154"/>
      <c r="DFK426" s="154"/>
      <c r="DFL426" s="154"/>
      <c r="DFM426" s="154"/>
      <c r="DFN426" s="154"/>
      <c r="DFO426" s="154"/>
      <c r="DFP426" s="154"/>
      <c r="DFQ426" s="154"/>
      <c r="DFR426" s="154"/>
      <c r="DFS426" s="154"/>
      <c r="DFT426" s="154"/>
      <c r="DFU426" s="154"/>
      <c r="DFV426" s="154"/>
      <c r="DFW426" s="154"/>
      <c r="DFX426" s="154"/>
      <c r="DFY426" s="154"/>
      <c r="DFZ426" s="154"/>
      <c r="DGA426" s="154"/>
      <c r="DGB426" s="154"/>
      <c r="DGC426" s="154"/>
      <c r="DGD426" s="154"/>
      <c r="DGE426" s="154"/>
      <c r="DGF426" s="154"/>
      <c r="DGG426" s="154"/>
      <c r="DGH426" s="154"/>
      <c r="DGI426" s="154"/>
      <c r="DGJ426" s="154"/>
      <c r="DGK426" s="154"/>
      <c r="DGL426" s="154"/>
      <c r="DGM426" s="154"/>
      <c r="DGN426" s="154"/>
      <c r="DGO426" s="154"/>
      <c r="DGP426" s="154"/>
      <c r="DGQ426" s="154"/>
      <c r="DGR426" s="154"/>
      <c r="DGS426" s="154"/>
      <c r="DGT426" s="154"/>
      <c r="DGU426" s="154"/>
      <c r="DGV426" s="154"/>
      <c r="DGW426" s="154"/>
      <c r="DGX426" s="154"/>
      <c r="DGY426" s="154"/>
      <c r="DGZ426" s="154"/>
      <c r="DHA426" s="154"/>
      <c r="DHB426" s="154"/>
      <c r="DHC426" s="154"/>
      <c r="DHD426" s="154"/>
      <c r="DHE426" s="154"/>
      <c r="DHF426" s="154"/>
      <c r="DHG426" s="154"/>
      <c r="DHH426" s="154"/>
      <c r="DHI426" s="154"/>
      <c r="DHJ426" s="154"/>
      <c r="DHK426" s="154"/>
      <c r="DHL426" s="154"/>
      <c r="DHM426" s="154"/>
      <c r="DHN426" s="154"/>
      <c r="DHO426" s="154"/>
      <c r="DHP426" s="154"/>
      <c r="DHQ426" s="154"/>
      <c r="DHR426" s="154"/>
      <c r="DHS426" s="154"/>
      <c r="DHT426" s="154"/>
      <c r="DHU426" s="154"/>
      <c r="DHV426" s="154"/>
      <c r="DHW426" s="154"/>
      <c r="DHX426" s="154"/>
      <c r="DHY426" s="154"/>
      <c r="DHZ426" s="154"/>
      <c r="DIA426" s="154"/>
      <c r="DIB426" s="154"/>
      <c r="DIC426" s="154"/>
      <c r="DID426" s="154"/>
      <c r="DIE426" s="154"/>
      <c r="DIF426" s="154"/>
      <c r="DIG426" s="154"/>
      <c r="DIH426" s="154"/>
      <c r="DII426" s="154"/>
      <c r="DIJ426" s="154"/>
      <c r="DIK426" s="154"/>
      <c r="DIL426" s="154"/>
      <c r="DIM426" s="154"/>
      <c r="DIN426" s="154"/>
      <c r="DIO426" s="154"/>
      <c r="DIP426" s="154"/>
      <c r="DIQ426" s="154"/>
      <c r="DIR426" s="154"/>
      <c r="DIS426" s="154"/>
      <c r="DIT426" s="154"/>
      <c r="DIU426" s="154"/>
      <c r="DIV426" s="154"/>
      <c r="DIW426" s="154"/>
      <c r="DIX426" s="154"/>
      <c r="DIY426" s="154"/>
      <c r="DIZ426" s="154"/>
      <c r="DJA426" s="154"/>
      <c r="DJB426" s="154"/>
      <c r="DJC426" s="154"/>
      <c r="DJD426" s="154"/>
      <c r="DJE426" s="154"/>
      <c r="DJF426" s="154"/>
      <c r="DJG426" s="154"/>
      <c r="DJH426" s="154"/>
      <c r="DJI426" s="154"/>
      <c r="DJJ426" s="154"/>
      <c r="DJK426" s="154"/>
      <c r="DJL426" s="154"/>
      <c r="DJM426" s="154"/>
      <c r="DJN426" s="154"/>
      <c r="DJO426" s="154"/>
      <c r="DJP426" s="154"/>
      <c r="DJQ426" s="154"/>
      <c r="DJR426" s="154"/>
      <c r="DJS426" s="154"/>
      <c r="DJT426" s="154"/>
      <c r="DJU426" s="154"/>
      <c r="DJV426" s="154"/>
      <c r="DJW426" s="154"/>
      <c r="DJX426" s="154"/>
      <c r="DJY426" s="154"/>
      <c r="DJZ426" s="154"/>
      <c r="DKA426" s="154"/>
      <c r="DKB426" s="154"/>
      <c r="DKC426" s="154"/>
      <c r="DKD426" s="154"/>
      <c r="DKE426" s="154"/>
      <c r="DKF426" s="154"/>
      <c r="DKG426" s="154"/>
      <c r="DKH426" s="154"/>
      <c r="DKI426" s="154"/>
      <c r="DKJ426" s="154"/>
      <c r="DKK426" s="154"/>
      <c r="DKL426" s="154"/>
      <c r="DKM426" s="154"/>
      <c r="DKN426" s="154"/>
      <c r="DKO426" s="154"/>
      <c r="DKP426" s="154"/>
      <c r="DKQ426" s="154"/>
      <c r="DKR426" s="154"/>
      <c r="DKS426" s="154"/>
      <c r="DKT426" s="154"/>
      <c r="DKU426" s="154"/>
      <c r="DKV426" s="154"/>
      <c r="DKW426" s="154"/>
      <c r="DKX426" s="154"/>
      <c r="DKY426" s="154"/>
      <c r="DKZ426" s="154"/>
      <c r="DLA426" s="154"/>
      <c r="DLB426" s="154"/>
      <c r="DLC426" s="154"/>
      <c r="DLD426" s="154"/>
      <c r="DLE426" s="154"/>
      <c r="DLF426" s="154"/>
      <c r="DLG426" s="154"/>
      <c r="DLH426" s="154"/>
      <c r="DLI426" s="154"/>
      <c r="DLJ426" s="154"/>
      <c r="DLK426" s="154"/>
      <c r="DLL426" s="154"/>
      <c r="DLM426" s="154"/>
      <c r="DLN426" s="154"/>
      <c r="DLO426" s="154"/>
      <c r="DLP426" s="154"/>
      <c r="DLQ426" s="154"/>
      <c r="DLR426" s="154"/>
      <c r="DLS426" s="154"/>
      <c r="DLT426" s="154"/>
      <c r="DLU426" s="154"/>
      <c r="DLV426" s="154"/>
      <c r="DLW426" s="154"/>
      <c r="DLX426" s="154"/>
      <c r="DLY426" s="154"/>
      <c r="DLZ426" s="154"/>
      <c r="DMA426" s="154"/>
      <c r="DMB426" s="154"/>
      <c r="DMC426" s="154"/>
      <c r="DMD426" s="154"/>
      <c r="DME426" s="154"/>
      <c r="DMF426" s="154"/>
      <c r="DMG426" s="154"/>
      <c r="DMH426" s="154"/>
      <c r="DMI426" s="154"/>
      <c r="DMJ426" s="154"/>
      <c r="DMK426" s="154"/>
      <c r="DML426" s="154"/>
      <c r="DMM426" s="154"/>
      <c r="DMN426" s="154"/>
      <c r="DMO426" s="154"/>
      <c r="DMP426" s="154"/>
      <c r="DMQ426" s="154"/>
      <c r="DMR426" s="154"/>
      <c r="DMS426" s="154"/>
      <c r="DMT426" s="154"/>
      <c r="DMU426" s="154"/>
      <c r="DMV426" s="154"/>
      <c r="DMW426" s="154"/>
      <c r="DMX426" s="154"/>
      <c r="DMY426" s="154"/>
      <c r="DMZ426" s="154"/>
      <c r="DNA426" s="154"/>
      <c r="DNB426" s="154"/>
      <c r="DNC426" s="154"/>
      <c r="DND426" s="154"/>
      <c r="DNE426" s="154"/>
      <c r="DNF426" s="154"/>
      <c r="DNG426" s="154"/>
      <c r="DNH426" s="154"/>
      <c r="DNI426" s="154"/>
      <c r="DNJ426" s="154"/>
      <c r="DNK426" s="154"/>
      <c r="DNL426" s="154"/>
      <c r="DNM426" s="154"/>
      <c r="DNN426" s="154"/>
      <c r="DNO426" s="154"/>
      <c r="DNP426" s="154"/>
      <c r="DNQ426" s="154"/>
      <c r="DNR426" s="154"/>
      <c r="DNS426" s="154"/>
      <c r="DNT426" s="154"/>
      <c r="DNU426" s="154"/>
      <c r="DNV426" s="154"/>
      <c r="DNW426" s="154"/>
      <c r="DNX426" s="154"/>
      <c r="DNY426" s="154"/>
      <c r="DNZ426" s="154"/>
      <c r="DOA426" s="154"/>
      <c r="DOB426" s="154"/>
      <c r="DOC426" s="154"/>
      <c r="DOD426" s="154"/>
      <c r="DOE426" s="154"/>
      <c r="DOF426" s="154"/>
      <c r="DOG426" s="154"/>
      <c r="DOH426" s="154"/>
      <c r="DOI426" s="154"/>
      <c r="DOJ426" s="154"/>
      <c r="DOK426" s="154"/>
      <c r="DOL426" s="154"/>
      <c r="DOM426" s="154"/>
      <c r="DON426" s="154"/>
      <c r="DOO426" s="154"/>
      <c r="DOP426" s="154"/>
      <c r="DOQ426" s="154"/>
      <c r="DOR426" s="154"/>
      <c r="DOS426" s="154"/>
      <c r="DOT426" s="154"/>
      <c r="DOU426" s="154"/>
      <c r="DOV426" s="154"/>
      <c r="DOW426" s="154"/>
      <c r="DOX426" s="154"/>
      <c r="DOY426" s="154"/>
      <c r="DOZ426" s="154"/>
      <c r="DPA426" s="154"/>
      <c r="DPB426" s="154"/>
      <c r="DPC426" s="154"/>
      <c r="DPD426" s="154"/>
      <c r="DPE426" s="154"/>
      <c r="DPF426" s="154"/>
      <c r="DPG426" s="154"/>
      <c r="DPH426" s="154"/>
      <c r="DPI426" s="154"/>
      <c r="DPJ426" s="154"/>
      <c r="DPK426" s="154"/>
      <c r="DPL426" s="154"/>
      <c r="DPM426" s="154"/>
      <c r="DPN426" s="154"/>
      <c r="DPO426" s="154"/>
      <c r="DPP426" s="154"/>
      <c r="DPQ426" s="154"/>
      <c r="DPR426" s="154"/>
      <c r="DPS426" s="154"/>
      <c r="DPT426" s="154"/>
      <c r="DPU426" s="154"/>
      <c r="DPV426" s="154"/>
      <c r="DPW426" s="154"/>
      <c r="DPX426" s="154"/>
      <c r="DPY426" s="154"/>
      <c r="DPZ426" s="154"/>
      <c r="DQA426" s="154"/>
      <c r="DQB426" s="154"/>
      <c r="DQC426" s="154"/>
      <c r="DQD426" s="154"/>
      <c r="DQE426" s="154"/>
      <c r="DQF426" s="154"/>
      <c r="DQG426" s="154"/>
      <c r="DQH426" s="154"/>
      <c r="DQI426" s="154"/>
      <c r="DQJ426" s="154"/>
      <c r="DQK426" s="154"/>
      <c r="DQL426" s="154"/>
      <c r="DQM426" s="154"/>
      <c r="DQN426" s="154"/>
      <c r="DQO426" s="154"/>
      <c r="DQP426" s="154"/>
      <c r="DQQ426" s="154"/>
      <c r="DQR426" s="154"/>
      <c r="DQS426" s="154"/>
      <c r="DQT426" s="154"/>
      <c r="DQU426" s="154"/>
      <c r="DQV426" s="154"/>
      <c r="DQW426" s="154"/>
      <c r="DQX426" s="154"/>
      <c r="DQY426" s="154"/>
      <c r="DQZ426" s="154"/>
      <c r="DRA426" s="154"/>
      <c r="DRB426" s="154"/>
      <c r="DRC426" s="154"/>
      <c r="DRD426" s="154"/>
      <c r="DRE426" s="154"/>
      <c r="DRF426" s="154"/>
      <c r="DRG426" s="154"/>
      <c r="DRH426" s="154"/>
      <c r="DRI426" s="154"/>
      <c r="DRJ426" s="154"/>
      <c r="DRK426" s="154"/>
      <c r="DRL426" s="154"/>
      <c r="DRM426" s="154"/>
      <c r="DRN426" s="154"/>
      <c r="DRO426" s="154"/>
      <c r="DRP426" s="154"/>
      <c r="DRQ426" s="154"/>
      <c r="DRR426" s="154"/>
      <c r="DRS426" s="154"/>
      <c r="DRT426" s="154"/>
      <c r="DRU426" s="154"/>
      <c r="DRV426" s="154"/>
      <c r="DRW426" s="154"/>
      <c r="DRX426" s="154"/>
      <c r="DRY426" s="154"/>
      <c r="DRZ426" s="154"/>
      <c r="DSA426" s="154"/>
      <c r="DSB426" s="154"/>
      <c r="DSC426" s="154"/>
      <c r="DSD426" s="154"/>
      <c r="DSE426" s="154"/>
      <c r="DSF426" s="154"/>
      <c r="DSG426" s="154"/>
      <c r="DSH426" s="154"/>
      <c r="DSI426" s="154"/>
      <c r="DSJ426" s="154"/>
      <c r="DSK426" s="154"/>
      <c r="DSL426" s="154"/>
      <c r="DSM426" s="154"/>
      <c r="DSN426" s="154"/>
      <c r="DSO426" s="154"/>
      <c r="DSP426" s="154"/>
      <c r="DSQ426" s="154"/>
      <c r="DSR426" s="154"/>
      <c r="DSS426" s="154"/>
      <c r="DST426" s="154"/>
      <c r="DSU426" s="154"/>
      <c r="DSV426" s="154"/>
      <c r="DSW426" s="154"/>
      <c r="DSX426" s="154"/>
      <c r="DSY426" s="154"/>
      <c r="DSZ426" s="154"/>
      <c r="DTA426" s="154"/>
      <c r="DTB426" s="154"/>
      <c r="DTC426" s="154"/>
      <c r="DTD426" s="154"/>
      <c r="DTE426" s="154"/>
      <c r="DTF426" s="154"/>
      <c r="DTG426" s="154"/>
      <c r="DTH426" s="154"/>
      <c r="DTI426" s="154"/>
      <c r="DTJ426" s="154"/>
      <c r="DTK426" s="154"/>
      <c r="DTL426" s="154"/>
      <c r="DTM426" s="154"/>
      <c r="DTN426" s="154"/>
      <c r="DTO426" s="154"/>
      <c r="DTP426" s="154"/>
      <c r="DTQ426" s="154"/>
      <c r="DTR426" s="154"/>
      <c r="DTS426" s="154"/>
      <c r="DTT426" s="154"/>
      <c r="DTU426" s="154"/>
      <c r="DTV426" s="154"/>
      <c r="DTW426" s="154"/>
      <c r="DTX426" s="154"/>
      <c r="DTY426" s="154"/>
      <c r="DTZ426" s="154"/>
      <c r="DUA426" s="154"/>
      <c r="DUB426" s="154"/>
      <c r="DUC426" s="154"/>
      <c r="DUD426" s="154"/>
      <c r="DUE426" s="154"/>
      <c r="DUF426" s="154"/>
      <c r="DUG426" s="154"/>
      <c r="DUH426" s="154"/>
      <c r="DUI426" s="154"/>
      <c r="DUJ426" s="154"/>
      <c r="DUK426" s="154"/>
      <c r="DUL426" s="154"/>
      <c r="DUM426" s="154"/>
      <c r="DUN426" s="154"/>
      <c r="DUO426" s="154"/>
      <c r="DUP426" s="154"/>
      <c r="DUQ426" s="154"/>
      <c r="DUR426" s="154"/>
      <c r="DUS426" s="154"/>
      <c r="DUT426" s="154"/>
      <c r="DUU426" s="154"/>
      <c r="DUV426" s="154"/>
      <c r="DUW426" s="154"/>
      <c r="DUX426" s="154"/>
      <c r="DUY426" s="154"/>
      <c r="DUZ426" s="154"/>
      <c r="DVA426" s="154"/>
      <c r="DVB426" s="154"/>
      <c r="DVC426" s="154"/>
      <c r="DVD426" s="154"/>
      <c r="DVE426" s="154"/>
      <c r="DVF426" s="154"/>
      <c r="DVG426" s="154"/>
      <c r="DVH426" s="154"/>
      <c r="DVI426" s="154"/>
      <c r="DVJ426" s="154"/>
      <c r="DVK426" s="154"/>
      <c r="DVL426" s="154"/>
      <c r="DVM426" s="154"/>
      <c r="DVN426" s="154"/>
      <c r="DVO426" s="154"/>
      <c r="DVP426" s="154"/>
      <c r="DVQ426" s="154"/>
      <c r="DVR426" s="154"/>
      <c r="DVS426" s="154"/>
      <c r="DVT426" s="154"/>
      <c r="DVU426" s="154"/>
      <c r="DVV426" s="154"/>
      <c r="DVW426" s="154"/>
      <c r="DVX426" s="154"/>
      <c r="DVY426" s="154"/>
      <c r="DVZ426" s="154"/>
      <c r="DWA426" s="154"/>
      <c r="DWB426" s="154"/>
      <c r="DWC426" s="154"/>
      <c r="DWD426" s="154"/>
      <c r="DWE426" s="154"/>
      <c r="DWF426" s="154"/>
      <c r="DWG426" s="154"/>
      <c r="DWH426" s="154"/>
      <c r="DWI426" s="154"/>
      <c r="DWJ426" s="154"/>
      <c r="DWK426" s="154"/>
      <c r="DWL426" s="154"/>
      <c r="DWM426" s="154"/>
      <c r="DWN426" s="154"/>
      <c r="DWO426" s="154"/>
      <c r="DWP426" s="154"/>
      <c r="DWQ426" s="154"/>
      <c r="DWR426" s="154"/>
      <c r="DWS426" s="154"/>
      <c r="DWT426" s="154"/>
      <c r="DWU426" s="154"/>
      <c r="DWV426" s="154"/>
      <c r="DWW426" s="154"/>
      <c r="DWX426" s="154"/>
      <c r="DWY426" s="154"/>
      <c r="DWZ426" s="154"/>
      <c r="DXA426" s="154"/>
      <c r="DXB426" s="154"/>
      <c r="DXC426" s="154"/>
      <c r="DXD426" s="154"/>
      <c r="DXE426" s="154"/>
      <c r="DXF426" s="154"/>
      <c r="DXG426" s="154"/>
      <c r="DXH426" s="154"/>
      <c r="DXI426" s="154"/>
      <c r="DXJ426" s="154"/>
      <c r="DXK426" s="154"/>
      <c r="DXL426" s="154"/>
      <c r="DXM426" s="154"/>
      <c r="DXN426" s="154"/>
      <c r="DXO426" s="154"/>
      <c r="DXP426" s="154"/>
      <c r="DXQ426" s="154"/>
      <c r="DXR426" s="154"/>
      <c r="DXS426" s="154"/>
      <c r="DXT426" s="154"/>
      <c r="DXU426" s="154"/>
      <c r="DXV426" s="154"/>
      <c r="DXW426" s="154"/>
      <c r="DXX426" s="154"/>
      <c r="DXY426" s="154"/>
      <c r="DXZ426" s="154"/>
      <c r="DYA426" s="154"/>
      <c r="DYB426" s="154"/>
      <c r="DYC426" s="154"/>
      <c r="DYD426" s="154"/>
      <c r="DYE426" s="154"/>
      <c r="DYF426" s="154"/>
      <c r="DYG426" s="154"/>
      <c r="DYH426" s="154"/>
      <c r="DYI426" s="154"/>
      <c r="DYJ426" s="154"/>
      <c r="DYK426" s="154"/>
      <c r="DYL426" s="154"/>
      <c r="DYM426" s="154"/>
      <c r="DYN426" s="154"/>
      <c r="DYO426" s="154"/>
      <c r="DYP426" s="154"/>
      <c r="DYQ426" s="154"/>
      <c r="DYR426" s="154"/>
      <c r="DYS426" s="154"/>
      <c r="DYT426" s="154"/>
      <c r="DYU426" s="154"/>
      <c r="DYV426" s="154"/>
      <c r="DYW426" s="154"/>
      <c r="DYX426" s="154"/>
      <c r="DYY426" s="154"/>
      <c r="DYZ426" s="154"/>
      <c r="DZA426" s="154"/>
      <c r="DZB426" s="154"/>
      <c r="DZC426" s="154"/>
      <c r="DZD426" s="154"/>
      <c r="DZE426" s="154"/>
      <c r="DZF426" s="154"/>
      <c r="DZG426" s="154"/>
      <c r="DZH426" s="154"/>
      <c r="DZI426" s="154"/>
      <c r="DZJ426" s="154"/>
      <c r="DZK426" s="154"/>
      <c r="DZL426" s="154"/>
      <c r="DZM426" s="154"/>
      <c r="DZN426" s="154"/>
      <c r="DZO426" s="154"/>
      <c r="DZP426" s="154"/>
      <c r="DZQ426" s="154"/>
      <c r="DZR426" s="154"/>
      <c r="DZS426" s="154"/>
      <c r="DZT426" s="154"/>
      <c r="DZU426" s="154"/>
      <c r="DZV426" s="154"/>
      <c r="DZW426" s="154"/>
      <c r="DZX426" s="154"/>
      <c r="DZY426" s="154"/>
      <c r="DZZ426" s="154"/>
      <c r="EAA426" s="154"/>
      <c r="EAB426" s="154"/>
      <c r="EAC426" s="154"/>
      <c r="EAD426" s="154"/>
      <c r="EAE426" s="154"/>
      <c r="EAF426" s="154"/>
      <c r="EAG426" s="154"/>
      <c r="EAH426" s="154"/>
      <c r="EAI426" s="154"/>
      <c r="EAJ426" s="154"/>
      <c r="EAK426" s="154"/>
      <c r="EAL426" s="154"/>
      <c r="EAM426" s="154"/>
      <c r="EAN426" s="154"/>
      <c r="EAO426" s="154"/>
      <c r="EAP426" s="154"/>
      <c r="EAQ426" s="154"/>
      <c r="EAR426" s="154"/>
      <c r="EAS426" s="154"/>
      <c r="EAT426" s="154"/>
      <c r="EAU426" s="154"/>
      <c r="EAV426" s="154"/>
      <c r="EAW426" s="154"/>
      <c r="EAX426" s="154"/>
      <c r="EAY426" s="154"/>
      <c r="EAZ426" s="154"/>
      <c r="EBA426" s="154"/>
      <c r="EBB426" s="154"/>
      <c r="EBC426" s="154"/>
      <c r="EBD426" s="154"/>
      <c r="EBE426" s="154"/>
      <c r="EBF426" s="154"/>
      <c r="EBG426" s="154"/>
      <c r="EBH426" s="154"/>
      <c r="EBI426" s="154"/>
      <c r="EBJ426" s="154"/>
      <c r="EBK426" s="154"/>
      <c r="EBL426" s="154"/>
      <c r="EBM426" s="154"/>
      <c r="EBN426" s="154"/>
      <c r="EBO426" s="154"/>
      <c r="EBP426" s="154"/>
      <c r="EBQ426" s="154"/>
      <c r="EBR426" s="154"/>
      <c r="EBS426" s="154"/>
      <c r="EBT426" s="154"/>
      <c r="EBU426" s="154"/>
      <c r="EBV426" s="154"/>
      <c r="EBW426" s="154"/>
      <c r="EBX426" s="154"/>
      <c r="EBY426" s="154"/>
      <c r="EBZ426" s="154"/>
      <c r="ECA426" s="154"/>
      <c r="ECB426" s="154"/>
      <c r="ECC426" s="154"/>
      <c r="ECD426" s="154"/>
      <c r="ECE426" s="154"/>
      <c r="ECF426" s="154"/>
      <c r="ECG426" s="154"/>
      <c r="ECH426" s="154"/>
      <c r="ECI426" s="154"/>
      <c r="ECJ426" s="154"/>
      <c r="ECK426" s="154"/>
      <c r="ECL426" s="154"/>
      <c r="ECM426" s="154"/>
      <c r="ECN426" s="154"/>
      <c r="ECO426" s="154"/>
      <c r="ECP426" s="154"/>
      <c r="ECQ426" s="154"/>
      <c r="ECR426" s="154"/>
      <c r="ECS426" s="154"/>
      <c r="ECT426" s="154"/>
      <c r="ECU426" s="154"/>
      <c r="ECV426" s="154"/>
      <c r="ECW426" s="154"/>
      <c r="ECX426" s="154"/>
      <c r="ECY426" s="154"/>
      <c r="ECZ426" s="154"/>
      <c r="EDA426" s="154"/>
      <c r="EDB426" s="154"/>
      <c r="EDC426" s="154"/>
      <c r="EDD426" s="154"/>
      <c r="EDE426" s="154"/>
      <c r="EDF426" s="154"/>
      <c r="EDG426" s="154"/>
      <c r="EDH426" s="154"/>
      <c r="EDI426" s="154"/>
      <c r="EDJ426" s="154"/>
      <c r="EDK426" s="154"/>
      <c r="EDL426" s="154"/>
      <c r="EDM426" s="154"/>
      <c r="EDN426" s="154"/>
      <c r="EDO426" s="154"/>
      <c r="EDP426" s="154"/>
      <c r="EDQ426" s="154"/>
      <c r="EDR426" s="154"/>
      <c r="EDS426" s="154"/>
      <c r="EDT426" s="154"/>
      <c r="EDU426" s="154"/>
      <c r="EDV426" s="154"/>
      <c r="EDW426" s="154"/>
      <c r="EDX426" s="154"/>
      <c r="EDY426" s="154"/>
      <c r="EDZ426" s="154"/>
      <c r="EEA426" s="154"/>
      <c r="EEB426" s="154"/>
      <c r="EEC426" s="154"/>
      <c r="EED426" s="154"/>
      <c r="EEE426" s="154"/>
      <c r="EEF426" s="154"/>
      <c r="EEG426" s="154"/>
      <c r="EEH426" s="154"/>
      <c r="EEI426" s="154"/>
      <c r="EEJ426" s="154"/>
      <c r="EEK426" s="154"/>
      <c r="EEL426" s="154"/>
      <c r="EEM426" s="154"/>
      <c r="EEN426" s="154"/>
      <c r="EEO426" s="154"/>
      <c r="EEP426" s="154"/>
      <c r="EEQ426" s="154"/>
      <c r="EER426" s="154"/>
      <c r="EES426" s="154"/>
      <c r="EET426" s="154"/>
      <c r="EEU426" s="154"/>
      <c r="EEV426" s="154"/>
      <c r="EEW426" s="154"/>
      <c r="EEX426" s="154"/>
      <c r="EEY426" s="154"/>
      <c r="EEZ426" s="154"/>
      <c r="EFA426" s="154"/>
      <c r="EFB426" s="154"/>
      <c r="EFC426" s="154"/>
      <c r="EFD426" s="154"/>
      <c r="EFE426" s="154"/>
      <c r="EFF426" s="154"/>
      <c r="EFG426" s="154"/>
      <c r="EFH426" s="154"/>
      <c r="EFI426" s="154"/>
      <c r="EFJ426" s="154"/>
      <c r="EFK426" s="154"/>
      <c r="EFL426" s="154"/>
      <c r="EFM426" s="154"/>
      <c r="EFN426" s="154"/>
      <c r="EFO426" s="154"/>
      <c r="EFP426" s="154"/>
      <c r="EFQ426" s="154"/>
      <c r="EFR426" s="154"/>
      <c r="EFS426" s="154"/>
      <c r="EFT426" s="154"/>
      <c r="EFU426" s="154"/>
      <c r="EFV426" s="154"/>
      <c r="EFW426" s="154"/>
      <c r="EFX426" s="154"/>
      <c r="EFY426" s="154"/>
      <c r="EFZ426" s="154"/>
      <c r="EGA426" s="154"/>
      <c r="EGB426" s="154"/>
      <c r="EGC426" s="154"/>
      <c r="EGD426" s="154"/>
      <c r="EGE426" s="154"/>
      <c r="EGF426" s="154"/>
      <c r="EGG426" s="154"/>
      <c r="EGH426" s="154"/>
      <c r="EGI426" s="154"/>
      <c r="EGJ426" s="154"/>
      <c r="EGK426" s="154"/>
      <c r="EGL426" s="154"/>
      <c r="EGM426" s="154"/>
      <c r="EGN426" s="154"/>
      <c r="EGO426" s="154"/>
      <c r="EGP426" s="154"/>
      <c r="EGQ426" s="154"/>
      <c r="EGR426" s="154"/>
      <c r="EGS426" s="154"/>
      <c r="EGT426" s="154"/>
      <c r="EGU426" s="154"/>
      <c r="EGV426" s="154"/>
      <c r="EGW426" s="154"/>
      <c r="EGX426" s="154"/>
      <c r="EGY426" s="154"/>
      <c r="EGZ426" s="154"/>
      <c r="EHA426" s="154"/>
      <c r="EHB426" s="154"/>
      <c r="EHC426" s="154"/>
      <c r="EHD426" s="154"/>
      <c r="EHE426" s="154"/>
      <c r="EHF426" s="154"/>
      <c r="EHG426" s="154"/>
      <c r="EHH426" s="154"/>
      <c r="EHI426" s="154"/>
      <c r="EHJ426" s="154"/>
      <c r="EHK426" s="154"/>
      <c r="EHL426" s="154"/>
      <c r="EHM426" s="154"/>
      <c r="EHN426" s="154"/>
      <c r="EHO426" s="154"/>
      <c r="EHP426" s="154"/>
      <c r="EHQ426" s="154"/>
      <c r="EHR426" s="154"/>
      <c r="EHS426" s="154"/>
      <c r="EHT426" s="154"/>
      <c r="EHU426" s="154"/>
      <c r="EHV426" s="154"/>
      <c r="EHW426" s="154"/>
      <c r="EHX426" s="154"/>
      <c r="EHY426" s="154"/>
      <c r="EHZ426" s="154"/>
      <c r="EIA426" s="154"/>
      <c r="EIB426" s="154"/>
      <c r="EIC426" s="154"/>
      <c r="EID426" s="154"/>
      <c r="EIE426" s="154"/>
      <c r="EIF426" s="154"/>
      <c r="EIG426" s="154"/>
      <c r="EIH426" s="154"/>
      <c r="EII426" s="154"/>
      <c r="EIJ426" s="154"/>
      <c r="EIK426" s="154"/>
      <c r="EIL426" s="154"/>
      <c r="EIM426" s="154"/>
      <c r="EIN426" s="154"/>
      <c r="EIO426" s="154"/>
      <c r="EIP426" s="154"/>
      <c r="EIQ426" s="154"/>
      <c r="EIR426" s="154"/>
      <c r="EIS426" s="154"/>
      <c r="EIT426" s="154"/>
      <c r="EIU426" s="154"/>
      <c r="EIV426" s="154"/>
      <c r="EIW426" s="154"/>
      <c r="EIX426" s="154"/>
      <c r="EIY426" s="154"/>
      <c r="EIZ426" s="154"/>
      <c r="EJA426" s="154"/>
      <c r="EJB426" s="154"/>
      <c r="EJC426" s="154"/>
      <c r="EJD426" s="154"/>
      <c r="EJE426" s="154"/>
      <c r="EJF426" s="154"/>
      <c r="EJG426" s="154"/>
      <c r="EJH426" s="154"/>
      <c r="EJI426" s="154"/>
      <c r="EJJ426" s="154"/>
      <c r="EJK426" s="154"/>
      <c r="EJL426" s="154"/>
      <c r="EJM426" s="154"/>
      <c r="EJN426" s="154"/>
      <c r="EJO426" s="154"/>
      <c r="EJP426" s="154"/>
      <c r="EJQ426" s="154"/>
      <c r="EJR426" s="154"/>
      <c r="EJS426" s="154"/>
      <c r="EJT426" s="154"/>
      <c r="EJU426" s="154"/>
      <c r="EJV426" s="154"/>
      <c r="EJW426" s="154"/>
      <c r="EJX426" s="154"/>
      <c r="EJY426" s="154"/>
      <c r="EJZ426" s="154"/>
      <c r="EKA426" s="154"/>
      <c r="EKB426" s="154"/>
      <c r="EKC426" s="154"/>
      <c r="EKD426" s="154"/>
      <c r="EKE426" s="154"/>
      <c r="EKF426" s="154"/>
      <c r="EKG426" s="154"/>
      <c r="EKH426" s="154"/>
      <c r="EKI426" s="154"/>
      <c r="EKJ426" s="154"/>
      <c r="EKK426" s="154"/>
      <c r="EKL426" s="154"/>
      <c r="EKM426" s="154"/>
      <c r="EKN426" s="154"/>
      <c r="EKO426" s="154"/>
      <c r="EKP426" s="154"/>
      <c r="EKQ426" s="154"/>
      <c r="EKR426" s="154"/>
      <c r="EKS426" s="154"/>
      <c r="EKT426" s="154"/>
      <c r="EKU426" s="154"/>
      <c r="EKV426" s="154"/>
      <c r="EKW426" s="154"/>
      <c r="EKX426" s="154"/>
      <c r="EKY426" s="154"/>
      <c r="EKZ426" s="154"/>
      <c r="ELA426" s="154"/>
      <c r="ELB426" s="154"/>
      <c r="ELC426" s="154"/>
      <c r="ELD426" s="154"/>
      <c r="ELE426" s="154"/>
      <c r="ELF426" s="154"/>
      <c r="ELG426" s="154"/>
      <c r="ELH426" s="154"/>
      <c r="ELI426" s="154"/>
      <c r="ELJ426" s="154"/>
      <c r="ELK426" s="154"/>
      <c r="ELL426" s="154"/>
      <c r="ELM426" s="154"/>
      <c r="ELN426" s="154"/>
      <c r="ELO426" s="154"/>
      <c r="ELP426" s="154"/>
      <c r="ELQ426" s="154"/>
      <c r="ELR426" s="154"/>
      <c r="ELS426" s="154"/>
      <c r="ELT426" s="154"/>
      <c r="ELU426" s="154"/>
      <c r="ELV426" s="154"/>
      <c r="ELW426" s="154"/>
      <c r="ELX426" s="154"/>
      <c r="ELY426" s="154"/>
      <c r="ELZ426" s="154"/>
      <c r="EMA426" s="154"/>
      <c r="EMB426" s="154"/>
      <c r="EMC426" s="154"/>
      <c r="EMD426" s="154"/>
      <c r="EME426" s="154"/>
      <c r="EMF426" s="154"/>
      <c r="EMG426" s="154"/>
      <c r="EMH426" s="154"/>
      <c r="EMI426" s="154"/>
      <c r="EMJ426" s="154"/>
      <c r="EMK426" s="154"/>
      <c r="EML426" s="154"/>
      <c r="EMM426" s="154"/>
      <c r="EMN426" s="154"/>
      <c r="EMO426" s="154"/>
      <c r="EMP426" s="154"/>
      <c r="EMQ426" s="154"/>
      <c r="EMR426" s="154"/>
      <c r="EMS426" s="154"/>
      <c r="EMT426" s="154"/>
      <c r="EMU426" s="154"/>
      <c r="EMV426" s="154"/>
      <c r="EMW426" s="154"/>
      <c r="EMX426" s="154"/>
      <c r="EMY426" s="154"/>
      <c r="EMZ426" s="154"/>
      <c r="ENA426" s="154"/>
      <c r="ENB426" s="154"/>
      <c r="ENC426" s="154"/>
      <c r="END426" s="154"/>
      <c r="ENE426" s="154"/>
      <c r="ENF426" s="154"/>
      <c r="ENG426" s="154"/>
      <c r="ENH426" s="154"/>
      <c r="ENI426" s="154"/>
      <c r="ENJ426" s="154"/>
      <c r="ENK426" s="154"/>
      <c r="ENL426" s="154"/>
      <c r="ENM426" s="154"/>
      <c r="ENN426" s="154"/>
      <c r="ENO426" s="154"/>
      <c r="ENP426" s="154"/>
      <c r="ENQ426" s="154"/>
      <c r="ENR426" s="154"/>
      <c r="ENS426" s="154"/>
      <c r="ENT426" s="154"/>
      <c r="ENU426" s="154"/>
      <c r="ENV426" s="154"/>
      <c r="ENW426" s="154"/>
      <c r="ENX426" s="154"/>
      <c r="ENY426" s="154"/>
      <c r="ENZ426" s="154"/>
      <c r="EOA426" s="154"/>
      <c r="EOB426" s="154"/>
      <c r="EOC426" s="154"/>
      <c r="EOD426" s="154"/>
      <c r="EOE426" s="154"/>
      <c r="EOF426" s="154"/>
      <c r="EOG426" s="154"/>
      <c r="EOH426" s="154"/>
      <c r="EOI426" s="154"/>
      <c r="EOJ426" s="154"/>
      <c r="EOK426" s="154"/>
      <c r="EOL426" s="154"/>
      <c r="EOM426" s="154"/>
      <c r="EON426" s="154"/>
      <c r="EOO426" s="154"/>
      <c r="EOP426" s="154"/>
      <c r="EOQ426" s="154"/>
      <c r="EOR426" s="154"/>
      <c r="EOS426" s="154"/>
      <c r="EOT426" s="154"/>
      <c r="EOU426" s="154"/>
      <c r="EOV426" s="154"/>
      <c r="EOW426" s="154"/>
      <c r="EOX426" s="154"/>
      <c r="EOY426" s="154"/>
      <c r="EOZ426" s="154"/>
      <c r="EPA426" s="154"/>
      <c r="EPB426" s="154"/>
      <c r="EPC426" s="154"/>
      <c r="EPD426" s="154"/>
      <c r="EPE426" s="154"/>
      <c r="EPF426" s="154"/>
      <c r="EPG426" s="154"/>
      <c r="EPH426" s="154"/>
      <c r="EPI426" s="154"/>
      <c r="EPJ426" s="154"/>
      <c r="EPK426" s="154"/>
      <c r="EPL426" s="154"/>
      <c r="EPM426" s="154"/>
      <c r="EPN426" s="154"/>
      <c r="EPO426" s="154"/>
      <c r="EPP426" s="154"/>
      <c r="EPQ426" s="154"/>
      <c r="EPR426" s="154"/>
      <c r="EPS426" s="154"/>
      <c r="EPT426" s="154"/>
      <c r="EPU426" s="154"/>
      <c r="EPV426" s="154"/>
      <c r="EPW426" s="154"/>
      <c r="EPX426" s="154"/>
      <c r="EPY426" s="154"/>
      <c r="EPZ426" s="154"/>
      <c r="EQA426" s="154"/>
      <c r="EQB426" s="154"/>
      <c r="EQC426" s="154"/>
      <c r="EQD426" s="154"/>
      <c r="EQE426" s="154"/>
      <c r="EQF426" s="154"/>
      <c r="EQG426" s="154"/>
      <c r="EQH426" s="154"/>
      <c r="EQI426" s="154"/>
      <c r="EQJ426" s="154"/>
      <c r="EQK426" s="154"/>
      <c r="EQL426" s="154"/>
      <c r="EQM426" s="154"/>
      <c r="EQN426" s="154"/>
      <c r="EQO426" s="154"/>
      <c r="EQP426" s="154"/>
      <c r="EQQ426" s="154"/>
      <c r="EQR426" s="154"/>
      <c r="EQS426" s="154"/>
      <c r="EQT426" s="154"/>
      <c r="EQU426" s="154"/>
      <c r="EQV426" s="154"/>
      <c r="EQW426" s="154"/>
      <c r="EQX426" s="154"/>
      <c r="EQY426" s="154"/>
      <c r="EQZ426" s="154"/>
      <c r="ERA426" s="154"/>
      <c r="ERB426" s="154"/>
      <c r="ERC426" s="154"/>
      <c r="ERD426" s="154"/>
      <c r="ERE426" s="154"/>
      <c r="ERF426" s="154"/>
      <c r="ERG426" s="154"/>
      <c r="ERH426" s="154"/>
      <c r="ERI426" s="154"/>
      <c r="ERJ426" s="154"/>
      <c r="ERK426" s="154"/>
      <c r="ERL426" s="154"/>
      <c r="ERM426" s="154"/>
      <c r="ERN426" s="154"/>
      <c r="ERO426" s="154"/>
      <c r="ERP426" s="154"/>
      <c r="ERQ426" s="154"/>
      <c r="ERR426" s="154"/>
      <c r="ERS426" s="154"/>
      <c r="ERT426" s="154"/>
      <c r="ERU426" s="154"/>
      <c r="ERV426" s="154"/>
      <c r="ERW426" s="154"/>
      <c r="ERX426" s="154"/>
      <c r="ERY426" s="154"/>
      <c r="ERZ426" s="154"/>
      <c r="ESA426" s="154"/>
      <c r="ESB426" s="154"/>
      <c r="ESC426" s="154"/>
      <c r="ESD426" s="154"/>
      <c r="ESE426" s="154"/>
      <c r="ESF426" s="154"/>
      <c r="ESG426" s="154"/>
      <c r="ESH426" s="154"/>
      <c r="ESI426" s="154"/>
      <c r="ESJ426" s="154"/>
      <c r="ESK426" s="154"/>
      <c r="ESL426" s="154"/>
      <c r="ESM426" s="154"/>
      <c r="ESN426" s="154"/>
      <c r="ESO426" s="154"/>
      <c r="ESP426" s="154"/>
      <c r="ESQ426" s="154"/>
      <c r="ESR426" s="154"/>
      <c r="ESS426" s="154"/>
      <c r="EST426" s="154"/>
      <c r="ESU426" s="154"/>
      <c r="ESV426" s="154"/>
      <c r="ESW426" s="154"/>
      <c r="ESX426" s="154"/>
      <c r="ESY426" s="154"/>
      <c r="ESZ426" s="154"/>
      <c r="ETA426" s="154"/>
      <c r="ETB426" s="154"/>
      <c r="ETC426" s="154"/>
      <c r="ETD426" s="154"/>
      <c r="ETE426" s="154"/>
      <c r="ETF426" s="154"/>
      <c r="ETG426" s="154"/>
      <c r="ETH426" s="154"/>
      <c r="ETI426" s="154"/>
      <c r="ETJ426" s="154"/>
      <c r="ETK426" s="154"/>
      <c r="ETL426" s="154"/>
      <c r="ETM426" s="154"/>
      <c r="ETN426" s="154"/>
      <c r="ETO426" s="154"/>
      <c r="ETP426" s="154"/>
      <c r="ETQ426" s="154"/>
      <c r="ETR426" s="154"/>
      <c r="ETS426" s="154"/>
      <c r="ETT426" s="154"/>
      <c r="ETU426" s="154"/>
      <c r="ETV426" s="154"/>
      <c r="ETW426" s="154"/>
      <c r="ETX426" s="154"/>
      <c r="ETY426" s="154"/>
      <c r="ETZ426" s="154"/>
      <c r="EUA426" s="154"/>
      <c r="EUB426" s="154"/>
      <c r="EUC426" s="154"/>
      <c r="EUD426" s="154"/>
      <c r="EUE426" s="154"/>
      <c r="EUF426" s="154"/>
      <c r="EUG426" s="154"/>
      <c r="EUH426" s="154"/>
      <c r="EUI426" s="154"/>
      <c r="EUJ426" s="154"/>
      <c r="EUK426" s="154"/>
      <c r="EUL426" s="154"/>
      <c r="EUM426" s="154"/>
      <c r="EUN426" s="154"/>
      <c r="EUO426" s="154"/>
      <c r="EUP426" s="154"/>
      <c r="EUQ426" s="154"/>
      <c r="EUR426" s="154"/>
      <c r="EUS426" s="154"/>
      <c r="EUT426" s="154"/>
      <c r="EUU426" s="154"/>
      <c r="EUV426" s="154"/>
      <c r="EUW426" s="154"/>
      <c r="EUX426" s="154"/>
      <c r="EUY426" s="154"/>
      <c r="EUZ426" s="154"/>
      <c r="EVA426" s="154"/>
      <c r="EVB426" s="154"/>
      <c r="EVC426" s="154"/>
      <c r="EVD426" s="154"/>
      <c r="EVE426" s="154"/>
      <c r="EVF426" s="154"/>
      <c r="EVG426" s="154"/>
      <c r="EVH426" s="154"/>
      <c r="EVI426" s="154"/>
      <c r="EVJ426" s="154"/>
      <c r="EVK426" s="154"/>
      <c r="EVL426" s="154"/>
      <c r="EVM426" s="154"/>
      <c r="EVN426" s="154"/>
      <c r="EVO426" s="154"/>
      <c r="EVP426" s="154"/>
      <c r="EVQ426" s="154"/>
      <c r="EVR426" s="154"/>
      <c r="EVS426" s="154"/>
      <c r="EVT426" s="154"/>
      <c r="EVU426" s="154"/>
      <c r="EVV426" s="154"/>
      <c r="EVW426" s="154"/>
      <c r="EVX426" s="154"/>
      <c r="EVY426" s="154"/>
      <c r="EVZ426" s="154"/>
      <c r="EWA426" s="154"/>
      <c r="EWB426" s="154"/>
      <c r="EWC426" s="154"/>
      <c r="EWD426" s="154"/>
      <c r="EWE426" s="154"/>
      <c r="EWF426" s="154"/>
      <c r="EWG426" s="154"/>
      <c r="EWH426" s="154"/>
      <c r="EWI426" s="154"/>
      <c r="EWJ426" s="154"/>
      <c r="EWK426" s="154"/>
      <c r="EWL426" s="154"/>
      <c r="EWM426" s="154"/>
      <c r="EWN426" s="154"/>
      <c r="EWO426" s="154"/>
      <c r="EWP426" s="154"/>
      <c r="EWQ426" s="154"/>
      <c r="EWR426" s="154"/>
      <c r="EWS426" s="154"/>
      <c r="EWT426" s="154"/>
      <c r="EWU426" s="154"/>
      <c r="EWV426" s="154"/>
      <c r="EWW426" s="154"/>
      <c r="EWX426" s="154"/>
      <c r="EWY426" s="154"/>
      <c r="EWZ426" s="154"/>
      <c r="EXA426" s="154"/>
      <c r="EXB426" s="154"/>
      <c r="EXC426" s="154"/>
      <c r="EXD426" s="154"/>
      <c r="EXE426" s="154"/>
      <c r="EXF426" s="154"/>
      <c r="EXG426" s="154"/>
      <c r="EXH426" s="154"/>
      <c r="EXI426" s="154"/>
      <c r="EXJ426" s="154"/>
      <c r="EXK426" s="154"/>
      <c r="EXL426" s="154"/>
      <c r="EXM426" s="154"/>
      <c r="EXN426" s="154"/>
      <c r="EXO426" s="154"/>
      <c r="EXP426" s="154"/>
      <c r="EXQ426" s="154"/>
      <c r="EXR426" s="154"/>
      <c r="EXS426" s="154"/>
      <c r="EXT426" s="154"/>
      <c r="EXU426" s="154"/>
      <c r="EXV426" s="154"/>
      <c r="EXW426" s="154"/>
      <c r="EXX426" s="154"/>
      <c r="EXY426" s="154"/>
      <c r="EXZ426" s="154"/>
      <c r="EYA426" s="154"/>
      <c r="EYB426" s="154"/>
      <c r="EYC426" s="154"/>
      <c r="EYD426" s="154"/>
      <c r="EYE426" s="154"/>
      <c r="EYF426" s="154"/>
      <c r="EYG426" s="154"/>
      <c r="EYH426" s="154"/>
      <c r="EYI426" s="154"/>
      <c r="EYJ426" s="154"/>
      <c r="EYK426" s="154"/>
      <c r="EYL426" s="154"/>
      <c r="EYM426" s="154"/>
      <c r="EYN426" s="154"/>
      <c r="EYO426" s="154"/>
      <c r="EYP426" s="154"/>
      <c r="EYQ426" s="154"/>
      <c r="EYR426" s="154"/>
      <c r="EYS426" s="154"/>
      <c r="EYT426" s="154"/>
      <c r="EYU426" s="154"/>
      <c r="EYV426" s="154"/>
      <c r="EYW426" s="154"/>
      <c r="EYX426" s="154"/>
      <c r="EYY426" s="154"/>
      <c r="EYZ426" s="154"/>
      <c r="EZA426" s="154"/>
      <c r="EZB426" s="154"/>
      <c r="EZC426" s="154"/>
      <c r="EZD426" s="154"/>
      <c r="EZE426" s="154"/>
      <c r="EZF426" s="154"/>
      <c r="EZG426" s="154"/>
      <c r="EZH426" s="154"/>
      <c r="EZI426" s="154"/>
      <c r="EZJ426" s="154"/>
      <c r="EZK426" s="154"/>
      <c r="EZL426" s="154"/>
      <c r="EZM426" s="154"/>
      <c r="EZN426" s="154"/>
      <c r="EZO426" s="154"/>
      <c r="EZP426" s="154"/>
      <c r="EZQ426" s="154"/>
      <c r="EZR426" s="154"/>
      <c r="EZS426" s="154"/>
      <c r="EZT426" s="154"/>
      <c r="EZU426" s="154"/>
      <c r="EZV426" s="154"/>
      <c r="EZW426" s="154"/>
      <c r="EZX426" s="154"/>
      <c r="EZY426" s="154"/>
      <c r="EZZ426" s="154"/>
      <c r="FAA426" s="154"/>
      <c r="FAB426" s="154"/>
      <c r="FAC426" s="154"/>
      <c r="FAD426" s="154"/>
      <c r="FAE426" s="154"/>
      <c r="FAF426" s="154"/>
      <c r="FAG426" s="154"/>
      <c r="FAH426" s="154"/>
      <c r="FAI426" s="154"/>
      <c r="FAJ426" s="154"/>
      <c r="FAK426" s="154"/>
      <c r="FAL426" s="154"/>
      <c r="FAM426" s="154"/>
      <c r="FAN426" s="154"/>
      <c r="FAO426" s="154"/>
      <c r="FAP426" s="154"/>
      <c r="FAQ426" s="154"/>
      <c r="FAR426" s="154"/>
      <c r="FAS426" s="154"/>
      <c r="FAT426" s="154"/>
      <c r="FAU426" s="154"/>
      <c r="FAV426" s="154"/>
      <c r="FAW426" s="154"/>
      <c r="FAX426" s="154"/>
      <c r="FAY426" s="154"/>
      <c r="FAZ426" s="154"/>
      <c r="FBA426" s="154"/>
      <c r="FBB426" s="154"/>
      <c r="FBC426" s="154"/>
      <c r="FBD426" s="154"/>
      <c r="FBE426" s="154"/>
      <c r="FBF426" s="154"/>
      <c r="FBG426" s="154"/>
      <c r="FBH426" s="154"/>
      <c r="FBI426" s="154"/>
      <c r="FBJ426" s="154"/>
      <c r="FBK426" s="154"/>
      <c r="FBL426" s="154"/>
      <c r="FBM426" s="154"/>
      <c r="FBN426" s="154"/>
      <c r="FBO426" s="154"/>
      <c r="FBP426" s="154"/>
      <c r="FBQ426" s="154"/>
      <c r="FBR426" s="154"/>
      <c r="FBS426" s="154"/>
      <c r="FBT426" s="154"/>
      <c r="FBU426" s="154"/>
      <c r="FBV426" s="154"/>
      <c r="FBW426" s="154"/>
      <c r="FBX426" s="154"/>
      <c r="FBY426" s="154"/>
      <c r="FBZ426" s="154"/>
      <c r="FCA426" s="154"/>
      <c r="FCB426" s="154"/>
      <c r="FCC426" s="154"/>
      <c r="FCD426" s="154"/>
      <c r="FCE426" s="154"/>
      <c r="FCF426" s="154"/>
      <c r="FCG426" s="154"/>
      <c r="FCH426" s="154"/>
      <c r="FCI426" s="154"/>
      <c r="FCJ426" s="154"/>
      <c r="FCK426" s="154"/>
      <c r="FCL426" s="154"/>
      <c r="FCM426" s="154"/>
      <c r="FCN426" s="154"/>
      <c r="FCO426" s="154"/>
      <c r="FCP426" s="154"/>
      <c r="FCQ426" s="154"/>
      <c r="FCR426" s="154"/>
      <c r="FCS426" s="154"/>
      <c r="FCT426" s="154"/>
      <c r="FCU426" s="154"/>
      <c r="FCV426" s="154"/>
      <c r="FCW426" s="154"/>
      <c r="FCX426" s="154"/>
      <c r="FCY426" s="154"/>
      <c r="FCZ426" s="154"/>
      <c r="FDA426" s="154"/>
      <c r="FDB426" s="154"/>
      <c r="FDC426" s="154"/>
      <c r="FDD426" s="154"/>
      <c r="FDE426" s="154"/>
      <c r="FDF426" s="154"/>
      <c r="FDG426" s="154"/>
      <c r="FDH426" s="154"/>
      <c r="FDI426" s="154"/>
      <c r="FDJ426" s="154"/>
      <c r="FDK426" s="154"/>
      <c r="FDL426" s="154"/>
      <c r="FDM426" s="154"/>
      <c r="FDN426" s="154"/>
      <c r="FDO426" s="154"/>
      <c r="FDP426" s="154"/>
      <c r="FDQ426" s="154"/>
      <c r="FDR426" s="154"/>
      <c r="FDS426" s="154"/>
      <c r="FDT426" s="154"/>
      <c r="FDU426" s="154"/>
      <c r="FDV426" s="154"/>
      <c r="FDW426" s="154"/>
      <c r="FDX426" s="154"/>
      <c r="FDY426" s="154"/>
      <c r="FDZ426" s="154"/>
      <c r="FEA426" s="154"/>
      <c r="FEB426" s="154"/>
      <c r="FEC426" s="154"/>
      <c r="FED426" s="154"/>
      <c r="FEE426" s="154"/>
      <c r="FEF426" s="154"/>
      <c r="FEG426" s="154"/>
      <c r="FEH426" s="154"/>
      <c r="FEI426" s="154"/>
      <c r="FEJ426" s="154"/>
      <c r="FEK426" s="154"/>
      <c r="FEL426" s="154"/>
      <c r="FEM426" s="154"/>
      <c r="FEN426" s="154"/>
      <c r="FEO426" s="154"/>
      <c r="FEP426" s="154"/>
      <c r="FEQ426" s="154"/>
      <c r="FER426" s="154"/>
      <c r="FES426" s="154"/>
      <c r="FET426" s="154"/>
      <c r="FEU426" s="154"/>
      <c r="FEV426" s="154"/>
      <c r="FEW426" s="154"/>
      <c r="FEX426" s="154"/>
      <c r="FEY426" s="154"/>
      <c r="FEZ426" s="154"/>
      <c r="FFA426" s="154"/>
      <c r="FFB426" s="154"/>
      <c r="FFC426" s="154"/>
      <c r="FFD426" s="154"/>
      <c r="FFE426" s="154"/>
      <c r="FFF426" s="154"/>
      <c r="FFG426" s="154"/>
      <c r="FFH426" s="154"/>
      <c r="FFI426" s="154"/>
      <c r="FFJ426" s="154"/>
      <c r="FFK426" s="154"/>
      <c r="FFL426" s="154"/>
      <c r="FFM426" s="154"/>
      <c r="FFN426" s="154"/>
      <c r="FFO426" s="154"/>
      <c r="FFP426" s="154"/>
      <c r="FFQ426" s="154"/>
      <c r="FFR426" s="154"/>
      <c r="FFS426" s="154"/>
      <c r="FFT426" s="154"/>
      <c r="FFU426" s="154"/>
      <c r="FFV426" s="154"/>
      <c r="FFW426" s="154"/>
      <c r="FFX426" s="154"/>
      <c r="FFY426" s="154"/>
      <c r="FFZ426" s="154"/>
      <c r="FGA426" s="154"/>
      <c r="FGB426" s="154"/>
      <c r="FGC426" s="154"/>
      <c r="FGD426" s="154"/>
      <c r="FGE426" s="154"/>
      <c r="FGF426" s="154"/>
      <c r="FGG426" s="154"/>
      <c r="FGH426" s="154"/>
      <c r="FGI426" s="154"/>
      <c r="FGJ426" s="154"/>
      <c r="FGK426" s="154"/>
      <c r="FGL426" s="154"/>
      <c r="FGM426" s="154"/>
      <c r="FGN426" s="154"/>
      <c r="FGO426" s="154"/>
      <c r="FGP426" s="154"/>
      <c r="FGQ426" s="154"/>
      <c r="FGR426" s="154"/>
      <c r="FGS426" s="154"/>
      <c r="FGT426" s="154"/>
      <c r="FGU426" s="154"/>
      <c r="FGV426" s="154"/>
      <c r="FGW426" s="154"/>
      <c r="FGX426" s="154"/>
      <c r="FGY426" s="154"/>
      <c r="FGZ426" s="154"/>
      <c r="FHA426" s="154"/>
      <c r="FHB426" s="154"/>
      <c r="FHC426" s="154"/>
      <c r="FHD426" s="154"/>
      <c r="FHE426" s="154"/>
      <c r="FHF426" s="154"/>
      <c r="FHG426" s="154"/>
      <c r="FHH426" s="154"/>
      <c r="FHI426" s="154"/>
      <c r="FHJ426" s="154"/>
      <c r="FHK426" s="154"/>
      <c r="FHL426" s="154"/>
      <c r="FHM426" s="154"/>
      <c r="FHN426" s="154"/>
      <c r="FHO426" s="154"/>
      <c r="FHP426" s="154"/>
      <c r="FHQ426" s="154"/>
      <c r="FHR426" s="154"/>
      <c r="FHS426" s="154"/>
      <c r="FHT426" s="154"/>
      <c r="FHU426" s="154"/>
      <c r="FHV426" s="154"/>
      <c r="FHW426" s="154"/>
      <c r="FHX426" s="154"/>
      <c r="FHY426" s="154"/>
      <c r="FHZ426" s="154"/>
      <c r="FIA426" s="154"/>
      <c r="FIB426" s="154"/>
      <c r="FIC426" s="154"/>
      <c r="FID426" s="154"/>
      <c r="FIE426" s="154"/>
      <c r="FIF426" s="154"/>
      <c r="FIG426" s="154"/>
      <c r="FIH426" s="154"/>
      <c r="FII426" s="154"/>
      <c r="FIJ426" s="154"/>
      <c r="FIK426" s="154"/>
      <c r="FIL426" s="154"/>
      <c r="FIM426" s="154"/>
      <c r="FIN426" s="154"/>
      <c r="FIO426" s="154"/>
      <c r="FIP426" s="154"/>
      <c r="FIQ426" s="154"/>
      <c r="FIR426" s="154"/>
      <c r="FIS426" s="154"/>
      <c r="FIT426" s="154"/>
      <c r="FIU426" s="154"/>
      <c r="FIV426" s="154"/>
      <c r="FIW426" s="154"/>
      <c r="FIX426" s="154"/>
      <c r="FIY426" s="154"/>
      <c r="FIZ426" s="154"/>
      <c r="FJA426" s="154"/>
      <c r="FJB426" s="154"/>
      <c r="FJC426" s="154"/>
      <c r="FJD426" s="154"/>
      <c r="FJE426" s="154"/>
      <c r="FJF426" s="154"/>
      <c r="FJG426" s="154"/>
      <c r="FJH426" s="154"/>
      <c r="FJI426" s="154"/>
      <c r="FJJ426" s="154"/>
      <c r="FJK426" s="154"/>
      <c r="FJL426" s="154"/>
      <c r="FJM426" s="154"/>
      <c r="FJN426" s="154"/>
      <c r="FJO426" s="154"/>
      <c r="FJP426" s="154"/>
      <c r="FJQ426" s="154"/>
      <c r="FJR426" s="154"/>
      <c r="FJS426" s="154"/>
      <c r="FJT426" s="154"/>
      <c r="FJU426" s="154"/>
      <c r="FJV426" s="154"/>
      <c r="FJW426" s="154"/>
      <c r="FJX426" s="154"/>
      <c r="FJY426" s="154"/>
      <c r="FJZ426" s="154"/>
      <c r="FKA426" s="154"/>
      <c r="FKB426" s="154"/>
      <c r="FKC426" s="154"/>
      <c r="FKD426" s="154"/>
      <c r="FKE426" s="154"/>
      <c r="FKF426" s="154"/>
      <c r="FKG426" s="154"/>
      <c r="FKH426" s="154"/>
      <c r="FKI426" s="154"/>
      <c r="FKJ426" s="154"/>
      <c r="FKK426" s="154"/>
      <c r="FKL426" s="154"/>
      <c r="FKM426" s="154"/>
      <c r="FKN426" s="154"/>
      <c r="FKO426" s="154"/>
      <c r="FKP426" s="154"/>
      <c r="FKQ426" s="154"/>
      <c r="FKR426" s="154"/>
      <c r="FKS426" s="154"/>
      <c r="FKT426" s="154"/>
      <c r="FKU426" s="154"/>
      <c r="FKV426" s="154"/>
      <c r="FKW426" s="154"/>
      <c r="FKX426" s="154"/>
      <c r="FKY426" s="154"/>
      <c r="FKZ426" s="154"/>
      <c r="FLA426" s="154"/>
      <c r="FLB426" s="154"/>
      <c r="FLC426" s="154"/>
      <c r="FLD426" s="154"/>
      <c r="FLE426" s="154"/>
      <c r="FLF426" s="154"/>
      <c r="FLG426" s="154"/>
      <c r="FLH426" s="154"/>
      <c r="FLI426" s="154"/>
      <c r="FLJ426" s="154"/>
      <c r="FLK426" s="154"/>
      <c r="FLL426" s="154"/>
      <c r="FLM426" s="154"/>
      <c r="FLN426" s="154"/>
      <c r="FLO426" s="154"/>
      <c r="FLP426" s="154"/>
      <c r="FLQ426" s="154"/>
      <c r="FLR426" s="154"/>
      <c r="FLS426" s="154"/>
      <c r="FLT426" s="154"/>
      <c r="FLU426" s="154"/>
      <c r="FLV426" s="154"/>
      <c r="FLW426" s="154"/>
      <c r="FLX426" s="154"/>
      <c r="FLY426" s="154"/>
      <c r="FLZ426" s="154"/>
      <c r="FMA426" s="154"/>
      <c r="FMB426" s="154"/>
      <c r="FMC426" s="154"/>
      <c r="FMD426" s="154"/>
      <c r="FME426" s="154"/>
      <c r="FMF426" s="154"/>
      <c r="FMG426" s="154"/>
      <c r="FMH426" s="154"/>
      <c r="FMI426" s="154"/>
      <c r="FMJ426" s="154"/>
      <c r="FMK426" s="154"/>
      <c r="FML426" s="154"/>
      <c r="FMM426" s="154"/>
      <c r="FMN426" s="154"/>
      <c r="FMO426" s="154"/>
      <c r="FMP426" s="154"/>
      <c r="FMQ426" s="154"/>
      <c r="FMR426" s="154"/>
      <c r="FMS426" s="154"/>
      <c r="FMT426" s="154"/>
      <c r="FMU426" s="154"/>
      <c r="FMV426" s="154"/>
      <c r="FMW426" s="154"/>
      <c r="FMX426" s="154"/>
      <c r="FMY426" s="154"/>
      <c r="FMZ426" s="154"/>
      <c r="FNA426" s="154"/>
      <c r="FNB426" s="154"/>
      <c r="FNC426" s="154"/>
      <c r="FND426" s="154"/>
      <c r="FNE426" s="154"/>
      <c r="FNF426" s="154"/>
      <c r="FNG426" s="154"/>
      <c r="FNH426" s="154"/>
      <c r="FNI426" s="154"/>
      <c r="FNJ426" s="154"/>
      <c r="FNK426" s="154"/>
      <c r="FNL426" s="154"/>
      <c r="FNM426" s="154"/>
      <c r="FNN426" s="154"/>
      <c r="FNO426" s="154"/>
      <c r="FNP426" s="154"/>
      <c r="FNQ426" s="154"/>
      <c r="FNR426" s="154"/>
      <c r="FNS426" s="154"/>
      <c r="FNT426" s="154"/>
      <c r="FNU426" s="154"/>
      <c r="FNV426" s="154"/>
      <c r="FNW426" s="154"/>
      <c r="FNX426" s="154"/>
      <c r="FNY426" s="154"/>
      <c r="FNZ426" s="154"/>
      <c r="FOA426" s="154"/>
      <c r="FOB426" s="154"/>
      <c r="FOC426" s="154"/>
      <c r="FOD426" s="154"/>
      <c r="FOE426" s="154"/>
      <c r="FOF426" s="154"/>
      <c r="FOG426" s="154"/>
      <c r="FOH426" s="154"/>
      <c r="FOI426" s="154"/>
      <c r="FOJ426" s="154"/>
      <c r="FOK426" s="154"/>
      <c r="FOL426" s="154"/>
      <c r="FOM426" s="154"/>
      <c r="FON426" s="154"/>
      <c r="FOO426" s="154"/>
      <c r="FOP426" s="154"/>
      <c r="FOQ426" s="154"/>
      <c r="FOR426" s="154"/>
      <c r="FOS426" s="154"/>
      <c r="FOT426" s="154"/>
      <c r="FOU426" s="154"/>
      <c r="FOV426" s="154"/>
      <c r="FOW426" s="154"/>
      <c r="FOX426" s="154"/>
      <c r="FOY426" s="154"/>
      <c r="FOZ426" s="154"/>
      <c r="FPA426" s="154"/>
      <c r="FPB426" s="154"/>
      <c r="FPC426" s="154"/>
      <c r="FPD426" s="154"/>
      <c r="FPE426" s="154"/>
      <c r="FPF426" s="154"/>
      <c r="FPG426" s="154"/>
      <c r="FPH426" s="154"/>
      <c r="FPI426" s="154"/>
      <c r="FPJ426" s="154"/>
      <c r="FPK426" s="154"/>
      <c r="FPL426" s="154"/>
      <c r="FPM426" s="154"/>
      <c r="FPN426" s="154"/>
      <c r="FPO426" s="154"/>
      <c r="FPP426" s="154"/>
      <c r="FPQ426" s="154"/>
      <c r="FPR426" s="154"/>
      <c r="FPS426" s="154"/>
      <c r="FPT426" s="154"/>
      <c r="FPU426" s="154"/>
      <c r="FPV426" s="154"/>
      <c r="FPW426" s="154"/>
      <c r="FPX426" s="154"/>
      <c r="FPY426" s="154"/>
      <c r="FPZ426" s="154"/>
      <c r="FQA426" s="154"/>
      <c r="FQB426" s="154"/>
      <c r="FQC426" s="154"/>
      <c r="FQD426" s="154"/>
      <c r="FQE426" s="154"/>
      <c r="FQF426" s="154"/>
      <c r="FQG426" s="154"/>
      <c r="FQH426" s="154"/>
      <c r="FQI426" s="154"/>
      <c r="FQJ426" s="154"/>
      <c r="FQK426" s="154"/>
      <c r="FQL426" s="154"/>
      <c r="FQM426" s="154"/>
      <c r="FQN426" s="154"/>
      <c r="FQO426" s="154"/>
      <c r="FQP426" s="154"/>
      <c r="FQQ426" s="154"/>
      <c r="FQR426" s="154"/>
      <c r="FQS426" s="154"/>
      <c r="FQT426" s="154"/>
      <c r="FQU426" s="154"/>
      <c r="FQV426" s="154"/>
      <c r="FQW426" s="154"/>
      <c r="FQX426" s="154"/>
      <c r="FQY426" s="154"/>
      <c r="FQZ426" s="154"/>
      <c r="FRA426" s="154"/>
      <c r="FRB426" s="154"/>
      <c r="FRC426" s="154"/>
      <c r="FRD426" s="154"/>
      <c r="FRE426" s="154"/>
      <c r="FRF426" s="154"/>
      <c r="FRG426" s="154"/>
      <c r="FRH426" s="154"/>
      <c r="FRI426" s="154"/>
      <c r="FRJ426" s="154"/>
      <c r="FRK426" s="154"/>
      <c r="FRL426" s="154"/>
      <c r="FRM426" s="154"/>
      <c r="FRN426" s="154"/>
      <c r="FRO426" s="154"/>
      <c r="FRP426" s="154"/>
      <c r="FRQ426" s="154"/>
      <c r="FRR426" s="154"/>
      <c r="FRS426" s="154"/>
      <c r="FRT426" s="154"/>
      <c r="FRU426" s="154"/>
      <c r="FRV426" s="154"/>
      <c r="FRW426" s="154"/>
      <c r="FRX426" s="154"/>
      <c r="FRY426" s="154"/>
      <c r="FRZ426" s="154"/>
      <c r="FSA426" s="154"/>
      <c r="FSB426" s="154"/>
      <c r="FSC426" s="154"/>
      <c r="FSD426" s="154"/>
      <c r="FSE426" s="154"/>
      <c r="FSF426" s="154"/>
      <c r="FSG426" s="154"/>
      <c r="FSH426" s="154"/>
      <c r="FSI426" s="154"/>
      <c r="FSJ426" s="154"/>
      <c r="FSK426" s="154"/>
      <c r="FSL426" s="154"/>
      <c r="FSM426" s="154"/>
      <c r="FSN426" s="154"/>
      <c r="FSO426" s="154"/>
      <c r="FSP426" s="154"/>
      <c r="FSQ426" s="154"/>
      <c r="FSR426" s="154"/>
      <c r="FSS426" s="154"/>
      <c r="FST426" s="154"/>
      <c r="FSU426" s="154"/>
      <c r="FSV426" s="154"/>
      <c r="FSW426" s="154"/>
      <c r="FSX426" s="154"/>
      <c r="FSY426" s="154"/>
      <c r="FSZ426" s="154"/>
      <c r="FTA426" s="154"/>
      <c r="FTB426" s="154"/>
      <c r="FTC426" s="154"/>
      <c r="FTD426" s="154"/>
      <c r="FTE426" s="154"/>
      <c r="FTF426" s="154"/>
      <c r="FTG426" s="154"/>
      <c r="FTH426" s="154"/>
      <c r="FTI426" s="154"/>
      <c r="FTJ426" s="154"/>
      <c r="FTK426" s="154"/>
      <c r="FTL426" s="154"/>
      <c r="FTM426" s="154"/>
      <c r="FTN426" s="154"/>
      <c r="FTO426" s="154"/>
      <c r="FTP426" s="154"/>
      <c r="FTQ426" s="154"/>
      <c r="FTR426" s="154"/>
      <c r="FTS426" s="154"/>
      <c r="FTT426" s="154"/>
      <c r="FTU426" s="154"/>
      <c r="FTV426" s="154"/>
      <c r="FTW426" s="154"/>
      <c r="FTX426" s="154"/>
      <c r="FTY426" s="154"/>
      <c r="FTZ426" s="154"/>
      <c r="FUA426" s="154"/>
      <c r="FUB426" s="154"/>
      <c r="FUC426" s="154"/>
      <c r="FUD426" s="154"/>
      <c r="FUE426" s="154"/>
      <c r="FUF426" s="154"/>
      <c r="FUG426" s="154"/>
      <c r="FUH426" s="154"/>
      <c r="FUI426" s="154"/>
      <c r="FUJ426" s="154"/>
      <c r="FUK426" s="154"/>
      <c r="FUL426" s="154"/>
      <c r="FUM426" s="154"/>
      <c r="FUN426" s="154"/>
      <c r="FUO426" s="154"/>
      <c r="FUP426" s="154"/>
      <c r="FUQ426" s="154"/>
      <c r="FUR426" s="154"/>
      <c r="FUS426" s="154"/>
      <c r="FUT426" s="154"/>
      <c r="FUU426" s="154"/>
      <c r="FUV426" s="154"/>
      <c r="FUW426" s="154"/>
      <c r="FUX426" s="154"/>
      <c r="FUY426" s="154"/>
      <c r="FUZ426" s="154"/>
      <c r="FVA426" s="154"/>
      <c r="FVB426" s="154"/>
      <c r="FVC426" s="154"/>
      <c r="FVD426" s="154"/>
      <c r="FVE426" s="154"/>
      <c r="FVF426" s="154"/>
      <c r="FVG426" s="154"/>
      <c r="FVH426" s="154"/>
      <c r="FVI426" s="154"/>
      <c r="FVJ426" s="154"/>
      <c r="FVK426" s="154"/>
      <c r="FVL426" s="154"/>
      <c r="FVM426" s="154"/>
      <c r="FVN426" s="154"/>
      <c r="FVO426" s="154"/>
      <c r="FVP426" s="154"/>
      <c r="FVQ426" s="154"/>
      <c r="FVR426" s="154"/>
      <c r="FVS426" s="154"/>
      <c r="FVT426" s="154"/>
      <c r="FVU426" s="154"/>
      <c r="FVV426" s="154"/>
      <c r="FVW426" s="154"/>
      <c r="FVX426" s="154"/>
      <c r="FVY426" s="154"/>
      <c r="FVZ426" s="154"/>
      <c r="FWA426" s="154"/>
      <c r="FWB426" s="154"/>
      <c r="FWC426" s="154"/>
      <c r="FWD426" s="154"/>
      <c r="FWE426" s="154"/>
      <c r="FWF426" s="154"/>
      <c r="FWG426" s="154"/>
      <c r="FWH426" s="154"/>
      <c r="FWI426" s="154"/>
      <c r="FWJ426" s="154"/>
      <c r="FWK426" s="154"/>
      <c r="FWL426" s="154"/>
      <c r="FWM426" s="154"/>
      <c r="FWN426" s="154"/>
      <c r="FWO426" s="154"/>
      <c r="FWP426" s="154"/>
      <c r="FWQ426" s="154"/>
      <c r="FWR426" s="154"/>
      <c r="FWS426" s="154"/>
      <c r="FWT426" s="154"/>
      <c r="FWU426" s="154"/>
      <c r="FWV426" s="154"/>
      <c r="FWW426" s="154"/>
      <c r="FWX426" s="154"/>
      <c r="FWY426" s="154"/>
      <c r="FWZ426" s="154"/>
      <c r="FXA426" s="154"/>
      <c r="FXB426" s="154"/>
      <c r="FXC426" s="154"/>
      <c r="FXD426" s="154"/>
      <c r="FXE426" s="154"/>
      <c r="FXF426" s="154"/>
      <c r="FXG426" s="154"/>
      <c r="FXH426" s="154"/>
      <c r="FXI426" s="154"/>
      <c r="FXJ426" s="154"/>
      <c r="FXK426" s="154"/>
      <c r="FXL426" s="154"/>
      <c r="FXM426" s="154"/>
      <c r="FXN426" s="154"/>
      <c r="FXO426" s="154"/>
      <c r="FXP426" s="154"/>
      <c r="FXQ426" s="154"/>
      <c r="FXR426" s="154"/>
      <c r="FXS426" s="154"/>
      <c r="FXT426" s="154"/>
      <c r="FXU426" s="154"/>
      <c r="FXV426" s="154"/>
      <c r="FXW426" s="154"/>
      <c r="FXX426" s="154"/>
      <c r="FXY426" s="154"/>
      <c r="FXZ426" s="154"/>
      <c r="FYA426" s="154"/>
      <c r="FYB426" s="154"/>
      <c r="FYC426" s="154"/>
      <c r="FYD426" s="154"/>
      <c r="FYE426" s="154"/>
      <c r="FYF426" s="154"/>
      <c r="FYG426" s="154"/>
      <c r="FYH426" s="154"/>
      <c r="FYI426" s="154"/>
      <c r="FYJ426" s="154"/>
      <c r="FYK426" s="154"/>
      <c r="FYL426" s="154"/>
      <c r="FYM426" s="154"/>
      <c r="FYN426" s="154"/>
      <c r="FYO426" s="154"/>
      <c r="FYP426" s="154"/>
      <c r="FYQ426" s="154"/>
      <c r="FYR426" s="154"/>
      <c r="FYS426" s="154"/>
      <c r="FYT426" s="154"/>
      <c r="FYU426" s="154"/>
      <c r="FYV426" s="154"/>
      <c r="FYW426" s="154"/>
      <c r="FYX426" s="154"/>
      <c r="FYY426" s="154"/>
      <c r="FYZ426" s="154"/>
      <c r="FZA426" s="154"/>
      <c r="FZB426" s="154"/>
      <c r="FZC426" s="154"/>
      <c r="FZD426" s="154"/>
      <c r="FZE426" s="154"/>
      <c r="FZF426" s="154"/>
      <c r="FZG426" s="154"/>
      <c r="FZH426" s="154"/>
      <c r="FZI426" s="154"/>
      <c r="FZJ426" s="154"/>
      <c r="FZK426" s="154"/>
      <c r="FZL426" s="154"/>
      <c r="FZM426" s="154"/>
      <c r="FZN426" s="154"/>
      <c r="FZO426" s="154"/>
      <c r="FZP426" s="154"/>
      <c r="FZQ426" s="154"/>
      <c r="FZR426" s="154"/>
      <c r="FZS426" s="154"/>
      <c r="FZT426" s="154"/>
      <c r="FZU426" s="154"/>
      <c r="FZV426" s="154"/>
      <c r="FZW426" s="154"/>
      <c r="FZX426" s="154"/>
      <c r="FZY426" s="154"/>
      <c r="FZZ426" s="154"/>
      <c r="GAA426" s="154"/>
      <c r="GAB426" s="154"/>
      <c r="GAC426" s="154"/>
      <c r="GAD426" s="154"/>
      <c r="GAE426" s="154"/>
      <c r="GAF426" s="154"/>
      <c r="GAG426" s="154"/>
      <c r="GAH426" s="154"/>
      <c r="GAI426" s="154"/>
      <c r="GAJ426" s="154"/>
      <c r="GAK426" s="154"/>
      <c r="GAL426" s="154"/>
      <c r="GAM426" s="154"/>
      <c r="GAN426" s="154"/>
      <c r="GAO426" s="154"/>
      <c r="GAP426" s="154"/>
      <c r="GAQ426" s="154"/>
      <c r="GAR426" s="154"/>
      <c r="GAS426" s="154"/>
      <c r="GAT426" s="154"/>
      <c r="GAU426" s="154"/>
      <c r="GAV426" s="154"/>
      <c r="GAW426" s="154"/>
      <c r="GAX426" s="154"/>
      <c r="GAY426" s="154"/>
      <c r="GAZ426" s="154"/>
      <c r="GBA426" s="154"/>
      <c r="GBB426" s="154"/>
      <c r="GBC426" s="154"/>
      <c r="GBD426" s="154"/>
      <c r="GBE426" s="154"/>
      <c r="GBF426" s="154"/>
      <c r="GBG426" s="154"/>
      <c r="GBH426" s="154"/>
      <c r="GBI426" s="154"/>
      <c r="GBJ426" s="154"/>
      <c r="GBK426" s="154"/>
      <c r="GBL426" s="154"/>
      <c r="GBM426" s="154"/>
      <c r="GBN426" s="154"/>
      <c r="GBO426" s="154"/>
      <c r="GBP426" s="154"/>
      <c r="GBQ426" s="154"/>
      <c r="GBR426" s="154"/>
      <c r="GBS426" s="154"/>
      <c r="GBT426" s="154"/>
      <c r="GBU426" s="154"/>
      <c r="GBV426" s="154"/>
      <c r="GBW426" s="154"/>
      <c r="GBX426" s="154"/>
      <c r="GBY426" s="154"/>
      <c r="GBZ426" s="154"/>
      <c r="GCA426" s="154"/>
      <c r="GCB426" s="154"/>
      <c r="GCC426" s="154"/>
      <c r="GCD426" s="154"/>
      <c r="GCE426" s="154"/>
      <c r="GCF426" s="154"/>
      <c r="GCG426" s="154"/>
      <c r="GCH426" s="154"/>
      <c r="GCI426" s="154"/>
      <c r="GCJ426" s="154"/>
      <c r="GCK426" s="154"/>
      <c r="GCL426" s="154"/>
      <c r="GCM426" s="154"/>
      <c r="GCN426" s="154"/>
      <c r="GCO426" s="154"/>
      <c r="GCP426" s="154"/>
      <c r="GCQ426" s="154"/>
      <c r="GCR426" s="154"/>
      <c r="GCS426" s="154"/>
      <c r="GCT426" s="154"/>
      <c r="GCU426" s="154"/>
      <c r="GCV426" s="154"/>
      <c r="GCW426" s="154"/>
      <c r="GCX426" s="154"/>
      <c r="GCY426" s="154"/>
      <c r="GCZ426" s="154"/>
      <c r="GDA426" s="154"/>
      <c r="GDB426" s="154"/>
      <c r="GDC426" s="154"/>
      <c r="GDD426" s="154"/>
      <c r="GDE426" s="154"/>
      <c r="GDF426" s="154"/>
      <c r="GDG426" s="154"/>
      <c r="GDH426" s="154"/>
      <c r="GDI426" s="154"/>
      <c r="GDJ426" s="154"/>
      <c r="GDK426" s="154"/>
      <c r="GDL426" s="154"/>
      <c r="GDM426" s="154"/>
      <c r="GDN426" s="154"/>
      <c r="GDO426" s="154"/>
      <c r="GDP426" s="154"/>
      <c r="GDQ426" s="154"/>
      <c r="GDR426" s="154"/>
      <c r="GDS426" s="154"/>
      <c r="GDT426" s="154"/>
      <c r="GDU426" s="154"/>
      <c r="GDV426" s="154"/>
      <c r="GDW426" s="154"/>
      <c r="GDX426" s="154"/>
      <c r="GDY426" s="154"/>
      <c r="GDZ426" s="154"/>
      <c r="GEA426" s="154"/>
      <c r="GEB426" s="154"/>
      <c r="GEC426" s="154"/>
      <c r="GED426" s="154"/>
      <c r="GEE426" s="154"/>
      <c r="GEF426" s="154"/>
      <c r="GEG426" s="154"/>
      <c r="GEH426" s="154"/>
      <c r="GEI426" s="154"/>
      <c r="GEJ426" s="154"/>
      <c r="GEK426" s="154"/>
      <c r="GEL426" s="154"/>
      <c r="GEM426" s="154"/>
      <c r="GEN426" s="154"/>
      <c r="GEO426" s="154"/>
      <c r="GEP426" s="154"/>
      <c r="GEQ426" s="154"/>
      <c r="GER426" s="154"/>
      <c r="GES426" s="154"/>
      <c r="GET426" s="154"/>
      <c r="GEU426" s="154"/>
      <c r="GEV426" s="154"/>
      <c r="GEW426" s="154"/>
      <c r="GEX426" s="154"/>
      <c r="GEY426" s="154"/>
      <c r="GEZ426" s="154"/>
      <c r="GFA426" s="154"/>
      <c r="GFB426" s="154"/>
      <c r="GFC426" s="154"/>
      <c r="GFD426" s="154"/>
      <c r="GFE426" s="154"/>
      <c r="GFF426" s="154"/>
      <c r="GFG426" s="154"/>
      <c r="GFH426" s="154"/>
      <c r="GFI426" s="154"/>
      <c r="GFJ426" s="154"/>
      <c r="GFK426" s="154"/>
      <c r="GFL426" s="154"/>
      <c r="GFM426" s="154"/>
      <c r="GFN426" s="154"/>
      <c r="GFO426" s="154"/>
      <c r="GFP426" s="154"/>
      <c r="GFQ426" s="154"/>
      <c r="GFR426" s="154"/>
      <c r="GFS426" s="154"/>
      <c r="GFT426" s="154"/>
      <c r="GFU426" s="154"/>
      <c r="GFV426" s="154"/>
      <c r="GFW426" s="154"/>
      <c r="GFX426" s="154"/>
      <c r="GFY426" s="154"/>
      <c r="GFZ426" s="154"/>
      <c r="GGA426" s="154"/>
      <c r="GGB426" s="154"/>
      <c r="GGC426" s="154"/>
      <c r="GGD426" s="154"/>
      <c r="GGE426" s="154"/>
      <c r="GGF426" s="154"/>
      <c r="GGG426" s="154"/>
      <c r="GGH426" s="154"/>
      <c r="GGI426" s="154"/>
      <c r="GGJ426" s="154"/>
      <c r="GGK426" s="154"/>
      <c r="GGL426" s="154"/>
      <c r="GGM426" s="154"/>
      <c r="GGN426" s="154"/>
      <c r="GGO426" s="154"/>
      <c r="GGP426" s="154"/>
      <c r="GGQ426" s="154"/>
      <c r="GGR426" s="154"/>
      <c r="GGS426" s="154"/>
      <c r="GGT426" s="154"/>
      <c r="GGU426" s="154"/>
      <c r="GGV426" s="154"/>
      <c r="GGW426" s="154"/>
      <c r="GGX426" s="154"/>
      <c r="GGY426" s="154"/>
      <c r="GGZ426" s="154"/>
      <c r="GHA426" s="154"/>
      <c r="GHB426" s="154"/>
      <c r="GHC426" s="154"/>
      <c r="GHD426" s="154"/>
      <c r="GHE426" s="154"/>
      <c r="GHF426" s="154"/>
      <c r="GHG426" s="154"/>
      <c r="GHH426" s="154"/>
      <c r="GHI426" s="154"/>
      <c r="GHJ426" s="154"/>
      <c r="GHK426" s="154"/>
      <c r="GHL426" s="154"/>
      <c r="GHM426" s="154"/>
      <c r="GHN426" s="154"/>
      <c r="GHO426" s="154"/>
      <c r="GHP426" s="154"/>
      <c r="GHQ426" s="154"/>
      <c r="GHR426" s="154"/>
      <c r="GHS426" s="154"/>
      <c r="GHT426" s="154"/>
      <c r="GHU426" s="154"/>
      <c r="GHV426" s="154"/>
      <c r="GHW426" s="154"/>
      <c r="GHX426" s="154"/>
      <c r="GHY426" s="154"/>
      <c r="GHZ426" s="154"/>
      <c r="GIA426" s="154"/>
      <c r="GIB426" s="154"/>
      <c r="GIC426" s="154"/>
      <c r="GID426" s="154"/>
      <c r="GIE426" s="154"/>
      <c r="GIF426" s="154"/>
      <c r="GIG426" s="154"/>
      <c r="GIH426" s="154"/>
      <c r="GII426" s="154"/>
      <c r="GIJ426" s="154"/>
      <c r="GIK426" s="154"/>
      <c r="GIL426" s="154"/>
      <c r="GIM426" s="154"/>
      <c r="GIN426" s="154"/>
      <c r="GIO426" s="154"/>
      <c r="GIP426" s="154"/>
      <c r="GIQ426" s="154"/>
      <c r="GIR426" s="154"/>
      <c r="GIS426" s="154"/>
      <c r="GIT426" s="154"/>
      <c r="GIU426" s="154"/>
      <c r="GIV426" s="154"/>
      <c r="GIW426" s="154"/>
      <c r="GIX426" s="154"/>
      <c r="GIY426" s="154"/>
      <c r="GIZ426" s="154"/>
      <c r="GJA426" s="154"/>
      <c r="GJB426" s="154"/>
      <c r="GJC426" s="154"/>
      <c r="GJD426" s="154"/>
      <c r="GJE426" s="154"/>
      <c r="GJF426" s="154"/>
      <c r="GJG426" s="154"/>
      <c r="GJH426" s="154"/>
      <c r="GJI426" s="154"/>
      <c r="GJJ426" s="154"/>
      <c r="GJK426" s="154"/>
      <c r="GJL426" s="154"/>
      <c r="GJM426" s="154"/>
      <c r="GJN426" s="154"/>
      <c r="GJO426" s="154"/>
      <c r="GJP426" s="154"/>
      <c r="GJQ426" s="154"/>
      <c r="GJR426" s="154"/>
      <c r="GJS426" s="154"/>
      <c r="GJT426" s="154"/>
      <c r="GJU426" s="154"/>
      <c r="GJV426" s="154"/>
      <c r="GJW426" s="154"/>
      <c r="GJX426" s="154"/>
      <c r="GJY426" s="154"/>
      <c r="GJZ426" s="154"/>
      <c r="GKA426" s="154"/>
      <c r="GKB426" s="154"/>
      <c r="GKC426" s="154"/>
      <c r="GKD426" s="154"/>
      <c r="GKE426" s="154"/>
      <c r="GKF426" s="154"/>
      <c r="GKG426" s="154"/>
      <c r="GKH426" s="154"/>
      <c r="GKI426" s="154"/>
      <c r="GKJ426" s="154"/>
      <c r="GKK426" s="154"/>
      <c r="GKL426" s="154"/>
      <c r="GKM426" s="154"/>
      <c r="GKN426" s="154"/>
      <c r="GKO426" s="154"/>
      <c r="GKP426" s="154"/>
      <c r="GKQ426" s="154"/>
      <c r="GKR426" s="154"/>
      <c r="GKS426" s="154"/>
      <c r="GKT426" s="154"/>
      <c r="GKU426" s="154"/>
      <c r="GKV426" s="154"/>
      <c r="GKW426" s="154"/>
      <c r="GKX426" s="154"/>
      <c r="GKY426" s="154"/>
      <c r="GKZ426" s="154"/>
      <c r="GLA426" s="154"/>
      <c r="GLB426" s="154"/>
      <c r="GLC426" s="154"/>
      <c r="GLD426" s="154"/>
      <c r="GLE426" s="154"/>
      <c r="GLF426" s="154"/>
      <c r="GLG426" s="154"/>
      <c r="GLH426" s="154"/>
      <c r="GLI426" s="154"/>
      <c r="GLJ426" s="154"/>
      <c r="GLK426" s="154"/>
      <c r="GLL426" s="154"/>
      <c r="GLM426" s="154"/>
      <c r="GLN426" s="154"/>
      <c r="GLO426" s="154"/>
      <c r="GLP426" s="154"/>
      <c r="GLQ426" s="154"/>
      <c r="GLR426" s="154"/>
      <c r="GLS426" s="154"/>
      <c r="GLT426" s="154"/>
      <c r="GLU426" s="154"/>
      <c r="GLV426" s="154"/>
      <c r="GLW426" s="154"/>
      <c r="GLX426" s="154"/>
      <c r="GLY426" s="154"/>
      <c r="GLZ426" s="154"/>
      <c r="GMA426" s="154"/>
      <c r="GMB426" s="154"/>
      <c r="GMC426" s="154"/>
      <c r="GMD426" s="154"/>
      <c r="GME426" s="154"/>
      <c r="GMF426" s="154"/>
      <c r="GMG426" s="154"/>
      <c r="GMH426" s="154"/>
      <c r="GMI426" s="154"/>
      <c r="GMJ426" s="154"/>
      <c r="GMK426" s="154"/>
      <c r="GML426" s="154"/>
      <c r="GMM426" s="154"/>
      <c r="GMN426" s="154"/>
      <c r="GMO426" s="154"/>
      <c r="GMP426" s="154"/>
      <c r="GMQ426" s="154"/>
      <c r="GMR426" s="154"/>
      <c r="GMS426" s="154"/>
      <c r="GMT426" s="154"/>
      <c r="GMU426" s="154"/>
      <c r="GMV426" s="154"/>
      <c r="GMW426" s="154"/>
      <c r="GMX426" s="154"/>
      <c r="GMY426" s="154"/>
      <c r="GMZ426" s="154"/>
      <c r="GNA426" s="154"/>
      <c r="GNB426" s="154"/>
      <c r="GNC426" s="154"/>
      <c r="GND426" s="154"/>
      <c r="GNE426" s="154"/>
      <c r="GNF426" s="154"/>
      <c r="GNG426" s="154"/>
      <c r="GNH426" s="154"/>
      <c r="GNI426" s="154"/>
      <c r="GNJ426" s="154"/>
      <c r="GNK426" s="154"/>
      <c r="GNL426" s="154"/>
      <c r="GNM426" s="154"/>
      <c r="GNN426" s="154"/>
      <c r="GNO426" s="154"/>
      <c r="GNP426" s="154"/>
      <c r="GNQ426" s="154"/>
      <c r="GNR426" s="154"/>
      <c r="GNS426" s="154"/>
      <c r="GNT426" s="154"/>
      <c r="GNU426" s="154"/>
      <c r="GNV426" s="154"/>
      <c r="GNW426" s="154"/>
      <c r="GNX426" s="154"/>
      <c r="GNY426" s="154"/>
      <c r="GNZ426" s="154"/>
      <c r="GOA426" s="154"/>
      <c r="GOB426" s="154"/>
      <c r="GOC426" s="154"/>
      <c r="GOD426" s="154"/>
      <c r="GOE426" s="154"/>
      <c r="GOF426" s="154"/>
      <c r="GOG426" s="154"/>
      <c r="GOH426" s="154"/>
      <c r="GOI426" s="154"/>
      <c r="GOJ426" s="154"/>
      <c r="GOK426" s="154"/>
      <c r="GOL426" s="154"/>
      <c r="GOM426" s="154"/>
      <c r="GON426" s="154"/>
      <c r="GOO426" s="154"/>
      <c r="GOP426" s="154"/>
      <c r="GOQ426" s="154"/>
      <c r="GOR426" s="154"/>
      <c r="GOS426" s="154"/>
      <c r="GOT426" s="154"/>
      <c r="GOU426" s="154"/>
      <c r="GOV426" s="154"/>
      <c r="GOW426" s="154"/>
      <c r="GOX426" s="154"/>
      <c r="GOY426" s="154"/>
      <c r="GOZ426" s="154"/>
      <c r="GPA426" s="154"/>
      <c r="GPB426" s="154"/>
      <c r="GPC426" s="154"/>
      <c r="GPD426" s="154"/>
      <c r="GPE426" s="154"/>
      <c r="GPF426" s="154"/>
      <c r="GPG426" s="154"/>
      <c r="GPH426" s="154"/>
      <c r="GPI426" s="154"/>
      <c r="GPJ426" s="154"/>
      <c r="GPK426" s="154"/>
      <c r="GPL426" s="154"/>
      <c r="GPM426" s="154"/>
      <c r="GPN426" s="154"/>
      <c r="GPO426" s="154"/>
      <c r="GPP426" s="154"/>
      <c r="GPQ426" s="154"/>
      <c r="GPR426" s="154"/>
      <c r="GPS426" s="154"/>
      <c r="GPT426" s="154"/>
      <c r="GPU426" s="154"/>
      <c r="GPV426" s="154"/>
      <c r="GPW426" s="154"/>
      <c r="GPX426" s="154"/>
      <c r="GPY426" s="154"/>
      <c r="GPZ426" s="154"/>
      <c r="GQA426" s="154"/>
      <c r="GQB426" s="154"/>
      <c r="GQC426" s="154"/>
      <c r="GQD426" s="154"/>
      <c r="GQE426" s="154"/>
      <c r="GQF426" s="154"/>
      <c r="GQG426" s="154"/>
      <c r="GQH426" s="154"/>
      <c r="GQI426" s="154"/>
      <c r="GQJ426" s="154"/>
      <c r="GQK426" s="154"/>
      <c r="GQL426" s="154"/>
      <c r="GQM426" s="154"/>
      <c r="GQN426" s="154"/>
      <c r="GQO426" s="154"/>
      <c r="GQP426" s="154"/>
      <c r="GQQ426" s="154"/>
      <c r="GQR426" s="154"/>
      <c r="GQS426" s="154"/>
      <c r="GQT426" s="154"/>
      <c r="GQU426" s="154"/>
      <c r="GQV426" s="154"/>
      <c r="GQW426" s="154"/>
      <c r="GQX426" s="154"/>
      <c r="GQY426" s="154"/>
      <c r="GQZ426" s="154"/>
      <c r="GRA426" s="154"/>
      <c r="GRB426" s="154"/>
      <c r="GRC426" s="154"/>
      <c r="GRD426" s="154"/>
      <c r="GRE426" s="154"/>
      <c r="GRF426" s="154"/>
      <c r="GRG426" s="154"/>
      <c r="GRH426" s="154"/>
      <c r="GRI426" s="154"/>
      <c r="GRJ426" s="154"/>
      <c r="GRK426" s="154"/>
      <c r="GRL426" s="154"/>
      <c r="GRM426" s="154"/>
      <c r="GRN426" s="154"/>
      <c r="GRO426" s="154"/>
      <c r="GRP426" s="154"/>
      <c r="GRQ426" s="154"/>
      <c r="GRR426" s="154"/>
      <c r="GRS426" s="154"/>
      <c r="GRT426" s="154"/>
      <c r="GRU426" s="154"/>
      <c r="GRV426" s="154"/>
      <c r="GRW426" s="154"/>
      <c r="GRX426" s="154"/>
      <c r="GRY426" s="154"/>
      <c r="GRZ426" s="154"/>
      <c r="GSA426" s="154"/>
      <c r="GSB426" s="154"/>
      <c r="GSC426" s="154"/>
      <c r="GSD426" s="154"/>
      <c r="GSE426" s="154"/>
      <c r="GSF426" s="154"/>
      <c r="GSG426" s="154"/>
      <c r="GSH426" s="154"/>
      <c r="GSI426" s="154"/>
      <c r="GSJ426" s="154"/>
      <c r="GSK426" s="154"/>
      <c r="GSL426" s="154"/>
      <c r="GSM426" s="154"/>
      <c r="GSN426" s="154"/>
      <c r="GSO426" s="154"/>
      <c r="GSP426" s="154"/>
      <c r="GSQ426" s="154"/>
      <c r="GSR426" s="154"/>
      <c r="GSS426" s="154"/>
      <c r="GST426" s="154"/>
      <c r="GSU426" s="154"/>
      <c r="GSV426" s="154"/>
      <c r="GSW426" s="154"/>
      <c r="GSX426" s="154"/>
      <c r="GSY426" s="154"/>
      <c r="GSZ426" s="154"/>
      <c r="GTA426" s="154"/>
      <c r="GTB426" s="154"/>
      <c r="GTC426" s="154"/>
      <c r="GTD426" s="154"/>
      <c r="GTE426" s="154"/>
      <c r="GTF426" s="154"/>
      <c r="GTG426" s="154"/>
      <c r="GTH426" s="154"/>
      <c r="GTI426" s="154"/>
      <c r="GTJ426" s="154"/>
      <c r="GTK426" s="154"/>
      <c r="GTL426" s="154"/>
      <c r="GTM426" s="154"/>
      <c r="GTN426" s="154"/>
      <c r="GTO426" s="154"/>
      <c r="GTP426" s="154"/>
      <c r="GTQ426" s="154"/>
      <c r="GTR426" s="154"/>
      <c r="GTS426" s="154"/>
      <c r="GTT426" s="154"/>
      <c r="GTU426" s="154"/>
      <c r="GTV426" s="154"/>
      <c r="GTW426" s="154"/>
      <c r="GTX426" s="154"/>
      <c r="GTY426" s="154"/>
      <c r="GTZ426" s="154"/>
      <c r="GUA426" s="154"/>
      <c r="GUB426" s="154"/>
      <c r="GUC426" s="154"/>
      <c r="GUD426" s="154"/>
      <c r="GUE426" s="154"/>
      <c r="GUF426" s="154"/>
      <c r="GUG426" s="154"/>
      <c r="GUH426" s="154"/>
      <c r="GUI426" s="154"/>
      <c r="GUJ426" s="154"/>
      <c r="GUK426" s="154"/>
      <c r="GUL426" s="154"/>
      <c r="GUM426" s="154"/>
      <c r="GUN426" s="154"/>
      <c r="GUO426" s="154"/>
      <c r="GUP426" s="154"/>
      <c r="GUQ426" s="154"/>
      <c r="GUR426" s="154"/>
      <c r="GUS426" s="154"/>
      <c r="GUT426" s="154"/>
      <c r="GUU426" s="154"/>
      <c r="GUV426" s="154"/>
      <c r="GUW426" s="154"/>
      <c r="GUX426" s="154"/>
      <c r="GUY426" s="154"/>
      <c r="GUZ426" s="154"/>
      <c r="GVA426" s="154"/>
      <c r="GVB426" s="154"/>
      <c r="GVC426" s="154"/>
      <c r="GVD426" s="154"/>
      <c r="GVE426" s="154"/>
      <c r="GVF426" s="154"/>
      <c r="GVG426" s="154"/>
      <c r="GVH426" s="154"/>
      <c r="GVI426" s="154"/>
      <c r="GVJ426" s="154"/>
      <c r="GVK426" s="154"/>
      <c r="GVL426" s="154"/>
      <c r="GVM426" s="154"/>
      <c r="GVN426" s="154"/>
      <c r="GVO426" s="154"/>
      <c r="GVP426" s="154"/>
      <c r="GVQ426" s="154"/>
      <c r="GVR426" s="154"/>
      <c r="GVS426" s="154"/>
      <c r="GVT426" s="154"/>
      <c r="GVU426" s="154"/>
      <c r="GVV426" s="154"/>
      <c r="GVW426" s="154"/>
      <c r="GVX426" s="154"/>
      <c r="GVY426" s="154"/>
      <c r="GVZ426" s="154"/>
      <c r="GWA426" s="154"/>
      <c r="GWB426" s="154"/>
      <c r="GWC426" s="154"/>
      <c r="GWD426" s="154"/>
      <c r="GWE426" s="154"/>
      <c r="GWF426" s="154"/>
      <c r="GWG426" s="154"/>
      <c r="GWH426" s="154"/>
      <c r="GWI426" s="154"/>
      <c r="GWJ426" s="154"/>
      <c r="GWK426" s="154"/>
      <c r="GWL426" s="154"/>
      <c r="GWM426" s="154"/>
      <c r="GWN426" s="154"/>
      <c r="GWO426" s="154"/>
      <c r="GWP426" s="154"/>
      <c r="GWQ426" s="154"/>
      <c r="GWR426" s="154"/>
      <c r="GWS426" s="154"/>
      <c r="GWT426" s="154"/>
      <c r="GWU426" s="154"/>
      <c r="GWV426" s="154"/>
      <c r="GWW426" s="154"/>
      <c r="GWX426" s="154"/>
      <c r="GWY426" s="154"/>
      <c r="GWZ426" s="154"/>
      <c r="GXA426" s="154"/>
      <c r="GXB426" s="154"/>
      <c r="GXC426" s="154"/>
      <c r="GXD426" s="154"/>
      <c r="GXE426" s="154"/>
      <c r="GXF426" s="154"/>
      <c r="GXG426" s="154"/>
      <c r="GXH426" s="154"/>
      <c r="GXI426" s="154"/>
      <c r="GXJ426" s="154"/>
      <c r="GXK426" s="154"/>
      <c r="GXL426" s="154"/>
      <c r="GXM426" s="154"/>
      <c r="GXN426" s="154"/>
      <c r="GXO426" s="154"/>
      <c r="GXP426" s="154"/>
      <c r="GXQ426" s="154"/>
      <c r="GXR426" s="154"/>
      <c r="GXS426" s="154"/>
      <c r="GXT426" s="154"/>
      <c r="GXU426" s="154"/>
      <c r="GXV426" s="154"/>
      <c r="GXW426" s="154"/>
      <c r="GXX426" s="154"/>
      <c r="GXY426" s="154"/>
      <c r="GXZ426" s="154"/>
      <c r="GYA426" s="154"/>
      <c r="GYB426" s="154"/>
      <c r="GYC426" s="154"/>
      <c r="GYD426" s="154"/>
      <c r="GYE426" s="154"/>
      <c r="GYF426" s="154"/>
      <c r="GYG426" s="154"/>
      <c r="GYH426" s="154"/>
      <c r="GYI426" s="154"/>
      <c r="GYJ426" s="154"/>
      <c r="GYK426" s="154"/>
      <c r="GYL426" s="154"/>
      <c r="GYM426" s="154"/>
      <c r="GYN426" s="154"/>
      <c r="GYO426" s="154"/>
      <c r="GYP426" s="154"/>
      <c r="GYQ426" s="154"/>
      <c r="GYR426" s="154"/>
      <c r="GYS426" s="154"/>
      <c r="GYT426" s="154"/>
      <c r="GYU426" s="154"/>
      <c r="GYV426" s="154"/>
      <c r="GYW426" s="154"/>
      <c r="GYX426" s="154"/>
      <c r="GYY426" s="154"/>
      <c r="GYZ426" s="154"/>
      <c r="GZA426" s="154"/>
      <c r="GZB426" s="154"/>
      <c r="GZC426" s="154"/>
      <c r="GZD426" s="154"/>
      <c r="GZE426" s="154"/>
      <c r="GZF426" s="154"/>
      <c r="GZG426" s="154"/>
      <c r="GZH426" s="154"/>
      <c r="GZI426" s="154"/>
      <c r="GZJ426" s="154"/>
      <c r="GZK426" s="154"/>
      <c r="GZL426" s="154"/>
      <c r="GZM426" s="154"/>
      <c r="GZN426" s="154"/>
      <c r="GZO426" s="154"/>
      <c r="GZP426" s="154"/>
      <c r="GZQ426" s="154"/>
      <c r="GZR426" s="154"/>
      <c r="GZS426" s="154"/>
      <c r="GZT426" s="154"/>
      <c r="GZU426" s="154"/>
      <c r="GZV426" s="154"/>
      <c r="GZW426" s="154"/>
      <c r="GZX426" s="154"/>
      <c r="GZY426" s="154"/>
      <c r="GZZ426" s="154"/>
      <c r="HAA426" s="154"/>
      <c r="HAB426" s="154"/>
      <c r="HAC426" s="154"/>
      <c r="HAD426" s="154"/>
      <c r="HAE426" s="154"/>
      <c r="HAF426" s="154"/>
      <c r="HAG426" s="154"/>
      <c r="HAH426" s="154"/>
      <c r="HAI426" s="154"/>
      <c r="HAJ426" s="154"/>
      <c r="HAK426" s="154"/>
      <c r="HAL426" s="154"/>
      <c r="HAM426" s="154"/>
      <c r="HAN426" s="154"/>
      <c r="HAO426" s="154"/>
      <c r="HAP426" s="154"/>
      <c r="HAQ426" s="154"/>
      <c r="HAR426" s="154"/>
      <c r="HAS426" s="154"/>
      <c r="HAT426" s="154"/>
      <c r="HAU426" s="154"/>
      <c r="HAV426" s="154"/>
      <c r="HAW426" s="154"/>
      <c r="HAX426" s="154"/>
      <c r="HAY426" s="154"/>
      <c r="HAZ426" s="154"/>
      <c r="HBA426" s="154"/>
      <c r="HBB426" s="154"/>
      <c r="HBC426" s="154"/>
      <c r="HBD426" s="154"/>
      <c r="HBE426" s="154"/>
      <c r="HBF426" s="154"/>
      <c r="HBG426" s="154"/>
      <c r="HBH426" s="154"/>
      <c r="HBI426" s="154"/>
      <c r="HBJ426" s="154"/>
      <c r="HBK426" s="154"/>
      <c r="HBL426" s="154"/>
      <c r="HBM426" s="154"/>
      <c r="HBN426" s="154"/>
      <c r="HBO426" s="154"/>
      <c r="HBP426" s="154"/>
      <c r="HBQ426" s="154"/>
      <c r="HBR426" s="154"/>
      <c r="HBS426" s="154"/>
      <c r="HBT426" s="154"/>
      <c r="HBU426" s="154"/>
      <c r="HBV426" s="154"/>
      <c r="HBW426" s="154"/>
      <c r="HBX426" s="154"/>
      <c r="HBY426" s="154"/>
      <c r="HBZ426" s="154"/>
      <c r="HCA426" s="154"/>
      <c r="HCB426" s="154"/>
      <c r="HCC426" s="154"/>
      <c r="HCD426" s="154"/>
      <c r="HCE426" s="154"/>
      <c r="HCF426" s="154"/>
      <c r="HCG426" s="154"/>
      <c r="HCH426" s="154"/>
      <c r="HCI426" s="154"/>
      <c r="HCJ426" s="154"/>
      <c r="HCK426" s="154"/>
      <c r="HCL426" s="154"/>
      <c r="HCM426" s="154"/>
      <c r="HCN426" s="154"/>
      <c r="HCO426" s="154"/>
      <c r="HCP426" s="154"/>
      <c r="HCQ426" s="154"/>
      <c r="HCR426" s="154"/>
      <c r="HCS426" s="154"/>
      <c r="HCT426" s="154"/>
      <c r="HCU426" s="154"/>
      <c r="HCV426" s="154"/>
      <c r="HCW426" s="154"/>
      <c r="HCX426" s="154"/>
      <c r="HCY426" s="154"/>
      <c r="HCZ426" s="154"/>
      <c r="HDA426" s="154"/>
      <c r="HDB426" s="154"/>
      <c r="HDC426" s="154"/>
      <c r="HDD426" s="154"/>
      <c r="HDE426" s="154"/>
      <c r="HDF426" s="154"/>
      <c r="HDG426" s="154"/>
      <c r="HDH426" s="154"/>
      <c r="HDI426" s="154"/>
      <c r="HDJ426" s="154"/>
      <c r="HDK426" s="154"/>
      <c r="HDL426" s="154"/>
      <c r="HDM426" s="154"/>
      <c r="HDN426" s="154"/>
      <c r="HDO426" s="154"/>
      <c r="HDP426" s="154"/>
      <c r="HDQ426" s="154"/>
      <c r="HDR426" s="154"/>
      <c r="HDS426" s="154"/>
      <c r="HDT426" s="154"/>
      <c r="HDU426" s="154"/>
      <c r="HDV426" s="154"/>
      <c r="HDW426" s="154"/>
      <c r="HDX426" s="154"/>
      <c r="HDY426" s="154"/>
      <c r="HDZ426" s="154"/>
      <c r="HEA426" s="154"/>
      <c r="HEB426" s="154"/>
      <c r="HEC426" s="154"/>
      <c r="HED426" s="154"/>
      <c r="HEE426" s="154"/>
      <c r="HEF426" s="154"/>
      <c r="HEG426" s="154"/>
      <c r="HEH426" s="154"/>
      <c r="HEI426" s="154"/>
      <c r="HEJ426" s="154"/>
      <c r="HEK426" s="154"/>
      <c r="HEL426" s="154"/>
      <c r="HEM426" s="154"/>
      <c r="HEN426" s="154"/>
      <c r="HEO426" s="154"/>
      <c r="HEP426" s="154"/>
      <c r="HEQ426" s="154"/>
      <c r="HER426" s="154"/>
      <c r="HES426" s="154"/>
      <c r="HET426" s="154"/>
      <c r="HEU426" s="154"/>
      <c r="HEV426" s="154"/>
      <c r="HEW426" s="154"/>
      <c r="HEX426" s="154"/>
      <c r="HEY426" s="154"/>
      <c r="HEZ426" s="154"/>
      <c r="HFA426" s="154"/>
      <c r="HFB426" s="154"/>
      <c r="HFC426" s="154"/>
      <c r="HFD426" s="154"/>
      <c r="HFE426" s="154"/>
      <c r="HFF426" s="154"/>
      <c r="HFG426" s="154"/>
      <c r="HFH426" s="154"/>
      <c r="HFI426" s="154"/>
      <c r="HFJ426" s="154"/>
      <c r="HFK426" s="154"/>
      <c r="HFL426" s="154"/>
      <c r="HFM426" s="154"/>
      <c r="HFN426" s="154"/>
      <c r="HFO426" s="154"/>
      <c r="HFP426" s="154"/>
      <c r="HFQ426" s="154"/>
      <c r="HFR426" s="154"/>
      <c r="HFS426" s="154"/>
      <c r="HFT426" s="154"/>
      <c r="HFU426" s="154"/>
      <c r="HFV426" s="154"/>
      <c r="HFW426" s="154"/>
      <c r="HFX426" s="154"/>
      <c r="HFY426" s="154"/>
      <c r="HFZ426" s="154"/>
      <c r="HGA426" s="154"/>
      <c r="HGB426" s="154"/>
      <c r="HGC426" s="154"/>
      <c r="HGD426" s="154"/>
      <c r="HGE426" s="154"/>
      <c r="HGF426" s="154"/>
      <c r="HGG426" s="154"/>
      <c r="HGH426" s="154"/>
      <c r="HGI426" s="154"/>
      <c r="HGJ426" s="154"/>
      <c r="HGK426" s="154"/>
      <c r="HGL426" s="154"/>
      <c r="HGM426" s="154"/>
      <c r="HGN426" s="154"/>
      <c r="HGO426" s="154"/>
      <c r="HGP426" s="154"/>
      <c r="HGQ426" s="154"/>
      <c r="HGR426" s="154"/>
      <c r="HGS426" s="154"/>
      <c r="HGT426" s="154"/>
      <c r="HGU426" s="154"/>
      <c r="HGV426" s="154"/>
      <c r="HGW426" s="154"/>
      <c r="HGX426" s="154"/>
      <c r="HGY426" s="154"/>
      <c r="HGZ426" s="154"/>
      <c r="HHA426" s="154"/>
      <c r="HHB426" s="154"/>
      <c r="HHC426" s="154"/>
      <c r="HHD426" s="154"/>
      <c r="HHE426" s="154"/>
      <c r="HHF426" s="154"/>
      <c r="HHG426" s="154"/>
      <c r="HHH426" s="154"/>
      <c r="HHI426" s="154"/>
      <c r="HHJ426" s="154"/>
      <c r="HHK426" s="154"/>
      <c r="HHL426" s="154"/>
      <c r="HHM426" s="154"/>
      <c r="HHN426" s="154"/>
      <c r="HHO426" s="154"/>
      <c r="HHP426" s="154"/>
      <c r="HHQ426" s="154"/>
      <c r="HHR426" s="154"/>
      <c r="HHS426" s="154"/>
      <c r="HHT426" s="154"/>
      <c r="HHU426" s="154"/>
      <c r="HHV426" s="154"/>
      <c r="HHW426" s="154"/>
      <c r="HHX426" s="154"/>
      <c r="HHY426" s="154"/>
      <c r="HHZ426" s="154"/>
      <c r="HIA426" s="154"/>
      <c r="HIB426" s="154"/>
      <c r="HIC426" s="154"/>
      <c r="HID426" s="154"/>
      <c r="HIE426" s="154"/>
      <c r="HIF426" s="154"/>
      <c r="HIG426" s="154"/>
      <c r="HIH426" s="154"/>
      <c r="HII426" s="154"/>
      <c r="HIJ426" s="154"/>
      <c r="HIK426" s="154"/>
      <c r="HIL426" s="154"/>
      <c r="HIM426" s="154"/>
      <c r="HIN426" s="154"/>
      <c r="HIO426" s="154"/>
      <c r="HIP426" s="154"/>
      <c r="HIQ426" s="154"/>
      <c r="HIR426" s="154"/>
      <c r="HIS426" s="154"/>
      <c r="HIT426" s="154"/>
      <c r="HIU426" s="154"/>
      <c r="HIV426" s="154"/>
      <c r="HIW426" s="154"/>
      <c r="HIX426" s="154"/>
      <c r="HIY426" s="154"/>
      <c r="HIZ426" s="154"/>
      <c r="HJA426" s="154"/>
      <c r="HJB426" s="154"/>
      <c r="HJC426" s="154"/>
      <c r="HJD426" s="154"/>
      <c r="HJE426" s="154"/>
      <c r="HJF426" s="154"/>
      <c r="HJG426" s="154"/>
      <c r="HJH426" s="154"/>
      <c r="HJI426" s="154"/>
      <c r="HJJ426" s="154"/>
      <c r="HJK426" s="154"/>
      <c r="HJL426" s="154"/>
      <c r="HJM426" s="154"/>
      <c r="HJN426" s="154"/>
      <c r="HJO426" s="154"/>
      <c r="HJP426" s="154"/>
      <c r="HJQ426" s="154"/>
      <c r="HJR426" s="154"/>
      <c r="HJS426" s="154"/>
      <c r="HJT426" s="154"/>
      <c r="HJU426" s="154"/>
      <c r="HJV426" s="154"/>
      <c r="HJW426" s="154"/>
      <c r="HJX426" s="154"/>
      <c r="HJY426" s="154"/>
      <c r="HJZ426" s="154"/>
      <c r="HKA426" s="154"/>
      <c r="HKB426" s="154"/>
      <c r="HKC426" s="154"/>
      <c r="HKD426" s="154"/>
      <c r="HKE426" s="154"/>
      <c r="HKF426" s="154"/>
      <c r="HKG426" s="154"/>
      <c r="HKH426" s="154"/>
      <c r="HKI426" s="154"/>
      <c r="HKJ426" s="154"/>
      <c r="HKK426" s="154"/>
      <c r="HKL426" s="154"/>
      <c r="HKM426" s="154"/>
      <c r="HKN426" s="154"/>
      <c r="HKO426" s="154"/>
      <c r="HKP426" s="154"/>
      <c r="HKQ426" s="154"/>
      <c r="HKR426" s="154"/>
      <c r="HKS426" s="154"/>
      <c r="HKT426" s="154"/>
      <c r="HKU426" s="154"/>
      <c r="HKV426" s="154"/>
      <c r="HKW426" s="154"/>
      <c r="HKX426" s="154"/>
      <c r="HKY426" s="154"/>
      <c r="HKZ426" s="154"/>
      <c r="HLA426" s="154"/>
      <c r="HLB426" s="154"/>
      <c r="HLC426" s="154"/>
      <c r="HLD426" s="154"/>
      <c r="HLE426" s="154"/>
      <c r="HLF426" s="154"/>
      <c r="HLG426" s="154"/>
      <c r="HLH426" s="154"/>
      <c r="HLI426" s="154"/>
      <c r="HLJ426" s="154"/>
      <c r="HLK426" s="154"/>
      <c r="HLL426" s="154"/>
      <c r="HLM426" s="154"/>
      <c r="HLN426" s="154"/>
      <c r="HLO426" s="154"/>
      <c r="HLP426" s="154"/>
      <c r="HLQ426" s="154"/>
      <c r="HLR426" s="154"/>
      <c r="HLS426" s="154"/>
      <c r="HLT426" s="154"/>
      <c r="HLU426" s="154"/>
      <c r="HLV426" s="154"/>
      <c r="HLW426" s="154"/>
      <c r="HLX426" s="154"/>
      <c r="HLY426" s="154"/>
      <c r="HLZ426" s="154"/>
      <c r="HMA426" s="154"/>
      <c r="HMB426" s="154"/>
      <c r="HMC426" s="154"/>
      <c r="HMD426" s="154"/>
      <c r="HME426" s="154"/>
      <c r="HMF426" s="154"/>
      <c r="HMG426" s="154"/>
      <c r="HMH426" s="154"/>
      <c r="HMI426" s="154"/>
      <c r="HMJ426" s="154"/>
      <c r="HMK426" s="154"/>
      <c r="HML426" s="154"/>
      <c r="HMM426" s="154"/>
      <c r="HMN426" s="154"/>
      <c r="HMO426" s="154"/>
      <c r="HMP426" s="154"/>
      <c r="HMQ426" s="154"/>
      <c r="HMR426" s="154"/>
      <c r="HMS426" s="154"/>
      <c r="HMT426" s="154"/>
      <c r="HMU426" s="154"/>
      <c r="HMV426" s="154"/>
      <c r="HMW426" s="154"/>
      <c r="HMX426" s="154"/>
      <c r="HMY426" s="154"/>
      <c r="HMZ426" s="154"/>
      <c r="HNA426" s="154"/>
      <c r="HNB426" s="154"/>
      <c r="HNC426" s="154"/>
      <c r="HND426" s="154"/>
      <c r="HNE426" s="154"/>
      <c r="HNF426" s="154"/>
      <c r="HNG426" s="154"/>
      <c r="HNH426" s="154"/>
      <c r="HNI426" s="154"/>
      <c r="HNJ426" s="154"/>
      <c r="HNK426" s="154"/>
      <c r="HNL426" s="154"/>
      <c r="HNM426" s="154"/>
      <c r="HNN426" s="154"/>
      <c r="HNO426" s="154"/>
      <c r="HNP426" s="154"/>
      <c r="HNQ426" s="154"/>
      <c r="HNR426" s="154"/>
      <c r="HNS426" s="154"/>
      <c r="HNT426" s="154"/>
      <c r="HNU426" s="154"/>
      <c r="HNV426" s="154"/>
      <c r="HNW426" s="154"/>
      <c r="HNX426" s="154"/>
      <c r="HNY426" s="154"/>
      <c r="HNZ426" s="154"/>
      <c r="HOA426" s="154"/>
      <c r="HOB426" s="154"/>
      <c r="HOC426" s="154"/>
      <c r="HOD426" s="154"/>
      <c r="HOE426" s="154"/>
      <c r="HOF426" s="154"/>
      <c r="HOG426" s="154"/>
      <c r="HOH426" s="154"/>
      <c r="HOI426" s="154"/>
      <c r="HOJ426" s="154"/>
      <c r="HOK426" s="154"/>
      <c r="HOL426" s="154"/>
      <c r="HOM426" s="154"/>
      <c r="HON426" s="154"/>
      <c r="HOO426" s="154"/>
      <c r="HOP426" s="154"/>
      <c r="HOQ426" s="154"/>
      <c r="HOR426" s="154"/>
      <c r="HOS426" s="154"/>
      <c r="HOT426" s="154"/>
      <c r="HOU426" s="154"/>
      <c r="HOV426" s="154"/>
      <c r="HOW426" s="154"/>
      <c r="HOX426" s="154"/>
      <c r="HOY426" s="154"/>
      <c r="HOZ426" s="154"/>
      <c r="HPA426" s="154"/>
      <c r="HPB426" s="154"/>
      <c r="HPC426" s="154"/>
      <c r="HPD426" s="154"/>
      <c r="HPE426" s="154"/>
      <c r="HPF426" s="154"/>
      <c r="HPG426" s="154"/>
      <c r="HPH426" s="154"/>
      <c r="HPI426" s="154"/>
      <c r="HPJ426" s="154"/>
      <c r="HPK426" s="154"/>
      <c r="HPL426" s="154"/>
      <c r="HPM426" s="154"/>
      <c r="HPN426" s="154"/>
      <c r="HPO426" s="154"/>
      <c r="HPP426" s="154"/>
      <c r="HPQ426" s="154"/>
      <c r="HPR426" s="154"/>
      <c r="HPS426" s="154"/>
      <c r="HPT426" s="154"/>
      <c r="HPU426" s="154"/>
      <c r="HPV426" s="154"/>
      <c r="HPW426" s="154"/>
      <c r="HPX426" s="154"/>
      <c r="HPY426" s="154"/>
      <c r="HPZ426" s="154"/>
      <c r="HQA426" s="154"/>
      <c r="HQB426" s="154"/>
      <c r="HQC426" s="154"/>
      <c r="HQD426" s="154"/>
      <c r="HQE426" s="154"/>
      <c r="HQF426" s="154"/>
      <c r="HQG426" s="154"/>
      <c r="HQH426" s="154"/>
      <c r="HQI426" s="154"/>
      <c r="HQJ426" s="154"/>
      <c r="HQK426" s="154"/>
      <c r="HQL426" s="154"/>
      <c r="HQM426" s="154"/>
      <c r="HQN426" s="154"/>
      <c r="HQO426" s="154"/>
      <c r="HQP426" s="154"/>
      <c r="HQQ426" s="154"/>
      <c r="HQR426" s="154"/>
      <c r="HQS426" s="154"/>
      <c r="HQT426" s="154"/>
      <c r="HQU426" s="154"/>
      <c r="HQV426" s="154"/>
      <c r="HQW426" s="154"/>
      <c r="HQX426" s="154"/>
      <c r="HQY426" s="154"/>
      <c r="HQZ426" s="154"/>
      <c r="HRA426" s="154"/>
      <c r="HRB426" s="154"/>
      <c r="HRC426" s="154"/>
      <c r="HRD426" s="154"/>
      <c r="HRE426" s="154"/>
      <c r="HRF426" s="154"/>
      <c r="HRG426" s="154"/>
      <c r="HRH426" s="154"/>
      <c r="HRI426" s="154"/>
      <c r="HRJ426" s="154"/>
      <c r="HRK426" s="154"/>
      <c r="HRL426" s="154"/>
      <c r="HRM426" s="154"/>
      <c r="HRN426" s="154"/>
      <c r="HRO426" s="154"/>
      <c r="HRP426" s="154"/>
      <c r="HRQ426" s="154"/>
      <c r="HRR426" s="154"/>
      <c r="HRS426" s="154"/>
      <c r="HRT426" s="154"/>
      <c r="HRU426" s="154"/>
      <c r="HRV426" s="154"/>
      <c r="HRW426" s="154"/>
      <c r="HRX426" s="154"/>
      <c r="HRY426" s="154"/>
      <c r="HRZ426" s="154"/>
      <c r="HSA426" s="154"/>
      <c r="HSB426" s="154"/>
      <c r="HSC426" s="154"/>
      <c r="HSD426" s="154"/>
      <c r="HSE426" s="154"/>
      <c r="HSF426" s="154"/>
      <c r="HSG426" s="154"/>
      <c r="HSH426" s="154"/>
      <c r="HSI426" s="154"/>
      <c r="HSJ426" s="154"/>
      <c r="HSK426" s="154"/>
      <c r="HSL426" s="154"/>
      <c r="HSM426" s="154"/>
      <c r="HSN426" s="154"/>
      <c r="HSO426" s="154"/>
      <c r="HSP426" s="154"/>
      <c r="HSQ426" s="154"/>
      <c r="HSR426" s="154"/>
      <c r="HSS426" s="154"/>
      <c r="HST426" s="154"/>
      <c r="HSU426" s="154"/>
      <c r="HSV426" s="154"/>
      <c r="HSW426" s="154"/>
      <c r="HSX426" s="154"/>
      <c r="HSY426" s="154"/>
      <c r="HSZ426" s="154"/>
      <c r="HTA426" s="154"/>
      <c r="HTB426" s="154"/>
      <c r="HTC426" s="154"/>
      <c r="HTD426" s="154"/>
      <c r="HTE426" s="154"/>
      <c r="HTF426" s="154"/>
      <c r="HTG426" s="154"/>
      <c r="HTH426" s="154"/>
      <c r="HTI426" s="154"/>
      <c r="HTJ426" s="154"/>
      <c r="HTK426" s="154"/>
      <c r="HTL426" s="154"/>
      <c r="HTM426" s="154"/>
      <c r="HTN426" s="154"/>
      <c r="HTO426" s="154"/>
      <c r="HTP426" s="154"/>
      <c r="HTQ426" s="154"/>
      <c r="HTR426" s="154"/>
      <c r="HTS426" s="154"/>
      <c r="HTT426" s="154"/>
      <c r="HTU426" s="154"/>
      <c r="HTV426" s="154"/>
      <c r="HTW426" s="154"/>
      <c r="HTX426" s="154"/>
      <c r="HTY426" s="154"/>
      <c r="HTZ426" s="154"/>
      <c r="HUA426" s="154"/>
      <c r="HUB426" s="154"/>
      <c r="HUC426" s="154"/>
      <c r="HUD426" s="154"/>
      <c r="HUE426" s="154"/>
      <c r="HUF426" s="154"/>
      <c r="HUG426" s="154"/>
      <c r="HUH426" s="154"/>
      <c r="HUI426" s="154"/>
      <c r="HUJ426" s="154"/>
      <c r="HUK426" s="154"/>
      <c r="HUL426" s="154"/>
      <c r="HUM426" s="154"/>
      <c r="HUN426" s="154"/>
      <c r="HUO426" s="154"/>
      <c r="HUP426" s="154"/>
      <c r="HUQ426" s="154"/>
      <c r="HUR426" s="154"/>
      <c r="HUS426" s="154"/>
      <c r="HUT426" s="154"/>
      <c r="HUU426" s="154"/>
      <c r="HUV426" s="154"/>
      <c r="HUW426" s="154"/>
      <c r="HUX426" s="154"/>
      <c r="HUY426" s="154"/>
      <c r="HUZ426" s="154"/>
      <c r="HVA426" s="154"/>
      <c r="HVB426" s="154"/>
      <c r="HVC426" s="154"/>
      <c r="HVD426" s="154"/>
      <c r="HVE426" s="154"/>
      <c r="HVF426" s="154"/>
      <c r="HVG426" s="154"/>
      <c r="HVH426" s="154"/>
      <c r="HVI426" s="154"/>
      <c r="HVJ426" s="154"/>
      <c r="HVK426" s="154"/>
      <c r="HVL426" s="154"/>
      <c r="HVM426" s="154"/>
      <c r="HVN426" s="154"/>
      <c r="HVO426" s="154"/>
      <c r="HVP426" s="154"/>
      <c r="HVQ426" s="154"/>
      <c r="HVR426" s="154"/>
      <c r="HVS426" s="154"/>
      <c r="HVT426" s="154"/>
      <c r="HVU426" s="154"/>
      <c r="HVV426" s="154"/>
      <c r="HVW426" s="154"/>
      <c r="HVX426" s="154"/>
      <c r="HVY426" s="154"/>
      <c r="HVZ426" s="154"/>
      <c r="HWA426" s="154"/>
      <c r="HWB426" s="154"/>
      <c r="HWC426" s="154"/>
      <c r="HWD426" s="154"/>
      <c r="HWE426" s="154"/>
      <c r="HWF426" s="154"/>
      <c r="HWG426" s="154"/>
      <c r="HWH426" s="154"/>
      <c r="HWI426" s="154"/>
      <c r="HWJ426" s="154"/>
      <c r="HWK426" s="154"/>
      <c r="HWL426" s="154"/>
      <c r="HWM426" s="154"/>
      <c r="HWN426" s="154"/>
      <c r="HWO426" s="154"/>
      <c r="HWP426" s="154"/>
      <c r="HWQ426" s="154"/>
      <c r="HWR426" s="154"/>
      <c r="HWS426" s="154"/>
      <c r="HWT426" s="154"/>
      <c r="HWU426" s="154"/>
      <c r="HWV426" s="154"/>
      <c r="HWW426" s="154"/>
      <c r="HWX426" s="154"/>
      <c r="HWY426" s="154"/>
      <c r="HWZ426" s="154"/>
      <c r="HXA426" s="154"/>
      <c r="HXB426" s="154"/>
      <c r="HXC426" s="154"/>
      <c r="HXD426" s="154"/>
      <c r="HXE426" s="154"/>
      <c r="HXF426" s="154"/>
      <c r="HXG426" s="154"/>
      <c r="HXH426" s="154"/>
      <c r="HXI426" s="154"/>
      <c r="HXJ426" s="154"/>
      <c r="HXK426" s="154"/>
      <c r="HXL426" s="154"/>
      <c r="HXM426" s="154"/>
      <c r="HXN426" s="154"/>
      <c r="HXO426" s="154"/>
      <c r="HXP426" s="154"/>
      <c r="HXQ426" s="154"/>
      <c r="HXR426" s="154"/>
      <c r="HXS426" s="154"/>
      <c r="HXT426" s="154"/>
      <c r="HXU426" s="154"/>
      <c r="HXV426" s="154"/>
      <c r="HXW426" s="154"/>
      <c r="HXX426" s="154"/>
      <c r="HXY426" s="154"/>
      <c r="HXZ426" s="154"/>
      <c r="HYA426" s="154"/>
      <c r="HYB426" s="154"/>
      <c r="HYC426" s="154"/>
      <c r="HYD426" s="154"/>
      <c r="HYE426" s="154"/>
      <c r="HYF426" s="154"/>
      <c r="HYG426" s="154"/>
      <c r="HYH426" s="154"/>
      <c r="HYI426" s="154"/>
      <c r="HYJ426" s="154"/>
      <c r="HYK426" s="154"/>
      <c r="HYL426" s="154"/>
      <c r="HYM426" s="154"/>
      <c r="HYN426" s="154"/>
      <c r="HYO426" s="154"/>
      <c r="HYP426" s="154"/>
      <c r="HYQ426" s="154"/>
      <c r="HYR426" s="154"/>
      <c r="HYS426" s="154"/>
      <c r="HYT426" s="154"/>
      <c r="HYU426" s="154"/>
      <c r="HYV426" s="154"/>
      <c r="HYW426" s="154"/>
      <c r="HYX426" s="154"/>
      <c r="HYY426" s="154"/>
      <c r="HYZ426" s="154"/>
      <c r="HZA426" s="154"/>
      <c r="HZB426" s="154"/>
      <c r="HZC426" s="154"/>
      <c r="HZD426" s="154"/>
      <c r="HZE426" s="154"/>
      <c r="HZF426" s="154"/>
      <c r="HZG426" s="154"/>
      <c r="HZH426" s="154"/>
      <c r="HZI426" s="154"/>
      <c r="HZJ426" s="154"/>
      <c r="HZK426" s="154"/>
      <c r="HZL426" s="154"/>
      <c r="HZM426" s="154"/>
      <c r="HZN426" s="154"/>
      <c r="HZO426" s="154"/>
      <c r="HZP426" s="154"/>
      <c r="HZQ426" s="154"/>
      <c r="HZR426" s="154"/>
      <c r="HZS426" s="154"/>
      <c r="HZT426" s="154"/>
      <c r="HZU426" s="154"/>
      <c r="HZV426" s="154"/>
      <c r="HZW426" s="154"/>
      <c r="HZX426" s="154"/>
      <c r="HZY426" s="154"/>
      <c r="HZZ426" s="154"/>
      <c r="IAA426" s="154"/>
      <c r="IAB426" s="154"/>
      <c r="IAC426" s="154"/>
      <c r="IAD426" s="154"/>
      <c r="IAE426" s="154"/>
      <c r="IAF426" s="154"/>
      <c r="IAG426" s="154"/>
      <c r="IAH426" s="154"/>
      <c r="IAI426" s="154"/>
      <c r="IAJ426" s="154"/>
      <c r="IAK426" s="154"/>
      <c r="IAL426" s="154"/>
      <c r="IAM426" s="154"/>
      <c r="IAN426" s="154"/>
      <c r="IAO426" s="154"/>
      <c r="IAP426" s="154"/>
      <c r="IAQ426" s="154"/>
      <c r="IAR426" s="154"/>
      <c r="IAS426" s="154"/>
      <c r="IAT426" s="154"/>
      <c r="IAU426" s="154"/>
      <c r="IAV426" s="154"/>
      <c r="IAW426" s="154"/>
      <c r="IAX426" s="154"/>
      <c r="IAY426" s="154"/>
      <c r="IAZ426" s="154"/>
      <c r="IBA426" s="154"/>
      <c r="IBB426" s="154"/>
      <c r="IBC426" s="154"/>
      <c r="IBD426" s="154"/>
      <c r="IBE426" s="154"/>
      <c r="IBF426" s="154"/>
      <c r="IBG426" s="154"/>
      <c r="IBH426" s="154"/>
      <c r="IBI426" s="154"/>
      <c r="IBJ426" s="154"/>
      <c r="IBK426" s="154"/>
      <c r="IBL426" s="154"/>
      <c r="IBM426" s="154"/>
      <c r="IBN426" s="154"/>
      <c r="IBO426" s="154"/>
      <c r="IBP426" s="154"/>
      <c r="IBQ426" s="154"/>
      <c r="IBR426" s="154"/>
      <c r="IBS426" s="154"/>
      <c r="IBT426" s="154"/>
      <c r="IBU426" s="154"/>
      <c r="IBV426" s="154"/>
      <c r="IBW426" s="154"/>
      <c r="IBX426" s="154"/>
      <c r="IBY426" s="154"/>
      <c r="IBZ426" s="154"/>
      <c r="ICA426" s="154"/>
      <c r="ICB426" s="154"/>
      <c r="ICC426" s="154"/>
      <c r="ICD426" s="154"/>
      <c r="ICE426" s="154"/>
      <c r="ICF426" s="154"/>
      <c r="ICG426" s="154"/>
      <c r="ICH426" s="154"/>
      <c r="ICI426" s="154"/>
      <c r="ICJ426" s="154"/>
      <c r="ICK426" s="154"/>
      <c r="ICL426" s="154"/>
      <c r="ICM426" s="154"/>
      <c r="ICN426" s="154"/>
      <c r="ICO426" s="154"/>
      <c r="ICP426" s="154"/>
      <c r="ICQ426" s="154"/>
      <c r="ICR426" s="154"/>
      <c r="ICS426" s="154"/>
      <c r="ICT426" s="154"/>
      <c r="ICU426" s="154"/>
      <c r="ICV426" s="154"/>
      <c r="ICW426" s="154"/>
      <c r="ICX426" s="154"/>
      <c r="ICY426" s="154"/>
      <c r="ICZ426" s="154"/>
      <c r="IDA426" s="154"/>
      <c r="IDB426" s="154"/>
      <c r="IDC426" s="154"/>
      <c r="IDD426" s="154"/>
      <c r="IDE426" s="154"/>
      <c r="IDF426" s="154"/>
      <c r="IDG426" s="154"/>
      <c r="IDH426" s="154"/>
      <c r="IDI426" s="154"/>
      <c r="IDJ426" s="154"/>
      <c r="IDK426" s="154"/>
      <c r="IDL426" s="154"/>
      <c r="IDM426" s="154"/>
      <c r="IDN426" s="154"/>
      <c r="IDO426" s="154"/>
      <c r="IDP426" s="154"/>
      <c r="IDQ426" s="154"/>
      <c r="IDR426" s="154"/>
      <c r="IDS426" s="154"/>
      <c r="IDT426" s="154"/>
      <c r="IDU426" s="154"/>
      <c r="IDV426" s="154"/>
      <c r="IDW426" s="154"/>
      <c r="IDX426" s="154"/>
      <c r="IDY426" s="154"/>
      <c r="IDZ426" s="154"/>
      <c r="IEA426" s="154"/>
      <c r="IEB426" s="154"/>
      <c r="IEC426" s="154"/>
      <c r="IED426" s="154"/>
      <c r="IEE426" s="154"/>
      <c r="IEF426" s="154"/>
      <c r="IEG426" s="154"/>
      <c r="IEH426" s="154"/>
      <c r="IEI426" s="154"/>
      <c r="IEJ426" s="154"/>
      <c r="IEK426" s="154"/>
      <c r="IEL426" s="154"/>
      <c r="IEM426" s="154"/>
      <c r="IEN426" s="154"/>
      <c r="IEO426" s="154"/>
      <c r="IEP426" s="154"/>
      <c r="IEQ426" s="154"/>
      <c r="IER426" s="154"/>
      <c r="IES426" s="154"/>
      <c r="IET426" s="154"/>
      <c r="IEU426" s="154"/>
      <c r="IEV426" s="154"/>
      <c r="IEW426" s="154"/>
      <c r="IEX426" s="154"/>
      <c r="IEY426" s="154"/>
      <c r="IEZ426" s="154"/>
      <c r="IFA426" s="154"/>
      <c r="IFB426" s="154"/>
      <c r="IFC426" s="154"/>
      <c r="IFD426" s="154"/>
      <c r="IFE426" s="154"/>
      <c r="IFF426" s="154"/>
      <c r="IFG426" s="154"/>
      <c r="IFH426" s="154"/>
      <c r="IFI426" s="154"/>
      <c r="IFJ426" s="154"/>
      <c r="IFK426" s="154"/>
      <c r="IFL426" s="154"/>
      <c r="IFM426" s="154"/>
      <c r="IFN426" s="154"/>
      <c r="IFO426" s="154"/>
      <c r="IFP426" s="154"/>
      <c r="IFQ426" s="154"/>
      <c r="IFR426" s="154"/>
      <c r="IFS426" s="154"/>
      <c r="IFT426" s="154"/>
      <c r="IFU426" s="154"/>
      <c r="IFV426" s="154"/>
      <c r="IFW426" s="154"/>
      <c r="IFX426" s="154"/>
      <c r="IFY426" s="154"/>
      <c r="IFZ426" s="154"/>
      <c r="IGA426" s="154"/>
      <c r="IGB426" s="154"/>
      <c r="IGC426" s="154"/>
      <c r="IGD426" s="154"/>
      <c r="IGE426" s="154"/>
      <c r="IGF426" s="154"/>
      <c r="IGG426" s="154"/>
      <c r="IGH426" s="154"/>
      <c r="IGI426" s="154"/>
      <c r="IGJ426" s="154"/>
      <c r="IGK426" s="154"/>
      <c r="IGL426" s="154"/>
      <c r="IGM426" s="154"/>
      <c r="IGN426" s="154"/>
      <c r="IGO426" s="154"/>
      <c r="IGP426" s="154"/>
      <c r="IGQ426" s="154"/>
      <c r="IGR426" s="154"/>
      <c r="IGS426" s="154"/>
      <c r="IGT426" s="154"/>
      <c r="IGU426" s="154"/>
      <c r="IGV426" s="154"/>
      <c r="IGW426" s="154"/>
      <c r="IGX426" s="154"/>
      <c r="IGY426" s="154"/>
      <c r="IGZ426" s="154"/>
      <c r="IHA426" s="154"/>
      <c r="IHB426" s="154"/>
      <c r="IHC426" s="154"/>
      <c r="IHD426" s="154"/>
      <c r="IHE426" s="154"/>
      <c r="IHF426" s="154"/>
      <c r="IHG426" s="154"/>
      <c r="IHH426" s="154"/>
      <c r="IHI426" s="154"/>
      <c r="IHJ426" s="154"/>
      <c r="IHK426" s="154"/>
      <c r="IHL426" s="154"/>
      <c r="IHM426" s="154"/>
      <c r="IHN426" s="154"/>
      <c r="IHO426" s="154"/>
      <c r="IHP426" s="154"/>
      <c r="IHQ426" s="154"/>
      <c r="IHR426" s="154"/>
      <c r="IHS426" s="154"/>
      <c r="IHT426" s="154"/>
      <c r="IHU426" s="154"/>
      <c r="IHV426" s="154"/>
      <c r="IHW426" s="154"/>
      <c r="IHX426" s="154"/>
      <c r="IHY426" s="154"/>
      <c r="IHZ426" s="154"/>
      <c r="IIA426" s="154"/>
      <c r="IIB426" s="154"/>
      <c r="IIC426" s="154"/>
      <c r="IID426" s="154"/>
      <c r="IIE426" s="154"/>
      <c r="IIF426" s="154"/>
      <c r="IIG426" s="154"/>
      <c r="IIH426" s="154"/>
      <c r="III426" s="154"/>
      <c r="IIJ426" s="154"/>
      <c r="IIK426" s="154"/>
      <c r="IIL426" s="154"/>
      <c r="IIM426" s="154"/>
      <c r="IIN426" s="154"/>
      <c r="IIO426" s="154"/>
      <c r="IIP426" s="154"/>
      <c r="IIQ426" s="154"/>
      <c r="IIR426" s="154"/>
      <c r="IIS426" s="154"/>
      <c r="IIT426" s="154"/>
      <c r="IIU426" s="154"/>
      <c r="IIV426" s="154"/>
      <c r="IIW426" s="154"/>
      <c r="IIX426" s="154"/>
      <c r="IIY426" s="154"/>
      <c r="IIZ426" s="154"/>
      <c r="IJA426" s="154"/>
      <c r="IJB426" s="154"/>
      <c r="IJC426" s="154"/>
      <c r="IJD426" s="154"/>
      <c r="IJE426" s="154"/>
      <c r="IJF426" s="154"/>
      <c r="IJG426" s="154"/>
      <c r="IJH426" s="154"/>
      <c r="IJI426" s="154"/>
      <c r="IJJ426" s="154"/>
      <c r="IJK426" s="154"/>
      <c r="IJL426" s="154"/>
      <c r="IJM426" s="154"/>
      <c r="IJN426" s="154"/>
      <c r="IJO426" s="154"/>
      <c r="IJP426" s="154"/>
      <c r="IJQ426" s="154"/>
      <c r="IJR426" s="154"/>
      <c r="IJS426" s="154"/>
      <c r="IJT426" s="154"/>
      <c r="IJU426" s="154"/>
      <c r="IJV426" s="154"/>
      <c r="IJW426" s="154"/>
      <c r="IJX426" s="154"/>
      <c r="IJY426" s="154"/>
      <c r="IJZ426" s="154"/>
      <c r="IKA426" s="154"/>
      <c r="IKB426" s="154"/>
      <c r="IKC426" s="154"/>
      <c r="IKD426" s="154"/>
      <c r="IKE426" s="154"/>
      <c r="IKF426" s="154"/>
      <c r="IKG426" s="154"/>
      <c r="IKH426" s="154"/>
      <c r="IKI426" s="154"/>
      <c r="IKJ426" s="154"/>
      <c r="IKK426" s="154"/>
      <c r="IKL426" s="154"/>
      <c r="IKM426" s="154"/>
      <c r="IKN426" s="154"/>
      <c r="IKO426" s="154"/>
      <c r="IKP426" s="154"/>
      <c r="IKQ426" s="154"/>
      <c r="IKR426" s="154"/>
      <c r="IKS426" s="154"/>
      <c r="IKT426" s="154"/>
      <c r="IKU426" s="154"/>
      <c r="IKV426" s="154"/>
      <c r="IKW426" s="154"/>
      <c r="IKX426" s="154"/>
      <c r="IKY426" s="154"/>
      <c r="IKZ426" s="154"/>
      <c r="ILA426" s="154"/>
      <c r="ILB426" s="154"/>
      <c r="ILC426" s="154"/>
      <c r="ILD426" s="154"/>
      <c r="ILE426" s="154"/>
      <c r="ILF426" s="154"/>
      <c r="ILG426" s="154"/>
      <c r="ILH426" s="154"/>
      <c r="ILI426" s="154"/>
      <c r="ILJ426" s="154"/>
      <c r="ILK426" s="154"/>
      <c r="ILL426" s="154"/>
      <c r="ILM426" s="154"/>
      <c r="ILN426" s="154"/>
      <c r="ILO426" s="154"/>
      <c r="ILP426" s="154"/>
      <c r="ILQ426" s="154"/>
      <c r="ILR426" s="154"/>
      <c r="ILS426" s="154"/>
      <c r="ILT426" s="154"/>
      <c r="ILU426" s="154"/>
      <c r="ILV426" s="154"/>
      <c r="ILW426" s="154"/>
      <c r="ILX426" s="154"/>
      <c r="ILY426" s="154"/>
      <c r="ILZ426" s="154"/>
      <c r="IMA426" s="154"/>
      <c r="IMB426" s="154"/>
      <c r="IMC426" s="154"/>
      <c r="IMD426" s="154"/>
      <c r="IME426" s="154"/>
      <c r="IMF426" s="154"/>
      <c r="IMG426" s="154"/>
      <c r="IMH426" s="154"/>
      <c r="IMI426" s="154"/>
      <c r="IMJ426" s="154"/>
      <c r="IMK426" s="154"/>
      <c r="IML426" s="154"/>
      <c r="IMM426" s="154"/>
      <c r="IMN426" s="154"/>
      <c r="IMO426" s="154"/>
      <c r="IMP426" s="154"/>
      <c r="IMQ426" s="154"/>
      <c r="IMR426" s="154"/>
      <c r="IMS426" s="154"/>
      <c r="IMT426" s="154"/>
      <c r="IMU426" s="154"/>
      <c r="IMV426" s="154"/>
      <c r="IMW426" s="154"/>
      <c r="IMX426" s="154"/>
      <c r="IMY426" s="154"/>
      <c r="IMZ426" s="154"/>
      <c r="INA426" s="154"/>
      <c r="INB426" s="154"/>
      <c r="INC426" s="154"/>
      <c r="IND426" s="154"/>
      <c r="INE426" s="154"/>
      <c r="INF426" s="154"/>
      <c r="ING426" s="154"/>
      <c r="INH426" s="154"/>
      <c r="INI426" s="154"/>
      <c r="INJ426" s="154"/>
      <c r="INK426" s="154"/>
      <c r="INL426" s="154"/>
      <c r="INM426" s="154"/>
      <c r="INN426" s="154"/>
      <c r="INO426" s="154"/>
      <c r="INP426" s="154"/>
      <c r="INQ426" s="154"/>
      <c r="INR426" s="154"/>
      <c r="INS426" s="154"/>
      <c r="INT426" s="154"/>
      <c r="INU426" s="154"/>
      <c r="INV426" s="154"/>
      <c r="INW426" s="154"/>
      <c r="INX426" s="154"/>
      <c r="INY426" s="154"/>
      <c r="INZ426" s="154"/>
      <c r="IOA426" s="154"/>
      <c r="IOB426" s="154"/>
      <c r="IOC426" s="154"/>
      <c r="IOD426" s="154"/>
      <c r="IOE426" s="154"/>
      <c r="IOF426" s="154"/>
      <c r="IOG426" s="154"/>
      <c r="IOH426" s="154"/>
      <c r="IOI426" s="154"/>
      <c r="IOJ426" s="154"/>
      <c r="IOK426" s="154"/>
      <c r="IOL426" s="154"/>
      <c r="IOM426" s="154"/>
      <c r="ION426" s="154"/>
      <c r="IOO426" s="154"/>
      <c r="IOP426" s="154"/>
      <c r="IOQ426" s="154"/>
      <c r="IOR426" s="154"/>
      <c r="IOS426" s="154"/>
      <c r="IOT426" s="154"/>
      <c r="IOU426" s="154"/>
      <c r="IOV426" s="154"/>
      <c r="IOW426" s="154"/>
      <c r="IOX426" s="154"/>
      <c r="IOY426" s="154"/>
      <c r="IOZ426" s="154"/>
      <c r="IPA426" s="154"/>
      <c r="IPB426" s="154"/>
      <c r="IPC426" s="154"/>
      <c r="IPD426" s="154"/>
      <c r="IPE426" s="154"/>
      <c r="IPF426" s="154"/>
      <c r="IPG426" s="154"/>
      <c r="IPH426" s="154"/>
      <c r="IPI426" s="154"/>
      <c r="IPJ426" s="154"/>
      <c r="IPK426" s="154"/>
      <c r="IPL426" s="154"/>
      <c r="IPM426" s="154"/>
      <c r="IPN426" s="154"/>
      <c r="IPO426" s="154"/>
      <c r="IPP426" s="154"/>
      <c r="IPQ426" s="154"/>
      <c r="IPR426" s="154"/>
      <c r="IPS426" s="154"/>
      <c r="IPT426" s="154"/>
      <c r="IPU426" s="154"/>
      <c r="IPV426" s="154"/>
      <c r="IPW426" s="154"/>
      <c r="IPX426" s="154"/>
      <c r="IPY426" s="154"/>
      <c r="IPZ426" s="154"/>
      <c r="IQA426" s="154"/>
      <c r="IQB426" s="154"/>
      <c r="IQC426" s="154"/>
      <c r="IQD426" s="154"/>
      <c r="IQE426" s="154"/>
      <c r="IQF426" s="154"/>
      <c r="IQG426" s="154"/>
      <c r="IQH426" s="154"/>
      <c r="IQI426" s="154"/>
      <c r="IQJ426" s="154"/>
      <c r="IQK426" s="154"/>
      <c r="IQL426" s="154"/>
      <c r="IQM426" s="154"/>
      <c r="IQN426" s="154"/>
      <c r="IQO426" s="154"/>
      <c r="IQP426" s="154"/>
      <c r="IQQ426" s="154"/>
      <c r="IQR426" s="154"/>
      <c r="IQS426" s="154"/>
      <c r="IQT426" s="154"/>
      <c r="IQU426" s="154"/>
      <c r="IQV426" s="154"/>
      <c r="IQW426" s="154"/>
      <c r="IQX426" s="154"/>
      <c r="IQY426" s="154"/>
      <c r="IQZ426" s="154"/>
      <c r="IRA426" s="154"/>
      <c r="IRB426" s="154"/>
      <c r="IRC426" s="154"/>
      <c r="IRD426" s="154"/>
      <c r="IRE426" s="154"/>
      <c r="IRF426" s="154"/>
      <c r="IRG426" s="154"/>
      <c r="IRH426" s="154"/>
      <c r="IRI426" s="154"/>
      <c r="IRJ426" s="154"/>
      <c r="IRK426" s="154"/>
      <c r="IRL426" s="154"/>
      <c r="IRM426" s="154"/>
      <c r="IRN426" s="154"/>
      <c r="IRO426" s="154"/>
      <c r="IRP426" s="154"/>
      <c r="IRQ426" s="154"/>
      <c r="IRR426" s="154"/>
      <c r="IRS426" s="154"/>
      <c r="IRT426" s="154"/>
      <c r="IRU426" s="154"/>
      <c r="IRV426" s="154"/>
      <c r="IRW426" s="154"/>
      <c r="IRX426" s="154"/>
      <c r="IRY426" s="154"/>
      <c r="IRZ426" s="154"/>
      <c r="ISA426" s="154"/>
      <c r="ISB426" s="154"/>
      <c r="ISC426" s="154"/>
      <c r="ISD426" s="154"/>
      <c r="ISE426" s="154"/>
      <c r="ISF426" s="154"/>
      <c r="ISG426" s="154"/>
      <c r="ISH426" s="154"/>
      <c r="ISI426" s="154"/>
      <c r="ISJ426" s="154"/>
      <c r="ISK426" s="154"/>
      <c r="ISL426" s="154"/>
      <c r="ISM426" s="154"/>
      <c r="ISN426" s="154"/>
      <c r="ISO426" s="154"/>
      <c r="ISP426" s="154"/>
      <c r="ISQ426" s="154"/>
      <c r="ISR426" s="154"/>
      <c r="ISS426" s="154"/>
      <c r="IST426" s="154"/>
      <c r="ISU426" s="154"/>
      <c r="ISV426" s="154"/>
      <c r="ISW426" s="154"/>
      <c r="ISX426" s="154"/>
      <c r="ISY426" s="154"/>
      <c r="ISZ426" s="154"/>
      <c r="ITA426" s="154"/>
      <c r="ITB426" s="154"/>
      <c r="ITC426" s="154"/>
      <c r="ITD426" s="154"/>
      <c r="ITE426" s="154"/>
      <c r="ITF426" s="154"/>
      <c r="ITG426" s="154"/>
      <c r="ITH426" s="154"/>
      <c r="ITI426" s="154"/>
      <c r="ITJ426" s="154"/>
      <c r="ITK426" s="154"/>
      <c r="ITL426" s="154"/>
      <c r="ITM426" s="154"/>
      <c r="ITN426" s="154"/>
      <c r="ITO426" s="154"/>
      <c r="ITP426" s="154"/>
      <c r="ITQ426" s="154"/>
      <c r="ITR426" s="154"/>
      <c r="ITS426" s="154"/>
      <c r="ITT426" s="154"/>
      <c r="ITU426" s="154"/>
      <c r="ITV426" s="154"/>
      <c r="ITW426" s="154"/>
      <c r="ITX426" s="154"/>
      <c r="ITY426" s="154"/>
      <c r="ITZ426" s="154"/>
      <c r="IUA426" s="154"/>
      <c r="IUB426" s="154"/>
      <c r="IUC426" s="154"/>
      <c r="IUD426" s="154"/>
      <c r="IUE426" s="154"/>
      <c r="IUF426" s="154"/>
      <c r="IUG426" s="154"/>
      <c r="IUH426" s="154"/>
      <c r="IUI426" s="154"/>
      <c r="IUJ426" s="154"/>
      <c r="IUK426" s="154"/>
      <c r="IUL426" s="154"/>
      <c r="IUM426" s="154"/>
      <c r="IUN426" s="154"/>
      <c r="IUO426" s="154"/>
      <c r="IUP426" s="154"/>
      <c r="IUQ426" s="154"/>
      <c r="IUR426" s="154"/>
      <c r="IUS426" s="154"/>
      <c r="IUT426" s="154"/>
      <c r="IUU426" s="154"/>
      <c r="IUV426" s="154"/>
      <c r="IUW426" s="154"/>
      <c r="IUX426" s="154"/>
      <c r="IUY426" s="154"/>
      <c r="IUZ426" s="154"/>
      <c r="IVA426" s="154"/>
      <c r="IVB426" s="154"/>
      <c r="IVC426" s="154"/>
      <c r="IVD426" s="154"/>
      <c r="IVE426" s="154"/>
      <c r="IVF426" s="154"/>
      <c r="IVG426" s="154"/>
      <c r="IVH426" s="154"/>
      <c r="IVI426" s="154"/>
      <c r="IVJ426" s="154"/>
      <c r="IVK426" s="154"/>
      <c r="IVL426" s="154"/>
      <c r="IVM426" s="154"/>
      <c r="IVN426" s="154"/>
      <c r="IVO426" s="154"/>
      <c r="IVP426" s="154"/>
      <c r="IVQ426" s="154"/>
      <c r="IVR426" s="154"/>
      <c r="IVS426" s="154"/>
      <c r="IVT426" s="154"/>
      <c r="IVU426" s="154"/>
      <c r="IVV426" s="154"/>
      <c r="IVW426" s="154"/>
      <c r="IVX426" s="154"/>
      <c r="IVY426" s="154"/>
      <c r="IVZ426" s="154"/>
      <c r="IWA426" s="154"/>
      <c r="IWB426" s="154"/>
      <c r="IWC426" s="154"/>
      <c r="IWD426" s="154"/>
      <c r="IWE426" s="154"/>
      <c r="IWF426" s="154"/>
      <c r="IWG426" s="154"/>
      <c r="IWH426" s="154"/>
      <c r="IWI426" s="154"/>
      <c r="IWJ426" s="154"/>
      <c r="IWK426" s="154"/>
      <c r="IWL426" s="154"/>
      <c r="IWM426" s="154"/>
      <c r="IWN426" s="154"/>
      <c r="IWO426" s="154"/>
      <c r="IWP426" s="154"/>
      <c r="IWQ426" s="154"/>
      <c r="IWR426" s="154"/>
      <c r="IWS426" s="154"/>
      <c r="IWT426" s="154"/>
      <c r="IWU426" s="154"/>
      <c r="IWV426" s="154"/>
      <c r="IWW426" s="154"/>
      <c r="IWX426" s="154"/>
      <c r="IWY426" s="154"/>
      <c r="IWZ426" s="154"/>
      <c r="IXA426" s="154"/>
      <c r="IXB426" s="154"/>
      <c r="IXC426" s="154"/>
      <c r="IXD426" s="154"/>
      <c r="IXE426" s="154"/>
      <c r="IXF426" s="154"/>
      <c r="IXG426" s="154"/>
      <c r="IXH426" s="154"/>
      <c r="IXI426" s="154"/>
      <c r="IXJ426" s="154"/>
      <c r="IXK426" s="154"/>
      <c r="IXL426" s="154"/>
      <c r="IXM426" s="154"/>
      <c r="IXN426" s="154"/>
      <c r="IXO426" s="154"/>
      <c r="IXP426" s="154"/>
      <c r="IXQ426" s="154"/>
      <c r="IXR426" s="154"/>
      <c r="IXS426" s="154"/>
      <c r="IXT426" s="154"/>
      <c r="IXU426" s="154"/>
      <c r="IXV426" s="154"/>
      <c r="IXW426" s="154"/>
      <c r="IXX426" s="154"/>
      <c r="IXY426" s="154"/>
      <c r="IXZ426" s="154"/>
      <c r="IYA426" s="154"/>
      <c r="IYB426" s="154"/>
      <c r="IYC426" s="154"/>
      <c r="IYD426" s="154"/>
      <c r="IYE426" s="154"/>
      <c r="IYF426" s="154"/>
      <c r="IYG426" s="154"/>
      <c r="IYH426" s="154"/>
      <c r="IYI426" s="154"/>
      <c r="IYJ426" s="154"/>
      <c r="IYK426" s="154"/>
      <c r="IYL426" s="154"/>
      <c r="IYM426" s="154"/>
      <c r="IYN426" s="154"/>
      <c r="IYO426" s="154"/>
      <c r="IYP426" s="154"/>
      <c r="IYQ426" s="154"/>
      <c r="IYR426" s="154"/>
      <c r="IYS426" s="154"/>
      <c r="IYT426" s="154"/>
      <c r="IYU426" s="154"/>
      <c r="IYV426" s="154"/>
      <c r="IYW426" s="154"/>
      <c r="IYX426" s="154"/>
      <c r="IYY426" s="154"/>
      <c r="IYZ426" s="154"/>
      <c r="IZA426" s="154"/>
      <c r="IZB426" s="154"/>
      <c r="IZC426" s="154"/>
      <c r="IZD426" s="154"/>
      <c r="IZE426" s="154"/>
      <c r="IZF426" s="154"/>
      <c r="IZG426" s="154"/>
      <c r="IZH426" s="154"/>
      <c r="IZI426" s="154"/>
      <c r="IZJ426" s="154"/>
      <c r="IZK426" s="154"/>
      <c r="IZL426" s="154"/>
      <c r="IZM426" s="154"/>
      <c r="IZN426" s="154"/>
      <c r="IZO426" s="154"/>
      <c r="IZP426" s="154"/>
      <c r="IZQ426" s="154"/>
      <c r="IZR426" s="154"/>
      <c r="IZS426" s="154"/>
      <c r="IZT426" s="154"/>
      <c r="IZU426" s="154"/>
      <c r="IZV426" s="154"/>
      <c r="IZW426" s="154"/>
      <c r="IZX426" s="154"/>
      <c r="IZY426" s="154"/>
      <c r="IZZ426" s="154"/>
      <c r="JAA426" s="154"/>
      <c r="JAB426" s="154"/>
      <c r="JAC426" s="154"/>
      <c r="JAD426" s="154"/>
      <c r="JAE426" s="154"/>
      <c r="JAF426" s="154"/>
      <c r="JAG426" s="154"/>
      <c r="JAH426" s="154"/>
      <c r="JAI426" s="154"/>
      <c r="JAJ426" s="154"/>
      <c r="JAK426" s="154"/>
      <c r="JAL426" s="154"/>
      <c r="JAM426" s="154"/>
      <c r="JAN426" s="154"/>
      <c r="JAO426" s="154"/>
      <c r="JAP426" s="154"/>
      <c r="JAQ426" s="154"/>
      <c r="JAR426" s="154"/>
      <c r="JAS426" s="154"/>
      <c r="JAT426" s="154"/>
      <c r="JAU426" s="154"/>
      <c r="JAV426" s="154"/>
      <c r="JAW426" s="154"/>
      <c r="JAX426" s="154"/>
      <c r="JAY426" s="154"/>
      <c r="JAZ426" s="154"/>
      <c r="JBA426" s="154"/>
      <c r="JBB426" s="154"/>
      <c r="JBC426" s="154"/>
      <c r="JBD426" s="154"/>
      <c r="JBE426" s="154"/>
      <c r="JBF426" s="154"/>
      <c r="JBG426" s="154"/>
      <c r="JBH426" s="154"/>
      <c r="JBI426" s="154"/>
      <c r="JBJ426" s="154"/>
      <c r="JBK426" s="154"/>
      <c r="JBL426" s="154"/>
      <c r="JBM426" s="154"/>
      <c r="JBN426" s="154"/>
      <c r="JBO426" s="154"/>
      <c r="JBP426" s="154"/>
      <c r="JBQ426" s="154"/>
      <c r="JBR426" s="154"/>
      <c r="JBS426" s="154"/>
      <c r="JBT426" s="154"/>
      <c r="JBU426" s="154"/>
      <c r="JBV426" s="154"/>
      <c r="JBW426" s="154"/>
      <c r="JBX426" s="154"/>
      <c r="JBY426" s="154"/>
      <c r="JBZ426" s="154"/>
      <c r="JCA426" s="154"/>
      <c r="JCB426" s="154"/>
      <c r="JCC426" s="154"/>
      <c r="JCD426" s="154"/>
      <c r="JCE426" s="154"/>
      <c r="JCF426" s="154"/>
      <c r="JCG426" s="154"/>
      <c r="JCH426" s="154"/>
      <c r="JCI426" s="154"/>
      <c r="JCJ426" s="154"/>
      <c r="JCK426" s="154"/>
      <c r="JCL426" s="154"/>
      <c r="JCM426" s="154"/>
      <c r="JCN426" s="154"/>
      <c r="JCO426" s="154"/>
      <c r="JCP426" s="154"/>
      <c r="JCQ426" s="154"/>
      <c r="JCR426" s="154"/>
      <c r="JCS426" s="154"/>
      <c r="JCT426" s="154"/>
      <c r="JCU426" s="154"/>
      <c r="JCV426" s="154"/>
      <c r="JCW426" s="154"/>
      <c r="JCX426" s="154"/>
      <c r="JCY426" s="154"/>
      <c r="JCZ426" s="154"/>
      <c r="JDA426" s="154"/>
      <c r="JDB426" s="154"/>
      <c r="JDC426" s="154"/>
      <c r="JDD426" s="154"/>
      <c r="JDE426" s="154"/>
      <c r="JDF426" s="154"/>
      <c r="JDG426" s="154"/>
      <c r="JDH426" s="154"/>
      <c r="JDI426" s="154"/>
      <c r="JDJ426" s="154"/>
      <c r="JDK426" s="154"/>
      <c r="JDL426" s="154"/>
      <c r="JDM426" s="154"/>
      <c r="JDN426" s="154"/>
      <c r="JDO426" s="154"/>
      <c r="JDP426" s="154"/>
      <c r="JDQ426" s="154"/>
      <c r="JDR426" s="154"/>
      <c r="JDS426" s="154"/>
      <c r="JDT426" s="154"/>
      <c r="JDU426" s="154"/>
      <c r="JDV426" s="154"/>
      <c r="JDW426" s="154"/>
      <c r="JDX426" s="154"/>
      <c r="JDY426" s="154"/>
      <c r="JDZ426" s="154"/>
      <c r="JEA426" s="154"/>
      <c r="JEB426" s="154"/>
      <c r="JEC426" s="154"/>
      <c r="JED426" s="154"/>
      <c r="JEE426" s="154"/>
      <c r="JEF426" s="154"/>
      <c r="JEG426" s="154"/>
      <c r="JEH426" s="154"/>
      <c r="JEI426" s="154"/>
      <c r="JEJ426" s="154"/>
      <c r="JEK426" s="154"/>
      <c r="JEL426" s="154"/>
      <c r="JEM426" s="154"/>
      <c r="JEN426" s="154"/>
      <c r="JEO426" s="154"/>
      <c r="JEP426" s="154"/>
      <c r="JEQ426" s="154"/>
      <c r="JER426" s="154"/>
      <c r="JES426" s="154"/>
      <c r="JET426" s="154"/>
      <c r="JEU426" s="154"/>
      <c r="JEV426" s="154"/>
      <c r="JEW426" s="154"/>
      <c r="JEX426" s="154"/>
      <c r="JEY426" s="154"/>
      <c r="JEZ426" s="154"/>
      <c r="JFA426" s="154"/>
      <c r="JFB426" s="154"/>
      <c r="JFC426" s="154"/>
      <c r="JFD426" s="154"/>
      <c r="JFE426" s="154"/>
      <c r="JFF426" s="154"/>
      <c r="JFG426" s="154"/>
      <c r="JFH426" s="154"/>
      <c r="JFI426" s="154"/>
      <c r="JFJ426" s="154"/>
      <c r="JFK426" s="154"/>
      <c r="JFL426" s="154"/>
      <c r="JFM426" s="154"/>
      <c r="JFN426" s="154"/>
      <c r="JFO426" s="154"/>
      <c r="JFP426" s="154"/>
      <c r="JFQ426" s="154"/>
      <c r="JFR426" s="154"/>
      <c r="JFS426" s="154"/>
      <c r="JFT426" s="154"/>
      <c r="JFU426" s="154"/>
      <c r="JFV426" s="154"/>
      <c r="JFW426" s="154"/>
      <c r="JFX426" s="154"/>
      <c r="JFY426" s="154"/>
      <c r="JFZ426" s="154"/>
      <c r="JGA426" s="154"/>
      <c r="JGB426" s="154"/>
      <c r="JGC426" s="154"/>
      <c r="JGD426" s="154"/>
      <c r="JGE426" s="154"/>
      <c r="JGF426" s="154"/>
      <c r="JGG426" s="154"/>
      <c r="JGH426" s="154"/>
      <c r="JGI426" s="154"/>
      <c r="JGJ426" s="154"/>
      <c r="JGK426" s="154"/>
      <c r="JGL426" s="154"/>
      <c r="JGM426" s="154"/>
      <c r="JGN426" s="154"/>
      <c r="JGO426" s="154"/>
      <c r="JGP426" s="154"/>
      <c r="JGQ426" s="154"/>
      <c r="JGR426" s="154"/>
      <c r="JGS426" s="154"/>
      <c r="JGT426" s="154"/>
      <c r="JGU426" s="154"/>
      <c r="JGV426" s="154"/>
      <c r="JGW426" s="154"/>
      <c r="JGX426" s="154"/>
      <c r="JGY426" s="154"/>
      <c r="JGZ426" s="154"/>
      <c r="JHA426" s="154"/>
      <c r="JHB426" s="154"/>
      <c r="JHC426" s="154"/>
      <c r="JHD426" s="154"/>
      <c r="JHE426" s="154"/>
      <c r="JHF426" s="154"/>
      <c r="JHG426" s="154"/>
      <c r="JHH426" s="154"/>
      <c r="JHI426" s="154"/>
      <c r="JHJ426" s="154"/>
      <c r="JHK426" s="154"/>
      <c r="JHL426" s="154"/>
      <c r="JHM426" s="154"/>
      <c r="JHN426" s="154"/>
      <c r="JHO426" s="154"/>
      <c r="JHP426" s="154"/>
      <c r="JHQ426" s="154"/>
      <c r="JHR426" s="154"/>
      <c r="JHS426" s="154"/>
      <c r="JHT426" s="154"/>
      <c r="JHU426" s="154"/>
      <c r="JHV426" s="154"/>
      <c r="JHW426" s="154"/>
      <c r="JHX426" s="154"/>
      <c r="JHY426" s="154"/>
      <c r="JHZ426" s="154"/>
      <c r="JIA426" s="154"/>
      <c r="JIB426" s="154"/>
      <c r="JIC426" s="154"/>
      <c r="JID426" s="154"/>
      <c r="JIE426" s="154"/>
      <c r="JIF426" s="154"/>
      <c r="JIG426" s="154"/>
      <c r="JIH426" s="154"/>
      <c r="JII426" s="154"/>
      <c r="JIJ426" s="154"/>
      <c r="JIK426" s="154"/>
      <c r="JIL426" s="154"/>
      <c r="JIM426" s="154"/>
      <c r="JIN426" s="154"/>
      <c r="JIO426" s="154"/>
      <c r="JIP426" s="154"/>
      <c r="JIQ426" s="154"/>
      <c r="JIR426" s="154"/>
      <c r="JIS426" s="154"/>
      <c r="JIT426" s="154"/>
      <c r="JIU426" s="154"/>
      <c r="JIV426" s="154"/>
      <c r="JIW426" s="154"/>
      <c r="JIX426" s="154"/>
      <c r="JIY426" s="154"/>
      <c r="JIZ426" s="154"/>
      <c r="JJA426" s="154"/>
      <c r="JJB426" s="154"/>
      <c r="JJC426" s="154"/>
      <c r="JJD426" s="154"/>
      <c r="JJE426" s="154"/>
      <c r="JJF426" s="154"/>
      <c r="JJG426" s="154"/>
      <c r="JJH426" s="154"/>
      <c r="JJI426" s="154"/>
      <c r="JJJ426" s="154"/>
      <c r="JJK426" s="154"/>
      <c r="JJL426" s="154"/>
      <c r="JJM426" s="154"/>
      <c r="JJN426" s="154"/>
      <c r="JJO426" s="154"/>
      <c r="JJP426" s="154"/>
      <c r="JJQ426" s="154"/>
      <c r="JJR426" s="154"/>
      <c r="JJS426" s="154"/>
      <c r="JJT426" s="154"/>
      <c r="JJU426" s="154"/>
      <c r="JJV426" s="154"/>
      <c r="JJW426" s="154"/>
      <c r="JJX426" s="154"/>
      <c r="JJY426" s="154"/>
      <c r="JJZ426" s="154"/>
      <c r="JKA426" s="154"/>
      <c r="JKB426" s="154"/>
      <c r="JKC426" s="154"/>
      <c r="JKD426" s="154"/>
      <c r="JKE426" s="154"/>
      <c r="JKF426" s="154"/>
      <c r="JKG426" s="154"/>
      <c r="JKH426" s="154"/>
      <c r="JKI426" s="154"/>
      <c r="JKJ426" s="154"/>
      <c r="JKK426" s="154"/>
      <c r="JKL426" s="154"/>
      <c r="JKM426" s="154"/>
      <c r="JKN426" s="154"/>
      <c r="JKO426" s="154"/>
      <c r="JKP426" s="154"/>
      <c r="JKQ426" s="154"/>
      <c r="JKR426" s="154"/>
      <c r="JKS426" s="154"/>
      <c r="JKT426" s="154"/>
      <c r="JKU426" s="154"/>
      <c r="JKV426" s="154"/>
      <c r="JKW426" s="154"/>
      <c r="JKX426" s="154"/>
      <c r="JKY426" s="154"/>
      <c r="JKZ426" s="154"/>
      <c r="JLA426" s="154"/>
      <c r="JLB426" s="154"/>
      <c r="JLC426" s="154"/>
      <c r="JLD426" s="154"/>
      <c r="JLE426" s="154"/>
      <c r="JLF426" s="154"/>
      <c r="JLG426" s="154"/>
      <c r="JLH426" s="154"/>
      <c r="JLI426" s="154"/>
      <c r="JLJ426" s="154"/>
      <c r="JLK426" s="154"/>
      <c r="JLL426" s="154"/>
      <c r="JLM426" s="154"/>
      <c r="JLN426" s="154"/>
      <c r="JLO426" s="154"/>
      <c r="JLP426" s="154"/>
      <c r="JLQ426" s="154"/>
      <c r="JLR426" s="154"/>
      <c r="JLS426" s="154"/>
      <c r="JLT426" s="154"/>
      <c r="JLU426" s="154"/>
      <c r="JLV426" s="154"/>
      <c r="JLW426" s="154"/>
      <c r="JLX426" s="154"/>
      <c r="JLY426" s="154"/>
      <c r="JLZ426" s="154"/>
      <c r="JMA426" s="154"/>
      <c r="JMB426" s="154"/>
      <c r="JMC426" s="154"/>
      <c r="JMD426" s="154"/>
      <c r="JME426" s="154"/>
      <c r="JMF426" s="154"/>
      <c r="JMG426" s="154"/>
      <c r="JMH426" s="154"/>
      <c r="JMI426" s="154"/>
      <c r="JMJ426" s="154"/>
      <c r="JMK426" s="154"/>
      <c r="JML426" s="154"/>
      <c r="JMM426" s="154"/>
      <c r="JMN426" s="154"/>
      <c r="JMO426" s="154"/>
      <c r="JMP426" s="154"/>
      <c r="JMQ426" s="154"/>
      <c r="JMR426" s="154"/>
      <c r="JMS426" s="154"/>
      <c r="JMT426" s="154"/>
      <c r="JMU426" s="154"/>
      <c r="JMV426" s="154"/>
      <c r="JMW426" s="154"/>
      <c r="JMX426" s="154"/>
      <c r="JMY426" s="154"/>
      <c r="JMZ426" s="154"/>
      <c r="JNA426" s="154"/>
      <c r="JNB426" s="154"/>
      <c r="JNC426" s="154"/>
      <c r="JND426" s="154"/>
      <c r="JNE426" s="154"/>
      <c r="JNF426" s="154"/>
      <c r="JNG426" s="154"/>
      <c r="JNH426" s="154"/>
      <c r="JNI426" s="154"/>
      <c r="JNJ426" s="154"/>
      <c r="JNK426" s="154"/>
      <c r="JNL426" s="154"/>
      <c r="JNM426" s="154"/>
      <c r="JNN426" s="154"/>
      <c r="JNO426" s="154"/>
      <c r="JNP426" s="154"/>
      <c r="JNQ426" s="154"/>
      <c r="JNR426" s="154"/>
      <c r="JNS426" s="154"/>
      <c r="JNT426" s="154"/>
      <c r="JNU426" s="154"/>
      <c r="JNV426" s="154"/>
      <c r="JNW426" s="154"/>
      <c r="JNX426" s="154"/>
      <c r="JNY426" s="154"/>
      <c r="JNZ426" s="154"/>
      <c r="JOA426" s="154"/>
      <c r="JOB426" s="154"/>
      <c r="JOC426" s="154"/>
      <c r="JOD426" s="154"/>
      <c r="JOE426" s="154"/>
      <c r="JOF426" s="154"/>
      <c r="JOG426" s="154"/>
      <c r="JOH426" s="154"/>
      <c r="JOI426" s="154"/>
      <c r="JOJ426" s="154"/>
      <c r="JOK426" s="154"/>
      <c r="JOL426" s="154"/>
      <c r="JOM426" s="154"/>
      <c r="JON426" s="154"/>
      <c r="JOO426" s="154"/>
      <c r="JOP426" s="154"/>
      <c r="JOQ426" s="154"/>
      <c r="JOR426" s="154"/>
      <c r="JOS426" s="154"/>
      <c r="JOT426" s="154"/>
      <c r="JOU426" s="154"/>
      <c r="JOV426" s="154"/>
      <c r="JOW426" s="154"/>
      <c r="JOX426" s="154"/>
      <c r="JOY426" s="154"/>
      <c r="JOZ426" s="154"/>
      <c r="JPA426" s="154"/>
      <c r="JPB426" s="154"/>
      <c r="JPC426" s="154"/>
      <c r="JPD426" s="154"/>
      <c r="JPE426" s="154"/>
      <c r="JPF426" s="154"/>
      <c r="JPG426" s="154"/>
      <c r="JPH426" s="154"/>
      <c r="JPI426" s="154"/>
      <c r="JPJ426" s="154"/>
      <c r="JPK426" s="154"/>
      <c r="JPL426" s="154"/>
      <c r="JPM426" s="154"/>
      <c r="JPN426" s="154"/>
      <c r="JPO426" s="154"/>
      <c r="JPP426" s="154"/>
      <c r="JPQ426" s="154"/>
      <c r="JPR426" s="154"/>
      <c r="JPS426" s="154"/>
      <c r="JPT426" s="154"/>
      <c r="JPU426" s="154"/>
      <c r="JPV426" s="154"/>
      <c r="JPW426" s="154"/>
      <c r="JPX426" s="154"/>
      <c r="JPY426" s="154"/>
      <c r="JPZ426" s="154"/>
      <c r="JQA426" s="154"/>
      <c r="JQB426" s="154"/>
      <c r="JQC426" s="154"/>
      <c r="JQD426" s="154"/>
      <c r="JQE426" s="154"/>
      <c r="JQF426" s="154"/>
      <c r="JQG426" s="154"/>
      <c r="JQH426" s="154"/>
      <c r="JQI426" s="154"/>
      <c r="JQJ426" s="154"/>
      <c r="JQK426" s="154"/>
      <c r="JQL426" s="154"/>
      <c r="JQM426" s="154"/>
      <c r="JQN426" s="154"/>
      <c r="JQO426" s="154"/>
      <c r="JQP426" s="154"/>
      <c r="JQQ426" s="154"/>
      <c r="JQR426" s="154"/>
      <c r="JQS426" s="154"/>
      <c r="JQT426" s="154"/>
      <c r="JQU426" s="154"/>
      <c r="JQV426" s="154"/>
      <c r="JQW426" s="154"/>
      <c r="JQX426" s="154"/>
      <c r="JQY426" s="154"/>
      <c r="JQZ426" s="154"/>
      <c r="JRA426" s="154"/>
      <c r="JRB426" s="154"/>
      <c r="JRC426" s="154"/>
      <c r="JRD426" s="154"/>
      <c r="JRE426" s="154"/>
      <c r="JRF426" s="154"/>
      <c r="JRG426" s="154"/>
      <c r="JRH426" s="154"/>
      <c r="JRI426" s="154"/>
      <c r="JRJ426" s="154"/>
      <c r="JRK426" s="154"/>
      <c r="JRL426" s="154"/>
      <c r="JRM426" s="154"/>
      <c r="JRN426" s="154"/>
      <c r="JRO426" s="154"/>
      <c r="JRP426" s="154"/>
      <c r="JRQ426" s="154"/>
      <c r="JRR426" s="154"/>
      <c r="JRS426" s="154"/>
      <c r="JRT426" s="154"/>
      <c r="JRU426" s="154"/>
      <c r="JRV426" s="154"/>
      <c r="JRW426" s="154"/>
      <c r="JRX426" s="154"/>
      <c r="JRY426" s="154"/>
      <c r="JRZ426" s="154"/>
      <c r="JSA426" s="154"/>
      <c r="JSB426" s="154"/>
      <c r="JSC426" s="154"/>
      <c r="JSD426" s="154"/>
      <c r="JSE426" s="154"/>
      <c r="JSF426" s="154"/>
      <c r="JSG426" s="154"/>
      <c r="JSH426" s="154"/>
      <c r="JSI426" s="154"/>
      <c r="JSJ426" s="154"/>
      <c r="JSK426" s="154"/>
      <c r="JSL426" s="154"/>
      <c r="JSM426" s="154"/>
      <c r="JSN426" s="154"/>
      <c r="JSO426" s="154"/>
      <c r="JSP426" s="154"/>
      <c r="JSQ426" s="154"/>
      <c r="JSR426" s="154"/>
      <c r="JSS426" s="154"/>
      <c r="JST426" s="154"/>
      <c r="JSU426" s="154"/>
      <c r="JSV426" s="154"/>
      <c r="JSW426" s="154"/>
      <c r="JSX426" s="154"/>
      <c r="JSY426" s="154"/>
      <c r="JSZ426" s="154"/>
      <c r="JTA426" s="154"/>
      <c r="JTB426" s="154"/>
      <c r="JTC426" s="154"/>
      <c r="JTD426" s="154"/>
      <c r="JTE426" s="154"/>
      <c r="JTF426" s="154"/>
      <c r="JTG426" s="154"/>
      <c r="JTH426" s="154"/>
      <c r="JTI426" s="154"/>
      <c r="JTJ426" s="154"/>
      <c r="JTK426" s="154"/>
      <c r="JTL426" s="154"/>
      <c r="JTM426" s="154"/>
      <c r="JTN426" s="154"/>
      <c r="JTO426" s="154"/>
      <c r="JTP426" s="154"/>
      <c r="JTQ426" s="154"/>
      <c r="JTR426" s="154"/>
      <c r="JTS426" s="154"/>
      <c r="JTT426" s="154"/>
      <c r="JTU426" s="154"/>
      <c r="JTV426" s="154"/>
      <c r="JTW426" s="154"/>
      <c r="JTX426" s="154"/>
      <c r="JTY426" s="154"/>
      <c r="JTZ426" s="154"/>
      <c r="JUA426" s="154"/>
      <c r="JUB426" s="154"/>
      <c r="JUC426" s="154"/>
      <c r="JUD426" s="154"/>
      <c r="JUE426" s="154"/>
      <c r="JUF426" s="154"/>
      <c r="JUG426" s="154"/>
      <c r="JUH426" s="154"/>
      <c r="JUI426" s="154"/>
      <c r="JUJ426" s="154"/>
      <c r="JUK426" s="154"/>
      <c r="JUL426" s="154"/>
      <c r="JUM426" s="154"/>
      <c r="JUN426" s="154"/>
      <c r="JUO426" s="154"/>
      <c r="JUP426" s="154"/>
      <c r="JUQ426" s="154"/>
      <c r="JUR426" s="154"/>
      <c r="JUS426" s="154"/>
      <c r="JUT426" s="154"/>
      <c r="JUU426" s="154"/>
      <c r="JUV426" s="154"/>
      <c r="JUW426" s="154"/>
      <c r="JUX426" s="154"/>
      <c r="JUY426" s="154"/>
      <c r="JUZ426" s="154"/>
      <c r="JVA426" s="154"/>
      <c r="JVB426" s="154"/>
      <c r="JVC426" s="154"/>
      <c r="JVD426" s="154"/>
      <c r="JVE426" s="154"/>
      <c r="JVF426" s="154"/>
      <c r="JVG426" s="154"/>
      <c r="JVH426" s="154"/>
      <c r="JVI426" s="154"/>
      <c r="JVJ426" s="154"/>
      <c r="JVK426" s="154"/>
      <c r="JVL426" s="154"/>
      <c r="JVM426" s="154"/>
      <c r="JVN426" s="154"/>
      <c r="JVO426" s="154"/>
      <c r="JVP426" s="154"/>
      <c r="JVQ426" s="154"/>
      <c r="JVR426" s="154"/>
      <c r="JVS426" s="154"/>
      <c r="JVT426" s="154"/>
      <c r="JVU426" s="154"/>
      <c r="JVV426" s="154"/>
      <c r="JVW426" s="154"/>
      <c r="JVX426" s="154"/>
      <c r="JVY426" s="154"/>
      <c r="JVZ426" s="154"/>
      <c r="JWA426" s="154"/>
      <c r="JWB426" s="154"/>
      <c r="JWC426" s="154"/>
      <c r="JWD426" s="154"/>
      <c r="JWE426" s="154"/>
      <c r="JWF426" s="154"/>
      <c r="JWG426" s="154"/>
      <c r="JWH426" s="154"/>
      <c r="JWI426" s="154"/>
      <c r="JWJ426" s="154"/>
      <c r="JWK426" s="154"/>
      <c r="JWL426" s="154"/>
      <c r="JWM426" s="154"/>
      <c r="JWN426" s="154"/>
      <c r="JWO426" s="154"/>
      <c r="JWP426" s="154"/>
      <c r="JWQ426" s="154"/>
      <c r="JWR426" s="154"/>
      <c r="JWS426" s="154"/>
      <c r="JWT426" s="154"/>
      <c r="JWU426" s="154"/>
      <c r="JWV426" s="154"/>
      <c r="JWW426" s="154"/>
      <c r="JWX426" s="154"/>
      <c r="JWY426" s="154"/>
      <c r="JWZ426" s="154"/>
      <c r="JXA426" s="154"/>
      <c r="JXB426" s="154"/>
      <c r="JXC426" s="154"/>
      <c r="JXD426" s="154"/>
      <c r="JXE426" s="154"/>
      <c r="JXF426" s="154"/>
      <c r="JXG426" s="154"/>
      <c r="JXH426" s="154"/>
      <c r="JXI426" s="154"/>
      <c r="JXJ426" s="154"/>
      <c r="JXK426" s="154"/>
      <c r="JXL426" s="154"/>
      <c r="JXM426" s="154"/>
      <c r="JXN426" s="154"/>
      <c r="JXO426" s="154"/>
      <c r="JXP426" s="154"/>
      <c r="JXQ426" s="154"/>
      <c r="JXR426" s="154"/>
      <c r="JXS426" s="154"/>
      <c r="JXT426" s="154"/>
      <c r="JXU426" s="154"/>
      <c r="JXV426" s="154"/>
      <c r="JXW426" s="154"/>
      <c r="JXX426" s="154"/>
      <c r="JXY426" s="154"/>
      <c r="JXZ426" s="154"/>
      <c r="JYA426" s="154"/>
      <c r="JYB426" s="154"/>
      <c r="JYC426" s="154"/>
      <c r="JYD426" s="154"/>
      <c r="JYE426" s="154"/>
      <c r="JYF426" s="154"/>
      <c r="JYG426" s="154"/>
      <c r="JYH426" s="154"/>
      <c r="JYI426" s="154"/>
      <c r="JYJ426" s="154"/>
      <c r="JYK426" s="154"/>
      <c r="JYL426" s="154"/>
      <c r="JYM426" s="154"/>
      <c r="JYN426" s="154"/>
      <c r="JYO426" s="154"/>
      <c r="JYP426" s="154"/>
      <c r="JYQ426" s="154"/>
      <c r="JYR426" s="154"/>
      <c r="JYS426" s="154"/>
      <c r="JYT426" s="154"/>
      <c r="JYU426" s="154"/>
      <c r="JYV426" s="154"/>
      <c r="JYW426" s="154"/>
      <c r="JYX426" s="154"/>
      <c r="JYY426" s="154"/>
      <c r="JYZ426" s="154"/>
      <c r="JZA426" s="154"/>
      <c r="JZB426" s="154"/>
      <c r="JZC426" s="154"/>
      <c r="JZD426" s="154"/>
      <c r="JZE426" s="154"/>
      <c r="JZF426" s="154"/>
      <c r="JZG426" s="154"/>
      <c r="JZH426" s="154"/>
      <c r="JZI426" s="154"/>
      <c r="JZJ426" s="154"/>
      <c r="JZK426" s="154"/>
      <c r="JZL426" s="154"/>
      <c r="JZM426" s="154"/>
      <c r="JZN426" s="154"/>
      <c r="JZO426" s="154"/>
      <c r="JZP426" s="154"/>
      <c r="JZQ426" s="154"/>
      <c r="JZR426" s="154"/>
      <c r="JZS426" s="154"/>
      <c r="JZT426" s="154"/>
      <c r="JZU426" s="154"/>
      <c r="JZV426" s="154"/>
      <c r="JZW426" s="154"/>
      <c r="JZX426" s="154"/>
      <c r="JZY426" s="154"/>
      <c r="JZZ426" s="154"/>
      <c r="KAA426" s="154"/>
      <c r="KAB426" s="154"/>
      <c r="KAC426" s="154"/>
      <c r="KAD426" s="154"/>
      <c r="KAE426" s="154"/>
      <c r="KAF426" s="154"/>
      <c r="KAG426" s="154"/>
      <c r="KAH426" s="154"/>
      <c r="KAI426" s="154"/>
      <c r="KAJ426" s="154"/>
      <c r="KAK426" s="154"/>
      <c r="KAL426" s="154"/>
      <c r="KAM426" s="154"/>
      <c r="KAN426" s="154"/>
      <c r="KAO426" s="154"/>
      <c r="KAP426" s="154"/>
      <c r="KAQ426" s="154"/>
      <c r="KAR426" s="154"/>
      <c r="KAS426" s="154"/>
      <c r="KAT426" s="154"/>
      <c r="KAU426" s="154"/>
      <c r="KAV426" s="154"/>
      <c r="KAW426" s="154"/>
      <c r="KAX426" s="154"/>
      <c r="KAY426" s="154"/>
      <c r="KAZ426" s="154"/>
      <c r="KBA426" s="154"/>
      <c r="KBB426" s="154"/>
      <c r="KBC426" s="154"/>
      <c r="KBD426" s="154"/>
      <c r="KBE426" s="154"/>
      <c r="KBF426" s="154"/>
      <c r="KBG426" s="154"/>
      <c r="KBH426" s="154"/>
      <c r="KBI426" s="154"/>
      <c r="KBJ426" s="154"/>
      <c r="KBK426" s="154"/>
      <c r="KBL426" s="154"/>
      <c r="KBM426" s="154"/>
      <c r="KBN426" s="154"/>
      <c r="KBO426" s="154"/>
      <c r="KBP426" s="154"/>
      <c r="KBQ426" s="154"/>
      <c r="KBR426" s="154"/>
      <c r="KBS426" s="154"/>
      <c r="KBT426" s="154"/>
      <c r="KBU426" s="154"/>
      <c r="KBV426" s="154"/>
      <c r="KBW426" s="154"/>
      <c r="KBX426" s="154"/>
      <c r="KBY426" s="154"/>
      <c r="KBZ426" s="154"/>
      <c r="KCA426" s="154"/>
      <c r="KCB426" s="154"/>
      <c r="KCC426" s="154"/>
      <c r="KCD426" s="154"/>
      <c r="KCE426" s="154"/>
      <c r="KCF426" s="154"/>
      <c r="KCG426" s="154"/>
      <c r="KCH426" s="154"/>
      <c r="KCI426" s="154"/>
      <c r="KCJ426" s="154"/>
      <c r="KCK426" s="154"/>
      <c r="KCL426" s="154"/>
      <c r="KCM426" s="154"/>
      <c r="KCN426" s="154"/>
      <c r="KCO426" s="154"/>
      <c r="KCP426" s="154"/>
      <c r="KCQ426" s="154"/>
      <c r="KCR426" s="154"/>
      <c r="KCS426" s="154"/>
      <c r="KCT426" s="154"/>
      <c r="KCU426" s="154"/>
      <c r="KCV426" s="154"/>
      <c r="KCW426" s="154"/>
      <c r="KCX426" s="154"/>
      <c r="KCY426" s="154"/>
      <c r="KCZ426" s="154"/>
      <c r="KDA426" s="154"/>
      <c r="KDB426" s="154"/>
      <c r="KDC426" s="154"/>
      <c r="KDD426" s="154"/>
      <c r="KDE426" s="154"/>
      <c r="KDF426" s="154"/>
      <c r="KDG426" s="154"/>
      <c r="KDH426" s="154"/>
      <c r="KDI426" s="154"/>
      <c r="KDJ426" s="154"/>
      <c r="KDK426" s="154"/>
      <c r="KDL426" s="154"/>
      <c r="KDM426" s="154"/>
      <c r="KDN426" s="154"/>
      <c r="KDO426" s="154"/>
      <c r="KDP426" s="154"/>
      <c r="KDQ426" s="154"/>
      <c r="KDR426" s="154"/>
      <c r="KDS426" s="154"/>
      <c r="KDT426" s="154"/>
      <c r="KDU426" s="154"/>
      <c r="KDV426" s="154"/>
      <c r="KDW426" s="154"/>
      <c r="KDX426" s="154"/>
      <c r="KDY426" s="154"/>
      <c r="KDZ426" s="154"/>
      <c r="KEA426" s="154"/>
      <c r="KEB426" s="154"/>
      <c r="KEC426" s="154"/>
      <c r="KED426" s="154"/>
      <c r="KEE426" s="154"/>
      <c r="KEF426" s="154"/>
      <c r="KEG426" s="154"/>
      <c r="KEH426" s="154"/>
      <c r="KEI426" s="154"/>
      <c r="KEJ426" s="154"/>
      <c r="KEK426" s="154"/>
      <c r="KEL426" s="154"/>
      <c r="KEM426" s="154"/>
      <c r="KEN426" s="154"/>
      <c r="KEO426" s="154"/>
      <c r="KEP426" s="154"/>
      <c r="KEQ426" s="154"/>
      <c r="KER426" s="154"/>
      <c r="KES426" s="154"/>
      <c r="KET426" s="154"/>
      <c r="KEU426" s="154"/>
      <c r="KEV426" s="154"/>
      <c r="KEW426" s="154"/>
      <c r="KEX426" s="154"/>
      <c r="KEY426" s="154"/>
      <c r="KEZ426" s="154"/>
      <c r="KFA426" s="154"/>
      <c r="KFB426" s="154"/>
      <c r="KFC426" s="154"/>
      <c r="KFD426" s="154"/>
      <c r="KFE426" s="154"/>
      <c r="KFF426" s="154"/>
      <c r="KFG426" s="154"/>
      <c r="KFH426" s="154"/>
      <c r="KFI426" s="154"/>
      <c r="KFJ426" s="154"/>
      <c r="KFK426" s="154"/>
      <c r="KFL426" s="154"/>
      <c r="KFM426" s="154"/>
      <c r="KFN426" s="154"/>
      <c r="KFO426" s="154"/>
      <c r="KFP426" s="154"/>
      <c r="KFQ426" s="154"/>
      <c r="KFR426" s="154"/>
      <c r="KFS426" s="154"/>
      <c r="KFT426" s="154"/>
      <c r="KFU426" s="154"/>
      <c r="KFV426" s="154"/>
      <c r="KFW426" s="154"/>
      <c r="KFX426" s="154"/>
      <c r="KFY426" s="154"/>
      <c r="KFZ426" s="154"/>
      <c r="KGA426" s="154"/>
      <c r="KGB426" s="154"/>
      <c r="KGC426" s="154"/>
      <c r="KGD426" s="154"/>
      <c r="KGE426" s="154"/>
      <c r="KGF426" s="154"/>
      <c r="KGG426" s="154"/>
      <c r="KGH426" s="154"/>
      <c r="KGI426" s="154"/>
      <c r="KGJ426" s="154"/>
      <c r="KGK426" s="154"/>
      <c r="KGL426" s="154"/>
      <c r="KGM426" s="154"/>
      <c r="KGN426" s="154"/>
      <c r="KGO426" s="154"/>
      <c r="KGP426" s="154"/>
      <c r="KGQ426" s="154"/>
      <c r="KGR426" s="154"/>
      <c r="KGS426" s="154"/>
      <c r="KGT426" s="154"/>
      <c r="KGU426" s="154"/>
      <c r="KGV426" s="154"/>
      <c r="KGW426" s="154"/>
      <c r="KGX426" s="154"/>
      <c r="KGY426" s="154"/>
      <c r="KGZ426" s="154"/>
      <c r="KHA426" s="154"/>
      <c r="KHB426" s="154"/>
      <c r="KHC426" s="154"/>
      <c r="KHD426" s="154"/>
      <c r="KHE426" s="154"/>
      <c r="KHF426" s="154"/>
      <c r="KHG426" s="154"/>
      <c r="KHH426" s="154"/>
      <c r="KHI426" s="154"/>
      <c r="KHJ426" s="154"/>
      <c r="KHK426" s="154"/>
      <c r="KHL426" s="154"/>
      <c r="KHM426" s="154"/>
      <c r="KHN426" s="154"/>
      <c r="KHO426" s="154"/>
      <c r="KHP426" s="154"/>
      <c r="KHQ426" s="154"/>
      <c r="KHR426" s="154"/>
      <c r="KHS426" s="154"/>
      <c r="KHT426" s="154"/>
      <c r="KHU426" s="154"/>
      <c r="KHV426" s="154"/>
      <c r="KHW426" s="154"/>
      <c r="KHX426" s="154"/>
      <c r="KHY426" s="154"/>
      <c r="KHZ426" s="154"/>
      <c r="KIA426" s="154"/>
      <c r="KIB426" s="154"/>
      <c r="KIC426" s="154"/>
      <c r="KID426" s="154"/>
      <c r="KIE426" s="154"/>
      <c r="KIF426" s="154"/>
      <c r="KIG426" s="154"/>
      <c r="KIH426" s="154"/>
      <c r="KII426" s="154"/>
      <c r="KIJ426" s="154"/>
      <c r="KIK426" s="154"/>
      <c r="KIL426" s="154"/>
      <c r="KIM426" s="154"/>
      <c r="KIN426" s="154"/>
      <c r="KIO426" s="154"/>
      <c r="KIP426" s="154"/>
      <c r="KIQ426" s="154"/>
      <c r="KIR426" s="154"/>
      <c r="KIS426" s="154"/>
      <c r="KIT426" s="154"/>
      <c r="KIU426" s="154"/>
      <c r="KIV426" s="154"/>
      <c r="KIW426" s="154"/>
      <c r="KIX426" s="154"/>
      <c r="KIY426" s="154"/>
      <c r="KIZ426" s="154"/>
      <c r="KJA426" s="154"/>
      <c r="KJB426" s="154"/>
      <c r="KJC426" s="154"/>
      <c r="KJD426" s="154"/>
      <c r="KJE426" s="154"/>
      <c r="KJF426" s="154"/>
      <c r="KJG426" s="154"/>
      <c r="KJH426" s="154"/>
      <c r="KJI426" s="154"/>
      <c r="KJJ426" s="154"/>
      <c r="KJK426" s="154"/>
      <c r="KJL426" s="154"/>
      <c r="KJM426" s="154"/>
      <c r="KJN426" s="154"/>
      <c r="KJO426" s="154"/>
      <c r="KJP426" s="154"/>
      <c r="KJQ426" s="154"/>
      <c r="KJR426" s="154"/>
      <c r="KJS426" s="154"/>
      <c r="KJT426" s="154"/>
      <c r="KJU426" s="154"/>
      <c r="KJV426" s="154"/>
      <c r="KJW426" s="154"/>
      <c r="KJX426" s="154"/>
      <c r="KJY426" s="154"/>
      <c r="KJZ426" s="154"/>
      <c r="KKA426" s="154"/>
      <c r="KKB426" s="154"/>
      <c r="KKC426" s="154"/>
      <c r="KKD426" s="154"/>
      <c r="KKE426" s="154"/>
      <c r="KKF426" s="154"/>
      <c r="KKG426" s="154"/>
      <c r="KKH426" s="154"/>
      <c r="KKI426" s="154"/>
      <c r="KKJ426" s="154"/>
      <c r="KKK426" s="154"/>
      <c r="KKL426" s="154"/>
      <c r="KKM426" s="154"/>
      <c r="KKN426" s="154"/>
      <c r="KKO426" s="154"/>
      <c r="KKP426" s="154"/>
      <c r="KKQ426" s="154"/>
      <c r="KKR426" s="154"/>
      <c r="KKS426" s="154"/>
      <c r="KKT426" s="154"/>
      <c r="KKU426" s="154"/>
      <c r="KKV426" s="154"/>
      <c r="KKW426" s="154"/>
      <c r="KKX426" s="154"/>
      <c r="KKY426" s="154"/>
      <c r="KKZ426" s="154"/>
      <c r="KLA426" s="154"/>
      <c r="KLB426" s="154"/>
      <c r="KLC426" s="154"/>
      <c r="KLD426" s="154"/>
      <c r="KLE426" s="154"/>
      <c r="KLF426" s="154"/>
      <c r="KLG426" s="154"/>
      <c r="KLH426" s="154"/>
      <c r="KLI426" s="154"/>
      <c r="KLJ426" s="154"/>
      <c r="KLK426" s="154"/>
      <c r="KLL426" s="154"/>
      <c r="KLM426" s="154"/>
      <c r="KLN426" s="154"/>
      <c r="KLO426" s="154"/>
      <c r="KLP426" s="154"/>
      <c r="KLQ426" s="154"/>
      <c r="KLR426" s="154"/>
      <c r="KLS426" s="154"/>
      <c r="KLT426" s="154"/>
      <c r="KLU426" s="154"/>
      <c r="KLV426" s="154"/>
      <c r="KLW426" s="154"/>
      <c r="KLX426" s="154"/>
      <c r="KLY426" s="154"/>
      <c r="KLZ426" s="154"/>
      <c r="KMA426" s="154"/>
      <c r="KMB426" s="154"/>
      <c r="KMC426" s="154"/>
      <c r="KMD426" s="154"/>
      <c r="KME426" s="154"/>
      <c r="KMF426" s="154"/>
      <c r="KMG426" s="154"/>
      <c r="KMH426" s="154"/>
      <c r="KMI426" s="154"/>
      <c r="KMJ426" s="154"/>
      <c r="KMK426" s="154"/>
      <c r="KML426" s="154"/>
      <c r="KMM426" s="154"/>
      <c r="KMN426" s="154"/>
      <c r="KMO426" s="154"/>
      <c r="KMP426" s="154"/>
      <c r="KMQ426" s="154"/>
      <c r="KMR426" s="154"/>
      <c r="KMS426" s="154"/>
      <c r="KMT426" s="154"/>
      <c r="KMU426" s="154"/>
      <c r="KMV426" s="154"/>
      <c r="KMW426" s="154"/>
      <c r="KMX426" s="154"/>
      <c r="KMY426" s="154"/>
      <c r="KMZ426" s="154"/>
      <c r="KNA426" s="154"/>
      <c r="KNB426" s="154"/>
      <c r="KNC426" s="154"/>
      <c r="KND426" s="154"/>
      <c r="KNE426" s="154"/>
      <c r="KNF426" s="154"/>
      <c r="KNG426" s="154"/>
      <c r="KNH426" s="154"/>
      <c r="KNI426" s="154"/>
      <c r="KNJ426" s="154"/>
      <c r="KNK426" s="154"/>
      <c r="KNL426" s="154"/>
      <c r="KNM426" s="154"/>
      <c r="KNN426" s="154"/>
      <c r="KNO426" s="154"/>
      <c r="KNP426" s="154"/>
      <c r="KNQ426" s="154"/>
      <c r="KNR426" s="154"/>
      <c r="KNS426" s="154"/>
      <c r="KNT426" s="154"/>
      <c r="KNU426" s="154"/>
      <c r="KNV426" s="154"/>
      <c r="KNW426" s="154"/>
      <c r="KNX426" s="154"/>
      <c r="KNY426" s="154"/>
      <c r="KNZ426" s="154"/>
      <c r="KOA426" s="154"/>
      <c r="KOB426" s="154"/>
      <c r="KOC426" s="154"/>
      <c r="KOD426" s="154"/>
      <c r="KOE426" s="154"/>
      <c r="KOF426" s="154"/>
      <c r="KOG426" s="154"/>
      <c r="KOH426" s="154"/>
      <c r="KOI426" s="154"/>
      <c r="KOJ426" s="154"/>
      <c r="KOK426" s="154"/>
      <c r="KOL426" s="154"/>
      <c r="KOM426" s="154"/>
      <c r="KON426" s="154"/>
      <c r="KOO426" s="154"/>
      <c r="KOP426" s="154"/>
      <c r="KOQ426" s="154"/>
      <c r="KOR426" s="154"/>
      <c r="KOS426" s="154"/>
      <c r="KOT426" s="154"/>
      <c r="KOU426" s="154"/>
      <c r="KOV426" s="154"/>
      <c r="KOW426" s="154"/>
      <c r="KOX426" s="154"/>
      <c r="KOY426" s="154"/>
      <c r="KOZ426" s="154"/>
      <c r="KPA426" s="154"/>
      <c r="KPB426" s="154"/>
      <c r="KPC426" s="154"/>
      <c r="KPD426" s="154"/>
      <c r="KPE426" s="154"/>
      <c r="KPF426" s="154"/>
      <c r="KPG426" s="154"/>
      <c r="KPH426" s="154"/>
      <c r="KPI426" s="154"/>
      <c r="KPJ426" s="154"/>
      <c r="KPK426" s="154"/>
      <c r="KPL426" s="154"/>
      <c r="KPM426" s="154"/>
      <c r="KPN426" s="154"/>
      <c r="KPO426" s="154"/>
      <c r="KPP426" s="154"/>
      <c r="KPQ426" s="154"/>
      <c r="KPR426" s="154"/>
      <c r="KPS426" s="154"/>
      <c r="KPT426" s="154"/>
      <c r="KPU426" s="154"/>
      <c r="KPV426" s="154"/>
      <c r="KPW426" s="154"/>
      <c r="KPX426" s="154"/>
      <c r="KPY426" s="154"/>
      <c r="KPZ426" s="154"/>
      <c r="KQA426" s="154"/>
      <c r="KQB426" s="154"/>
      <c r="KQC426" s="154"/>
      <c r="KQD426" s="154"/>
      <c r="KQE426" s="154"/>
      <c r="KQF426" s="154"/>
      <c r="KQG426" s="154"/>
      <c r="KQH426" s="154"/>
      <c r="KQI426" s="154"/>
      <c r="KQJ426" s="154"/>
      <c r="KQK426" s="154"/>
      <c r="KQL426" s="154"/>
      <c r="KQM426" s="154"/>
      <c r="KQN426" s="154"/>
      <c r="KQO426" s="154"/>
      <c r="KQP426" s="154"/>
      <c r="KQQ426" s="154"/>
      <c r="KQR426" s="154"/>
      <c r="KQS426" s="154"/>
      <c r="KQT426" s="154"/>
      <c r="KQU426" s="154"/>
      <c r="KQV426" s="154"/>
      <c r="KQW426" s="154"/>
      <c r="KQX426" s="154"/>
      <c r="KQY426" s="154"/>
      <c r="KQZ426" s="154"/>
      <c r="KRA426" s="154"/>
      <c r="KRB426" s="154"/>
      <c r="KRC426" s="154"/>
      <c r="KRD426" s="154"/>
      <c r="KRE426" s="154"/>
      <c r="KRF426" s="154"/>
      <c r="KRG426" s="154"/>
      <c r="KRH426" s="154"/>
      <c r="KRI426" s="154"/>
      <c r="KRJ426" s="154"/>
      <c r="KRK426" s="154"/>
      <c r="KRL426" s="154"/>
      <c r="KRM426" s="154"/>
      <c r="KRN426" s="154"/>
      <c r="KRO426" s="154"/>
      <c r="KRP426" s="154"/>
      <c r="KRQ426" s="154"/>
      <c r="KRR426" s="154"/>
      <c r="KRS426" s="154"/>
      <c r="KRT426" s="154"/>
      <c r="KRU426" s="154"/>
      <c r="KRV426" s="154"/>
      <c r="KRW426" s="154"/>
      <c r="KRX426" s="154"/>
      <c r="KRY426" s="154"/>
      <c r="KRZ426" s="154"/>
      <c r="KSA426" s="154"/>
      <c r="KSB426" s="154"/>
      <c r="KSC426" s="154"/>
      <c r="KSD426" s="154"/>
      <c r="KSE426" s="154"/>
      <c r="KSF426" s="154"/>
      <c r="KSG426" s="154"/>
      <c r="KSH426" s="154"/>
      <c r="KSI426" s="154"/>
      <c r="KSJ426" s="154"/>
      <c r="KSK426" s="154"/>
      <c r="KSL426" s="154"/>
      <c r="KSM426" s="154"/>
      <c r="KSN426" s="154"/>
      <c r="KSO426" s="154"/>
      <c r="KSP426" s="154"/>
      <c r="KSQ426" s="154"/>
      <c r="KSR426" s="154"/>
      <c r="KSS426" s="154"/>
      <c r="KST426" s="154"/>
      <c r="KSU426" s="154"/>
      <c r="KSV426" s="154"/>
      <c r="KSW426" s="154"/>
      <c r="KSX426" s="154"/>
      <c r="KSY426" s="154"/>
      <c r="KSZ426" s="154"/>
      <c r="KTA426" s="154"/>
      <c r="KTB426" s="154"/>
      <c r="KTC426" s="154"/>
      <c r="KTD426" s="154"/>
      <c r="KTE426" s="154"/>
      <c r="KTF426" s="154"/>
      <c r="KTG426" s="154"/>
      <c r="KTH426" s="154"/>
      <c r="KTI426" s="154"/>
      <c r="KTJ426" s="154"/>
      <c r="KTK426" s="154"/>
      <c r="KTL426" s="154"/>
      <c r="KTM426" s="154"/>
      <c r="KTN426" s="154"/>
      <c r="KTO426" s="154"/>
      <c r="KTP426" s="154"/>
      <c r="KTQ426" s="154"/>
      <c r="KTR426" s="154"/>
      <c r="KTS426" s="154"/>
      <c r="KTT426" s="154"/>
      <c r="KTU426" s="154"/>
      <c r="KTV426" s="154"/>
      <c r="KTW426" s="154"/>
      <c r="KTX426" s="154"/>
      <c r="KTY426" s="154"/>
      <c r="KTZ426" s="154"/>
      <c r="KUA426" s="154"/>
      <c r="KUB426" s="154"/>
      <c r="KUC426" s="154"/>
      <c r="KUD426" s="154"/>
      <c r="KUE426" s="154"/>
      <c r="KUF426" s="154"/>
      <c r="KUG426" s="154"/>
      <c r="KUH426" s="154"/>
      <c r="KUI426" s="154"/>
      <c r="KUJ426" s="154"/>
      <c r="KUK426" s="154"/>
      <c r="KUL426" s="154"/>
      <c r="KUM426" s="154"/>
      <c r="KUN426" s="154"/>
      <c r="KUO426" s="154"/>
      <c r="KUP426" s="154"/>
      <c r="KUQ426" s="154"/>
      <c r="KUR426" s="154"/>
      <c r="KUS426" s="154"/>
      <c r="KUT426" s="154"/>
      <c r="KUU426" s="154"/>
      <c r="KUV426" s="154"/>
      <c r="KUW426" s="154"/>
      <c r="KUX426" s="154"/>
      <c r="KUY426" s="154"/>
      <c r="KUZ426" s="154"/>
      <c r="KVA426" s="154"/>
      <c r="KVB426" s="154"/>
      <c r="KVC426" s="154"/>
      <c r="KVD426" s="154"/>
      <c r="KVE426" s="154"/>
      <c r="KVF426" s="154"/>
      <c r="KVG426" s="154"/>
      <c r="KVH426" s="154"/>
      <c r="KVI426" s="154"/>
      <c r="KVJ426" s="154"/>
      <c r="KVK426" s="154"/>
      <c r="KVL426" s="154"/>
      <c r="KVM426" s="154"/>
      <c r="KVN426" s="154"/>
      <c r="KVO426" s="154"/>
      <c r="KVP426" s="154"/>
      <c r="KVQ426" s="154"/>
      <c r="KVR426" s="154"/>
      <c r="KVS426" s="154"/>
      <c r="KVT426" s="154"/>
      <c r="KVU426" s="154"/>
      <c r="KVV426" s="154"/>
      <c r="KVW426" s="154"/>
      <c r="KVX426" s="154"/>
      <c r="KVY426" s="154"/>
      <c r="KVZ426" s="154"/>
      <c r="KWA426" s="154"/>
      <c r="KWB426" s="154"/>
      <c r="KWC426" s="154"/>
      <c r="KWD426" s="154"/>
      <c r="KWE426" s="154"/>
      <c r="KWF426" s="154"/>
      <c r="KWG426" s="154"/>
      <c r="KWH426" s="154"/>
      <c r="KWI426" s="154"/>
      <c r="KWJ426" s="154"/>
      <c r="KWK426" s="154"/>
      <c r="KWL426" s="154"/>
      <c r="KWM426" s="154"/>
      <c r="KWN426" s="154"/>
      <c r="KWO426" s="154"/>
      <c r="KWP426" s="154"/>
      <c r="KWQ426" s="154"/>
      <c r="KWR426" s="154"/>
      <c r="KWS426" s="154"/>
      <c r="KWT426" s="154"/>
      <c r="KWU426" s="154"/>
      <c r="KWV426" s="154"/>
      <c r="KWW426" s="154"/>
      <c r="KWX426" s="154"/>
      <c r="KWY426" s="154"/>
      <c r="KWZ426" s="154"/>
      <c r="KXA426" s="154"/>
      <c r="KXB426" s="154"/>
      <c r="KXC426" s="154"/>
      <c r="KXD426" s="154"/>
      <c r="KXE426" s="154"/>
      <c r="KXF426" s="154"/>
      <c r="KXG426" s="154"/>
      <c r="KXH426" s="154"/>
      <c r="KXI426" s="154"/>
      <c r="KXJ426" s="154"/>
      <c r="KXK426" s="154"/>
      <c r="KXL426" s="154"/>
      <c r="KXM426" s="154"/>
      <c r="KXN426" s="154"/>
      <c r="KXO426" s="154"/>
      <c r="KXP426" s="154"/>
      <c r="KXQ426" s="154"/>
      <c r="KXR426" s="154"/>
      <c r="KXS426" s="154"/>
      <c r="KXT426" s="154"/>
      <c r="KXU426" s="154"/>
      <c r="KXV426" s="154"/>
      <c r="KXW426" s="154"/>
      <c r="KXX426" s="154"/>
      <c r="KXY426" s="154"/>
      <c r="KXZ426" s="154"/>
      <c r="KYA426" s="154"/>
      <c r="KYB426" s="154"/>
      <c r="KYC426" s="154"/>
      <c r="KYD426" s="154"/>
      <c r="KYE426" s="154"/>
      <c r="KYF426" s="154"/>
      <c r="KYG426" s="154"/>
      <c r="KYH426" s="154"/>
      <c r="KYI426" s="154"/>
      <c r="KYJ426" s="154"/>
      <c r="KYK426" s="154"/>
      <c r="KYL426" s="154"/>
      <c r="KYM426" s="154"/>
      <c r="KYN426" s="154"/>
      <c r="KYO426" s="154"/>
      <c r="KYP426" s="154"/>
      <c r="KYQ426" s="154"/>
      <c r="KYR426" s="154"/>
      <c r="KYS426" s="154"/>
      <c r="KYT426" s="154"/>
      <c r="KYU426" s="154"/>
      <c r="KYV426" s="154"/>
      <c r="KYW426" s="154"/>
      <c r="KYX426" s="154"/>
      <c r="KYY426" s="154"/>
      <c r="KYZ426" s="154"/>
      <c r="KZA426" s="154"/>
      <c r="KZB426" s="154"/>
      <c r="KZC426" s="154"/>
      <c r="KZD426" s="154"/>
      <c r="KZE426" s="154"/>
      <c r="KZF426" s="154"/>
      <c r="KZG426" s="154"/>
      <c r="KZH426" s="154"/>
      <c r="KZI426" s="154"/>
      <c r="KZJ426" s="154"/>
      <c r="KZK426" s="154"/>
      <c r="KZL426" s="154"/>
      <c r="KZM426" s="154"/>
      <c r="KZN426" s="154"/>
      <c r="KZO426" s="154"/>
      <c r="KZP426" s="154"/>
      <c r="KZQ426" s="154"/>
      <c r="KZR426" s="154"/>
      <c r="KZS426" s="154"/>
      <c r="KZT426" s="154"/>
      <c r="KZU426" s="154"/>
      <c r="KZV426" s="154"/>
      <c r="KZW426" s="154"/>
      <c r="KZX426" s="154"/>
      <c r="KZY426" s="154"/>
      <c r="KZZ426" s="154"/>
      <c r="LAA426" s="154"/>
      <c r="LAB426" s="154"/>
      <c r="LAC426" s="154"/>
      <c r="LAD426" s="154"/>
      <c r="LAE426" s="154"/>
      <c r="LAF426" s="154"/>
      <c r="LAG426" s="154"/>
      <c r="LAH426" s="154"/>
      <c r="LAI426" s="154"/>
      <c r="LAJ426" s="154"/>
      <c r="LAK426" s="154"/>
      <c r="LAL426" s="154"/>
      <c r="LAM426" s="154"/>
      <c r="LAN426" s="154"/>
      <c r="LAO426" s="154"/>
      <c r="LAP426" s="154"/>
      <c r="LAQ426" s="154"/>
      <c r="LAR426" s="154"/>
      <c r="LAS426" s="154"/>
      <c r="LAT426" s="154"/>
      <c r="LAU426" s="154"/>
      <c r="LAV426" s="154"/>
      <c r="LAW426" s="154"/>
      <c r="LAX426" s="154"/>
      <c r="LAY426" s="154"/>
      <c r="LAZ426" s="154"/>
      <c r="LBA426" s="154"/>
      <c r="LBB426" s="154"/>
      <c r="LBC426" s="154"/>
      <c r="LBD426" s="154"/>
      <c r="LBE426" s="154"/>
      <c r="LBF426" s="154"/>
      <c r="LBG426" s="154"/>
      <c r="LBH426" s="154"/>
      <c r="LBI426" s="154"/>
      <c r="LBJ426" s="154"/>
      <c r="LBK426" s="154"/>
      <c r="LBL426" s="154"/>
      <c r="LBM426" s="154"/>
      <c r="LBN426" s="154"/>
      <c r="LBO426" s="154"/>
      <c r="LBP426" s="154"/>
      <c r="LBQ426" s="154"/>
      <c r="LBR426" s="154"/>
      <c r="LBS426" s="154"/>
      <c r="LBT426" s="154"/>
      <c r="LBU426" s="154"/>
      <c r="LBV426" s="154"/>
      <c r="LBW426" s="154"/>
      <c r="LBX426" s="154"/>
      <c r="LBY426" s="154"/>
      <c r="LBZ426" s="154"/>
      <c r="LCA426" s="154"/>
      <c r="LCB426" s="154"/>
      <c r="LCC426" s="154"/>
      <c r="LCD426" s="154"/>
      <c r="LCE426" s="154"/>
      <c r="LCF426" s="154"/>
      <c r="LCG426" s="154"/>
      <c r="LCH426" s="154"/>
      <c r="LCI426" s="154"/>
      <c r="LCJ426" s="154"/>
      <c r="LCK426" s="154"/>
      <c r="LCL426" s="154"/>
      <c r="LCM426" s="154"/>
      <c r="LCN426" s="154"/>
      <c r="LCO426" s="154"/>
      <c r="LCP426" s="154"/>
      <c r="LCQ426" s="154"/>
      <c r="LCR426" s="154"/>
      <c r="LCS426" s="154"/>
      <c r="LCT426" s="154"/>
      <c r="LCU426" s="154"/>
      <c r="LCV426" s="154"/>
      <c r="LCW426" s="154"/>
      <c r="LCX426" s="154"/>
      <c r="LCY426" s="154"/>
      <c r="LCZ426" s="154"/>
      <c r="LDA426" s="154"/>
      <c r="LDB426" s="154"/>
      <c r="LDC426" s="154"/>
      <c r="LDD426" s="154"/>
      <c r="LDE426" s="154"/>
      <c r="LDF426" s="154"/>
      <c r="LDG426" s="154"/>
      <c r="LDH426" s="154"/>
      <c r="LDI426" s="154"/>
      <c r="LDJ426" s="154"/>
      <c r="LDK426" s="154"/>
      <c r="LDL426" s="154"/>
      <c r="LDM426" s="154"/>
      <c r="LDN426" s="154"/>
      <c r="LDO426" s="154"/>
      <c r="LDP426" s="154"/>
      <c r="LDQ426" s="154"/>
      <c r="LDR426" s="154"/>
      <c r="LDS426" s="154"/>
      <c r="LDT426" s="154"/>
      <c r="LDU426" s="154"/>
      <c r="LDV426" s="154"/>
      <c r="LDW426" s="154"/>
      <c r="LDX426" s="154"/>
      <c r="LDY426" s="154"/>
      <c r="LDZ426" s="154"/>
      <c r="LEA426" s="154"/>
      <c r="LEB426" s="154"/>
      <c r="LEC426" s="154"/>
      <c r="LED426" s="154"/>
      <c r="LEE426" s="154"/>
      <c r="LEF426" s="154"/>
      <c r="LEG426" s="154"/>
      <c r="LEH426" s="154"/>
      <c r="LEI426" s="154"/>
      <c r="LEJ426" s="154"/>
      <c r="LEK426" s="154"/>
      <c r="LEL426" s="154"/>
      <c r="LEM426" s="154"/>
      <c r="LEN426" s="154"/>
      <c r="LEO426" s="154"/>
      <c r="LEP426" s="154"/>
      <c r="LEQ426" s="154"/>
      <c r="LER426" s="154"/>
      <c r="LES426" s="154"/>
      <c r="LET426" s="154"/>
      <c r="LEU426" s="154"/>
      <c r="LEV426" s="154"/>
      <c r="LEW426" s="154"/>
      <c r="LEX426" s="154"/>
      <c r="LEY426" s="154"/>
      <c r="LEZ426" s="154"/>
      <c r="LFA426" s="154"/>
      <c r="LFB426" s="154"/>
      <c r="LFC426" s="154"/>
      <c r="LFD426" s="154"/>
      <c r="LFE426" s="154"/>
      <c r="LFF426" s="154"/>
      <c r="LFG426" s="154"/>
      <c r="LFH426" s="154"/>
      <c r="LFI426" s="154"/>
      <c r="LFJ426" s="154"/>
      <c r="LFK426" s="154"/>
      <c r="LFL426" s="154"/>
      <c r="LFM426" s="154"/>
      <c r="LFN426" s="154"/>
      <c r="LFO426" s="154"/>
      <c r="LFP426" s="154"/>
      <c r="LFQ426" s="154"/>
      <c r="LFR426" s="154"/>
      <c r="LFS426" s="154"/>
      <c r="LFT426" s="154"/>
      <c r="LFU426" s="154"/>
      <c r="LFV426" s="154"/>
      <c r="LFW426" s="154"/>
      <c r="LFX426" s="154"/>
      <c r="LFY426" s="154"/>
      <c r="LFZ426" s="154"/>
      <c r="LGA426" s="154"/>
      <c r="LGB426" s="154"/>
      <c r="LGC426" s="154"/>
      <c r="LGD426" s="154"/>
      <c r="LGE426" s="154"/>
      <c r="LGF426" s="154"/>
      <c r="LGG426" s="154"/>
      <c r="LGH426" s="154"/>
      <c r="LGI426" s="154"/>
      <c r="LGJ426" s="154"/>
      <c r="LGK426" s="154"/>
      <c r="LGL426" s="154"/>
      <c r="LGM426" s="154"/>
      <c r="LGN426" s="154"/>
      <c r="LGO426" s="154"/>
      <c r="LGP426" s="154"/>
      <c r="LGQ426" s="154"/>
      <c r="LGR426" s="154"/>
      <c r="LGS426" s="154"/>
      <c r="LGT426" s="154"/>
      <c r="LGU426" s="154"/>
      <c r="LGV426" s="154"/>
      <c r="LGW426" s="154"/>
      <c r="LGX426" s="154"/>
      <c r="LGY426" s="154"/>
      <c r="LGZ426" s="154"/>
      <c r="LHA426" s="154"/>
      <c r="LHB426" s="154"/>
      <c r="LHC426" s="154"/>
      <c r="LHD426" s="154"/>
      <c r="LHE426" s="154"/>
      <c r="LHF426" s="154"/>
      <c r="LHG426" s="154"/>
      <c r="LHH426" s="154"/>
      <c r="LHI426" s="154"/>
      <c r="LHJ426" s="154"/>
      <c r="LHK426" s="154"/>
      <c r="LHL426" s="154"/>
      <c r="LHM426" s="154"/>
      <c r="LHN426" s="154"/>
      <c r="LHO426" s="154"/>
      <c r="LHP426" s="154"/>
      <c r="LHQ426" s="154"/>
      <c r="LHR426" s="154"/>
      <c r="LHS426" s="154"/>
      <c r="LHT426" s="154"/>
      <c r="LHU426" s="154"/>
      <c r="LHV426" s="154"/>
      <c r="LHW426" s="154"/>
      <c r="LHX426" s="154"/>
      <c r="LHY426" s="154"/>
      <c r="LHZ426" s="154"/>
      <c r="LIA426" s="154"/>
      <c r="LIB426" s="154"/>
      <c r="LIC426" s="154"/>
      <c r="LID426" s="154"/>
      <c r="LIE426" s="154"/>
      <c r="LIF426" s="154"/>
      <c r="LIG426" s="154"/>
      <c r="LIH426" s="154"/>
      <c r="LII426" s="154"/>
      <c r="LIJ426" s="154"/>
      <c r="LIK426" s="154"/>
      <c r="LIL426" s="154"/>
      <c r="LIM426" s="154"/>
      <c r="LIN426" s="154"/>
      <c r="LIO426" s="154"/>
      <c r="LIP426" s="154"/>
      <c r="LIQ426" s="154"/>
      <c r="LIR426" s="154"/>
      <c r="LIS426" s="154"/>
      <c r="LIT426" s="154"/>
      <c r="LIU426" s="154"/>
      <c r="LIV426" s="154"/>
      <c r="LIW426" s="154"/>
      <c r="LIX426" s="154"/>
      <c r="LIY426" s="154"/>
      <c r="LIZ426" s="154"/>
      <c r="LJA426" s="154"/>
      <c r="LJB426" s="154"/>
      <c r="LJC426" s="154"/>
      <c r="LJD426" s="154"/>
      <c r="LJE426" s="154"/>
      <c r="LJF426" s="154"/>
      <c r="LJG426" s="154"/>
      <c r="LJH426" s="154"/>
      <c r="LJI426" s="154"/>
      <c r="LJJ426" s="154"/>
      <c r="LJK426" s="154"/>
      <c r="LJL426" s="154"/>
      <c r="LJM426" s="154"/>
      <c r="LJN426" s="154"/>
      <c r="LJO426" s="154"/>
      <c r="LJP426" s="154"/>
      <c r="LJQ426" s="154"/>
      <c r="LJR426" s="154"/>
      <c r="LJS426" s="154"/>
      <c r="LJT426" s="154"/>
      <c r="LJU426" s="154"/>
      <c r="LJV426" s="154"/>
      <c r="LJW426" s="154"/>
      <c r="LJX426" s="154"/>
      <c r="LJY426" s="154"/>
      <c r="LJZ426" s="154"/>
      <c r="LKA426" s="154"/>
      <c r="LKB426" s="154"/>
      <c r="LKC426" s="154"/>
      <c r="LKD426" s="154"/>
      <c r="LKE426" s="154"/>
      <c r="LKF426" s="154"/>
      <c r="LKG426" s="154"/>
      <c r="LKH426" s="154"/>
      <c r="LKI426" s="154"/>
      <c r="LKJ426" s="154"/>
      <c r="LKK426" s="154"/>
      <c r="LKL426" s="154"/>
      <c r="LKM426" s="154"/>
      <c r="LKN426" s="154"/>
      <c r="LKO426" s="154"/>
      <c r="LKP426" s="154"/>
      <c r="LKQ426" s="154"/>
      <c r="LKR426" s="154"/>
      <c r="LKS426" s="154"/>
      <c r="LKT426" s="154"/>
      <c r="LKU426" s="154"/>
      <c r="LKV426" s="154"/>
      <c r="LKW426" s="154"/>
      <c r="LKX426" s="154"/>
      <c r="LKY426" s="154"/>
      <c r="LKZ426" s="154"/>
      <c r="LLA426" s="154"/>
      <c r="LLB426" s="154"/>
      <c r="LLC426" s="154"/>
      <c r="LLD426" s="154"/>
      <c r="LLE426" s="154"/>
      <c r="LLF426" s="154"/>
      <c r="LLG426" s="154"/>
      <c r="LLH426" s="154"/>
      <c r="LLI426" s="154"/>
      <c r="LLJ426" s="154"/>
      <c r="LLK426" s="154"/>
      <c r="LLL426" s="154"/>
      <c r="LLM426" s="154"/>
      <c r="LLN426" s="154"/>
      <c r="LLO426" s="154"/>
      <c r="LLP426" s="154"/>
      <c r="LLQ426" s="154"/>
      <c r="LLR426" s="154"/>
      <c r="LLS426" s="154"/>
      <c r="LLT426" s="154"/>
      <c r="LLU426" s="154"/>
      <c r="LLV426" s="154"/>
      <c r="LLW426" s="154"/>
      <c r="LLX426" s="154"/>
      <c r="LLY426" s="154"/>
      <c r="LLZ426" s="154"/>
      <c r="LMA426" s="154"/>
      <c r="LMB426" s="154"/>
      <c r="LMC426" s="154"/>
      <c r="LMD426" s="154"/>
      <c r="LME426" s="154"/>
      <c r="LMF426" s="154"/>
      <c r="LMG426" s="154"/>
      <c r="LMH426" s="154"/>
      <c r="LMI426" s="154"/>
      <c r="LMJ426" s="154"/>
      <c r="LMK426" s="154"/>
      <c r="LML426" s="154"/>
      <c r="LMM426" s="154"/>
      <c r="LMN426" s="154"/>
      <c r="LMO426" s="154"/>
      <c r="LMP426" s="154"/>
      <c r="LMQ426" s="154"/>
      <c r="LMR426" s="154"/>
      <c r="LMS426" s="154"/>
      <c r="LMT426" s="154"/>
      <c r="LMU426" s="154"/>
      <c r="LMV426" s="154"/>
      <c r="LMW426" s="154"/>
      <c r="LMX426" s="154"/>
      <c r="LMY426" s="154"/>
      <c r="LMZ426" s="154"/>
      <c r="LNA426" s="154"/>
      <c r="LNB426" s="154"/>
      <c r="LNC426" s="154"/>
      <c r="LND426" s="154"/>
      <c r="LNE426" s="154"/>
      <c r="LNF426" s="154"/>
      <c r="LNG426" s="154"/>
      <c r="LNH426" s="154"/>
      <c r="LNI426" s="154"/>
      <c r="LNJ426" s="154"/>
      <c r="LNK426" s="154"/>
      <c r="LNL426" s="154"/>
      <c r="LNM426" s="154"/>
      <c r="LNN426" s="154"/>
      <c r="LNO426" s="154"/>
      <c r="LNP426" s="154"/>
      <c r="LNQ426" s="154"/>
      <c r="LNR426" s="154"/>
      <c r="LNS426" s="154"/>
      <c r="LNT426" s="154"/>
      <c r="LNU426" s="154"/>
      <c r="LNV426" s="154"/>
      <c r="LNW426" s="154"/>
      <c r="LNX426" s="154"/>
      <c r="LNY426" s="154"/>
      <c r="LNZ426" s="154"/>
      <c r="LOA426" s="154"/>
      <c r="LOB426" s="154"/>
      <c r="LOC426" s="154"/>
      <c r="LOD426" s="154"/>
      <c r="LOE426" s="154"/>
      <c r="LOF426" s="154"/>
      <c r="LOG426" s="154"/>
      <c r="LOH426" s="154"/>
      <c r="LOI426" s="154"/>
      <c r="LOJ426" s="154"/>
      <c r="LOK426" s="154"/>
      <c r="LOL426" s="154"/>
      <c r="LOM426" s="154"/>
      <c r="LON426" s="154"/>
      <c r="LOO426" s="154"/>
      <c r="LOP426" s="154"/>
      <c r="LOQ426" s="154"/>
      <c r="LOR426" s="154"/>
      <c r="LOS426" s="154"/>
      <c r="LOT426" s="154"/>
      <c r="LOU426" s="154"/>
      <c r="LOV426" s="154"/>
      <c r="LOW426" s="154"/>
      <c r="LOX426" s="154"/>
      <c r="LOY426" s="154"/>
      <c r="LOZ426" s="154"/>
      <c r="LPA426" s="154"/>
      <c r="LPB426" s="154"/>
      <c r="LPC426" s="154"/>
      <c r="LPD426" s="154"/>
      <c r="LPE426" s="154"/>
      <c r="LPF426" s="154"/>
      <c r="LPG426" s="154"/>
      <c r="LPH426" s="154"/>
      <c r="LPI426" s="154"/>
      <c r="LPJ426" s="154"/>
      <c r="LPK426" s="154"/>
      <c r="LPL426" s="154"/>
      <c r="LPM426" s="154"/>
      <c r="LPN426" s="154"/>
      <c r="LPO426" s="154"/>
      <c r="LPP426" s="154"/>
      <c r="LPQ426" s="154"/>
      <c r="LPR426" s="154"/>
      <c r="LPS426" s="154"/>
      <c r="LPT426" s="154"/>
      <c r="LPU426" s="154"/>
      <c r="LPV426" s="154"/>
      <c r="LPW426" s="154"/>
      <c r="LPX426" s="154"/>
      <c r="LPY426" s="154"/>
      <c r="LPZ426" s="154"/>
      <c r="LQA426" s="154"/>
      <c r="LQB426" s="154"/>
      <c r="LQC426" s="154"/>
      <c r="LQD426" s="154"/>
      <c r="LQE426" s="154"/>
      <c r="LQF426" s="154"/>
      <c r="LQG426" s="154"/>
      <c r="LQH426" s="154"/>
      <c r="LQI426" s="154"/>
      <c r="LQJ426" s="154"/>
      <c r="LQK426" s="154"/>
      <c r="LQL426" s="154"/>
      <c r="LQM426" s="154"/>
      <c r="LQN426" s="154"/>
      <c r="LQO426" s="154"/>
      <c r="LQP426" s="154"/>
      <c r="LQQ426" s="154"/>
      <c r="LQR426" s="154"/>
      <c r="LQS426" s="154"/>
      <c r="LQT426" s="154"/>
      <c r="LQU426" s="154"/>
      <c r="LQV426" s="154"/>
      <c r="LQW426" s="154"/>
      <c r="LQX426" s="154"/>
      <c r="LQY426" s="154"/>
      <c r="LQZ426" s="154"/>
      <c r="LRA426" s="154"/>
      <c r="LRB426" s="154"/>
      <c r="LRC426" s="154"/>
      <c r="LRD426" s="154"/>
      <c r="LRE426" s="154"/>
      <c r="LRF426" s="154"/>
      <c r="LRG426" s="154"/>
      <c r="LRH426" s="154"/>
      <c r="LRI426" s="154"/>
      <c r="LRJ426" s="154"/>
      <c r="LRK426" s="154"/>
      <c r="LRL426" s="154"/>
      <c r="LRM426" s="154"/>
      <c r="LRN426" s="154"/>
      <c r="LRO426" s="154"/>
      <c r="LRP426" s="154"/>
      <c r="LRQ426" s="154"/>
      <c r="LRR426" s="154"/>
      <c r="LRS426" s="154"/>
      <c r="LRT426" s="154"/>
      <c r="LRU426" s="154"/>
      <c r="LRV426" s="154"/>
      <c r="LRW426" s="154"/>
      <c r="LRX426" s="154"/>
      <c r="LRY426" s="154"/>
      <c r="LRZ426" s="154"/>
      <c r="LSA426" s="154"/>
      <c r="LSB426" s="154"/>
      <c r="LSC426" s="154"/>
      <c r="LSD426" s="154"/>
      <c r="LSE426" s="154"/>
      <c r="LSF426" s="154"/>
      <c r="LSG426" s="154"/>
      <c r="LSH426" s="154"/>
      <c r="LSI426" s="154"/>
      <c r="LSJ426" s="154"/>
      <c r="LSK426" s="154"/>
      <c r="LSL426" s="154"/>
      <c r="LSM426" s="154"/>
      <c r="LSN426" s="154"/>
      <c r="LSO426" s="154"/>
      <c r="LSP426" s="154"/>
      <c r="LSQ426" s="154"/>
      <c r="LSR426" s="154"/>
      <c r="LSS426" s="154"/>
      <c r="LST426" s="154"/>
      <c r="LSU426" s="154"/>
      <c r="LSV426" s="154"/>
      <c r="LSW426" s="154"/>
      <c r="LSX426" s="154"/>
      <c r="LSY426" s="154"/>
      <c r="LSZ426" s="154"/>
      <c r="LTA426" s="154"/>
      <c r="LTB426" s="154"/>
      <c r="LTC426" s="154"/>
      <c r="LTD426" s="154"/>
      <c r="LTE426" s="154"/>
      <c r="LTF426" s="154"/>
      <c r="LTG426" s="154"/>
      <c r="LTH426" s="154"/>
      <c r="LTI426" s="154"/>
      <c r="LTJ426" s="154"/>
      <c r="LTK426" s="154"/>
      <c r="LTL426" s="154"/>
      <c r="LTM426" s="154"/>
      <c r="LTN426" s="154"/>
      <c r="LTO426" s="154"/>
      <c r="LTP426" s="154"/>
      <c r="LTQ426" s="154"/>
      <c r="LTR426" s="154"/>
      <c r="LTS426" s="154"/>
      <c r="LTT426" s="154"/>
      <c r="LTU426" s="154"/>
      <c r="LTV426" s="154"/>
      <c r="LTW426" s="154"/>
      <c r="LTX426" s="154"/>
      <c r="LTY426" s="154"/>
      <c r="LTZ426" s="154"/>
      <c r="LUA426" s="154"/>
      <c r="LUB426" s="154"/>
      <c r="LUC426" s="154"/>
      <c r="LUD426" s="154"/>
      <c r="LUE426" s="154"/>
      <c r="LUF426" s="154"/>
      <c r="LUG426" s="154"/>
      <c r="LUH426" s="154"/>
      <c r="LUI426" s="154"/>
      <c r="LUJ426" s="154"/>
      <c r="LUK426" s="154"/>
      <c r="LUL426" s="154"/>
      <c r="LUM426" s="154"/>
      <c r="LUN426" s="154"/>
      <c r="LUO426" s="154"/>
      <c r="LUP426" s="154"/>
      <c r="LUQ426" s="154"/>
      <c r="LUR426" s="154"/>
      <c r="LUS426" s="154"/>
      <c r="LUT426" s="154"/>
      <c r="LUU426" s="154"/>
      <c r="LUV426" s="154"/>
      <c r="LUW426" s="154"/>
      <c r="LUX426" s="154"/>
      <c r="LUY426" s="154"/>
      <c r="LUZ426" s="154"/>
      <c r="LVA426" s="154"/>
      <c r="LVB426" s="154"/>
      <c r="LVC426" s="154"/>
      <c r="LVD426" s="154"/>
      <c r="LVE426" s="154"/>
      <c r="LVF426" s="154"/>
      <c r="LVG426" s="154"/>
      <c r="LVH426" s="154"/>
      <c r="LVI426" s="154"/>
      <c r="LVJ426" s="154"/>
      <c r="LVK426" s="154"/>
      <c r="LVL426" s="154"/>
      <c r="LVM426" s="154"/>
      <c r="LVN426" s="154"/>
      <c r="LVO426" s="154"/>
      <c r="LVP426" s="154"/>
      <c r="LVQ426" s="154"/>
      <c r="LVR426" s="154"/>
      <c r="LVS426" s="154"/>
      <c r="LVT426" s="154"/>
      <c r="LVU426" s="154"/>
      <c r="LVV426" s="154"/>
      <c r="LVW426" s="154"/>
      <c r="LVX426" s="154"/>
      <c r="LVY426" s="154"/>
      <c r="LVZ426" s="154"/>
      <c r="LWA426" s="154"/>
      <c r="LWB426" s="154"/>
      <c r="LWC426" s="154"/>
      <c r="LWD426" s="154"/>
      <c r="LWE426" s="154"/>
      <c r="LWF426" s="154"/>
      <c r="LWG426" s="154"/>
      <c r="LWH426" s="154"/>
      <c r="LWI426" s="154"/>
      <c r="LWJ426" s="154"/>
      <c r="LWK426" s="154"/>
      <c r="LWL426" s="154"/>
      <c r="LWM426" s="154"/>
      <c r="LWN426" s="154"/>
      <c r="LWO426" s="154"/>
      <c r="LWP426" s="154"/>
      <c r="LWQ426" s="154"/>
      <c r="LWR426" s="154"/>
      <c r="LWS426" s="154"/>
      <c r="LWT426" s="154"/>
      <c r="LWU426" s="154"/>
      <c r="LWV426" s="154"/>
      <c r="LWW426" s="154"/>
      <c r="LWX426" s="154"/>
      <c r="LWY426" s="154"/>
      <c r="LWZ426" s="154"/>
      <c r="LXA426" s="154"/>
      <c r="LXB426" s="154"/>
      <c r="LXC426" s="154"/>
      <c r="LXD426" s="154"/>
      <c r="LXE426" s="154"/>
      <c r="LXF426" s="154"/>
      <c r="LXG426" s="154"/>
      <c r="LXH426" s="154"/>
      <c r="LXI426" s="154"/>
      <c r="LXJ426" s="154"/>
      <c r="LXK426" s="154"/>
      <c r="LXL426" s="154"/>
      <c r="LXM426" s="154"/>
      <c r="LXN426" s="154"/>
      <c r="LXO426" s="154"/>
      <c r="LXP426" s="154"/>
      <c r="LXQ426" s="154"/>
      <c r="LXR426" s="154"/>
      <c r="LXS426" s="154"/>
      <c r="LXT426" s="154"/>
      <c r="LXU426" s="154"/>
      <c r="LXV426" s="154"/>
      <c r="LXW426" s="154"/>
      <c r="LXX426" s="154"/>
      <c r="LXY426" s="154"/>
      <c r="LXZ426" s="154"/>
      <c r="LYA426" s="154"/>
      <c r="LYB426" s="154"/>
      <c r="LYC426" s="154"/>
      <c r="LYD426" s="154"/>
      <c r="LYE426" s="154"/>
      <c r="LYF426" s="154"/>
      <c r="LYG426" s="154"/>
      <c r="LYH426" s="154"/>
      <c r="LYI426" s="154"/>
      <c r="LYJ426" s="154"/>
      <c r="LYK426" s="154"/>
      <c r="LYL426" s="154"/>
      <c r="LYM426" s="154"/>
      <c r="LYN426" s="154"/>
      <c r="LYO426" s="154"/>
      <c r="LYP426" s="154"/>
      <c r="LYQ426" s="154"/>
      <c r="LYR426" s="154"/>
      <c r="LYS426" s="154"/>
      <c r="LYT426" s="154"/>
      <c r="LYU426" s="154"/>
      <c r="LYV426" s="154"/>
      <c r="LYW426" s="154"/>
      <c r="LYX426" s="154"/>
      <c r="LYY426" s="154"/>
      <c r="LYZ426" s="154"/>
      <c r="LZA426" s="154"/>
      <c r="LZB426" s="154"/>
      <c r="LZC426" s="154"/>
      <c r="LZD426" s="154"/>
      <c r="LZE426" s="154"/>
      <c r="LZF426" s="154"/>
      <c r="LZG426" s="154"/>
      <c r="LZH426" s="154"/>
      <c r="LZI426" s="154"/>
      <c r="LZJ426" s="154"/>
      <c r="LZK426" s="154"/>
      <c r="LZL426" s="154"/>
      <c r="LZM426" s="154"/>
      <c r="LZN426" s="154"/>
      <c r="LZO426" s="154"/>
      <c r="LZP426" s="154"/>
      <c r="LZQ426" s="154"/>
      <c r="LZR426" s="154"/>
      <c r="LZS426" s="154"/>
      <c r="LZT426" s="154"/>
      <c r="LZU426" s="154"/>
      <c r="LZV426" s="154"/>
      <c r="LZW426" s="154"/>
      <c r="LZX426" s="154"/>
      <c r="LZY426" s="154"/>
      <c r="LZZ426" s="154"/>
      <c r="MAA426" s="154"/>
      <c r="MAB426" s="154"/>
      <c r="MAC426" s="154"/>
      <c r="MAD426" s="154"/>
      <c r="MAE426" s="154"/>
      <c r="MAF426" s="154"/>
      <c r="MAG426" s="154"/>
      <c r="MAH426" s="154"/>
      <c r="MAI426" s="154"/>
      <c r="MAJ426" s="154"/>
      <c r="MAK426" s="154"/>
      <c r="MAL426" s="154"/>
      <c r="MAM426" s="154"/>
      <c r="MAN426" s="154"/>
      <c r="MAO426" s="154"/>
      <c r="MAP426" s="154"/>
      <c r="MAQ426" s="154"/>
      <c r="MAR426" s="154"/>
      <c r="MAS426" s="154"/>
      <c r="MAT426" s="154"/>
      <c r="MAU426" s="154"/>
      <c r="MAV426" s="154"/>
      <c r="MAW426" s="154"/>
      <c r="MAX426" s="154"/>
      <c r="MAY426" s="154"/>
      <c r="MAZ426" s="154"/>
      <c r="MBA426" s="154"/>
      <c r="MBB426" s="154"/>
      <c r="MBC426" s="154"/>
      <c r="MBD426" s="154"/>
      <c r="MBE426" s="154"/>
      <c r="MBF426" s="154"/>
      <c r="MBG426" s="154"/>
      <c r="MBH426" s="154"/>
      <c r="MBI426" s="154"/>
      <c r="MBJ426" s="154"/>
      <c r="MBK426" s="154"/>
      <c r="MBL426" s="154"/>
      <c r="MBM426" s="154"/>
      <c r="MBN426" s="154"/>
      <c r="MBO426" s="154"/>
      <c r="MBP426" s="154"/>
      <c r="MBQ426" s="154"/>
      <c r="MBR426" s="154"/>
      <c r="MBS426" s="154"/>
      <c r="MBT426" s="154"/>
      <c r="MBU426" s="154"/>
      <c r="MBV426" s="154"/>
      <c r="MBW426" s="154"/>
      <c r="MBX426" s="154"/>
      <c r="MBY426" s="154"/>
      <c r="MBZ426" s="154"/>
      <c r="MCA426" s="154"/>
      <c r="MCB426" s="154"/>
      <c r="MCC426" s="154"/>
      <c r="MCD426" s="154"/>
      <c r="MCE426" s="154"/>
      <c r="MCF426" s="154"/>
      <c r="MCG426" s="154"/>
      <c r="MCH426" s="154"/>
      <c r="MCI426" s="154"/>
      <c r="MCJ426" s="154"/>
      <c r="MCK426" s="154"/>
      <c r="MCL426" s="154"/>
      <c r="MCM426" s="154"/>
      <c r="MCN426" s="154"/>
      <c r="MCO426" s="154"/>
      <c r="MCP426" s="154"/>
      <c r="MCQ426" s="154"/>
      <c r="MCR426" s="154"/>
      <c r="MCS426" s="154"/>
      <c r="MCT426" s="154"/>
      <c r="MCU426" s="154"/>
      <c r="MCV426" s="154"/>
      <c r="MCW426" s="154"/>
      <c r="MCX426" s="154"/>
      <c r="MCY426" s="154"/>
      <c r="MCZ426" s="154"/>
      <c r="MDA426" s="154"/>
      <c r="MDB426" s="154"/>
      <c r="MDC426" s="154"/>
      <c r="MDD426" s="154"/>
      <c r="MDE426" s="154"/>
      <c r="MDF426" s="154"/>
      <c r="MDG426" s="154"/>
      <c r="MDH426" s="154"/>
      <c r="MDI426" s="154"/>
      <c r="MDJ426" s="154"/>
      <c r="MDK426" s="154"/>
      <c r="MDL426" s="154"/>
      <c r="MDM426" s="154"/>
      <c r="MDN426" s="154"/>
      <c r="MDO426" s="154"/>
      <c r="MDP426" s="154"/>
      <c r="MDQ426" s="154"/>
      <c r="MDR426" s="154"/>
      <c r="MDS426" s="154"/>
      <c r="MDT426" s="154"/>
      <c r="MDU426" s="154"/>
      <c r="MDV426" s="154"/>
      <c r="MDW426" s="154"/>
      <c r="MDX426" s="154"/>
      <c r="MDY426" s="154"/>
      <c r="MDZ426" s="154"/>
      <c r="MEA426" s="154"/>
      <c r="MEB426" s="154"/>
      <c r="MEC426" s="154"/>
      <c r="MED426" s="154"/>
      <c r="MEE426" s="154"/>
      <c r="MEF426" s="154"/>
      <c r="MEG426" s="154"/>
      <c r="MEH426" s="154"/>
      <c r="MEI426" s="154"/>
      <c r="MEJ426" s="154"/>
      <c r="MEK426" s="154"/>
      <c r="MEL426" s="154"/>
      <c r="MEM426" s="154"/>
      <c r="MEN426" s="154"/>
      <c r="MEO426" s="154"/>
      <c r="MEP426" s="154"/>
      <c r="MEQ426" s="154"/>
      <c r="MER426" s="154"/>
      <c r="MES426" s="154"/>
      <c r="MET426" s="154"/>
      <c r="MEU426" s="154"/>
      <c r="MEV426" s="154"/>
      <c r="MEW426" s="154"/>
      <c r="MEX426" s="154"/>
      <c r="MEY426" s="154"/>
      <c r="MEZ426" s="154"/>
      <c r="MFA426" s="154"/>
      <c r="MFB426" s="154"/>
      <c r="MFC426" s="154"/>
      <c r="MFD426" s="154"/>
      <c r="MFE426" s="154"/>
      <c r="MFF426" s="154"/>
      <c r="MFG426" s="154"/>
      <c r="MFH426" s="154"/>
      <c r="MFI426" s="154"/>
      <c r="MFJ426" s="154"/>
      <c r="MFK426" s="154"/>
      <c r="MFL426" s="154"/>
      <c r="MFM426" s="154"/>
      <c r="MFN426" s="154"/>
      <c r="MFO426" s="154"/>
      <c r="MFP426" s="154"/>
      <c r="MFQ426" s="154"/>
      <c r="MFR426" s="154"/>
      <c r="MFS426" s="154"/>
      <c r="MFT426" s="154"/>
      <c r="MFU426" s="154"/>
      <c r="MFV426" s="154"/>
      <c r="MFW426" s="154"/>
      <c r="MFX426" s="154"/>
      <c r="MFY426" s="154"/>
      <c r="MFZ426" s="154"/>
      <c r="MGA426" s="154"/>
      <c r="MGB426" s="154"/>
      <c r="MGC426" s="154"/>
      <c r="MGD426" s="154"/>
      <c r="MGE426" s="154"/>
      <c r="MGF426" s="154"/>
      <c r="MGG426" s="154"/>
      <c r="MGH426" s="154"/>
      <c r="MGI426" s="154"/>
      <c r="MGJ426" s="154"/>
      <c r="MGK426" s="154"/>
      <c r="MGL426" s="154"/>
      <c r="MGM426" s="154"/>
      <c r="MGN426" s="154"/>
      <c r="MGO426" s="154"/>
      <c r="MGP426" s="154"/>
      <c r="MGQ426" s="154"/>
      <c r="MGR426" s="154"/>
      <c r="MGS426" s="154"/>
      <c r="MGT426" s="154"/>
      <c r="MGU426" s="154"/>
      <c r="MGV426" s="154"/>
      <c r="MGW426" s="154"/>
      <c r="MGX426" s="154"/>
      <c r="MGY426" s="154"/>
      <c r="MGZ426" s="154"/>
      <c r="MHA426" s="154"/>
      <c r="MHB426" s="154"/>
      <c r="MHC426" s="154"/>
      <c r="MHD426" s="154"/>
      <c r="MHE426" s="154"/>
      <c r="MHF426" s="154"/>
      <c r="MHG426" s="154"/>
      <c r="MHH426" s="154"/>
      <c r="MHI426" s="154"/>
      <c r="MHJ426" s="154"/>
      <c r="MHK426" s="154"/>
      <c r="MHL426" s="154"/>
      <c r="MHM426" s="154"/>
      <c r="MHN426" s="154"/>
      <c r="MHO426" s="154"/>
      <c r="MHP426" s="154"/>
      <c r="MHQ426" s="154"/>
      <c r="MHR426" s="154"/>
      <c r="MHS426" s="154"/>
      <c r="MHT426" s="154"/>
      <c r="MHU426" s="154"/>
      <c r="MHV426" s="154"/>
      <c r="MHW426" s="154"/>
      <c r="MHX426" s="154"/>
      <c r="MHY426" s="154"/>
      <c r="MHZ426" s="154"/>
      <c r="MIA426" s="154"/>
      <c r="MIB426" s="154"/>
      <c r="MIC426" s="154"/>
      <c r="MID426" s="154"/>
      <c r="MIE426" s="154"/>
      <c r="MIF426" s="154"/>
      <c r="MIG426" s="154"/>
      <c r="MIH426" s="154"/>
      <c r="MII426" s="154"/>
      <c r="MIJ426" s="154"/>
      <c r="MIK426" s="154"/>
      <c r="MIL426" s="154"/>
      <c r="MIM426" s="154"/>
      <c r="MIN426" s="154"/>
      <c r="MIO426" s="154"/>
      <c r="MIP426" s="154"/>
      <c r="MIQ426" s="154"/>
      <c r="MIR426" s="154"/>
      <c r="MIS426" s="154"/>
      <c r="MIT426" s="154"/>
      <c r="MIU426" s="154"/>
      <c r="MIV426" s="154"/>
      <c r="MIW426" s="154"/>
      <c r="MIX426" s="154"/>
      <c r="MIY426" s="154"/>
      <c r="MIZ426" s="154"/>
      <c r="MJA426" s="154"/>
      <c r="MJB426" s="154"/>
      <c r="MJC426" s="154"/>
      <c r="MJD426" s="154"/>
      <c r="MJE426" s="154"/>
      <c r="MJF426" s="154"/>
      <c r="MJG426" s="154"/>
      <c r="MJH426" s="154"/>
      <c r="MJI426" s="154"/>
      <c r="MJJ426" s="154"/>
      <c r="MJK426" s="154"/>
      <c r="MJL426" s="154"/>
      <c r="MJM426" s="154"/>
      <c r="MJN426" s="154"/>
      <c r="MJO426" s="154"/>
      <c r="MJP426" s="154"/>
      <c r="MJQ426" s="154"/>
      <c r="MJR426" s="154"/>
      <c r="MJS426" s="154"/>
      <c r="MJT426" s="154"/>
      <c r="MJU426" s="154"/>
      <c r="MJV426" s="154"/>
      <c r="MJW426" s="154"/>
      <c r="MJX426" s="154"/>
      <c r="MJY426" s="154"/>
      <c r="MJZ426" s="154"/>
      <c r="MKA426" s="154"/>
      <c r="MKB426" s="154"/>
      <c r="MKC426" s="154"/>
      <c r="MKD426" s="154"/>
      <c r="MKE426" s="154"/>
      <c r="MKF426" s="154"/>
      <c r="MKG426" s="154"/>
      <c r="MKH426" s="154"/>
      <c r="MKI426" s="154"/>
      <c r="MKJ426" s="154"/>
      <c r="MKK426" s="154"/>
      <c r="MKL426" s="154"/>
      <c r="MKM426" s="154"/>
      <c r="MKN426" s="154"/>
      <c r="MKO426" s="154"/>
      <c r="MKP426" s="154"/>
      <c r="MKQ426" s="154"/>
      <c r="MKR426" s="154"/>
      <c r="MKS426" s="154"/>
      <c r="MKT426" s="154"/>
      <c r="MKU426" s="154"/>
      <c r="MKV426" s="154"/>
      <c r="MKW426" s="154"/>
      <c r="MKX426" s="154"/>
      <c r="MKY426" s="154"/>
      <c r="MKZ426" s="154"/>
      <c r="MLA426" s="154"/>
      <c r="MLB426" s="154"/>
      <c r="MLC426" s="154"/>
      <c r="MLD426" s="154"/>
      <c r="MLE426" s="154"/>
      <c r="MLF426" s="154"/>
      <c r="MLG426" s="154"/>
      <c r="MLH426" s="154"/>
      <c r="MLI426" s="154"/>
      <c r="MLJ426" s="154"/>
      <c r="MLK426" s="154"/>
      <c r="MLL426" s="154"/>
      <c r="MLM426" s="154"/>
      <c r="MLN426" s="154"/>
      <c r="MLO426" s="154"/>
      <c r="MLP426" s="154"/>
      <c r="MLQ426" s="154"/>
      <c r="MLR426" s="154"/>
      <c r="MLS426" s="154"/>
      <c r="MLT426" s="154"/>
      <c r="MLU426" s="154"/>
      <c r="MLV426" s="154"/>
      <c r="MLW426" s="154"/>
      <c r="MLX426" s="154"/>
      <c r="MLY426" s="154"/>
      <c r="MLZ426" s="154"/>
      <c r="MMA426" s="154"/>
      <c r="MMB426" s="154"/>
      <c r="MMC426" s="154"/>
      <c r="MMD426" s="154"/>
      <c r="MME426" s="154"/>
      <c r="MMF426" s="154"/>
      <c r="MMG426" s="154"/>
      <c r="MMH426" s="154"/>
      <c r="MMI426" s="154"/>
      <c r="MMJ426" s="154"/>
      <c r="MMK426" s="154"/>
      <c r="MML426" s="154"/>
      <c r="MMM426" s="154"/>
      <c r="MMN426" s="154"/>
      <c r="MMO426" s="154"/>
      <c r="MMP426" s="154"/>
      <c r="MMQ426" s="154"/>
      <c r="MMR426" s="154"/>
      <c r="MMS426" s="154"/>
      <c r="MMT426" s="154"/>
      <c r="MMU426" s="154"/>
      <c r="MMV426" s="154"/>
      <c r="MMW426" s="154"/>
      <c r="MMX426" s="154"/>
      <c r="MMY426" s="154"/>
      <c r="MMZ426" s="154"/>
      <c r="MNA426" s="154"/>
      <c r="MNB426" s="154"/>
      <c r="MNC426" s="154"/>
      <c r="MND426" s="154"/>
      <c r="MNE426" s="154"/>
      <c r="MNF426" s="154"/>
      <c r="MNG426" s="154"/>
      <c r="MNH426" s="154"/>
      <c r="MNI426" s="154"/>
      <c r="MNJ426" s="154"/>
      <c r="MNK426" s="154"/>
      <c r="MNL426" s="154"/>
      <c r="MNM426" s="154"/>
      <c r="MNN426" s="154"/>
      <c r="MNO426" s="154"/>
      <c r="MNP426" s="154"/>
      <c r="MNQ426" s="154"/>
      <c r="MNR426" s="154"/>
      <c r="MNS426" s="154"/>
      <c r="MNT426" s="154"/>
      <c r="MNU426" s="154"/>
      <c r="MNV426" s="154"/>
      <c r="MNW426" s="154"/>
      <c r="MNX426" s="154"/>
      <c r="MNY426" s="154"/>
      <c r="MNZ426" s="154"/>
      <c r="MOA426" s="154"/>
      <c r="MOB426" s="154"/>
      <c r="MOC426" s="154"/>
      <c r="MOD426" s="154"/>
      <c r="MOE426" s="154"/>
      <c r="MOF426" s="154"/>
      <c r="MOG426" s="154"/>
      <c r="MOH426" s="154"/>
      <c r="MOI426" s="154"/>
      <c r="MOJ426" s="154"/>
      <c r="MOK426" s="154"/>
      <c r="MOL426" s="154"/>
      <c r="MOM426" s="154"/>
      <c r="MON426" s="154"/>
      <c r="MOO426" s="154"/>
      <c r="MOP426" s="154"/>
      <c r="MOQ426" s="154"/>
      <c r="MOR426" s="154"/>
      <c r="MOS426" s="154"/>
      <c r="MOT426" s="154"/>
      <c r="MOU426" s="154"/>
      <c r="MOV426" s="154"/>
      <c r="MOW426" s="154"/>
      <c r="MOX426" s="154"/>
      <c r="MOY426" s="154"/>
      <c r="MOZ426" s="154"/>
      <c r="MPA426" s="154"/>
      <c r="MPB426" s="154"/>
      <c r="MPC426" s="154"/>
      <c r="MPD426" s="154"/>
      <c r="MPE426" s="154"/>
      <c r="MPF426" s="154"/>
      <c r="MPG426" s="154"/>
      <c r="MPH426" s="154"/>
      <c r="MPI426" s="154"/>
      <c r="MPJ426" s="154"/>
      <c r="MPK426" s="154"/>
      <c r="MPL426" s="154"/>
      <c r="MPM426" s="154"/>
      <c r="MPN426" s="154"/>
      <c r="MPO426" s="154"/>
      <c r="MPP426" s="154"/>
      <c r="MPQ426" s="154"/>
      <c r="MPR426" s="154"/>
      <c r="MPS426" s="154"/>
      <c r="MPT426" s="154"/>
      <c r="MPU426" s="154"/>
      <c r="MPV426" s="154"/>
      <c r="MPW426" s="154"/>
      <c r="MPX426" s="154"/>
      <c r="MPY426" s="154"/>
      <c r="MPZ426" s="154"/>
      <c r="MQA426" s="154"/>
      <c r="MQB426" s="154"/>
      <c r="MQC426" s="154"/>
      <c r="MQD426" s="154"/>
      <c r="MQE426" s="154"/>
      <c r="MQF426" s="154"/>
      <c r="MQG426" s="154"/>
      <c r="MQH426" s="154"/>
      <c r="MQI426" s="154"/>
      <c r="MQJ426" s="154"/>
      <c r="MQK426" s="154"/>
      <c r="MQL426" s="154"/>
      <c r="MQM426" s="154"/>
      <c r="MQN426" s="154"/>
      <c r="MQO426" s="154"/>
      <c r="MQP426" s="154"/>
      <c r="MQQ426" s="154"/>
      <c r="MQR426" s="154"/>
      <c r="MQS426" s="154"/>
      <c r="MQT426" s="154"/>
      <c r="MQU426" s="154"/>
      <c r="MQV426" s="154"/>
      <c r="MQW426" s="154"/>
      <c r="MQX426" s="154"/>
      <c r="MQY426" s="154"/>
      <c r="MQZ426" s="154"/>
      <c r="MRA426" s="154"/>
      <c r="MRB426" s="154"/>
      <c r="MRC426" s="154"/>
      <c r="MRD426" s="154"/>
      <c r="MRE426" s="154"/>
      <c r="MRF426" s="154"/>
      <c r="MRG426" s="154"/>
      <c r="MRH426" s="154"/>
      <c r="MRI426" s="154"/>
      <c r="MRJ426" s="154"/>
      <c r="MRK426" s="154"/>
      <c r="MRL426" s="154"/>
      <c r="MRM426" s="154"/>
      <c r="MRN426" s="154"/>
      <c r="MRO426" s="154"/>
      <c r="MRP426" s="154"/>
      <c r="MRQ426" s="154"/>
      <c r="MRR426" s="154"/>
      <c r="MRS426" s="154"/>
      <c r="MRT426" s="154"/>
      <c r="MRU426" s="154"/>
      <c r="MRV426" s="154"/>
      <c r="MRW426" s="154"/>
      <c r="MRX426" s="154"/>
      <c r="MRY426" s="154"/>
      <c r="MRZ426" s="154"/>
      <c r="MSA426" s="154"/>
      <c r="MSB426" s="154"/>
      <c r="MSC426" s="154"/>
      <c r="MSD426" s="154"/>
      <c r="MSE426" s="154"/>
      <c r="MSF426" s="154"/>
      <c r="MSG426" s="154"/>
      <c r="MSH426" s="154"/>
      <c r="MSI426" s="154"/>
      <c r="MSJ426" s="154"/>
      <c r="MSK426" s="154"/>
      <c r="MSL426" s="154"/>
      <c r="MSM426" s="154"/>
      <c r="MSN426" s="154"/>
      <c r="MSO426" s="154"/>
      <c r="MSP426" s="154"/>
      <c r="MSQ426" s="154"/>
      <c r="MSR426" s="154"/>
      <c r="MSS426" s="154"/>
      <c r="MST426" s="154"/>
      <c r="MSU426" s="154"/>
      <c r="MSV426" s="154"/>
      <c r="MSW426" s="154"/>
      <c r="MSX426" s="154"/>
      <c r="MSY426" s="154"/>
      <c r="MSZ426" s="154"/>
      <c r="MTA426" s="154"/>
      <c r="MTB426" s="154"/>
      <c r="MTC426" s="154"/>
      <c r="MTD426" s="154"/>
      <c r="MTE426" s="154"/>
      <c r="MTF426" s="154"/>
      <c r="MTG426" s="154"/>
      <c r="MTH426" s="154"/>
      <c r="MTI426" s="154"/>
      <c r="MTJ426" s="154"/>
      <c r="MTK426" s="154"/>
      <c r="MTL426" s="154"/>
      <c r="MTM426" s="154"/>
      <c r="MTN426" s="154"/>
      <c r="MTO426" s="154"/>
      <c r="MTP426" s="154"/>
      <c r="MTQ426" s="154"/>
      <c r="MTR426" s="154"/>
      <c r="MTS426" s="154"/>
      <c r="MTT426" s="154"/>
      <c r="MTU426" s="154"/>
      <c r="MTV426" s="154"/>
      <c r="MTW426" s="154"/>
      <c r="MTX426" s="154"/>
      <c r="MTY426" s="154"/>
      <c r="MTZ426" s="154"/>
      <c r="MUA426" s="154"/>
      <c r="MUB426" s="154"/>
      <c r="MUC426" s="154"/>
      <c r="MUD426" s="154"/>
      <c r="MUE426" s="154"/>
      <c r="MUF426" s="154"/>
      <c r="MUG426" s="154"/>
      <c r="MUH426" s="154"/>
      <c r="MUI426" s="154"/>
      <c r="MUJ426" s="154"/>
      <c r="MUK426" s="154"/>
      <c r="MUL426" s="154"/>
      <c r="MUM426" s="154"/>
      <c r="MUN426" s="154"/>
      <c r="MUO426" s="154"/>
      <c r="MUP426" s="154"/>
      <c r="MUQ426" s="154"/>
      <c r="MUR426" s="154"/>
      <c r="MUS426" s="154"/>
      <c r="MUT426" s="154"/>
      <c r="MUU426" s="154"/>
      <c r="MUV426" s="154"/>
      <c r="MUW426" s="154"/>
      <c r="MUX426" s="154"/>
      <c r="MUY426" s="154"/>
      <c r="MUZ426" s="154"/>
      <c r="MVA426" s="154"/>
      <c r="MVB426" s="154"/>
      <c r="MVC426" s="154"/>
      <c r="MVD426" s="154"/>
      <c r="MVE426" s="154"/>
      <c r="MVF426" s="154"/>
      <c r="MVG426" s="154"/>
      <c r="MVH426" s="154"/>
      <c r="MVI426" s="154"/>
      <c r="MVJ426" s="154"/>
      <c r="MVK426" s="154"/>
      <c r="MVL426" s="154"/>
      <c r="MVM426" s="154"/>
      <c r="MVN426" s="154"/>
      <c r="MVO426" s="154"/>
      <c r="MVP426" s="154"/>
      <c r="MVQ426" s="154"/>
      <c r="MVR426" s="154"/>
      <c r="MVS426" s="154"/>
      <c r="MVT426" s="154"/>
      <c r="MVU426" s="154"/>
      <c r="MVV426" s="154"/>
      <c r="MVW426" s="154"/>
      <c r="MVX426" s="154"/>
      <c r="MVY426" s="154"/>
      <c r="MVZ426" s="154"/>
      <c r="MWA426" s="154"/>
      <c r="MWB426" s="154"/>
      <c r="MWC426" s="154"/>
      <c r="MWD426" s="154"/>
      <c r="MWE426" s="154"/>
      <c r="MWF426" s="154"/>
      <c r="MWG426" s="154"/>
      <c r="MWH426" s="154"/>
      <c r="MWI426" s="154"/>
      <c r="MWJ426" s="154"/>
      <c r="MWK426" s="154"/>
      <c r="MWL426" s="154"/>
      <c r="MWM426" s="154"/>
      <c r="MWN426" s="154"/>
      <c r="MWO426" s="154"/>
      <c r="MWP426" s="154"/>
      <c r="MWQ426" s="154"/>
      <c r="MWR426" s="154"/>
      <c r="MWS426" s="154"/>
      <c r="MWT426" s="154"/>
      <c r="MWU426" s="154"/>
      <c r="MWV426" s="154"/>
      <c r="MWW426" s="154"/>
      <c r="MWX426" s="154"/>
      <c r="MWY426" s="154"/>
      <c r="MWZ426" s="154"/>
      <c r="MXA426" s="154"/>
      <c r="MXB426" s="154"/>
      <c r="MXC426" s="154"/>
      <c r="MXD426" s="154"/>
      <c r="MXE426" s="154"/>
      <c r="MXF426" s="154"/>
      <c r="MXG426" s="154"/>
      <c r="MXH426" s="154"/>
      <c r="MXI426" s="154"/>
      <c r="MXJ426" s="154"/>
      <c r="MXK426" s="154"/>
      <c r="MXL426" s="154"/>
      <c r="MXM426" s="154"/>
      <c r="MXN426" s="154"/>
      <c r="MXO426" s="154"/>
      <c r="MXP426" s="154"/>
      <c r="MXQ426" s="154"/>
      <c r="MXR426" s="154"/>
      <c r="MXS426" s="154"/>
      <c r="MXT426" s="154"/>
      <c r="MXU426" s="154"/>
      <c r="MXV426" s="154"/>
      <c r="MXW426" s="154"/>
      <c r="MXX426" s="154"/>
      <c r="MXY426" s="154"/>
      <c r="MXZ426" s="154"/>
      <c r="MYA426" s="154"/>
      <c r="MYB426" s="154"/>
      <c r="MYC426" s="154"/>
      <c r="MYD426" s="154"/>
      <c r="MYE426" s="154"/>
      <c r="MYF426" s="154"/>
      <c r="MYG426" s="154"/>
      <c r="MYH426" s="154"/>
      <c r="MYI426" s="154"/>
      <c r="MYJ426" s="154"/>
      <c r="MYK426" s="154"/>
      <c r="MYL426" s="154"/>
      <c r="MYM426" s="154"/>
      <c r="MYN426" s="154"/>
      <c r="MYO426" s="154"/>
      <c r="MYP426" s="154"/>
      <c r="MYQ426" s="154"/>
      <c r="MYR426" s="154"/>
      <c r="MYS426" s="154"/>
      <c r="MYT426" s="154"/>
      <c r="MYU426" s="154"/>
      <c r="MYV426" s="154"/>
      <c r="MYW426" s="154"/>
      <c r="MYX426" s="154"/>
      <c r="MYY426" s="154"/>
      <c r="MYZ426" s="154"/>
      <c r="MZA426" s="154"/>
      <c r="MZB426" s="154"/>
      <c r="MZC426" s="154"/>
      <c r="MZD426" s="154"/>
      <c r="MZE426" s="154"/>
      <c r="MZF426" s="154"/>
      <c r="MZG426" s="154"/>
      <c r="MZH426" s="154"/>
      <c r="MZI426" s="154"/>
      <c r="MZJ426" s="154"/>
      <c r="MZK426" s="154"/>
      <c r="MZL426" s="154"/>
      <c r="MZM426" s="154"/>
      <c r="MZN426" s="154"/>
      <c r="MZO426" s="154"/>
      <c r="MZP426" s="154"/>
      <c r="MZQ426" s="154"/>
      <c r="MZR426" s="154"/>
      <c r="MZS426" s="154"/>
      <c r="MZT426" s="154"/>
      <c r="MZU426" s="154"/>
      <c r="MZV426" s="154"/>
      <c r="MZW426" s="154"/>
      <c r="MZX426" s="154"/>
      <c r="MZY426" s="154"/>
      <c r="MZZ426" s="154"/>
      <c r="NAA426" s="154"/>
      <c r="NAB426" s="154"/>
      <c r="NAC426" s="154"/>
      <c r="NAD426" s="154"/>
      <c r="NAE426" s="154"/>
      <c r="NAF426" s="154"/>
      <c r="NAG426" s="154"/>
      <c r="NAH426" s="154"/>
      <c r="NAI426" s="154"/>
      <c r="NAJ426" s="154"/>
      <c r="NAK426" s="154"/>
      <c r="NAL426" s="154"/>
      <c r="NAM426" s="154"/>
      <c r="NAN426" s="154"/>
      <c r="NAO426" s="154"/>
      <c r="NAP426" s="154"/>
      <c r="NAQ426" s="154"/>
      <c r="NAR426" s="154"/>
      <c r="NAS426" s="154"/>
      <c r="NAT426" s="154"/>
      <c r="NAU426" s="154"/>
      <c r="NAV426" s="154"/>
      <c r="NAW426" s="154"/>
      <c r="NAX426" s="154"/>
      <c r="NAY426" s="154"/>
      <c r="NAZ426" s="154"/>
      <c r="NBA426" s="154"/>
      <c r="NBB426" s="154"/>
      <c r="NBC426" s="154"/>
      <c r="NBD426" s="154"/>
      <c r="NBE426" s="154"/>
      <c r="NBF426" s="154"/>
      <c r="NBG426" s="154"/>
      <c r="NBH426" s="154"/>
      <c r="NBI426" s="154"/>
      <c r="NBJ426" s="154"/>
      <c r="NBK426" s="154"/>
      <c r="NBL426" s="154"/>
      <c r="NBM426" s="154"/>
      <c r="NBN426" s="154"/>
      <c r="NBO426" s="154"/>
      <c r="NBP426" s="154"/>
      <c r="NBQ426" s="154"/>
      <c r="NBR426" s="154"/>
      <c r="NBS426" s="154"/>
      <c r="NBT426" s="154"/>
      <c r="NBU426" s="154"/>
      <c r="NBV426" s="154"/>
      <c r="NBW426" s="154"/>
      <c r="NBX426" s="154"/>
      <c r="NBY426" s="154"/>
      <c r="NBZ426" s="154"/>
      <c r="NCA426" s="154"/>
      <c r="NCB426" s="154"/>
      <c r="NCC426" s="154"/>
      <c r="NCD426" s="154"/>
      <c r="NCE426" s="154"/>
      <c r="NCF426" s="154"/>
      <c r="NCG426" s="154"/>
      <c r="NCH426" s="154"/>
      <c r="NCI426" s="154"/>
      <c r="NCJ426" s="154"/>
      <c r="NCK426" s="154"/>
      <c r="NCL426" s="154"/>
      <c r="NCM426" s="154"/>
      <c r="NCN426" s="154"/>
      <c r="NCO426" s="154"/>
      <c r="NCP426" s="154"/>
      <c r="NCQ426" s="154"/>
      <c r="NCR426" s="154"/>
      <c r="NCS426" s="154"/>
      <c r="NCT426" s="154"/>
      <c r="NCU426" s="154"/>
      <c r="NCV426" s="154"/>
      <c r="NCW426" s="154"/>
      <c r="NCX426" s="154"/>
      <c r="NCY426" s="154"/>
      <c r="NCZ426" s="154"/>
      <c r="NDA426" s="154"/>
      <c r="NDB426" s="154"/>
      <c r="NDC426" s="154"/>
      <c r="NDD426" s="154"/>
      <c r="NDE426" s="154"/>
      <c r="NDF426" s="154"/>
      <c r="NDG426" s="154"/>
      <c r="NDH426" s="154"/>
      <c r="NDI426" s="154"/>
      <c r="NDJ426" s="154"/>
      <c r="NDK426" s="154"/>
      <c r="NDL426" s="154"/>
      <c r="NDM426" s="154"/>
      <c r="NDN426" s="154"/>
      <c r="NDO426" s="154"/>
      <c r="NDP426" s="154"/>
      <c r="NDQ426" s="154"/>
      <c r="NDR426" s="154"/>
      <c r="NDS426" s="154"/>
      <c r="NDT426" s="154"/>
      <c r="NDU426" s="154"/>
      <c r="NDV426" s="154"/>
      <c r="NDW426" s="154"/>
      <c r="NDX426" s="154"/>
      <c r="NDY426" s="154"/>
      <c r="NDZ426" s="154"/>
      <c r="NEA426" s="154"/>
      <c r="NEB426" s="154"/>
      <c r="NEC426" s="154"/>
      <c r="NED426" s="154"/>
      <c r="NEE426" s="154"/>
      <c r="NEF426" s="154"/>
      <c r="NEG426" s="154"/>
      <c r="NEH426" s="154"/>
      <c r="NEI426" s="154"/>
      <c r="NEJ426" s="154"/>
      <c r="NEK426" s="154"/>
      <c r="NEL426" s="154"/>
      <c r="NEM426" s="154"/>
      <c r="NEN426" s="154"/>
      <c r="NEO426" s="154"/>
      <c r="NEP426" s="154"/>
      <c r="NEQ426" s="154"/>
      <c r="NER426" s="154"/>
      <c r="NES426" s="154"/>
      <c r="NET426" s="154"/>
      <c r="NEU426" s="154"/>
      <c r="NEV426" s="154"/>
      <c r="NEW426" s="154"/>
      <c r="NEX426" s="154"/>
      <c r="NEY426" s="154"/>
      <c r="NEZ426" s="154"/>
      <c r="NFA426" s="154"/>
      <c r="NFB426" s="154"/>
      <c r="NFC426" s="154"/>
      <c r="NFD426" s="154"/>
      <c r="NFE426" s="154"/>
      <c r="NFF426" s="154"/>
      <c r="NFG426" s="154"/>
      <c r="NFH426" s="154"/>
      <c r="NFI426" s="154"/>
      <c r="NFJ426" s="154"/>
      <c r="NFK426" s="154"/>
      <c r="NFL426" s="154"/>
      <c r="NFM426" s="154"/>
      <c r="NFN426" s="154"/>
      <c r="NFO426" s="154"/>
      <c r="NFP426" s="154"/>
      <c r="NFQ426" s="154"/>
      <c r="NFR426" s="154"/>
      <c r="NFS426" s="154"/>
      <c r="NFT426" s="154"/>
      <c r="NFU426" s="154"/>
      <c r="NFV426" s="154"/>
      <c r="NFW426" s="154"/>
      <c r="NFX426" s="154"/>
      <c r="NFY426" s="154"/>
      <c r="NFZ426" s="154"/>
      <c r="NGA426" s="154"/>
      <c r="NGB426" s="154"/>
      <c r="NGC426" s="154"/>
      <c r="NGD426" s="154"/>
      <c r="NGE426" s="154"/>
      <c r="NGF426" s="154"/>
      <c r="NGG426" s="154"/>
      <c r="NGH426" s="154"/>
      <c r="NGI426" s="154"/>
      <c r="NGJ426" s="154"/>
      <c r="NGK426" s="154"/>
      <c r="NGL426" s="154"/>
      <c r="NGM426" s="154"/>
      <c r="NGN426" s="154"/>
      <c r="NGO426" s="154"/>
      <c r="NGP426" s="154"/>
      <c r="NGQ426" s="154"/>
      <c r="NGR426" s="154"/>
      <c r="NGS426" s="154"/>
      <c r="NGT426" s="154"/>
      <c r="NGU426" s="154"/>
      <c r="NGV426" s="154"/>
      <c r="NGW426" s="154"/>
      <c r="NGX426" s="154"/>
      <c r="NGY426" s="154"/>
      <c r="NGZ426" s="154"/>
      <c r="NHA426" s="154"/>
      <c r="NHB426" s="154"/>
      <c r="NHC426" s="154"/>
      <c r="NHD426" s="154"/>
      <c r="NHE426" s="154"/>
      <c r="NHF426" s="154"/>
      <c r="NHG426" s="154"/>
      <c r="NHH426" s="154"/>
      <c r="NHI426" s="154"/>
      <c r="NHJ426" s="154"/>
      <c r="NHK426" s="154"/>
      <c r="NHL426" s="154"/>
      <c r="NHM426" s="154"/>
      <c r="NHN426" s="154"/>
      <c r="NHO426" s="154"/>
      <c r="NHP426" s="154"/>
      <c r="NHQ426" s="154"/>
      <c r="NHR426" s="154"/>
      <c r="NHS426" s="154"/>
      <c r="NHT426" s="154"/>
      <c r="NHU426" s="154"/>
      <c r="NHV426" s="154"/>
      <c r="NHW426" s="154"/>
      <c r="NHX426" s="154"/>
      <c r="NHY426" s="154"/>
      <c r="NHZ426" s="154"/>
      <c r="NIA426" s="154"/>
      <c r="NIB426" s="154"/>
      <c r="NIC426" s="154"/>
      <c r="NID426" s="154"/>
      <c r="NIE426" s="154"/>
      <c r="NIF426" s="154"/>
      <c r="NIG426" s="154"/>
      <c r="NIH426" s="154"/>
      <c r="NII426" s="154"/>
      <c r="NIJ426" s="154"/>
      <c r="NIK426" s="154"/>
      <c r="NIL426" s="154"/>
      <c r="NIM426" s="154"/>
      <c r="NIN426" s="154"/>
      <c r="NIO426" s="154"/>
      <c r="NIP426" s="154"/>
      <c r="NIQ426" s="154"/>
      <c r="NIR426" s="154"/>
      <c r="NIS426" s="154"/>
      <c r="NIT426" s="154"/>
      <c r="NIU426" s="154"/>
      <c r="NIV426" s="154"/>
      <c r="NIW426" s="154"/>
      <c r="NIX426" s="154"/>
      <c r="NIY426" s="154"/>
      <c r="NIZ426" s="154"/>
      <c r="NJA426" s="154"/>
      <c r="NJB426" s="154"/>
      <c r="NJC426" s="154"/>
      <c r="NJD426" s="154"/>
      <c r="NJE426" s="154"/>
      <c r="NJF426" s="154"/>
      <c r="NJG426" s="154"/>
      <c r="NJH426" s="154"/>
      <c r="NJI426" s="154"/>
      <c r="NJJ426" s="154"/>
      <c r="NJK426" s="154"/>
      <c r="NJL426" s="154"/>
      <c r="NJM426" s="154"/>
      <c r="NJN426" s="154"/>
      <c r="NJO426" s="154"/>
      <c r="NJP426" s="154"/>
      <c r="NJQ426" s="154"/>
      <c r="NJR426" s="154"/>
      <c r="NJS426" s="154"/>
      <c r="NJT426" s="154"/>
      <c r="NJU426" s="154"/>
      <c r="NJV426" s="154"/>
      <c r="NJW426" s="154"/>
      <c r="NJX426" s="154"/>
      <c r="NJY426" s="154"/>
      <c r="NJZ426" s="154"/>
      <c r="NKA426" s="154"/>
      <c r="NKB426" s="154"/>
      <c r="NKC426" s="154"/>
      <c r="NKD426" s="154"/>
      <c r="NKE426" s="154"/>
      <c r="NKF426" s="154"/>
      <c r="NKG426" s="154"/>
      <c r="NKH426" s="154"/>
      <c r="NKI426" s="154"/>
      <c r="NKJ426" s="154"/>
      <c r="NKK426" s="154"/>
      <c r="NKL426" s="154"/>
      <c r="NKM426" s="154"/>
      <c r="NKN426" s="154"/>
      <c r="NKO426" s="154"/>
      <c r="NKP426" s="154"/>
      <c r="NKQ426" s="154"/>
      <c r="NKR426" s="154"/>
      <c r="NKS426" s="154"/>
      <c r="NKT426" s="154"/>
      <c r="NKU426" s="154"/>
      <c r="NKV426" s="154"/>
      <c r="NKW426" s="154"/>
      <c r="NKX426" s="154"/>
      <c r="NKY426" s="154"/>
      <c r="NKZ426" s="154"/>
      <c r="NLA426" s="154"/>
      <c r="NLB426" s="154"/>
      <c r="NLC426" s="154"/>
      <c r="NLD426" s="154"/>
      <c r="NLE426" s="154"/>
      <c r="NLF426" s="154"/>
      <c r="NLG426" s="154"/>
      <c r="NLH426" s="154"/>
      <c r="NLI426" s="154"/>
      <c r="NLJ426" s="154"/>
      <c r="NLK426" s="154"/>
      <c r="NLL426" s="154"/>
      <c r="NLM426" s="154"/>
      <c r="NLN426" s="154"/>
      <c r="NLO426" s="154"/>
      <c r="NLP426" s="154"/>
      <c r="NLQ426" s="154"/>
      <c r="NLR426" s="154"/>
      <c r="NLS426" s="154"/>
      <c r="NLT426" s="154"/>
      <c r="NLU426" s="154"/>
      <c r="NLV426" s="154"/>
      <c r="NLW426" s="154"/>
      <c r="NLX426" s="154"/>
      <c r="NLY426" s="154"/>
      <c r="NLZ426" s="154"/>
      <c r="NMA426" s="154"/>
      <c r="NMB426" s="154"/>
      <c r="NMC426" s="154"/>
      <c r="NMD426" s="154"/>
      <c r="NME426" s="154"/>
      <c r="NMF426" s="154"/>
      <c r="NMG426" s="154"/>
      <c r="NMH426" s="154"/>
      <c r="NMI426" s="154"/>
      <c r="NMJ426" s="154"/>
      <c r="NMK426" s="154"/>
      <c r="NML426" s="154"/>
      <c r="NMM426" s="154"/>
      <c r="NMN426" s="154"/>
      <c r="NMO426" s="154"/>
      <c r="NMP426" s="154"/>
      <c r="NMQ426" s="154"/>
      <c r="NMR426" s="154"/>
      <c r="NMS426" s="154"/>
      <c r="NMT426" s="154"/>
      <c r="NMU426" s="154"/>
      <c r="NMV426" s="154"/>
      <c r="NMW426" s="154"/>
      <c r="NMX426" s="154"/>
      <c r="NMY426" s="154"/>
      <c r="NMZ426" s="154"/>
      <c r="NNA426" s="154"/>
      <c r="NNB426" s="154"/>
      <c r="NNC426" s="154"/>
      <c r="NND426" s="154"/>
      <c r="NNE426" s="154"/>
      <c r="NNF426" s="154"/>
      <c r="NNG426" s="154"/>
      <c r="NNH426" s="154"/>
      <c r="NNI426" s="154"/>
      <c r="NNJ426" s="154"/>
      <c r="NNK426" s="154"/>
      <c r="NNL426" s="154"/>
      <c r="NNM426" s="154"/>
      <c r="NNN426" s="154"/>
      <c r="NNO426" s="154"/>
      <c r="NNP426" s="154"/>
      <c r="NNQ426" s="154"/>
      <c r="NNR426" s="154"/>
      <c r="NNS426" s="154"/>
      <c r="NNT426" s="154"/>
      <c r="NNU426" s="154"/>
      <c r="NNV426" s="154"/>
      <c r="NNW426" s="154"/>
      <c r="NNX426" s="154"/>
      <c r="NNY426" s="154"/>
      <c r="NNZ426" s="154"/>
      <c r="NOA426" s="154"/>
      <c r="NOB426" s="154"/>
      <c r="NOC426" s="154"/>
      <c r="NOD426" s="154"/>
      <c r="NOE426" s="154"/>
      <c r="NOF426" s="154"/>
      <c r="NOG426" s="154"/>
      <c r="NOH426" s="154"/>
      <c r="NOI426" s="154"/>
      <c r="NOJ426" s="154"/>
      <c r="NOK426" s="154"/>
      <c r="NOL426" s="154"/>
      <c r="NOM426" s="154"/>
      <c r="NON426" s="154"/>
      <c r="NOO426" s="154"/>
      <c r="NOP426" s="154"/>
      <c r="NOQ426" s="154"/>
      <c r="NOR426" s="154"/>
      <c r="NOS426" s="154"/>
      <c r="NOT426" s="154"/>
      <c r="NOU426" s="154"/>
      <c r="NOV426" s="154"/>
      <c r="NOW426" s="154"/>
      <c r="NOX426" s="154"/>
      <c r="NOY426" s="154"/>
      <c r="NOZ426" s="154"/>
      <c r="NPA426" s="154"/>
      <c r="NPB426" s="154"/>
      <c r="NPC426" s="154"/>
      <c r="NPD426" s="154"/>
      <c r="NPE426" s="154"/>
      <c r="NPF426" s="154"/>
      <c r="NPG426" s="154"/>
      <c r="NPH426" s="154"/>
      <c r="NPI426" s="154"/>
      <c r="NPJ426" s="154"/>
      <c r="NPK426" s="154"/>
      <c r="NPL426" s="154"/>
      <c r="NPM426" s="154"/>
      <c r="NPN426" s="154"/>
      <c r="NPO426" s="154"/>
      <c r="NPP426" s="154"/>
      <c r="NPQ426" s="154"/>
      <c r="NPR426" s="154"/>
      <c r="NPS426" s="154"/>
      <c r="NPT426" s="154"/>
      <c r="NPU426" s="154"/>
      <c r="NPV426" s="154"/>
      <c r="NPW426" s="154"/>
      <c r="NPX426" s="154"/>
      <c r="NPY426" s="154"/>
      <c r="NPZ426" s="154"/>
      <c r="NQA426" s="154"/>
      <c r="NQB426" s="154"/>
      <c r="NQC426" s="154"/>
      <c r="NQD426" s="154"/>
      <c r="NQE426" s="154"/>
      <c r="NQF426" s="154"/>
      <c r="NQG426" s="154"/>
      <c r="NQH426" s="154"/>
      <c r="NQI426" s="154"/>
      <c r="NQJ426" s="154"/>
      <c r="NQK426" s="154"/>
      <c r="NQL426" s="154"/>
      <c r="NQM426" s="154"/>
      <c r="NQN426" s="154"/>
      <c r="NQO426" s="154"/>
      <c r="NQP426" s="154"/>
      <c r="NQQ426" s="154"/>
      <c r="NQR426" s="154"/>
      <c r="NQS426" s="154"/>
      <c r="NQT426" s="154"/>
      <c r="NQU426" s="154"/>
      <c r="NQV426" s="154"/>
      <c r="NQW426" s="154"/>
      <c r="NQX426" s="154"/>
      <c r="NQY426" s="154"/>
      <c r="NQZ426" s="154"/>
      <c r="NRA426" s="154"/>
      <c r="NRB426" s="154"/>
      <c r="NRC426" s="154"/>
      <c r="NRD426" s="154"/>
      <c r="NRE426" s="154"/>
      <c r="NRF426" s="154"/>
      <c r="NRG426" s="154"/>
      <c r="NRH426" s="154"/>
      <c r="NRI426" s="154"/>
      <c r="NRJ426" s="154"/>
      <c r="NRK426" s="154"/>
      <c r="NRL426" s="154"/>
      <c r="NRM426" s="154"/>
      <c r="NRN426" s="154"/>
      <c r="NRO426" s="154"/>
      <c r="NRP426" s="154"/>
      <c r="NRQ426" s="154"/>
      <c r="NRR426" s="154"/>
      <c r="NRS426" s="154"/>
      <c r="NRT426" s="154"/>
      <c r="NRU426" s="154"/>
      <c r="NRV426" s="154"/>
      <c r="NRW426" s="154"/>
      <c r="NRX426" s="154"/>
      <c r="NRY426" s="154"/>
      <c r="NRZ426" s="154"/>
      <c r="NSA426" s="154"/>
      <c r="NSB426" s="154"/>
      <c r="NSC426" s="154"/>
      <c r="NSD426" s="154"/>
      <c r="NSE426" s="154"/>
      <c r="NSF426" s="154"/>
      <c r="NSG426" s="154"/>
      <c r="NSH426" s="154"/>
      <c r="NSI426" s="154"/>
      <c r="NSJ426" s="154"/>
      <c r="NSK426" s="154"/>
      <c r="NSL426" s="154"/>
      <c r="NSM426" s="154"/>
      <c r="NSN426" s="154"/>
      <c r="NSO426" s="154"/>
      <c r="NSP426" s="154"/>
      <c r="NSQ426" s="154"/>
      <c r="NSR426" s="154"/>
      <c r="NSS426" s="154"/>
      <c r="NST426" s="154"/>
      <c r="NSU426" s="154"/>
      <c r="NSV426" s="154"/>
      <c r="NSW426" s="154"/>
      <c r="NSX426" s="154"/>
      <c r="NSY426" s="154"/>
      <c r="NSZ426" s="154"/>
      <c r="NTA426" s="154"/>
      <c r="NTB426" s="154"/>
      <c r="NTC426" s="154"/>
      <c r="NTD426" s="154"/>
      <c r="NTE426" s="154"/>
      <c r="NTF426" s="154"/>
      <c r="NTG426" s="154"/>
      <c r="NTH426" s="154"/>
      <c r="NTI426" s="154"/>
      <c r="NTJ426" s="154"/>
      <c r="NTK426" s="154"/>
      <c r="NTL426" s="154"/>
      <c r="NTM426" s="154"/>
      <c r="NTN426" s="154"/>
      <c r="NTO426" s="154"/>
      <c r="NTP426" s="154"/>
      <c r="NTQ426" s="154"/>
      <c r="NTR426" s="154"/>
      <c r="NTS426" s="154"/>
      <c r="NTT426" s="154"/>
      <c r="NTU426" s="154"/>
      <c r="NTV426" s="154"/>
      <c r="NTW426" s="154"/>
      <c r="NTX426" s="154"/>
      <c r="NTY426" s="154"/>
      <c r="NTZ426" s="154"/>
      <c r="NUA426" s="154"/>
      <c r="NUB426" s="154"/>
      <c r="NUC426" s="154"/>
      <c r="NUD426" s="154"/>
      <c r="NUE426" s="154"/>
      <c r="NUF426" s="154"/>
      <c r="NUG426" s="154"/>
      <c r="NUH426" s="154"/>
      <c r="NUI426" s="154"/>
      <c r="NUJ426" s="154"/>
      <c r="NUK426" s="154"/>
      <c r="NUL426" s="154"/>
      <c r="NUM426" s="154"/>
      <c r="NUN426" s="154"/>
      <c r="NUO426" s="154"/>
      <c r="NUP426" s="154"/>
      <c r="NUQ426" s="154"/>
      <c r="NUR426" s="154"/>
      <c r="NUS426" s="154"/>
      <c r="NUT426" s="154"/>
      <c r="NUU426" s="154"/>
      <c r="NUV426" s="154"/>
      <c r="NUW426" s="154"/>
      <c r="NUX426" s="154"/>
      <c r="NUY426" s="154"/>
      <c r="NUZ426" s="154"/>
      <c r="NVA426" s="154"/>
      <c r="NVB426" s="154"/>
      <c r="NVC426" s="154"/>
      <c r="NVD426" s="154"/>
      <c r="NVE426" s="154"/>
      <c r="NVF426" s="154"/>
      <c r="NVG426" s="154"/>
      <c r="NVH426" s="154"/>
      <c r="NVI426" s="154"/>
      <c r="NVJ426" s="154"/>
      <c r="NVK426" s="154"/>
      <c r="NVL426" s="154"/>
      <c r="NVM426" s="154"/>
      <c r="NVN426" s="154"/>
      <c r="NVO426" s="154"/>
      <c r="NVP426" s="154"/>
      <c r="NVQ426" s="154"/>
      <c r="NVR426" s="154"/>
      <c r="NVS426" s="154"/>
      <c r="NVT426" s="154"/>
      <c r="NVU426" s="154"/>
      <c r="NVV426" s="154"/>
      <c r="NVW426" s="154"/>
      <c r="NVX426" s="154"/>
      <c r="NVY426" s="154"/>
      <c r="NVZ426" s="154"/>
      <c r="NWA426" s="154"/>
      <c r="NWB426" s="154"/>
      <c r="NWC426" s="154"/>
      <c r="NWD426" s="154"/>
      <c r="NWE426" s="154"/>
      <c r="NWF426" s="154"/>
      <c r="NWG426" s="154"/>
      <c r="NWH426" s="154"/>
      <c r="NWI426" s="154"/>
      <c r="NWJ426" s="154"/>
      <c r="NWK426" s="154"/>
      <c r="NWL426" s="154"/>
      <c r="NWM426" s="154"/>
      <c r="NWN426" s="154"/>
      <c r="NWO426" s="154"/>
      <c r="NWP426" s="154"/>
      <c r="NWQ426" s="154"/>
      <c r="NWR426" s="154"/>
      <c r="NWS426" s="154"/>
      <c r="NWT426" s="154"/>
      <c r="NWU426" s="154"/>
      <c r="NWV426" s="154"/>
      <c r="NWW426" s="154"/>
      <c r="NWX426" s="154"/>
      <c r="NWY426" s="154"/>
      <c r="NWZ426" s="154"/>
      <c r="NXA426" s="154"/>
      <c r="NXB426" s="154"/>
      <c r="NXC426" s="154"/>
      <c r="NXD426" s="154"/>
      <c r="NXE426" s="154"/>
      <c r="NXF426" s="154"/>
      <c r="NXG426" s="154"/>
      <c r="NXH426" s="154"/>
      <c r="NXI426" s="154"/>
      <c r="NXJ426" s="154"/>
      <c r="NXK426" s="154"/>
      <c r="NXL426" s="154"/>
      <c r="NXM426" s="154"/>
      <c r="NXN426" s="154"/>
      <c r="NXO426" s="154"/>
      <c r="NXP426" s="154"/>
      <c r="NXQ426" s="154"/>
      <c r="NXR426" s="154"/>
      <c r="NXS426" s="154"/>
      <c r="NXT426" s="154"/>
      <c r="NXU426" s="154"/>
      <c r="NXV426" s="154"/>
      <c r="NXW426" s="154"/>
      <c r="NXX426" s="154"/>
      <c r="NXY426" s="154"/>
      <c r="NXZ426" s="154"/>
      <c r="NYA426" s="154"/>
      <c r="NYB426" s="154"/>
      <c r="NYC426" s="154"/>
      <c r="NYD426" s="154"/>
      <c r="NYE426" s="154"/>
      <c r="NYF426" s="154"/>
      <c r="NYG426" s="154"/>
      <c r="NYH426" s="154"/>
      <c r="NYI426" s="154"/>
      <c r="NYJ426" s="154"/>
      <c r="NYK426" s="154"/>
      <c r="NYL426" s="154"/>
      <c r="NYM426" s="154"/>
      <c r="NYN426" s="154"/>
      <c r="NYO426" s="154"/>
      <c r="NYP426" s="154"/>
      <c r="NYQ426" s="154"/>
      <c r="NYR426" s="154"/>
      <c r="NYS426" s="154"/>
      <c r="NYT426" s="154"/>
      <c r="NYU426" s="154"/>
      <c r="NYV426" s="154"/>
      <c r="NYW426" s="154"/>
      <c r="NYX426" s="154"/>
      <c r="NYY426" s="154"/>
      <c r="NYZ426" s="154"/>
      <c r="NZA426" s="154"/>
      <c r="NZB426" s="154"/>
      <c r="NZC426" s="154"/>
      <c r="NZD426" s="154"/>
      <c r="NZE426" s="154"/>
      <c r="NZF426" s="154"/>
      <c r="NZG426" s="154"/>
      <c r="NZH426" s="154"/>
      <c r="NZI426" s="154"/>
      <c r="NZJ426" s="154"/>
      <c r="NZK426" s="154"/>
      <c r="NZL426" s="154"/>
      <c r="NZM426" s="154"/>
      <c r="NZN426" s="154"/>
      <c r="NZO426" s="154"/>
      <c r="NZP426" s="154"/>
      <c r="NZQ426" s="154"/>
      <c r="NZR426" s="154"/>
      <c r="NZS426" s="154"/>
      <c r="NZT426" s="154"/>
      <c r="NZU426" s="154"/>
      <c r="NZV426" s="154"/>
      <c r="NZW426" s="154"/>
      <c r="NZX426" s="154"/>
      <c r="NZY426" s="154"/>
      <c r="NZZ426" s="154"/>
      <c r="OAA426" s="154"/>
      <c r="OAB426" s="154"/>
      <c r="OAC426" s="154"/>
      <c r="OAD426" s="154"/>
      <c r="OAE426" s="154"/>
      <c r="OAF426" s="154"/>
      <c r="OAG426" s="154"/>
      <c r="OAH426" s="154"/>
      <c r="OAI426" s="154"/>
      <c r="OAJ426" s="154"/>
      <c r="OAK426" s="154"/>
      <c r="OAL426" s="154"/>
      <c r="OAM426" s="154"/>
      <c r="OAN426" s="154"/>
      <c r="OAO426" s="154"/>
      <c r="OAP426" s="154"/>
      <c r="OAQ426" s="154"/>
      <c r="OAR426" s="154"/>
      <c r="OAS426" s="154"/>
      <c r="OAT426" s="154"/>
      <c r="OAU426" s="154"/>
      <c r="OAV426" s="154"/>
      <c r="OAW426" s="154"/>
      <c r="OAX426" s="154"/>
      <c r="OAY426" s="154"/>
      <c r="OAZ426" s="154"/>
      <c r="OBA426" s="154"/>
      <c r="OBB426" s="154"/>
      <c r="OBC426" s="154"/>
      <c r="OBD426" s="154"/>
      <c r="OBE426" s="154"/>
      <c r="OBF426" s="154"/>
      <c r="OBG426" s="154"/>
      <c r="OBH426" s="154"/>
      <c r="OBI426" s="154"/>
      <c r="OBJ426" s="154"/>
      <c r="OBK426" s="154"/>
      <c r="OBL426" s="154"/>
      <c r="OBM426" s="154"/>
      <c r="OBN426" s="154"/>
      <c r="OBO426" s="154"/>
      <c r="OBP426" s="154"/>
      <c r="OBQ426" s="154"/>
      <c r="OBR426" s="154"/>
      <c r="OBS426" s="154"/>
      <c r="OBT426" s="154"/>
      <c r="OBU426" s="154"/>
      <c r="OBV426" s="154"/>
      <c r="OBW426" s="154"/>
      <c r="OBX426" s="154"/>
      <c r="OBY426" s="154"/>
      <c r="OBZ426" s="154"/>
      <c r="OCA426" s="154"/>
      <c r="OCB426" s="154"/>
      <c r="OCC426" s="154"/>
      <c r="OCD426" s="154"/>
      <c r="OCE426" s="154"/>
      <c r="OCF426" s="154"/>
      <c r="OCG426" s="154"/>
      <c r="OCH426" s="154"/>
      <c r="OCI426" s="154"/>
      <c r="OCJ426" s="154"/>
      <c r="OCK426" s="154"/>
      <c r="OCL426" s="154"/>
      <c r="OCM426" s="154"/>
      <c r="OCN426" s="154"/>
      <c r="OCO426" s="154"/>
      <c r="OCP426" s="154"/>
      <c r="OCQ426" s="154"/>
      <c r="OCR426" s="154"/>
      <c r="OCS426" s="154"/>
      <c r="OCT426" s="154"/>
      <c r="OCU426" s="154"/>
      <c r="OCV426" s="154"/>
      <c r="OCW426" s="154"/>
      <c r="OCX426" s="154"/>
      <c r="OCY426" s="154"/>
      <c r="OCZ426" s="154"/>
      <c r="ODA426" s="154"/>
      <c r="ODB426" s="154"/>
      <c r="ODC426" s="154"/>
      <c r="ODD426" s="154"/>
      <c r="ODE426" s="154"/>
      <c r="ODF426" s="154"/>
      <c r="ODG426" s="154"/>
      <c r="ODH426" s="154"/>
      <c r="ODI426" s="154"/>
      <c r="ODJ426" s="154"/>
      <c r="ODK426" s="154"/>
      <c r="ODL426" s="154"/>
      <c r="ODM426" s="154"/>
      <c r="ODN426" s="154"/>
      <c r="ODO426" s="154"/>
      <c r="ODP426" s="154"/>
      <c r="ODQ426" s="154"/>
      <c r="ODR426" s="154"/>
      <c r="ODS426" s="154"/>
      <c r="ODT426" s="154"/>
      <c r="ODU426" s="154"/>
      <c r="ODV426" s="154"/>
      <c r="ODW426" s="154"/>
      <c r="ODX426" s="154"/>
      <c r="ODY426" s="154"/>
      <c r="ODZ426" s="154"/>
      <c r="OEA426" s="154"/>
      <c r="OEB426" s="154"/>
      <c r="OEC426" s="154"/>
      <c r="OED426" s="154"/>
      <c r="OEE426" s="154"/>
      <c r="OEF426" s="154"/>
      <c r="OEG426" s="154"/>
      <c r="OEH426" s="154"/>
      <c r="OEI426" s="154"/>
      <c r="OEJ426" s="154"/>
      <c r="OEK426" s="154"/>
      <c r="OEL426" s="154"/>
      <c r="OEM426" s="154"/>
      <c r="OEN426" s="154"/>
      <c r="OEO426" s="154"/>
      <c r="OEP426" s="154"/>
      <c r="OEQ426" s="154"/>
      <c r="OER426" s="154"/>
      <c r="OES426" s="154"/>
      <c r="OET426" s="154"/>
      <c r="OEU426" s="154"/>
      <c r="OEV426" s="154"/>
      <c r="OEW426" s="154"/>
      <c r="OEX426" s="154"/>
      <c r="OEY426" s="154"/>
      <c r="OEZ426" s="154"/>
      <c r="OFA426" s="154"/>
      <c r="OFB426" s="154"/>
      <c r="OFC426" s="154"/>
      <c r="OFD426" s="154"/>
      <c r="OFE426" s="154"/>
      <c r="OFF426" s="154"/>
      <c r="OFG426" s="154"/>
      <c r="OFH426" s="154"/>
      <c r="OFI426" s="154"/>
      <c r="OFJ426" s="154"/>
      <c r="OFK426" s="154"/>
      <c r="OFL426" s="154"/>
      <c r="OFM426" s="154"/>
      <c r="OFN426" s="154"/>
      <c r="OFO426" s="154"/>
      <c r="OFP426" s="154"/>
      <c r="OFQ426" s="154"/>
      <c r="OFR426" s="154"/>
      <c r="OFS426" s="154"/>
      <c r="OFT426" s="154"/>
      <c r="OFU426" s="154"/>
      <c r="OFV426" s="154"/>
      <c r="OFW426" s="154"/>
      <c r="OFX426" s="154"/>
      <c r="OFY426" s="154"/>
      <c r="OFZ426" s="154"/>
      <c r="OGA426" s="154"/>
      <c r="OGB426" s="154"/>
      <c r="OGC426" s="154"/>
      <c r="OGD426" s="154"/>
      <c r="OGE426" s="154"/>
      <c r="OGF426" s="154"/>
      <c r="OGG426" s="154"/>
      <c r="OGH426" s="154"/>
      <c r="OGI426" s="154"/>
      <c r="OGJ426" s="154"/>
      <c r="OGK426" s="154"/>
      <c r="OGL426" s="154"/>
      <c r="OGM426" s="154"/>
      <c r="OGN426" s="154"/>
      <c r="OGO426" s="154"/>
      <c r="OGP426" s="154"/>
      <c r="OGQ426" s="154"/>
      <c r="OGR426" s="154"/>
      <c r="OGS426" s="154"/>
      <c r="OGT426" s="154"/>
      <c r="OGU426" s="154"/>
      <c r="OGV426" s="154"/>
      <c r="OGW426" s="154"/>
      <c r="OGX426" s="154"/>
      <c r="OGY426" s="154"/>
      <c r="OGZ426" s="154"/>
      <c r="OHA426" s="154"/>
      <c r="OHB426" s="154"/>
      <c r="OHC426" s="154"/>
      <c r="OHD426" s="154"/>
      <c r="OHE426" s="154"/>
      <c r="OHF426" s="154"/>
      <c r="OHG426" s="154"/>
      <c r="OHH426" s="154"/>
      <c r="OHI426" s="154"/>
      <c r="OHJ426" s="154"/>
      <c r="OHK426" s="154"/>
      <c r="OHL426" s="154"/>
      <c r="OHM426" s="154"/>
      <c r="OHN426" s="154"/>
      <c r="OHO426" s="154"/>
      <c r="OHP426" s="154"/>
      <c r="OHQ426" s="154"/>
      <c r="OHR426" s="154"/>
      <c r="OHS426" s="154"/>
      <c r="OHT426" s="154"/>
      <c r="OHU426" s="154"/>
      <c r="OHV426" s="154"/>
      <c r="OHW426" s="154"/>
      <c r="OHX426" s="154"/>
      <c r="OHY426" s="154"/>
      <c r="OHZ426" s="154"/>
      <c r="OIA426" s="154"/>
      <c r="OIB426" s="154"/>
      <c r="OIC426" s="154"/>
      <c r="OID426" s="154"/>
      <c r="OIE426" s="154"/>
      <c r="OIF426" s="154"/>
      <c r="OIG426" s="154"/>
      <c r="OIH426" s="154"/>
      <c r="OII426" s="154"/>
      <c r="OIJ426" s="154"/>
      <c r="OIK426" s="154"/>
      <c r="OIL426" s="154"/>
      <c r="OIM426" s="154"/>
      <c r="OIN426" s="154"/>
      <c r="OIO426" s="154"/>
      <c r="OIP426" s="154"/>
      <c r="OIQ426" s="154"/>
      <c r="OIR426" s="154"/>
      <c r="OIS426" s="154"/>
      <c r="OIT426" s="154"/>
      <c r="OIU426" s="154"/>
      <c r="OIV426" s="154"/>
      <c r="OIW426" s="154"/>
      <c r="OIX426" s="154"/>
      <c r="OIY426" s="154"/>
      <c r="OIZ426" s="154"/>
      <c r="OJA426" s="154"/>
      <c r="OJB426" s="154"/>
      <c r="OJC426" s="154"/>
      <c r="OJD426" s="154"/>
      <c r="OJE426" s="154"/>
      <c r="OJF426" s="154"/>
      <c r="OJG426" s="154"/>
      <c r="OJH426" s="154"/>
      <c r="OJI426" s="154"/>
      <c r="OJJ426" s="154"/>
      <c r="OJK426" s="154"/>
      <c r="OJL426" s="154"/>
      <c r="OJM426" s="154"/>
      <c r="OJN426" s="154"/>
      <c r="OJO426" s="154"/>
      <c r="OJP426" s="154"/>
      <c r="OJQ426" s="154"/>
      <c r="OJR426" s="154"/>
      <c r="OJS426" s="154"/>
      <c r="OJT426" s="154"/>
      <c r="OJU426" s="154"/>
      <c r="OJV426" s="154"/>
      <c r="OJW426" s="154"/>
      <c r="OJX426" s="154"/>
      <c r="OJY426" s="154"/>
      <c r="OJZ426" s="154"/>
      <c r="OKA426" s="154"/>
      <c r="OKB426" s="154"/>
      <c r="OKC426" s="154"/>
      <c r="OKD426" s="154"/>
      <c r="OKE426" s="154"/>
      <c r="OKF426" s="154"/>
      <c r="OKG426" s="154"/>
      <c r="OKH426" s="154"/>
      <c r="OKI426" s="154"/>
      <c r="OKJ426" s="154"/>
      <c r="OKK426" s="154"/>
      <c r="OKL426" s="154"/>
      <c r="OKM426" s="154"/>
      <c r="OKN426" s="154"/>
      <c r="OKO426" s="154"/>
      <c r="OKP426" s="154"/>
      <c r="OKQ426" s="154"/>
      <c r="OKR426" s="154"/>
      <c r="OKS426" s="154"/>
      <c r="OKT426" s="154"/>
      <c r="OKU426" s="154"/>
      <c r="OKV426" s="154"/>
      <c r="OKW426" s="154"/>
      <c r="OKX426" s="154"/>
      <c r="OKY426" s="154"/>
      <c r="OKZ426" s="154"/>
      <c r="OLA426" s="154"/>
      <c r="OLB426" s="154"/>
      <c r="OLC426" s="154"/>
      <c r="OLD426" s="154"/>
      <c r="OLE426" s="154"/>
      <c r="OLF426" s="154"/>
      <c r="OLG426" s="154"/>
      <c r="OLH426" s="154"/>
      <c r="OLI426" s="154"/>
      <c r="OLJ426" s="154"/>
      <c r="OLK426" s="154"/>
      <c r="OLL426" s="154"/>
      <c r="OLM426" s="154"/>
      <c r="OLN426" s="154"/>
      <c r="OLO426" s="154"/>
      <c r="OLP426" s="154"/>
      <c r="OLQ426" s="154"/>
      <c r="OLR426" s="154"/>
      <c r="OLS426" s="154"/>
      <c r="OLT426" s="154"/>
      <c r="OLU426" s="154"/>
      <c r="OLV426" s="154"/>
      <c r="OLW426" s="154"/>
      <c r="OLX426" s="154"/>
      <c r="OLY426" s="154"/>
      <c r="OLZ426" s="154"/>
      <c r="OMA426" s="154"/>
      <c r="OMB426" s="154"/>
      <c r="OMC426" s="154"/>
      <c r="OMD426" s="154"/>
      <c r="OME426" s="154"/>
      <c r="OMF426" s="154"/>
      <c r="OMG426" s="154"/>
      <c r="OMH426" s="154"/>
      <c r="OMI426" s="154"/>
      <c r="OMJ426" s="154"/>
      <c r="OMK426" s="154"/>
      <c r="OML426" s="154"/>
      <c r="OMM426" s="154"/>
      <c r="OMN426" s="154"/>
      <c r="OMO426" s="154"/>
      <c r="OMP426" s="154"/>
      <c r="OMQ426" s="154"/>
      <c r="OMR426" s="154"/>
      <c r="OMS426" s="154"/>
      <c r="OMT426" s="154"/>
      <c r="OMU426" s="154"/>
      <c r="OMV426" s="154"/>
      <c r="OMW426" s="154"/>
      <c r="OMX426" s="154"/>
      <c r="OMY426" s="154"/>
      <c r="OMZ426" s="154"/>
      <c r="ONA426" s="154"/>
      <c r="ONB426" s="154"/>
      <c r="ONC426" s="154"/>
      <c r="OND426" s="154"/>
      <c r="ONE426" s="154"/>
      <c r="ONF426" s="154"/>
      <c r="ONG426" s="154"/>
      <c r="ONH426" s="154"/>
      <c r="ONI426" s="154"/>
      <c r="ONJ426" s="154"/>
      <c r="ONK426" s="154"/>
      <c r="ONL426" s="154"/>
      <c r="ONM426" s="154"/>
      <c r="ONN426" s="154"/>
      <c r="ONO426" s="154"/>
      <c r="ONP426" s="154"/>
      <c r="ONQ426" s="154"/>
      <c r="ONR426" s="154"/>
      <c r="ONS426" s="154"/>
      <c r="ONT426" s="154"/>
      <c r="ONU426" s="154"/>
      <c r="ONV426" s="154"/>
      <c r="ONW426" s="154"/>
      <c r="ONX426" s="154"/>
      <c r="ONY426" s="154"/>
      <c r="ONZ426" s="154"/>
      <c r="OOA426" s="154"/>
      <c r="OOB426" s="154"/>
      <c r="OOC426" s="154"/>
      <c r="OOD426" s="154"/>
      <c r="OOE426" s="154"/>
      <c r="OOF426" s="154"/>
      <c r="OOG426" s="154"/>
      <c r="OOH426" s="154"/>
      <c r="OOI426" s="154"/>
      <c r="OOJ426" s="154"/>
      <c r="OOK426" s="154"/>
      <c r="OOL426" s="154"/>
      <c r="OOM426" s="154"/>
      <c r="OON426" s="154"/>
      <c r="OOO426" s="154"/>
      <c r="OOP426" s="154"/>
      <c r="OOQ426" s="154"/>
      <c r="OOR426" s="154"/>
      <c r="OOS426" s="154"/>
      <c r="OOT426" s="154"/>
      <c r="OOU426" s="154"/>
      <c r="OOV426" s="154"/>
      <c r="OOW426" s="154"/>
      <c r="OOX426" s="154"/>
      <c r="OOY426" s="154"/>
      <c r="OOZ426" s="154"/>
      <c r="OPA426" s="154"/>
      <c r="OPB426" s="154"/>
      <c r="OPC426" s="154"/>
      <c r="OPD426" s="154"/>
      <c r="OPE426" s="154"/>
      <c r="OPF426" s="154"/>
      <c r="OPG426" s="154"/>
      <c r="OPH426" s="154"/>
      <c r="OPI426" s="154"/>
      <c r="OPJ426" s="154"/>
      <c r="OPK426" s="154"/>
      <c r="OPL426" s="154"/>
      <c r="OPM426" s="154"/>
      <c r="OPN426" s="154"/>
      <c r="OPO426" s="154"/>
      <c r="OPP426" s="154"/>
      <c r="OPQ426" s="154"/>
      <c r="OPR426" s="154"/>
      <c r="OPS426" s="154"/>
      <c r="OPT426" s="154"/>
      <c r="OPU426" s="154"/>
      <c r="OPV426" s="154"/>
      <c r="OPW426" s="154"/>
      <c r="OPX426" s="154"/>
      <c r="OPY426" s="154"/>
      <c r="OPZ426" s="154"/>
      <c r="OQA426" s="154"/>
      <c r="OQB426" s="154"/>
      <c r="OQC426" s="154"/>
      <c r="OQD426" s="154"/>
      <c r="OQE426" s="154"/>
      <c r="OQF426" s="154"/>
      <c r="OQG426" s="154"/>
      <c r="OQH426" s="154"/>
      <c r="OQI426" s="154"/>
      <c r="OQJ426" s="154"/>
      <c r="OQK426" s="154"/>
      <c r="OQL426" s="154"/>
      <c r="OQM426" s="154"/>
      <c r="OQN426" s="154"/>
      <c r="OQO426" s="154"/>
      <c r="OQP426" s="154"/>
      <c r="OQQ426" s="154"/>
      <c r="OQR426" s="154"/>
      <c r="OQS426" s="154"/>
      <c r="OQT426" s="154"/>
      <c r="OQU426" s="154"/>
      <c r="OQV426" s="154"/>
      <c r="OQW426" s="154"/>
      <c r="OQX426" s="154"/>
      <c r="OQY426" s="154"/>
      <c r="OQZ426" s="154"/>
      <c r="ORA426" s="154"/>
      <c r="ORB426" s="154"/>
      <c r="ORC426" s="154"/>
      <c r="ORD426" s="154"/>
      <c r="ORE426" s="154"/>
      <c r="ORF426" s="154"/>
      <c r="ORG426" s="154"/>
      <c r="ORH426" s="154"/>
      <c r="ORI426" s="154"/>
      <c r="ORJ426" s="154"/>
      <c r="ORK426" s="154"/>
      <c r="ORL426" s="154"/>
      <c r="ORM426" s="154"/>
      <c r="ORN426" s="154"/>
      <c r="ORO426" s="154"/>
      <c r="ORP426" s="154"/>
      <c r="ORQ426" s="154"/>
      <c r="ORR426" s="154"/>
      <c r="ORS426" s="154"/>
      <c r="ORT426" s="154"/>
      <c r="ORU426" s="154"/>
      <c r="ORV426" s="154"/>
      <c r="ORW426" s="154"/>
      <c r="ORX426" s="154"/>
      <c r="ORY426" s="154"/>
      <c r="ORZ426" s="154"/>
      <c r="OSA426" s="154"/>
      <c r="OSB426" s="154"/>
      <c r="OSC426" s="154"/>
      <c r="OSD426" s="154"/>
      <c r="OSE426" s="154"/>
      <c r="OSF426" s="154"/>
      <c r="OSG426" s="154"/>
      <c r="OSH426" s="154"/>
      <c r="OSI426" s="154"/>
      <c r="OSJ426" s="154"/>
      <c r="OSK426" s="154"/>
      <c r="OSL426" s="154"/>
      <c r="OSM426" s="154"/>
      <c r="OSN426" s="154"/>
      <c r="OSO426" s="154"/>
      <c r="OSP426" s="154"/>
      <c r="OSQ426" s="154"/>
      <c r="OSR426" s="154"/>
      <c r="OSS426" s="154"/>
      <c r="OST426" s="154"/>
      <c r="OSU426" s="154"/>
      <c r="OSV426" s="154"/>
      <c r="OSW426" s="154"/>
      <c r="OSX426" s="154"/>
      <c r="OSY426" s="154"/>
      <c r="OSZ426" s="154"/>
      <c r="OTA426" s="154"/>
      <c r="OTB426" s="154"/>
      <c r="OTC426" s="154"/>
      <c r="OTD426" s="154"/>
      <c r="OTE426" s="154"/>
      <c r="OTF426" s="154"/>
      <c r="OTG426" s="154"/>
      <c r="OTH426" s="154"/>
      <c r="OTI426" s="154"/>
      <c r="OTJ426" s="154"/>
      <c r="OTK426" s="154"/>
      <c r="OTL426" s="154"/>
      <c r="OTM426" s="154"/>
      <c r="OTN426" s="154"/>
      <c r="OTO426" s="154"/>
      <c r="OTP426" s="154"/>
      <c r="OTQ426" s="154"/>
      <c r="OTR426" s="154"/>
      <c r="OTS426" s="154"/>
      <c r="OTT426" s="154"/>
      <c r="OTU426" s="154"/>
      <c r="OTV426" s="154"/>
      <c r="OTW426" s="154"/>
      <c r="OTX426" s="154"/>
      <c r="OTY426" s="154"/>
      <c r="OTZ426" s="154"/>
      <c r="OUA426" s="154"/>
      <c r="OUB426" s="154"/>
      <c r="OUC426" s="154"/>
      <c r="OUD426" s="154"/>
      <c r="OUE426" s="154"/>
      <c r="OUF426" s="154"/>
      <c r="OUG426" s="154"/>
      <c r="OUH426" s="154"/>
      <c r="OUI426" s="154"/>
      <c r="OUJ426" s="154"/>
      <c r="OUK426" s="154"/>
      <c r="OUL426" s="154"/>
      <c r="OUM426" s="154"/>
      <c r="OUN426" s="154"/>
      <c r="OUO426" s="154"/>
      <c r="OUP426" s="154"/>
      <c r="OUQ426" s="154"/>
      <c r="OUR426" s="154"/>
      <c r="OUS426" s="154"/>
      <c r="OUT426" s="154"/>
      <c r="OUU426" s="154"/>
      <c r="OUV426" s="154"/>
      <c r="OUW426" s="154"/>
      <c r="OUX426" s="154"/>
      <c r="OUY426" s="154"/>
      <c r="OUZ426" s="154"/>
      <c r="OVA426" s="154"/>
      <c r="OVB426" s="154"/>
      <c r="OVC426" s="154"/>
      <c r="OVD426" s="154"/>
      <c r="OVE426" s="154"/>
      <c r="OVF426" s="154"/>
      <c r="OVG426" s="154"/>
      <c r="OVH426" s="154"/>
      <c r="OVI426" s="154"/>
      <c r="OVJ426" s="154"/>
      <c r="OVK426" s="154"/>
      <c r="OVL426" s="154"/>
      <c r="OVM426" s="154"/>
      <c r="OVN426" s="154"/>
      <c r="OVO426" s="154"/>
      <c r="OVP426" s="154"/>
      <c r="OVQ426" s="154"/>
      <c r="OVR426" s="154"/>
      <c r="OVS426" s="154"/>
      <c r="OVT426" s="154"/>
      <c r="OVU426" s="154"/>
      <c r="OVV426" s="154"/>
      <c r="OVW426" s="154"/>
      <c r="OVX426" s="154"/>
      <c r="OVY426" s="154"/>
      <c r="OVZ426" s="154"/>
      <c r="OWA426" s="154"/>
      <c r="OWB426" s="154"/>
      <c r="OWC426" s="154"/>
      <c r="OWD426" s="154"/>
      <c r="OWE426" s="154"/>
      <c r="OWF426" s="154"/>
      <c r="OWG426" s="154"/>
      <c r="OWH426" s="154"/>
      <c r="OWI426" s="154"/>
      <c r="OWJ426" s="154"/>
      <c r="OWK426" s="154"/>
      <c r="OWL426" s="154"/>
      <c r="OWM426" s="154"/>
      <c r="OWN426" s="154"/>
      <c r="OWO426" s="154"/>
      <c r="OWP426" s="154"/>
      <c r="OWQ426" s="154"/>
      <c r="OWR426" s="154"/>
      <c r="OWS426" s="154"/>
      <c r="OWT426" s="154"/>
      <c r="OWU426" s="154"/>
      <c r="OWV426" s="154"/>
      <c r="OWW426" s="154"/>
      <c r="OWX426" s="154"/>
      <c r="OWY426" s="154"/>
      <c r="OWZ426" s="154"/>
      <c r="OXA426" s="154"/>
      <c r="OXB426" s="154"/>
      <c r="OXC426" s="154"/>
      <c r="OXD426" s="154"/>
      <c r="OXE426" s="154"/>
      <c r="OXF426" s="154"/>
      <c r="OXG426" s="154"/>
      <c r="OXH426" s="154"/>
      <c r="OXI426" s="154"/>
      <c r="OXJ426" s="154"/>
      <c r="OXK426" s="154"/>
      <c r="OXL426" s="154"/>
      <c r="OXM426" s="154"/>
      <c r="OXN426" s="154"/>
      <c r="OXO426" s="154"/>
      <c r="OXP426" s="154"/>
      <c r="OXQ426" s="154"/>
      <c r="OXR426" s="154"/>
      <c r="OXS426" s="154"/>
      <c r="OXT426" s="154"/>
      <c r="OXU426" s="154"/>
      <c r="OXV426" s="154"/>
      <c r="OXW426" s="154"/>
      <c r="OXX426" s="154"/>
      <c r="OXY426" s="154"/>
      <c r="OXZ426" s="154"/>
      <c r="OYA426" s="154"/>
      <c r="OYB426" s="154"/>
      <c r="OYC426" s="154"/>
      <c r="OYD426" s="154"/>
      <c r="OYE426" s="154"/>
      <c r="OYF426" s="154"/>
      <c r="OYG426" s="154"/>
      <c r="OYH426" s="154"/>
      <c r="OYI426" s="154"/>
      <c r="OYJ426" s="154"/>
      <c r="OYK426" s="154"/>
      <c r="OYL426" s="154"/>
      <c r="OYM426" s="154"/>
      <c r="OYN426" s="154"/>
      <c r="OYO426" s="154"/>
      <c r="OYP426" s="154"/>
      <c r="OYQ426" s="154"/>
      <c r="OYR426" s="154"/>
      <c r="OYS426" s="154"/>
      <c r="OYT426" s="154"/>
      <c r="OYU426" s="154"/>
      <c r="OYV426" s="154"/>
      <c r="OYW426" s="154"/>
      <c r="OYX426" s="154"/>
      <c r="OYY426" s="154"/>
      <c r="OYZ426" s="154"/>
      <c r="OZA426" s="154"/>
      <c r="OZB426" s="154"/>
      <c r="OZC426" s="154"/>
      <c r="OZD426" s="154"/>
      <c r="OZE426" s="154"/>
      <c r="OZF426" s="154"/>
      <c r="OZG426" s="154"/>
      <c r="OZH426" s="154"/>
      <c r="OZI426" s="154"/>
      <c r="OZJ426" s="154"/>
      <c r="OZK426" s="154"/>
      <c r="OZL426" s="154"/>
      <c r="OZM426" s="154"/>
      <c r="OZN426" s="154"/>
      <c r="OZO426" s="154"/>
      <c r="OZP426" s="154"/>
      <c r="OZQ426" s="154"/>
      <c r="OZR426" s="154"/>
      <c r="OZS426" s="154"/>
      <c r="OZT426" s="154"/>
      <c r="OZU426" s="154"/>
      <c r="OZV426" s="154"/>
      <c r="OZW426" s="154"/>
      <c r="OZX426" s="154"/>
      <c r="OZY426" s="154"/>
      <c r="OZZ426" s="154"/>
      <c r="PAA426" s="154"/>
      <c r="PAB426" s="154"/>
      <c r="PAC426" s="154"/>
      <c r="PAD426" s="154"/>
      <c r="PAE426" s="154"/>
      <c r="PAF426" s="154"/>
      <c r="PAG426" s="154"/>
      <c r="PAH426" s="154"/>
      <c r="PAI426" s="154"/>
      <c r="PAJ426" s="154"/>
      <c r="PAK426" s="154"/>
      <c r="PAL426" s="154"/>
      <c r="PAM426" s="154"/>
      <c r="PAN426" s="154"/>
      <c r="PAO426" s="154"/>
      <c r="PAP426" s="154"/>
      <c r="PAQ426" s="154"/>
      <c r="PAR426" s="154"/>
      <c r="PAS426" s="154"/>
      <c r="PAT426" s="154"/>
      <c r="PAU426" s="154"/>
      <c r="PAV426" s="154"/>
      <c r="PAW426" s="154"/>
      <c r="PAX426" s="154"/>
      <c r="PAY426" s="154"/>
      <c r="PAZ426" s="154"/>
      <c r="PBA426" s="154"/>
      <c r="PBB426" s="154"/>
      <c r="PBC426" s="154"/>
      <c r="PBD426" s="154"/>
      <c r="PBE426" s="154"/>
      <c r="PBF426" s="154"/>
      <c r="PBG426" s="154"/>
      <c r="PBH426" s="154"/>
      <c r="PBI426" s="154"/>
      <c r="PBJ426" s="154"/>
      <c r="PBK426" s="154"/>
      <c r="PBL426" s="154"/>
      <c r="PBM426" s="154"/>
      <c r="PBN426" s="154"/>
      <c r="PBO426" s="154"/>
      <c r="PBP426" s="154"/>
      <c r="PBQ426" s="154"/>
      <c r="PBR426" s="154"/>
      <c r="PBS426" s="154"/>
      <c r="PBT426" s="154"/>
      <c r="PBU426" s="154"/>
      <c r="PBV426" s="154"/>
      <c r="PBW426" s="154"/>
      <c r="PBX426" s="154"/>
      <c r="PBY426" s="154"/>
      <c r="PBZ426" s="154"/>
      <c r="PCA426" s="154"/>
      <c r="PCB426" s="154"/>
      <c r="PCC426" s="154"/>
      <c r="PCD426" s="154"/>
      <c r="PCE426" s="154"/>
      <c r="PCF426" s="154"/>
      <c r="PCG426" s="154"/>
      <c r="PCH426" s="154"/>
      <c r="PCI426" s="154"/>
      <c r="PCJ426" s="154"/>
      <c r="PCK426" s="154"/>
      <c r="PCL426" s="154"/>
      <c r="PCM426" s="154"/>
      <c r="PCN426" s="154"/>
      <c r="PCO426" s="154"/>
      <c r="PCP426" s="154"/>
      <c r="PCQ426" s="154"/>
      <c r="PCR426" s="154"/>
      <c r="PCS426" s="154"/>
      <c r="PCT426" s="154"/>
      <c r="PCU426" s="154"/>
      <c r="PCV426" s="154"/>
      <c r="PCW426" s="154"/>
      <c r="PCX426" s="154"/>
      <c r="PCY426" s="154"/>
      <c r="PCZ426" s="154"/>
      <c r="PDA426" s="154"/>
      <c r="PDB426" s="154"/>
      <c r="PDC426" s="154"/>
      <c r="PDD426" s="154"/>
      <c r="PDE426" s="154"/>
      <c r="PDF426" s="154"/>
      <c r="PDG426" s="154"/>
      <c r="PDH426" s="154"/>
      <c r="PDI426" s="154"/>
      <c r="PDJ426" s="154"/>
      <c r="PDK426" s="154"/>
      <c r="PDL426" s="154"/>
      <c r="PDM426" s="154"/>
      <c r="PDN426" s="154"/>
      <c r="PDO426" s="154"/>
      <c r="PDP426" s="154"/>
      <c r="PDQ426" s="154"/>
      <c r="PDR426" s="154"/>
      <c r="PDS426" s="154"/>
      <c r="PDT426" s="154"/>
      <c r="PDU426" s="154"/>
      <c r="PDV426" s="154"/>
      <c r="PDW426" s="154"/>
      <c r="PDX426" s="154"/>
      <c r="PDY426" s="154"/>
      <c r="PDZ426" s="154"/>
      <c r="PEA426" s="154"/>
      <c r="PEB426" s="154"/>
      <c r="PEC426" s="154"/>
      <c r="PED426" s="154"/>
      <c r="PEE426" s="154"/>
      <c r="PEF426" s="154"/>
      <c r="PEG426" s="154"/>
      <c r="PEH426" s="154"/>
      <c r="PEI426" s="154"/>
      <c r="PEJ426" s="154"/>
      <c r="PEK426" s="154"/>
      <c r="PEL426" s="154"/>
      <c r="PEM426" s="154"/>
      <c r="PEN426" s="154"/>
      <c r="PEO426" s="154"/>
      <c r="PEP426" s="154"/>
      <c r="PEQ426" s="154"/>
      <c r="PER426" s="154"/>
      <c r="PES426" s="154"/>
      <c r="PET426" s="154"/>
      <c r="PEU426" s="154"/>
      <c r="PEV426" s="154"/>
      <c r="PEW426" s="154"/>
      <c r="PEX426" s="154"/>
      <c r="PEY426" s="154"/>
      <c r="PEZ426" s="154"/>
      <c r="PFA426" s="154"/>
      <c r="PFB426" s="154"/>
      <c r="PFC426" s="154"/>
      <c r="PFD426" s="154"/>
      <c r="PFE426" s="154"/>
      <c r="PFF426" s="154"/>
      <c r="PFG426" s="154"/>
      <c r="PFH426" s="154"/>
      <c r="PFI426" s="154"/>
      <c r="PFJ426" s="154"/>
      <c r="PFK426" s="154"/>
      <c r="PFL426" s="154"/>
      <c r="PFM426" s="154"/>
      <c r="PFN426" s="154"/>
      <c r="PFO426" s="154"/>
      <c r="PFP426" s="154"/>
      <c r="PFQ426" s="154"/>
      <c r="PFR426" s="154"/>
      <c r="PFS426" s="154"/>
      <c r="PFT426" s="154"/>
      <c r="PFU426" s="154"/>
      <c r="PFV426" s="154"/>
      <c r="PFW426" s="154"/>
      <c r="PFX426" s="154"/>
      <c r="PFY426" s="154"/>
      <c r="PFZ426" s="154"/>
      <c r="PGA426" s="154"/>
      <c r="PGB426" s="154"/>
      <c r="PGC426" s="154"/>
      <c r="PGD426" s="154"/>
      <c r="PGE426" s="154"/>
      <c r="PGF426" s="154"/>
      <c r="PGG426" s="154"/>
      <c r="PGH426" s="154"/>
      <c r="PGI426" s="154"/>
      <c r="PGJ426" s="154"/>
      <c r="PGK426" s="154"/>
      <c r="PGL426" s="154"/>
      <c r="PGM426" s="154"/>
      <c r="PGN426" s="154"/>
      <c r="PGO426" s="154"/>
      <c r="PGP426" s="154"/>
      <c r="PGQ426" s="154"/>
      <c r="PGR426" s="154"/>
      <c r="PGS426" s="154"/>
      <c r="PGT426" s="154"/>
      <c r="PGU426" s="154"/>
      <c r="PGV426" s="154"/>
      <c r="PGW426" s="154"/>
      <c r="PGX426" s="154"/>
      <c r="PGY426" s="154"/>
      <c r="PGZ426" s="154"/>
      <c r="PHA426" s="154"/>
      <c r="PHB426" s="154"/>
      <c r="PHC426" s="154"/>
      <c r="PHD426" s="154"/>
      <c r="PHE426" s="154"/>
      <c r="PHF426" s="154"/>
      <c r="PHG426" s="154"/>
      <c r="PHH426" s="154"/>
      <c r="PHI426" s="154"/>
      <c r="PHJ426" s="154"/>
      <c r="PHK426" s="154"/>
      <c r="PHL426" s="154"/>
      <c r="PHM426" s="154"/>
      <c r="PHN426" s="154"/>
      <c r="PHO426" s="154"/>
      <c r="PHP426" s="154"/>
      <c r="PHQ426" s="154"/>
      <c r="PHR426" s="154"/>
      <c r="PHS426" s="154"/>
      <c r="PHT426" s="154"/>
      <c r="PHU426" s="154"/>
      <c r="PHV426" s="154"/>
      <c r="PHW426" s="154"/>
      <c r="PHX426" s="154"/>
      <c r="PHY426" s="154"/>
      <c r="PHZ426" s="154"/>
      <c r="PIA426" s="154"/>
      <c r="PIB426" s="154"/>
      <c r="PIC426" s="154"/>
      <c r="PID426" s="154"/>
      <c r="PIE426" s="154"/>
      <c r="PIF426" s="154"/>
      <c r="PIG426" s="154"/>
      <c r="PIH426" s="154"/>
      <c r="PII426" s="154"/>
      <c r="PIJ426" s="154"/>
      <c r="PIK426" s="154"/>
      <c r="PIL426" s="154"/>
      <c r="PIM426" s="154"/>
      <c r="PIN426" s="154"/>
      <c r="PIO426" s="154"/>
      <c r="PIP426" s="154"/>
      <c r="PIQ426" s="154"/>
      <c r="PIR426" s="154"/>
      <c r="PIS426" s="154"/>
      <c r="PIT426" s="154"/>
      <c r="PIU426" s="154"/>
      <c r="PIV426" s="154"/>
      <c r="PIW426" s="154"/>
      <c r="PIX426" s="154"/>
      <c r="PIY426" s="154"/>
      <c r="PIZ426" s="154"/>
      <c r="PJA426" s="154"/>
      <c r="PJB426" s="154"/>
      <c r="PJC426" s="154"/>
      <c r="PJD426" s="154"/>
      <c r="PJE426" s="154"/>
      <c r="PJF426" s="154"/>
      <c r="PJG426" s="154"/>
      <c r="PJH426" s="154"/>
      <c r="PJI426" s="154"/>
      <c r="PJJ426" s="154"/>
      <c r="PJK426" s="154"/>
      <c r="PJL426" s="154"/>
      <c r="PJM426" s="154"/>
      <c r="PJN426" s="154"/>
      <c r="PJO426" s="154"/>
      <c r="PJP426" s="154"/>
      <c r="PJQ426" s="154"/>
      <c r="PJR426" s="154"/>
      <c r="PJS426" s="154"/>
      <c r="PJT426" s="154"/>
      <c r="PJU426" s="154"/>
      <c r="PJV426" s="154"/>
      <c r="PJW426" s="154"/>
      <c r="PJX426" s="154"/>
      <c r="PJY426" s="154"/>
      <c r="PJZ426" s="154"/>
      <c r="PKA426" s="154"/>
      <c r="PKB426" s="154"/>
      <c r="PKC426" s="154"/>
      <c r="PKD426" s="154"/>
      <c r="PKE426" s="154"/>
      <c r="PKF426" s="154"/>
      <c r="PKG426" s="154"/>
      <c r="PKH426" s="154"/>
      <c r="PKI426" s="154"/>
      <c r="PKJ426" s="154"/>
      <c r="PKK426" s="154"/>
      <c r="PKL426" s="154"/>
      <c r="PKM426" s="154"/>
      <c r="PKN426" s="154"/>
      <c r="PKO426" s="154"/>
      <c r="PKP426" s="154"/>
      <c r="PKQ426" s="154"/>
      <c r="PKR426" s="154"/>
      <c r="PKS426" s="154"/>
      <c r="PKT426" s="154"/>
      <c r="PKU426" s="154"/>
      <c r="PKV426" s="154"/>
      <c r="PKW426" s="154"/>
      <c r="PKX426" s="154"/>
      <c r="PKY426" s="154"/>
      <c r="PKZ426" s="154"/>
      <c r="PLA426" s="154"/>
      <c r="PLB426" s="154"/>
      <c r="PLC426" s="154"/>
      <c r="PLD426" s="154"/>
      <c r="PLE426" s="154"/>
      <c r="PLF426" s="154"/>
      <c r="PLG426" s="154"/>
      <c r="PLH426" s="154"/>
      <c r="PLI426" s="154"/>
      <c r="PLJ426" s="154"/>
      <c r="PLK426" s="154"/>
      <c r="PLL426" s="154"/>
      <c r="PLM426" s="154"/>
      <c r="PLN426" s="154"/>
      <c r="PLO426" s="154"/>
      <c r="PLP426" s="154"/>
      <c r="PLQ426" s="154"/>
      <c r="PLR426" s="154"/>
      <c r="PLS426" s="154"/>
      <c r="PLT426" s="154"/>
      <c r="PLU426" s="154"/>
      <c r="PLV426" s="154"/>
      <c r="PLW426" s="154"/>
      <c r="PLX426" s="154"/>
      <c r="PLY426" s="154"/>
      <c r="PLZ426" s="154"/>
      <c r="PMA426" s="154"/>
      <c r="PMB426" s="154"/>
      <c r="PMC426" s="154"/>
      <c r="PMD426" s="154"/>
      <c r="PME426" s="154"/>
      <c r="PMF426" s="154"/>
      <c r="PMG426" s="154"/>
      <c r="PMH426" s="154"/>
      <c r="PMI426" s="154"/>
      <c r="PMJ426" s="154"/>
      <c r="PMK426" s="154"/>
      <c r="PML426" s="154"/>
      <c r="PMM426" s="154"/>
      <c r="PMN426" s="154"/>
      <c r="PMO426" s="154"/>
      <c r="PMP426" s="154"/>
      <c r="PMQ426" s="154"/>
      <c r="PMR426" s="154"/>
      <c r="PMS426" s="154"/>
      <c r="PMT426" s="154"/>
      <c r="PMU426" s="154"/>
      <c r="PMV426" s="154"/>
      <c r="PMW426" s="154"/>
      <c r="PMX426" s="154"/>
      <c r="PMY426" s="154"/>
      <c r="PMZ426" s="154"/>
      <c r="PNA426" s="154"/>
      <c r="PNB426" s="154"/>
      <c r="PNC426" s="154"/>
      <c r="PND426" s="154"/>
      <c r="PNE426" s="154"/>
      <c r="PNF426" s="154"/>
      <c r="PNG426" s="154"/>
      <c r="PNH426" s="154"/>
      <c r="PNI426" s="154"/>
      <c r="PNJ426" s="154"/>
      <c r="PNK426" s="154"/>
      <c r="PNL426" s="154"/>
      <c r="PNM426" s="154"/>
      <c r="PNN426" s="154"/>
      <c r="PNO426" s="154"/>
      <c r="PNP426" s="154"/>
      <c r="PNQ426" s="154"/>
      <c r="PNR426" s="154"/>
      <c r="PNS426" s="154"/>
      <c r="PNT426" s="154"/>
      <c r="PNU426" s="154"/>
      <c r="PNV426" s="154"/>
      <c r="PNW426" s="154"/>
      <c r="PNX426" s="154"/>
      <c r="PNY426" s="154"/>
      <c r="PNZ426" s="154"/>
      <c r="POA426" s="154"/>
      <c r="POB426" s="154"/>
      <c r="POC426" s="154"/>
      <c r="POD426" s="154"/>
      <c r="POE426" s="154"/>
      <c r="POF426" s="154"/>
      <c r="POG426" s="154"/>
      <c r="POH426" s="154"/>
      <c r="POI426" s="154"/>
      <c r="POJ426" s="154"/>
      <c r="POK426" s="154"/>
      <c r="POL426" s="154"/>
      <c r="POM426" s="154"/>
      <c r="PON426" s="154"/>
      <c r="POO426" s="154"/>
      <c r="POP426" s="154"/>
      <c r="POQ426" s="154"/>
      <c r="POR426" s="154"/>
      <c r="POS426" s="154"/>
      <c r="POT426" s="154"/>
      <c r="POU426" s="154"/>
      <c r="POV426" s="154"/>
      <c r="POW426" s="154"/>
      <c r="POX426" s="154"/>
      <c r="POY426" s="154"/>
      <c r="POZ426" s="154"/>
      <c r="PPA426" s="154"/>
      <c r="PPB426" s="154"/>
      <c r="PPC426" s="154"/>
      <c r="PPD426" s="154"/>
      <c r="PPE426" s="154"/>
      <c r="PPF426" s="154"/>
      <c r="PPG426" s="154"/>
      <c r="PPH426" s="154"/>
      <c r="PPI426" s="154"/>
      <c r="PPJ426" s="154"/>
      <c r="PPK426" s="154"/>
      <c r="PPL426" s="154"/>
      <c r="PPM426" s="154"/>
      <c r="PPN426" s="154"/>
      <c r="PPO426" s="154"/>
      <c r="PPP426" s="154"/>
      <c r="PPQ426" s="154"/>
      <c r="PPR426" s="154"/>
      <c r="PPS426" s="154"/>
      <c r="PPT426" s="154"/>
      <c r="PPU426" s="154"/>
      <c r="PPV426" s="154"/>
      <c r="PPW426" s="154"/>
      <c r="PPX426" s="154"/>
      <c r="PPY426" s="154"/>
      <c r="PPZ426" s="154"/>
      <c r="PQA426" s="154"/>
      <c r="PQB426" s="154"/>
      <c r="PQC426" s="154"/>
      <c r="PQD426" s="154"/>
      <c r="PQE426" s="154"/>
      <c r="PQF426" s="154"/>
      <c r="PQG426" s="154"/>
      <c r="PQH426" s="154"/>
      <c r="PQI426" s="154"/>
      <c r="PQJ426" s="154"/>
      <c r="PQK426" s="154"/>
      <c r="PQL426" s="154"/>
      <c r="PQM426" s="154"/>
      <c r="PQN426" s="154"/>
      <c r="PQO426" s="154"/>
      <c r="PQP426" s="154"/>
      <c r="PQQ426" s="154"/>
      <c r="PQR426" s="154"/>
      <c r="PQS426" s="154"/>
      <c r="PQT426" s="154"/>
      <c r="PQU426" s="154"/>
      <c r="PQV426" s="154"/>
      <c r="PQW426" s="154"/>
      <c r="PQX426" s="154"/>
      <c r="PQY426" s="154"/>
      <c r="PQZ426" s="154"/>
      <c r="PRA426" s="154"/>
      <c r="PRB426" s="154"/>
      <c r="PRC426" s="154"/>
      <c r="PRD426" s="154"/>
      <c r="PRE426" s="154"/>
      <c r="PRF426" s="154"/>
      <c r="PRG426" s="154"/>
      <c r="PRH426" s="154"/>
      <c r="PRI426" s="154"/>
      <c r="PRJ426" s="154"/>
      <c r="PRK426" s="154"/>
      <c r="PRL426" s="154"/>
      <c r="PRM426" s="154"/>
      <c r="PRN426" s="154"/>
      <c r="PRO426" s="154"/>
      <c r="PRP426" s="154"/>
      <c r="PRQ426" s="154"/>
      <c r="PRR426" s="154"/>
      <c r="PRS426" s="154"/>
      <c r="PRT426" s="154"/>
      <c r="PRU426" s="154"/>
      <c r="PRV426" s="154"/>
      <c r="PRW426" s="154"/>
      <c r="PRX426" s="154"/>
      <c r="PRY426" s="154"/>
      <c r="PRZ426" s="154"/>
      <c r="PSA426" s="154"/>
      <c r="PSB426" s="154"/>
      <c r="PSC426" s="154"/>
      <c r="PSD426" s="154"/>
      <c r="PSE426" s="154"/>
      <c r="PSF426" s="154"/>
      <c r="PSG426" s="154"/>
      <c r="PSH426" s="154"/>
      <c r="PSI426" s="154"/>
      <c r="PSJ426" s="154"/>
      <c r="PSK426" s="154"/>
      <c r="PSL426" s="154"/>
      <c r="PSM426" s="154"/>
      <c r="PSN426" s="154"/>
      <c r="PSO426" s="154"/>
      <c r="PSP426" s="154"/>
      <c r="PSQ426" s="154"/>
      <c r="PSR426" s="154"/>
      <c r="PSS426" s="154"/>
      <c r="PST426" s="154"/>
      <c r="PSU426" s="154"/>
      <c r="PSV426" s="154"/>
      <c r="PSW426" s="154"/>
      <c r="PSX426" s="154"/>
      <c r="PSY426" s="154"/>
      <c r="PSZ426" s="154"/>
      <c r="PTA426" s="154"/>
      <c r="PTB426" s="154"/>
      <c r="PTC426" s="154"/>
      <c r="PTD426" s="154"/>
      <c r="PTE426" s="154"/>
      <c r="PTF426" s="154"/>
      <c r="PTG426" s="154"/>
      <c r="PTH426" s="154"/>
      <c r="PTI426" s="154"/>
      <c r="PTJ426" s="154"/>
      <c r="PTK426" s="154"/>
      <c r="PTL426" s="154"/>
      <c r="PTM426" s="154"/>
      <c r="PTN426" s="154"/>
      <c r="PTO426" s="154"/>
      <c r="PTP426" s="154"/>
      <c r="PTQ426" s="154"/>
      <c r="PTR426" s="154"/>
      <c r="PTS426" s="154"/>
      <c r="PTT426" s="154"/>
      <c r="PTU426" s="154"/>
      <c r="PTV426" s="154"/>
      <c r="PTW426" s="154"/>
      <c r="PTX426" s="154"/>
      <c r="PTY426" s="154"/>
      <c r="PTZ426" s="154"/>
      <c r="PUA426" s="154"/>
      <c r="PUB426" s="154"/>
      <c r="PUC426" s="154"/>
      <c r="PUD426" s="154"/>
      <c r="PUE426" s="154"/>
      <c r="PUF426" s="154"/>
      <c r="PUG426" s="154"/>
      <c r="PUH426" s="154"/>
      <c r="PUI426" s="154"/>
      <c r="PUJ426" s="154"/>
      <c r="PUK426" s="154"/>
      <c r="PUL426" s="154"/>
      <c r="PUM426" s="154"/>
      <c r="PUN426" s="154"/>
      <c r="PUO426" s="154"/>
      <c r="PUP426" s="154"/>
      <c r="PUQ426" s="154"/>
      <c r="PUR426" s="154"/>
      <c r="PUS426" s="154"/>
      <c r="PUT426" s="154"/>
      <c r="PUU426" s="154"/>
      <c r="PUV426" s="154"/>
      <c r="PUW426" s="154"/>
      <c r="PUX426" s="154"/>
      <c r="PUY426" s="154"/>
      <c r="PUZ426" s="154"/>
      <c r="PVA426" s="154"/>
      <c r="PVB426" s="154"/>
      <c r="PVC426" s="154"/>
      <c r="PVD426" s="154"/>
      <c r="PVE426" s="154"/>
      <c r="PVF426" s="154"/>
      <c r="PVG426" s="154"/>
      <c r="PVH426" s="154"/>
      <c r="PVI426" s="154"/>
      <c r="PVJ426" s="154"/>
      <c r="PVK426" s="154"/>
      <c r="PVL426" s="154"/>
      <c r="PVM426" s="154"/>
      <c r="PVN426" s="154"/>
      <c r="PVO426" s="154"/>
      <c r="PVP426" s="154"/>
      <c r="PVQ426" s="154"/>
      <c r="PVR426" s="154"/>
      <c r="PVS426" s="154"/>
      <c r="PVT426" s="154"/>
      <c r="PVU426" s="154"/>
      <c r="PVV426" s="154"/>
      <c r="PVW426" s="154"/>
      <c r="PVX426" s="154"/>
      <c r="PVY426" s="154"/>
      <c r="PVZ426" s="154"/>
      <c r="PWA426" s="154"/>
      <c r="PWB426" s="154"/>
      <c r="PWC426" s="154"/>
      <c r="PWD426" s="154"/>
      <c r="PWE426" s="154"/>
      <c r="PWF426" s="154"/>
      <c r="PWG426" s="154"/>
      <c r="PWH426" s="154"/>
      <c r="PWI426" s="154"/>
      <c r="PWJ426" s="154"/>
      <c r="PWK426" s="154"/>
      <c r="PWL426" s="154"/>
      <c r="PWM426" s="154"/>
      <c r="PWN426" s="154"/>
      <c r="PWO426" s="154"/>
      <c r="PWP426" s="154"/>
      <c r="PWQ426" s="154"/>
      <c r="PWR426" s="154"/>
      <c r="PWS426" s="154"/>
      <c r="PWT426" s="154"/>
      <c r="PWU426" s="154"/>
      <c r="PWV426" s="154"/>
      <c r="PWW426" s="154"/>
      <c r="PWX426" s="154"/>
      <c r="PWY426" s="154"/>
      <c r="PWZ426" s="154"/>
      <c r="PXA426" s="154"/>
      <c r="PXB426" s="154"/>
      <c r="PXC426" s="154"/>
      <c r="PXD426" s="154"/>
      <c r="PXE426" s="154"/>
      <c r="PXF426" s="154"/>
      <c r="PXG426" s="154"/>
      <c r="PXH426" s="154"/>
      <c r="PXI426" s="154"/>
      <c r="PXJ426" s="154"/>
      <c r="PXK426" s="154"/>
      <c r="PXL426" s="154"/>
      <c r="PXM426" s="154"/>
      <c r="PXN426" s="154"/>
      <c r="PXO426" s="154"/>
      <c r="PXP426" s="154"/>
      <c r="PXQ426" s="154"/>
      <c r="PXR426" s="154"/>
      <c r="PXS426" s="154"/>
      <c r="PXT426" s="154"/>
      <c r="PXU426" s="154"/>
      <c r="PXV426" s="154"/>
      <c r="PXW426" s="154"/>
      <c r="PXX426" s="154"/>
      <c r="PXY426" s="154"/>
      <c r="PXZ426" s="154"/>
      <c r="PYA426" s="154"/>
      <c r="PYB426" s="154"/>
      <c r="PYC426" s="154"/>
      <c r="PYD426" s="154"/>
      <c r="PYE426" s="154"/>
      <c r="PYF426" s="154"/>
      <c r="PYG426" s="154"/>
      <c r="PYH426" s="154"/>
      <c r="PYI426" s="154"/>
      <c r="PYJ426" s="154"/>
      <c r="PYK426" s="154"/>
      <c r="PYL426" s="154"/>
      <c r="PYM426" s="154"/>
      <c r="PYN426" s="154"/>
      <c r="PYO426" s="154"/>
      <c r="PYP426" s="154"/>
      <c r="PYQ426" s="154"/>
      <c r="PYR426" s="154"/>
      <c r="PYS426" s="154"/>
      <c r="PYT426" s="154"/>
      <c r="PYU426" s="154"/>
      <c r="PYV426" s="154"/>
      <c r="PYW426" s="154"/>
      <c r="PYX426" s="154"/>
      <c r="PYY426" s="154"/>
      <c r="PYZ426" s="154"/>
      <c r="PZA426" s="154"/>
      <c r="PZB426" s="154"/>
      <c r="PZC426" s="154"/>
      <c r="PZD426" s="154"/>
      <c r="PZE426" s="154"/>
      <c r="PZF426" s="154"/>
      <c r="PZG426" s="154"/>
      <c r="PZH426" s="154"/>
      <c r="PZI426" s="154"/>
      <c r="PZJ426" s="154"/>
      <c r="PZK426" s="154"/>
      <c r="PZL426" s="154"/>
      <c r="PZM426" s="154"/>
      <c r="PZN426" s="154"/>
      <c r="PZO426" s="154"/>
      <c r="PZP426" s="154"/>
      <c r="PZQ426" s="154"/>
      <c r="PZR426" s="154"/>
      <c r="PZS426" s="154"/>
      <c r="PZT426" s="154"/>
      <c r="PZU426" s="154"/>
      <c r="PZV426" s="154"/>
      <c r="PZW426" s="154"/>
      <c r="PZX426" s="154"/>
      <c r="PZY426" s="154"/>
      <c r="PZZ426" s="154"/>
      <c r="QAA426" s="154"/>
      <c r="QAB426" s="154"/>
      <c r="QAC426" s="154"/>
      <c r="QAD426" s="154"/>
      <c r="QAE426" s="154"/>
      <c r="QAF426" s="154"/>
      <c r="QAG426" s="154"/>
      <c r="QAH426" s="154"/>
      <c r="QAI426" s="154"/>
      <c r="QAJ426" s="154"/>
      <c r="QAK426" s="154"/>
      <c r="QAL426" s="154"/>
      <c r="QAM426" s="154"/>
      <c r="QAN426" s="154"/>
      <c r="QAO426" s="154"/>
      <c r="QAP426" s="154"/>
      <c r="QAQ426" s="154"/>
      <c r="QAR426" s="154"/>
      <c r="QAS426" s="154"/>
      <c r="QAT426" s="154"/>
      <c r="QAU426" s="154"/>
      <c r="QAV426" s="154"/>
      <c r="QAW426" s="154"/>
      <c r="QAX426" s="154"/>
      <c r="QAY426" s="154"/>
      <c r="QAZ426" s="154"/>
      <c r="QBA426" s="154"/>
      <c r="QBB426" s="154"/>
      <c r="QBC426" s="154"/>
      <c r="QBD426" s="154"/>
      <c r="QBE426" s="154"/>
      <c r="QBF426" s="154"/>
      <c r="QBG426" s="154"/>
      <c r="QBH426" s="154"/>
      <c r="QBI426" s="154"/>
      <c r="QBJ426" s="154"/>
      <c r="QBK426" s="154"/>
      <c r="QBL426" s="154"/>
      <c r="QBM426" s="154"/>
      <c r="QBN426" s="154"/>
      <c r="QBO426" s="154"/>
      <c r="QBP426" s="154"/>
      <c r="QBQ426" s="154"/>
      <c r="QBR426" s="154"/>
      <c r="QBS426" s="154"/>
      <c r="QBT426" s="154"/>
      <c r="QBU426" s="154"/>
      <c r="QBV426" s="154"/>
      <c r="QBW426" s="154"/>
      <c r="QBX426" s="154"/>
      <c r="QBY426" s="154"/>
      <c r="QBZ426" s="154"/>
      <c r="QCA426" s="154"/>
      <c r="QCB426" s="154"/>
      <c r="QCC426" s="154"/>
      <c r="QCD426" s="154"/>
      <c r="QCE426" s="154"/>
      <c r="QCF426" s="154"/>
      <c r="QCG426" s="154"/>
      <c r="QCH426" s="154"/>
      <c r="QCI426" s="154"/>
      <c r="QCJ426" s="154"/>
      <c r="QCK426" s="154"/>
      <c r="QCL426" s="154"/>
      <c r="QCM426" s="154"/>
      <c r="QCN426" s="154"/>
      <c r="QCO426" s="154"/>
      <c r="QCP426" s="154"/>
      <c r="QCQ426" s="154"/>
      <c r="QCR426" s="154"/>
      <c r="QCS426" s="154"/>
      <c r="QCT426" s="154"/>
      <c r="QCU426" s="154"/>
      <c r="QCV426" s="154"/>
      <c r="QCW426" s="154"/>
      <c r="QCX426" s="154"/>
      <c r="QCY426" s="154"/>
      <c r="QCZ426" s="154"/>
      <c r="QDA426" s="154"/>
      <c r="QDB426" s="154"/>
      <c r="QDC426" s="154"/>
      <c r="QDD426" s="154"/>
      <c r="QDE426" s="154"/>
      <c r="QDF426" s="154"/>
      <c r="QDG426" s="154"/>
      <c r="QDH426" s="154"/>
      <c r="QDI426" s="154"/>
      <c r="QDJ426" s="154"/>
      <c r="QDK426" s="154"/>
      <c r="QDL426" s="154"/>
      <c r="QDM426" s="154"/>
      <c r="QDN426" s="154"/>
      <c r="QDO426" s="154"/>
      <c r="QDP426" s="154"/>
      <c r="QDQ426" s="154"/>
      <c r="QDR426" s="154"/>
      <c r="QDS426" s="154"/>
      <c r="QDT426" s="154"/>
      <c r="QDU426" s="154"/>
      <c r="QDV426" s="154"/>
      <c r="QDW426" s="154"/>
      <c r="QDX426" s="154"/>
      <c r="QDY426" s="154"/>
      <c r="QDZ426" s="154"/>
      <c r="QEA426" s="154"/>
      <c r="QEB426" s="154"/>
      <c r="QEC426" s="154"/>
      <c r="QED426" s="154"/>
      <c r="QEE426" s="154"/>
      <c r="QEF426" s="154"/>
      <c r="QEG426" s="154"/>
      <c r="QEH426" s="154"/>
      <c r="QEI426" s="154"/>
      <c r="QEJ426" s="154"/>
      <c r="QEK426" s="154"/>
      <c r="QEL426" s="154"/>
      <c r="QEM426" s="154"/>
      <c r="QEN426" s="154"/>
      <c r="QEO426" s="154"/>
      <c r="QEP426" s="154"/>
      <c r="QEQ426" s="154"/>
      <c r="QER426" s="154"/>
      <c r="QES426" s="154"/>
      <c r="QET426" s="154"/>
      <c r="QEU426" s="154"/>
      <c r="QEV426" s="154"/>
      <c r="QEW426" s="154"/>
      <c r="QEX426" s="154"/>
      <c r="QEY426" s="154"/>
      <c r="QEZ426" s="154"/>
      <c r="QFA426" s="154"/>
      <c r="QFB426" s="154"/>
      <c r="QFC426" s="154"/>
      <c r="QFD426" s="154"/>
      <c r="QFE426" s="154"/>
      <c r="QFF426" s="154"/>
      <c r="QFG426" s="154"/>
      <c r="QFH426" s="154"/>
      <c r="QFI426" s="154"/>
      <c r="QFJ426" s="154"/>
      <c r="QFK426" s="154"/>
      <c r="QFL426" s="154"/>
      <c r="QFM426" s="154"/>
      <c r="QFN426" s="154"/>
      <c r="QFO426" s="154"/>
      <c r="QFP426" s="154"/>
      <c r="QFQ426" s="154"/>
      <c r="QFR426" s="154"/>
      <c r="QFS426" s="154"/>
      <c r="QFT426" s="154"/>
      <c r="QFU426" s="154"/>
      <c r="QFV426" s="154"/>
      <c r="QFW426" s="154"/>
      <c r="QFX426" s="154"/>
      <c r="QFY426" s="154"/>
      <c r="QFZ426" s="154"/>
      <c r="QGA426" s="154"/>
      <c r="QGB426" s="154"/>
      <c r="QGC426" s="154"/>
      <c r="QGD426" s="154"/>
      <c r="QGE426" s="154"/>
      <c r="QGF426" s="154"/>
      <c r="QGG426" s="154"/>
      <c r="QGH426" s="154"/>
      <c r="QGI426" s="154"/>
      <c r="QGJ426" s="154"/>
      <c r="QGK426" s="154"/>
      <c r="QGL426" s="154"/>
      <c r="QGM426" s="154"/>
      <c r="QGN426" s="154"/>
      <c r="QGO426" s="154"/>
      <c r="QGP426" s="154"/>
      <c r="QGQ426" s="154"/>
      <c r="QGR426" s="154"/>
      <c r="QGS426" s="154"/>
      <c r="QGT426" s="154"/>
      <c r="QGU426" s="154"/>
      <c r="QGV426" s="154"/>
      <c r="QGW426" s="154"/>
      <c r="QGX426" s="154"/>
      <c r="QGY426" s="154"/>
      <c r="QGZ426" s="154"/>
      <c r="QHA426" s="154"/>
      <c r="QHB426" s="154"/>
      <c r="QHC426" s="154"/>
      <c r="QHD426" s="154"/>
      <c r="QHE426" s="154"/>
      <c r="QHF426" s="154"/>
      <c r="QHG426" s="154"/>
      <c r="QHH426" s="154"/>
      <c r="QHI426" s="154"/>
      <c r="QHJ426" s="154"/>
      <c r="QHK426" s="154"/>
      <c r="QHL426" s="154"/>
      <c r="QHM426" s="154"/>
      <c r="QHN426" s="154"/>
      <c r="QHO426" s="154"/>
      <c r="QHP426" s="154"/>
      <c r="QHQ426" s="154"/>
      <c r="QHR426" s="154"/>
      <c r="QHS426" s="154"/>
      <c r="QHT426" s="154"/>
      <c r="QHU426" s="154"/>
      <c r="QHV426" s="154"/>
      <c r="QHW426" s="154"/>
      <c r="QHX426" s="154"/>
      <c r="QHY426" s="154"/>
      <c r="QHZ426" s="154"/>
      <c r="QIA426" s="154"/>
      <c r="QIB426" s="154"/>
      <c r="QIC426" s="154"/>
      <c r="QID426" s="154"/>
      <c r="QIE426" s="154"/>
      <c r="QIF426" s="154"/>
      <c r="QIG426" s="154"/>
      <c r="QIH426" s="154"/>
      <c r="QII426" s="154"/>
      <c r="QIJ426" s="154"/>
      <c r="QIK426" s="154"/>
      <c r="QIL426" s="154"/>
      <c r="QIM426" s="154"/>
      <c r="QIN426" s="154"/>
      <c r="QIO426" s="154"/>
      <c r="QIP426" s="154"/>
      <c r="QIQ426" s="154"/>
      <c r="QIR426" s="154"/>
      <c r="QIS426" s="154"/>
      <c r="QIT426" s="154"/>
      <c r="QIU426" s="154"/>
      <c r="QIV426" s="154"/>
      <c r="QIW426" s="154"/>
      <c r="QIX426" s="154"/>
      <c r="QIY426" s="154"/>
      <c r="QIZ426" s="154"/>
      <c r="QJA426" s="154"/>
      <c r="QJB426" s="154"/>
      <c r="QJC426" s="154"/>
      <c r="QJD426" s="154"/>
      <c r="QJE426" s="154"/>
      <c r="QJF426" s="154"/>
      <c r="QJG426" s="154"/>
      <c r="QJH426" s="154"/>
      <c r="QJI426" s="154"/>
      <c r="QJJ426" s="154"/>
      <c r="QJK426" s="154"/>
      <c r="QJL426" s="154"/>
      <c r="QJM426" s="154"/>
      <c r="QJN426" s="154"/>
      <c r="QJO426" s="154"/>
      <c r="QJP426" s="154"/>
      <c r="QJQ426" s="154"/>
      <c r="QJR426" s="154"/>
      <c r="QJS426" s="154"/>
      <c r="QJT426" s="154"/>
      <c r="QJU426" s="154"/>
      <c r="QJV426" s="154"/>
      <c r="QJW426" s="154"/>
      <c r="QJX426" s="154"/>
      <c r="QJY426" s="154"/>
      <c r="QJZ426" s="154"/>
      <c r="QKA426" s="154"/>
      <c r="QKB426" s="154"/>
      <c r="QKC426" s="154"/>
      <c r="QKD426" s="154"/>
      <c r="QKE426" s="154"/>
      <c r="QKF426" s="154"/>
      <c r="QKG426" s="154"/>
      <c r="QKH426" s="154"/>
      <c r="QKI426" s="154"/>
      <c r="QKJ426" s="154"/>
      <c r="QKK426" s="154"/>
      <c r="QKL426" s="154"/>
      <c r="QKM426" s="154"/>
      <c r="QKN426" s="154"/>
      <c r="QKO426" s="154"/>
      <c r="QKP426" s="154"/>
      <c r="QKQ426" s="154"/>
      <c r="QKR426" s="154"/>
      <c r="QKS426" s="154"/>
      <c r="QKT426" s="154"/>
      <c r="QKU426" s="154"/>
      <c r="QKV426" s="154"/>
      <c r="QKW426" s="154"/>
      <c r="QKX426" s="154"/>
      <c r="QKY426" s="154"/>
      <c r="QKZ426" s="154"/>
      <c r="QLA426" s="154"/>
      <c r="QLB426" s="154"/>
      <c r="QLC426" s="154"/>
      <c r="QLD426" s="154"/>
      <c r="QLE426" s="154"/>
      <c r="QLF426" s="154"/>
      <c r="QLG426" s="154"/>
      <c r="QLH426" s="154"/>
      <c r="QLI426" s="154"/>
      <c r="QLJ426" s="154"/>
      <c r="QLK426" s="154"/>
      <c r="QLL426" s="154"/>
      <c r="QLM426" s="154"/>
      <c r="QLN426" s="154"/>
      <c r="QLO426" s="154"/>
      <c r="QLP426" s="154"/>
      <c r="QLQ426" s="154"/>
      <c r="QLR426" s="154"/>
      <c r="QLS426" s="154"/>
      <c r="QLT426" s="154"/>
      <c r="QLU426" s="154"/>
      <c r="QLV426" s="154"/>
      <c r="QLW426" s="154"/>
      <c r="QLX426" s="154"/>
      <c r="QLY426" s="154"/>
      <c r="QLZ426" s="154"/>
      <c r="QMA426" s="154"/>
      <c r="QMB426" s="154"/>
      <c r="QMC426" s="154"/>
      <c r="QMD426" s="154"/>
      <c r="QME426" s="154"/>
      <c r="QMF426" s="154"/>
      <c r="QMG426" s="154"/>
      <c r="QMH426" s="154"/>
      <c r="QMI426" s="154"/>
      <c r="QMJ426" s="154"/>
      <c r="QMK426" s="154"/>
      <c r="QML426" s="154"/>
      <c r="QMM426" s="154"/>
      <c r="QMN426" s="154"/>
      <c r="QMO426" s="154"/>
      <c r="QMP426" s="154"/>
      <c r="QMQ426" s="154"/>
      <c r="QMR426" s="154"/>
      <c r="QMS426" s="154"/>
      <c r="QMT426" s="154"/>
      <c r="QMU426" s="154"/>
      <c r="QMV426" s="154"/>
      <c r="QMW426" s="154"/>
      <c r="QMX426" s="154"/>
      <c r="QMY426" s="154"/>
      <c r="QMZ426" s="154"/>
      <c r="QNA426" s="154"/>
      <c r="QNB426" s="154"/>
      <c r="QNC426" s="154"/>
      <c r="QND426" s="154"/>
      <c r="QNE426" s="154"/>
      <c r="QNF426" s="154"/>
      <c r="QNG426" s="154"/>
      <c r="QNH426" s="154"/>
      <c r="QNI426" s="154"/>
      <c r="QNJ426" s="154"/>
      <c r="QNK426" s="154"/>
      <c r="QNL426" s="154"/>
      <c r="QNM426" s="154"/>
      <c r="QNN426" s="154"/>
      <c r="QNO426" s="154"/>
      <c r="QNP426" s="154"/>
      <c r="QNQ426" s="154"/>
      <c r="QNR426" s="154"/>
      <c r="QNS426" s="154"/>
      <c r="QNT426" s="154"/>
      <c r="QNU426" s="154"/>
      <c r="QNV426" s="154"/>
      <c r="QNW426" s="154"/>
      <c r="QNX426" s="154"/>
      <c r="QNY426" s="154"/>
      <c r="QNZ426" s="154"/>
      <c r="QOA426" s="154"/>
      <c r="QOB426" s="154"/>
      <c r="QOC426" s="154"/>
      <c r="QOD426" s="154"/>
      <c r="QOE426" s="154"/>
      <c r="QOF426" s="154"/>
      <c r="QOG426" s="154"/>
      <c r="QOH426" s="154"/>
      <c r="QOI426" s="154"/>
      <c r="QOJ426" s="154"/>
      <c r="QOK426" s="154"/>
      <c r="QOL426" s="154"/>
      <c r="QOM426" s="154"/>
      <c r="QON426" s="154"/>
      <c r="QOO426" s="154"/>
      <c r="QOP426" s="154"/>
      <c r="QOQ426" s="154"/>
      <c r="QOR426" s="154"/>
      <c r="QOS426" s="154"/>
      <c r="QOT426" s="154"/>
      <c r="QOU426" s="154"/>
      <c r="QOV426" s="154"/>
      <c r="QOW426" s="154"/>
      <c r="QOX426" s="154"/>
      <c r="QOY426" s="154"/>
      <c r="QOZ426" s="154"/>
      <c r="QPA426" s="154"/>
      <c r="QPB426" s="154"/>
      <c r="QPC426" s="154"/>
      <c r="QPD426" s="154"/>
      <c r="QPE426" s="154"/>
      <c r="QPF426" s="154"/>
      <c r="QPG426" s="154"/>
      <c r="QPH426" s="154"/>
      <c r="QPI426" s="154"/>
      <c r="QPJ426" s="154"/>
      <c r="QPK426" s="154"/>
      <c r="QPL426" s="154"/>
      <c r="QPM426" s="154"/>
      <c r="QPN426" s="154"/>
      <c r="QPO426" s="154"/>
      <c r="QPP426" s="154"/>
      <c r="QPQ426" s="154"/>
      <c r="QPR426" s="154"/>
      <c r="QPS426" s="154"/>
      <c r="QPT426" s="154"/>
      <c r="QPU426" s="154"/>
      <c r="QPV426" s="154"/>
      <c r="QPW426" s="154"/>
      <c r="QPX426" s="154"/>
      <c r="QPY426" s="154"/>
      <c r="QPZ426" s="154"/>
      <c r="QQA426" s="154"/>
      <c r="QQB426" s="154"/>
      <c r="QQC426" s="154"/>
      <c r="QQD426" s="154"/>
      <c r="QQE426" s="154"/>
      <c r="QQF426" s="154"/>
      <c r="QQG426" s="154"/>
      <c r="QQH426" s="154"/>
      <c r="QQI426" s="154"/>
      <c r="QQJ426" s="154"/>
      <c r="QQK426" s="154"/>
      <c r="QQL426" s="154"/>
      <c r="QQM426" s="154"/>
      <c r="QQN426" s="154"/>
      <c r="QQO426" s="154"/>
      <c r="QQP426" s="154"/>
      <c r="QQQ426" s="154"/>
      <c r="QQR426" s="154"/>
      <c r="QQS426" s="154"/>
      <c r="QQT426" s="154"/>
      <c r="QQU426" s="154"/>
      <c r="QQV426" s="154"/>
      <c r="QQW426" s="154"/>
      <c r="QQX426" s="154"/>
      <c r="QQY426" s="154"/>
      <c r="QQZ426" s="154"/>
      <c r="QRA426" s="154"/>
      <c r="QRB426" s="154"/>
      <c r="QRC426" s="154"/>
      <c r="QRD426" s="154"/>
      <c r="QRE426" s="154"/>
      <c r="QRF426" s="154"/>
      <c r="QRG426" s="154"/>
      <c r="QRH426" s="154"/>
      <c r="QRI426" s="154"/>
      <c r="QRJ426" s="154"/>
      <c r="QRK426" s="154"/>
      <c r="QRL426" s="154"/>
      <c r="QRM426" s="154"/>
      <c r="QRN426" s="154"/>
      <c r="QRO426" s="154"/>
      <c r="QRP426" s="154"/>
      <c r="QRQ426" s="154"/>
      <c r="QRR426" s="154"/>
      <c r="QRS426" s="154"/>
      <c r="QRT426" s="154"/>
      <c r="QRU426" s="154"/>
      <c r="QRV426" s="154"/>
      <c r="QRW426" s="154"/>
      <c r="QRX426" s="154"/>
      <c r="QRY426" s="154"/>
      <c r="QRZ426" s="154"/>
      <c r="QSA426" s="154"/>
      <c r="QSB426" s="154"/>
      <c r="QSC426" s="154"/>
      <c r="QSD426" s="154"/>
      <c r="QSE426" s="154"/>
      <c r="QSF426" s="154"/>
      <c r="QSG426" s="154"/>
      <c r="QSH426" s="154"/>
      <c r="QSI426" s="154"/>
      <c r="QSJ426" s="154"/>
      <c r="QSK426" s="154"/>
      <c r="QSL426" s="154"/>
      <c r="QSM426" s="154"/>
      <c r="QSN426" s="154"/>
      <c r="QSO426" s="154"/>
      <c r="QSP426" s="154"/>
      <c r="QSQ426" s="154"/>
      <c r="QSR426" s="154"/>
      <c r="QSS426" s="154"/>
      <c r="QST426" s="154"/>
      <c r="QSU426" s="154"/>
      <c r="QSV426" s="154"/>
      <c r="QSW426" s="154"/>
      <c r="QSX426" s="154"/>
      <c r="QSY426" s="154"/>
      <c r="QSZ426" s="154"/>
      <c r="QTA426" s="154"/>
      <c r="QTB426" s="154"/>
      <c r="QTC426" s="154"/>
      <c r="QTD426" s="154"/>
      <c r="QTE426" s="154"/>
      <c r="QTF426" s="154"/>
      <c r="QTG426" s="154"/>
      <c r="QTH426" s="154"/>
      <c r="QTI426" s="154"/>
      <c r="QTJ426" s="154"/>
      <c r="QTK426" s="154"/>
      <c r="QTL426" s="154"/>
      <c r="QTM426" s="154"/>
      <c r="QTN426" s="154"/>
      <c r="QTO426" s="154"/>
      <c r="QTP426" s="154"/>
      <c r="QTQ426" s="154"/>
      <c r="QTR426" s="154"/>
      <c r="QTS426" s="154"/>
      <c r="QTT426" s="154"/>
      <c r="QTU426" s="154"/>
      <c r="QTV426" s="154"/>
      <c r="QTW426" s="154"/>
      <c r="QTX426" s="154"/>
      <c r="QTY426" s="154"/>
      <c r="QTZ426" s="154"/>
      <c r="QUA426" s="154"/>
      <c r="QUB426" s="154"/>
      <c r="QUC426" s="154"/>
      <c r="QUD426" s="154"/>
      <c r="QUE426" s="154"/>
      <c r="QUF426" s="154"/>
      <c r="QUG426" s="154"/>
      <c r="QUH426" s="154"/>
      <c r="QUI426" s="154"/>
      <c r="QUJ426" s="154"/>
      <c r="QUK426" s="154"/>
      <c r="QUL426" s="154"/>
      <c r="QUM426" s="154"/>
      <c r="QUN426" s="154"/>
      <c r="QUO426" s="154"/>
      <c r="QUP426" s="154"/>
      <c r="QUQ426" s="154"/>
      <c r="QUR426" s="154"/>
      <c r="QUS426" s="154"/>
      <c r="QUT426" s="154"/>
      <c r="QUU426" s="154"/>
      <c r="QUV426" s="154"/>
      <c r="QUW426" s="154"/>
      <c r="QUX426" s="154"/>
      <c r="QUY426" s="154"/>
      <c r="QUZ426" s="154"/>
      <c r="QVA426" s="154"/>
      <c r="QVB426" s="154"/>
      <c r="QVC426" s="154"/>
      <c r="QVD426" s="154"/>
      <c r="QVE426" s="154"/>
      <c r="QVF426" s="154"/>
      <c r="QVG426" s="154"/>
      <c r="QVH426" s="154"/>
      <c r="QVI426" s="154"/>
      <c r="QVJ426" s="154"/>
      <c r="QVK426" s="154"/>
      <c r="QVL426" s="154"/>
      <c r="QVM426" s="154"/>
      <c r="QVN426" s="154"/>
      <c r="QVO426" s="154"/>
      <c r="QVP426" s="154"/>
      <c r="QVQ426" s="154"/>
      <c r="QVR426" s="154"/>
      <c r="QVS426" s="154"/>
      <c r="QVT426" s="154"/>
      <c r="QVU426" s="154"/>
      <c r="QVV426" s="154"/>
      <c r="QVW426" s="154"/>
      <c r="QVX426" s="154"/>
      <c r="QVY426" s="154"/>
      <c r="QVZ426" s="154"/>
      <c r="QWA426" s="154"/>
      <c r="QWB426" s="154"/>
      <c r="QWC426" s="154"/>
      <c r="QWD426" s="154"/>
      <c r="QWE426" s="154"/>
      <c r="QWF426" s="154"/>
      <c r="QWG426" s="154"/>
      <c r="QWH426" s="154"/>
      <c r="QWI426" s="154"/>
      <c r="QWJ426" s="154"/>
      <c r="QWK426" s="154"/>
      <c r="QWL426" s="154"/>
      <c r="QWM426" s="154"/>
      <c r="QWN426" s="154"/>
      <c r="QWO426" s="154"/>
      <c r="QWP426" s="154"/>
      <c r="QWQ426" s="154"/>
      <c r="QWR426" s="154"/>
      <c r="QWS426" s="154"/>
      <c r="QWT426" s="154"/>
      <c r="QWU426" s="154"/>
      <c r="QWV426" s="154"/>
      <c r="QWW426" s="154"/>
      <c r="QWX426" s="154"/>
      <c r="QWY426" s="154"/>
      <c r="QWZ426" s="154"/>
      <c r="QXA426" s="154"/>
      <c r="QXB426" s="154"/>
      <c r="QXC426" s="154"/>
      <c r="QXD426" s="154"/>
      <c r="QXE426" s="154"/>
      <c r="QXF426" s="154"/>
      <c r="QXG426" s="154"/>
      <c r="QXH426" s="154"/>
      <c r="QXI426" s="154"/>
      <c r="QXJ426" s="154"/>
      <c r="QXK426" s="154"/>
      <c r="QXL426" s="154"/>
      <c r="QXM426" s="154"/>
      <c r="QXN426" s="154"/>
      <c r="QXO426" s="154"/>
      <c r="QXP426" s="154"/>
      <c r="QXQ426" s="154"/>
      <c r="QXR426" s="154"/>
      <c r="QXS426" s="154"/>
      <c r="QXT426" s="154"/>
      <c r="QXU426" s="154"/>
      <c r="QXV426" s="154"/>
      <c r="QXW426" s="154"/>
      <c r="QXX426" s="154"/>
      <c r="QXY426" s="154"/>
      <c r="QXZ426" s="154"/>
      <c r="QYA426" s="154"/>
      <c r="QYB426" s="154"/>
      <c r="QYC426" s="154"/>
      <c r="QYD426" s="154"/>
      <c r="QYE426" s="154"/>
      <c r="QYF426" s="154"/>
      <c r="QYG426" s="154"/>
      <c r="QYH426" s="154"/>
      <c r="QYI426" s="154"/>
      <c r="QYJ426" s="154"/>
      <c r="QYK426" s="154"/>
      <c r="QYL426" s="154"/>
      <c r="QYM426" s="154"/>
      <c r="QYN426" s="154"/>
      <c r="QYO426" s="154"/>
      <c r="QYP426" s="154"/>
      <c r="QYQ426" s="154"/>
      <c r="QYR426" s="154"/>
      <c r="QYS426" s="154"/>
      <c r="QYT426" s="154"/>
      <c r="QYU426" s="154"/>
      <c r="QYV426" s="154"/>
      <c r="QYW426" s="154"/>
      <c r="QYX426" s="154"/>
      <c r="QYY426" s="154"/>
      <c r="QYZ426" s="154"/>
      <c r="QZA426" s="154"/>
      <c r="QZB426" s="154"/>
      <c r="QZC426" s="154"/>
      <c r="QZD426" s="154"/>
      <c r="QZE426" s="154"/>
      <c r="QZF426" s="154"/>
      <c r="QZG426" s="154"/>
      <c r="QZH426" s="154"/>
      <c r="QZI426" s="154"/>
      <c r="QZJ426" s="154"/>
      <c r="QZK426" s="154"/>
      <c r="QZL426" s="154"/>
      <c r="QZM426" s="154"/>
      <c r="QZN426" s="154"/>
      <c r="QZO426" s="154"/>
      <c r="QZP426" s="154"/>
      <c r="QZQ426" s="154"/>
      <c r="QZR426" s="154"/>
      <c r="QZS426" s="154"/>
      <c r="QZT426" s="154"/>
      <c r="QZU426" s="154"/>
      <c r="QZV426" s="154"/>
      <c r="QZW426" s="154"/>
      <c r="QZX426" s="154"/>
      <c r="QZY426" s="154"/>
      <c r="QZZ426" s="154"/>
      <c r="RAA426" s="154"/>
      <c r="RAB426" s="154"/>
      <c r="RAC426" s="154"/>
      <c r="RAD426" s="154"/>
      <c r="RAE426" s="154"/>
      <c r="RAF426" s="154"/>
      <c r="RAG426" s="154"/>
      <c r="RAH426" s="154"/>
      <c r="RAI426" s="154"/>
      <c r="RAJ426" s="154"/>
      <c r="RAK426" s="154"/>
      <c r="RAL426" s="154"/>
      <c r="RAM426" s="154"/>
      <c r="RAN426" s="154"/>
      <c r="RAO426" s="154"/>
      <c r="RAP426" s="154"/>
      <c r="RAQ426" s="154"/>
      <c r="RAR426" s="154"/>
      <c r="RAS426" s="154"/>
      <c r="RAT426" s="154"/>
      <c r="RAU426" s="154"/>
      <c r="RAV426" s="154"/>
      <c r="RAW426" s="154"/>
      <c r="RAX426" s="154"/>
      <c r="RAY426" s="154"/>
      <c r="RAZ426" s="154"/>
      <c r="RBA426" s="154"/>
      <c r="RBB426" s="154"/>
      <c r="RBC426" s="154"/>
      <c r="RBD426" s="154"/>
      <c r="RBE426" s="154"/>
      <c r="RBF426" s="154"/>
      <c r="RBG426" s="154"/>
      <c r="RBH426" s="154"/>
      <c r="RBI426" s="154"/>
      <c r="RBJ426" s="154"/>
      <c r="RBK426" s="154"/>
      <c r="RBL426" s="154"/>
      <c r="RBM426" s="154"/>
      <c r="RBN426" s="154"/>
      <c r="RBO426" s="154"/>
      <c r="RBP426" s="154"/>
      <c r="RBQ426" s="154"/>
      <c r="RBR426" s="154"/>
      <c r="RBS426" s="154"/>
      <c r="RBT426" s="154"/>
      <c r="RBU426" s="154"/>
      <c r="RBV426" s="154"/>
      <c r="RBW426" s="154"/>
      <c r="RBX426" s="154"/>
      <c r="RBY426" s="154"/>
      <c r="RBZ426" s="154"/>
      <c r="RCA426" s="154"/>
      <c r="RCB426" s="154"/>
      <c r="RCC426" s="154"/>
      <c r="RCD426" s="154"/>
      <c r="RCE426" s="154"/>
      <c r="RCF426" s="154"/>
      <c r="RCG426" s="154"/>
      <c r="RCH426" s="154"/>
      <c r="RCI426" s="154"/>
      <c r="RCJ426" s="154"/>
      <c r="RCK426" s="154"/>
      <c r="RCL426" s="154"/>
      <c r="RCM426" s="154"/>
      <c r="RCN426" s="154"/>
      <c r="RCO426" s="154"/>
      <c r="RCP426" s="154"/>
      <c r="RCQ426" s="154"/>
      <c r="RCR426" s="154"/>
      <c r="RCS426" s="154"/>
      <c r="RCT426" s="154"/>
      <c r="RCU426" s="154"/>
      <c r="RCV426" s="154"/>
      <c r="RCW426" s="154"/>
      <c r="RCX426" s="154"/>
      <c r="RCY426" s="154"/>
      <c r="RCZ426" s="154"/>
      <c r="RDA426" s="154"/>
      <c r="RDB426" s="154"/>
      <c r="RDC426" s="154"/>
      <c r="RDD426" s="154"/>
      <c r="RDE426" s="154"/>
      <c r="RDF426" s="154"/>
      <c r="RDG426" s="154"/>
      <c r="RDH426" s="154"/>
      <c r="RDI426" s="154"/>
      <c r="RDJ426" s="154"/>
      <c r="RDK426" s="154"/>
      <c r="RDL426" s="154"/>
      <c r="RDM426" s="154"/>
      <c r="RDN426" s="154"/>
      <c r="RDO426" s="154"/>
      <c r="RDP426" s="154"/>
      <c r="RDQ426" s="154"/>
      <c r="RDR426" s="154"/>
      <c r="RDS426" s="154"/>
      <c r="RDT426" s="154"/>
      <c r="RDU426" s="154"/>
      <c r="RDV426" s="154"/>
      <c r="RDW426" s="154"/>
      <c r="RDX426" s="154"/>
      <c r="RDY426" s="154"/>
      <c r="RDZ426" s="154"/>
      <c r="REA426" s="154"/>
      <c r="REB426" s="154"/>
      <c r="REC426" s="154"/>
      <c r="RED426" s="154"/>
      <c r="REE426" s="154"/>
      <c r="REF426" s="154"/>
      <c r="REG426" s="154"/>
      <c r="REH426" s="154"/>
      <c r="REI426" s="154"/>
      <c r="REJ426" s="154"/>
      <c r="REK426" s="154"/>
      <c r="REL426" s="154"/>
      <c r="REM426" s="154"/>
      <c r="REN426" s="154"/>
      <c r="REO426" s="154"/>
      <c r="REP426" s="154"/>
      <c r="REQ426" s="154"/>
      <c r="RER426" s="154"/>
      <c r="RES426" s="154"/>
      <c r="RET426" s="154"/>
      <c r="REU426" s="154"/>
      <c r="REV426" s="154"/>
      <c r="REW426" s="154"/>
      <c r="REX426" s="154"/>
      <c r="REY426" s="154"/>
      <c r="REZ426" s="154"/>
      <c r="RFA426" s="154"/>
      <c r="RFB426" s="154"/>
      <c r="RFC426" s="154"/>
      <c r="RFD426" s="154"/>
      <c r="RFE426" s="154"/>
      <c r="RFF426" s="154"/>
      <c r="RFG426" s="154"/>
      <c r="RFH426" s="154"/>
      <c r="RFI426" s="154"/>
      <c r="RFJ426" s="154"/>
      <c r="RFK426" s="154"/>
      <c r="RFL426" s="154"/>
      <c r="RFM426" s="154"/>
      <c r="RFN426" s="154"/>
      <c r="RFO426" s="154"/>
      <c r="RFP426" s="154"/>
      <c r="RFQ426" s="154"/>
      <c r="RFR426" s="154"/>
      <c r="RFS426" s="154"/>
      <c r="RFT426" s="154"/>
      <c r="RFU426" s="154"/>
      <c r="RFV426" s="154"/>
      <c r="RFW426" s="154"/>
      <c r="RFX426" s="154"/>
      <c r="RFY426" s="154"/>
      <c r="RFZ426" s="154"/>
      <c r="RGA426" s="154"/>
      <c r="RGB426" s="154"/>
      <c r="RGC426" s="154"/>
      <c r="RGD426" s="154"/>
      <c r="RGE426" s="154"/>
      <c r="RGF426" s="154"/>
      <c r="RGG426" s="154"/>
      <c r="RGH426" s="154"/>
      <c r="RGI426" s="154"/>
      <c r="RGJ426" s="154"/>
      <c r="RGK426" s="154"/>
      <c r="RGL426" s="154"/>
      <c r="RGM426" s="154"/>
      <c r="RGN426" s="154"/>
      <c r="RGO426" s="154"/>
      <c r="RGP426" s="154"/>
      <c r="RGQ426" s="154"/>
      <c r="RGR426" s="154"/>
      <c r="RGS426" s="154"/>
      <c r="RGT426" s="154"/>
      <c r="RGU426" s="154"/>
      <c r="RGV426" s="154"/>
      <c r="RGW426" s="154"/>
      <c r="RGX426" s="154"/>
      <c r="RGY426" s="154"/>
      <c r="RGZ426" s="154"/>
      <c r="RHA426" s="154"/>
      <c r="RHB426" s="154"/>
      <c r="RHC426" s="154"/>
      <c r="RHD426" s="154"/>
      <c r="RHE426" s="154"/>
      <c r="RHF426" s="154"/>
      <c r="RHG426" s="154"/>
      <c r="RHH426" s="154"/>
      <c r="RHI426" s="154"/>
      <c r="RHJ426" s="154"/>
      <c r="RHK426" s="154"/>
      <c r="RHL426" s="154"/>
      <c r="RHM426" s="154"/>
      <c r="RHN426" s="154"/>
      <c r="RHO426" s="154"/>
      <c r="RHP426" s="154"/>
      <c r="RHQ426" s="154"/>
      <c r="RHR426" s="154"/>
      <c r="RHS426" s="154"/>
      <c r="RHT426" s="154"/>
      <c r="RHU426" s="154"/>
      <c r="RHV426" s="154"/>
      <c r="RHW426" s="154"/>
      <c r="RHX426" s="154"/>
      <c r="RHY426" s="154"/>
      <c r="RHZ426" s="154"/>
      <c r="RIA426" s="154"/>
      <c r="RIB426" s="154"/>
      <c r="RIC426" s="154"/>
      <c r="RID426" s="154"/>
      <c r="RIE426" s="154"/>
      <c r="RIF426" s="154"/>
      <c r="RIG426" s="154"/>
      <c r="RIH426" s="154"/>
      <c r="RII426" s="154"/>
      <c r="RIJ426" s="154"/>
      <c r="RIK426" s="154"/>
      <c r="RIL426" s="154"/>
      <c r="RIM426" s="154"/>
      <c r="RIN426" s="154"/>
      <c r="RIO426" s="154"/>
      <c r="RIP426" s="154"/>
      <c r="RIQ426" s="154"/>
      <c r="RIR426" s="154"/>
      <c r="RIS426" s="154"/>
      <c r="RIT426" s="154"/>
      <c r="RIU426" s="154"/>
      <c r="RIV426" s="154"/>
      <c r="RIW426" s="154"/>
      <c r="RIX426" s="154"/>
      <c r="RIY426" s="154"/>
      <c r="RIZ426" s="154"/>
      <c r="RJA426" s="154"/>
      <c r="RJB426" s="154"/>
      <c r="RJC426" s="154"/>
      <c r="RJD426" s="154"/>
      <c r="RJE426" s="154"/>
      <c r="RJF426" s="154"/>
      <c r="RJG426" s="154"/>
      <c r="RJH426" s="154"/>
      <c r="RJI426" s="154"/>
      <c r="RJJ426" s="154"/>
      <c r="RJK426" s="154"/>
      <c r="RJL426" s="154"/>
      <c r="RJM426" s="154"/>
      <c r="RJN426" s="154"/>
      <c r="RJO426" s="154"/>
      <c r="RJP426" s="154"/>
      <c r="RJQ426" s="154"/>
      <c r="RJR426" s="154"/>
      <c r="RJS426" s="154"/>
      <c r="RJT426" s="154"/>
      <c r="RJU426" s="154"/>
      <c r="RJV426" s="154"/>
      <c r="RJW426" s="154"/>
      <c r="RJX426" s="154"/>
      <c r="RJY426" s="154"/>
      <c r="RJZ426" s="154"/>
      <c r="RKA426" s="154"/>
      <c r="RKB426" s="154"/>
      <c r="RKC426" s="154"/>
      <c r="RKD426" s="154"/>
      <c r="RKE426" s="154"/>
      <c r="RKF426" s="154"/>
      <c r="RKG426" s="154"/>
      <c r="RKH426" s="154"/>
      <c r="RKI426" s="154"/>
      <c r="RKJ426" s="154"/>
      <c r="RKK426" s="154"/>
      <c r="RKL426" s="154"/>
      <c r="RKM426" s="154"/>
      <c r="RKN426" s="154"/>
      <c r="RKO426" s="154"/>
      <c r="RKP426" s="154"/>
      <c r="RKQ426" s="154"/>
      <c r="RKR426" s="154"/>
      <c r="RKS426" s="154"/>
      <c r="RKT426" s="154"/>
      <c r="RKU426" s="154"/>
      <c r="RKV426" s="154"/>
      <c r="RKW426" s="154"/>
      <c r="RKX426" s="154"/>
      <c r="RKY426" s="154"/>
      <c r="RKZ426" s="154"/>
      <c r="RLA426" s="154"/>
      <c r="RLB426" s="154"/>
      <c r="RLC426" s="154"/>
      <c r="RLD426" s="154"/>
      <c r="RLE426" s="154"/>
      <c r="RLF426" s="154"/>
      <c r="RLG426" s="154"/>
      <c r="RLH426" s="154"/>
      <c r="RLI426" s="154"/>
      <c r="RLJ426" s="154"/>
      <c r="RLK426" s="154"/>
      <c r="RLL426" s="154"/>
      <c r="RLM426" s="154"/>
      <c r="RLN426" s="154"/>
      <c r="RLO426" s="154"/>
      <c r="RLP426" s="154"/>
      <c r="RLQ426" s="154"/>
      <c r="RLR426" s="154"/>
      <c r="RLS426" s="154"/>
      <c r="RLT426" s="154"/>
      <c r="RLU426" s="154"/>
      <c r="RLV426" s="154"/>
      <c r="RLW426" s="154"/>
      <c r="RLX426" s="154"/>
      <c r="RLY426" s="154"/>
      <c r="RLZ426" s="154"/>
      <c r="RMA426" s="154"/>
      <c r="RMB426" s="154"/>
      <c r="RMC426" s="154"/>
      <c r="RMD426" s="154"/>
      <c r="RME426" s="154"/>
      <c r="RMF426" s="154"/>
      <c r="RMG426" s="154"/>
      <c r="RMH426" s="154"/>
      <c r="RMI426" s="154"/>
      <c r="RMJ426" s="154"/>
      <c r="RMK426" s="154"/>
      <c r="RML426" s="154"/>
      <c r="RMM426" s="154"/>
      <c r="RMN426" s="154"/>
      <c r="RMO426" s="154"/>
      <c r="RMP426" s="154"/>
      <c r="RMQ426" s="154"/>
      <c r="RMR426" s="154"/>
      <c r="RMS426" s="154"/>
      <c r="RMT426" s="154"/>
      <c r="RMU426" s="154"/>
      <c r="RMV426" s="154"/>
      <c r="RMW426" s="154"/>
      <c r="RMX426" s="154"/>
      <c r="RMY426" s="154"/>
      <c r="RMZ426" s="154"/>
      <c r="RNA426" s="154"/>
      <c r="RNB426" s="154"/>
      <c r="RNC426" s="154"/>
      <c r="RND426" s="154"/>
      <c r="RNE426" s="154"/>
      <c r="RNF426" s="154"/>
      <c r="RNG426" s="154"/>
      <c r="RNH426" s="154"/>
      <c r="RNI426" s="154"/>
      <c r="RNJ426" s="154"/>
      <c r="RNK426" s="154"/>
      <c r="RNL426" s="154"/>
      <c r="RNM426" s="154"/>
      <c r="RNN426" s="154"/>
      <c r="RNO426" s="154"/>
      <c r="RNP426" s="154"/>
      <c r="RNQ426" s="154"/>
      <c r="RNR426" s="154"/>
      <c r="RNS426" s="154"/>
      <c r="RNT426" s="154"/>
      <c r="RNU426" s="154"/>
      <c r="RNV426" s="154"/>
      <c r="RNW426" s="154"/>
      <c r="RNX426" s="154"/>
      <c r="RNY426" s="154"/>
      <c r="RNZ426" s="154"/>
      <c r="ROA426" s="154"/>
      <c r="ROB426" s="154"/>
      <c r="ROC426" s="154"/>
      <c r="ROD426" s="154"/>
      <c r="ROE426" s="154"/>
      <c r="ROF426" s="154"/>
      <c r="ROG426" s="154"/>
      <c r="ROH426" s="154"/>
      <c r="ROI426" s="154"/>
      <c r="ROJ426" s="154"/>
      <c r="ROK426" s="154"/>
      <c r="ROL426" s="154"/>
      <c r="ROM426" s="154"/>
      <c r="RON426" s="154"/>
      <c r="ROO426" s="154"/>
      <c r="ROP426" s="154"/>
      <c r="ROQ426" s="154"/>
      <c r="ROR426" s="154"/>
      <c r="ROS426" s="154"/>
      <c r="ROT426" s="154"/>
      <c r="ROU426" s="154"/>
      <c r="ROV426" s="154"/>
      <c r="ROW426" s="154"/>
      <c r="ROX426" s="154"/>
      <c r="ROY426" s="154"/>
      <c r="ROZ426" s="154"/>
      <c r="RPA426" s="154"/>
      <c r="RPB426" s="154"/>
      <c r="RPC426" s="154"/>
      <c r="RPD426" s="154"/>
      <c r="RPE426" s="154"/>
      <c r="RPF426" s="154"/>
      <c r="RPG426" s="154"/>
      <c r="RPH426" s="154"/>
      <c r="RPI426" s="154"/>
      <c r="RPJ426" s="154"/>
      <c r="RPK426" s="154"/>
      <c r="RPL426" s="154"/>
      <c r="RPM426" s="154"/>
      <c r="RPN426" s="154"/>
      <c r="RPO426" s="154"/>
      <c r="RPP426" s="154"/>
      <c r="RPQ426" s="154"/>
      <c r="RPR426" s="154"/>
      <c r="RPS426" s="154"/>
      <c r="RPT426" s="154"/>
      <c r="RPU426" s="154"/>
      <c r="RPV426" s="154"/>
      <c r="RPW426" s="154"/>
      <c r="RPX426" s="154"/>
      <c r="RPY426" s="154"/>
      <c r="RPZ426" s="154"/>
      <c r="RQA426" s="154"/>
      <c r="RQB426" s="154"/>
      <c r="RQC426" s="154"/>
      <c r="RQD426" s="154"/>
      <c r="RQE426" s="154"/>
      <c r="RQF426" s="154"/>
      <c r="RQG426" s="154"/>
      <c r="RQH426" s="154"/>
      <c r="RQI426" s="154"/>
      <c r="RQJ426" s="154"/>
      <c r="RQK426" s="154"/>
      <c r="RQL426" s="154"/>
      <c r="RQM426" s="154"/>
      <c r="RQN426" s="154"/>
      <c r="RQO426" s="154"/>
      <c r="RQP426" s="154"/>
      <c r="RQQ426" s="154"/>
      <c r="RQR426" s="154"/>
      <c r="RQS426" s="154"/>
      <c r="RQT426" s="154"/>
      <c r="RQU426" s="154"/>
      <c r="RQV426" s="154"/>
      <c r="RQW426" s="154"/>
      <c r="RQX426" s="154"/>
      <c r="RQY426" s="154"/>
      <c r="RQZ426" s="154"/>
      <c r="RRA426" s="154"/>
      <c r="RRB426" s="154"/>
      <c r="RRC426" s="154"/>
      <c r="RRD426" s="154"/>
      <c r="RRE426" s="154"/>
      <c r="RRF426" s="154"/>
      <c r="RRG426" s="154"/>
      <c r="RRH426" s="154"/>
      <c r="RRI426" s="154"/>
      <c r="RRJ426" s="154"/>
      <c r="RRK426" s="154"/>
      <c r="RRL426" s="154"/>
      <c r="RRM426" s="154"/>
      <c r="RRN426" s="154"/>
      <c r="RRO426" s="154"/>
      <c r="RRP426" s="154"/>
      <c r="RRQ426" s="154"/>
      <c r="RRR426" s="154"/>
      <c r="RRS426" s="154"/>
      <c r="RRT426" s="154"/>
      <c r="RRU426" s="154"/>
      <c r="RRV426" s="154"/>
      <c r="RRW426" s="154"/>
      <c r="RRX426" s="154"/>
      <c r="RRY426" s="154"/>
      <c r="RRZ426" s="154"/>
      <c r="RSA426" s="154"/>
      <c r="RSB426" s="154"/>
      <c r="RSC426" s="154"/>
      <c r="RSD426" s="154"/>
      <c r="RSE426" s="154"/>
      <c r="RSF426" s="154"/>
      <c r="RSG426" s="154"/>
      <c r="RSH426" s="154"/>
      <c r="RSI426" s="154"/>
      <c r="RSJ426" s="154"/>
      <c r="RSK426" s="154"/>
      <c r="RSL426" s="154"/>
      <c r="RSM426" s="154"/>
      <c r="RSN426" s="154"/>
      <c r="RSO426" s="154"/>
      <c r="RSP426" s="154"/>
      <c r="RSQ426" s="154"/>
      <c r="RSR426" s="154"/>
      <c r="RSS426" s="154"/>
      <c r="RST426" s="154"/>
      <c r="RSU426" s="154"/>
      <c r="RSV426" s="154"/>
      <c r="RSW426" s="154"/>
      <c r="RSX426" s="154"/>
      <c r="RSY426" s="154"/>
      <c r="RSZ426" s="154"/>
      <c r="RTA426" s="154"/>
      <c r="RTB426" s="154"/>
      <c r="RTC426" s="154"/>
      <c r="RTD426" s="154"/>
      <c r="RTE426" s="154"/>
      <c r="RTF426" s="154"/>
      <c r="RTG426" s="154"/>
      <c r="RTH426" s="154"/>
      <c r="RTI426" s="154"/>
      <c r="RTJ426" s="154"/>
      <c r="RTK426" s="154"/>
      <c r="RTL426" s="154"/>
      <c r="RTM426" s="154"/>
      <c r="RTN426" s="154"/>
      <c r="RTO426" s="154"/>
      <c r="RTP426" s="154"/>
      <c r="RTQ426" s="154"/>
      <c r="RTR426" s="154"/>
      <c r="RTS426" s="154"/>
      <c r="RTT426" s="154"/>
      <c r="RTU426" s="154"/>
      <c r="RTV426" s="154"/>
      <c r="RTW426" s="154"/>
      <c r="RTX426" s="154"/>
      <c r="RTY426" s="154"/>
      <c r="RTZ426" s="154"/>
      <c r="RUA426" s="154"/>
      <c r="RUB426" s="154"/>
      <c r="RUC426" s="154"/>
      <c r="RUD426" s="154"/>
      <c r="RUE426" s="154"/>
      <c r="RUF426" s="154"/>
      <c r="RUG426" s="154"/>
      <c r="RUH426" s="154"/>
      <c r="RUI426" s="154"/>
      <c r="RUJ426" s="154"/>
      <c r="RUK426" s="154"/>
      <c r="RUL426" s="154"/>
      <c r="RUM426" s="154"/>
      <c r="RUN426" s="154"/>
      <c r="RUO426" s="154"/>
      <c r="RUP426" s="154"/>
      <c r="RUQ426" s="154"/>
      <c r="RUR426" s="154"/>
      <c r="RUS426" s="154"/>
      <c r="RUT426" s="154"/>
      <c r="RUU426" s="154"/>
      <c r="RUV426" s="154"/>
      <c r="RUW426" s="154"/>
      <c r="RUX426" s="154"/>
      <c r="RUY426" s="154"/>
      <c r="RUZ426" s="154"/>
      <c r="RVA426" s="154"/>
      <c r="RVB426" s="154"/>
      <c r="RVC426" s="154"/>
      <c r="RVD426" s="154"/>
      <c r="RVE426" s="154"/>
      <c r="RVF426" s="154"/>
      <c r="RVG426" s="154"/>
      <c r="RVH426" s="154"/>
      <c r="RVI426" s="154"/>
      <c r="RVJ426" s="154"/>
      <c r="RVK426" s="154"/>
      <c r="RVL426" s="154"/>
      <c r="RVM426" s="154"/>
      <c r="RVN426" s="154"/>
      <c r="RVO426" s="154"/>
      <c r="RVP426" s="154"/>
      <c r="RVQ426" s="154"/>
      <c r="RVR426" s="154"/>
      <c r="RVS426" s="154"/>
      <c r="RVT426" s="154"/>
      <c r="RVU426" s="154"/>
      <c r="RVV426" s="154"/>
      <c r="RVW426" s="154"/>
      <c r="RVX426" s="154"/>
      <c r="RVY426" s="154"/>
      <c r="RVZ426" s="154"/>
      <c r="RWA426" s="154"/>
      <c r="RWB426" s="154"/>
      <c r="RWC426" s="154"/>
      <c r="RWD426" s="154"/>
      <c r="RWE426" s="154"/>
      <c r="RWF426" s="154"/>
      <c r="RWG426" s="154"/>
      <c r="RWH426" s="154"/>
      <c r="RWI426" s="154"/>
      <c r="RWJ426" s="154"/>
      <c r="RWK426" s="154"/>
      <c r="RWL426" s="154"/>
      <c r="RWM426" s="154"/>
      <c r="RWN426" s="154"/>
      <c r="RWO426" s="154"/>
      <c r="RWP426" s="154"/>
      <c r="RWQ426" s="154"/>
      <c r="RWR426" s="154"/>
      <c r="RWS426" s="154"/>
      <c r="RWT426" s="154"/>
      <c r="RWU426" s="154"/>
      <c r="RWV426" s="154"/>
      <c r="RWW426" s="154"/>
      <c r="RWX426" s="154"/>
      <c r="RWY426" s="154"/>
      <c r="RWZ426" s="154"/>
      <c r="RXA426" s="154"/>
      <c r="RXB426" s="154"/>
      <c r="RXC426" s="154"/>
      <c r="RXD426" s="154"/>
      <c r="RXE426" s="154"/>
      <c r="RXF426" s="154"/>
      <c r="RXG426" s="154"/>
      <c r="RXH426" s="154"/>
      <c r="RXI426" s="154"/>
      <c r="RXJ426" s="154"/>
      <c r="RXK426" s="154"/>
      <c r="RXL426" s="154"/>
      <c r="RXM426" s="154"/>
      <c r="RXN426" s="154"/>
      <c r="RXO426" s="154"/>
      <c r="RXP426" s="154"/>
      <c r="RXQ426" s="154"/>
      <c r="RXR426" s="154"/>
      <c r="RXS426" s="154"/>
      <c r="RXT426" s="154"/>
      <c r="RXU426" s="154"/>
      <c r="RXV426" s="154"/>
      <c r="RXW426" s="154"/>
      <c r="RXX426" s="154"/>
      <c r="RXY426" s="154"/>
      <c r="RXZ426" s="154"/>
      <c r="RYA426" s="154"/>
      <c r="RYB426" s="154"/>
      <c r="RYC426" s="154"/>
      <c r="RYD426" s="154"/>
      <c r="RYE426" s="154"/>
      <c r="RYF426" s="154"/>
      <c r="RYG426" s="154"/>
      <c r="RYH426" s="154"/>
      <c r="RYI426" s="154"/>
      <c r="RYJ426" s="154"/>
      <c r="RYK426" s="154"/>
      <c r="RYL426" s="154"/>
      <c r="RYM426" s="154"/>
      <c r="RYN426" s="154"/>
      <c r="RYO426" s="154"/>
      <c r="RYP426" s="154"/>
      <c r="RYQ426" s="154"/>
      <c r="RYR426" s="154"/>
      <c r="RYS426" s="154"/>
      <c r="RYT426" s="154"/>
      <c r="RYU426" s="154"/>
      <c r="RYV426" s="154"/>
      <c r="RYW426" s="154"/>
      <c r="RYX426" s="154"/>
      <c r="RYY426" s="154"/>
      <c r="RYZ426" s="154"/>
      <c r="RZA426" s="154"/>
      <c r="RZB426" s="154"/>
      <c r="RZC426" s="154"/>
      <c r="RZD426" s="154"/>
      <c r="RZE426" s="154"/>
      <c r="RZF426" s="154"/>
      <c r="RZG426" s="154"/>
      <c r="RZH426" s="154"/>
      <c r="RZI426" s="154"/>
      <c r="RZJ426" s="154"/>
      <c r="RZK426" s="154"/>
      <c r="RZL426" s="154"/>
      <c r="RZM426" s="154"/>
      <c r="RZN426" s="154"/>
      <c r="RZO426" s="154"/>
      <c r="RZP426" s="154"/>
      <c r="RZQ426" s="154"/>
      <c r="RZR426" s="154"/>
      <c r="RZS426" s="154"/>
      <c r="RZT426" s="154"/>
      <c r="RZU426" s="154"/>
      <c r="RZV426" s="154"/>
      <c r="RZW426" s="154"/>
      <c r="RZX426" s="154"/>
      <c r="RZY426" s="154"/>
      <c r="RZZ426" s="154"/>
      <c r="SAA426" s="154"/>
      <c r="SAB426" s="154"/>
      <c r="SAC426" s="154"/>
      <c r="SAD426" s="154"/>
      <c r="SAE426" s="154"/>
      <c r="SAF426" s="154"/>
      <c r="SAG426" s="154"/>
      <c r="SAH426" s="154"/>
      <c r="SAI426" s="154"/>
      <c r="SAJ426" s="154"/>
      <c r="SAK426" s="154"/>
      <c r="SAL426" s="154"/>
      <c r="SAM426" s="154"/>
      <c r="SAN426" s="154"/>
      <c r="SAO426" s="154"/>
      <c r="SAP426" s="154"/>
      <c r="SAQ426" s="154"/>
      <c r="SAR426" s="154"/>
      <c r="SAS426" s="154"/>
      <c r="SAT426" s="154"/>
      <c r="SAU426" s="154"/>
      <c r="SAV426" s="154"/>
      <c r="SAW426" s="154"/>
      <c r="SAX426" s="154"/>
      <c r="SAY426" s="154"/>
      <c r="SAZ426" s="154"/>
      <c r="SBA426" s="154"/>
      <c r="SBB426" s="154"/>
      <c r="SBC426" s="154"/>
      <c r="SBD426" s="154"/>
      <c r="SBE426" s="154"/>
      <c r="SBF426" s="154"/>
      <c r="SBG426" s="154"/>
      <c r="SBH426" s="154"/>
      <c r="SBI426" s="154"/>
      <c r="SBJ426" s="154"/>
      <c r="SBK426" s="154"/>
      <c r="SBL426" s="154"/>
      <c r="SBM426" s="154"/>
      <c r="SBN426" s="154"/>
      <c r="SBO426" s="154"/>
      <c r="SBP426" s="154"/>
      <c r="SBQ426" s="154"/>
      <c r="SBR426" s="154"/>
      <c r="SBS426" s="154"/>
      <c r="SBT426" s="154"/>
      <c r="SBU426" s="154"/>
      <c r="SBV426" s="154"/>
      <c r="SBW426" s="154"/>
      <c r="SBX426" s="154"/>
      <c r="SBY426" s="154"/>
      <c r="SBZ426" s="154"/>
      <c r="SCA426" s="154"/>
      <c r="SCB426" s="154"/>
      <c r="SCC426" s="154"/>
      <c r="SCD426" s="154"/>
      <c r="SCE426" s="154"/>
      <c r="SCF426" s="154"/>
      <c r="SCG426" s="154"/>
      <c r="SCH426" s="154"/>
      <c r="SCI426" s="154"/>
      <c r="SCJ426" s="154"/>
      <c r="SCK426" s="154"/>
      <c r="SCL426" s="154"/>
      <c r="SCM426" s="154"/>
      <c r="SCN426" s="154"/>
      <c r="SCO426" s="154"/>
      <c r="SCP426" s="154"/>
      <c r="SCQ426" s="154"/>
      <c r="SCR426" s="154"/>
      <c r="SCS426" s="154"/>
      <c r="SCT426" s="154"/>
      <c r="SCU426" s="154"/>
      <c r="SCV426" s="154"/>
      <c r="SCW426" s="154"/>
      <c r="SCX426" s="154"/>
      <c r="SCY426" s="154"/>
      <c r="SCZ426" s="154"/>
      <c r="SDA426" s="154"/>
      <c r="SDB426" s="154"/>
      <c r="SDC426" s="154"/>
      <c r="SDD426" s="154"/>
      <c r="SDE426" s="154"/>
      <c r="SDF426" s="154"/>
      <c r="SDG426" s="154"/>
      <c r="SDH426" s="154"/>
      <c r="SDI426" s="154"/>
      <c r="SDJ426" s="154"/>
      <c r="SDK426" s="154"/>
      <c r="SDL426" s="154"/>
      <c r="SDM426" s="154"/>
      <c r="SDN426" s="154"/>
      <c r="SDO426" s="154"/>
      <c r="SDP426" s="154"/>
      <c r="SDQ426" s="154"/>
      <c r="SDR426" s="154"/>
      <c r="SDS426" s="154"/>
      <c r="SDT426" s="154"/>
      <c r="SDU426" s="154"/>
      <c r="SDV426" s="154"/>
      <c r="SDW426" s="154"/>
      <c r="SDX426" s="154"/>
      <c r="SDY426" s="154"/>
      <c r="SDZ426" s="154"/>
      <c r="SEA426" s="154"/>
      <c r="SEB426" s="154"/>
      <c r="SEC426" s="154"/>
      <c r="SED426" s="154"/>
      <c r="SEE426" s="154"/>
      <c r="SEF426" s="154"/>
      <c r="SEG426" s="154"/>
      <c r="SEH426" s="154"/>
      <c r="SEI426" s="154"/>
      <c r="SEJ426" s="154"/>
      <c r="SEK426" s="154"/>
      <c r="SEL426" s="154"/>
      <c r="SEM426" s="154"/>
      <c r="SEN426" s="154"/>
      <c r="SEO426" s="154"/>
      <c r="SEP426" s="154"/>
      <c r="SEQ426" s="154"/>
      <c r="SER426" s="154"/>
      <c r="SES426" s="154"/>
      <c r="SET426" s="154"/>
      <c r="SEU426" s="154"/>
      <c r="SEV426" s="154"/>
      <c r="SEW426" s="154"/>
      <c r="SEX426" s="154"/>
      <c r="SEY426" s="154"/>
      <c r="SEZ426" s="154"/>
      <c r="SFA426" s="154"/>
      <c r="SFB426" s="154"/>
      <c r="SFC426" s="154"/>
      <c r="SFD426" s="154"/>
      <c r="SFE426" s="154"/>
      <c r="SFF426" s="154"/>
      <c r="SFG426" s="154"/>
      <c r="SFH426" s="154"/>
      <c r="SFI426" s="154"/>
      <c r="SFJ426" s="154"/>
      <c r="SFK426" s="154"/>
      <c r="SFL426" s="154"/>
      <c r="SFM426" s="154"/>
      <c r="SFN426" s="154"/>
      <c r="SFO426" s="154"/>
      <c r="SFP426" s="154"/>
      <c r="SFQ426" s="154"/>
      <c r="SFR426" s="154"/>
      <c r="SFS426" s="154"/>
      <c r="SFT426" s="154"/>
      <c r="SFU426" s="154"/>
      <c r="SFV426" s="154"/>
      <c r="SFW426" s="154"/>
      <c r="SFX426" s="154"/>
      <c r="SFY426" s="154"/>
      <c r="SFZ426" s="154"/>
      <c r="SGA426" s="154"/>
      <c r="SGB426" s="154"/>
      <c r="SGC426" s="154"/>
      <c r="SGD426" s="154"/>
      <c r="SGE426" s="154"/>
      <c r="SGF426" s="154"/>
      <c r="SGG426" s="154"/>
      <c r="SGH426" s="154"/>
      <c r="SGI426" s="154"/>
      <c r="SGJ426" s="154"/>
      <c r="SGK426" s="154"/>
      <c r="SGL426" s="154"/>
      <c r="SGM426" s="154"/>
      <c r="SGN426" s="154"/>
      <c r="SGO426" s="154"/>
      <c r="SGP426" s="154"/>
      <c r="SGQ426" s="154"/>
      <c r="SGR426" s="154"/>
      <c r="SGS426" s="154"/>
      <c r="SGT426" s="154"/>
      <c r="SGU426" s="154"/>
      <c r="SGV426" s="154"/>
      <c r="SGW426" s="154"/>
      <c r="SGX426" s="154"/>
      <c r="SGY426" s="154"/>
      <c r="SGZ426" s="154"/>
      <c r="SHA426" s="154"/>
      <c r="SHB426" s="154"/>
      <c r="SHC426" s="154"/>
      <c r="SHD426" s="154"/>
      <c r="SHE426" s="154"/>
      <c r="SHF426" s="154"/>
      <c r="SHG426" s="154"/>
      <c r="SHH426" s="154"/>
      <c r="SHI426" s="154"/>
      <c r="SHJ426" s="154"/>
      <c r="SHK426" s="154"/>
      <c r="SHL426" s="154"/>
      <c r="SHM426" s="154"/>
      <c r="SHN426" s="154"/>
      <c r="SHO426" s="154"/>
      <c r="SHP426" s="154"/>
      <c r="SHQ426" s="154"/>
      <c r="SHR426" s="154"/>
      <c r="SHS426" s="154"/>
      <c r="SHT426" s="154"/>
      <c r="SHU426" s="154"/>
      <c r="SHV426" s="154"/>
      <c r="SHW426" s="154"/>
      <c r="SHX426" s="154"/>
      <c r="SHY426" s="154"/>
      <c r="SHZ426" s="154"/>
      <c r="SIA426" s="154"/>
      <c r="SIB426" s="154"/>
      <c r="SIC426" s="154"/>
      <c r="SID426" s="154"/>
      <c r="SIE426" s="154"/>
      <c r="SIF426" s="154"/>
      <c r="SIG426" s="154"/>
      <c r="SIH426" s="154"/>
      <c r="SII426" s="154"/>
      <c r="SIJ426" s="154"/>
      <c r="SIK426" s="154"/>
      <c r="SIL426" s="154"/>
      <c r="SIM426" s="154"/>
      <c r="SIN426" s="154"/>
      <c r="SIO426" s="154"/>
      <c r="SIP426" s="154"/>
      <c r="SIQ426" s="154"/>
      <c r="SIR426" s="154"/>
      <c r="SIS426" s="154"/>
      <c r="SIT426" s="154"/>
      <c r="SIU426" s="154"/>
      <c r="SIV426" s="154"/>
      <c r="SIW426" s="154"/>
      <c r="SIX426" s="154"/>
      <c r="SIY426" s="154"/>
      <c r="SIZ426" s="154"/>
      <c r="SJA426" s="154"/>
      <c r="SJB426" s="154"/>
      <c r="SJC426" s="154"/>
      <c r="SJD426" s="154"/>
      <c r="SJE426" s="154"/>
      <c r="SJF426" s="154"/>
      <c r="SJG426" s="154"/>
      <c r="SJH426" s="154"/>
      <c r="SJI426" s="154"/>
      <c r="SJJ426" s="154"/>
      <c r="SJK426" s="154"/>
      <c r="SJL426" s="154"/>
      <c r="SJM426" s="154"/>
      <c r="SJN426" s="154"/>
      <c r="SJO426" s="154"/>
      <c r="SJP426" s="154"/>
      <c r="SJQ426" s="154"/>
      <c r="SJR426" s="154"/>
      <c r="SJS426" s="154"/>
      <c r="SJT426" s="154"/>
      <c r="SJU426" s="154"/>
      <c r="SJV426" s="154"/>
      <c r="SJW426" s="154"/>
      <c r="SJX426" s="154"/>
      <c r="SJY426" s="154"/>
      <c r="SJZ426" s="154"/>
      <c r="SKA426" s="154"/>
      <c r="SKB426" s="154"/>
      <c r="SKC426" s="154"/>
      <c r="SKD426" s="154"/>
      <c r="SKE426" s="154"/>
      <c r="SKF426" s="154"/>
      <c r="SKG426" s="154"/>
      <c r="SKH426" s="154"/>
      <c r="SKI426" s="154"/>
      <c r="SKJ426" s="154"/>
      <c r="SKK426" s="154"/>
      <c r="SKL426" s="154"/>
      <c r="SKM426" s="154"/>
      <c r="SKN426" s="154"/>
      <c r="SKO426" s="154"/>
      <c r="SKP426" s="154"/>
      <c r="SKQ426" s="154"/>
      <c r="SKR426" s="154"/>
      <c r="SKS426" s="154"/>
      <c r="SKT426" s="154"/>
      <c r="SKU426" s="154"/>
      <c r="SKV426" s="154"/>
      <c r="SKW426" s="154"/>
      <c r="SKX426" s="154"/>
      <c r="SKY426" s="154"/>
      <c r="SKZ426" s="154"/>
      <c r="SLA426" s="154"/>
      <c r="SLB426" s="154"/>
      <c r="SLC426" s="154"/>
      <c r="SLD426" s="154"/>
      <c r="SLE426" s="154"/>
      <c r="SLF426" s="154"/>
      <c r="SLG426" s="154"/>
      <c r="SLH426" s="154"/>
      <c r="SLI426" s="154"/>
      <c r="SLJ426" s="154"/>
      <c r="SLK426" s="154"/>
      <c r="SLL426" s="154"/>
      <c r="SLM426" s="154"/>
      <c r="SLN426" s="154"/>
      <c r="SLO426" s="154"/>
      <c r="SLP426" s="154"/>
      <c r="SLQ426" s="154"/>
      <c r="SLR426" s="154"/>
      <c r="SLS426" s="154"/>
      <c r="SLT426" s="154"/>
      <c r="SLU426" s="154"/>
      <c r="SLV426" s="154"/>
      <c r="SLW426" s="154"/>
      <c r="SLX426" s="154"/>
      <c r="SLY426" s="154"/>
      <c r="SLZ426" s="154"/>
      <c r="SMA426" s="154"/>
      <c r="SMB426" s="154"/>
      <c r="SMC426" s="154"/>
      <c r="SMD426" s="154"/>
      <c r="SME426" s="154"/>
      <c r="SMF426" s="154"/>
      <c r="SMG426" s="154"/>
      <c r="SMH426" s="154"/>
      <c r="SMI426" s="154"/>
      <c r="SMJ426" s="154"/>
      <c r="SMK426" s="154"/>
      <c r="SML426" s="154"/>
      <c r="SMM426" s="154"/>
      <c r="SMN426" s="154"/>
      <c r="SMO426" s="154"/>
      <c r="SMP426" s="154"/>
      <c r="SMQ426" s="154"/>
      <c r="SMR426" s="154"/>
      <c r="SMS426" s="154"/>
      <c r="SMT426" s="154"/>
      <c r="SMU426" s="154"/>
      <c r="SMV426" s="154"/>
      <c r="SMW426" s="154"/>
      <c r="SMX426" s="154"/>
      <c r="SMY426" s="154"/>
      <c r="SMZ426" s="154"/>
      <c r="SNA426" s="154"/>
      <c r="SNB426" s="154"/>
      <c r="SNC426" s="154"/>
      <c r="SND426" s="154"/>
      <c r="SNE426" s="154"/>
      <c r="SNF426" s="154"/>
      <c r="SNG426" s="154"/>
      <c r="SNH426" s="154"/>
      <c r="SNI426" s="154"/>
      <c r="SNJ426" s="154"/>
      <c r="SNK426" s="154"/>
      <c r="SNL426" s="154"/>
      <c r="SNM426" s="154"/>
      <c r="SNN426" s="154"/>
      <c r="SNO426" s="154"/>
      <c r="SNP426" s="154"/>
      <c r="SNQ426" s="154"/>
      <c r="SNR426" s="154"/>
      <c r="SNS426" s="154"/>
      <c r="SNT426" s="154"/>
      <c r="SNU426" s="154"/>
      <c r="SNV426" s="154"/>
      <c r="SNW426" s="154"/>
      <c r="SNX426" s="154"/>
      <c r="SNY426" s="154"/>
      <c r="SNZ426" s="154"/>
      <c r="SOA426" s="154"/>
      <c r="SOB426" s="154"/>
      <c r="SOC426" s="154"/>
      <c r="SOD426" s="154"/>
      <c r="SOE426" s="154"/>
      <c r="SOF426" s="154"/>
      <c r="SOG426" s="154"/>
      <c r="SOH426" s="154"/>
      <c r="SOI426" s="154"/>
      <c r="SOJ426" s="154"/>
      <c r="SOK426" s="154"/>
      <c r="SOL426" s="154"/>
      <c r="SOM426" s="154"/>
      <c r="SON426" s="154"/>
      <c r="SOO426" s="154"/>
      <c r="SOP426" s="154"/>
      <c r="SOQ426" s="154"/>
      <c r="SOR426" s="154"/>
      <c r="SOS426" s="154"/>
      <c r="SOT426" s="154"/>
      <c r="SOU426" s="154"/>
      <c r="SOV426" s="154"/>
      <c r="SOW426" s="154"/>
      <c r="SOX426" s="154"/>
      <c r="SOY426" s="154"/>
      <c r="SOZ426" s="154"/>
      <c r="SPA426" s="154"/>
      <c r="SPB426" s="154"/>
      <c r="SPC426" s="154"/>
      <c r="SPD426" s="154"/>
      <c r="SPE426" s="154"/>
      <c r="SPF426" s="154"/>
      <c r="SPG426" s="154"/>
      <c r="SPH426" s="154"/>
      <c r="SPI426" s="154"/>
      <c r="SPJ426" s="154"/>
      <c r="SPK426" s="154"/>
      <c r="SPL426" s="154"/>
      <c r="SPM426" s="154"/>
      <c r="SPN426" s="154"/>
      <c r="SPO426" s="154"/>
      <c r="SPP426" s="154"/>
      <c r="SPQ426" s="154"/>
      <c r="SPR426" s="154"/>
      <c r="SPS426" s="154"/>
      <c r="SPT426" s="154"/>
      <c r="SPU426" s="154"/>
      <c r="SPV426" s="154"/>
      <c r="SPW426" s="154"/>
      <c r="SPX426" s="154"/>
      <c r="SPY426" s="154"/>
      <c r="SPZ426" s="154"/>
      <c r="SQA426" s="154"/>
      <c r="SQB426" s="154"/>
      <c r="SQC426" s="154"/>
      <c r="SQD426" s="154"/>
      <c r="SQE426" s="154"/>
      <c r="SQF426" s="154"/>
      <c r="SQG426" s="154"/>
      <c r="SQH426" s="154"/>
      <c r="SQI426" s="154"/>
      <c r="SQJ426" s="154"/>
      <c r="SQK426" s="154"/>
      <c r="SQL426" s="154"/>
      <c r="SQM426" s="154"/>
      <c r="SQN426" s="154"/>
      <c r="SQO426" s="154"/>
      <c r="SQP426" s="154"/>
      <c r="SQQ426" s="154"/>
      <c r="SQR426" s="154"/>
      <c r="SQS426" s="154"/>
      <c r="SQT426" s="154"/>
      <c r="SQU426" s="154"/>
      <c r="SQV426" s="154"/>
      <c r="SQW426" s="154"/>
      <c r="SQX426" s="154"/>
      <c r="SQY426" s="154"/>
      <c r="SQZ426" s="154"/>
      <c r="SRA426" s="154"/>
      <c r="SRB426" s="154"/>
      <c r="SRC426" s="154"/>
      <c r="SRD426" s="154"/>
      <c r="SRE426" s="154"/>
      <c r="SRF426" s="154"/>
      <c r="SRG426" s="154"/>
      <c r="SRH426" s="154"/>
      <c r="SRI426" s="154"/>
      <c r="SRJ426" s="154"/>
      <c r="SRK426" s="154"/>
      <c r="SRL426" s="154"/>
      <c r="SRM426" s="154"/>
      <c r="SRN426" s="154"/>
      <c r="SRO426" s="154"/>
      <c r="SRP426" s="154"/>
      <c r="SRQ426" s="154"/>
      <c r="SRR426" s="154"/>
      <c r="SRS426" s="154"/>
      <c r="SRT426" s="154"/>
      <c r="SRU426" s="154"/>
      <c r="SRV426" s="154"/>
      <c r="SRW426" s="154"/>
      <c r="SRX426" s="154"/>
      <c r="SRY426" s="154"/>
      <c r="SRZ426" s="154"/>
      <c r="SSA426" s="154"/>
      <c r="SSB426" s="154"/>
      <c r="SSC426" s="154"/>
      <c r="SSD426" s="154"/>
      <c r="SSE426" s="154"/>
      <c r="SSF426" s="154"/>
      <c r="SSG426" s="154"/>
      <c r="SSH426" s="154"/>
      <c r="SSI426" s="154"/>
      <c r="SSJ426" s="154"/>
      <c r="SSK426" s="154"/>
      <c r="SSL426" s="154"/>
      <c r="SSM426" s="154"/>
      <c r="SSN426" s="154"/>
      <c r="SSO426" s="154"/>
      <c r="SSP426" s="154"/>
      <c r="SSQ426" s="154"/>
      <c r="SSR426" s="154"/>
      <c r="SSS426" s="154"/>
      <c r="SST426" s="154"/>
      <c r="SSU426" s="154"/>
      <c r="SSV426" s="154"/>
      <c r="SSW426" s="154"/>
      <c r="SSX426" s="154"/>
      <c r="SSY426" s="154"/>
      <c r="SSZ426" s="154"/>
      <c r="STA426" s="154"/>
      <c r="STB426" s="154"/>
      <c r="STC426" s="154"/>
      <c r="STD426" s="154"/>
      <c r="STE426" s="154"/>
      <c r="STF426" s="154"/>
      <c r="STG426" s="154"/>
      <c r="STH426" s="154"/>
      <c r="STI426" s="154"/>
      <c r="STJ426" s="154"/>
      <c r="STK426" s="154"/>
      <c r="STL426" s="154"/>
      <c r="STM426" s="154"/>
      <c r="STN426" s="154"/>
      <c r="STO426" s="154"/>
      <c r="STP426" s="154"/>
      <c r="STQ426" s="154"/>
      <c r="STR426" s="154"/>
      <c r="STS426" s="154"/>
      <c r="STT426" s="154"/>
      <c r="STU426" s="154"/>
      <c r="STV426" s="154"/>
      <c r="STW426" s="154"/>
      <c r="STX426" s="154"/>
      <c r="STY426" s="154"/>
      <c r="STZ426" s="154"/>
      <c r="SUA426" s="154"/>
      <c r="SUB426" s="154"/>
      <c r="SUC426" s="154"/>
      <c r="SUD426" s="154"/>
      <c r="SUE426" s="154"/>
      <c r="SUF426" s="154"/>
      <c r="SUG426" s="154"/>
      <c r="SUH426" s="154"/>
      <c r="SUI426" s="154"/>
      <c r="SUJ426" s="154"/>
      <c r="SUK426" s="154"/>
      <c r="SUL426" s="154"/>
      <c r="SUM426" s="154"/>
      <c r="SUN426" s="154"/>
      <c r="SUO426" s="154"/>
      <c r="SUP426" s="154"/>
      <c r="SUQ426" s="154"/>
      <c r="SUR426" s="154"/>
      <c r="SUS426" s="154"/>
      <c r="SUT426" s="154"/>
      <c r="SUU426" s="154"/>
      <c r="SUV426" s="154"/>
      <c r="SUW426" s="154"/>
      <c r="SUX426" s="154"/>
      <c r="SUY426" s="154"/>
      <c r="SUZ426" s="154"/>
      <c r="SVA426" s="154"/>
      <c r="SVB426" s="154"/>
      <c r="SVC426" s="154"/>
      <c r="SVD426" s="154"/>
      <c r="SVE426" s="154"/>
      <c r="SVF426" s="154"/>
      <c r="SVG426" s="154"/>
      <c r="SVH426" s="154"/>
      <c r="SVI426" s="154"/>
      <c r="SVJ426" s="154"/>
      <c r="SVK426" s="154"/>
      <c r="SVL426" s="154"/>
      <c r="SVM426" s="154"/>
      <c r="SVN426" s="154"/>
      <c r="SVO426" s="154"/>
      <c r="SVP426" s="154"/>
      <c r="SVQ426" s="154"/>
      <c r="SVR426" s="154"/>
      <c r="SVS426" s="154"/>
      <c r="SVT426" s="154"/>
      <c r="SVU426" s="154"/>
      <c r="SVV426" s="154"/>
      <c r="SVW426" s="154"/>
      <c r="SVX426" s="154"/>
      <c r="SVY426" s="154"/>
      <c r="SVZ426" s="154"/>
      <c r="SWA426" s="154"/>
      <c r="SWB426" s="154"/>
      <c r="SWC426" s="154"/>
      <c r="SWD426" s="154"/>
      <c r="SWE426" s="154"/>
      <c r="SWF426" s="154"/>
      <c r="SWG426" s="154"/>
      <c r="SWH426" s="154"/>
      <c r="SWI426" s="154"/>
      <c r="SWJ426" s="154"/>
      <c r="SWK426" s="154"/>
      <c r="SWL426" s="154"/>
      <c r="SWM426" s="154"/>
      <c r="SWN426" s="154"/>
      <c r="SWO426" s="154"/>
      <c r="SWP426" s="154"/>
      <c r="SWQ426" s="154"/>
      <c r="SWR426" s="154"/>
      <c r="SWS426" s="154"/>
      <c r="SWT426" s="154"/>
      <c r="SWU426" s="154"/>
      <c r="SWV426" s="154"/>
      <c r="SWW426" s="154"/>
      <c r="SWX426" s="154"/>
      <c r="SWY426" s="154"/>
      <c r="SWZ426" s="154"/>
      <c r="SXA426" s="154"/>
      <c r="SXB426" s="154"/>
      <c r="SXC426" s="154"/>
      <c r="SXD426" s="154"/>
      <c r="SXE426" s="154"/>
      <c r="SXF426" s="154"/>
      <c r="SXG426" s="154"/>
      <c r="SXH426" s="154"/>
      <c r="SXI426" s="154"/>
      <c r="SXJ426" s="154"/>
      <c r="SXK426" s="154"/>
      <c r="SXL426" s="154"/>
      <c r="SXM426" s="154"/>
      <c r="SXN426" s="154"/>
      <c r="SXO426" s="154"/>
      <c r="SXP426" s="154"/>
      <c r="SXQ426" s="154"/>
      <c r="SXR426" s="154"/>
      <c r="SXS426" s="154"/>
      <c r="SXT426" s="154"/>
      <c r="SXU426" s="154"/>
      <c r="SXV426" s="154"/>
      <c r="SXW426" s="154"/>
      <c r="SXX426" s="154"/>
      <c r="SXY426" s="154"/>
      <c r="SXZ426" s="154"/>
      <c r="SYA426" s="154"/>
      <c r="SYB426" s="154"/>
      <c r="SYC426" s="154"/>
      <c r="SYD426" s="154"/>
      <c r="SYE426" s="154"/>
      <c r="SYF426" s="154"/>
      <c r="SYG426" s="154"/>
      <c r="SYH426" s="154"/>
      <c r="SYI426" s="154"/>
      <c r="SYJ426" s="154"/>
      <c r="SYK426" s="154"/>
      <c r="SYL426" s="154"/>
      <c r="SYM426" s="154"/>
      <c r="SYN426" s="154"/>
      <c r="SYO426" s="154"/>
      <c r="SYP426" s="154"/>
      <c r="SYQ426" s="154"/>
      <c r="SYR426" s="154"/>
      <c r="SYS426" s="154"/>
      <c r="SYT426" s="154"/>
      <c r="SYU426" s="154"/>
      <c r="SYV426" s="154"/>
      <c r="SYW426" s="154"/>
      <c r="SYX426" s="154"/>
      <c r="SYY426" s="154"/>
      <c r="SYZ426" s="154"/>
      <c r="SZA426" s="154"/>
      <c r="SZB426" s="154"/>
      <c r="SZC426" s="154"/>
      <c r="SZD426" s="154"/>
      <c r="SZE426" s="154"/>
      <c r="SZF426" s="154"/>
      <c r="SZG426" s="154"/>
      <c r="SZH426" s="154"/>
      <c r="SZI426" s="154"/>
      <c r="SZJ426" s="154"/>
      <c r="SZK426" s="154"/>
      <c r="SZL426" s="154"/>
      <c r="SZM426" s="154"/>
      <c r="SZN426" s="154"/>
      <c r="SZO426" s="154"/>
      <c r="SZP426" s="154"/>
      <c r="SZQ426" s="154"/>
      <c r="SZR426" s="154"/>
      <c r="SZS426" s="154"/>
      <c r="SZT426" s="154"/>
      <c r="SZU426" s="154"/>
      <c r="SZV426" s="154"/>
      <c r="SZW426" s="154"/>
      <c r="SZX426" s="154"/>
      <c r="SZY426" s="154"/>
      <c r="SZZ426" s="154"/>
      <c r="TAA426" s="154"/>
      <c r="TAB426" s="154"/>
      <c r="TAC426" s="154"/>
      <c r="TAD426" s="154"/>
      <c r="TAE426" s="154"/>
      <c r="TAF426" s="154"/>
      <c r="TAG426" s="154"/>
      <c r="TAH426" s="154"/>
      <c r="TAI426" s="154"/>
      <c r="TAJ426" s="154"/>
      <c r="TAK426" s="154"/>
      <c r="TAL426" s="154"/>
      <c r="TAM426" s="154"/>
      <c r="TAN426" s="154"/>
      <c r="TAO426" s="154"/>
      <c r="TAP426" s="154"/>
      <c r="TAQ426" s="154"/>
      <c r="TAR426" s="154"/>
      <c r="TAS426" s="154"/>
      <c r="TAT426" s="154"/>
      <c r="TAU426" s="154"/>
      <c r="TAV426" s="154"/>
      <c r="TAW426" s="154"/>
      <c r="TAX426" s="154"/>
      <c r="TAY426" s="154"/>
      <c r="TAZ426" s="154"/>
      <c r="TBA426" s="154"/>
      <c r="TBB426" s="154"/>
      <c r="TBC426" s="154"/>
      <c r="TBD426" s="154"/>
      <c r="TBE426" s="154"/>
      <c r="TBF426" s="154"/>
      <c r="TBG426" s="154"/>
      <c r="TBH426" s="154"/>
      <c r="TBI426" s="154"/>
      <c r="TBJ426" s="154"/>
      <c r="TBK426" s="154"/>
      <c r="TBL426" s="154"/>
      <c r="TBM426" s="154"/>
      <c r="TBN426" s="154"/>
      <c r="TBO426" s="154"/>
      <c r="TBP426" s="154"/>
      <c r="TBQ426" s="154"/>
      <c r="TBR426" s="154"/>
      <c r="TBS426" s="154"/>
      <c r="TBT426" s="154"/>
      <c r="TBU426" s="154"/>
      <c r="TBV426" s="154"/>
      <c r="TBW426" s="154"/>
      <c r="TBX426" s="154"/>
      <c r="TBY426" s="154"/>
      <c r="TBZ426" s="154"/>
      <c r="TCA426" s="154"/>
      <c r="TCB426" s="154"/>
      <c r="TCC426" s="154"/>
      <c r="TCD426" s="154"/>
      <c r="TCE426" s="154"/>
      <c r="TCF426" s="154"/>
      <c r="TCG426" s="154"/>
      <c r="TCH426" s="154"/>
      <c r="TCI426" s="154"/>
      <c r="TCJ426" s="154"/>
      <c r="TCK426" s="154"/>
      <c r="TCL426" s="154"/>
      <c r="TCM426" s="154"/>
      <c r="TCN426" s="154"/>
      <c r="TCO426" s="154"/>
      <c r="TCP426" s="154"/>
      <c r="TCQ426" s="154"/>
      <c r="TCR426" s="154"/>
      <c r="TCS426" s="154"/>
      <c r="TCT426" s="154"/>
      <c r="TCU426" s="154"/>
      <c r="TCV426" s="154"/>
      <c r="TCW426" s="154"/>
      <c r="TCX426" s="154"/>
      <c r="TCY426" s="154"/>
      <c r="TCZ426" s="154"/>
      <c r="TDA426" s="154"/>
      <c r="TDB426" s="154"/>
      <c r="TDC426" s="154"/>
      <c r="TDD426" s="154"/>
      <c r="TDE426" s="154"/>
      <c r="TDF426" s="154"/>
      <c r="TDG426" s="154"/>
      <c r="TDH426" s="154"/>
      <c r="TDI426" s="154"/>
      <c r="TDJ426" s="154"/>
      <c r="TDK426" s="154"/>
      <c r="TDL426" s="154"/>
      <c r="TDM426" s="154"/>
      <c r="TDN426" s="154"/>
      <c r="TDO426" s="154"/>
      <c r="TDP426" s="154"/>
      <c r="TDQ426" s="154"/>
      <c r="TDR426" s="154"/>
      <c r="TDS426" s="154"/>
      <c r="TDT426" s="154"/>
      <c r="TDU426" s="154"/>
      <c r="TDV426" s="154"/>
      <c r="TDW426" s="154"/>
      <c r="TDX426" s="154"/>
      <c r="TDY426" s="154"/>
      <c r="TDZ426" s="154"/>
      <c r="TEA426" s="154"/>
      <c r="TEB426" s="154"/>
      <c r="TEC426" s="154"/>
      <c r="TED426" s="154"/>
      <c r="TEE426" s="154"/>
      <c r="TEF426" s="154"/>
      <c r="TEG426" s="154"/>
      <c r="TEH426" s="154"/>
      <c r="TEI426" s="154"/>
      <c r="TEJ426" s="154"/>
      <c r="TEK426" s="154"/>
      <c r="TEL426" s="154"/>
      <c r="TEM426" s="154"/>
      <c r="TEN426" s="154"/>
      <c r="TEO426" s="154"/>
      <c r="TEP426" s="154"/>
      <c r="TEQ426" s="154"/>
      <c r="TER426" s="154"/>
      <c r="TES426" s="154"/>
      <c r="TET426" s="154"/>
      <c r="TEU426" s="154"/>
      <c r="TEV426" s="154"/>
      <c r="TEW426" s="154"/>
      <c r="TEX426" s="154"/>
      <c r="TEY426" s="154"/>
      <c r="TEZ426" s="154"/>
      <c r="TFA426" s="154"/>
      <c r="TFB426" s="154"/>
      <c r="TFC426" s="154"/>
      <c r="TFD426" s="154"/>
      <c r="TFE426" s="154"/>
      <c r="TFF426" s="154"/>
      <c r="TFG426" s="154"/>
      <c r="TFH426" s="154"/>
      <c r="TFI426" s="154"/>
      <c r="TFJ426" s="154"/>
      <c r="TFK426" s="154"/>
      <c r="TFL426" s="154"/>
      <c r="TFM426" s="154"/>
      <c r="TFN426" s="154"/>
      <c r="TFO426" s="154"/>
      <c r="TFP426" s="154"/>
      <c r="TFQ426" s="154"/>
      <c r="TFR426" s="154"/>
      <c r="TFS426" s="154"/>
      <c r="TFT426" s="154"/>
      <c r="TFU426" s="154"/>
      <c r="TFV426" s="154"/>
      <c r="TFW426" s="154"/>
      <c r="TFX426" s="154"/>
      <c r="TFY426" s="154"/>
      <c r="TFZ426" s="154"/>
      <c r="TGA426" s="154"/>
      <c r="TGB426" s="154"/>
      <c r="TGC426" s="154"/>
      <c r="TGD426" s="154"/>
      <c r="TGE426" s="154"/>
      <c r="TGF426" s="154"/>
      <c r="TGG426" s="154"/>
      <c r="TGH426" s="154"/>
      <c r="TGI426" s="154"/>
      <c r="TGJ426" s="154"/>
      <c r="TGK426" s="154"/>
      <c r="TGL426" s="154"/>
      <c r="TGM426" s="154"/>
      <c r="TGN426" s="154"/>
      <c r="TGO426" s="154"/>
      <c r="TGP426" s="154"/>
      <c r="TGQ426" s="154"/>
      <c r="TGR426" s="154"/>
      <c r="TGS426" s="154"/>
      <c r="TGT426" s="154"/>
      <c r="TGU426" s="154"/>
      <c r="TGV426" s="154"/>
      <c r="TGW426" s="154"/>
      <c r="TGX426" s="154"/>
      <c r="TGY426" s="154"/>
      <c r="TGZ426" s="154"/>
      <c r="THA426" s="154"/>
      <c r="THB426" s="154"/>
      <c r="THC426" s="154"/>
      <c r="THD426" s="154"/>
      <c r="THE426" s="154"/>
      <c r="THF426" s="154"/>
      <c r="THG426" s="154"/>
      <c r="THH426" s="154"/>
      <c r="THI426" s="154"/>
      <c r="THJ426" s="154"/>
      <c r="THK426" s="154"/>
      <c r="THL426" s="154"/>
      <c r="THM426" s="154"/>
      <c r="THN426" s="154"/>
      <c r="THO426" s="154"/>
      <c r="THP426" s="154"/>
      <c r="THQ426" s="154"/>
      <c r="THR426" s="154"/>
      <c r="THS426" s="154"/>
      <c r="THT426" s="154"/>
      <c r="THU426" s="154"/>
      <c r="THV426" s="154"/>
      <c r="THW426" s="154"/>
      <c r="THX426" s="154"/>
      <c r="THY426" s="154"/>
      <c r="THZ426" s="154"/>
      <c r="TIA426" s="154"/>
      <c r="TIB426" s="154"/>
      <c r="TIC426" s="154"/>
      <c r="TID426" s="154"/>
      <c r="TIE426" s="154"/>
      <c r="TIF426" s="154"/>
      <c r="TIG426" s="154"/>
      <c r="TIH426" s="154"/>
      <c r="TII426" s="154"/>
      <c r="TIJ426" s="154"/>
      <c r="TIK426" s="154"/>
      <c r="TIL426" s="154"/>
      <c r="TIM426" s="154"/>
      <c r="TIN426" s="154"/>
      <c r="TIO426" s="154"/>
      <c r="TIP426" s="154"/>
      <c r="TIQ426" s="154"/>
      <c r="TIR426" s="154"/>
      <c r="TIS426" s="154"/>
      <c r="TIT426" s="154"/>
      <c r="TIU426" s="154"/>
      <c r="TIV426" s="154"/>
      <c r="TIW426" s="154"/>
      <c r="TIX426" s="154"/>
      <c r="TIY426" s="154"/>
      <c r="TIZ426" s="154"/>
      <c r="TJA426" s="154"/>
      <c r="TJB426" s="154"/>
      <c r="TJC426" s="154"/>
      <c r="TJD426" s="154"/>
      <c r="TJE426" s="154"/>
      <c r="TJF426" s="154"/>
      <c r="TJG426" s="154"/>
      <c r="TJH426" s="154"/>
      <c r="TJI426" s="154"/>
      <c r="TJJ426" s="154"/>
      <c r="TJK426" s="154"/>
      <c r="TJL426" s="154"/>
      <c r="TJM426" s="154"/>
      <c r="TJN426" s="154"/>
      <c r="TJO426" s="154"/>
      <c r="TJP426" s="154"/>
      <c r="TJQ426" s="154"/>
      <c r="TJR426" s="154"/>
      <c r="TJS426" s="154"/>
      <c r="TJT426" s="154"/>
      <c r="TJU426" s="154"/>
      <c r="TJV426" s="154"/>
      <c r="TJW426" s="154"/>
      <c r="TJX426" s="154"/>
      <c r="TJY426" s="154"/>
      <c r="TJZ426" s="154"/>
      <c r="TKA426" s="154"/>
      <c r="TKB426" s="154"/>
      <c r="TKC426" s="154"/>
      <c r="TKD426" s="154"/>
      <c r="TKE426" s="154"/>
      <c r="TKF426" s="154"/>
      <c r="TKG426" s="154"/>
      <c r="TKH426" s="154"/>
      <c r="TKI426" s="154"/>
      <c r="TKJ426" s="154"/>
      <c r="TKK426" s="154"/>
      <c r="TKL426" s="154"/>
      <c r="TKM426" s="154"/>
      <c r="TKN426" s="154"/>
      <c r="TKO426" s="154"/>
      <c r="TKP426" s="154"/>
      <c r="TKQ426" s="154"/>
      <c r="TKR426" s="154"/>
      <c r="TKS426" s="154"/>
      <c r="TKT426" s="154"/>
      <c r="TKU426" s="154"/>
      <c r="TKV426" s="154"/>
      <c r="TKW426" s="154"/>
      <c r="TKX426" s="154"/>
      <c r="TKY426" s="154"/>
      <c r="TKZ426" s="154"/>
      <c r="TLA426" s="154"/>
      <c r="TLB426" s="154"/>
      <c r="TLC426" s="154"/>
      <c r="TLD426" s="154"/>
      <c r="TLE426" s="154"/>
      <c r="TLF426" s="154"/>
      <c r="TLG426" s="154"/>
      <c r="TLH426" s="154"/>
      <c r="TLI426" s="154"/>
      <c r="TLJ426" s="154"/>
      <c r="TLK426" s="154"/>
      <c r="TLL426" s="154"/>
      <c r="TLM426" s="154"/>
      <c r="TLN426" s="154"/>
      <c r="TLO426" s="154"/>
      <c r="TLP426" s="154"/>
      <c r="TLQ426" s="154"/>
      <c r="TLR426" s="154"/>
      <c r="TLS426" s="154"/>
      <c r="TLT426" s="154"/>
      <c r="TLU426" s="154"/>
      <c r="TLV426" s="154"/>
      <c r="TLW426" s="154"/>
      <c r="TLX426" s="154"/>
      <c r="TLY426" s="154"/>
      <c r="TLZ426" s="154"/>
      <c r="TMA426" s="154"/>
      <c r="TMB426" s="154"/>
      <c r="TMC426" s="154"/>
      <c r="TMD426" s="154"/>
      <c r="TME426" s="154"/>
      <c r="TMF426" s="154"/>
      <c r="TMG426" s="154"/>
      <c r="TMH426" s="154"/>
      <c r="TMI426" s="154"/>
      <c r="TMJ426" s="154"/>
      <c r="TMK426" s="154"/>
      <c r="TML426" s="154"/>
      <c r="TMM426" s="154"/>
      <c r="TMN426" s="154"/>
      <c r="TMO426" s="154"/>
      <c r="TMP426" s="154"/>
      <c r="TMQ426" s="154"/>
      <c r="TMR426" s="154"/>
      <c r="TMS426" s="154"/>
      <c r="TMT426" s="154"/>
      <c r="TMU426" s="154"/>
      <c r="TMV426" s="154"/>
      <c r="TMW426" s="154"/>
      <c r="TMX426" s="154"/>
      <c r="TMY426" s="154"/>
      <c r="TMZ426" s="154"/>
      <c r="TNA426" s="154"/>
      <c r="TNB426" s="154"/>
      <c r="TNC426" s="154"/>
      <c r="TND426" s="154"/>
      <c r="TNE426" s="154"/>
      <c r="TNF426" s="154"/>
      <c r="TNG426" s="154"/>
      <c r="TNH426" s="154"/>
      <c r="TNI426" s="154"/>
      <c r="TNJ426" s="154"/>
      <c r="TNK426" s="154"/>
      <c r="TNL426" s="154"/>
      <c r="TNM426" s="154"/>
      <c r="TNN426" s="154"/>
      <c r="TNO426" s="154"/>
      <c r="TNP426" s="154"/>
      <c r="TNQ426" s="154"/>
      <c r="TNR426" s="154"/>
      <c r="TNS426" s="154"/>
      <c r="TNT426" s="154"/>
      <c r="TNU426" s="154"/>
      <c r="TNV426" s="154"/>
      <c r="TNW426" s="154"/>
      <c r="TNX426" s="154"/>
      <c r="TNY426" s="154"/>
      <c r="TNZ426" s="154"/>
      <c r="TOA426" s="154"/>
      <c r="TOB426" s="154"/>
      <c r="TOC426" s="154"/>
      <c r="TOD426" s="154"/>
      <c r="TOE426" s="154"/>
      <c r="TOF426" s="154"/>
      <c r="TOG426" s="154"/>
      <c r="TOH426" s="154"/>
      <c r="TOI426" s="154"/>
      <c r="TOJ426" s="154"/>
      <c r="TOK426" s="154"/>
      <c r="TOL426" s="154"/>
      <c r="TOM426" s="154"/>
      <c r="TON426" s="154"/>
      <c r="TOO426" s="154"/>
      <c r="TOP426" s="154"/>
      <c r="TOQ426" s="154"/>
      <c r="TOR426" s="154"/>
      <c r="TOS426" s="154"/>
      <c r="TOT426" s="154"/>
      <c r="TOU426" s="154"/>
      <c r="TOV426" s="154"/>
      <c r="TOW426" s="154"/>
      <c r="TOX426" s="154"/>
      <c r="TOY426" s="154"/>
      <c r="TOZ426" s="154"/>
      <c r="TPA426" s="154"/>
      <c r="TPB426" s="154"/>
      <c r="TPC426" s="154"/>
      <c r="TPD426" s="154"/>
      <c r="TPE426" s="154"/>
      <c r="TPF426" s="154"/>
      <c r="TPG426" s="154"/>
      <c r="TPH426" s="154"/>
      <c r="TPI426" s="154"/>
      <c r="TPJ426" s="154"/>
      <c r="TPK426" s="154"/>
      <c r="TPL426" s="154"/>
      <c r="TPM426" s="154"/>
      <c r="TPN426" s="154"/>
      <c r="TPO426" s="154"/>
      <c r="TPP426" s="154"/>
      <c r="TPQ426" s="154"/>
      <c r="TPR426" s="154"/>
      <c r="TPS426" s="154"/>
      <c r="TPT426" s="154"/>
      <c r="TPU426" s="154"/>
      <c r="TPV426" s="154"/>
      <c r="TPW426" s="154"/>
      <c r="TPX426" s="154"/>
      <c r="TPY426" s="154"/>
      <c r="TPZ426" s="154"/>
      <c r="TQA426" s="154"/>
      <c r="TQB426" s="154"/>
      <c r="TQC426" s="154"/>
      <c r="TQD426" s="154"/>
      <c r="TQE426" s="154"/>
      <c r="TQF426" s="154"/>
      <c r="TQG426" s="154"/>
      <c r="TQH426" s="154"/>
      <c r="TQI426" s="154"/>
      <c r="TQJ426" s="154"/>
      <c r="TQK426" s="154"/>
      <c r="TQL426" s="154"/>
      <c r="TQM426" s="154"/>
      <c r="TQN426" s="154"/>
      <c r="TQO426" s="154"/>
      <c r="TQP426" s="154"/>
      <c r="TQQ426" s="154"/>
      <c r="TQR426" s="154"/>
      <c r="TQS426" s="154"/>
      <c r="TQT426" s="154"/>
      <c r="TQU426" s="154"/>
      <c r="TQV426" s="154"/>
      <c r="TQW426" s="154"/>
      <c r="TQX426" s="154"/>
      <c r="TQY426" s="154"/>
      <c r="TQZ426" s="154"/>
      <c r="TRA426" s="154"/>
      <c r="TRB426" s="154"/>
      <c r="TRC426" s="154"/>
      <c r="TRD426" s="154"/>
      <c r="TRE426" s="154"/>
      <c r="TRF426" s="154"/>
      <c r="TRG426" s="154"/>
      <c r="TRH426" s="154"/>
      <c r="TRI426" s="154"/>
      <c r="TRJ426" s="154"/>
      <c r="TRK426" s="154"/>
      <c r="TRL426" s="154"/>
      <c r="TRM426" s="154"/>
      <c r="TRN426" s="154"/>
      <c r="TRO426" s="154"/>
      <c r="TRP426" s="154"/>
      <c r="TRQ426" s="154"/>
      <c r="TRR426" s="154"/>
      <c r="TRS426" s="154"/>
      <c r="TRT426" s="154"/>
      <c r="TRU426" s="154"/>
      <c r="TRV426" s="154"/>
      <c r="TRW426" s="154"/>
      <c r="TRX426" s="154"/>
      <c r="TRY426" s="154"/>
      <c r="TRZ426" s="154"/>
      <c r="TSA426" s="154"/>
      <c r="TSB426" s="154"/>
      <c r="TSC426" s="154"/>
      <c r="TSD426" s="154"/>
      <c r="TSE426" s="154"/>
      <c r="TSF426" s="154"/>
      <c r="TSG426" s="154"/>
      <c r="TSH426" s="154"/>
      <c r="TSI426" s="154"/>
      <c r="TSJ426" s="154"/>
      <c r="TSK426" s="154"/>
      <c r="TSL426" s="154"/>
      <c r="TSM426" s="154"/>
      <c r="TSN426" s="154"/>
      <c r="TSO426" s="154"/>
      <c r="TSP426" s="154"/>
      <c r="TSQ426" s="154"/>
      <c r="TSR426" s="154"/>
      <c r="TSS426" s="154"/>
      <c r="TST426" s="154"/>
      <c r="TSU426" s="154"/>
      <c r="TSV426" s="154"/>
      <c r="TSW426" s="154"/>
      <c r="TSX426" s="154"/>
      <c r="TSY426" s="154"/>
      <c r="TSZ426" s="154"/>
      <c r="TTA426" s="154"/>
      <c r="TTB426" s="154"/>
      <c r="TTC426" s="154"/>
      <c r="TTD426" s="154"/>
      <c r="TTE426" s="154"/>
      <c r="TTF426" s="154"/>
      <c r="TTG426" s="154"/>
      <c r="TTH426" s="154"/>
      <c r="TTI426" s="154"/>
      <c r="TTJ426" s="154"/>
      <c r="TTK426" s="154"/>
      <c r="TTL426" s="154"/>
      <c r="TTM426" s="154"/>
      <c r="TTN426" s="154"/>
      <c r="TTO426" s="154"/>
      <c r="TTP426" s="154"/>
      <c r="TTQ426" s="154"/>
      <c r="TTR426" s="154"/>
      <c r="TTS426" s="154"/>
      <c r="TTT426" s="154"/>
      <c r="TTU426" s="154"/>
      <c r="TTV426" s="154"/>
      <c r="TTW426" s="154"/>
      <c r="TTX426" s="154"/>
      <c r="TTY426" s="154"/>
      <c r="TTZ426" s="154"/>
      <c r="TUA426" s="154"/>
      <c r="TUB426" s="154"/>
      <c r="TUC426" s="154"/>
      <c r="TUD426" s="154"/>
      <c r="TUE426" s="154"/>
      <c r="TUF426" s="154"/>
      <c r="TUG426" s="154"/>
      <c r="TUH426" s="154"/>
      <c r="TUI426" s="154"/>
      <c r="TUJ426" s="154"/>
      <c r="TUK426" s="154"/>
      <c r="TUL426" s="154"/>
      <c r="TUM426" s="154"/>
      <c r="TUN426" s="154"/>
      <c r="TUO426" s="154"/>
      <c r="TUP426" s="154"/>
      <c r="TUQ426" s="154"/>
      <c r="TUR426" s="154"/>
      <c r="TUS426" s="154"/>
      <c r="TUT426" s="154"/>
      <c r="TUU426" s="154"/>
      <c r="TUV426" s="154"/>
      <c r="TUW426" s="154"/>
      <c r="TUX426" s="154"/>
      <c r="TUY426" s="154"/>
      <c r="TUZ426" s="154"/>
      <c r="TVA426" s="154"/>
      <c r="TVB426" s="154"/>
      <c r="TVC426" s="154"/>
      <c r="TVD426" s="154"/>
      <c r="TVE426" s="154"/>
      <c r="TVF426" s="154"/>
      <c r="TVG426" s="154"/>
      <c r="TVH426" s="154"/>
      <c r="TVI426" s="154"/>
      <c r="TVJ426" s="154"/>
      <c r="TVK426" s="154"/>
      <c r="TVL426" s="154"/>
      <c r="TVM426" s="154"/>
      <c r="TVN426" s="154"/>
      <c r="TVO426" s="154"/>
      <c r="TVP426" s="154"/>
      <c r="TVQ426" s="154"/>
      <c r="TVR426" s="154"/>
      <c r="TVS426" s="154"/>
      <c r="TVT426" s="154"/>
      <c r="TVU426" s="154"/>
      <c r="TVV426" s="154"/>
      <c r="TVW426" s="154"/>
      <c r="TVX426" s="154"/>
      <c r="TVY426" s="154"/>
      <c r="TVZ426" s="154"/>
      <c r="TWA426" s="154"/>
      <c r="TWB426" s="154"/>
      <c r="TWC426" s="154"/>
      <c r="TWD426" s="154"/>
      <c r="TWE426" s="154"/>
      <c r="TWF426" s="154"/>
      <c r="TWG426" s="154"/>
      <c r="TWH426" s="154"/>
      <c r="TWI426" s="154"/>
      <c r="TWJ426" s="154"/>
      <c r="TWK426" s="154"/>
      <c r="TWL426" s="154"/>
      <c r="TWM426" s="154"/>
      <c r="TWN426" s="154"/>
      <c r="TWO426" s="154"/>
      <c r="TWP426" s="154"/>
      <c r="TWQ426" s="154"/>
      <c r="TWR426" s="154"/>
      <c r="TWS426" s="154"/>
      <c r="TWT426" s="154"/>
      <c r="TWU426" s="154"/>
      <c r="TWV426" s="154"/>
      <c r="TWW426" s="154"/>
      <c r="TWX426" s="154"/>
      <c r="TWY426" s="154"/>
      <c r="TWZ426" s="154"/>
      <c r="TXA426" s="154"/>
      <c r="TXB426" s="154"/>
      <c r="TXC426" s="154"/>
      <c r="TXD426" s="154"/>
      <c r="TXE426" s="154"/>
      <c r="TXF426" s="154"/>
      <c r="TXG426" s="154"/>
      <c r="TXH426" s="154"/>
      <c r="TXI426" s="154"/>
      <c r="TXJ426" s="154"/>
      <c r="TXK426" s="154"/>
      <c r="TXL426" s="154"/>
      <c r="TXM426" s="154"/>
      <c r="TXN426" s="154"/>
      <c r="TXO426" s="154"/>
      <c r="TXP426" s="154"/>
      <c r="TXQ426" s="154"/>
      <c r="TXR426" s="154"/>
      <c r="TXS426" s="154"/>
      <c r="TXT426" s="154"/>
      <c r="TXU426" s="154"/>
      <c r="TXV426" s="154"/>
      <c r="TXW426" s="154"/>
      <c r="TXX426" s="154"/>
      <c r="TXY426" s="154"/>
      <c r="TXZ426" s="154"/>
      <c r="TYA426" s="154"/>
      <c r="TYB426" s="154"/>
      <c r="TYC426" s="154"/>
      <c r="TYD426" s="154"/>
      <c r="TYE426" s="154"/>
      <c r="TYF426" s="154"/>
      <c r="TYG426" s="154"/>
      <c r="TYH426" s="154"/>
      <c r="TYI426" s="154"/>
      <c r="TYJ426" s="154"/>
      <c r="TYK426" s="154"/>
      <c r="TYL426" s="154"/>
      <c r="TYM426" s="154"/>
      <c r="TYN426" s="154"/>
      <c r="TYO426" s="154"/>
      <c r="TYP426" s="154"/>
      <c r="TYQ426" s="154"/>
      <c r="TYR426" s="154"/>
      <c r="TYS426" s="154"/>
      <c r="TYT426" s="154"/>
      <c r="TYU426" s="154"/>
      <c r="TYV426" s="154"/>
      <c r="TYW426" s="154"/>
      <c r="TYX426" s="154"/>
      <c r="TYY426" s="154"/>
      <c r="TYZ426" s="154"/>
      <c r="TZA426" s="154"/>
      <c r="TZB426" s="154"/>
      <c r="TZC426" s="154"/>
      <c r="TZD426" s="154"/>
      <c r="TZE426" s="154"/>
      <c r="TZF426" s="154"/>
      <c r="TZG426" s="154"/>
      <c r="TZH426" s="154"/>
      <c r="TZI426" s="154"/>
      <c r="TZJ426" s="154"/>
      <c r="TZK426" s="154"/>
      <c r="TZL426" s="154"/>
      <c r="TZM426" s="154"/>
      <c r="TZN426" s="154"/>
      <c r="TZO426" s="154"/>
      <c r="TZP426" s="154"/>
      <c r="TZQ426" s="154"/>
      <c r="TZR426" s="154"/>
      <c r="TZS426" s="154"/>
      <c r="TZT426" s="154"/>
      <c r="TZU426" s="154"/>
      <c r="TZV426" s="154"/>
      <c r="TZW426" s="154"/>
      <c r="TZX426" s="154"/>
      <c r="TZY426" s="154"/>
      <c r="TZZ426" s="154"/>
      <c r="UAA426" s="154"/>
      <c r="UAB426" s="154"/>
      <c r="UAC426" s="154"/>
      <c r="UAD426" s="154"/>
      <c r="UAE426" s="154"/>
      <c r="UAF426" s="154"/>
      <c r="UAG426" s="154"/>
      <c r="UAH426" s="154"/>
      <c r="UAI426" s="154"/>
      <c r="UAJ426" s="154"/>
      <c r="UAK426" s="154"/>
      <c r="UAL426" s="154"/>
      <c r="UAM426" s="154"/>
      <c r="UAN426" s="154"/>
      <c r="UAO426" s="154"/>
      <c r="UAP426" s="154"/>
      <c r="UAQ426" s="154"/>
      <c r="UAR426" s="154"/>
      <c r="UAS426" s="154"/>
      <c r="UAT426" s="154"/>
      <c r="UAU426" s="154"/>
      <c r="UAV426" s="154"/>
      <c r="UAW426" s="154"/>
      <c r="UAX426" s="154"/>
      <c r="UAY426" s="154"/>
      <c r="UAZ426" s="154"/>
      <c r="UBA426" s="154"/>
      <c r="UBB426" s="154"/>
      <c r="UBC426" s="154"/>
      <c r="UBD426" s="154"/>
      <c r="UBE426" s="154"/>
      <c r="UBF426" s="154"/>
      <c r="UBG426" s="154"/>
      <c r="UBH426" s="154"/>
      <c r="UBI426" s="154"/>
      <c r="UBJ426" s="154"/>
      <c r="UBK426" s="154"/>
      <c r="UBL426" s="154"/>
      <c r="UBM426" s="154"/>
      <c r="UBN426" s="154"/>
      <c r="UBO426" s="154"/>
      <c r="UBP426" s="154"/>
      <c r="UBQ426" s="154"/>
      <c r="UBR426" s="154"/>
      <c r="UBS426" s="154"/>
      <c r="UBT426" s="154"/>
      <c r="UBU426" s="154"/>
      <c r="UBV426" s="154"/>
      <c r="UBW426" s="154"/>
      <c r="UBX426" s="154"/>
      <c r="UBY426" s="154"/>
      <c r="UBZ426" s="154"/>
      <c r="UCA426" s="154"/>
      <c r="UCB426" s="154"/>
      <c r="UCC426" s="154"/>
      <c r="UCD426" s="154"/>
      <c r="UCE426" s="154"/>
      <c r="UCF426" s="154"/>
      <c r="UCG426" s="154"/>
      <c r="UCH426" s="154"/>
      <c r="UCI426" s="154"/>
      <c r="UCJ426" s="154"/>
      <c r="UCK426" s="154"/>
      <c r="UCL426" s="154"/>
      <c r="UCM426" s="154"/>
      <c r="UCN426" s="154"/>
      <c r="UCO426" s="154"/>
      <c r="UCP426" s="154"/>
      <c r="UCQ426" s="154"/>
      <c r="UCR426" s="154"/>
      <c r="UCS426" s="154"/>
      <c r="UCT426" s="154"/>
      <c r="UCU426" s="154"/>
      <c r="UCV426" s="154"/>
      <c r="UCW426" s="154"/>
      <c r="UCX426" s="154"/>
      <c r="UCY426" s="154"/>
      <c r="UCZ426" s="154"/>
      <c r="UDA426" s="154"/>
      <c r="UDB426" s="154"/>
      <c r="UDC426" s="154"/>
      <c r="UDD426" s="154"/>
      <c r="UDE426" s="154"/>
      <c r="UDF426" s="154"/>
      <c r="UDG426" s="154"/>
      <c r="UDH426" s="154"/>
      <c r="UDI426" s="154"/>
      <c r="UDJ426" s="154"/>
      <c r="UDK426" s="154"/>
      <c r="UDL426" s="154"/>
      <c r="UDM426" s="154"/>
      <c r="UDN426" s="154"/>
      <c r="UDO426" s="154"/>
      <c r="UDP426" s="154"/>
      <c r="UDQ426" s="154"/>
      <c r="UDR426" s="154"/>
      <c r="UDS426" s="154"/>
      <c r="UDT426" s="154"/>
      <c r="UDU426" s="154"/>
      <c r="UDV426" s="154"/>
      <c r="UDW426" s="154"/>
      <c r="UDX426" s="154"/>
      <c r="UDY426" s="154"/>
      <c r="UDZ426" s="154"/>
      <c r="UEA426" s="154"/>
      <c r="UEB426" s="154"/>
      <c r="UEC426" s="154"/>
      <c r="UED426" s="154"/>
      <c r="UEE426" s="154"/>
      <c r="UEF426" s="154"/>
      <c r="UEG426" s="154"/>
      <c r="UEH426" s="154"/>
      <c r="UEI426" s="154"/>
      <c r="UEJ426" s="154"/>
      <c r="UEK426" s="154"/>
      <c r="UEL426" s="154"/>
      <c r="UEM426" s="154"/>
      <c r="UEN426" s="154"/>
      <c r="UEO426" s="154"/>
      <c r="UEP426" s="154"/>
      <c r="UEQ426" s="154"/>
      <c r="UER426" s="154"/>
      <c r="UES426" s="154"/>
      <c r="UET426" s="154"/>
      <c r="UEU426" s="154"/>
      <c r="UEV426" s="154"/>
      <c r="UEW426" s="154"/>
      <c r="UEX426" s="154"/>
      <c r="UEY426" s="154"/>
      <c r="UEZ426" s="154"/>
      <c r="UFA426" s="154"/>
      <c r="UFB426" s="154"/>
      <c r="UFC426" s="154"/>
      <c r="UFD426" s="154"/>
      <c r="UFE426" s="154"/>
      <c r="UFF426" s="154"/>
      <c r="UFG426" s="154"/>
      <c r="UFH426" s="154"/>
      <c r="UFI426" s="154"/>
      <c r="UFJ426" s="154"/>
      <c r="UFK426" s="154"/>
      <c r="UFL426" s="154"/>
      <c r="UFM426" s="154"/>
      <c r="UFN426" s="154"/>
      <c r="UFO426" s="154"/>
      <c r="UFP426" s="154"/>
      <c r="UFQ426" s="154"/>
      <c r="UFR426" s="154"/>
      <c r="UFS426" s="154"/>
      <c r="UFT426" s="154"/>
      <c r="UFU426" s="154"/>
      <c r="UFV426" s="154"/>
      <c r="UFW426" s="154"/>
      <c r="UFX426" s="154"/>
      <c r="UFY426" s="154"/>
      <c r="UFZ426" s="154"/>
      <c r="UGA426" s="154"/>
      <c r="UGB426" s="154"/>
      <c r="UGC426" s="154"/>
      <c r="UGD426" s="154"/>
      <c r="UGE426" s="154"/>
      <c r="UGF426" s="154"/>
      <c r="UGG426" s="154"/>
      <c r="UGH426" s="154"/>
      <c r="UGI426" s="154"/>
      <c r="UGJ426" s="154"/>
      <c r="UGK426" s="154"/>
      <c r="UGL426" s="154"/>
      <c r="UGM426" s="154"/>
      <c r="UGN426" s="154"/>
      <c r="UGO426" s="154"/>
      <c r="UGP426" s="154"/>
      <c r="UGQ426" s="154"/>
      <c r="UGR426" s="154"/>
      <c r="UGS426" s="154"/>
      <c r="UGT426" s="154"/>
      <c r="UGU426" s="154"/>
      <c r="UGV426" s="154"/>
      <c r="UGW426" s="154"/>
      <c r="UGX426" s="154"/>
      <c r="UGY426" s="154"/>
      <c r="UGZ426" s="154"/>
      <c r="UHA426" s="154"/>
      <c r="UHB426" s="154"/>
      <c r="UHC426" s="154"/>
      <c r="UHD426" s="154"/>
      <c r="UHE426" s="154"/>
      <c r="UHF426" s="154"/>
      <c r="UHG426" s="154"/>
      <c r="UHH426" s="154"/>
      <c r="UHI426" s="154"/>
      <c r="UHJ426" s="154"/>
      <c r="UHK426" s="154"/>
      <c r="UHL426" s="154"/>
      <c r="UHM426" s="154"/>
      <c r="UHN426" s="154"/>
      <c r="UHO426" s="154"/>
      <c r="UHP426" s="154"/>
      <c r="UHQ426" s="154"/>
      <c r="UHR426" s="154"/>
      <c r="UHS426" s="154"/>
      <c r="UHT426" s="154"/>
      <c r="UHU426" s="154"/>
      <c r="UHV426" s="154"/>
      <c r="UHW426" s="154"/>
      <c r="UHX426" s="154"/>
      <c r="UHY426" s="154"/>
      <c r="UHZ426" s="154"/>
      <c r="UIA426" s="154"/>
      <c r="UIB426" s="154"/>
      <c r="UIC426" s="154"/>
      <c r="UID426" s="154"/>
      <c r="UIE426" s="154"/>
      <c r="UIF426" s="154"/>
      <c r="UIG426" s="154"/>
      <c r="UIH426" s="154"/>
      <c r="UII426" s="154"/>
      <c r="UIJ426" s="154"/>
      <c r="UIK426" s="154"/>
      <c r="UIL426" s="154"/>
      <c r="UIM426" s="154"/>
      <c r="UIN426" s="154"/>
      <c r="UIO426" s="154"/>
      <c r="UIP426" s="154"/>
      <c r="UIQ426" s="154"/>
      <c r="UIR426" s="154"/>
      <c r="UIS426" s="154"/>
      <c r="UIT426" s="154"/>
      <c r="UIU426" s="154"/>
      <c r="UIV426" s="154"/>
      <c r="UIW426" s="154"/>
      <c r="UIX426" s="154"/>
      <c r="UIY426" s="154"/>
      <c r="UIZ426" s="154"/>
      <c r="UJA426" s="154"/>
      <c r="UJB426" s="154"/>
      <c r="UJC426" s="154"/>
      <c r="UJD426" s="154"/>
      <c r="UJE426" s="154"/>
      <c r="UJF426" s="154"/>
      <c r="UJG426" s="154"/>
      <c r="UJH426" s="154"/>
      <c r="UJI426" s="154"/>
      <c r="UJJ426" s="154"/>
      <c r="UJK426" s="154"/>
      <c r="UJL426" s="154"/>
      <c r="UJM426" s="154"/>
      <c r="UJN426" s="154"/>
      <c r="UJO426" s="154"/>
      <c r="UJP426" s="154"/>
      <c r="UJQ426" s="154"/>
      <c r="UJR426" s="154"/>
      <c r="UJS426" s="154"/>
      <c r="UJT426" s="154"/>
      <c r="UJU426" s="154"/>
      <c r="UJV426" s="154"/>
      <c r="UJW426" s="154"/>
      <c r="UJX426" s="154"/>
      <c r="UJY426" s="154"/>
      <c r="UJZ426" s="154"/>
      <c r="UKA426" s="154"/>
      <c r="UKB426" s="154"/>
      <c r="UKC426" s="154"/>
      <c r="UKD426" s="154"/>
      <c r="UKE426" s="154"/>
      <c r="UKF426" s="154"/>
      <c r="UKG426" s="154"/>
      <c r="UKH426" s="154"/>
      <c r="UKI426" s="154"/>
      <c r="UKJ426" s="154"/>
      <c r="UKK426" s="154"/>
      <c r="UKL426" s="154"/>
      <c r="UKM426" s="154"/>
      <c r="UKN426" s="154"/>
      <c r="UKO426" s="154"/>
      <c r="UKP426" s="154"/>
      <c r="UKQ426" s="154"/>
      <c r="UKR426" s="154"/>
      <c r="UKS426" s="154"/>
      <c r="UKT426" s="154"/>
      <c r="UKU426" s="154"/>
      <c r="UKV426" s="154"/>
      <c r="UKW426" s="154"/>
      <c r="UKX426" s="154"/>
      <c r="UKY426" s="154"/>
      <c r="UKZ426" s="154"/>
      <c r="ULA426" s="154"/>
      <c r="ULB426" s="154"/>
      <c r="ULC426" s="154"/>
      <c r="ULD426" s="154"/>
      <c r="ULE426" s="154"/>
      <c r="ULF426" s="154"/>
      <c r="ULG426" s="154"/>
      <c r="ULH426" s="154"/>
      <c r="ULI426" s="154"/>
      <c r="ULJ426" s="154"/>
      <c r="ULK426" s="154"/>
      <c r="ULL426" s="154"/>
      <c r="ULM426" s="154"/>
      <c r="ULN426" s="154"/>
      <c r="ULO426" s="154"/>
      <c r="ULP426" s="154"/>
      <c r="ULQ426" s="154"/>
      <c r="ULR426" s="154"/>
      <c r="ULS426" s="154"/>
      <c r="ULT426" s="154"/>
      <c r="ULU426" s="154"/>
      <c r="ULV426" s="154"/>
      <c r="ULW426" s="154"/>
      <c r="ULX426" s="154"/>
      <c r="ULY426" s="154"/>
      <c r="ULZ426" s="154"/>
      <c r="UMA426" s="154"/>
      <c r="UMB426" s="154"/>
      <c r="UMC426" s="154"/>
      <c r="UMD426" s="154"/>
      <c r="UME426" s="154"/>
      <c r="UMF426" s="154"/>
      <c r="UMG426" s="154"/>
      <c r="UMH426" s="154"/>
      <c r="UMI426" s="154"/>
      <c r="UMJ426" s="154"/>
      <c r="UMK426" s="154"/>
      <c r="UML426" s="154"/>
      <c r="UMM426" s="154"/>
      <c r="UMN426" s="154"/>
      <c r="UMO426" s="154"/>
      <c r="UMP426" s="154"/>
      <c r="UMQ426" s="154"/>
      <c r="UMR426" s="154"/>
      <c r="UMS426" s="154"/>
      <c r="UMT426" s="154"/>
      <c r="UMU426" s="154"/>
      <c r="UMV426" s="154"/>
      <c r="UMW426" s="154"/>
      <c r="UMX426" s="154"/>
      <c r="UMY426" s="154"/>
      <c r="UMZ426" s="154"/>
      <c r="UNA426" s="154"/>
      <c r="UNB426" s="154"/>
      <c r="UNC426" s="154"/>
      <c r="UND426" s="154"/>
      <c r="UNE426" s="154"/>
      <c r="UNF426" s="154"/>
      <c r="UNG426" s="154"/>
      <c r="UNH426" s="154"/>
      <c r="UNI426" s="154"/>
      <c r="UNJ426" s="154"/>
      <c r="UNK426" s="154"/>
      <c r="UNL426" s="154"/>
      <c r="UNM426" s="154"/>
      <c r="UNN426" s="154"/>
      <c r="UNO426" s="154"/>
      <c r="UNP426" s="154"/>
      <c r="UNQ426" s="154"/>
      <c r="UNR426" s="154"/>
      <c r="UNS426" s="154"/>
      <c r="UNT426" s="154"/>
      <c r="UNU426" s="154"/>
      <c r="UNV426" s="154"/>
      <c r="UNW426" s="154"/>
      <c r="UNX426" s="154"/>
      <c r="UNY426" s="154"/>
      <c r="UNZ426" s="154"/>
      <c r="UOA426" s="154"/>
      <c r="UOB426" s="154"/>
      <c r="UOC426" s="154"/>
      <c r="UOD426" s="154"/>
      <c r="UOE426" s="154"/>
      <c r="UOF426" s="154"/>
      <c r="UOG426" s="154"/>
      <c r="UOH426" s="154"/>
      <c r="UOI426" s="154"/>
      <c r="UOJ426" s="154"/>
      <c r="UOK426" s="154"/>
      <c r="UOL426" s="154"/>
      <c r="UOM426" s="154"/>
      <c r="UON426" s="154"/>
      <c r="UOO426" s="154"/>
      <c r="UOP426" s="154"/>
      <c r="UOQ426" s="154"/>
      <c r="UOR426" s="154"/>
      <c r="UOS426" s="154"/>
      <c r="UOT426" s="154"/>
      <c r="UOU426" s="154"/>
      <c r="UOV426" s="154"/>
      <c r="UOW426" s="154"/>
      <c r="UOX426" s="154"/>
      <c r="UOY426" s="154"/>
      <c r="UOZ426" s="154"/>
      <c r="UPA426" s="154"/>
      <c r="UPB426" s="154"/>
      <c r="UPC426" s="154"/>
      <c r="UPD426" s="154"/>
      <c r="UPE426" s="154"/>
      <c r="UPF426" s="154"/>
      <c r="UPG426" s="154"/>
      <c r="UPH426" s="154"/>
      <c r="UPI426" s="154"/>
      <c r="UPJ426" s="154"/>
      <c r="UPK426" s="154"/>
      <c r="UPL426" s="154"/>
      <c r="UPM426" s="154"/>
      <c r="UPN426" s="154"/>
      <c r="UPO426" s="154"/>
      <c r="UPP426" s="154"/>
      <c r="UPQ426" s="154"/>
      <c r="UPR426" s="154"/>
      <c r="UPS426" s="154"/>
      <c r="UPT426" s="154"/>
      <c r="UPU426" s="154"/>
      <c r="UPV426" s="154"/>
      <c r="UPW426" s="154"/>
      <c r="UPX426" s="154"/>
      <c r="UPY426" s="154"/>
      <c r="UPZ426" s="154"/>
      <c r="UQA426" s="154"/>
      <c r="UQB426" s="154"/>
      <c r="UQC426" s="154"/>
      <c r="UQD426" s="154"/>
      <c r="UQE426" s="154"/>
      <c r="UQF426" s="154"/>
      <c r="UQG426" s="154"/>
      <c r="UQH426" s="154"/>
      <c r="UQI426" s="154"/>
      <c r="UQJ426" s="154"/>
      <c r="UQK426" s="154"/>
      <c r="UQL426" s="154"/>
      <c r="UQM426" s="154"/>
      <c r="UQN426" s="154"/>
      <c r="UQO426" s="154"/>
      <c r="UQP426" s="154"/>
      <c r="UQQ426" s="154"/>
      <c r="UQR426" s="154"/>
      <c r="UQS426" s="154"/>
      <c r="UQT426" s="154"/>
      <c r="UQU426" s="154"/>
      <c r="UQV426" s="154"/>
      <c r="UQW426" s="154"/>
      <c r="UQX426" s="154"/>
      <c r="UQY426" s="154"/>
      <c r="UQZ426" s="154"/>
      <c r="URA426" s="154"/>
      <c r="URB426" s="154"/>
      <c r="URC426" s="154"/>
      <c r="URD426" s="154"/>
      <c r="URE426" s="154"/>
      <c r="URF426" s="154"/>
      <c r="URG426" s="154"/>
      <c r="URH426" s="154"/>
      <c r="URI426" s="154"/>
      <c r="URJ426" s="154"/>
      <c r="URK426" s="154"/>
      <c r="URL426" s="154"/>
      <c r="URM426" s="154"/>
      <c r="URN426" s="154"/>
      <c r="URO426" s="154"/>
      <c r="URP426" s="154"/>
      <c r="URQ426" s="154"/>
      <c r="URR426" s="154"/>
      <c r="URS426" s="154"/>
      <c r="URT426" s="154"/>
      <c r="URU426" s="154"/>
      <c r="URV426" s="154"/>
      <c r="URW426" s="154"/>
      <c r="URX426" s="154"/>
      <c r="URY426" s="154"/>
      <c r="URZ426" s="154"/>
      <c r="USA426" s="154"/>
      <c r="USB426" s="154"/>
      <c r="USC426" s="154"/>
      <c r="USD426" s="154"/>
      <c r="USE426" s="154"/>
      <c r="USF426" s="154"/>
      <c r="USG426" s="154"/>
      <c r="USH426" s="154"/>
      <c r="USI426" s="154"/>
      <c r="USJ426" s="154"/>
      <c r="USK426" s="154"/>
      <c r="USL426" s="154"/>
      <c r="USM426" s="154"/>
      <c r="USN426" s="154"/>
      <c r="USO426" s="154"/>
      <c r="USP426" s="154"/>
      <c r="USQ426" s="154"/>
      <c r="USR426" s="154"/>
      <c r="USS426" s="154"/>
      <c r="UST426" s="154"/>
      <c r="USU426" s="154"/>
      <c r="USV426" s="154"/>
      <c r="USW426" s="154"/>
      <c r="USX426" s="154"/>
      <c r="USY426" s="154"/>
      <c r="USZ426" s="154"/>
      <c r="UTA426" s="154"/>
      <c r="UTB426" s="154"/>
      <c r="UTC426" s="154"/>
      <c r="UTD426" s="154"/>
      <c r="UTE426" s="154"/>
      <c r="UTF426" s="154"/>
      <c r="UTG426" s="154"/>
      <c r="UTH426" s="154"/>
      <c r="UTI426" s="154"/>
      <c r="UTJ426" s="154"/>
      <c r="UTK426" s="154"/>
      <c r="UTL426" s="154"/>
      <c r="UTM426" s="154"/>
      <c r="UTN426" s="154"/>
      <c r="UTO426" s="154"/>
      <c r="UTP426" s="154"/>
      <c r="UTQ426" s="154"/>
      <c r="UTR426" s="154"/>
      <c r="UTS426" s="154"/>
      <c r="UTT426" s="154"/>
      <c r="UTU426" s="154"/>
      <c r="UTV426" s="154"/>
      <c r="UTW426" s="154"/>
      <c r="UTX426" s="154"/>
      <c r="UTY426" s="154"/>
      <c r="UTZ426" s="154"/>
      <c r="UUA426" s="154"/>
      <c r="UUB426" s="154"/>
      <c r="UUC426" s="154"/>
      <c r="UUD426" s="154"/>
      <c r="UUE426" s="154"/>
      <c r="UUF426" s="154"/>
      <c r="UUG426" s="154"/>
      <c r="UUH426" s="154"/>
      <c r="UUI426" s="154"/>
      <c r="UUJ426" s="154"/>
      <c r="UUK426" s="154"/>
      <c r="UUL426" s="154"/>
      <c r="UUM426" s="154"/>
      <c r="UUN426" s="154"/>
      <c r="UUO426" s="154"/>
      <c r="UUP426" s="154"/>
      <c r="UUQ426" s="154"/>
      <c r="UUR426" s="154"/>
      <c r="UUS426" s="154"/>
      <c r="UUT426" s="154"/>
      <c r="UUU426" s="154"/>
      <c r="UUV426" s="154"/>
      <c r="UUW426" s="154"/>
      <c r="UUX426" s="154"/>
      <c r="UUY426" s="154"/>
      <c r="UUZ426" s="154"/>
      <c r="UVA426" s="154"/>
      <c r="UVB426" s="154"/>
      <c r="UVC426" s="154"/>
      <c r="UVD426" s="154"/>
      <c r="UVE426" s="154"/>
      <c r="UVF426" s="154"/>
      <c r="UVG426" s="154"/>
      <c r="UVH426" s="154"/>
      <c r="UVI426" s="154"/>
      <c r="UVJ426" s="154"/>
      <c r="UVK426" s="154"/>
      <c r="UVL426" s="154"/>
      <c r="UVM426" s="154"/>
      <c r="UVN426" s="154"/>
      <c r="UVO426" s="154"/>
      <c r="UVP426" s="154"/>
      <c r="UVQ426" s="154"/>
      <c r="UVR426" s="154"/>
      <c r="UVS426" s="154"/>
      <c r="UVT426" s="154"/>
      <c r="UVU426" s="154"/>
      <c r="UVV426" s="154"/>
      <c r="UVW426" s="154"/>
      <c r="UVX426" s="154"/>
      <c r="UVY426" s="154"/>
      <c r="UVZ426" s="154"/>
      <c r="UWA426" s="154"/>
      <c r="UWB426" s="154"/>
      <c r="UWC426" s="154"/>
      <c r="UWD426" s="154"/>
      <c r="UWE426" s="154"/>
      <c r="UWF426" s="154"/>
      <c r="UWG426" s="154"/>
      <c r="UWH426" s="154"/>
      <c r="UWI426" s="154"/>
      <c r="UWJ426" s="154"/>
      <c r="UWK426" s="154"/>
      <c r="UWL426" s="154"/>
      <c r="UWM426" s="154"/>
      <c r="UWN426" s="154"/>
      <c r="UWO426" s="154"/>
      <c r="UWP426" s="154"/>
      <c r="UWQ426" s="154"/>
      <c r="UWR426" s="154"/>
      <c r="UWS426" s="154"/>
      <c r="UWT426" s="154"/>
      <c r="UWU426" s="154"/>
      <c r="UWV426" s="154"/>
      <c r="UWW426" s="154"/>
      <c r="UWX426" s="154"/>
      <c r="UWY426" s="154"/>
      <c r="UWZ426" s="154"/>
      <c r="UXA426" s="154"/>
      <c r="UXB426" s="154"/>
      <c r="UXC426" s="154"/>
      <c r="UXD426" s="154"/>
      <c r="UXE426" s="154"/>
      <c r="UXF426" s="154"/>
      <c r="UXG426" s="154"/>
      <c r="UXH426" s="154"/>
      <c r="UXI426" s="154"/>
      <c r="UXJ426" s="154"/>
      <c r="UXK426" s="154"/>
      <c r="UXL426" s="154"/>
      <c r="UXM426" s="154"/>
      <c r="UXN426" s="154"/>
      <c r="UXO426" s="154"/>
      <c r="UXP426" s="154"/>
      <c r="UXQ426" s="154"/>
      <c r="UXR426" s="154"/>
      <c r="UXS426" s="154"/>
      <c r="UXT426" s="154"/>
      <c r="UXU426" s="154"/>
      <c r="UXV426" s="154"/>
      <c r="UXW426" s="154"/>
      <c r="UXX426" s="154"/>
      <c r="UXY426" s="154"/>
      <c r="UXZ426" s="154"/>
      <c r="UYA426" s="154"/>
      <c r="UYB426" s="154"/>
      <c r="UYC426" s="154"/>
      <c r="UYD426" s="154"/>
      <c r="UYE426" s="154"/>
      <c r="UYF426" s="154"/>
      <c r="UYG426" s="154"/>
      <c r="UYH426" s="154"/>
      <c r="UYI426" s="154"/>
      <c r="UYJ426" s="154"/>
      <c r="UYK426" s="154"/>
      <c r="UYL426" s="154"/>
      <c r="UYM426" s="154"/>
      <c r="UYN426" s="154"/>
      <c r="UYO426" s="154"/>
      <c r="UYP426" s="154"/>
      <c r="UYQ426" s="154"/>
      <c r="UYR426" s="154"/>
      <c r="UYS426" s="154"/>
      <c r="UYT426" s="154"/>
      <c r="UYU426" s="154"/>
      <c r="UYV426" s="154"/>
      <c r="UYW426" s="154"/>
      <c r="UYX426" s="154"/>
      <c r="UYY426" s="154"/>
      <c r="UYZ426" s="154"/>
      <c r="UZA426" s="154"/>
      <c r="UZB426" s="154"/>
      <c r="UZC426" s="154"/>
      <c r="UZD426" s="154"/>
      <c r="UZE426" s="154"/>
      <c r="UZF426" s="154"/>
      <c r="UZG426" s="154"/>
      <c r="UZH426" s="154"/>
      <c r="UZI426" s="154"/>
      <c r="UZJ426" s="154"/>
      <c r="UZK426" s="154"/>
      <c r="UZL426" s="154"/>
      <c r="UZM426" s="154"/>
      <c r="UZN426" s="154"/>
      <c r="UZO426" s="154"/>
      <c r="UZP426" s="154"/>
      <c r="UZQ426" s="154"/>
      <c r="UZR426" s="154"/>
      <c r="UZS426" s="154"/>
      <c r="UZT426" s="154"/>
      <c r="UZU426" s="154"/>
      <c r="UZV426" s="154"/>
      <c r="UZW426" s="154"/>
      <c r="UZX426" s="154"/>
      <c r="UZY426" s="154"/>
      <c r="UZZ426" s="154"/>
      <c r="VAA426" s="154"/>
      <c r="VAB426" s="154"/>
      <c r="VAC426" s="154"/>
      <c r="VAD426" s="154"/>
      <c r="VAE426" s="154"/>
      <c r="VAF426" s="154"/>
      <c r="VAG426" s="154"/>
      <c r="VAH426" s="154"/>
      <c r="VAI426" s="154"/>
      <c r="VAJ426" s="154"/>
      <c r="VAK426" s="154"/>
      <c r="VAL426" s="154"/>
      <c r="VAM426" s="154"/>
      <c r="VAN426" s="154"/>
      <c r="VAO426" s="154"/>
      <c r="VAP426" s="154"/>
      <c r="VAQ426" s="154"/>
      <c r="VAR426" s="154"/>
      <c r="VAS426" s="154"/>
      <c r="VAT426" s="154"/>
      <c r="VAU426" s="154"/>
      <c r="VAV426" s="154"/>
      <c r="VAW426" s="154"/>
      <c r="VAX426" s="154"/>
      <c r="VAY426" s="154"/>
      <c r="VAZ426" s="154"/>
      <c r="VBA426" s="154"/>
      <c r="VBB426" s="154"/>
      <c r="VBC426" s="154"/>
      <c r="VBD426" s="154"/>
      <c r="VBE426" s="154"/>
      <c r="VBF426" s="154"/>
      <c r="VBG426" s="154"/>
      <c r="VBH426" s="154"/>
      <c r="VBI426" s="154"/>
      <c r="VBJ426" s="154"/>
      <c r="VBK426" s="154"/>
      <c r="VBL426" s="154"/>
      <c r="VBM426" s="154"/>
      <c r="VBN426" s="154"/>
      <c r="VBO426" s="154"/>
      <c r="VBP426" s="154"/>
      <c r="VBQ426" s="154"/>
      <c r="VBR426" s="154"/>
      <c r="VBS426" s="154"/>
      <c r="VBT426" s="154"/>
      <c r="VBU426" s="154"/>
      <c r="VBV426" s="154"/>
      <c r="VBW426" s="154"/>
      <c r="VBX426" s="154"/>
      <c r="VBY426" s="154"/>
      <c r="VBZ426" s="154"/>
      <c r="VCA426" s="154"/>
      <c r="VCB426" s="154"/>
      <c r="VCC426" s="154"/>
      <c r="VCD426" s="154"/>
      <c r="VCE426" s="154"/>
      <c r="VCF426" s="154"/>
      <c r="VCG426" s="154"/>
      <c r="VCH426" s="154"/>
      <c r="VCI426" s="154"/>
      <c r="VCJ426" s="154"/>
      <c r="VCK426" s="154"/>
      <c r="VCL426" s="154"/>
      <c r="VCM426" s="154"/>
      <c r="VCN426" s="154"/>
      <c r="VCO426" s="154"/>
      <c r="VCP426" s="154"/>
      <c r="VCQ426" s="154"/>
      <c r="VCR426" s="154"/>
      <c r="VCS426" s="154"/>
      <c r="VCT426" s="154"/>
      <c r="VCU426" s="154"/>
      <c r="VCV426" s="154"/>
      <c r="VCW426" s="154"/>
      <c r="VCX426" s="154"/>
      <c r="VCY426" s="154"/>
      <c r="VCZ426" s="154"/>
      <c r="VDA426" s="154"/>
      <c r="VDB426" s="154"/>
      <c r="VDC426" s="154"/>
      <c r="VDD426" s="154"/>
      <c r="VDE426" s="154"/>
      <c r="VDF426" s="154"/>
      <c r="VDG426" s="154"/>
      <c r="VDH426" s="154"/>
      <c r="VDI426" s="154"/>
      <c r="VDJ426" s="154"/>
      <c r="VDK426" s="154"/>
      <c r="VDL426" s="154"/>
      <c r="VDM426" s="154"/>
      <c r="VDN426" s="154"/>
      <c r="VDO426" s="154"/>
      <c r="VDP426" s="154"/>
      <c r="VDQ426" s="154"/>
      <c r="VDR426" s="154"/>
      <c r="VDS426" s="154"/>
      <c r="VDT426" s="154"/>
      <c r="VDU426" s="154"/>
      <c r="VDV426" s="154"/>
      <c r="VDW426" s="154"/>
      <c r="VDX426" s="154"/>
      <c r="VDY426" s="154"/>
      <c r="VDZ426" s="154"/>
      <c r="VEA426" s="154"/>
      <c r="VEB426" s="154"/>
      <c r="VEC426" s="154"/>
      <c r="VED426" s="154"/>
      <c r="VEE426" s="154"/>
      <c r="VEF426" s="154"/>
      <c r="VEG426" s="154"/>
      <c r="VEH426" s="154"/>
      <c r="VEI426" s="154"/>
      <c r="VEJ426" s="154"/>
      <c r="VEK426" s="154"/>
      <c r="VEL426" s="154"/>
      <c r="VEM426" s="154"/>
      <c r="VEN426" s="154"/>
      <c r="VEO426" s="154"/>
      <c r="VEP426" s="154"/>
      <c r="VEQ426" s="154"/>
      <c r="VER426" s="154"/>
      <c r="VES426" s="154"/>
      <c r="VET426" s="154"/>
      <c r="VEU426" s="154"/>
      <c r="VEV426" s="154"/>
      <c r="VEW426" s="154"/>
      <c r="VEX426" s="154"/>
      <c r="VEY426" s="154"/>
      <c r="VEZ426" s="154"/>
      <c r="VFA426" s="154"/>
      <c r="VFB426" s="154"/>
      <c r="VFC426" s="154"/>
      <c r="VFD426" s="154"/>
      <c r="VFE426" s="154"/>
      <c r="VFF426" s="154"/>
      <c r="VFG426" s="154"/>
      <c r="VFH426" s="154"/>
      <c r="VFI426" s="154"/>
      <c r="VFJ426" s="154"/>
      <c r="VFK426" s="154"/>
      <c r="VFL426" s="154"/>
      <c r="VFM426" s="154"/>
      <c r="VFN426" s="154"/>
      <c r="VFO426" s="154"/>
      <c r="VFP426" s="154"/>
      <c r="VFQ426" s="154"/>
      <c r="VFR426" s="154"/>
      <c r="VFS426" s="154"/>
      <c r="VFT426" s="154"/>
      <c r="VFU426" s="154"/>
      <c r="VFV426" s="154"/>
      <c r="VFW426" s="154"/>
      <c r="VFX426" s="154"/>
      <c r="VFY426" s="154"/>
      <c r="VFZ426" s="154"/>
      <c r="VGA426" s="154"/>
      <c r="VGB426" s="154"/>
      <c r="VGC426" s="154"/>
      <c r="VGD426" s="154"/>
      <c r="VGE426" s="154"/>
      <c r="VGF426" s="154"/>
      <c r="VGG426" s="154"/>
      <c r="VGH426" s="154"/>
      <c r="VGI426" s="154"/>
      <c r="VGJ426" s="154"/>
      <c r="VGK426" s="154"/>
      <c r="VGL426" s="154"/>
      <c r="VGM426" s="154"/>
      <c r="VGN426" s="154"/>
      <c r="VGO426" s="154"/>
      <c r="VGP426" s="154"/>
      <c r="VGQ426" s="154"/>
      <c r="VGR426" s="154"/>
      <c r="VGS426" s="154"/>
      <c r="VGT426" s="154"/>
      <c r="VGU426" s="154"/>
      <c r="VGV426" s="154"/>
      <c r="VGW426" s="154"/>
      <c r="VGX426" s="154"/>
      <c r="VGY426" s="154"/>
      <c r="VGZ426" s="154"/>
      <c r="VHA426" s="154"/>
      <c r="VHB426" s="154"/>
      <c r="VHC426" s="154"/>
      <c r="VHD426" s="154"/>
      <c r="VHE426" s="154"/>
      <c r="VHF426" s="154"/>
      <c r="VHG426" s="154"/>
      <c r="VHH426" s="154"/>
      <c r="VHI426" s="154"/>
      <c r="VHJ426" s="154"/>
      <c r="VHK426" s="154"/>
      <c r="VHL426" s="154"/>
      <c r="VHM426" s="154"/>
      <c r="VHN426" s="154"/>
      <c r="VHO426" s="154"/>
      <c r="VHP426" s="154"/>
      <c r="VHQ426" s="154"/>
      <c r="VHR426" s="154"/>
      <c r="VHS426" s="154"/>
      <c r="VHT426" s="154"/>
      <c r="VHU426" s="154"/>
      <c r="VHV426" s="154"/>
      <c r="VHW426" s="154"/>
      <c r="VHX426" s="154"/>
      <c r="VHY426" s="154"/>
      <c r="VHZ426" s="154"/>
      <c r="VIA426" s="154"/>
      <c r="VIB426" s="154"/>
      <c r="VIC426" s="154"/>
      <c r="VID426" s="154"/>
      <c r="VIE426" s="154"/>
      <c r="VIF426" s="154"/>
      <c r="VIG426" s="154"/>
      <c r="VIH426" s="154"/>
      <c r="VII426" s="154"/>
      <c r="VIJ426" s="154"/>
      <c r="VIK426" s="154"/>
      <c r="VIL426" s="154"/>
      <c r="VIM426" s="154"/>
      <c r="VIN426" s="154"/>
      <c r="VIO426" s="154"/>
      <c r="VIP426" s="154"/>
      <c r="VIQ426" s="154"/>
      <c r="VIR426" s="154"/>
      <c r="VIS426" s="154"/>
      <c r="VIT426" s="154"/>
      <c r="VIU426" s="154"/>
      <c r="VIV426" s="154"/>
      <c r="VIW426" s="154"/>
      <c r="VIX426" s="154"/>
      <c r="VIY426" s="154"/>
      <c r="VIZ426" s="154"/>
      <c r="VJA426" s="154"/>
      <c r="VJB426" s="154"/>
      <c r="VJC426" s="154"/>
      <c r="VJD426" s="154"/>
      <c r="VJE426" s="154"/>
      <c r="VJF426" s="154"/>
      <c r="VJG426" s="154"/>
      <c r="VJH426" s="154"/>
      <c r="VJI426" s="154"/>
      <c r="VJJ426" s="154"/>
      <c r="VJK426" s="154"/>
      <c r="VJL426" s="154"/>
      <c r="VJM426" s="154"/>
      <c r="VJN426" s="154"/>
      <c r="VJO426" s="154"/>
      <c r="VJP426" s="154"/>
      <c r="VJQ426" s="154"/>
      <c r="VJR426" s="154"/>
      <c r="VJS426" s="154"/>
      <c r="VJT426" s="154"/>
      <c r="VJU426" s="154"/>
      <c r="VJV426" s="154"/>
      <c r="VJW426" s="154"/>
      <c r="VJX426" s="154"/>
      <c r="VJY426" s="154"/>
      <c r="VJZ426" s="154"/>
      <c r="VKA426" s="154"/>
      <c r="VKB426" s="154"/>
      <c r="VKC426" s="154"/>
      <c r="VKD426" s="154"/>
      <c r="VKE426" s="154"/>
      <c r="VKF426" s="154"/>
      <c r="VKG426" s="154"/>
      <c r="VKH426" s="154"/>
      <c r="VKI426" s="154"/>
      <c r="VKJ426" s="154"/>
      <c r="VKK426" s="154"/>
      <c r="VKL426" s="154"/>
      <c r="VKM426" s="154"/>
      <c r="VKN426" s="154"/>
      <c r="VKO426" s="154"/>
      <c r="VKP426" s="154"/>
      <c r="VKQ426" s="154"/>
      <c r="VKR426" s="154"/>
      <c r="VKS426" s="154"/>
      <c r="VKT426" s="154"/>
      <c r="VKU426" s="154"/>
      <c r="VKV426" s="154"/>
      <c r="VKW426" s="154"/>
      <c r="VKX426" s="154"/>
      <c r="VKY426" s="154"/>
      <c r="VKZ426" s="154"/>
      <c r="VLA426" s="154"/>
      <c r="VLB426" s="154"/>
      <c r="VLC426" s="154"/>
      <c r="VLD426" s="154"/>
      <c r="VLE426" s="154"/>
      <c r="VLF426" s="154"/>
      <c r="VLG426" s="154"/>
      <c r="VLH426" s="154"/>
      <c r="VLI426" s="154"/>
      <c r="VLJ426" s="154"/>
      <c r="VLK426" s="154"/>
      <c r="VLL426" s="154"/>
      <c r="VLM426" s="154"/>
      <c r="VLN426" s="154"/>
      <c r="VLO426" s="154"/>
      <c r="VLP426" s="154"/>
      <c r="VLQ426" s="154"/>
      <c r="VLR426" s="154"/>
      <c r="VLS426" s="154"/>
      <c r="VLT426" s="154"/>
      <c r="VLU426" s="154"/>
      <c r="VLV426" s="154"/>
      <c r="VLW426" s="154"/>
      <c r="VLX426" s="154"/>
      <c r="VLY426" s="154"/>
      <c r="VLZ426" s="154"/>
      <c r="VMA426" s="154"/>
      <c r="VMB426" s="154"/>
      <c r="VMC426" s="154"/>
      <c r="VMD426" s="154"/>
      <c r="VME426" s="154"/>
      <c r="VMF426" s="154"/>
      <c r="VMG426" s="154"/>
      <c r="VMH426" s="154"/>
      <c r="VMI426" s="154"/>
      <c r="VMJ426" s="154"/>
      <c r="VMK426" s="154"/>
      <c r="VML426" s="154"/>
      <c r="VMM426" s="154"/>
      <c r="VMN426" s="154"/>
      <c r="VMO426" s="154"/>
      <c r="VMP426" s="154"/>
      <c r="VMQ426" s="154"/>
      <c r="VMR426" s="154"/>
      <c r="VMS426" s="154"/>
      <c r="VMT426" s="154"/>
      <c r="VMU426" s="154"/>
      <c r="VMV426" s="154"/>
      <c r="VMW426" s="154"/>
      <c r="VMX426" s="154"/>
      <c r="VMY426" s="154"/>
      <c r="VMZ426" s="154"/>
      <c r="VNA426" s="154"/>
      <c r="VNB426" s="154"/>
      <c r="VNC426" s="154"/>
      <c r="VND426" s="154"/>
      <c r="VNE426" s="154"/>
      <c r="VNF426" s="154"/>
      <c r="VNG426" s="154"/>
      <c r="VNH426" s="154"/>
      <c r="VNI426" s="154"/>
      <c r="VNJ426" s="154"/>
      <c r="VNK426" s="154"/>
      <c r="VNL426" s="154"/>
      <c r="VNM426" s="154"/>
      <c r="VNN426" s="154"/>
      <c r="VNO426" s="154"/>
      <c r="VNP426" s="154"/>
      <c r="VNQ426" s="154"/>
      <c r="VNR426" s="154"/>
      <c r="VNS426" s="154"/>
      <c r="VNT426" s="154"/>
      <c r="VNU426" s="154"/>
      <c r="VNV426" s="154"/>
      <c r="VNW426" s="154"/>
      <c r="VNX426" s="154"/>
      <c r="VNY426" s="154"/>
      <c r="VNZ426" s="154"/>
      <c r="VOA426" s="154"/>
      <c r="VOB426" s="154"/>
      <c r="VOC426" s="154"/>
      <c r="VOD426" s="154"/>
      <c r="VOE426" s="154"/>
      <c r="VOF426" s="154"/>
      <c r="VOG426" s="154"/>
      <c r="VOH426" s="154"/>
      <c r="VOI426" s="154"/>
      <c r="VOJ426" s="154"/>
      <c r="VOK426" s="154"/>
      <c r="VOL426" s="154"/>
      <c r="VOM426" s="154"/>
      <c r="VON426" s="154"/>
      <c r="VOO426" s="154"/>
      <c r="VOP426" s="154"/>
      <c r="VOQ426" s="154"/>
      <c r="VOR426" s="154"/>
      <c r="VOS426" s="154"/>
      <c r="VOT426" s="154"/>
      <c r="VOU426" s="154"/>
      <c r="VOV426" s="154"/>
      <c r="VOW426" s="154"/>
      <c r="VOX426" s="154"/>
      <c r="VOY426" s="154"/>
      <c r="VOZ426" s="154"/>
      <c r="VPA426" s="154"/>
      <c r="VPB426" s="154"/>
      <c r="VPC426" s="154"/>
      <c r="VPD426" s="154"/>
      <c r="VPE426" s="154"/>
      <c r="VPF426" s="154"/>
      <c r="VPG426" s="154"/>
      <c r="VPH426" s="154"/>
      <c r="VPI426" s="154"/>
      <c r="VPJ426" s="154"/>
      <c r="VPK426" s="154"/>
      <c r="VPL426" s="154"/>
      <c r="VPM426" s="154"/>
      <c r="VPN426" s="154"/>
      <c r="VPO426" s="154"/>
      <c r="VPP426" s="154"/>
      <c r="VPQ426" s="154"/>
      <c r="VPR426" s="154"/>
      <c r="VPS426" s="154"/>
      <c r="VPT426" s="154"/>
      <c r="VPU426" s="154"/>
      <c r="VPV426" s="154"/>
      <c r="VPW426" s="154"/>
      <c r="VPX426" s="154"/>
      <c r="VPY426" s="154"/>
      <c r="VPZ426" s="154"/>
      <c r="VQA426" s="154"/>
      <c r="VQB426" s="154"/>
      <c r="VQC426" s="154"/>
      <c r="VQD426" s="154"/>
      <c r="VQE426" s="154"/>
      <c r="VQF426" s="154"/>
      <c r="VQG426" s="154"/>
      <c r="VQH426" s="154"/>
      <c r="VQI426" s="154"/>
      <c r="VQJ426" s="154"/>
      <c r="VQK426" s="154"/>
      <c r="VQL426" s="154"/>
      <c r="VQM426" s="154"/>
      <c r="VQN426" s="154"/>
      <c r="VQO426" s="154"/>
      <c r="VQP426" s="154"/>
      <c r="VQQ426" s="154"/>
      <c r="VQR426" s="154"/>
      <c r="VQS426" s="154"/>
      <c r="VQT426" s="154"/>
      <c r="VQU426" s="154"/>
      <c r="VQV426" s="154"/>
      <c r="VQW426" s="154"/>
      <c r="VQX426" s="154"/>
      <c r="VQY426" s="154"/>
      <c r="VQZ426" s="154"/>
      <c r="VRA426" s="154"/>
      <c r="VRB426" s="154"/>
      <c r="VRC426" s="154"/>
      <c r="VRD426" s="154"/>
      <c r="VRE426" s="154"/>
      <c r="VRF426" s="154"/>
      <c r="VRG426" s="154"/>
      <c r="VRH426" s="154"/>
      <c r="VRI426" s="154"/>
      <c r="VRJ426" s="154"/>
      <c r="VRK426" s="154"/>
      <c r="VRL426" s="154"/>
      <c r="VRM426" s="154"/>
      <c r="VRN426" s="154"/>
      <c r="VRO426" s="154"/>
      <c r="VRP426" s="154"/>
      <c r="VRQ426" s="154"/>
      <c r="VRR426" s="154"/>
      <c r="VRS426" s="154"/>
      <c r="VRT426" s="154"/>
      <c r="VRU426" s="154"/>
      <c r="VRV426" s="154"/>
      <c r="VRW426" s="154"/>
      <c r="VRX426" s="154"/>
      <c r="VRY426" s="154"/>
      <c r="VRZ426" s="154"/>
      <c r="VSA426" s="154"/>
      <c r="VSB426" s="154"/>
      <c r="VSC426" s="154"/>
      <c r="VSD426" s="154"/>
      <c r="VSE426" s="154"/>
      <c r="VSF426" s="154"/>
      <c r="VSG426" s="154"/>
      <c r="VSH426" s="154"/>
      <c r="VSI426" s="154"/>
      <c r="VSJ426" s="154"/>
      <c r="VSK426" s="154"/>
      <c r="VSL426" s="154"/>
      <c r="VSM426" s="154"/>
      <c r="VSN426" s="154"/>
      <c r="VSO426" s="154"/>
      <c r="VSP426" s="154"/>
      <c r="VSQ426" s="154"/>
      <c r="VSR426" s="154"/>
      <c r="VSS426" s="154"/>
      <c r="VST426" s="154"/>
      <c r="VSU426" s="154"/>
      <c r="VSV426" s="154"/>
      <c r="VSW426" s="154"/>
      <c r="VSX426" s="154"/>
      <c r="VSY426" s="154"/>
      <c r="VSZ426" s="154"/>
      <c r="VTA426" s="154"/>
      <c r="VTB426" s="154"/>
      <c r="VTC426" s="154"/>
      <c r="VTD426" s="154"/>
      <c r="VTE426" s="154"/>
      <c r="VTF426" s="154"/>
      <c r="VTG426" s="154"/>
      <c r="VTH426" s="154"/>
      <c r="VTI426" s="154"/>
      <c r="VTJ426" s="154"/>
      <c r="VTK426" s="154"/>
      <c r="VTL426" s="154"/>
      <c r="VTM426" s="154"/>
      <c r="VTN426" s="154"/>
      <c r="VTO426" s="154"/>
      <c r="VTP426" s="154"/>
      <c r="VTQ426" s="154"/>
      <c r="VTR426" s="154"/>
      <c r="VTS426" s="154"/>
      <c r="VTT426" s="154"/>
      <c r="VTU426" s="154"/>
      <c r="VTV426" s="154"/>
      <c r="VTW426" s="154"/>
      <c r="VTX426" s="154"/>
      <c r="VTY426" s="154"/>
      <c r="VTZ426" s="154"/>
      <c r="VUA426" s="154"/>
      <c r="VUB426" s="154"/>
      <c r="VUC426" s="154"/>
      <c r="VUD426" s="154"/>
      <c r="VUE426" s="154"/>
      <c r="VUF426" s="154"/>
      <c r="VUG426" s="154"/>
      <c r="VUH426" s="154"/>
      <c r="VUI426" s="154"/>
      <c r="VUJ426" s="154"/>
      <c r="VUK426" s="154"/>
      <c r="VUL426" s="154"/>
      <c r="VUM426" s="154"/>
      <c r="VUN426" s="154"/>
      <c r="VUO426" s="154"/>
      <c r="VUP426" s="154"/>
      <c r="VUQ426" s="154"/>
      <c r="VUR426" s="154"/>
      <c r="VUS426" s="154"/>
      <c r="VUT426" s="154"/>
      <c r="VUU426" s="154"/>
      <c r="VUV426" s="154"/>
      <c r="VUW426" s="154"/>
      <c r="VUX426" s="154"/>
      <c r="VUY426" s="154"/>
      <c r="VUZ426" s="154"/>
      <c r="VVA426" s="154"/>
      <c r="VVB426" s="154"/>
      <c r="VVC426" s="154"/>
      <c r="VVD426" s="154"/>
      <c r="VVE426" s="154"/>
      <c r="VVF426" s="154"/>
      <c r="VVG426" s="154"/>
      <c r="VVH426" s="154"/>
      <c r="VVI426" s="154"/>
      <c r="VVJ426" s="154"/>
      <c r="VVK426" s="154"/>
      <c r="VVL426" s="154"/>
      <c r="VVM426" s="154"/>
      <c r="VVN426" s="154"/>
      <c r="VVO426" s="154"/>
      <c r="VVP426" s="154"/>
      <c r="VVQ426" s="154"/>
      <c r="VVR426" s="154"/>
      <c r="VVS426" s="154"/>
      <c r="VVT426" s="154"/>
      <c r="VVU426" s="154"/>
      <c r="VVV426" s="154"/>
      <c r="VVW426" s="154"/>
      <c r="VVX426" s="154"/>
      <c r="VVY426" s="154"/>
      <c r="VVZ426" s="154"/>
      <c r="VWA426" s="154"/>
      <c r="VWB426" s="154"/>
      <c r="VWC426" s="154"/>
      <c r="VWD426" s="154"/>
      <c r="VWE426" s="154"/>
      <c r="VWF426" s="154"/>
      <c r="VWG426" s="154"/>
      <c r="VWH426" s="154"/>
      <c r="VWI426" s="154"/>
      <c r="VWJ426" s="154"/>
      <c r="VWK426" s="154"/>
      <c r="VWL426" s="154"/>
      <c r="VWM426" s="154"/>
      <c r="VWN426" s="154"/>
      <c r="VWO426" s="154"/>
      <c r="VWP426" s="154"/>
      <c r="VWQ426" s="154"/>
      <c r="VWR426" s="154"/>
      <c r="VWS426" s="154"/>
      <c r="VWT426" s="154"/>
      <c r="VWU426" s="154"/>
      <c r="VWV426" s="154"/>
      <c r="VWW426" s="154"/>
      <c r="VWX426" s="154"/>
      <c r="VWY426" s="154"/>
      <c r="VWZ426" s="154"/>
      <c r="VXA426" s="154"/>
      <c r="VXB426" s="154"/>
      <c r="VXC426" s="154"/>
      <c r="VXD426" s="154"/>
      <c r="VXE426" s="154"/>
      <c r="VXF426" s="154"/>
      <c r="VXG426" s="154"/>
      <c r="VXH426" s="154"/>
      <c r="VXI426" s="154"/>
      <c r="VXJ426" s="154"/>
      <c r="VXK426" s="154"/>
      <c r="VXL426" s="154"/>
      <c r="VXM426" s="154"/>
      <c r="VXN426" s="154"/>
      <c r="VXO426" s="154"/>
      <c r="VXP426" s="154"/>
      <c r="VXQ426" s="154"/>
      <c r="VXR426" s="154"/>
      <c r="VXS426" s="154"/>
      <c r="VXT426" s="154"/>
      <c r="VXU426" s="154"/>
      <c r="VXV426" s="154"/>
      <c r="VXW426" s="154"/>
      <c r="VXX426" s="154"/>
      <c r="VXY426" s="154"/>
      <c r="VXZ426" s="154"/>
      <c r="VYA426" s="154"/>
      <c r="VYB426" s="154"/>
      <c r="VYC426" s="154"/>
      <c r="VYD426" s="154"/>
      <c r="VYE426" s="154"/>
      <c r="VYF426" s="154"/>
      <c r="VYG426" s="154"/>
      <c r="VYH426" s="154"/>
      <c r="VYI426" s="154"/>
      <c r="VYJ426" s="154"/>
      <c r="VYK426" s="154"/>
      <c r="VYL426" s="154"/>
      <c r="VYM426" s="154"/>
      <c r="VYN426" s="154"/>
      <c r="VYO426" s="154"/>
      <c r="VYP426" s="154"/>
      <c r="VYQ426" s="154"/>
      <c r="VYR426" s="154"/>
      <c r="VYS426" s="154"/>
      <c r="VYT426" s="154"/>
      <c r="VYU426" s="154"/>
      <c r="VYV426" s="154"/>
      <c r="VYW426" s="154"/>
      <c r="VYX426" s="154"/>
      <c r="VYY426" s="154"/>
      <c r="VYZ426" s="154"/>
      <c r="VZA426" s="154"/>
      <c r="VZB426" s="154"/>
      <c r="VZC426" s="154"/>
      <c r="VZD426" s="154"/>
      <c r="VZE426" s="154"/>
      <c r="VZF426" s="154"/>
      <c r="VZG426" s="154"/>
      <c r="VZH426" s="154"/>
      <c r="VZI426" s="154"/>
      <c r="VZJ426" s="154"/>
      <c r="VZK426" s="154"/>
      <c r="VZL426" s="154"/>
      <c r="VZM426" s="154"/>
      <c r="VZN426" s="154"/>
      <c r="VZO426" s="154"/>
      <c r="VZP426" s="154"/>
      <c r="VZQ426" s="154"/>
      <c r="VZR426" s="154"/>
      <c r="VZS426" s="154"/>
      <c r="VZT426" s="154"/>
      <c r="VZU426" s="154"/>
      <c r="VZV426" s="154"/>
      <c r="VZW426" s="154"/>
      <c r="VZX426" s="154"/>
      <c r="VZY426" s="154"/>
      <c r="VZZ426" s="154"/>
      <c r="WAA426" s="154"/>
      <c r="WAB426" s="154"/>
      <c r="WAC426" s="154"/>
      <c r="WAD426" s="154"/>
      <c r="WAE426" s="154"/>
      <c r="WAF426" s="154"/>
      <c r="WAG426" s="154"/>
      <c r="WAH426" s="154"/>
      <c r="WAI426" s="154"/>
      <c r="WAJ426" s="154"/>
      <c r="WAK426" s="154"/>
      <c r="WAL426" s="154"/>
      <c r="WAM426" s="154"/>
      <c r="WAN426" s="154"/>
      <c r="WAO426" s="154"/>
      <c r="WAP426" s="154"/>
      <c r="WAQ426" s="154"/>
      <c r="WAR426" s="154"/>
      <c r="WAS426" s="154"/>
      <c r="WAT426" s="154"/>
      <c r="WAU426" s="154"/>
      <c r="WAV426" s="154"/>
      <c r="WAW426" s="154"/>
      <c r="WAX426" s="154"/>
      <c r="WAY426" s="154"/>
      <c r="WAZ426" s="154"/>
      <c r="WBA426" s="154"/>
      <c r="WBB426" s="154"/>
      <c r="WBC426" s="154"/>
      <c r="WBD426" s="154"/>
      <c r="WBE426" s="154"/>
      <c r="WBF426" s="154"/>
      <c r="WBG426" s="154"/>
      <c r="WBH426" s="154"/>
      <c r="WBI426" s="154"/>
      <c r="WBJ426" s="154"/>
      <c r="WBK426" s="154"/>
      <c r="WBL426" s="154"/>
      <c r="WBM426" s="154"/>
      <c r="WBN426" s="154"/>
      <c r="WBO426" s="154"/>
      <c r="WBP426" s="154"/>
      <c r="WBQ426" s="154"/>
      <c r="WBR426" s="154"/>
      <c r="WBS426" s="154"/>
      <c r="WBT426" s="154"/>
      <c r="WBU426" s="154"/>
      <c r="WBV426" s="154"/>
      <c r="WBW426" s="154"/>
      <c r="WBX426" s="154"/>
      <c r="WBY426" s="154"/>
      <c r="WBZ426" s="154"/>
      <c r="WCA426" s="154"/>
      <c r="WCB426" s="154"/>
      <c r="WCC426" s="154"/>
      <c r="WCD426" s="154"/>
      <c r="WCE426" s="154"/>
      <c r="WCF426" s="154"/>
      <c r="WCG426" s="154"/>
      <c r="WCH426" s="154"/>
      <c r="WCI426" s="154"/>
      <c r="WCJ426" s="154"/>
      <c r="WCK426" s="154"/>
      <c r="WCL426" s="154"/>
      <c r="WCM426" s="154"/>
      <c r="WCN426" s="154"/>
      <c r="WCO426" s="154"/>
      <c r="WCP426" s="154"/>
      <c r="WCQ426" s="154"/>
      <c r="WCR426" s="154"/>
      <c r="WCS426" s="154"/>
      <c r="WCT426" s="154"/>
      <c r="WCU426" s="154"/>
      <c r="WCV426" s="154"/>
      <c r="WCW426" s="154"/>
      <c r="WCX426" s="154"/>
      <c r="WCY426" s="154"/>
      <c r="WCZ426" s="154"/>
      <c r="WDA426" s="154"/>
      <c r="WDB426" s="154"/>
      <c r="WDC426" s="154"/>
      <c r="WDD426" s="154"/>
      <c r="WDE426" s="154"/>
      <c r="WDF426" s="154"/>
      <c r="WDG426" s="154"/>
      <c r="WDH426" s="154"/>
      <c r="WDI426" s="154"/>
      <c r="WDJ426" s="154"/>
      <c r="WDK426" s="154"/>
      <c r="WDL426" s="154"/>
      <c r="WDM426" s="154"/>
      <c r="WDN426" s="154"/>
      <c r="WDO426" s="154"/>
      <c r="WDP426" s="154"/>
      <c r="WDQ426" s="154"/>
      <c r="WDR426" s="154"/>
      <c r="WDS426" s="154"/>
      <c r="WDT426" s="154"/>
      <c r="WDU426" s="154"/>
      <c r="WDV426" s="154"/>
      <c r="WDW426" s="154"/>
      <c r="WDX426" s="154"/>
      <c r="WDY426" s="154"/>
      <c r="WDZ426" s="154"/>
      <c r="WEA426" s="154"/>
      <c r="WEB426" s="154"/>
      <c r="WEC426" s="154"/>
      <c r="WED426" s="154"/>
      <c r="WEE426" s="154"/>
      <c r="WEF426" s="154"/>
      <c r="WEG426" s="154"/>
      <c r="WEH426" s="154"/>
      <c r="WEI426" s="154"/>
      <c r="WEJ426" s="154"/>
      <c r="WEK426" s="154"/>
      <c r="WEL426" s="154"/>
      <c r="WEM426" s="154"/>
      <c r="WEN426" s="154"/>
      <c r="WEO426" s="154"/>
      <c r="WEP426" s="154"/>
      <c r="WEQ426" s="154"/>
      <c r="WER426" s="154"/>
      <c r="WES426" s="154"/>
      <c r="WET426" s="154"/>
      <c r="WEU426" s="154"/>
      <c r="WEV426" s="154"/>
      <c r="WEW426" s="154"/>
      <c r="WEX426" s="154"/>
      <c r="WEY426" s="154"/>
      <c r="WEZ426" s="154"/>
      <c r="WFA426" s="154"/>
      <c r="WFB426" s="154"/>
      <c r="WFC426" s="154"/>
      <c r="WFD426" s="154"/>
      <c r="WFE426" s="154"/>
      <c r="WFF426" s="154"/>
      <c r="WFG426" s="154"/>
      <c r="WFH426" s="154"/>
      <c r="WFI426" s="154"/>
      <c r="WFJ426" s="154"/>
      <c r="WFK426" s="154"/>
      <c r="WFL426" s="154"/>
      <c r="WFM426" s="154"/>
      <c r="WFN426" s="154"/>
      <c r="WFO426" s="154"/>
      <c r="WFP426" s="154"/>
      <c r="WFQ426" s="154"/>
      <c r="WFR426" s="154"/>
      <c r="WFS426" s="154"/>
      <c r="WFT426" s="154"/>
      <c r="WFU426" s="154"/>
      <c r="WFV426" s="154"/>
      <c r="WFW426" s="154"/>
      <c r="WFX426" s="154"/>
      <c r="WFY426" s="154"/>
      <c r="WFZ426" s="154"/>
      <c r="WGA426" s="154"/>
      <c r="WGB426" s="154"/>
      <c r="WGC426" s="154"/>
      <c r="WGD426" s="154"/>
      <c r="WGE426" s="154"/>
      <c r="WGF426" s="154"/>
      <c r="WGG426" s="154"/>
      <c r="WGH426" s="154"/>
      <c r="WGI426" s="154"/>
      <c r="WGJ426" s="154"/>
      <c r="WGK426" s="154"/>
      <c r="WGL426" s="154"/>
      <c r="WGM426" s="154"/>
      <c r="WGN426" s="154"/>
      <c r="WGO426" s="154"/>
      <c r="WGP426" s="154"/>
      <c r="WGQ426" s="154"/>
      <c r="WGR426" s="154"/>
      <c r="WGS426" s="154"/>
      <c r="WGT426" s="154"/>
      <c r="WGU426" s="154"/>
      <c r="WGV426" s="154"/>
      <c r="WGW426" s="154"/>
      <c r="WGX426" s="154"/>
      <c r="WGY426" s="154"/>
      <c r="WGZ426" s="154"/>
      <c r="WHA426" s="154"/>
      <c r="WHB426" s="154"/>
      <c r="WHC426" s="154"/>
      <c r="WHD426" s="154"/>
      <c r="WHE426" s="154"/>
      <c r="WHF426" s="154"/>
      <c r="WHG426" s="154"/>
      <c r="WHH426" s="154"/>
      <c r="WHI426" s="154"/>
      <c r="WHJ426" s="154"/>
      <c r="WHK426" s="154"/>
      <c r="WHL426" s="154"/>
      <c r="WHM426" s="154"/>
      <c r="WHN426" s="154"/>
      <c r="WHO426" s="154"/>
      <c r="WHP426" s="154"/>
      <c r="WHQ426" s="154"/>
      <c r="WHR426" s="154"/>
      <c r="WHS426" s="154"/>
      <c r="WHT426" s="154"/>
      <c r="WHU426" s="154"/>
      <c r="WHV426" s="154"/>
      <c r="WHW426" s="154"/>
      <c r="WHX426" s="154"/>
      <c r="WHY426" s="154"/>
      <c r="WHZ426" s="154"/>
      <c r="WIA426" s="154"/>
      <c r="WIB426" s="154"/>
      <c r="WIC426" s="154"/>
      <c r="WID426" s="154"/>
      <c r="WIE426" s="154"/>
      <c r="WIF426" s="154"/>
      <c r="WIG426" s="154"/>
      <c r="WIH426" s="154"/>
      <c r="WII426" s="154"/>
      <c r="WIJ426" s="154"/>
      <c r="WIK426" s="154"/>
      <c r="WIL426" s="154"/>
      <c r="WIM426" s="154"/>
      <c r="WIN426" s="154"/>
      <c r="WIO426" s="154"/>
      <c r="WIP426" s="154"/>
      <c r="WIQ426" s="154"/>
      <c r="WIR426" s="154"/>
      <c r="WIS426" s="154"/>
      <c r="WIT426" s="154"/>
      <c r="WIU426" s="154"/>
      <c r="WIV426" s="154"/>
      <c r="WIW426" s="154"/>
      <c r="WIX426" s="154"/>
      <c r="WIY426" s="154"/>
      <c r="WIZ426" s="154"/>
      <c r="WJA426" s="154"/>
      <c r="WJB426" s="154"/>
      <c r="WJC426" s="154"/>
      <c r="WJD426" s="154"/>
      <c r="WJE426" s="154"/>
      <c r="WJF426" s="154"/>
      <c r="WJG426" s="154"/>
      <c r="WJH426" s="154"/>
      <c r="WJI426" s="154"/>
      <c r="WJJ426" s="154"/>
      <c r="WJK426" s="154"/>
      <c r="WJL426" s="154"/>
      <c r="WJM426" s="154"/>
      <c r="WJN426" s="154"/>
      <c r="WJO426" s="154"/>
      <c r="WJP426" s="154"/>
      <c r="WJQ426" s="154"/>
      <c r="WJR426" s="154"/>
      <c r="WJS426" s="154"/>
      <c r="WJT426" s="154"/>
      <c r="WJU426" s="154"/>
      <c r="WJV426" s="154"/>
      <c r="WJW426" s="154"/>
      <c r="WJX426" s="154"/>
      <c r="WJY426" s="154"/>
      <c r="WJZ426" s="154"/>
      <c r="WKA426" s="154"/>
      <c r="WKB426" s="154"/>
      <c r="WKC426" s="154"/>
      <c r="WKD426" s="154"/>
      <c r="WKE426" s="154"/>
      <c r="WKF426" s="154"/>
      <c r="WKG426" s="154"/>
      <c r="WKH426" s="154"/>
      <c r="WKI426" s="154"/>
      <c r="WKJ426" s="154"/>
      <c r="WKK426" s="154"/>
      <c r="WKL426" s="154"/>
      <c r="WKM426" s="154"/>
      <c r="WKN426" s="154"/>
      <c r="WKO426" s="154"/>
      <c r="WKP426" s="154"/>
      <c r="WKQ426" s="154"/>
      <c r="WKR426" s="154"/>
      <c r="WKS426" s="154"/>
      <c r="WKT426" s="154"/>
      <c r="WKU426" s="154"/>
      <c r="WKV426" s="154"/>
      <c r="WKW426" s="154"/>
      <c r="WKX426" s="154"/>
      <c r="WKY426" s="154"/>
      <c r="WKZ426" s="154"/>
      <c r="WLA426" s="154"/>
      <c r="WLB426" s="154"/>
      <c r="WLC426" s="154"/>
      <c r="WLD426" s="154"/>
      <c r="WLE426" s="154"/>
      <c r="WLF426" s="154"/>
      <c r="WLG426" s="154"/>
      <c r="WLH426" s="154"/>
      <c r="WLI426" s="154"/>
      <c r="WLJ426" s="154"/>
      <c r="WLK426" s="154"/>
      <c r="WLL426" s="154"/>
      <c r="WLM426" s="154"/>
      <c r="WLN426" s="154"/>
      <c r="WLO426" s="154"/>
      <c r="WLP426" s="154"/>
      <c r="WLQ426" s="154"/>
      <c r="WLR426" s="154"/>
      <c r="WLS426" s="154"/>
      <c r="WLT426" s="154"/>
      <c r="WLU426" s="154"/>
      <c r="WLV426" s="154"/>
      <c r="WLW426" s="154"/>
      <c r="WLX426" s="154"/>
      <c r="WLY426" s="154"/>
      <c r="WLZ426" s="154"/>
      <c r="WMA426" s="154"/>
      <c r="WMB426" s="154"/>
      <c r="WMC426" s="154"/>
      <c r="WMD426" s="154"/>
      <c r="WME426" s="154"/>
      <c r="WMF426" s="154"/>
      <c r="WMG426" s="154"/>
      <c r="WMH426" s="154"/>
      <c r="WMI426" s="154"/>
      <c r="WMJ426" s="154"/>
      <c r="WMK426" s="154"/>
      <c r="WML426" s="154"/>
      <c r="WMM426" s="154"/>
      <c r="WMN426" s="154"/>
      <c r="WMO426" s="154"/>
      <c r="WMP426" s="154"/>
      <c r="WMQ426" s="154"/>
      <c r="WMR426" s="154"/>
      <c r="WMS426" s="154"/>
      <c r="WMT426" s="154"/>
      <c r="WMU426" s="154"/>
      <c r="WMV426" s="154"/>
      <c r="WMW426" s="154"/>
      <c r="WMX426" s="154"/>
      <c r="WMY426" s="154"/>
      <c r="WMZ426" s="154"/>
      <c r="WNA426" s="154"/>
      <c r="WNB426" s="154"/>
      <c r="WNC426" s="154"/>
      <c r="WND426" s="154"/>
      <c r="WNE426" s="154"/>
      <c r="WNF426" s="154"/>
      <c r="WNG426" s="154"/>
      <c r="WNH426" s="154"/>
      <c r="WNI426" s="154"/>
      <c r="WNJ426" s="154"/>
      <c r="WNK426" s="154"/>
      <c r="WNL426" s="154"/>
      <c r="WNM426" s="154"/>
      <c r="WNN426" s="154"/>
      <c r="WNO426" s="154"/>
      <c r="WNP426" s="154"/>
      <c r="WNQ426" s="154"/>
      <c r="WNR426" s="154"/>
      <c r="WNS426" s="154"/>
      <c r="WNT426" s="154"/>
      <c r="WNU426" s="154"/>
      <c r="WNV426" s="154"/>
      <c r="WNW426" s="154"/>
      <c r="WNX426" s="154"/>
      <c r="WNY426" s="154"/>
      <c r="WNZ426" s="154"/>
      <c r="WOA426" s="154"/>
      <c r="WOB426" s="154"/>
      <c r="WOC426" s="154"/>
      <c r="WOD426" s="154"/>
      <c r="WOE426" s="154"/>
      <c r="WOF426" s="154"/>
      <c r="WOG426" s="154"/>
      <c r="WOH426" s="154"/>
      <c r="WOI426" s="154"/>
      <c r="WOJ426" s="154"/>
      <c r="WOK426" s="154"/>
      <c r="WOL426" s="154"/>
      <c r="WOM426" s="154"/>
      <c r="WON426" s="154"/>
      <c r="WOO426" s="154"/>
      <c r="WOP426" s="154"/>
      <c r="WOQ426" s="154"/>
      <c r="WOR426" s="154"/>
      <c r="WOS426" s="154"/>
      <c r="WOT426" s="154"/>
      <c r="WOU426" s="154"/>
      <c r="WOV426" s="154"/>
      <c r="WOW426" s="154"/>
      <c r="WOX426" s="154"/>
      <c r="WOY426" s="154"/>
      <c r="WOZ426" s="154"/>
      <c r="WPA426" s="154"/>
      <c r="WPB426" s="154"/>
      <c r="WPC426" s="154"/>
      <c r="WPD426" s="154"/>
      <c r="WPE426" s="154"/>
      <c r="WPF426" s="154"/>
      <c r="WPG426" s="154"/>
      <c r="WPH426" s="154"/>
      <c r="WPI426" s="154"/>
      <c r="WPJ426" s="154"/>
      <c r="WPK426" s="154"/>
      <c r="WPL426" s="154"/>
      <c r="WPM426" s="154"/>
      <c r="WPN426" s="154"/>
      <c r="WPO426" s="154"/>
      <c r="WPP426" s="154"/>
      <c r="WPQ426" s="154"/>
      <c r="WPR426" s="154"/>
      <c r="WPS426" s="154"/>
      <c r="WPT426" s="154"/>
      <c r="WPU426" s="154"/>
      <c r="WPV426" s="154"/>
      <c r="WPW426" s="154"/>
      <c r="WPX426" s="154"/>
      <c r="WPY426" s="154"/>
      <c r="WPZ426" s="154"/>
      <c r="WQA426" s="154"/>
      <c r="WQB426" s="154"/>
      <c r="WQC426" s="154"/>
      <c r="WQD426" s="154"/>
      <c r="WQE426" s="154"/>
      <c r="WQF426" s="154"/>
      <c r="WQG426" s="154"/>
      <c r="WQH426" s="154"/>
      <c r="WQI426" s="154"/>
      <c r="WQJ426" s="154"/>
      <c r="WQK426" s="154"/>
      <c r="WQL426" s="154"/>
      <c r="WQM426" s="154"/>
      <c r="WQN426" s="154"/>
      <c r="WQO426" s="154"/>
      <c r="WQP426" s="154"/>
      <c r="WQQ426" s="154"/>
      <c r="WQR426" s="154"/>
      <c r="WQS426" s="154"/>
      <c r="WQT426" s="154"/>
      <c r="WQU426" s="154"/>
      <c r="WQV426" s="154"/>
      <c r="WQW426" s="154"/>
      <c r="WQX426" s="154"/>
      <c r="WQY426" s="154"/>
      <c r="WQZ426" s="154"/>
      <c r="WRA426" s="154"/>
      <c r="WRB426" s="154"/>
      <c r="WRC426" s="154"/>
      <c r="WRD426" s="154"/>
      <c r="WRE426" s="154"/>
      <c r="WRF426" s="154"/>
      <c r="WRG426" s="154"/>
      <c r="WRH426" s="154"/>
      <c r="WRI426" s="154"/>
      <c r="WRJ426" s="154"/>
      <c r="WRK426" s="154"/>
      <c r="WRL426" s="154"/>
      <c r="WRM426" s="154"/>
      <c r="WRN426" s="154"/>
      <c r="WRO426" s="154"/>
      <c r="WRP426" s="154"/>
      <c r="WRQ426" s="154"/>
      <c r="WRR426" s="154"/>
      <c r="WRS426" s="154"/>
      <c r="WRT426" s="154"/>
      <c r="WRU426" s="154"/>
      <c r="WRV426" s="154"/>
      <c r="WRW426" s="154"/>
      <c r="WRX426" s="154"/>
      <c r="WRY426" s="154"/>
      <c r="WRZ426" s="154"/>
      <c r="WSA426" s="154"/>
      <c r="WSB426" s="154"/>
      <c r="WSC426" s="154"/>
      <c r="WSD426" s="154"/>
      <c r="WSE426" s="154"/>
      <c r="WSF426" s="154"/>
      <c r="WSG426" s="154"/>
      <c r="WSH426" s="154"/>
      <c r="WSI426" s="154"/>
      <c r="WSJ426" s="154"/>
      <c r="WSK426" s="154"/>
      <c r="WSL426" s="154"/>
      <c r="WSM426" s="154"/>
      <c r="WSN426" s="154"/>
      <c r="WSO426" s="154"/>
      <c r="WSP426" s="154"/>
      <c r="WSQ426" s="154"/>
      <c r="WSR426" s="154"/>
      <c r="WSS426" s="154"/>
      <c r="WST426" s="154"/>
      <c r="WSU426" s="154"/>
      <c r="WSV426" s="154"/>
      <c r="WSW426" s="154"/>
      <c r="WSX426" s="154"/>
      <c r="WSY426" s="154"/>
      <c r="WSZ426" s="154"/>
      <c r="WTA426" s="154"/>
      <c r="WTB426" s="154"/>
      <c r="WTC426" s="154"/>
      <c r="WTD426" s="154"/>
      <c r="WTE426" s="154"/>
      <c r="WTF426" s="154"/>
      <c r="WTG426" s="154"/>
      <c r="WTH426" s="154"/>
      <c r="WTI426" s="154"/>
      <c r="WTJ426" s="154"/>
      <c r="WTK426" s="154"/>
      <c r="WTL426" s="154"/>
      <c r="WTM426" s="154"/>
      <c r="WTN426" s="154"/>
      <c r="WTO426" s="154"/>
      <c r="WTP426" s="154"/>
      <c r="WTQ426" s="154"/>
      <c r="WTR426" s="154"/>
      <c r="WTS426" s="154"/>
      <c r="WTT426" s="154"/>
      <c r="WTU426" s="154"/>
      <c r="WTV426" s="154"/>
      <c r="WTW426" s="154"/>
      <c r="WTX426" s="154"/>
      <c r="WTY426" s="154"/>
      <c r="WTZ426" s="154"/>
      <c r="WUA426" s="154"/>
      <c r="WUB426" s="154"/>
      <c r="WUC426" s="154"/>
      <c r="WUD426" s="154"/>
      <c r="WUE426" s="154"/>
      <c r="WUF426" s="154"/>
      <c r="WUG426" s="154"/>
      <c r="WUH426" s="154"/>
      <c r="WUI426" s="154"/>
      <c r="WUJ426" s="154"/>
      <c r="WUK426" s="154"/>
      <c r="WUL426" s="154"/>
      <c r="WUM426" s="154"/>
      <c r="WUN426" s="154"/>
      <c r="WUO426" s="154"/>
      <c r="WUP426" s="154"/>
      <c r="WUQ426" s="154"/>
      <c r="WUR426" s="154"/>
      <c r="WUS426" s="154"/>
      <c r="WUT426" s="154"/>
      <c r="WUU426" s="154"/>
      <c r="WUV426" s="154"/>
      <c r="WUW426" s="154"/>
      <c r="WUX426" s="154"/>
      <c r="WUY426" s="154"/>
      <c r="WUZ426" s="154"/>
      <c r="WVA426" s="154"/>
      <c r="WVB426" s="154"/>
      <c r="WVC426" s="154"/>
      <c r="WVD426" s="154"/>
      <c r="WVE426" s="154"/>
      <c r="WVF426" s="154"/>
      <c r="WVG426" s="154"/>
      <c r="WVH426" s="154"/>
      <c r="WVI426" s="154"/>
      <c r="WVJ426" s="154"/>
      <c r="WVK426" s="154"/>
      <c r="WVL426" s="154"/>
      <c r="WVM426" s="154"/>
      <c r="WVN426" s="154"/>
      <c r="WVO426" s="154"/>
      <c r="WVP426" s="154"/>
      <c r="WVQ426" s="154"/>
      <c r="WVR426" s="154"/>
      <c r="WVS426" s="154"/>
      <c r="WVT426" s="154"/>
      <c r="WVU426" s="154"/>
      <c r="WVV426" s="154"/>
      <c r="WVW426" s="154"/>
      <c r="WVX426" s="154"/>
      <c r="WVY426" s="154"/>
      <c r="WVZ426" s="154"/>
      <c r="WWA426" s="154"/>
      <c r="WWB426" s="154"/>
      <c r="WWC426" s="154"/>
      <c r="WWD426" s="154"/>
      <c r="WWE426" s="154"/>
      <c r="WWF426" s="154"/>
      <c r="WWG426" s="154"/>
      <c r="WWH426" s="154"/>
      <c r="WWI426" s="154"/>
      <c r="WWJ426" s="154"/>
      <c r="WWK426" s="154"/>
      <c r="WWL426" s="154"/>
      <c r="WWM426" s="154"/>
      <c r="WWN426" s="154"/>
      <c r="WWO426" s="154"/>
      <c r="WWP426" s="154"/>
      <c r="WWQ426" s="154"/>
      <c r="WWR426" s="154"/>
      <c r="WWS426" s="154"/>
      <c r="WWT426" s="154"/>
      <c r="WWU426" s="154"/>
      <c r="WWV426" s="154"/>
      <c r="WWW426" s="154"/>
      <c r="WWX426" s="154"/>
      <c r="WWY426" s="154"/>
      <c r="WWZ426" s="154"/>
      <c r="WXA426" s="154"/>
      <c r="WXB426" s="154"/>
      <c r="WXC426" s="154"/>
      <c r="WXD426" s="154"/>
      <c r="WXE426" s="154"/>
      <c r="WXF426" s="154"/>
      <c r="WXG426" s="154"/>
      <c r="WXH426" s="154"/>
      <c r="WXI426" s="154"/>
      <c r="WXJ426" s="154"/>
      <c r="WXK426" s="154"/>
      <c r="WXL426" s="154"/>
      <c r="WXM426" s="154"/>
      <c r="WXN426" s="154"/>
      <c r="WXO426" s="154"/>
      <c r="WXP426" s="154"/>
      <c r="WXQ426" s="154"/>
      <c r="WXR426" s="154"/>
      <c r="WXS426" s="154"/>
      <c r="WXT426" s="154"/>
      <c r="WXU426" s="154"/>
      <c r="WXV426" s="154"/>
      <c r="WXW426" s="154"/>
      <c r="WXX426" s="154"/>
      <c r="WXY426" s="154"/>
      <c r="WXZ426" s="154"/>
      <c r="WYA426" s="154"/>
      <c r="WYB426" s="154"/>
      <c r="WYC426" s="154"/>
      <c r="WYD426" s="154"/>
      <c r="WYE426" s="154"/>
      <c r="WYF426" s="154"/>
      <c r="WYG426" s="154"/>
      <c r="WYH426" s="154"/>
      <c r="WYI426" s="154"/>
      <c r="WYJ426" s="154"/>
      <c r="WYK426" s="154"/>
      <c r="WYL426" s="154"/>
      <c r="WYM426" s="154"/>
      <c r="WYN426" s="154"/>
      <c r="WYO426" s="154"/>
      <c r="WYP426" s="154"/>
      <c r="WYQ426" s="154"/>
      <c r="WYR426" s="154"/>
      <c r="WYS426" s="154"/>
      <c r="WYT426" s="154"/>
      <c r="WYU426" s="154"/>
      <c r="WYV426" s="154"/>
      <c r="WYW426" s="154"/>
      <c r="WYX426" s="154"/>
      <c r="WYY426" s="154"/>
      <c r="WYZ426" s="154"/>
      <c r="WZA426" s="154"/>
      <c r="WZB426" s="154"/>
      <c r="WZC426" s="154"/>
      <c r="WZD426" s="154"/>
      <c r="WZE426" s="154"/>
      <c r="WZF426" s="154"/>
      <c r="WZG426" s="154"/>
      <c r="WZH426" s="154"/>
      <c r="WZI426" s="154"/>
      <c r="WZJ426" s="154"/>
      <c r="WZK426" s="154"/>
      <c r="WZL426" s="154"/>
      <c r="WZM426" s="154"/>
      <c r="WZN426" s="154"/>
      <c r="WZO426" s="154"/>
      <c r="WZP426" s="154"/>
      <c r="WZQ426" s="154"/>
      <c r="WZR426" s="154"/>
      <c r="WZS426" s="154"/>
      <c r="WZT426" s="154"/>
      <c r="WZU426" s="154"/>
      <c r="WZV426" s="154"/>
      <c r="WZW426" s="154"/>
      <c r="WZX426" s="154"/>
      <c r="WZY426" s="154"/>
      <c r="WZZ426" s="154"/>
      <c r="XAA426" s="154"/>
      <c r="XAB426" s="154"/>
      <c r="XAC426" s="154"/>
      <c r="XAD426" s="154"/>
      <c r="XAE426" s="154"/>
      <c r="XAF426" s="154"/>
      <c r="XAG426" s="154"/>
      <c r="XAH426" s="154"/>
      <c r="XAI426" s="154"/>
      <c r="XAJ426" s="154"/>
      <c r="XAK426" s="154"/>
      <c r="XAL426" s="154"/>
      <c r="XAM426" s="154"/>
      <c r="XAN426" s="154"/>
      <c r="XAO426" s="154"/>
      <c r="XAP426" s="154"/>
      <c r="XAQ426" s="154"/>
      <c r="XAR426" s="154"/>
      <c r="XAS426" s="154"/>
      <c r="XAT426" s="154"/>
      <c r="XAU426" s="154"/>
      <c r="XAV426" s="154"/>
      <c r="XAW426" s="154"/>
      <c r="XAX426" s="154"/>
      <c r="XAY426" s="154"/>
      <c r="XAZ426" s="154"/>
      <c r="XBA426" s="154"/>
      <c r="XBB426" s="154"/>
      <c r="XBC426" s="154"/>
      <c r="XBD426" s="154"/>
      <c r="XBE426" s="154"/>
      <c r="XBF426" s="154"/>
      <c r="XBG426" s="154"/>
      <c r="XBH426" s="154"/>
      <c r="XBI426" s="154"/>
      <c r="XBJ426" s="154"/>
      <c r="XBK426" s="154"/>
      <c r="XBL426" s="154"/>
      <c r="XBM426" s="154"/>
      <c r="XBN426" s="154"/>
      <c r="XBO426" s="154"/>
      <c r="XBP426" s="154"/>
      <c r="XBQ426" s="154"/>
      <c r="XBR426" s="154"/>
      <c r="XBS426" s="154"/>
      <c r="XBT426" s="154"/>
      <c r="XBU426" s="154"/>
      <c r="XBV426" s="154"/>
      <c r="XBW426" s="154"/>
      <c r="XBX426" s="154"/>
      <c r="XBY426" s="154"/>
      <c r="XBZ426" s="154"/>
      <c r="XCA426" s="154"/>
      <c r="XCB426" s="154"/>
      <c r="XCC426" s="154"/>
      <c r="XCD426" s="154"/>
      <c r="XCE426" s="154"/>
      <c r="XCF426" s="154"/>
      <c r="XCG426" s="154"/>
      <c r="XCH426" s="154"/>
      <c r="XCI426" s="154"/>
      <c r="XCJ426" s="154"/>
      <c r="XCK426" s="154"/>
      <c r="XCL426" s="154"/>
      <c r="XCM426" s="154"/>
      <c r="XCN426" s="154"/>
      <c r="XCO426" s="154"/>
      <c r="XCP426" s="154"/>
      <c r="XCQ426" s="154"/>
      <c r="XCR426" s="154"/>
      <c r="XCS426" s="154"/>
      <c r="XCT426" s="154"/>
      <c r="XCU426" s="154"/>
      <c r="XCV426" s="154"/>
      <c r="XCW426" s="154"/>
      <c r="XCX426" s="154"/>
      <c r="XCY426" s="154"/>
      <c r="XCZ426" s="154"/>
      <c r="XDA426" s="154"/>
      <c r="XDB426" s="154"/>
      <c r="XDC426" s="154"/>
      <c r="XDD426" s="154"/>
      <c r="XDE426" s="154"/>
      <c r="XDF426" s="154"/>
      <c r="XDG426" s="154"/>
      <c r="XDH426" s="154"/>
      <c r="XDI426" s="154"/>
      <c r="XDJ426" s="154"/>
      <c r="XDK426" s="154"/>
      <c r="XDL426" s="154"/>
      <c r="XDM426" s="154"/>
      <c r="XDN426" s="154"/>
      <c r="XDO426" s="154"/>
      <c r="XDP426" s="154"/>
      <c r="XDQ426" s="154"/>
      <c r="XDR426" s="154"/>
      <c r="XDS426" s="154"/>
      <c r="XDT426" s="154"/>
      <c r="XDU426" s="154"/>
      <c r="XDV426" s="154"/>
      <c r="XDW426" s="154"/>
      <c r="XDX426" s="154"/>
      <c r="XDY426" s="154"/>
      <c r="XDZ426" s="154"/>
      <c r="XEA426" s="154"/>
      <c r="XEB426" s="154"/>
      <c r="XEC426" s="154"/>
      <c r="XED426" s="154"/>
      <c r="XEE426" s="154"/>
      <c r="XEF426" s="154"/>
      <c r="XEG426" s="154"/>
      <c r="XEH426" s="154"/>
      <c r="XEI426" s="154"/>
      <c r="XEJ426" s="154"/>
      <c r="XEK426" s="154"/>
      <c r="XEL426" s="154"/>
      <c r="XEM426" s="154"/>
      <c r="XEN426" s="154"/>
      <c r="XEO426" s="154"/>
      <c r="XEP426" s="154"/>
      <c r="XEQ426" s="154"/>
      <c r="XER426" s="154"/>
      <c r="XES426" s="154"/>
      <c r="XET426" s="154"/>
      <c r="XEU426" s="154"/>
      <c r="XEV426" s="154"/>
      <c r="XEW426" s="154"/>
      <c r="XEX426" s="154"/>
      <c r="XEY426" s="154"/>
      <c r="XEZ426" s="154"/>
      <c r="XFA426" s="154"/>
      <c r="XFB426" s="154"/>
      <c r="XFC426" s="154"/>
      <c r="XFD426" s="154"/>
    </row>
    <row r="427" spans="1:16384" hidden="1" outlineLevel="2" x14ac:dyDescent="0.2">
      <c r="B427" s="159" t="s">
        <v>66</v>
      </c>
      <c r="C427" s="155"/>
      <c r="D427" s="155"/>
      <c r="E427" s="155"/>
      <c r="F427" s="155" t="s">
        <v>401</v>
      </c>
      <c r="G427" s="155"/>
      <c r="H427" s="7"/>
      <c r="I427" s="155">
        <v>0</v>
      </c>
      <c r="J427" s="155">
        <v>0</v>
      </c>
      <c r="K427" s="155">
        <v>0</v>
      </c>
      <c r="L427" s="155">
        <v>0</v>
      </c>
      <c r="M427" s="155">
        <v>0</v>
      </c>
      <c r="N427" s="155">
        <v>164.00093856709898</v>
      </c>
      <c r="O427" s="155">
        <v>158.21753015415342</v>
      </c>
      <c r="P427" s="155">
        <v>152.43412174120786</v>
      </c>
      <c r="Q427" s="155">
        <v>146.65071332826233</v>
      </c>
      <c r="R427" s="155">
        <v>140.86730491531677</v>
      </c>
      <c r="S427" s="155">
        <v>135.0838965023712</v>
      </c>
      <c r="T427" s="342">
        <v>7.4606987254810507E-15</v>
      </c>
      <c r="U427" s="155">
        <v>7.4606987254810507E-15</v>
      </c>
      <c r="V427" s="155">
        <v>7.4606987254810507E-15</v>
      </c>
      <c r="W427" s="155">
        <v>7.4606987254810507E-15</v>
      </c>
      <c r="X427" s="155">
        <v>7.4606987254810507E-15</v>
      </c>
      <c r="Y427" s="155">
        <v>7.4606987254810507E-15</v>
      </c>
      <c r="Z427" s="155">
        <v>7.4606987254810507E-15</v>
      </c>
      <c r="AA427" s="155">
        <v>7.4606987254810507E-15</v>
      </c>
      <c r="AB427" s="155">
        <v>7.4606987254810507E-15</v>
      </c>
      <c r="AC427" s="155">
        <v>7.4606987254810507E-15</v>
      </c>
      <c r="AD427" s="155">
        <v>7.4606987254810507E-15</v>
      </c>
      <c r="AE427" s="155">
        <v>7.4606987254810507E-15</v>
      </c>
      <c r="AF427" s="155">
        <v>7.4606987254810507E-15</v>
      </c>
      <c r="AG427" s="155">
        <f t="shared" ref="AG427:AJ427" si="135">MAX(IF(AF$25="","",AG426+AG424),0)</f>
        <v>7.4606987254810507E-15</v>
      </c>
      <c r="AH427" s="155">
        <f t="shared" si="135"/>
        <v>7.4606987254810507E-15</v>
      </c>
      <c r="AI427" s="155">
        <f t="shared" si="135"/>
        <v>7.4606987254810507E-15</v>
      </c>
      <c r="AJ427" s="221">
        <f t="shared" si="135"/>
        <v>7.4606987254810507E-15</v>
      </c>
      <c r="AL427" s="152"/>
      <c r="AM427" s="152"/>
      <c r="AN427" s="152"/>
      <c r="AO427" s="152"/>
      <c r="AP427" s="152"/>
      <c r="AQ427" s="152"/>
      <c r="AR427" s="152"/>
      <c r="AS427" s="152"/>
      <c r="AT427" s="152"/>
      <c r="AU427" s="152"/>
      <c r="AV427" s="152"/>
      <c r="AW427" s="152"/>
      <c r="AX427" s="152"/>
      <c r="AY427" s="152"/>
      <c r="AZ427" s="152"/>
      <c r="BA427" s="152"/>
      <c r="BB427" s="152"/>
      <c r="BC427" s="152"/>
      <c r="BD427" s="152"/>
      <c r="BE427" s="152"/>
      <c r="BF427" s="152"/>
      <c r="BG427" s="152"/>
      <c r="BH427" s="152"/>
      <c r="BI427" s="152"/>
      <c r="BJ427" s="152"/>
      <c r="BK427" s="152"/>
      <c r="BL427" s="152"/>
      <c r="BM427" s="152"/>
      <c r="BN427" s="152"/>
      <c r="BO427" s="152"/>
      <c r="BP427" s="152"/>
      <c r="BQ427" s="152"/>
    </row>
    <row r="428" spans="1:16384" hidden="1" outlineLevel="2" x14ac:dyDescent="0.2">
      <c r="B428" s="69"/>
      <c r="C428" s="152"/>
      <c r="D428" s="152"/>
      <c r="E428" s="152"/>
      <c r="F428" s="152"/>
      <c r="G428" s="152"/>
      <c r="H428" s="152"/>
      <c r="I428" s="152"/>
      <c r="J428" s="152"/>
      <c r="K428" s="152"/>
      <c r="L428" s="152"/>
      <c r="M428" s="7"/>
      <c r="N428" s="152"/>
      <c r="O428" s="152"/>
      <c r="P428" s="152"/>
      <c r="Q428" s="152"/>
      <c r="R428" s="152"/>
      <c r="S428" s="152"/>
      <c r="T428" s="152"/>
      <c r="U428" s="152"/>
      <c r="V428" s="152"/>
      <c r="W428" s="152"/>
      <c r="X428" s="152"/>
      <c r="Y428" s="152"/>
      <c r="Z428" s="152"/>
      <c r="AA428" s="152"/>
      <c r="AB428" s="152"/>
      <c r="AC428" s="152"/>
      <c r="AD428" s="152"/>
      <c r="AE428" s="152"/>
      <c r="AF428" s="152"/>
      <c r="AG428" s="152"/>
      <c r="AH428" s="152"/>
      <c r="AI428" s="152"/>
      <c r="AJ428" s="27"/>
      <c r="AL428" s="152"/>
      <c r="AM428" s="152"/>
      <c r="AN428" s="152"/>
      <c r="AO428" s="152"/>
      <c r="AP428" s="152"/>
      <c r="AQ428" s="152"/>
      <c r="AR428" s="152"/>
      <c r="AS428" s="152"/>
      <c r="AT428" s="152"/>
      <c r="AU428" s="152"/>
      <c r="AV428" s="152"/>
      <c r="AW428" s="152"/>
      <c r="AX428" s="152"/>
      <c r="AY428" s="152"/>
      <c r="AZ428" s="152"/>
      <c r="BA428" s="152"/>
      <c r="BB428" s="152"/>
      <c r="BC428" s="152"/>
      <c r="BD428" s="152"/>
      <c r="BE428" s="152"/>
      <c r="BF428" s="152"/>
      <c r="BG428" s="152"/>
      <c r="BH428" s="152"/>
      <c r="BI428" s="152"/>
      <c r="BJ428" s="152"/>
      <c r="BK428" s="152"/>
      <c r="BL428" s="152"/>
      <c r="BM428" s="152"/>
      <c r="BN428" s="152"/>
      <c r="BO428" s="152"/>
      <c r="BP428" s="152"/>
      <c r="BQ428" s="152"/>
    </row>
    <row r="429" spans="1:16384" hidden="1" outlineLevel="2" x14ac:dyDescent="0.2">
      <c r="B429" s="159" t="s">
        <v>430</v>
      </c>
      <c r="C429" s="152"/>
      <c r="D429" s="152"/>
      <c r="E429" s="152"/>
      <c r="F429" s="152"/>
      <c r="G429" s="152"/>
      <c r="H429" s="152"/>
      <c r="I429" s="152"/>
      <c r="J429" s="152"/>
      <c r="K429" s="152"/>
      <c r="L429" s="152"/>
      <c r="M429" s="7"/>
      <c r="N429" s="152"/>
      <c r="O429" s="152"/>
      <c r="P429" s="152"/>
      <c r="Q429" s="152"/>
      <c r="R429" s="152"/>
      <c r="S429" s="152"/>
      <c r="T429" s="152"/>
      <c r="U429" s="152"/>
      <c r="V429" s="152"/>
      <c r="W429" s="152"/>
      <c r="X429" s="152"/>
      <c r="Y429" s="152"/>
      <c r="Z429" s="152"/>
      <c r="AA429" s="152"/>
      <c r="AB429" s="152"/>
      <c r="AC429" s="152"/>
      <c r="AD429" s="152"/>
      <c r="AE429" s="152"/>
      <c r="AF429" s="152"/>
      <c r="AG429" s="152"/>
      <c r="AH429" s="152"/>
      <c r="AI429" s="152"/>
      <c r="AJ429" s="27"/>
      <c r="AL429" s="152"/>
      <c r="AM429" s="152"/>
      <c r="AN429" s="152"/>
      <c r="AO429" s="152"/>
      <c r="AP429" s="152"/>
      <c r="AQ429" s="152"/>
      <c r="AR429" s="152"/>
      <c r="AS429" s="152"/>
      <c r="AT429" s="152"/>
      <c r="AU429" s="152"/>
      <c r="AV429" s="152"/>
      <c r="AW429" s="152"/>
      <c r="AX429" s="152"/>
      <c r="AY429" s="152"/>
      <c r="AZ429" s="152"/>
      <c r="BA429" s="152"/>
      <c r="BB429" s="152"/>
      <c r="BC429" s="152"/>
      <c r="BD429" s="152"/>
      <c r="BE429" s="152"/>
      <c r="BF429" s="152"/>
      <c r="BG429" s="152"/>
      <c r="BH429" s="152"/>
      <c r="BI429" s="152"/>
      <c r="BJ429" s="152"/>
      <c r="BK429" s="152"/>
      <c r="BL429" s="152"/>
      <c r="BM429" s="152"/>
      <c r="BN429" s="152"/>
      <c r="BO429" s="152"/>
      <c r="BP429" s="152"/>
      <c r="BQ429" s="152"/>
    </row>
    <row r="430" spans="1:16384" hidden="1" outlineLevel="2" x14ac:dyDescent="0.2">
      <c r="B430" s="69" t="s">
        <v>75</v>
      </c>
      <c r="C430" s="152"/>
      <c r="D430" s="152"/>
      <c r="E430" s="152"/>
      <c r="F430" s="152" t="s">
        <v>431</v>
      </c>
      <c r="G430" s="152"/>
      <c r="H430" s="7"/>
      <c r="I430" s="152">
        <v>1</v>
      </c>
      <c r="J430" s="152">
        <v>1</v>
      </c>
      <c r="K430" s="152">
        <v>1</v>
      </c>
      <c r="L430" s="152">
        <v>1</v>
      </c>
      <c r="M430" s="152">
        <v>1</v>
      </c>
      <c r="N430" s="152">
        <v>1</v>
      </c>
      <c r="O430" s="152">
        <v>1</v>
      </c>
      <c r="P430" s="152">
        <v>1</v>
      </c>
      <c r="Q430" s="152">
        <v>1</v>
      </c>
      <c r="R430" s="152">
        <v>1</v>
      </c>
      <c r="S430" s="152">
        <v>1</v>
      </c>
      <c r="T430" s="152">
        <v>1</v>
      </c>
      <c r="U430" s="152">
        <v>1</v>
      </c>
      <c r="V430" s="152">
        <v>1</v>
      </c>
      <c r="W430" s="152">
        <v>1</v>
      </c>
      <c r="X430" s="152">
        <v>1</v>
      </c>
      <c r="Y430" s="152">
        <v>1</v>
      </c>
      <c r="Z430" s="152">
        <v>1</v>
      </c>
      <c r="AA430" s="152">
        <v>1</v>
      </c>
      <c r="AB430" s="152">
        <v>1</v>
      </c>
      <c r="AC430" s="152">
        <v>1</v>
      </c>
      <c r="AD430" s="152">
        <v>1</v>
      </c>
      <c r="AE430" s="152">
        <v>1</v>
      </c>
      <c r="AF430" s="152">
        <v>1</v>
      </c>
      <c r="AG430" s="152">
        <f>IF(AND(AF25="",AG25=""),"",IF(AG$25="",AF430,IF($I356=$C$20,#REF!,IF($I356=$C$19,#REF!,1))))</f>
        <v>1</v>
      </c>
      <c r="AH430" s="152">
        <f>IF(AND(AG25="",AH25=""),"",IF(AH$25="",AG430,IF($I356=$C$20,#REF!,IF($I356=$C$19,#REF!,1))))</f>
        <v>1</v>
      </c>
      <c r="AI430" s="152">
        <f>IF(AND(AH25="",AI25=""),"",IF(AI$25="",AH430,IF($I356=$C$20,#REF!,IF($I356=$C$19,#REF!,1))))</f>
        <v>1</v>
      </c>
      <c r="AJ430" s="27">
        <f>IF(AND(AI25="",AJ25=""),"",IF(AJ$25="",AI430,IF($I356=$C$20,#REF!,IF($I356=$C$19,#REF!,1))))</f>
        <v>1</v>
      </c>
      <c r="AL430" s="152"/>
      <c r="AM430" s="152"/>
      <c r="AN430" s="152"/>
      <c r="AO430" s="152"/>
      <c r="AP430" s="152"/>
      <c r="AQ430" s="152"/>
      <c r="AR430" s="152"/>
      <c r="AS430" s="152"/>
      <c r="AT430" s="152"/>
      <c r="AU430" s="152"/>
      <c r="AV430" s="152"/>
      <c r="AW430" s="152"/>
      <c r="AX430" s="152"/>
      <c r="AY430" s="152"/>
      <c r="AZ430" s="152"/>
      <c r="BA430" s="152"/>
      <c r="BB430" s="152"/>
      <c r="BC430" s="152"/>
      <c r="BD430" s="152"/>
      <c r="BE430" s="152"/>
      <c r="BF430" s="152"/>
      <c r="BG430" s="152"/>
      <c r="BH430" s="152"/>
      <c r="BI430" s="152"/>
      <c r="BJ430" s="152"/>
      <c r="BK430" s="152"/>
      <c r="BL430" s="152"/>
      <c r="BM430" s="152"/>
      <c r="BN430" s="152"/>
      <c r="BO430" s="152"/>
      <c r="BP430" s="152"/>
      <c r="BQ430" s="152"/>
    </row>
    <row r="431" spans="1:16384" hidden="1" outlineLevel="2" x14ac:dyDescent="0.2">
      <c r="B431" s="29" t="s">
        <v>74</v>
      </c>
      <c r="C431" s="152"/>
      <c r="D431" s="152"/>
      <c r="E431" s="152"/>
      <c r="F431" s="152" t="s">
        <v>401</v>
      </c>
      <c r="G431" s="152"/>
      <c r="H431" s="7"/>
      <c r="I431" s="154">
        <v>621.45624999999995</v>
      </c>
      <c r="J431" s="154">
        <v>652.52906250000001</v>
      </c>
      <c r="K431" s="154">
        <v>685.15551562500002</v>
      </c>
      <c r="L431" s="154">
        <v>719.41329140624998</v>
      </c>
      <c r="M431" s="154">
        <v>755.38395597656245</v>
      </c>
      <c r="N431" s="154">
        <v>793.15315377539059</v>
      </c>
      <c r="O431" s="154">
        <v>660.9609614794922</v>
      </c>
      <c r="P431" s="154">
        <v>528.7687691835938</v>
      </c>
      <c r="Q431" s="154">
        <v>396.57657688769541</v>
      </c>
      <c r="R431" s="154">
        <v>264.38438459179702</v>
      </c>
      <c r="S431" s="154">
        <v>132.19219229589859</v>
      </c>
      <c r="T431" s="154">
        <v>1.7053025658242404E-13</v>
      </c>
      <c r="U431" s="154">
        <v>1.7053025658242404E-13</v>
      </c>
      <c r="V431" s="154">
        <v>1.7053025658242404E-13</v>
      </c>
      <c r="W431" s="154">
        <v>1.7053025658242404E-13</v>
      </c>
      <c r="X431" s="154">
        <v>1.7053025658242404E-13</v>
      </c>
      <c r="Y431" s="154">
        <v>1.7053025658242404E-13</v>
      </c>
      <c r="Z431" s="154">
        <v>1.7053025658242404E-13</v>
      </c>
      <c r="AA431" s="154">
        <v>1.7053025658242404E-13</v>
      </c>
      <c r="AB431" s="154">
        <v>1.7053025658242404E-13</v>
      </c>
      <c r="AC431" s="154">
        <v>1.7053025658242404E-13</v>
      </c>
      <c r="AD431" s="154">
        <v>1.7053025658242404E-13</v>
      </c>
      <c r="AE431" s="154">
        <v>1.7053025658242404E-13</v>
      </c>
      <c r="AF431" s="154">
        <v>1.7053025658242404E-13</v>
      </c>
      <c r="AG431" s="154">
        <f t="shared" ref="AG431:AJ431" si="136">IF(AF$25="","",AG430*AG423)</f>
        <v>1.7053025658242404E-13</v>
      </c>
      <c r="AH431" s="154">
        <f t="shared" si="136"/>
        <v>1.7053025658242404E-13</v>
      </c>
      <c r="AI431" s="154">
        <f t="shared" si="136"/>
        <v>1.7053025658242404E-13</v>
      </c>
      <c r="AJ431" s="222">
        <f t="shared" si="136"/>
        <v>1.7053025658242404E-13</v>
      </c>
      <c r="AL431" s="152"/>
      <c r="AM431" s="152"/>
      <c r="AN431" s="152"/>
      <c r="AO431" s="152"/>
      <c r="AP431" s="152"/>
      <c r="AQ431" s="152"/>
      <c r="AR431" s="152"/>
      <c r="AS431" s="152"/>
      <c r="AT431" s="152"/>
      <c r="AU431" s="152"/>
      <c r="AV431" s="152"/>
      <c r="AW431" s="152"/>
      <c r="AX431" s="152"/>
      <c r="AY431" s="152"/>
      <c r="AZ431" s="152"/>
      <c r="BA431" s="152"/>
      <c r="BB431" s="152"/>
      <c r="BC431" s="152"/>
      <c r="BD431" s="152"/>
      <c r="BE431" s="152"/>
      <c r="BF431" s="152"/>
      <c r="BG431" s="152"/>
      <c r="BH431" s="152"/>
      <c r="BI431" s="152"/>
      <c r="BJ431" s="152"/>
      <c r="BK431" s="152"/>
      <c r="BL431" s="152"/>
      <c r="BM431" s="152"/>
      <c r="BN431" s="152"/>
      <c r="BO431" s="152"/>
      <c r="BP431" s="152"/>
      <c r="BQ431" s="152"/>
    </row>
    <row r="432" spans="1:16384" hidden="1" outlineLevel="2" x14ac:dyDescent="0.2">
      <c r="B432" s="69" t="s">
        <v>268</v>
      </c>
      <c r="C432" s="152"/>
      <c r="D432" s="152"/>
      <c r="E432" s="152"/>
      <c r="F432" s="152" t="s">
        <v>401</v>
      </c>
      <c r="G432" s="152"/>
      <c r="H432" s="7"/>
      <c r="I432" s="154">
        <v>-31.072812499999998</v>
      </c>
      <c r="J432" s="154">
        <v>-32.626453125000005</v>
      </c>
      <c r="K432" s="154">
        <v>-34.257775781250004</v>
      </c>
      <c r="L432" s="154">
        <v>-35.970664570312501</v>
      </c>
      <c r="M432" s="154">
        <v>-37.769197798828124</v>
      </c>
      <c r="N432" s="154">
        <v>132.19219229589842</v>
      </c>
      <c r="O432" s="154">
        <v>132.19219229589842</v>
      </c>
      <c r="P432" s="154">
        <v>132.19219229589842</v>
      </c>
      <c r="Q432" s="154">
        <v>132.19219229589842</v>
      </c>
      <c r="R432" s="154">
        <v>132.19219229589842</v>
      </c>
      <c r="S432" s="154">
        <v>132.19219229589842</v>
      </c>
      <c r="T432" s="154">
        <v>0</v>
      </c>
      <c r="U432" s="154">
        <v>0</v>
      </c>
      <c r="V432" s="154">
        <v>0</v>
      </c>
      <c r="W432" s="154">
        <v>0</v>
      </c>
      <c r="X432" s="154">
        <v>0</v>
      </c>
      <c r="Y432" s="154">
        <v>0</v>
      </c>
      <c r="Z432" s="154">
        <v>0</v>
      </c>
      <c r="AA432" s="154">
        <v>0</v>
      </c>
      <c r="AB432" s="154">
        <v>0</v>
      </c>
      <c r="AC432" s="154">
        <v>0</v>
      </c>
      <c r="AD432" s="154">
        <v>0</v>
      </c>
      <c r="AE432" s="154">
        <v>0</v>
      </c>
      <c r="AF432" s="154">
        <v>0</v>
      </c>
      <c r="AG432" s="154">
        <f t="shared" ref="AG432:AJ432" si="137">IF(AF$25="","",AG430*AG424)</f>
        <v>0</v>
      </c>
      <c r="AH432" s="154">
        <f t="shared" si="137"/>
        <v>0</v>
      </c>
      <c r="AI432" s="154">
        <f t="shared" si="137"/>
        <v>0</v>
      </c>
      <c r="AJ432" s="222">
        <f t="shared" si="137"/>
        <v>0</v>
      </c>
      <c r="AL432" s="152"/>
      <c r="AM432" s="152"/>
      <c r="AN432" s="152"/>
      <c r="AO432" s="152"/>
      <c r="AP432" s="152"/>
      <c r="AQ432" s="152"/>
      <c r="AR432" s="152"/>
      <c r="AS432" s="152"/>
      <c r="AT432" s="152"/>
      <c r="AU432" s="152"/>
      <c r="AV432" s="152"/>
      <c r="AW432" s="152"/>
      <c r="AX432" s="152"/>
      <c r="AY432" s="152"/>
      <c r="AZ432" s="152"/>
      <c r="BA432" s="152"/>
      <c r="BB432" s="152"/>
      <c r="BC432" s="152"/>
      <c r="BD432" s="152"/>
      <c r="BE432" s="152"/>
      <c r="BF432" s="152"/>
      <c r="BG432" s="152"/>
      <c r="BH432" s="152"/>
      <c r="BI432" s="152"/>
      <c r="BJ432" s="152"/>
      <c r="BK432" s="152"/>
      <c r="BL432" s="152"/>
      <c r="BM432" s="152"/>
      <c r="BN432" s="152"/>
      <c r="BO432" s="152"/>
      <c r="BP432" s="152"/>
      <c r="BQ432" s="152"/>
    </row>
    <row r="433" spans="1:16384" hidden="1" outlineLevel="2" x14ac:dyDescent="0.2">
      <c r="B433" s="56" t="s">
        <v>71</v>
      </c>
      <c r="C433" s="155"/>
      <c r="D433" s="155"/>
      <c r="E433" s="155"/>
      <c r="F433" s="155" t="s">
        <v>401</v>
      </c>
      <c r="G433" s="155"/>
      <c r="H433" s="7"/>
      <c r="I433" s="156">
        <v>652.52906250000001</v>
      </c>
      <c r="J433" s="156">
        <v>685.15551562500002</v>
      </c>
      <c r="K433" s="156">
        <v>719.41329140624998</v>
      </c>
      <c r="L433" s="156">
        <v>755.38395597656245</v>
      </c>
      <c r="M433" s="156">
        <v>793.15315377539059</v>
      </c>
      <c r="N433" s="156">
        <v>660.9609614794922</v>
      </c>
      <c r="O433" s="156">
        <v>528.7687691835938</v>
      </c>
      <c r="P433" s="156">
        <v>396.57657688769541</v>
      </c>
      <c r="Q433" s="156">
        <v>264.38438459179702</v>
      </c>
      <c r="R433" s="156">
        <v>132.19219229589859</v>
      </c>
      <c r="S433" s="156">
        <v>1.7053025658242404E-13</v>
      </c>
      <c r="T433" s="156">
        <v>1.7053025658242404E-13</v>
      </c>
      <c r="U433" s="156">
        <v>1.7053025658242404E-13</v>
      </c>
      <c r="V433" s="156">
        <v>1.7053025658242404E-13</v>
      </c>
      <c r="W433" s="156">
        <v>1.7053025658242404E-13</v>
      </c>
      <c r="X433" s="156">
        <v>1.7053025658242404E-13</v>
      </c>
      <c r="Y433" s="156">
        <v>1.7053025658242404E-13</v>
      </c>
      <c r="Z433" s="156">
        <v>1.7053025658242404E-13</v>
      </c>
      <c r="AA433" s="156">
        <v>1.7053025658242404E-13</v>
      </c>
      <c r="AB433" s="156">
        <v>1.7053025658242404E-13</v>
      </c>
      <c r="AC433" s="156">
        <v>1.7053025658242404E-13</v>
      </c>
      <c r="AD433" s="156">
        <v>1.7053025658242404E-13</v>
      </c>
      <c r="AE433" s="156">
        <v>1.7053025658242404E-13</v>
      </c>
      <c r="AF433" s="156">
        <v>1.7053025658242404E-13</v>
      </c>
      <c r="AG433" s="156">
        <f t="shared" ref="AG433:AJ433" si="138">IF(AF$25="","",AG430*AG425)</f>
        <v>1.7053025658242404E-13</v>
      </c>
      <c r="AH433" s="156">
        <f t="shared" si="138"/>
        <v>1.7053025658242404E-13</v>
      </c>
      <c r="AI433" s="156">
        <f t="shared" si="138"/>
        <v>1.7053025658242404E-13</v>
      </c>
      <c r="AJ433" s="223">
        <f t="shared" si="138"/>
        <v>1.7053025658242404E-13</v>
      </c>
      <c r="AL433" s="152"/>
      <c r="AM433" s="152"/>
      <c r="AN433" s="152"/>
      <c r="AO433" s="152"/>
      <c r="AP433" s="152"/>
      <c r="AQ433" s="152"/>
      <c r="AR433" s="152"/>
      <c r="AS433" s="152"/>
      <c r="AT433" s="152"/>
      <c r="AU433" s="152"/>
      <c r="AV433" s="152"/>
      <c r="AW433" s="152"/>
      <c r="AX433" s="152"/>
      <c r="AY433" s="152"/>
      <c r="AZ433" s="152"/>
      <c r="BA433" s="152"/>
      <c r="BB433" s="152"/>
      <c r="BC433" s="152"/>
      <c r="BD433" s="152"/>
      <c r="BE433" s="152"/>
      <c r="BF433" s="152"/>
      <c r="BG433" s="152"/>
      <c r="BH433" s="152"/>
      <c r="BI433" s="152"/>
      <c r="BJ433" s="152"/>
      <c r="BK433" s="152"/>
      <c r="BL433" s="152"/>
      <c r="BM433" s="152"/>
      <c r="BN433" s="152"/>
      <c r="BO433" s="152"/>
      <c r="BP433" s="152"/>
      <c r="BQ433" s="152"/>
    </row>
    <row r="434" spans="1:16384" hidden="1" outlineLevel="2" x14ac:dyDescent="0.2">
      <c r="B434" s="63" t="s">
        <v>267</v>
      </c>
      <c r="C434" s="152"/>
      <c r="D434" s="152"/>
      <c r="E434" s="152"/>
      <c r="F434" s="152" t="s">
        <v>401</v>
      </c>
      <c r="G434" s="152"/>
      <c r="H434" s="7"/>
      <c r="I434" s="154">
        <v>0</v>
      </c>
      <c r="J434" s="154">
        <v>0</v>
      </c>
      <c r="K434" s="154">
        <v>0</v>
      </c>
      <c r="L434" s="154">
        <v>0</v>
      </c>
      <c r="M434" s="154">
        <v>0</v>
      </c>
      <c r="N434" s="154">
        <v>31.808746271200558</v>
      </c>
      <c r="O434" s="154">
        <v>26.025337858255003</v>
      </c>
      <c r="P434" s="154">
        <v>20.241929445309449</v>
      </c>
      <c r="Q434" s="154">
        <v>14.458521032363896</v>
      </c>
      <c r="R434" s="154">
        <v>8.675112619418341</v>
      </c>
      <c r="S434" s="154">
        <v>2.8917042064727854</v>
      </c>
      <c r="T434" s="154">
        <v>7.4606987254810507E-15</v>
      </c>
      <c r="U434" s="154">
        <v>7.4606987254810507E-15</v>
      </c>
      <c r="V434" s="154">
        <v>7.4606987254810507E-15</v>
      </c>
      <c r="W434" s="154">
        <v>7.4606987254810507E-15</v>
      </c>
      <c r="X434" s="154">
        <v>7.4606987254810507E-15</v>
      </c>
      <c r="Y434" s="154">
        <v>7.4606987254810507E-15</v>
      </c>
      <c r="Z434" s="154">
        <v>7.4606987254810507E-15</v>
      </c>
      <c r="AA434" s="154">
        <v>7.4606987254810507E-15</v>
      </c>
      <c r="AB434" s="154">
        <v>7.4606987254810507E-15</v>
      </c>
      <c r="AC434" s="154">
        <v>7.4606987254810507E-15</v>
      </c>
      <c r="AD434" s="154">
        <v>7.4606987254810507E-15</v>
      </c>
      <c r="AE434" s="154">
        <v>7.4606987254810507E-15</v>
      </c>
      <c r="AF434" s="154">
        <v>7.4606987254810507E-15</v>
      </c>
      <c r="AG434" s="154">
        <f t="shared" ref="AG434:AJ434" si="139">IF(AF$25="","",AG430*AG426)</f>
        <v>7.4606987254810507E-15</v>
      </c>
      <c r="AH434" s="154">
        <f t="shared" si="139"/>
        <v>7.4606987254810507E-15</v>
      </c>
      <c r="AI434" s="154">
        <f t="shared" si="139"/>
        <v>7.4606987254810507E-15</v>
      </c>
      <c r="AJ434" s="222">
        <f t="shared" si="139"/>
        <v>7.4606987254810507E-15</v>
      </c>
      <c r="AL434" s="152"/>
      <c r="AM434" s="152"/>
      <c r="AN434" s="152"/>
      <c r="AO434" s="152"/>
      <c r="AP434" s="152"/>
      <c r="AQ434" s="152"/>
      <c r="AR434" s="152"/>
      <c r="AS434" s="152"/>
      <c r="AT434" s="152"/>
      <c r="AU434" s="152"/>
      <c r="AV434" s="152"/>
      <c r="AW434" s="152"/>
      <c r="AX434" s="152"/>
      <c r="AY434" s="152"/>
      <c r="AZ434" s="152"/>
      <c r="BA434" s="152"/>
      <c r="BB434" s="152"/>
      <c r="BC434" s="152"/>
      <c r="BD434" s="152"/>
      <c r="BE434" s="152"/>
      <c r="BF434" s="152"/>
      <c r="BG434" s="152"/>
      <c r="BH434" s="152"/>
      <c r="BI434" s="152"/>
      <c r="BJ434" s="152"/>
      <c r="BK434" s="152"/>
      <c r="BL434" s="152"/>
      <c r="BM434" s="152"/>
      <c r="BN434" s="152"/>
      <c r="BO434" s="152"/>
      <c r="BP434" s="152"/>
      <c r="BQ434" s="152"/>
    </row>
    <row r="435" spans="1:16384" hidden="1" outlineLevel="2" x14ac:dyDescent="0.2">
      <c r="B435" s="56" t="s">
        <v>66</v>
      </c>
      <c r="C435" s="155"/>
      <c r="D435" s="155"/>
      <c r="E435" s="155"/>
      <c r="F435" s="155" t="s">
        <v>401</v>
      </c>
      <c r="G435" s="155"/>
      <c r="H435" s="7"/>
      <c r="I435" s="156">
        <v>0</v>
      </c>
      <c r="J435" s="156">
        <v>0</v>
      </c>
      <c r="K435" s="156">
        <v>0</v>
      </c>
      <c r="L435" s="156">
        <v>0</v>
      </c>
      <c r="M435" s="156">
        <v>0</v>
      </c>
      <c r="N435" s="156">
        <v>164.00093856709898</v>
      </c>
      <c r="O435" s="156">
        <v>158.21753015415342</v>
      </c>
      <c r="P435" s="156">
        <v>152.43412174120786</v>
      </c>
      <c r="Q435" s="156">
        <v>146.65071332826233</v>
      </c>
      <c r="R435" s="156">
        <v>140.86730491531677</v>
      </c>
      <c r="S435" s="156">
        <v>135.0838965023712</v>
      </c>
      <c r="T435" s="156">
        <v>7.4606987254810507E-15</v>
      </c>
      <c r="U435" s="156">
        <v>7.4606987254810507E-15</v>
      </c>
      <c r="V435" s="156">
        <v>7.4606987254810507E-15</v>
      </c>
      <c r="W435" s="156">
        <v>7.4606987254810507E-15</v>
      </c>
      <c r="X435" s="156">
        <v>7.4606987254810507E-15</v>
      </c>
      <c r="Y435" s="156">
        <v>7.4606987254810507E-15</v>
      </c>
      <c r="Z435" s="156">
        <v>7.4606987254810507E-15</v>
      </c>
      <c r="AA435" s="156">
        <v>7.4606987254810507E-15</v>
      </c>
      <c r="AB435" s="156">
        <v>7.4606987254810507E-15</v>
      </c>
      <c r="AC435" s="156">
        <v>7.4606987254810507E-15</v>
      </c>
      <c r="AD435" s="156">
        <v>7.4606987254810507E-15</v>
      </c>
      <c r="AE435" s="156">
        <v>7.4606987254810507E-15</v>
      </c>
      <c r="AF435" s="156">
        <v>7.4606987254810507E-15</v>
      </c>
      <c r="AG435" s="156">
        <f t="shared" ref="AG435:AJ435" si="140">IF(AF$25="","",AG430*AG427)</f>
        <v>7.4606987254810507E-15</v>
      </c>
      <c r="AH435" s="156">
        <f t="shared" si="140"/>
        <v>7.4606987254810507E-15</v>
      </c>
      <c r="AI435" s="156">
        <f t="shared" si="140"/>
        <v>7.4606987254810507E-15</v>
      </c>
      <c r="AJ435" s="223">
        <f t="shared" si="140"/>
        <v>7.4606987254810507E-15</v>
      </c>
      <c r="AL435" s="152"/>
      <c r="AM435" s="152"/>
      <c r="AN435" s="152"/>
      <c r="AO435" s="152"/>
      <c r="AP435" s="152"/>
      <c r="AQ435" s="152"/>
      <c r="AR435" s="152"/>
      <c r="AS435" s="152"/>
      <c r="AT435" s="152"/>
      <c r="AU435" s="152"/>
      <c r="AV435" s="152"/>
      <c r="AW435" s="152"/>
      <c r="AX435" s="152"/>
      <c r="AY435" s="152"/>
      <c r="AZ435" s="152"/>
      <c r="BA435" s="152"/>
      <c r="BB435" s="152"/>
      <c r="BC435" s="152"/>
      <c r="BD435" s="152"/>
      <c r="BE435" s="152"/>
      <c r="BF435" s="152"/>
      <c r="BG435" s="152"/>
      <c r="BH435" s="152"/>
      <c r="BI435" s="152"/>
      <c r="BJ435" s="152"/>
      <c r="BK435" s="152"/>
      <c r="BL435" s="152"/>
      <c r="BM435" s="152"/>
      <c r="BN435" s="152"/>
      <c r="BO435" s="152"/>
      <c r="BP435" s="152"/>
      <c r="BQ435" s="152"/>
    </row>
    <row r="436" spans="1:16384" hidden="1" outlineLevel="2" x14ac:dyDescent="0.2">
      <c r="B436" s="159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224"/>
      <c r="AL436" s="152"/>
      <c r="AM436" s="152"/>
      <c r="AN436" s="152"/>
      <c r="AO436" s="152"/>
      <c r="AP436" s="152"/>
      <c r="AQ436" s="152"/>
      <c r="AR436" s="152"/>
      <c r="AS436" s="152"/>
      <c r="AT436" s="152"/>
      <c r="AU436" s="152"/>
      <c r="AV436" s="152"/>
      <c r="AW436" s="152"/>
      <c r="AX436" s="152"/>
      <c r="AY436" s="152"/>
      <c r="AZ436" s="152"/>
      <c r="BA436" s="152"/>
      <c r="BB436" s="152"/>
      <c r="BC436" s="152"/>
      <c r="BD436" s="152"/>
      <c r="BE436" s="152"/>
      <c r="BF436" s="152"/>
      <c r="BG436" s="152"/>
      <c r="BH436" s="152"/>
      <c r="BI436" s="152"/>
      <c r="BJ436" s="152"/>
      <c r="BK436" s="152"/>
      <c r="BL436" s="152"/>
      <c r="BM436" s="152"/>
      <c r="BN436" s="152"/>
      <c r="BO436" s="152"/>
      <c r="BP436" s="152"/>
      <c r="BQ436" s="152"/>
    </row>
    <row r="437" spans="1:16384" hidden="1" outlineLevel="2" x14ac:dyDescent="0.2">
      <c r="B437" s="159" t="s">
        <v>432</v>
      </c>
      <c r="C437" s="152"/>
      <c r="D437" s="152"/>
      <c r="E437" s="152"/>
      <c r="F437" s="152"/>
      <c r="G437" s="152"/>
      <c r="H437" s="152"/>
      <c r="I437" s="152"/>
      <c r="J437" s="152"/>
      <c r="K437" s="152"/>
      <c r="L437" s="152"/>
      <c r="M437" s="7"/>
      <c r="N437" s="152"/>
      <c r="O437" s="152"/>
      <c r="P437" s="152"/>
      <c r="Q437" s="152"/>
      <c r="R437" s="152"/>
      <c r="S437" s="152"/>
      <c r="T437" s="152"/>
      <c r="U437" s="152"/>
      <c r="V437" s="152"/>
      <c r="W437" s="152"/>
      <c r="X437" s="152"/>
      <c r="Y437" s="152"/>
      <c r="Z437" s="152"/>
      <c r="AA437" s="152"/>
      <c r="AB437" s="152"/>
      <c r="AC437" s="152"/>
      <c r="AD437" s="152"/>
      <c r="AE437" s="152"/>
      <c r="AF437" s="152"/>
      <c r="AG437" s="152"/>
      <c r="AH437" s="152"/>
      <c r="AI437" s="152"/>
      <c r="AJ437" s="27"/>
      <c r="AL437" s="152"/>
      <c r="AM437" s="152"/>
      <c r="AN437" s="152"/>
      <c r="AO437" s="152"/>
      <c r="AP437" s="152"/>
      <c r="AQ437" s="152"/>
      <c r="AR437" s="152"/>
      <c r="AS437" s="152"/>
      <c r="AT437" s="152"/>
      <c r="AU437" s="152"/>
      <c r="AV437" s="152"/>
      <c r="AW437" s="152"/>
      <c r="AX437" s="152"/>
      <c r="AY437" s="152"/>
      <c r="AZ437" s="152"/>
      <c r="BA437" s="152"/>
      <c r="BB437" s="152"/>
      <c r="BC437" s="152"/>
      <c r="BD437" s="152"/>
      <c r="BE437" s="152"/>
      <c r="BF437" s="152"/>
      <c r="BG437" s="152"/>
      <c r="BH437" s="152"/>
      <c r="BI437" s="152"/>
      <c r="BJ437" s="152"/>
      <c r="BK437" s="152"/>
      <c r="BL437" s="152"/>
      <c r="BM437" s="152"/>
      <c r="BN437" s="152"/>
      <c r="BO437" s="152"/>
      <c r="BP437" s="152"/>
      <c r="BQ437" s="152"/>
    </row>
    <row r="438" spans="1:16384" hidden="1" outlineLevel="2" x14ac:dyDescent="0.2">
      <c r="B438" s="69" t="s">
        <v>81</v>
      </c>
      <c r="C438" s="152"/>
      <c r="D438" s="152"/>
      <c r="E438" s="152"/>
      <c r="F438" s="152">
        <v>0</v>
      </c>
      <c r="G438" s="152"/>
      <c r="H438" s="7"/>
      <c r="I438" s="157">
        <v>4.3749999999999997E-2</v>
      </c>
      <c r="J438" s="157">
        <v>4.3749999999999997E-2</v>
      </c>
      <c r="K438" s="157">
        <v>4.3749999999999997E-2</v>
      </c>
      <c r="L438" s="157">
        <v>4.3749999999999997E-2</v>
      </c>
      <c r="M438" s="157">
        <v>4.3749999999999997E-2</v>
      </c>
      <c r="N438" s="157">
        <v>4.3749999999999997E-2</v>
      </c>
      <c r="O438" s="157">
        <v>4.3749999999999997E-2</v>
      </c>
      <c r="P438" s="157">
        <v>4.3749999999999997E-2</v>
      </c>
      <c r="Q438" s="157">
        <v>4.3749999999999997E-2</v>
      </c>
      <c r="R438" s="157">
        <v>4.3749999999999997E-2</v>
      </c>
      <c r="S438" s="157">
        <v>4.3749999999999997E-2</v>
      </c>
      <c r="T438" s="157">
        <v>4.3749999999999997E-2</v>
      </c>
      <c r="U438" s="157">
        <v>4.3749999999999997E-2</v>
      </c>
      <c r="V438" s="157">
        <v>4.3749999999999997E-2</v>
      </c>
      <c r="W438" s="157">
        <v>4.3749999999999997E-2</v>
      </c>
      <c r="X438" s="157">
        <v>4.3749999999999997E-2</v>
      </c>
      <c r="Y438" s="157">
        <v>4.3749999999999997E-2</v>
      </c>
      <c r="Z438" s="157">
        <v>4.3749999999999997E-2</v>
      </c>
      <c r="AA438" s="157">
        <v>4.3749999999999997E-2</v>
      </c>
      <c r="AB438" s="157">
        <v>4.3749999999999997E-2</v>
      </c>
      <c r="AC438" s="157">
        <v>4.3749999999999997E-2</v>
      </c>
      <c r="AD438" s="157">
        <v>4.3749999999999997E-2</v>
      </c>
      <c r="AE438" s="157">
        <v>4.3749999999999997E-2</v>
      </c>
      <c r="AF438" s="157">
        <v>4.3749999999999997E-2</v>
      </c>
      <c r="AG438" s="157">
        <f t="shared" ref="AG438:AJ438" si="141">IF(AF$25="","",IF($I386="Fixed",$I388,$I389+AF$52))</f>
        <v>4.3749999999999997E-2</v>
      </c>
      <c r="AH438" s="157">
        <f t="shared" si="141"/>
        <v>4.3749999999999997E-2</v>
      </c>
      <c r="AI438" s="157">
        <f t="shared" si="141"/>
        <v>4.3749999999999997E-2</v>
      </c>
      <c r="AJ438" s="219">
        <f t="shared" si="141"/>
        <v>4.3749999999999997E-2</v>
      </c>
      <c r="AL438" s="152"/>
      <c r="AM438" s="152"/>
      <c r="AN438" s="152"/>
      <c r="AO438" s="152"/>
      <c r="AP438" s="152"/>
      <c r="AQ438" s="152"/>
      <c r="AR438" s="152"/>
      <c r="AS438" s="152"/>
      <c r="AT438" s="152"/>
      <c r="AU438" s="152"/>
      <c r="AV438" s="152"/>
      <c r="AW438" s="152"/>
      <c r="AX438" s="152"/>
      <c r="AY438" s="152"/>
      <c r="AZ438" s="152"/>
      <c r="BA438" s="152"/>
      <c r="BB438" s="152"/>
      <c r="BC438" s="152"/>
      <c r="BD438" s="152"/>
      <c r="BE438" s="152"/>
      <c r="BF438" s="152"/>
      <c r="BG438" s="152"/>
      <c r="BH438" s="152"/>
      <c r="BI438" s="152"/>
      <c r="BJ438" s="152"/>
      <c r="BK438" s="152"/>
      <c r="BL438" s="152"/>
      <c r="BM438" s="152"/>
      <c r="BN438" s="152"/>
      <c r="BO438" s="152"/>
      <c r="BP438" s="152"/>
      <c r="BQ438" s="152"/>
    </row>
    <row r="439" spans="1:16384" hidden="1" outlineLevel="2" x14ac:dyDescent="0.2">
      <c r="B439" s="69" t="s">
        <v>74</v>
      </c>
      <c r="C439" s="152"/>
      <c r="D439" s="152"/>
      <c r="E439" s="152"/>
      <c r="F439" s="152" t="s">
        <v>401</v>
      </c>
      <c r="G439" s="152"/>
      <c r="H439" s="7"/>
      <c r="I439" s="160">
        <v>6926.9413629999999</v>
      </c>
      <c r="J439" s="160">
        <v>7273.2884311500002</v>
      </c>
      <c r="K439" s="160">
        <v>7636.9528527074999</v>
      </c>
      <c r="L439" s="160">
        <v>8018.8004953428754</v>
      </c>
      <c r="M439" s="160">
        <v>8419.7405201100191</v>
      </c>
      <c r="N439" s="160">
        <v>8840.7275461155205</v>
      </c>
      <c r="O439" s="160">
        <v>8597.6855672390357</v>
      </c>
      <c r="P439" s="160">
        <v>8340.1826801186453</v>
      </c>
      <c r="Q439" s="160">
        <v>7784.8642764447395</v>
      </c>
      <c r="R439" s="160">
        <v>7486.23513039513</v>
      </c>
      <c r="S439" s="160">
        <v>7177.2945865316924</v>
      </c>
      <c r="T439" s="160">
        <v>6852.6781143768485</v>
      </c>
      <c r="U439" s="160">
        <v>6147.9556384335674</v>
      </c>
      <c r="V439" s="160">
        <v>5761.1887211704425</v>
      </c>
      <c r="W439" s="160">
        <v>5321.1425781628122</v>
      </c>
      <c r="X439" s="160">
        <v>4898.434586810321</v>
      </c>
      <c r="Y439" s="160">
        <v>4453.0555255431336</v>
      </c>
      <c r="Z439" s="160">
        <v>3700.082422986578</v>
      </c>
      <c r="AA439" s="160">
        <v>3382.1439071322666</v>
      </c>
      <c r="AB439" s="160">
        <v>3059.6971136336729</v>
      </c>
      <c r="AC439" s="160">
        <v>2719.0467162091418</v>
      </c>
      <c r="AD439" s="160">
        <v>2168.0676698477355</v>
      </c>
      <c r="AE439" s="160">
        <v>1868.2343521439075</v>
      </c>
      <c r="AF439" s="160">
        <v>1576.7000553002356</v>
      </c>
      <c r="AG439" s="160">
        <f t="shared" ref="AG439:AJ439" si="142">IF(AF$25="","",AF441)</f>
        <v>1270.2817628746889</v>
      </c>
      <c r="AH439" s="160">
        <f t="shared" si="142"/>
        <v>952.70589795937644</v>
      </c>
      <c r="AI439" s="160">
        <f t="shared" si="142"/>
        <v>617.0403372475796</v>
      </c>
      <c r="AJ439" s="220">
        <f t="shared" si="142"/>
        <v>141.7288340228921</v>
      </c>
      <c r="AL439" s="152"/>
      <c r="AM439" s="152"/>
      <c r="AN439" s="152"/>
      <c r="AO439" s="152"/>
      <c r="AP439" s="152"/>
      <c r="AQ439" s="152"/>
      <c r="AR439" s="152"/>
      <c r="AS439" s="152"/>
      <c r="AT439" s="152"/>
      <c r="AU439" s="152"/>
      <c r="AV439" s="152"/>
      <c r="AW439" s="152"/>
      <c r="AX439" s="152"/>
      <c r="AY439" s="152"/>
      <c r="AZ439" s="152"/>
      <c r="BA439" s="152"/>
      <c r="BB439" s="152"/>
      <c r="BC439" s="152"/>
      <c r="BD439" s="152"/>
      <c r="BE439" s="152"/>
      <c r="BF439" s="152"/>
      <c r="BG439" s="152"/>
      <c r="BH439" s="152"/>
      <c r="BI439" s="152"/>
      <c r="BJ439" s="152"/>
      <c r="BK439" s="152"/>
      <c r="BL439" s="152"/>
      <c r="BM439" s="152"/>
      <c r="BN439" s="152"/>
      <c r="BO439" s="152"/>
      <c r="BP439" s="152"/>
      <c r="BQ439" s="152"/>
    </row>
    <row r="440" spans="1:16384" hidden="1" outlineLevel="2" x14ac:dyDescent="0.2">
      <c r="B440" s="69" t="s">
        <v>268</v>
      </c>
      <c r="C440" s="152"/>
      <c r="D440" s="152"/>
      <c r="E440" s="152"/>
      <c r="F440" s="152" t="s">
        <v>401</v>
      </c>
      <c r="G440" s="152"/>
      <c r="H440" s="7"/>
      <c r="I440" s="152">
        <v>-346.34706815000004</v>
      </c>
      <c r="J440" s="152">
        <v>-363.66442155750002</v>
      </c>
      <c r="K440" s="152">
        <v>-381.847642635375</v>
      </c>
      <c r="L440" s="152">
        <v>-400.94002476714377</v>
      </c>
      <c r="M440" s="152">
        <v>-420.98702600550098</v>
      </c>
      <c r="N440" s="152">
        <v>243.04197887648436</v>
      </c>
      <c r="O440" s="152">
        <v>257.5028871203906</v>
      </c>
      <c r="P440" s="152">
        <v>555.31840367390623</v>
      </c>
      <c r="Q440" s="152">
        <v>298.62914604960935</v>
      </c>
      <c r="R440" s="152">
        <v>308.94054386343748</v>
      </c>
      <c r="S440" s="152">
        <v>324.61647215484379</v>
      </c>
      <c r="T440" s="152">
        <v>704.72247594328121</v>
      </c>
      <c r="U440" s="152">
        <v>386.76691726312498</v>
      </c>
      <c r="V440" s="152">
        <v>440.04614300763046</v>
      </c>
      <c r="W440" s="152">
        <v>422.70799135249126</v>
      </c>
      <c r="X440" s="152">
        <v>445.37906126718701</v>
      </c>
      <c r="Y440" s="152">
        <v>752.97310255655577</v>
      </c>
      <c r="Z440" s="152">
        <v>317.93851585431145</v>
      </c>
      <c r="AA440" s="152">
        <v>322.44679349859376</v>
      </c>
      <c r="AB440" s="152">
        <v>340.65039742453121</v>
      </c>
      <c r="AC440" s="152">
        <v>550.97904636140618</v>
      </c>
      <c r="AD440" s="152">
        <v>299.83331770382813</v>
      </c>
      <c r="AE440" s="152">
        <v>291.53429684367188</v>
      </c>
      <c r="AF440" s="152">
        <v>306.41829242554684</v>
      </c>
      <c r="AG440" s="152">
        <f t="shared" ref="AG440:AJ440" si="143">IF(AF$25="","",AG385)</f>
        <v>317.57586491531248</v>
      </c>
      <c r="AH440" s="152">
        <f t="shared" si="143"/>
        <v>335.66556071179684</v>
      </c>
      <c r="AI440" s="152">
        <f t="shared" si="143"/>
        <v>475.3115032246875</v>
      </c>
      <c r="AJ440" s="27">
        <f t="shared" si="143"/>
        <v>141.72883402289062</v>
      </c>
      <c r="AL440" s="152"/>
      <c r="AM440" s="152"/>
      <c r="AN440" s="152"/>
      <c r="AO440" s="152"/>
      <c r="AP440" s="152"/>
      <c r="AQ440" s="152"/>
      <c r="AR440" s="152"/>
      <c r="AS440" s="152"/>
      <c r="AT440" s="152"/>
      <c r="AU440" s="152"/>
      <c r="AV440" s="152"/>
      <c r="AW440" s="152"/>
      <c r="AX440" s="152"/>
      <c r="AY440" s="152"/>
      <c r="AZ440" s="152"/>
      <c r="BA440" s="152"/>
      <c r="BB440" s="152"/>
      <c r="BC440" s="152"/>
      <c r="BD440" s="152"/>
      <c r="BE440" s="152"/>
      <c r="BF440" s="152"/>
      <c r="BG440" s="152"/>
      <c r="BH440" s="152"/>
      <c r="BI440" s="152"/>
      <c r="BJ440" s="152"/>
      <c r="BK440" s="152"/>
      <c r="BL440" s="152"/>
      <c r="BM440" s="152"/>
      <c r="BN440" s="152"/>
      <c r="BO440" s="152"/>
      <c r="BP440" s="152"/>
      <c r="BQ440" s="152"/>
    </row>
    <row r="441" spans="1:16384" s="154" customFormat="1" hidden="1" outlineLevel="2" x14ac:dyDescent="0.2">
      <c r="A441" s="153"/>
      <c r="B441" s="159" t="s">
        <v>71</v>
      </c>
      <c r="C441" s="155"/>
      <c r="D441" s="155"/>
      <c r="E441" s="155"/>
      <c r="F441" s="155" t="s">
        <v>401</v>
      </c>
      <c r="G441" s="155"/>
      <c r="I441" s="155">
        <v>7273.2884311500002</v>
      </c>
      <c r="J441" s="155">
        <v>7636.9528527074999</v>
      </c>
      <c r="K441" s="155">
        <v>8018.8004953428754</v>
      </c>
      <c r="L441" s="155">
        <v>8419.7405201100191</v>
      </c>
      <c r="M441" s="155">
        <v>8840.7275461155205</v>
      </c>
      <c r="N441" s="155">
        <v>8597.6855672390357</v>
      </c>
      <c r="O441" s="155">
        <v>8340.1826801186453</v>
      </c>
      <c r="P441" s="155">
        <v>7784.8642764447395</v>
      </c>
      <c r="Q441" s="155">
        <v>7486.23513039513</v>
      </c>
      <c r="R441" s="155">
        <v>7177.2945865316924</v>
      </c>
      <c r="S441" s="155">
        <v>6852.6781143768485</v>
      </c>
      <c r="T441" s="155">
        <v>6147.9556384335674</v>
      </c>
      <c r="U441" s="155">
        <v>5761.1887211704425</v>
      </c>
      <c r="V441" s="155">
        <v>5321.1425781628122</v>
      </c>
      <c r="W441" s="155">
        <v>4898.434586810321</v>
      </c>
      <c r="X441" s="155">
        <v>4453.0555255431336</v>
      </c>
      <c r="Y441" s="155">
        <v>3700.082422986578</v>
      </c>
      <c r="Z441" s="155">
        <v>3382.1439071322666</v>
      </c>
      <c r="AA441" s="155">
        <v>3059.6971136336729</v>
      </c>
      <c r="AB441" s="155">
        <v>2719.0467162091418</v>
      </c>
      <c r="AC441" s="155">
        <v>2168.0676698477355</v>
      </c>
      <c r="AD441" s="155">
        <v>1868.2343521439075</v>
      </c>
      <c r="AE441" s="155">
        <v>1576.7000553002356</v>
      </c>
      <c r="AF441" s="155">
        <v>1270.2817628746889</v>
      </c>
      <c r="AG441" s="155">
        <f t="shared" ref="AG441:AJ441" si="144">IF(AF$25="","",AG439-AG440)</f>
        <v>952.70589795937644</v>
      </c>
      <c r="AH441" s="155">
        <f t="shared" si="144"/>
        <v>617.0403372475796</v>
      </c>
      <c r="AI441" s="155">
        <f t="shared" si="144"/>
        <v>141.7288340228921</v>
      </c>
      <c r="AJ441" s="221">
        <f t="shared" si="144"/>
        <v>1.4779288903810084E-12</v>
      </c>
      <c r="AK441" s="153"/>
      <c r="AL441" s="152"/>
      <c r="AM441" s="152"/>
      <c r="AN441" s="152"/>
      <c r="AO441" s="152"/>
      <c r="AP441" s="152"/>
      <c r="AQ441" s="152"/>
      <c r="AR441" s="152"/>
      <c r="AS441" s="152"/>
      <c r="AT441" s="152"/>
      <c r="AU441" s="152"/>
      <c r="AV441" s="152"/>
      <c r="AW441" s="152"/>
      <c r="AX441" s="152"/>
      <c r="AY441" s="152"/>
      <c r="AZ441" s="152"/>
      <c r="BA441" s="152"/>
      <c r="BB441" s="152"/>
      <c r="BC441" s="152"/>
      <c r="BD441" s="152"/>
      <c r="BE441" s="152"/>
      <c r="BF441" s="152"/>
      <c r="BG441" s="152"/>
      <c r="BH441" s="152"/>
      <c r="BI441" s="152"/>
      <c r="BJ441" s="152"/>
      <c r="BK441" s="152"/>
      <c r="BL441" s="152"/>
      <c r="BM441" s="152"/>
      <c r="BN441" s="152"/>
      <c r="BO441" s="152"/>
      <c r="BP441" s="152"/>
      <c r="BQ441" s="152"/>
      <c r="BR441" s="152"/>
      <c r="BS441" s="152"/>
      <c r="BT441" s="152"/>
      <c r="BU441" s="152"/>
      <c r="BV441" s="152"/>
      <c r="BW441" s="152"/>
      <c r="BX441" s="152"/>
      <c r="BY441" s="152"/>
      <c r="BZ441" s="152"/>
      <c r="CA441" s="152"/>
      <c r="CB441" s="152"/>
      <c r="CC441" s="152"/>
      <c r="CD441" s="152"/>
      <c r="CE441" s="152"/>
      <c r="CF441" s="152"/>
      <c r="CG441" s="152"/>
      <c r="CH441" s="152"/>
      <c r="CI441" s="152"/>
      <c r="CJ441" s="152"/>
      <c r="CK441" s="152"/>
      <c r="CL441" s="152"/>
      <c r="CM441" s="152"/>
      <c r="CN441" s="152"/>
      <c r="CO441" s="152"/>
      <c r="CP441" s="152"/>
      <c r="CQ441" s="152"/>
      <c r="CR441" s="152"/>
      <c r="CS441" s="152"/>
      <c r="CT441" s="152"/>
      <c r="CU441" s="152"/>
      <c r="CV441" s="152"/>
      <c r="CW441" s="152"/>
      <c r="CX441" s="152"/>
      <c r="CY441" s="152"/>
      <c r="CZ441" s="152"/>
      <c r="DA441" s="152"/>
      <c r="DB441" s="152"/>
      <c r="DC441" s="152"/>
      <c r="DD441" s="152"/>
      <c r="DE441" s="152"/>
      <c r="DF441" s="152"/>
      <c r="DG441" s="152"/>
      <c r="DH441" s="152"/>
      <c r="DI441" s="152"/>
      <c r="DJ441" s="152"/>
      <c r="DK441" s="152"/>
      <c r="DL441" s="152"/>
      <c r="DM441" s="152"/>
      <c r="DN441" s="152"/>
      <c r="DO441" s="152"/>
      <c r="DP441" s="152"/>
      <c r="DQ441" s="152"/>
      <c r="DR441" s="152"/>
      <c r="DS441" s="152"/>
      <c r="DT441" s="152"/>
      <c r="DU441" s="152"/>
      <c r="DV441" s="152"/>
      <c r="DW441" s="152"/>
      <c r="DX441" s="152"/>
      <c r="DY441" s="152"/>
      <c r="DZ441" s="152"/>
      <c r="EA441" s="152"/>
      <c r="EB441" s="152"/>
      <c r="EC441" s="152"/>
      <c r="ED441" s="152"/>
      <c r="EE441" s="152"/>
      <c r="EF441" s="152"/>
      <c r="EG441" s="152"/>
      <c r="EH441" s="152"/>
      <c r="EI441" s="152"/>
      <c r="EJ441" s="152"/>
      <c r="EK441" s="152"/>
      <c r="EL441" s="152"/>
      <c r="EM441" s="152"/>
      <c r="EN441" s="152"/>
      <c r="EO441" s="152"/>
      <c r="EP441" s="152"/>
      <c r="EQ441" s="152"/>
      <c r="ER441" s="152"/>
      <c r="ES441" s="152"/>
      <c r="ET441" s="152"/>
      <c r="EU441" s="152"/>
      <c r="EV441" s="152"/>
      <c r="EW441" s="152"/>
      <c r="EX441" s="152"/>
      <c r="EY441" s="152"/>
      <c r="EZ441" s="152"/>
      <c r="FA441" s="152"/>
      <c r="FB441" s="152"/>
      <c r="FC441" s="152"/>
      <c r="FD441" s="152"/>
      <c r="FE441" s="152"/>
      <c r="FF441" s="152"/>
      <c r="FG441" s="152"/>
      <c r="FH441" s="152"/>
      <c r="FI441" s="152"/>
      <c r="FJ441" s="152"/>
      <c r="FK441" s="152"/>
      <c r="FL441" s="152"/>
      <c r="FM441" s="152"/>
      <c r="FN441" s="152"/>
      <c r="FO441" s="152"/>
      <c r="FP441" s="152"/>
      <c r="FQ441" s="152"/>
      <c r="FR441" s="152"/>
      <c r="FS441" s="152"/>
      <c r="FT441" s="152"/>
      <c r="FU441" s="152"/>
      <c r="FV441" s="152"/>
      <c r="FW441" s="152"/>
      <c r="FX441" s="152"/>
      <c r="FY441" s="152"/>
      <c r="FZ441" s="152"/>
      <c r="GA441" s="152"/>
      <c r="GB441" s="152"/>
      <c r="GC441" s="152"/>
      <c r="GD441" s="152"/>
      <c r="GE441" s="152"/>
      <c r="GF441" s="152"/>
      <c r="GG441" s="152"/>
      <c r="GH441" s="152"/>
      <c r="GI441" s="152"/>
      <c r="GJ441" s="152"/>
      <c r="GK441" s="152"/>
      <c r="GL441" s="152"/>
      <c r="GM441" s="152"/>
      <c r="GN441" s="152"/>
      <c r="GO441" s="152"/>
      <c r="GP441" s="152"/>
      <c r="GQ441" s="152"/>
      <c r="GR441" s="152"/>
      <c r="GS441" s="152"/>
      <c r="GT441" s="152"/>
      <c r="GU441" s="152"/>
      <c r="GV441" s="152"/>
      <c r="GW441" s="152"/>
      <c r="GX441" s="152"/>
      <c r="GY441" s="152"/>
      <c r="GZ441" s="152"/>
      <c r="HA441" s="152"/>
      <c r="HB441" s="152"/>
      <c r="HC441" s="152"/>
      <c r="HD441" s="152"/>
      <c r="HE441" s="152"/>
      <c r="HF441" s="152"/>
      <c r="HG441" s="152"/>
      <c r="HH441" s="152"/>
      <c r="HI441" s="152"/>
      <c r="HJ441" s="152"/>
      <c r="HK441" s="152"/>
      <c r="HL441" s="152"/>
      <c r="HM441" s="152"/>
      <c r="HN441" s="152"/>
      <c r="HO441" s="152"/>
      <c r="HP441" s="152"/>
      <c r="HQ441" s="152"/>
      <c r="HR441" s="152"/>
      <c r="HS441" s="152"/>
      <c r="HT441" s="152"/>
      <c r="HU441" s="152"/>
      <c r="HV441" s="152"/>
      <c r="HW441" s="152"/>
      <c r="HX441" s="152"/>
      <c r="HY441" s="152"/>
      <c r="HZ441" s="152"/>
      <c r="IA441" s="152"/>
      <c r="IB441" s="152"/>
      <c r="IC441" s="152"/>
      <c r="ID441" s="152"/>
      <c r="IE441" s="152"/>
      <c r="IF441" s="152"/>
      <c r="IG441" s="152"/>
      <c r="IH441" s="152"/>
      <c r="II441" s="152"/>
      <c r="IJ441" s="152"/>
      <c r="IK441" s="152"/>
      <c r="IL441" s="152"/>
      <c r="IM441" s="152"/>
      <c r="IN441" s="152"/>
      <c r="IO441" s="152"/>
      <c r="IP441" s="152"/>
      <c r="IQ441" s="152"/>
      <c r="IR441" s="152"/>
      <c r="IS441" s="152"/>
      <c r="IT441" s="152"/>
      <c r="IU441" s="152"/>
      <c r="IV441" s="152"/>
      <c r="IW441" s="152"/>
      <c r="IX441" s="152"/>
      <c r="IY441" s="152"/>
      <c r="IZ441" s="152"/>
      <c r="JA441" s="152"/>
      <c r="JB441" s="152"/>
      <c r="JC441" s="152"/>
      <c r="JD441" s="152"/>
      <c r="JE441" s="152"/>
      <c r="JF441" s="152"/>
      <c r="JG441" s="152"/>
      <c r="JH441" s="152"/>
      <c r="JI441" s="152"/>
      <c r="JJ441" s="152"/>
      <c r="JK441" s="152"/>
      <c r="JL441" s="152"/>
      <c r="JM441" s="152"/>
      <c r="JN441" s="152"/>
      <c r="JO441" s="152"/>
      <c r="JP441" s="152"/>
      <c r="JQ441" s="152"/>
      <c r="JR441" s="152"/>
      <c r="JS441" s="152"/>
      <c r="JT441" s="152"/>
      <c r="JU441" s="152"/>
      <c r="JV441" s="152"/>
      <c r="JW441" s="152"/>
      <c r="JX441" s="152"/>
      <c r="JY441" s="152"/>
      <c r="JZ441" s="152"/>
      <c r="KA441" s="152"/>
      <c r="KB441" s="152"/>
      <c r="KC441" s="152"/>
      <c r="KD441" s="152"/>
      <c r="KE441" s="152"/>
      <c r="KF441" s="152"/>
      <c r="KG441" s="152"/>
      <c r="KH441" s="152"/>
      <c r="KI441" s="152"/>
      <c r="KJ441" s="152"/>
      <c r="KK441" s="152"/>
      <c r="KL441" s="152"/>
      <c r="KM441" s="152"/>
      <c r="KN441" s="152"/>
      <c r="KO441" s="152"/>
      <c r="KP441" s="152"/>
      <c r="KQ441" s="152"/>
      <c r="KR441" s="152"/>
      <c r="KS441" s="152"/>
      <c r="KT441" s="152"/>
      <c r="KU441" s="152"/>
      <c r="KV441" s="152"/>
      <c r="KW441" s="152"/>
      <c r="KX441" s="152"/>
      <c r="KY441" s="152"/>
      <c r="KZ441" s="152"/>
      <c r="LA441" s="152"/>
      <c r="LB441" s="152"/>
      <c r="LC441" s="152"/>
      <c r="LD441" s="152"/>
      <c r="LE441" s="152"/>
      <c r="LF441" s="152"/>
      <c r="LG441" s="152"/>
      <c r="LH441" s="152"/>
      <c r="LI441" s="152"/>
      <c r="LJ441" s="152"/>
      <c r="LK441" s="152"/>
      <c r="LL441" s="152"/>
      <c r="LM441" s="152"/>
      <c r="LN441" s="152"/>
      <c r="LO441" s="152"/>
      <c r="LP441" s="152"/>
      <c r="LQ441" s="152"/>
      <c r="LR441" s="152"/>
      <c r="LS441" s="152"/>
      <c r="LT441" s="152"/>
      <c r="LU441" s="152"/>
      <c r="LV441" s="152"/>
      <c r="LW441" s="152"/>
      <c r="LX441" s="152"/>
      <c r="LY441" s="152"/>
      <c r="LZ441" s="152"/>
      <c r="MA441" s="152"/>
      <c r="MB441" s="152"/>
      <c r="MC441" s="152"/>
      <c r="MD441" s="152"/>
      <c r="ME441" s="152"/>
      <c r="MF441" s="152"/>
      <c r="MG441" s="152"/>
      <c r="MH441" s="152"/>
      <c r="MI441" s="152"/>
      <c r="MJ441" s="152"/>
      <c r="MK441" s="152"/>
      <c r="ML441" s="152"/>
      <c r="MM441" s="152"/>
      <c r="MN441" s="152"/>
      <c r="MO441" s="152"/>
      <c r="MP441" s="152"/>
      <c r="MQ441" s="152"/>
      <c r="MR441" s="152"/>
      <c r="MS441" s="152"/>
      <c r="MT441" s="152"/>
      <c r="MU441" s="152"/>
      <c r="MV441" s="152"/>
      <c r="MW441" s="152"/>
      <c r="MX441" s="152"/>
      <c r="MY441" s="152"/>
      <c r="MZ441" s="152"/>
      <c r="NA441" s="152"/>
      <c r="NB441" s="152"/>
      <c r="NC441" s="152"/>
      <c r="ND441" s="152"/>
      <c r="NE441" s="152"/>
      <c r="NF441" s="152"/>
      <c r="NG441" s="152"/>
      <c r="NH441" s="152"/>
      <c r="NI441" s="152"/>
      <c r="NJ441" s="152"/>
      <c r="NK441" s="152"/>
      <c r="NL441" s="152"/>
      <c r="NM441" s="152"/>
      <c r="NN441" s="152"/>
      <c r="NO441" s="152"/>
      <c r="NP441" s="152"/>
      <c r="NQ441" s="152"/>
      <c r="NR441" s="152"/>
      <c r="NS441" s="152"/>
      <c r="NT441" s="152"/>
      <c r="NU441" s="152"/>
      <c r="NV441" s="152"/>
      <c r="NW441" s="152"/>
      <c r="NX441" s="152"/>
      <c r="NY441" s="152"/>
      <c r="NZ441" s="152"/>
      <c r="OA441" s="152"/>
      <c r="OB441" s="152"/>
      <c r="OC441" s="152"/>
      <c r="OD441" s="152"/>
      <c r="OE441" s="152"/>
      <c r="OF441" s="152"/>
      <c r="OG441" s="152"/>
      <c r="OH441" s="152"/>
      <c r="OI441" s="152"/>
      <c r="OJ441" s="152"/>
      <c r="OK441" s="152"/>
      <c r="OL441" s="152"/>
      <c r="OM441" s="152"/>
      <c r="ON441" s="152"/>
      <c r="OO441" s="152"/>
      <c r="OP441" s="152"/>
      <c r="OQ441" s="152"/>
      <c r="OR441" s="152"/>
      <c r="OS441" s="152"/>
      <c r="OT441" s="152"/>
      <c r="OU441" s="152"/>
      <c r="OV441" s="152"/>
      <c r="OW441" s="152"/>
      <c r="OX441" s="152"/>
      <c r="OY441" s="152"/>
      <c r="OZ441" s="152"/>
      <c r="PA441" s="152"/>
      <c r="PB441" s="152"/>
      <c r="PC441" s="152"/>
      <c r="PD441" s="152"/>
      <c r="PE441" s="152"/>
      <c r="PF441" s="152"/>
      <c r="PG441" s="152"/>
      <c r="PH441" s="152"/>
      <c r="PI441" s="152"/>
      <c r="PJ441" s="152"/>
      <c r="PK441" s="152"/>
      <c r="PL441" s="152"/>
      <c r="PM441" s="152"/>
      <c r="PN441" s="152"/>
      <c r="PO441" s="152"/>
      <c r="PP441" s="152"/>
      <c r="PQ441" s="152"/>
      <c r="PR441" s="152"/>
      <c r="PS441" s="152"/>
      <c r="PT441" s="152"/>
      <c r="PU441" s="152"/>
      <c r="PV441" s="152"/>
      <c r="PW441" s="152"/>
      <c r="PX441" s="152"/>
      <c r="PY441" s="152"/>
      <c r="PZ441" s="152"/>
      <c r="QA441" s="152"/>
      <c r="QB441" s="152"/>
      <c r="QC441" s="152"/>
      <c r="QD441" s="152"/>
      <c r="QE441" s="152"/>
      <c r="QF441" s="152"/>
      <c r="QG441" s="152"/>
      <c r="QH441" s="152"/>
      <c r="QI441" s="152"/>
      <c r="QJ441" s="152"/>
      <c r="QK441" s="152"/>
      <c r="QL441" s="152"/>
      <c r="QM441" s="152"/>
      <c r="QN441" s="152"/>
      <c r="QO441" s="152"/>
      <c r="QP441" s="152"/>
      <c r="QQ441" s="152"/>
      <c r="QR441" s="152"/>
      <c r="QS441" s="152"/>
      <c r="QT441" s="152"/>
      <c r="QU441" s="152"/>
      <c r="QV441" s="152"/>
      <c r="QW441" s="152"/>
      <c r="QX441" s="152"/>
      <c r="QY441" s="152"/>
      <c r="QZ441" s="152"/>
      <c r="RA441" s="152"/>
      <c r="RB441" s="152"/>
      <c r="RC441" s="152"/>
      <c r="RD441" s="152"/>
      <c r="RE441" s="152"/>
      <c r="RF441" s="152"/>
      <c r="RG441" s="152"/>
      <c r="RH441" s="152"/>
      <c r="RI441" s="152"/>
      <c r="RJ441" s="152"/>
      <c r="RK441" s="152"/>
      <c r="RL441" s="152"/>
      <c r="RM441" s="152"/>
      <c r="RN441" s="152"/>
      <c r="RO441" s="152"/>
      <c r="RP441" s="152"/>
      <c r="RQ441" s="152"/>
      <c r="RR441" s="152"/>
      <c r="RS441" s="152"/>
      <c r="RT441" s="152"/>
      <c r="RU441" s="152"/>
      <c r="RV441" s="152"/>
      <c r="RW441" s="152"/>
      <c r="RX441" s="152"/>
      <c r="RY441" s="152"/>
      <c r="RZ441" s="152"/>
      <c r="SA441" s="152"/>
      <c r="SB441" s="152"/>
      <c r="SC441" s="152"/>
      <c r="SD441" s="152"/>
      <c r="SE441" s="152"/>
      <c r="SF441" s="152"/>
      <c r="SG441" s="152"/>
      <c r="SH441" s="152"/>
      <c r="SI441" s="152"/>
      <c r="SJ441" s="152"/>
      <c r="SK441" s="152"/>
      <c r="SL441" s="152"/>
      <c r="SM441" s="152"/>
      <c r="SN441" s="152"/>
      <c r="SO441" s="152"/>
      <c r="SP441" s="152"/>
      <c r="SQ441" s="152"/>
      <c r="SR441" s="152"/>
      <c r="SS441" s="152"/>
      <c r="ST441" s="152"/>
      <c r="SU441" s="152"/>
      <c r="SV441" s="152"/>
      <c r="SW441" s="152"/>
      <c r="SX441" s="152"/>
      <c r="SY441" s="152"/>
      <c r="SZ441" s="152"/>
      <c r="TA441" s="152"/>
      <c r="TB441" s="152"/>
      <c r="TC441" s="152"/>
      <c r="TD441" s="152"/>
      <c r="TE441" s="152"/>
      <c r="TF441" s="152"/>
      <c r="TG441" s="152"/>
      <c r="TH441" s="152"/>
      <c r="TI441" s="152"/>
      <c r="TJ441" s="152"/>
      <c r="TK441" s="152"/>
      <c r="TL441" s="152"/>
      <c r="TM441" s="152"/>
      <c r="TN441" s="152"/>
      <c r="TO441" s="152"/>
      <c r="TP441" s="152"/>
      <c r="TQ441" s="152"/>
      <c r="TR441" s="152"/>
      <c r="TS441" s="152"/>
      <c r="TT441" s="152"/>
      <c r="TU441" s="152"/>
      <c r="TV441" s="152"/>
      <c r="TW441" s="152"/>
      <c r="TX441" s="152"/>
      <c r="TY441" s="152"/>
      <c r="TZ441" s="152"/>
      <c r="UA441" s="152"/>
      <c r="UB441" s="152"/>
      <c r="UC441" s="152"/>
      <c r="UD441" s="152"/>
      <c r="UE441" s="152"/>
      <c r="UF441" s="152"/>
      <c r="UG441" s="152"/>
      <c r="UH441" s="152"/>
      <c r="UI441" s="152"/>
      <c r="UJ441" s="152"/>
      <c r="UK441" s="152"/>
      <c r="UL441" s="152"/>
      <c r="UM441" s="152"/>
      <c r="UN441" s="152"/>
      <c r="UO441" s="152"/>
      <c r="UP441" s="152"/>
      <c r="UQ441" s="152"/>
      <c r="UR441" s="152"/>
      <c r="US441" s="152"/>
      <c r="UT441" s="152"/>
      <c r="UU441" s="152"/>
      <c r="UV441" s="152"/>
      <c r="UW441" s="152"/>
      <c r="UX441" s="152"/>
      <c r="UY441" s="152"/>
      <c r="UZ441" s="152"/>
      <c r="VA441" s="152"/>
      <c r="VB441" s="152"/>
      <c r="VC441" s="152"/>
      <c r="VD441" s="152"/>
      <c r="VE441" s="152"/>
      <c r="VF441" s="152"/>
      <c r="VG441" s="152"/>
      <c r="VH441" s="152"/>
      <c r="VI441" s="152"/>
      <c r="VJ441" s="152"/>
      <c r="VK441" s="152"/>
      <c r="VL441" s="152"/>
      <c r="VM441" s="152"/>
      <c r="VN441" s="152"/>
      <c r="VO441" s="152"/>
      <c r="VP441" s="152"/>
      <c r="VQ441" s="152"/>
      <c r="VR441" s="152"/>
      <c r="VS441" s="152"/>
      <c r="VT441" s="152"/>
      <c r="VU441" s="152"/>
      <c r="VV441" s="152"/>
      <c r="VW441" s="152"/>
      <c r="VX441" s="152"/>
      <c r="VY441" s="152"/>
      <c r="VZ441" s="152"/>
      <c r="WA441" s="152"/>
      <c r="WB441" s="152"/>
      <c r="WC441" s="152"/>
      <c r="WD441" s="152"/>
      <c r="WE441" s="152"/>
      <c r="WF441" s="152"/>
      <c r="WG441" s="152"/>
      <c r="WH441" s="152"/>
      <c r="WI441" s="152"/>
      <c r="WJ441" s="152"/>
      <c r="WK441" s="152"/>
      <c r="WL441" s="152"/>
      <c r="WM441" s="152"/>
      <c r="WN441" s="152"/>
      <c r="WO441" s="152"/>
      <c r="WP441" s="152"/>
      <c r="WQ441" s="152"/>
      <c r="WR441" s="152"/>
      <c r="WS441" s="152"/>
      <c r="WT441" s="152"/>
      <c r="WU441" s="152"/>
      <c r="WV441" s="152"/>
      <c r="WW441" s="152"/>
      <c r="WX441" s="152"/>
      <c r="WY441" s="152"/>
      <c r="WZ441" s="152"/>
      <c r="XA441" s="152"/>
      <c r="XB441" s="152"/>
      <c r="XC441" s="152"/>
      <c r="XD441" s="152"/>
      <c r="XE441" s="152"/>
      <c r="XF441" s="152"/>
      <c r="XG441" s="152"/>
      <c r="XH441" s="152"/>
      <c r="XI441" s="152"/>
      <c r="XJ441" s="152"/>
      <c r="XK441" s="152"/>
      <c r="XL441" s="152"/>
      <c r="XM441" s="152"/>
      <c r="XN441" s="152"/>
      <c r="XO441" s="152"/>
      <c r="XP441" s="152"/>
      <c r="XQ441" s="152"/>
      <c r="XR441" s="152"/>
      <c r="XS441" s="152"/>
      <c r="XT441" s="152"/>
      <c r="XU441" s="152"/>
      <c r="XV441" s="152"/>
      <c r="XW441" s="152"/>
      <c r="XX441" s="152"/>
      <c r="XY441" s="152"/>
      <c r="XZ441" s="152"/>
      <c r="YA441" s="152"/>
      <c r="YB441" s="152"/>
      <c r="YC441" s="152"/>
      <c r="YD441" s="152"/>
      <c r="YE441" s="152"/>
      <c r="YF441" s="152"/>
      <c r="YG441" s="152"/>
      <c r="YH441" s="152"/>
      <c r="YI441" s="152"/>
      <c r="YJ441" s="152"/>
      <c r="YK441" s="152"/>
      <c r="YL441" s="152"/>
      <c r="YM441" s="152"/>
      <c r="YN441" s="152"/>
      <c r="YO441" s="152"/>
      <c r="YP441" s="152"/>
      <c r="YQ441" s="152"/>
      <c r="YR441" s="152"/>
      <c r="YS441" s="152"/>
      <c r="YT441" s="152"/>
      <c r="YU441" s="152"/>
      <c r="YV441" s="152"/>
      <c r="YW441" s="152"/>
      <c r="YX441" s="152"/>
      <c r="YY441" s="152"/>
      <c r="YZ441" s="152"/>
      <c r="ZA441" s="152"/>
      <c r="ZB441" s="152"/>
      <c r="ZC441" s="152"/>
      <c r="ZD441" s="152"/>
      <c r="ZE441" s="152"/>
      <c r="ZF441" s="152"/>
      <c r="ZG441" s="152"/>
      <c r="ZH441" s="152"/>
      <c r="ZI441" s="152"/>
      <c r="ZJ441" s="152"/>
      <c r="ZK441" s="152"/>
      <c r="ZL441" s="152"/>
      <c r="ZM441" s="152"/>
      <c r="ZN441" s="152"/>
      <c r="ZO441" s="152"/>
      <c r="ZP441" s="152"/>
      <c r="ZQ441" s="152"/>
      <c r="ZR441" s="152"/>
      <c r="ZS441" s="152"/>
      <c r="ZT441" s="152"/>
      <c r="ZU441" s="152"/>
      <c r="ZV441" s="152"/>
      <c r="ZW441" s="152"/>
      <c r="ZX441" s="152"/>
      <c r="ZY441" s="152"/>
      <c r="ZZ441" s="152"/>
      <c r="AAA441" s="152"/>
      <c r="AAB441" s="152"/>
      <c r="AAC441" s="152"/>
      <c r="AAD441" s="152"/>
      <c r="AAE441" s="152"/>
      <c r="AAF441" s="152"/>
      <c r="AAG441" s="152"/>
      <c r="AAH441" s="152"/>
      <c r="AAI441" s="152"/>
      <c r="AAJ441" s="152"/>
      <c r="AAK441" s="152"/>
      <c r="AAL441" s="152"/>
      <c r="AAM441" s="152"/>
      <c r="AAN441" s="152"/>
      <c r="AAO441" s="152"/>
      <c r="AAP441" s="152"/>
      <c r="AAQ441" s="152"/>
      <c r="AAR441" s="152"/>
      <c r="AAS441" s="152"/>
      <c r="AAT441" s="152"/>
      <c r="AAU441" s="152"/>
      <c r="AAV441" s="152"/>
      <c r="AAW441" s="152"/>
      <c r="AAX441" s="152"/>
      <c r="AAY441" s="152"/>
      <c r="AAZ441" s="152"/>
      <c r="ABA441" s="152"/>
      <c r="ABB441" s="152"/>
      <c r="ABC441" s="152"/>
      <c r="ABD441" s="152"/>
      <c r="ABE441" s="152"/>
      <c r="ABF441" s="152"/>
      <c r="ABG441" s="152"/>
      <c r="ABH441" s="152"/>
      <c r="ABI441" s="152"/>
      <c r="ABJ441" s="152"/>
      <c r="ABK441" s="152"/>
      <c r="ABL441" s="152"/>
      <c r="ABM441" s="152"/>
      <c r="ABN441" s="152"/>
      <c r="ABO441" s="152"/>
      <c r="ABP441" s="152"/>
      <c r="ABQ441" s="152"/>
      <c r="ABR441" s="152"/>
      <c r="ABS441" s="152"/>
      <c r="ABT441" s="152"/>
      <c r="ABU441" s="152"/>
      <c r="ABV441" s="152"/>
      <c r="ABW441" s="152"/>
      <c r="ABX441" s="152"/>
      <c r="ABY441" s="152"/>
      <c r="ABZ441" s="152"/>
      <c r="ACA441" s="152"/>
      <c r="ACB441" s="152"/>
      <c r="ACC441" s="152"/>
      <c r="ACD441" s="152"/>
      <c r="ACE441" s="152"/>
      <c r="ACF441" s="152"/>
      <c r="ACG441" s="152"/>
      <c r="ACH441" s="152"/>
      <c r="ACI441" s="152"/>
      <c r="ACJ441" s="152"/>
      <c r="ACK441" s="152"/>
      <c r="ACL441" s="152"/>
      <c r="ACM441" s="152"/>
      <c r="ACN441" s="152"/>
      <c r="ACO441" s="152"/>
      <c r="ACP441" s="152"/>
      <c r="ACQ441" s="152"/>
      <c r="ACR441" s="152"/>
      <c r="ACS441" s="152"/>
      <c r="ACT441" s="152"/>
      <c r="ACU441" s="152"/>
      <c r="ACV441" s="152"/>
      <c r="ACW441" s="152"/>
      <c r="ACX441" s="152"/>
      <c r="ACY441" s="152"/>
      <c r="ACZ441" s="152"/>
      <c r="ADA441" s="152"/>
      <c r="ADB441" s="152"/>
      <c r="ADC441" s="152"/>
      <c r="ADD441" s="152"/>
      <c r="ADE441" s="152"/>
      <c r="ADF441" s="152"/>
      <c r="ADG441" s="152"/>
      <c r="ADH441" s="152"/>
      <c r="ADI441" s="152"/>
      <c r="ADJ441" s="152"/>
      <c r="ADK441" s="152"/>
      <c r="ADL441" s="152"/>
      <c r="ADM441" s="152"/>
      <c r="ADN441" s="152"/>
      <c r="ADO441" s="152"/>
      <c r="ADP441" s="152"/>
      <c r="ADQ441" s="152"/>
      <c r="ADR441" s="152"/>
      <c r="ADS441" s="152"/>
      <c r="ADT441" s="152"/>
      <c r="ADU441" s="152"/>
      <c r="ADV441" s="152"/>
      <c r="ADW441" s="152"/>
      <c r="ADX441" s="152"/>
      <c r="ADY441" s="152"/>
      <c r="ADZ441" s="152"/>
      <c r="AEA441" s="152"/>
      <c r="AEB441" s="152"/>
      <c r="AEC441" s="152"/>
      <c r="AED441" s="152"/>
      <c r="AEE441" s="152"/>
      <c r="AEF441" s="152"/>
      <c r="AEG441" s="152"/>
      <c r="AEH441" s="152"/>
      <c r="AEI441" s="152"/>
      <c r="AEJ441" s="152"/>
      <c r="AEK441" s="152"/>
      <c r="AEL441" s="152"/>
      <c r="AEM441" s="152"/>
      <c r="AEN441" s="152"/>
      <c r="AEO441" s="152"/>
      <c r="AEP441" s="152"/>
      <c r="AEQ441" s="152"/>
      <c r="AER441" s="152"/>
      <c r="AES441" s="152"/>
      <c r="AET441" s="152"/>
      <c r="AEU441" s="152"/>
      <c r="AEV441" s="152"/>
      <c r="AEW441" s="152"/>
      <c r="AEX441" s="152"/>
      <c r="AEY441" s="152"/>
      <c r="AEZ441" s="152"/>
      <c r="AFA441" s="152"/>
      <c r="AFB441" s="152"/>
      <c r="AFC441" s="152"/>
      <c r="AFD441" s="152"/>
      <c r="AFE441" s="152"/>
      <c r="AFF441" s="152"/>
      <c r="AFG441" s="152"/>
      <c r="AFH441" s="152"/>
      <c r="AFI441" s="152"/>
      <c r="AFJ441" s="152"/>
      <c r="AFK441" s="152"/>
      <c r="AFL441" s="152"/>
      <c r="AFM441" s="152"/>
      <c r="AFN441" s="152"/>
      <c r="AFO441" s="152"/>
      <c r="AFP441" s="152"/>
      <c r="AFQ441" s="152"/>
      <c r="AFR441" s="152"/>
      <c r="AFS441" s="152"/>
      <c r="AFT441" s="152"/>
      <c r="AFU441" s="152"/>
      <c r="AFV441" s="152"/>
      <c r="AFW441" s="152"/>
      <c r="AFX441" s="152"/>
      <c r="AFY441" s="152"/>
      <c r="AFZ441" s="152"/>
      <c r="AGA441" s="152"/>
      <c r="AGB441" s="152"/>
      <c r="AGC441" s="152"/>
      <c r="AGD441" s="152"/>
      <c r="AGE441" s="152"/>
      <c r="AGF441" s="152"/>
      <c r="AGG441" s="152"/>
      <c r="AGH441" s="152"/>
      <c r="AGI441" s="152"/>
      <c r="AGJ441" s="152"/>
      <c r="AGK441" s="152"/>
      <c r="AGL441" s="152"/>
      <c r="AGM441" s="152"/>
      <c r="AGN441" s="152"/>
      <c r="AGO441" s="152"/>
      <c r="AGP441" s="152"/>
      <c r="AGQ441" s="152"/>
      <c r="AGR441" s="152"/>
      <c r="AGS441" s="152"/>
      <c r="AGT441" s="152"/>
      <c r="AGU441" s="152"/>
      <c r="AGV441" s="152"/>
      <c r="AGW441" s="152"/>
      <c r="AGX441" s="152"/>
      <c r="AGY441" s="152"/>
      <c r="AGZ441" s="152"/>
      <c r="AHA441" s="152"/>
      <c r="AHB441" s="152"/>
      <c r="AHC441" s="152"/>
      <c r="AHD441" s="152"/>
      <c r="AHE441" s="152"/>
      <c r="AHF441" s="152"/>
      <c r="AHG441" s="152"/>
      <c r="AHH441" s="152"/>
      <c r="AHI441" s="152"/>
      <c r="AHJ441" s="152"/>
      <c r="AHK441" s="152"/>
      <c r="AHL441" s="152"/>
      <c r="AHM441" s="152"/>
      <c r="AHN441" s="152"/>
      <c r="AHO441" s="152"/>
      <c r="AHP441" s="152"/>
      <c r="AHQ441" s="152"/>
      <c r="AHR441" s="152"/>
      <c r="AHS441" s="152"/>
      <c r="AHT441" s="152"/>
      <c r="AHU441" s="152"/>
      <c r="AHV441" s="152"/>
      <c r="AHW441" s="152"/>
      <c r="AHX441" s="152"/>
      <c r="AHY441" s="152"/>
      <c r="AHZ441" s="152"/>
      <c r="AIA441" s="152"/>
      <c r="AIB441" s="152"/>
      <c r="AIC441" s="152"/>
      <c r="AID441" s="152"/>
      <c r="AIE441" s="152"/>
      <c r="AIF441" s="152"/>
      <c r="AIG441" s="152"/>
      <c r="AIH441" s="152"/>
      <c r="AII441" s="152"/>
      <c r="AIJ441" s="152"/>
      <c r="AIK441" s="152"/>
      <c r="AIL441" s="152"/>
      <c r="AIM441" s="152"/>
      <c r="AIN441" s="152"/>
      <c r="AIO441" s="152"/>
      <c r="AIP441" s="152"/>
      <c r="AIQ441" s="152"/>
      <c r="AIR441" s="152"/>
      <c r="AIS441" s="152"/>
      <c r="AIT441" s="152"/>
      <c r="AIU441" s="152"/>
      <c r="AIV441" s="152"/>
      <c r="AIW441" s="152"/>
      <c r="AIX441" s="152"/>
      <c r="AIY441" s="152"/>
      <c r="AIZ441" s="152"/>
      <c r="AJA441" s="152"/>
      <c r="AJB441" s="152"/>
      <c r="AJC441" s="152"/>
      <c r="AJD441" s="152"/>
      <c r="AJE441" s="152"/>
      <c r="AJF441" s="152"/>
      <c r="AJG441" s="152"/>
      <c r="AJH441" s="152"/>
      <c r="AJI441" s="152"/>
      <c r="AJJ441" s="152"/>
      <c r="AJK441" s="152"/>
      <c r="AJL441" s="152"/>
      <c r="AJM441" s="152"/>
      <c r="AJN441" s="152"/>
      <c r="AJO441" s="152"/>
      <c r="AJP441" s="152"/>
      <c r="AJQ441" s="152"/>
      <c r="AJR441" s="152"/>
      <c r="AJS441" s="152"/>
      <c r="AJT441" s="152"/>
      <c r="AJU441" s="152"/>
      <c r="AJV441" s="152"/>
      <c r="AJW441" s="152"/>
      <c r="AJX441" s="152"/>
      <c r="AJY441" s="152"/>
      <c r="AJZ441" s="152"/>
      <c r="AKA441" s="152"/>
      <c r="AKB441" s="152"/>
      <c r="AKC441" s="152"/>
      <c r="AKD441" s="152"/>
      <c r="AKE441" s="152"/>
      <c r="AKF441" s="152"/>
      <c r="AKG441" s="152"/>
      <c r="AKH441" s="152"/>
      <c r="AKI441" s="152"/>
      <c r="AKJ441" s="152"/>
      <c r="AKK441" s="152"/>
      <c r="AKL441" s="152"/>
      <c r="AKM441" s="152"/>
      <c r="AKN441" s="152"/>
      <c r="AKO441" s="152"/>
      <c r="AKP441" s="152"/>
      <c r="AKQ441" s="152"/>
      <c r="AKR441" s="152"/>
      <c r="AKS441" s="152"/>
      <c r="AKT441" s="152"/>
      <c r="AKU441" s="152"/>
      <c r="AKV441" s="152"/>
      <c r="AKW441" s="152"/>
      <c r="AKX441" s="152"/>
      <c r="AKY441" s="152"/>
      <c r="AKZ441" s="152"/>
      <c r="ALA441" s="152"/>
      <c r="ALB441" s="152"/>
      <c r="ALC441" s="152"/>
      <c r="ALD441" s="152"/>
      <c r="ALE441" s="152"/>
      <c r="ALF441" s="152"/>
      <c r="ALG441" s="152"/>
      <c r="ALH441" s="152"/>
      <c r="ALI441" s="152"/>
      <c r="ALJ441" s="152"/>
      <c r="ALK441" s="152"/>
      <c r="ALL441" s="152"/>
      <c r="ALM441" s="152"/>
      <c r="ALN441" s="152"/>
      <c r="ALO441" s="152"/>
      <c r="ALP441" s="152"/>
      <c r="ALQ441" s="152"/>
      <c r="ALR441" s="152"/>
      <c r="ALS441" s="152"/>
      <c r="ALT441" s="152"/>
      <c r="ALU441" s="152"/>
      <c r="ALV441" s="152"/>
      <c r="ALW441" s="152"/>
      <c r="ALX441" s="152"/>
      <c r="ALY441" s="152"/>
      <c r="ALZ441" s="152"/>
      <c r="AMA441" s="152"/>
      <c r="AMB441" s="152"/>
      <c r="AMC441" s="152"/>
      <c r="AMD441" s="152"/>
      <c r="AME441" s="152"/>
      <c r="AMF441" s="152"/>
      <c r="AMG441" s="152"/>
      <c r="AMH441" s="152"/>
      <c r="AMI441" s="152"/>
      <c r="AMJ441" s="152"/>
      <c r="AMK441" s="152"/>
      <c r="AML441" s="152"/>
      <c r="AMM441" s="152"/>
      <c r="AMN441" s="152"/>
      <c r="AMO441" s="152"/>
      <c r="AMP441" s="152"/>
      <c r="AMQ441" s="152"/>
      <c r="AMR441" s="152"/>
      <c r="AMS441" s="152"/>
      <c r="AMT441" s="152"/>
      <c r="AMU441" s="152"/>
      <c r="AMV441" s="152"/>
      <c r="AMW441" s="152"/>
      <c r="AMX441" s="152"/>
      <c r="AMY441" s="152"/>
      <c r="AMZ441" s="152"/>
      <c r="ANA441" s="152"/>
      <c r="ANB441" s="152"/>
      <c r="ANC441" s="152"/>
      <c r="AND441" s="152"/>
      <c r="ANE441" s="152"/>
      <c r="ANF441" s="152"/>
      <c r="ANG441" s="152"/>
      <c r="ANH441" s="152"/>
      <c r="ANI441" s="152"/>
      <c r="ANJ441" s="152"/>
      <c r="ANK441" s="152"/>
      <c r="ANL441" s="152"/>
      <c r="ANM441" s="152"/>
      <c r="ANN441" s="152"/>
      <c r="ANO441" s="152"/>
      <c r="ANP441" s="152"/>
      <c r="ANQ441" s="152"/>
      <c r="ANR441" s="152"/>
      <c r="ANS441" s="152"/>
      <c r="ANT441" s="152"/>
      <c r="ANU441" s="152"/>
      <c r="ANV441" s="152"/>
      <c r="ANW441" s="152"/>
      <c r="ANX441" s="152"/>
      <c r="ANY441" s="152"/>
      <c r="ANZ441" s="152"/>
      <c r="AOA441" s="152"/>
      <c r="AOB441" s="152"/>
      <c r="AOC441" s="152"/>
      <c r="AOD441" s="152"/>
      <c r="AOE441" s="152"/>
      <c r="AOF441" s="152"/>
      <c r="AOG441" s="152"/>
      <c r="AOH441" s="152"/>
      <c r="AOI441" s="152"/>
      <c r="AOJ441" s="152"/>
      <c r="AOK441" s="152"/>
      <c r="AOL441" s="152"/>
      <c r="AOM441" s="152"/>
      <c r="AON441" s="152"/>
      <c r="AOO441" s="152"/>
      <c r="AOP441" s="152"/>
      <c r="AOQ441" s="152"/>
      <c r="AOR441" s="152"/>
      <c r="AOS441" s="152"/>
      <c r="AOT441" s="152"/>
      <c r="AOU441" s="152"/>
      <c r="AOV441" s="152"/>
      <c r="AOW441" s="152"/>
      <c r="AOX441" s="152"/>
      <c r="AOY441" s="152"/>
      <c r="AOZ441" s="152"/>
      <c r="APA441" s="152"/>
      <c r="APB441" s="152"/>
      <c r="APC441" s="152"/>
      <c r="APD441" s="152"/>
      <c r="APE441" s="152"/>
      <c r="APF441" s="152"/>
      <c r="APG441" s="152"/>
      <c r="APH441" s="152"/>
      <c r="API441" s="152"/>
      <c r="APJ441" s="152"/>
      <c r="APK441" s="152"/>
      <c r="APL441" s="152"/>
      <c r="APM441" s="152"/>
      <c r="APN441" s="152"/>
      <c r="APO441" s="152"/>
      <c r="APP441" s="152"/>
      <c r="APQ441" s="152"/>
      <c r="APR441" s="152"/>
      <c r="APS441" s="152"/>
      <c r="APT441" s="152"/>
      <c r="APU441" s="152"/>
      <c r="APV441" s="152"/>
      <c r="APW441" s="152"/>
      <c r="APX441" s="152"/>
      <c r="APY441" s="152"/>
      <c r="APZ441" s="152"/>
      <c r="AQA441" s="152"/>
      <c r="AQB441" s="152"/>
      <c r="AQC441" s="152"/>
      <c r="AQD441" s="152"/>
      <c r="AQE441" s="152"/>
      <c r="AQF441" s="152"/>
      <c r="AQG441" s="152"/>
      <c r="AQH441" s="152"/>
      <c r="AQI441" s="152"/>
      <c r="AQJ441" s="152"/>
      <c r="AQK441" s="152"/>
      <c r="AQL441" s="152"/>
      <c r="AQM441" s="152"/>
      <c r="AQN441" s="152"/>
      <c r="AQO441" s="152"/>
      <c r="AQP441" s="152"/>
      <c r="AQQ441" s="152"/>
      <c r="AQR441" s="152"/>
      <c r="AQS441" s="152"/>
      <c r="AQT441" s="152"/>
      <c r="AQU441" s="152"/>
      <c r="AQV441" s="152"/>
      <c r="AQW441" s="152"/>
      <c r="AQX441" s="152"/>
      <c r="AQY441" s="152"/>
      <c r="AQZ441" s="152"/>
      <c r="ARA441" s="152"/>
      <c r="ARB441" s="152"/>
      <c r="ARC441" s="152"/>
      <c r="ARD441" s="152"/>
      <c r="ARE441" s="152"/>
      <c r="ARF441" s="152"/>
      <c r="ARG441" s="152"/>
      <c r="ARH441" s="152"/>
      <c r="ARI441" s="152"/>
      <c r="ARJ441" s="152"/>
      <c r="ARK441" s="152"/>
      <c r="ARL441" s="152"/>
      <c r="ARM441" s="152"/>
      <c r="ARN441" s="152"/>
      <c r="ARO441" s="152"/>
      <c r="ARP441" s="152"/>
      <c r="ARQ441" s="152"/>
      <c r="ARR441" s="152"/>
      <c r="ARS441" s="152"/>
      <c r="ART441" s="152"/>
      <c r="ARU441" s="152"/>
      <c r="ARV441" s="152"/>
      <c r="ARW441" s="152"/>
      <c r="ARX441" s="152"/>
      <c r="ARY441" s="152"/>
      <c r="ARZ441" s="152"/>
      <c r="ASA441" s="152"/>
      <c r="ASB441" s="152"/>
      <c r="ASC441" s="152"/>
      <c r="ASD441" s="152"/>
      <c r="ASE441" s="152"/>
      <c r="ASF441" s="152"/>
      <c r="ASG441" s="152"/>
      <c r="ASH441" s="152"/>
      <c r="ASI441" s="152"/>
      <c r="ASJ441" s="152"/>
      <c r="ASK441" s="152"/>
      <c r="ASL441" s="152"/>
      <c r="ASM441" s="152"/>
      <c r="ASN441" s="152"/>
      <c r="ASO441" s="152"/>
      <c r="ASP441" s="152"/>
      <c r="ASQ441" s="152"/>
      <c r="ASR441" s="152"/>
      <c r="ASS441" s="152"/>
      <c r="AST441" s="152"/>
      <c r="ASU441" s="152"/>
      <c r="ASV441" s="152"/>
      <c r="ASW441" s="152"/>
      <c r="ASX441" s="152"/>
      <c r="ASY441" s="152"/>
      <c r="ASZ441" s="152"/>
      <c r="ATA441" s="152"/>
      <c r="ATB441" s="152"/>
      <c r="ATC441" s="152"/>
      <c r="ATD441" s="152"/>
      <c r="ATE441" s="152"/>
      <c r="ATF441" s="152"/>
      <c r="ATG441" s="152"/>
      <c r="ATH441" s="152"/>
      <c r="ATI441" s="152"/>
      <c r="ATJ441" s="152"/>
      <c r="ATK441" s="152"/>
      <c r="ATL441" s="152"/>
      <c r="ATM441" s="152"/>
      <c r="ATN441" s="152"/>
      <c r="ATO441" s="152"/>
      <c r="ATP441" s="152"/>
      <c r="ATQ441" s="152"/>
      <c r="ATR441" s="152"/>
      <c r="ATS441" s="152"/>
      <c r="ATT441" s="152"/>
      <c r="ATU441" s="152"/>
      <c r="ATV441" s="152"/>
      <c r="ATW441" s="152"/>
      <c r="ATX441" s="152"/>
      <c r="ATY441" s="152"/>
      <c r="ATZ441" s="152"/>
      <c r="AUA441" s="152"/>
      <c r="AUB441" s="152"/>
      <c r="AUC441" s="152"/>
      <c r="AUD441" s="152"/>
      <c r="AUE441" s="152"/>
      <c r="AUF441" s="152"/>
      <c r="AUG441" s="152"/>
      <c r="AUH441" s="152"/>
      <c r="AUI441" s="152"/>
      <c r="AUJ441" s="152"/>
      <c r="AUK441" s="152"/>
      <c r="AUL441" s="152"/>
      <c r="AUM441" s="152"/>
      <c r="AUN441" s="152"/>
      <c r="AUO441" s="152"/>
      <c r="AUP441" s="152"/>
      <c r="AUQ441" s="152"/>
      <c r="AUR441" s="152"/>
      <c r="AUS441" s="152"/>
      <c r="AUT441" s="152"/>
      <c r="AUU441" s="152"/>
      <c r="AUV441" s="152"/>
      <c r="AUW441" s="152"/>
      <c r="AUX441" s="152"/>
      <c r="AUY441" s="152"/>
      <c r="AUZ441" s="152"/>
      <c r="AVA441" s="152"/>
      <c r="AVB441" s="152"/>
      <c r="AVC441" s="152"/>
      <c r="AVD441" s="152"/>
      <c r="AVE441" s="152"/>
      <c r="AVF441" s="152"/>
      <c r="AVG441" s="152"/>
      <c r="AVH441" s="152"/>
      <c r="AVI441" s="152"/>
      <c r="AVJ441" s="152"/>
      <c r="AVK441" s="152"/>
      <c r="AVL441" s="152"/>
      <c r="AVM441" s="152"/>
      <c r="AVN441" s="152"/>
      <c r="AVO441" s="152"/>
      <c r="AVP441" s="152"/>
      <c r="AVQ441" s="152"/>
      <c r="AVR441" s="152"/>
      <c r="AVS441" s="152"/>
      <c r="AVT441" s="152"/>
      <c r="AVU441" s="152"/>
      <c r="AVV441" s="152"/>
      <c r="AVW441" s="152"/>
      <c r="AVX441" s="152"/>
      <c r="AVY441" s="152"/>
      <c r="AVZ441" s="152"/>
      <c r="AWA441" s="152"/>
      <c r="AWB441" s="152"/>
      <c r="AWC441" s="152"/>
      <c r="AWD441" s="152"/>
      <c r="AWE441" s="152"/>
      <c r="AWF441" s="152"/>
      <c r="AWG441" s="152"/>
      <c r="AWH441" s="152"/>
      <c r="AWI441" s="152"/>
      <c r="AWJ441" s="152"/>
      <c r="AWK441" s="152"/>
      <c r="AWL441" s="152"/>
      <c r="AWM441" s="152"/>
      <c r="AWN441" s="152"/>
      <c r="AWO441" s="152"/>
      <c r="AWP441" s="152"/>
      <c r="AWQ441" s="152"/>
      <c r="AWR441" s="152"/>
      <c r="AWS441" s="152"/>
      <c r="AWT441" s="152"/>
      <c r="AWU441" s="152"/>
      <c r="AWV441" s="152"/>
      <c r="AWW441" s="152"/>
      <c r="AWX441" s="152"/>
      <c r="AWY441" s="152"/>
      <c r="AWZ441" s="152"/>
      <c r="AXA441" s="152"/>
      <c r="AXB441" s="152"/>
      <c r="AXC441" s="152"/>
      <c r="AXD441" s="152"/>
      <c r="AXE441" s="152"/>
      <c r="AXF441" s="152"/>
      <c r="AXG441" s="152"/>
      <c r="AXH441" s="152"/>
      <c r="AXI441" s="152"/>
      <c r="AXJ441" s="152"/>
      <c r="AXK441" s="152"/>
      <c r="AXL441" s="152"/>
      <c r="AXM441" s="152"/>
      <c r="AXN441" s="152"/>
      <c r="AXO441" s="152"/>
      <c r="AXP441" s="152"/>
      <c r="AXQ441" s="152"/>
      <c r="AXR441" s="152"/>
      <c r="AXS441" s="152"/>
      <c r="AXT441" s="152"/>
      <c r="AXU441" s="152"/>
      <c r="AXV441" s="152"/>
      <c r="AXW441" s="152"/>
      <c r="AXX441" s="152"/>
      <c r="AXY441" s="152"/>
      <c r="AXZ441" s="152"/>
      <c r="AYA441" s="152"/>
      <c r="AYB441" s="152"/>
      <c r="AYC441" s="152"/>
      <c r="AYD441" s="152"/>
      <c r="AYE441" s="152"/>
      <c r="AYF441" s="152"/>
      <c r="AYG441" s="152"/>
      <c r="AYH441" s="152"/>
      <c r="AYI441" s="152"/>
      <c r="AYJ441" s="152"/>
      <c r="AYK441" s="152"/>
      <c r="AYL441" s="152"/>
      <c r="AYM441" s="152"/>
      <c r="AYN441" s="152"/>
      <c r="AYO441" s="152"/>
      <c r="AYP441" s="152"/>
      <c r="AYQ441" s="152"/>
      <c r="AYR441" s="152"/>
      <c r="AYS441" s="152"/>
      <c r="AYT441" s="152"/>
      <c r="AYU441" s="152"/>
      <c r="AYV441" s="152"/>
      <c r="AYW441" s="152"/>
      <c r="AYX441" s="152"/>
      <c r="AYY441" s="152"/>
      <c r="AYZ441" s="152"/>
      <c r="AZA441" s="152"/>
      <c r="AZB441" s="152"/>
      <c r="AZC441" s="152"/>
      <c r="AZD441" s="152"/>
      <c r="AZE441" s="152"/>
      <c r="AZF441" s="152"/>
      <c r="AZG441" s="152"/>
      <c r="AZH441" s="152"/>
      <c r="AZI441" s="152"/>
      <c r="AZJ441" s="152"/>
      <c r="AZK441" s="152"/>
      <c r="AZL441" s="152"/>
      <c r="AZM441" s="152"/>
      <c r="AZN441" s="152"/>
      <c r="AZO441" s="152"/>
      <c r="AZP441" s="152"/>
      <c r="AZQ441" s="152"/>
      <c r="AZR441" s="152"/>
      <c r="AZS441" s="152"/>
      <c r="AZT441" s="152"/>
      <c r="AZU441" s="152"/>
      <c r="AZV441" s="152"/>
      <c r="AZW441" s="152"/>
      <c r="AZX441" s="152"/>
      <c r="AZY441" s="152"/>
      <c r="AZZ441" s="152"/>
      <c r="BAA441" s="152"/>
      <c r="BAB441" s="152"/>
      <c r="BAC441" s="152"/>
      <c r="BAD441" s="152"/>
      <c r="BAE441" s="152"/>
      <c r="BAF441" s="152"/>
      <c r="BAG441" s="152"/>
      <c r="BAH441" s="152"/>
      <c r="BAI441" s="152"/>
      <c r="BAJ441" s="152"/>
      <c r="BAK441" s="152"/>
      <c r="BAL441" s="152"/>
      <c r="BAM441" s="152"/>
      <c r="BAN441" s="152"/>
      <c r="BAO441" s="152"/>
      <c r="BAP441" s="152"/>
      <c r="BAQ441" s="152"/>
      <c r="BAR441" s="152"/>
      <c r="BAS441" s="152"/>
      <c r="BAT441" s="152"/>
      <c r="BAU441" s="152"/>
      <c r="BAV441" s="152"/>
      <c r="BAW441" s="152"/>
      <c r="BAX441" s="152"/>
      <c r="BAY441" s="152"/>
      <c r="BAZ441" s="152"/>
      <c r="BBA441" s="152"/>
      <c r="BBB441" s="152"/>
      <c r="BBC441" s="152"/>
      <c r="BBD441" s="152"/>
      <c r="BBE441" s="152"/>
      <c r="BBF441" s="152"/>
      <c r="BBG441" s="152"/>
      <c r="BBH441" s="152"/>
      <c r="BBI441" s="152"/>
      <c r="BBJ441" s="152"/>
      <c r="BBK441" s="152"/>
      <c r="BBL441" s="152"/>
      <c r="BBM441" s="152"/>
      <c r="BBN441" s="152"/>
      <c r="BBO441" s="152"/>
      <c r="BBP441" s="152"/>
      <c r="BBQ441" s="152"/>
      <c r="BBR441" s="152"/>
      <c r="BBS441" s="152"/>
      <c r="BBT441" s="152"/>
      <c r="BBU441" s="152"/>
      <c r="BBV441" s="152"/>
      <c r="BBW441" s="152"/>
      <c r="BBX441" s="152"/>
      <c r="BBY441" s="152"/>
      <c r="BBZ441" s="152"/>
      <c r="BCA441" s="152"/>
      <c r="BCB441" s="152"/>
      <c r="BCC441" s="152"/>
      <c r="BCD441" s="152"/>
      <c r="BCE441" s="152"/>
      <c r="BCF441" s="152"/>
      <c r="BCG441" s="152"/>
      <c r="BCH441" s="152"/>
      <c r="BCI441" s="152"/>
      <c r="BCJ441" s="152"/>
      <c r="BCK441" s="152"/>
      <c r="BCL441" s="152"/>
      <c r="BCM441" s="152"/>
      <c r="BCN441" s="152"/>
      <c r="BCO441" s="152"/>
      <c r="BCP441" s="152"/>
      <c r="BCQ441" s="152"/>
      <c r="BCR441" s="152"/>
      <c r="BCS441" s="152"/>
      <c r="BCT441" s="152"/>
      <c r="BCU441" s="152"/>
      <c r="BCV441" s="152"/>
      <c r="BCW441" s="152"/>
      <c r="BCX441" s="152"/>
      <c r="BCY441" s="152"/>
      <c r="BCZ441" s="152"/>
      <c r="BDA441" s="152"/>
      <c r="BDB441" s="152"/>
      <c r="BDC441" s="152"/>
      <c r="BDD441" s="152"/>
      <c r="BDE441" s="152"/>
      <c r="BDF441" s="152"/>
      <c r="BDG441" s="152"/>
      <c r="BDH441" s="152"/>
      <c r="BDI441" s="152"/>
      <c r="BDJ441" s="152"/>
      <c r="BDK441" s="152"/>
      <c r="BDL441" s="152"/>
      <c r="BDM441" s="152"/>
      <c r="BDN441" s="152"/>
      <c r="BDO441" s="152"/>
      <c r="BDP441" s="152"/>
      <c r="BDQ441" s="152"/>
      <c r="BDR441" s="152"/>
      <c r="BDS441" s="152"/>
      <c r="BDT441" s="152"/>
      <c r="BDU441" s="152"/>
      <c r="BDV441" s="152"/>
      <c r="BDW441" s="152"/>
      <c r="BDX441" s="152"/>
      <c r="BDY441" s="152"/>
      <c r="BDZ441" s="152"/>
      <c r="BEA441" s="152"/>
      <c r="BEB441" s="152"/>
      <c r="BEC441" s="152"/>
      <c r="BED441" s="152"/>
      <c r="BEE441" s="152"/>
      <c r="BEF441" s="152"/>
      <c r="BEG441" s="152"/>
      <c r="BEH441" s="152"/>
      <c r="BEI441" s="152"/>
      <c r="BEJ441" s="152"/>
      <c r="BEK441" s="152"/>
      <c r="BEL441" s="152"/>
      <c r="BEM441" s="152"/>
      <c r="BEN441" s="152"/>
      <c r="BEO441" s="152"/>
      <c r="BEP441" s="152"/>
      <c r="BEQ441" s="152"/>
      <c r="BER441" s="152"/>
      <c r="BES441" s="152"/>
      <c r="BET441" s="152"/>
      <c r="BEU441" s="152"/>
      <c r="BEV441" s="152"/>
      <c r="BEW441" s="152"/>
      <c r="BEX441" s="152"/>
      <c r="BEY441" s="152"/>
      <c r="BEZ441" s="152"/>
      <c r="BFA441" s="152"/>
      <c r="BFB441" s="152"/>
      <c r="BFC441" s="152"/>
      <c r="BFD441" s="152"/>
      <c r="BFE441" s="152"/>
      <c r="BFF441" s="152"/>
      <c r="BFG441" s="152"/>
      <c r="BFH441" s="152"/>
      <c r="BFI441" s="152"/>
      <c r="BFJ441" s="152"/>
      <c r="BFK441" s="152"/>
      <c r="BFL441" s="152"/>
      <c r="BFM441" s="152"/>
      <c r="BFN441" s="152"/>
      <c r="BFO441" s="152"/>
      <c r="BFP441" s="152"/>
      <c r="BFQ441" s="152"/>
      <c r="BFR441" s="152"/>
      <c r="BFS441" s="152"/>
      <c r="BFT441" s="152"/>
      <c r="BFU441" s="152"/>
      <c r="BFV441" s="152"/>
      <c r="BFW441" s="152"/>
      <c r="BFX441" s="152"/>
      <c r="BFY441" s="152"/>
      <c r="BFZ441" s="152"/>
      <c r="BGA441" s="152"/>
      <c r="BGB441" s="152"/>
      <c r="BGC441" s="152"/>
      <c r="BGD441" s="152"/>
      <c r="BGE441" s="152"/>
      <c r="BGF441" s="152"/>
      <c r="BGG441" s="152"/>
      <c r="BGH441" s="152"/>
      <c r="BGI441" s="152"/>
      <c r="BGJ441" s="152"/>
      <c r="BGK441" s="152"/>
      <c r="BGL441" s="152"/>
      <c r="BGM441" s="152"/>
      <c r="BGN441" s="152"/>
      <c r="BGO441" s="152"/>
      <c r="BGP441" s="152"/>
      <c r="BGQ441" s="152"/>
      <c r="BGR441" s="152"/>
      <c r="BGS441" s="152"/>
      <c r="BGT441" s="152"/>
      <c r="BGU441" s="152"/>
      <c r="BGV441" s="152"/>
      <c r="BGW441" s="152"/>
      <c r="BGX441" s="152"/>
      <c r="BGY441" s="152"/>
      <c r="BGZ441" s="152"/>
      <c r="BHA441" s="152"/>
      <c r="BHB441" s="152"/>
      <c r="BHC441" s="152"/>
      <c r="BHD441" s="152"/>
      <c r="BHE441" s="152"/>
      <c r="BHF441" s="152"/>
      <c r="BHG441" s="152"/>
      <c r="BHH441" s="152"/>
      <c r="BHI441" s="152"/>
      <c r="BHJ441" s="152"/>
      <c r="BHK441" s="152"/>
      <c r="BHL441" s="152"/>
      <c r="BHM441" s="152"/>
      <c r="BHN441" s="152"/>
      <c r="BHO441" s="152"/>
      <c r="BHP441" s="152"/>
      <c r="BHQ441" s="152"/>
      <c r="BHR441" s="152"/>
      <c r="BHS441" s="152"/>
      <c r="BHT441" s="152"/>
      <c r="BHU441" s="152"/>
      <c r="BHV441" s="152"/>
      <c r="BHW441" s="152"/>
      <c r="BHX441" s="152"/>
      <c r="BHY441" s="152"/>
      <c r="BHZ441" s="152"/>
      <c r="BIA441" s="152"/>
      <c r="BIB441" s="152"/>
      <c r="BIC441" s="152"/>
      <c r="BID441" s="152"/>
      <c r="BIE441" s="152"/>
      <c r="BIF441" s="152"/>
      <c r="BIG441" s="152"/>
      <c r="BIH441" s="152"/>
      <c r="BII441" s="152"/>
      <c r="BIJ441" s="152"/>
      <c r="BIK441" s="152"/>
      <c r="BIL441" s="152"/>
      <c r="BIM441" s="152"/>
      <c r="BIN441" s="152"/>
      <c r="BIO441" s="152"/>
      <c r="BIP441" s="152"/>
      <c r="BIQ441" s="152"/>
      <c r="BIR441" s="152"/>
      <c r="BIS441" s="152"/>
      <c r="BIT441" s="152"/>
      <c r="BIU441" s="152"/>
      <c r="BIV441" s="152"/>
      <c r="BIW441" s="152"/>
      <c r="BIX441" s="152"/>
      <c r="BIY441" s="152"/>
      <c r="BIZ441" s="152"/>
      <c r="BJA441" s="152"/>
      <c r="BJB441" s="152"/>
      <c r="BJC441" s="152"/>
      <c r="BJD441" s="152"/>
      <c r="BJE441" s="152"/>
      <c r="BJF441" s="152"/>
      <c r="BJG441" s="152"/>
      <c r="BJH441" s="152"/>
      <c r="BJI441" s="152"/>
      <c r="BJJ441" s="152"/>
      <c r="BJK441" s="152"/>
      <c r="BJL441" s="152"/>
      <c r="BJM441" s="152"/>
      <c r="BJN441" s="152"/>
      <c r="BJO441" s="152"/>
      <c r="BJP441" s="152"/>
      <c r="BJQ441" s="152"/>
      <c r="BJR441" s="152"/>
      <c r="BJS441" s="152"/>
      <c r="BJT441" s="152"/>
      <c r="BJU441" s="152"/>
      <c r="BJV441" s="152"/>
      <c r="BJW441" s="152"/>
      <c r="BJX441" s="152"/>
      <c r="BJY441" s="152"/>
      <c r="BJZ441" s="152"/>
      <c r="BKA441" s="152"/>
      <c r="BKB441" s="152"/>
      <c r="BKC441" s="152"/>
      <c r="BKD441" s="152"/>
      <c r="BKE441" s="152"/>
      <c r="BKF441" s="152"/>
      <c r="BKG441" s="152"/>
      <c r="BKH441" s="152"/>
      <c r="BKI441" s="152"/>
      <c r="BKJ441" s="152"/>
      <c r="BKK441" s="152"/>
      <c r="BKL441" s="152"/>
      <c r="BKM441" s="152"/>
      <c r="BKN441" s="152"/>
      <c r="BKO441" s="152"/>
      <c r="BKP441" s="152"/>
      <c r="BKQ441" s="152"/>
      <c r="BKR441" s="152"/>
      <c r="BKS441" s="152"/>
      <c r="BKT441" s="152"/>
      <c r="BKU441" s="152"/>
      <c r="BKV441" s="152"/>
      <c r="BKW441" s="152"/>
      <c r="BKX441" s="152"/>
      <c r="BKY441" s="152"/>
      <c r="BKZ441" s="152"/>
      <c r="BLA441" s="152"/>
      <c r="BLB441" s="152"/>
      <c r="BLC441" s="152"/>
      <c r="BLD441" s="152"/>
      <c r="BLE441" s="152"/>
      <c r="BLF441" s="152"/>
      <c r="BLG441" s="152"/>
      <c r="BLH441" s="152"/>
      <c r="BLI441" s="152"/>
      <c r="BLJ441" s="152"/>
      <c r="BLK441" s="152"/>
      <c r="BLL441" s="152"/>
      <c r="BLM441" s="152"/>
      <c r="BLN441" s="152"/>
      <c r="BLO441" s="152"/>
      <c r="BLP441" s="152"/>
      <c r="BLQ441" s="152"/>
      <c r="BLR441" s="152"/>
      <c r="BLS441" s="152"/>
      <c r="BLT441" s="152"/>
      <c r="BLU441" s="152"/>
      <c r="BLV441" s="152"/>
      <c r="BLW441" s="152"/>
      <c r="BLX441" s="152"/>
      <c r="BLY441" s="152"/>
      <c r="BLZ441" s="152"/>
      <c r="BMA441" s="152"/>
      <c r="BMB441" s="152"/>
      <c r="BMC441" s="152"/>
      <c r="BMD441" s="152"/>
      <c r="BME441" s="152"/>
      <c r="BMF441" s="152"/>
      <c r="BMG441" s="152"/>
      <c r="BMH441" s="152"/>
      <c r="BMI441" s="152"/>
      <c r="BMJ441" s="152"/>
      <c r="BMK441" s="152"/>
      <c r="BML441" s="152"/>
      <c r="BMM441" s="152"/>
      <c r="BMN441" s="152"/>
      <c r="BMO441" s="152"/>
      <c r="BMP441" s="152"/>
      <c r="BMQ441" s="152"/>
      <c r="BMR441" s="152"/>
      <c r="BMS441" s="152"/>
      <c r="BMT441" s="152"/>
      <c r="BMU441" s="152"/>
      <c r="BMV441" s="152"/>
      <c r="BMW441" s="152"/>
      <c r="BMX441" s="152"/>
      <c r="BMY441" s="152"/>
      <c r="BMZ441" s="152"/>
      <c r="BNA441" s="152"/>
      <c r="BNB441" s="152"/>
      <c r="BNC441" s="152"/>
      <c r="BND441" s="152"/>
      <c r="BNE441" s="152"/>
      <c r="BNF441" s="152"/>
      <c r="BNG441" s="152"/>
      <c r="BNH441" s="152"/>
      <c r="BNI441" s="152"/>
      <c r="BNJ441" s="152"/>
      <c r="BNK441" s="152"/>
      <c r="BNL441" s="152"/>
      <c r="BNM441" s="152"/>
      <c r="BNN441" s="152"/>
      <c r="BNO441" s="152"/>
      <c r="BNP441" s="152"/>
      <c r="BNQ441" s="152"/>
      <c r="BNR441" s="152"/>
      <c r="BNS441" s="152"/>
      <c r="BNT441" s="152"/>
      <c r="BNU441" s="152"/>
      <c r="BNV441" s="152"/>
      <c r="BNW441" s="152"/>
      <c r="BNX441" s="152"/>
      <c r="BNY441" s="152"/>
      <c r="BNZ441" s="152"/>
      <c r="BOA441" s="152"/>
      <c r="BOB441" s="152"/>
      <c r="BOC441" s="152"/>
      <c r="BOD441" s="152"/>
      <c r="BOE441" s="152"/>
      <c r="BOF441" s="152"/>
      <c r="BOG441" s="152"/>
      <c r="BOH441" s="152"/>
      <c r="BOI441" s="152"/>
      <c r="BOJ441" s="152"/>
      <c r="BOK441" s="152"/>
      <c r="BOL441" s="152"/>
      <c r="BOM441" s="152"/>
      <c r="BON441" s="152"/>
      <c r="BOO441" s="152"/>
      <c r="BOP441" s="152"/>
      <c r="BOQ441" s="152"/>
      <c r="BOR441" s="152"/>
      <c r="BOS441" s="152"/>
      <c r="BOT441" s="152"/>
      <c r="BOU441" s="152"/>
      <c r="BOV441" s="152"/>
      <c r="BOW441" s="152"/>
      <c r="BOX441" s="152"/>
      <c r="BOY441" s="152"/>
      <c r="BOZ441" s="152"/>
      <c r="BPA441" s="152"/>
      <c r="BPB441" s="152"/>
      <c r="BPC441" s="152"/>
      <c r="BPD441" s="152"/>
      <c r="BPE441" s="152"/>
      <c r="BPF441" s="152"/>
      <c r="BPG441" s="152"/>
      <c r="BPH441" s="152"/>
      <c r="BPI441" s="152"/>
      <c r="BPJ441" s="152"/>
      <c r="BPK441" s="152"/>
      <c r="BPL441" s="152"/>
      <c r="BPM441" s="152"/>
      <c r="BPN441" s="152"/>
      <c r="BPO441" s="152"/>
      <c r="BPP441" s="152"/>
      <c r="BPQ441" s="152"/>
      <c r="BPR441" s="152"/>
      <c r="BPS441" s="152"/>
      <c r="BPT441" s="152"/>
      <c r="BPU441" s="152"/>
      <c r="BPV441" s="152"/>
      <c r="BPW441" s="152"/>
      <c r="BPX441" s="152"/>
      <c r="BPY441" s="152"/>
      <c r="BPZ441" s="152"/>
      <c r="BQA441" s="152"/>
      <c r="BQB441" s="152"/>
      <c r="BQC441" s="152"/>
      <c r="BQD441" s="152"/>
      <c r="BQE441" s="152"/>
      <c r="BQF441" s="152"/>
      <c r="BQG441" s="152"/>
      <c r="BQH441" s="152"/>
      <c r="BQI441" s="152"/>
      <c r="BQJ441" s="152"/>
      <c r="BQK441" s="152"/>
      <c r="BQL441" s="152"/>
      <c r="BQM441" s="152"/>
      <c r="BQN441" s="152"/>
      <c r="BQO441" s="152"/>
      <c r="BQP441" s="152"/>
      <c r="BQQ441" s="152"/>
      <c r="BQR441" s="152"/>
      <c r="BQS441" s="152"/>
      <c r="BQT441" s="152"/>
      <c r="BQU441" s="152"/>
      <c r="BQV441" s="152"/>
      <c r="BQW441" s="152"/>
      <c r="BQX441" s="152"/>
      <c r="BQY441" s="152"/>
      <c r="BQZ441" s="152"/>
      <c r="BRA441" s="152"/>
      <c r="BRB441" s="152"/>
      <c r="BRC441" s="152"/>
      <c r="BRD441" s="152"/>
      <c r="BRE441" s="152"/>
      <c r="BRF441" s="152"/>
      <c r="BRG441" s="152"/>
      <c r="BRH441" s="152"/>
      <c r="BRI441" s="152"/>
      <c r="BRJ441" s="152"/>
      <c r="BRK441" s="152"/>
      <c r="BRL441" s="152"/>
      <c r="BRM441" s="152"/>
      <c r="BRN441" s="152"/>
      <c r="BRO441" s="152"/>
      <c r="BRP441" s="152"/>
      <c r="BRQ441" s="152"/>
      <c r="BRR441" s="152"/>
      <c r="BRS441" s="152"/>
      <c r="BRT441" s="152"/>
      <c r="BRU441" s="152"/>
      <c r="BRV441" s="152"/>
      <c r="BRW441" s="152"/>
      <c r="BRX441" s="152"/>
      <c r="BRY441" s="152"/>
      <c r="BRZ441" s="152"/>
      <c r="BSA441" s="152"/>
      <c r="BSB441" s="152"/>
      <c r="BSC441" s="152"/>
      <c r="BSD441" s="152"/>
      <c r="BSE441" s="152"/>
      <c r="BSF441" s="152"/>
      <c r="BSG441" s="152"/>
      <c r="BSH441" s="152"/>
      <c r="BSI441" s="152"/>
      <c r="BSJ441" s="152"/>
      <c r="BSK441" s="152"/>
      <c r="BSL441" s="152"/>
      <c r="BSM441" s="152"/>
      <c r="BSN441" s="152"/>
      <c r="BSO441" s="152"/>
      <c r="BSP441" s="152"/>
      <c r="BSQ441" s="152"/>
      <c r="BSR441" s="152"/>
      <c r="BSS441" s="152"/>
      <c r="BST441" s="152"/>
      <c r="BSU441" s="152"/>
      <c r="BSV441" s="152"/>
      <c r="BSW441" s="152"/>
      <c r="BSX441" s="152"/>
      <c r="BSY441" s="152"/>
      <c r="BSZ441" s="152"/>
      <c r="BTA441" s="152"/>
      <c r="BTB441" s="152"/>
      <c r="BTC441" s="152"/>
      <c r="BTD441" s="152"/>
      <c r="BTE441" s="152"/>
      <c r="BTF441" s="152"/>
      <c r="BTG441" s="152"/>
      <c r="BTH441" s="152"/>
      <c r="BTI441" s="152"/>
      <c r="BTJ441" s="152"/>
      <c r="BTK441" s="152"/>
      <c r="BTL441" s="152"/>
      <c r="BTM441" s="152"/>
      <c r="BTN441" s="152"/>
      <c r="BTO441" s="152"/>
      <c r="BTP441" s="152"/>
      <c r="BTQ441" s="152"/>
      <c r="BTR441" s="152"/>
      <c r="BTS441" s="152"/>
      <c r="BTT441" s="152"/>
      <c r="BTU441" s="152"/>
      <c r="BTV441" s="152"/>
      <c r="BTW441" s="152"/>
      <c r="BTX441" s="152"/>
      <c r="BTY441" s="152"/>
      <c r="BTZ441" s="152"/>
      <c r="BUA441" s="152"/>
      <c r="BUB441" s="152"/>
      <c r="BUC441" s="152"/>
      <c r="BUD441" s="152"/>
      <c r="BUE441" s="152"/>
      <c r="BUF441" s="152"/>
      <c r="BUG441" s="152"/>
      <c r="BUH441" s="152"/>
      <c r="BUI441" s="152"/>
      <c r="BUJ441" s="152"/>
      <c r="BUK441" s="152"/>
      <c r="BUL441" s="152"/>
      <c r="BUM441" s="152"/>
      <c r="BUN441" s="152"/>
      <c r="BUO441" s="152"/>
      <c r="BUP441" s="152"/>
      <c r="BUQ441" s="152"/>
      <c r="BUR441" s="152"/>
      <c r="BUS441" s="152"/>
      <c r="BUT441" s="152"/>
      <c r="BUU441" s="152"/>
      <c r="BUV441" s="152"/>
      <c r="BUW441" s="152"/>
      <c r="BUX441" s="152"/>
      <c r="BUY441" s="152"/>
      <c r="BUZ441" s="152"/>
      <c r="BVA441" s="152"/>
      <c r="BVB441" s="152"/>
      <c r="BVC441" s="152"/>
      <c r="BVD441" s="152"/>
      <c r="BVE441" s="152"/>
      <c r="BVF441" s="152"/>
      <c r="BVG441" s="152"/>
      <c r="BVH441" s="152"/>
      <c r="BVI441" s="152"/>
      <c r="BVJ441" s="152"/>
      <c r="BVK441" s="152"/>
      <c r="BVL441" s="152"/>
      <c r="BVM441" s="152"/>
      <c r="BVN441" s="152"/>
      <c r="BVO441" s="152"/>
      <c r="BVP441" s="152"/>
      <c r="BVQ441" s="152"/>
      <c r="BVR441" s="152"/>
      <c r="BVS441" s="152"/>
      <c r="BVT441" s="152"/>
      <c r="BVU441" s="152"/>
      <c r="BVV441" s="152"/>
      <c r="BVW441" s="152"/>
      <c r="BVX441" s="152"/>
      <c r="BVY441" s="152"/>
      <c r="BVZ441" s="152"/>
      <c r="BWA441" s="152"/>
      <c r="BWB441" s="152"/>
      <c r="BWC441" s="152"/>
      <c r="BWD441" s="152"/>
      <c r="BWE441" s="152"/>
      <c r="BWF441" s="152"/>
      <c r="BWG441" s="152"/>
      <c r="BWH441" s="152"/>
      <c r="BWI441" s="152"/>
      <c r="BWJ441" s="152"/>
      <c r="BWK441" s="152"/>
      <c r="BWL441" s="152"/>
      <c r="BWM441" s="152"/>
      <c r="BWN441" s="152"/>
      <c r="BWO441" s="152"/>
      <c r="BWP441" s="152"/>
      <c r="BWQ441" s="152"/>
      <c r="BWR441" s="152"/>
      <c r="BWS441" s="152"/>
      <c r="BWT441" s="152"/>
      <c r="BWU441" s="152"/>
      <c r="BWV441" s="152"/>
      <c r="BWW441" s="152"/>
      <c r="BWX441" s="152"/>
      <c r="BWY441" s="152"/>
      <c r="BWZ441" s="152"/>
      <c r="BXA441" s="152"/>
      <c r="BXB441" s="152"/>
      <c r="BXC441" s="152"/>
      <c r="BXD441" s="152"/>
      <c r="BXE441" s="152"/>
      <c r="BXF441" s="152"/>
      <c r="BXG441" s="152"/>
      <c r="BXH441" s="152"/>
      <c r="BXI441" s="152"/>
      <c r="BXJ441" s="152"/>
      <c r="BXK441" s="152"/>
      <c r="BXL441" s="152"/>
      <c r="BXM441" s="152"/>
      <c r="BXN441" s="152"/>
      <c r="BXO441" s="152"/>
      <c r="BXP441" s="152"/>
      <c r="BXQ441" s="152"/>
      <c r="BXR441" s="152"/>
      <c r="BXS441" s="152"/>
      <c r="BXT441" s="152"/>
      <c r="BXU441" s="152"/>
      <c r="BXV441" s="152"/>
      <c r="BXW441" s="152"/>
      <c r="BXX441" s="152"/>
      <c r="BXY441" s="152"/>
      <c r="BXZ441" s="152"/>
      <c r="BYA441" s="152"/>
      <c r="BYB441" s="152"/>
      <c r="BYC441" s="152"/>
      <c r="BYD441" s="152"/>
      <c r="BYE441" s="152"/>
      <c r="BYF441" s="152"/>
      <c r="BYG441" s="152"/>
      <c r="BYH441" s="152"/>
      <c r="BYI441" s="152"/>
      <c r="BYJ441" s="152"/>
      <c r="BYK441" s="152"/>
      <c r="BYL441" s="152"/>
      <c r="BYM441" s="152"/>
      <c r="BYN441" s="152"/>
      <c r="BYO441" s="152"/>
      <c r="BYP441" s="152"/>
      <c r="BYQ441" s="152"/>
      <c r="BYR441" s="152"/>
      <c r="BYS441" s="152"/>
      <c r="BYT441" s="152"/>
      <c r="BYU441" s="152"/>
      <c r="BYV441" s="152"/>
      <c r="BYW441" s="152"/>
      <c r="BYX441" s="152"/>
      <c r="BYY441" s="152"/>
      <c r="BYZ441" s="152"/>
      <c r="BZA441" s="152"/>
      <c r="BZB441" s="152"/>
      <c r="BZC441" s="152"/>
      <c r="BZD441" s="152"/>
      <c r="BZE441" s="152"/>
      <c r="BZF441" s="152"/>
      <c r="BZG441" s="152"/>
      <c r="BZH441" s="152"/>
      <c r="BZI441" s="152"/>
      <c r="BZJ441" s="152"/>
      <c r="BZK441" s="152"/>
      <c r="BZL441" s="152"/>
      <c r="BZM441" s="152"/>
      <c r="BZN441" s="152"/>
      <c r="BZO441" s="152"/>
      <c r="BZP441" s="152"/>
      <c r="BZQ441" s="152"/>
      <c r="BZR441" s="152"/>
      <c r="BZS441" s="152"/>
      <c r="BZT441" s="152"/>
      <c r="BZU441" s="152"/>
      <c r="BZV441" s="152"/>
      <c r="BZW441" s="152"/>
      <c r="BZX441" s="152"/>
      <c r="BZY441" s="152"/>
      <c r="BZZ441" s="152"/>
      <c r="CAA441" s="152"/>
      <c r="CAB441" s="152"/>
      <c r="CAC441" s="152"/>
      <c r="CAD441" s="152"/>
      <c r="CAE441" s="152"/>
      <c r="CAF441" s="152"/>
      <c r="CAG441" s="152"/>
      <c r="CAH441" s="152"/>
      <c r="CAI441" s="152"/>
      <c r="CAJ441" s="152"/>
      <c r="CAK441" s="152"/>
      <c r="CAL441" s="152"/>
      <c r="CAM441" s="152"/>
      <c r="CAN441" s="152"/>
      <c r="CAO441" s="152"/>
      <c r="CAP441" s="152"/>
      <c r="CAQ441" s="152"/>
      <c r="CAR441" s="152"/>
      <c r="CAS441" s="152"/>
      <c r="CAT441" s="152"/>
      <c r="CAU441" s="152"/>
      <c r="CAV441" s="152"/>
      <c r="CAW441" s="152"/>
      <c r="CAX441" s="152"/>
      <c r="CAY441" s="152"/>
      <c r="CAZ441" s="152"/>
      <c r="CBA441" s="152"/>
      <c r="CBB441" s="152"/>
      <c r="CBC441" s="152"/>
      <c r="CBD441" s="152"/>
      <c r="CBE441" s="152"/>
      <c r="CBF441" s="152"/>
      <c r="CBG441" s="152"/>
      <c r="CBH441" s="152"/>
      <c r="CBI441" s="152"/>
      <c r="CBJ441" s="152"/>
      <c r="CBK441" s="152"/>
      <c r="CBL441" s="152"/>
      <c r="CBM441" s="152"/>
      <c r="CBN441" s="152"/>
      <c r="CBO441" s="152"/>
      <c r="CBP441" s="152"/>
      <c r="CBQ441" s="152"/>
      <c r="CBR441" s="152"/>
      <c r="CBS441" s="152"/>
      <c r="CBT441" s="152"/>
      <c r="CBU441" s="152"/>
      <c r="CBV441" s="152"/>
      <c r="CBW441" s="152"/>
      <c r="CBX441" s="152"/>
      <c r="CBY441" s="152"/>
      <c r="CBZ441" s="152"/>
      <c r="CCA441" s="152"/>
      <c r="CCB441" s="152"/>
      <c r="CCC441" s="152"/>
      <c r="CCD441" s="152"/>
      <c r="CCE441" s="152"/>
      <c r="CCF441" s="152"/>
      <c r="CCG441" s="152"/>
      <c r="CCH441" s="152"/>
      <c r="CCI441" s="152"/>
      <c r="CCJ441" s="152"/>
      <c r="CCK441" s="152"/>
      <c r="CCL441" s="152"/>
      <c r="CCM441" s="152"/>
      <c r="CCN441" s="152"/>
      <c r="CCO441" s="152"/>
      <c r="CCP441" s="152"/>
      <c r="CCQ441" s="152"/>
      <c r="CCR441" s="152"/>
      <c r="CCS441" s="152"/>
      <c r="CCT441" s="152"/>
      <c r="CCU441" s="152"/>
      <c r="CCV441" s="152"/>
      <c r="CCW441" s="152"/>
      <c r="CCX441" s="152"/>
      <c r="CCY441" s="152"/>
      <c r="CCZ441" s="152"/>
      <c r="CDA441" s="152"/>
      <c r="CDB441" s="152"/>
      <c r="CDC441" s="152"/>
      <c r="CDD441" s="152"/>
      <c r="CDE441" s="152"/>
      <c r="CDF441" s="152"/>
      <c r="CDG441" s="152"/>
      <c r="CDH441" s="152"/>
      <c r="CDI441" s="152"/>
      <c r="CDJ441" s="152"/>
      <c r="CDK441" s="152"/>
      <c r="CDL441" s="152"/>
      <c r="CDM441" s="152"/>
      <c r="CDN441" s="152"/>
      <c r="CDO441" s="152"/>
      <c r="CDP441" s="152"/>
      <c r="CDQ441" s="152"/>
      <c r="CDR441" s="152"/>
      <c r="CDS441" s="152"/>
      <c r="CDT441" s="152"/>
      <c r="CDU441" s="152"/>
      <c r="CDV441" s="152"/>
      <c r="CDW441" s="152"/>
      <c r="CDX441" s="152"/>
      <c r="CDY441" s="152"/>
      <c r="CDZ441" s="152"/>
      <c r="CEA441" s="152"/>
      <c r="CEB441" s="152"/>
      <c r="CEC441" s="152"/>
      <c r="CED441" s="152"/>
      <c r="CEE441" s="152"/>
      <c r="CEF441" s="152"/>
      <c r="CEG441" s="152"/>
      <c r="CEH441" s="152"/>
      <c r="CEI441" s="152"/>
      <c r="CEJ441" s="152"/>
      <c r="CEK441" s="152"/>
      <c r="CEL441" s="152"/>
      <c r="CEM441" s="152"/>
      <c r="CEN441" s="152"/>
      <c r="CEO441" s="152"/>
      <c r="CEP441" s="152"/>
      <c r="CEQ441" s="152"/>
      <c r="CER441" s="152"/>
      <c r="CES441" s="152"/>
      <c r="CET441" s="152"/>
      <c r="CEU441" s="152"/>
      <c r="CEV441" s="152"/>
      <c r="CEW441" s="152"/>
      <c r="CEX441" s="152"/>
      <c r="CEY441" s="152"/>
      <c r="CEZ441" s="152"/>
      <c r="CFA441" s="152"/>
      <c r="CFB441" s="152"/>
      <c r="CFC441" s="152"/>
      <c r="CFD441" s="152"/>
      <c r="CFE441" s="152"/>
      <c r="CFF441" s="152"/>
      <c r="CFG441" s="152"/>
      <c r="CFH441" s="152"/>
      <c r="CFI441" s="152"/>
      <c r="CFJ441" s="152"/>
      <c r="CFK441" s="152"/>
      <c r="CFL441" s="152"/>
      <c r="CFM441" s="152"/>
      <c r="CFN441" s="152"/>
      <c r="CFO441" s="152"/>
      <c r="CFP441" s="152"/>
      <c r="CFQ441" s="152"/>
      <c r="CFR441" s="152"/>
      <c r="CFS441" s="152"/>
      <c r="CFT441" s="152"/>
      <c r="CFU441" s="152"/>
      <c r="CFV441" s="152"/>
      <c r="CFW441" s="152"/>
      <c r="CFX441" s="152"/>
      <c r="CFY441" s="152"/>
      <c r="CFZ441" s="152"/>
      <c r="CGA441" s="152"/>
      <c r="CGB441" s="152"/>
      <c r="CGC441" s="152"/>
      <c r="CGD441" s="152"/>
      <c r="CGE441" s="152"/>
      <c r="CGF441" s="152"/>
      <c r="CGG441" s="152"/>
      <c r="CGH441" s="152"/>
      <c r="CGI441" s="152"/>
      <c r="CGJ441" s="152"/>
      <c r="CGK441" s="152"/>
      <c r="CGL441" s="152"/>
      <c r="CGM441" s="152"/>
      <c r="CGN441" s="152"/>
      <c r="CGO441" s="152"/>
      <c r="CGP441" s="152"/>
      <c r="CGQ441" s="152"/>
      <c r="CGR441" s="152"/>
      <c r="CGS441" s="152"/>
      <c r="CGT441" s="152"/>
      <c r="CGU441" s="152"/>
      <c r="CGV441" s="152"/>
      <c r="CGW441" s="152"/>
      <c r="CGX441" s="152"/>
      <c r="CGY441" s="152"/>
      <c r="CGZ441" s="152"/>
      <c r="CHA441" s="152"/>
      <c r="CHB441" s="152"/>
      <c r="CHC441" s="152"/>
      <c r="CHD441" s="152"/>
      <c r="CHE441" s="152"/>
      <c r="CHF441" s="152"/>
      <c r="CHG441" s="152"/>
      <c r="CHH441" s="152"/>
      <c r="CHI441" s="152"/>
      <c r="CHJ441" s="152"/>
      <c r="CHK441" s="152"/>
      <c r="CHL441" s="152"/>
      <c r="CHM441" s="152"/>
      <c r="CHN441" s="152"/>
      <c r="CHO441" s="152"/>
      <c r="CHP441" s="152"/>
      <c r="CHQ441" s="152"/>
      <c r="CHR441" s="152"/>
      <c r="CHS441" s="152"/>
      <c r="CHT441" s="152"/>
      <c r="CHU441" s="152"/>
      <c r="CHV441" s="152"/>
      <c r="CHW441" s="152"/>
      <c r="CHX441" s="152"/>
      <c r="CHY441" s="152"/>
      <c r="CHZ441" s="152"/>
      <c r="CIA441" s="152"/>
      <c r="CIB441" s="152"/>
      <c r="CIC441" s="152"/>
      <c r="CID441" s="152"/>
      <c r="CIE441" s="152"/>
      <c r="CIF441" s="152"/>
      <c r="CIG441" s="152"/>
      <c r="CIH441" s="152"/>
      <c r="CII441" s="152"/>
      <c r="CIJ441" s="152"/>
      <c r="CIK441" s="152"/>
      <c r="CIL441" s="152"/>
      <c r="CIM441" s="152"/>
      <c r="CIN441" s="152"/>
      <c r="CIO441" s="152"/>
      <c r="CIP441" s="152"/>
      <c r="CIQ441" s="152"/>
      <c r="CIR441" s="152"/>
      <c r="CIS441" s="152"/>
      <c r="CIT441" s="152"/>
      <c r="CIU441" s="152"/>
      <c r="CIV441" s="152"/>
      <c r="CIW441" s="152"/>
      <c r="CIX441" s="152"/>
      <c r="CIY441" s="152"/>
      <c r="CIZ441" s="152"/>
      <c r="CJA441" s="152"/>
      <c r="CJB441" s="152"/>
      <c r="CJC441" s="152"/>
      <c r="CJD441" s="152"/>
      <c r="CJE441" s="152"/>
      <c r="CJF441" s="152"/>
      <c r="CJG441" s="152"/>
      <c r="CJH441" s="152"/>
      <c r="CJI441" s="152"/>
      <c r="CJJ441" s="152"/>
      <c r="CJK441" s="152"/>
      <c r="CJL441" s="152"/>
      <c r="CJM441" s="152"/>
      <c r="CJN441" s="152"/>
      <c r="CJO441" s="152"/>
      <c r="CJP441" s="152"/>
      <c r="CJQ441" s="152"/>
      <c r="CJR441" s="152"/>
      <c r="CJS441" s="152"/>
      <c r="CJT441" s="152"/>
      <c r="CJU441" s="152"/>
      <c r="CJV441" s="152"/>
      <c r="CJW441" s="152"/>
      <c r="CJX441" s="152"/>
      <c r="CJY441" s="152"/>
      <c r="CJZ441" s="152"/>
      <c r="CKA441" s="152"/>
      <c r="CKB441" s="152"/>
      <c r="CKC441" s="152"/>
      <c r="CKD441" s="152"/>
      <c r="CKE441" s="152"/>
      <c r="CKF441" s="152"/>
      <c r="CKG441" s="152"/>
      <c r="CKH441" s="152"/>
      <c r="CKI441" s="152"/>
      <c r="CKJ441" s="152"/>
      <c r="CKK441" s="152"/>
      <c r="CKL441" s="152"/>
      <c r="CKM441" s="152"/>
      <c r="CKN441" s="152"/>
      <c r="CKO441" s="152"/>
      <c r="CKP441" s="152"/>
      <c r="CKQ441" s="152"/>
      <c r="CKR441" s="152"/>
      <c r="CKS441" s="152"/>
      <c r="CKT441" s="152"/>
      <c r="CKU441" s="152"/>
      <c r="CKV441" s="152"/>
      <c r="CKW441" s="152"/>
      <c r="CKX441" s="152"/>
      <c r="CKY441" s="152"/>
      <c r="CKZ441" s="152"/>
      <c r="CLA441" s="152"/>
      <c r="CLB441" s="152"/>
      <c r="CLC441" s="152"/>
      <c r="CLD441" s="152"/>
      <c r="CLE441" s="152"/>
      <c r="CLF441" s="152"/>
      <c r="CLG441" s="152"/>
      <c r="CLH441" s="152"/>
      <c r="CLI441" s="152"/>
      <c r="CLJ441" s="152"/>
      <c r="CLK441" s="152"/>
      <c r="CLL441" s="152"/>
      <c r="CLM441" s="152"/>
      <c r="CLN441" s="152"/>
      <c r="CLO441" s="152"/>
      <c r="CLP441" s="152"/>
      <c r="CLQ441" s="152"/>
      <c r="CLR441" s="152"/>
      <c r="CLS441" s="152"/>
      <c r="CLT441" s="152"/>
      <c r="CLU441" s="152"/>
      <c r="CLV441" s="152"/>
      <c r="CLW441" s="152"/>
      <c r="CLX441" s="152"/>
      <c r="CLY441" s="152"/>
      <c r="CLZ441" s="152"/>
      <c r="CMA441" s="152"/>
      <c r="CMB441" s="152"/>
      <c r="CMC441" s="152"/>
      <c r="CMD441" s="152"/>
      <c r="CME441" s="152"/>
      <c r="CMF441" s="152"/>
      <c r="CMG441" s="152"/>
      <c r="CMH441" s="152"/>
      <c r="CMI441" s="152"/>
      <c r="CMJ441" s="152"/>
      <c r="CMK441" s="152"/>
      <c r="CML441" s="152"/>
      <c r="CMM441" s="152"/>
      <c r="CMN441" s="152"/>
      <c r="CMO441" s="152"/>
      <c r="CMP441" s="152"/>
      <c r="CMQ441" s="152"/>
      <c r="CMR441" s="152"/>
      <c r="CMS441" s="152"/>
      <c r="CMT441" s="152"/>
      <c r="CMU441" s="152"/>
      <c r="CMV441" s="152"/>
      <c r="CMW441" s="152"/>
      <c r="CMX441" s="152"/>
      <c r="CMY441" s="152"/>
      <c r="CMZ441" s="152"/>
      <c r="CNA441" s="152"/>
      <c r="CNB441" s="152"/>
      <c r="CNC441" s="152"/>
      <c r="CND441" s="152"/>
      <c r="CNE441" s="152"/>
      <c r="CNF441" s="152"/>
      <c r="CNG441" s="152"/>
      <c r="CNH441" s="152"/>
      <c r="CNI441" s="152"/>
      <c r="CNJ441" s="152"/>
      <c r="CNK441" s="152"/>
      <c r="CNL441" s="152"/>
      <c r="CNM441" s="152"/>
      <c r="CNN441" s="152"/>
      <c r="CNO441" s="152"/>
      <c r="CNP441" s="152"/>
      <c r="CNQ441" s="152"/>
      <c r="CNR441" s="152"/>
      <c r="CNS441" s="152"/>
      <c r="CNT441" s="152"/>
      <c r="CNU441" s="152"/>
      <c r="CNV441" s="152"/>
      <c r="CNW441" s="152"/>
      <c r="CNX441" s="152"/>
      <c r="CNY441" s="152"/>
      <c r="CNZ441" s="152"/>
      <c r="COA441" s="152"/>
      <c r="COB441" s="152"/>
      <c r="COC441" s="152"/>
      <c r="COD441" s="152"/>
      <c r="COE441" s="152"/>
      <c r="COF441" s="152"/>
      <c r="COG441" s="152"/>
      <c r="COH441" s="152"/>
      <c r="COI441" s="152"/>
      <c r="COJ441" s="152"/>
      <c r="COK441" s="152"/>
      <c r="COL441" s="152"/>
      <c r="COM441" s="152"/>
      <c r="CON441" s="152"/>
      <c r="COO441" s="152"/>
      <c r="COP441" s="152"/>
      <c r="COQ441" s="152"/>
      <c r="COR441" s="152"/>
      <c r="COS441" s="152"/>
      <c r="COT441" s="152"/>
      <c r="COU441" s="152"/>
      <c r="COV441" s="152"/>
      <c r="COW441" s="152"/>
      <c r="COX441" s="152"/>
      <c r="COY441" s="152"/>
      <c r="COZ441" s="152"/>
      <c r="CPA441" s="152"/>
      <c r="CPB441" s="152"/>
      <c r="CPC441" s="152"/>
      <c r="CPD441" s="152"/>
      <c r="CPE441" s="152"/>
      <c r="CPF441" s="152"/>
      <c r="CPG441" s="152"/>
      <c r="CPH441" s="152"/>
      <c r="CPI441" s="152"/>
      <c r="CPJ441" s="152"/>
      <c r="CPK441" s="152"/>
      <c r="CPL441" s="152"/>
      <c r="CPM441" s="152"/>
      <c r="CPN441" s="152"/>
      <c r="CPO441" s="152"/>
      <c r="CPP441" s="152"/>
      <c r="CPQ441" s="152"/>
      <c r="CPR441" s="152"/>
      <c r="CPS441" s="152"/>
      <c r="CPT441" s="152"/>
      <c r="CPU441" s="152"/>
      <c r="CPV441" s="152"/>
      <c r="CPW441" s="152"/>
      <c r="CPX441" s="152"/>
      <c r="CPY441" s="152"/>
      <c r="CPZ441" s="152"/>
      <c r="CQA441" s="152"/>
      <c r="CQB441" s="152"/>
      <c r="CQC441" s="152"/>
      <c r="CQD441" s="152"/>
      <c r="CQE441" s="152"/>
      <c r="CQF441" s="152"/>
      <c r="CQG441" s="152"/>
      <c r="CQH441" s="152"/>
      <c r="CQI441" s="152"/>
      <c r="CQJ441" s="152"/>
      <c r="CQK441" s="152"/>
      <c r="CQL441" s="152"/>
      <c r="CQM441" s="152"/>
      <c r="CQN441" s="152"/>
      <c r="CQO441" s="152"/>
      <c r="CQP441" s="152"/>
      <c r="CQQ441" s="152"/>
      <c r="CQR441" s="152"/>
      <c r="CQS441" s="152"/>
      <c r="CQT441" s="152"/>
      <c r="CQU441" s="152"/>
      <c r="CQV441" s="152"/>
      <c r="CQW441" s="152"/>
      <c r="CQX441" s="152"/>
      <c r="CQY441" s="152"/>
      <c r="CQZ441" s="152"/>
      <c r="CRA441" s="152"/>
      <c r="CRB441" s="152"/>
      <c r="CRC441" s="152"/>
      <c r="CRD441" s="152"/>
      <c r="CRE441" s="152"/>
      <c r="CRF441" s="152"/>
      <c r="CRG441" s="152"/>
      <c r="CRH441" s="152"/>
      <c r="CRI441" s="152"/>
      <c r="CRJ441" s="152"/>
      <c r="CRK441" s="152"/>
      <c r="CRL441" s="152"/>
      <c r="CRM441" s="152"/>
      <c r="CRN441" s="152"/>
      <c r="CRO441" s="152"/>
      <c r="CRP441" s="152"/>
      <c r="CRQ441" s="152"/>
      <c r="CRR441" s="152"/>
      <c r="CRS441" s="152"/>
      <c r="CRT441" s="152"/>
      <c r="CRU441" s="152"/>
      <c r="CRV441" s="152"/>
      <c r="CRW441" s="152"/>
      <c r="CRX441" s="152"/>
      <c r="CRY441" s="152"/>
      <c r="CRZ441" s="152"/>
      <c r="CSA441" s="152"/>
      <c r="CSB441" s="152"/>
      <c r="CSC441" s="152"/>
      <c r="CSD441" s="152"/>
      <c r="CSE441" s="152"/>
      <c r="CSF441" s="152"/>
      <c r="CSG441" s="152"/>
      <c r="CSH441" s="152"/>
      <c r="CSI441" s="152"/>
      <c r="CSJ441" s="152"/>
      <c r="CSK441" s="152"/>
      <c r="CSL441" s="152"/>
      <c r="CSM441" s="152"/>
      <c r="CSN441" s="152"/>
      <c r="CSO441" s="152"/>
      <c r="CSP441" s="152"/>
      <c r="CSQ441" s="152"/>
      <c r="CSR441" s="152"/>
      <c r="CSS441" s="152"/>
      <c r="CST441" s="152"/>
      <c r="CSU441" s="152"/>
      <c r="CSV441" s="152"/>
      <c r="CSW441" s="152"/>
      <c r="CSX441" s="152"/>
      <c r="CSY441" s="152"/>
      <c r="CSZ441" s="152"/>
      <c r="CTA441" s="152"/>
      <c r="CTB441" s="152"/>
      <c r="CTC441" s="152"/>
      <c r="CTD441" s="152"/>
      <c r="CTE441" s="152"/>
      <c r="CTF441" s="152"/>
      <c r="CTG441" s="152"/>
      <c r="CTH441" s="152"/>
      <c r="CTI441" s="152"/>
      <c r="CTJ441" s="152"/>
      <c r="CTK441" s="152"/>
      <c r="CTL441" s="152"/>
      <c r="CTM441" s="152"/>
      <c r="CTN441" s="152"/>
      <c r="CTO441" s="152"/>
      <c r="CTP441" s="152"/>
      <c r="CTQ441" s="152"/>
      <c r="CTR441" s="152"/>
      <c r="CTS441" s="152"/>
      <c r="CTT441" s="152"/>
      <c r="CTU441" s="152"/>
      <c r="CTV441" s="152"/>
      <c r="CTW441" s="152"/>
      <c r="CTX441" s="152"/>
      <c r="CTY441" s="152"/>
      <c r="CTZ441" s="152"/>
      <c r="CUA441" s="152"/>
      <c r="CUB441" s="152"/>
      <c r="CUC441" s="152"/>
      <c r="CUD441" s="152"/>
      <c r="CUE441" s="152"/>
      <c r="CUF441" s="152"/>
      <c r="CUG441" s="152"/>
      <c r="CUH441" s="152"/>
      <c r="CUI441" s="152"/>
      <c r="CUJ441" s="152"/>
      <c r="CUK441" s="152"/>
      <c r="CUL441" s="152"/>
      <c r="CUM441" s="152"/>
      <c r="CUN441" s="152"/>
      <c r="CUO441" s="152"/>
      <c r="CUP441" s="152"/>
      <c r="CUQ441" s="152"/>
      <c r="CUR441" s="152"/>
      <c r="CUS441" s="152"/>
      <c r="CUT441" s="152"/>
      <c r="CUU441" s="152"/>
      <c r="CUV441" s="152"/>
      <c r="CUW441" s="152"/>
      <c r="CUX441" s="152"/>
      <c r="CUY441" s="152"/>
      <c r="CUZ441" s="152"/>
      <c r="CVA441" s="152"/>
      <c r="CVB441" s="152"/>
      <c r="CVC441" s="152"/>
      <c r="CVD441" s="152"/>
      <c r="CVE441" s="152"/>
      <c r="CVF441" s="152"/>
      <c r="CVG441" s="152"/>
      <c r="CVH441" s="152"/>
      <c r="CVI441" s="152"/>
      <c r="CVJ441" s="152"/>
      <c r="CVK441" s="152"/>
      <c r="CVL441" s="152"/>
      <c r="CVM441" s="152"/>
      <c r="CVN441" s="152"/>
      <c r="CVO441" s="152"/>
      <c r="CVP441" s="152"/>
      <c r="CVQ441" s="152"/>
      <c r="CVR441" s="152"/>
      <c r="CVS441" s="152"/>
      <c r="CVT441" s="152"/>
      <c r="CVU441" s="152"/>
      <c r="CVV441" s="152"/>
      <c r="CVW441" s="152"/>
      <c r="CVX441" s="152"/>
      <c r="CVY441" s="152"/>
      <c r="CVZ441" s="152"/>
      <c r="CWA441" s="152"/>
      <c r="CWB441" s="152"/>
      <c r="CWC441" s="152"/>
      <c r="CWD441" s="152"/>
      <c r="CWE441" s="152"/>
      <c r="CWF441" s="152"/>
      <c r="CWG441" s="152"/>
      <c r="CWH441" s="152"/>
      <c r="CWI441" s="152"/>
      <c r="CWJ441" s="152"/>
      <c r="CWK441" s="152"/>
      <c r="CWL441" s="152"/>
      <c r="CWM441" s="152"/>
      <c r="CWN441" s="152"/>
      <c r="CWO441" s="152"/>
      <c r="CWP441" s="152"/>
      <c r="CWQ441" s="152"/>
      <c r="CWR441" s="152"/>
      <c r="CWS441" s="152"/>
      <c r="CWT441" s="152"/>
      <c r="CWU441" s="152"/>
      <c r="CWV441" s="152"/>
      <c r="CWW441" s="152"/>
      <c r="CWX441" s="152"/>
      <c r="CWY441" s="152"/>
      <c r="CWZ441" s="152"/>
      <c r="CXA441" s="152"/>
      <c r="CXB441" s="152"/>
      <c r="CXC441" s="152"/>
      <c r="CXD441" s="152"/>
      <c r="CXE441" s="152"/>
      <c r="CXF441" s="152"/>
      <c r="CXG441" s="152"/>
      <c r="CXH441" s="152"/>
      <c r="CXI441" s="152"/>
      <c r="CXJ441" s="152"/>
      <c r="CXK441" s="152"/>
      <c r="CXL441" s="152"/>
      <c r="CXM441" s="152"/>
      <c r="CXN441" s="152"/>
      <c r="CXO441" s="152"/>
      <c r="CXP441" s="152"/>
      <c r="CXQ441" s="152"/>
      <c r="CXR441" s="152"/>
      <c r="CXS441" s="152"/>
      <c r="CXT441" s="152"/>
      <c r="CXU441" s="152"/>
      <c r="CXV441" s="152"/>
      <c r="CXW441" s="152"/>
      <c r="CXX441" s="152"/>
      <c r="CXY441" s="152"/>
      <c r="CXZ441" s="152"/>
      <c r="CYA441" s="152"/>
      <c r="CYB441" s="152"/>
      <c r="CYC441" s="152"/>
      <c r="CYD441" s="152"/>
      <c r="CYE441" s="152"/>
      <c r="CYF441" s="152"/>
      <c r="CYG441" s="152"/>
      <c r="CYH441" s="152"/>
      <c r="CYI441" s="152"/>
      <c r="CYJ441" s="152"/>
      <c r="CYK441" s="152"/>
      <c r="CYL441" s="152"/>
      <c r="CYM441" s="152"/>
      <c r="CYN441" s="152"/>
      <c r="CYO441" s="152"/>
      <c r="CYP441" s="152"/>
      <c r="CYQ441" s="152"/>
      <c r="CYR441" s="152"/>
      <c r="CYS441" s="152"/>
      <c r="CYT441" s="152"/>
      <c r="CYU441" s="152"/>
      <c r="CYV441" s="152"/>
      <c r="CYW441" s="152"/>
      <c r="CYX441" s="152"/>
      <c r="CYY441" s="152"/>
      <c r="CYZ441" s="152"/>
      <c r="CZA441" s="152"/>
      <c r="CZB441" s="152"/>
      <c r="CZC441" s="152"/>
      <c r="CZD441" s="152"/>
      <c r="CZE441" s="152"/>
      <c r="CZF441" s="152"/>
      <c r="CZG441" s="152"/>
      <c r="CZH441" s="152"/>
      <c r="CZI441" s="152"/>
      <c r="CZJ441" s="152"/>
      <c r="CZK441" s="152"/>
      <c r="CZL441" s="152"/>
      <c r="CZM441" s="152"/>
      <c r="CZN441" s="152"/>
      <c r="CZO441" s="152"/>
      <c r="CZP441" s="152"/>
      <c r="CZQ441" s="152"/>
      <c r="CZR441" s="152"/>
      <c r="CZS441" s="152"/>
      <c r="CZT441" s="152"/>
      <c r="CZU441" s="152"/>
      <c r="CZV441" s="152"/>
      <c r="CZW441" s="152"/>
      <c r="CZX441" s="152"/>
      <c r="CZY441" s="152"/>
      <c r="CZZ441" s="152"/>
      <c r="DAA441" s="152"/>
      <c r="DAB441" s="152"/>
      <c r="DAC441" s="152"/>
      <c r="DAD441" s="152"/>
      <c r="DAE441" s="152"/>
      <c r="DAF441" s="152"/>
      <c r="DAG441" s="152"/>
      <c r="DAH441" s="152"/>
      <c r="DAI441" s="152"/>
      <c r="DAJ441" s="152"/>
      <c r="DAK441" s="152"/>
      <c r="DAL441" s="152"/>
      <c r="DAM441" s="152"/>
      <c r="DAN441" s="152"/>
      <c r="DAO441" s="152"/>
      <c r="DAP441" s="152"/>
      <c r="DAQ441" s="152"/>
      <c r="DAR441" s="152"/>
      <c r="DAS441" s="152"/>
      <c r="DAT441" s="152"/>
      <c r="DAU441" s="152"/>
      <c r="DAV441" s="152"/>
      <c r="DAW441" s="152"/>
      <c r="DAX441" s="152"/>
      <c r="DAY441" s="152"/>
      <c r="DAZ441" s="152"/>
      <c r="DBA441" s="152"/>
      <c r="DBB441" s="152"/>
      <c r="DBC441" s="152"/>
      <c r="DBD441" s="152"/>
      <c r="DBE441" s="152"/>
      <c r="DBF441" s="152"/>
      <c r="DBG441" s="152"/>
      <c r="DBH441" s="152"/>
      <c r="DBI441" s="152"/>
      <c r="DBJ441" s="152"/>
      <c r="DBK441" s="152"/>
      <c r="DBL441" s="152"/>
      <c r="DBM441" s="152"/>
      <c r="DBN441" s="152"/>
      <c r="DBO441" s="152"/>
      <c r="DBP441" s="152"/>
      <c r="DBQ441" s="152"/>
      <c r="DBR441" s="152"/>
      <c r="DBS441" s="152"/>
      <c r="DBT441" s="152"/>
      <c r="DBU441" s="152"/>
      <c r="DBV441" s="152"/>
      <c r="DBW441" s="152"/>
      <c r="DBX441" s="152"/>
      <c r="DBY441" s="152"/>
      <c r="DBZ441" s="152"/>
      <c r="DCA441" s="152"/>
      <c r="DCB441" s="152"/>
      <c r="DCC441" s="152"/>
      <c r="DCD441" s="152"/>
      <c r="DCE441" s="152"/>
      <c r="DCF441" s="152"/>
      <c r="DCG441" s="152"/>
      <c r="DCH441" s="152"/>
      <c r="DCI441" s="152"/>
      <c r="DCJ441" s="152"/>
      <c r="DCK441" s="152"/>
      <c r="DCL441" s="152"/>
      <c r="DCM441" s="152"/>
      <c r="DCN441" s="152"/>
      <c r="DCO441" s="152"/>
      <c r="DCP441" s="152"/>
      <c r="DCQ441" s="152"/>
      <c r="DCR441" s="152"/>
      <c r="DCS441" s="152"/>
      <c r="DCT441" s="152"/>
      <c r="DCU441" s="152"/>
      <c r="DCV441" s="152"/>
      <c r="DCW441" s="152"/>
      <c r="DCX441" s="152"/>
      <c r="DCY441" s="152"/>
      <c r="DCZ441" s="152"/>
      <c r="DDA441" s="152"/>
      <c r="DDB441" s="152"/>
      <c r="DDC441" s="152"/>
      <c r="DDD441" s="152"/>
      <c r="DDE441" s="152"/>
      <c r="DDF441" s="152"/>
      <c r="DDG441" s="152"/>
      <c r="DDH441" s="152"/>
      <c r="DDI441" s="152"/>
      <c r="DDJ441" s="152"/>
      <c r="DDK441" s="152"/>
      <c r="DDL441" s="152"/>
      <c r="DDM441" s="152"/>
      <c r="DDN441" s="152"/>
      <c r="DDO441" s="152"/>
      <c r="DDP441" s="152"/>
      <c r="DDQ441" s="152"/>
      <c r="DDR441" s="152"/>
      <c r="DDS441" s="152"/>
      <c r="DDT441" s="152"/>
      <c r="DDU441" s="152"/>
      <c r="DDV441" s="152"/>
      <c r="DDW441" s="152"/>
      <c r="DDX441" s="152"/>
      <c r="DDY441" s="152"/>
      <c r="DDZ441" s="152"/>
      <c r="DEA441" s="152"/>
      <c r="DEB441" s="152"/>
      <c r="DEC441" s="152"/>
      <c r="DED441" s="152"/>
      <c r="DEE441" s="152"/>
      <c r="DEF441" s="152"/>
      <c r="DEG441" s="152"/>
      <c r="DEH441" s="152"/>
      <c r="DEI441" s="152"/>
      <c r="DEJ441" s="152"/>
      <c r="DEK441" s="152"/>
      <c r="DEL441" s="152"/>
      <c r="DEM441" s="152"/>
      <c r="DEN441" s="152"/>
      <c r="DEO441" s="152"/>
      <c r="DEP441" s="152"/>
      <c r="DEQ441" s="152"/>
      <c r="DER441" s="152"/>
      <c r="DES441" s="152"/>
      <c r="DET441" s="152"/>
      <c r="DEU441" s="152"/>
      <c r="DEV441" s="152"/>
      <c r="DEW441" s="152"/>
      <c r="DEX441" s="152"/>
      <c r="DEY441" s="152"/>
      <c r="DEZ441" s="152"/>
      <c r="DFA441" s="152"/>
      <c r="DFB441" s="152"/>
      <c r="DFC441" s="152"/>
      <c r="DFD441" s="152"/>
      <c r="DFE441" s="152"/>
      <c r="DFF441" s="152"/>
      <c r="DFG441" s="152"/>
      <c r="DFH441" s="152"/>
      <c r="DFI441" s="152"/>
      <c r="DFJ441" s="152"/>
      <c r="DFK441" s="152"/>
      <c r="DFL441" s="152"/>
      <c r="DFM441" s="152"/>
      <c r="DFN441" s="152"/>
      <c r="DFO441" s="152"/>
      <c r="DFP441" s="152"/>
      <c r="DFQ441" s="152"/>
      <c r="DFR441" s="152"/>
      <c r="DFS441" s="152"/>
      <c r="DFT441" s="152"/>
      <c r="DFU441" s="152"/>
      <c r="DFV441" s="152"/>
      <c r="DFW441" s="152"/>
      <c r="DFX441" s="152"/>
      <c r="DFY441" s="152"/>
      <c r="DFZ441" s="152"/>
      <c r="DGA441" s="152"/>
      <c r="DGB441" s="152"/>
      <c r="DGC441" s="152"/>
      <c r="DGD441" s="152"/>
      <c r="DGE441" s="152"/>
      <c r="DGF441" s="152"/>
      <c r="DGG441" s="152"/>
      <c r="DGH441" s="152"/>
      <c r="DGI441" s="152"/>
      <c r="DGJ441" s="152"/>
      <c r="DGK441" s="152"/>
      <c r="DGL441" s="152"/>
      <c r="DGM441" s="152"/>
      <c r="DGN441" s="152"/>
      <c r="DGO441" s="152"/>
      <c r="DGP441" s="152"/>
      <c r="DGQ441" s="152"/>
      <c r="DGR441" s="152"/>
      <c r="DGS441" s="152"/>
      <c r="DGT441" s="152"/>
      <c r="DGU441" s="152"/>
      <c r="DGV441" s="152"/>
      <c r="DGW441" s="152"/>
      <c r="DGX441" s="152"/>
      <c r="DGY441" s="152"/>
      <c r="DGZ441" s="152"/>
      <c r="DHA441" s="152"/>
      <c r="DHB441" s="152"/>
      <c r="DHC441" s="152"/>
      <c r="DHD441" s="152"/>
      <c r="DHE441" s="152"/>
      <c r="DHF441" s="152"/>
      <c r="DHG441" s="152"/>
      <c r="DHH441" s="152"/>
      <c r="DHI441" s="152"/>
      <c r="DHJ441" s="152"/>
      <c r="DHK441" s="152"/>
      <c r="DHL441" s="152"/>
      <c r="DHM441" s="152"/>
      <c r="DHN441" s="152"/>
      <c r="DHO441" s="152"/>
      <c r="DHP441" s="152"/>
      <c r="DHQ441" s="152"/>
      <c r="DHR441" s="152"/>
      <c r="DHS441" s="152"/>
      <c r="DHT441" s="152"/>
      <c r="DHU441" s="152"/>
      <c r="DHV441" s="152"/>
      <c r="DHW441" s="152"/>
      <c r="DHX441" s="152"/>
      <c r="DHY441" s="152"/>
      <c r="DHZ441" s="152"/>
      <c r="DIA441" s="152"/>
      <c r="DIB441" s="152"/>
      <c r="DIC441" s="152"/>
      <c r="DID441" s="152"/>
      <c r="DIE441" s="152"/>
      <c r="DIF441" s="152"/>
      <c r="DIG441" s="152"/>
      <c r="DIH441" s="152"/>
      <c r="DII441" s="152"/>
      <c r="DIJ441" s="152"/>
      <c r="DIK441" s="152"/>
      <c r="DIL441" s="152"/>
      <c r="DIM441" s="152"/>
      <c r="DIN441" s="152"/>
      <c r="DIO441" s="152"/>
      <c r="DIP441" s="152"/>
      <c r="DIQ441" s="152"/>
      <c r="DIR441" s="152"/>
      <c r="DIS441" s="152"/>
      <c r="DIT441" s="152"/>
      <c r="DIU441" s="152"/>
      <c r="DIV441" s="152"/>
      <c r="DIW441" s="152"/>
      <c r="DIX441" s="152"/>
      <c r="DIY441" s="152"/>
      <c r="DIZ441" s="152"/>
      <c r="DJA441" s="152"/>
      <c r="DJB441" s="152"/>
      <c r="DJC441" s="152"/>
      <c r="DJD441" s="152"/>
      <c r="DJE441" s="152"/>
      <c r="DJF441" s="152"/>
      <c r="DJG441" s="152"/>
      <c r="DJH441" s="152"/>
      <c r="DJI441" s="152"/>
      <c r="DJJ441" s="152"/>
      <c r="DJK441" s="152"/>
      <c r="DJL441" s="152"/>
      <c r="DJM441" s="152"/>
      <c r="DJN441" s="152"/>
      <c r="DJO441" s="152"/>
      <c r="DJP441" s="152"/>
      <c r="DJQ441" s="152"/>
      <c r="DJR441" s="152"/>
      <c r="DJS441" s="152"/>
      <c r="DJT441" s="152"/>
      <c r="DJU441" s="152"/>
      <c r="DJV441" s="152"/>
      <c r="DJW441" s="152"/>
      <c r="DJX441" s="152"/>
      <c r="DJY441" s="152"/>
      <c r="DJZ441" s="152"/>
      <c r="DKA441" s="152"/>
      <c r="DKB441" s="152"/>
      <c r="DKC441" s="152"/>
      <c r="DKD441" s="152"/>
      <c r="DKE441" s="152"/>
      <c r="DKF441" s="152"/>
      <c r="DKG441" s="152"/>
      <c r="DKH441" s="152"/>
      <c r="DKI441" s="152"/>
      <c r="DKJ441" s="152"/>
      <c r="DKK441" s="152"/>
      <c r="DKL441" s="152"/>
      <c r="DKM441" s="152"/>
      <c r="DKN441" s="152"/>
      <c r="DKO441" s="152"/>
      <c r="DKP441" s="152"/>
      <c r="DKQ441" s="152"/>
      <c r="DKR441" s="152"/>
      <c r="DKS441" s="152"/>
      <c r="DKT441" s="152"/>
      <c r="DKU441" s="152"/>
      <c r="DKV441" s="152"/>
      <c r="DKW441" s="152"/>
      <c r="DKX441" s="152"/>
      <c r="DKY441" s="152"/>
      <c r="DKZ441" s="152"/>
      <c r="DLA441" s="152"/>
      <c r="DLB441" s="152"/>
      <c r="DLC441" s="152"/>
      <c r="DLD441" s="152"/>
      <c r="DLE441" s="152"/>
      <c r="DLF441" s="152"/>
      <c r="DLG441" s="152"/>
      <c r="DLH441" s="152"/>
      <c r="DLI441" s="152"/>
      <c r="DLJ441" s="152"/>
      <c r="DLK441" s="152"/>
      <c r="DLL441" s="152"/>
      <c r="DLM441" s="152"/>
      <c r="DLN441" s="152"/>
      <c r="DLO441" s="152"/>
      <c r="DLP441" s="152"/>
      <c r="DLQ441" s="152"/>
      <c r="DLR441" s="152"/>
      <c r="DLS441" s="152"/>
      <c r="DLT441" s="152"/>
      <c r="DLU441" s="152"/>
      <c r="DLV441" s="152"/>
      <c r="DLW441" s="152"/>
      <c r="DLX441" s="152"/>
      <c r="DLY441" s="152"/>
      <c r="DLZ441" s="152"/>
      <c r="DMA441" s="152"/>
      <c r="DMB441" s="152"/>
      <c r="DMC441" s="152"/>
      <c r="DMD441" s="152"/>
      <c r="DME441" s="152"/>
      <c r="DMF441" s="152"/>
      <c r="DMG441" s="152"/>
      <c r="DMH441" s="152"/>
      <c r="DMI441" s="152"/>
      <c r="DMJ441" s="152"/>
      <c r="DMK441" s="152"/>
      <c r="DML441" s="152"/>
      <c r="DMM441" s="152"/>
      <c r="DMN441" s="152"/>
      <c r="DMO441" s="152"/>
      <c r="DMP441" s="152"/>
      <c r="DMQ441" s="152"/>
      <c r="DMR441" s="152"/>
      <c r="DMS441" s="152"/>
      <c r="DMT441" s="152"/>
      <c r="DMU441" s="152"/>
      <c r="DMV441" s="152"/>
      <c r="DMW441" s="152"/>
      <c r="DMX441" s="152"/>
      <c r="DMY441" s="152"/>
      <c r="DMZ441" s="152"/>
      <c r="DNA441" s="152"/>
      <c r="DNB441" s="152"/>
      <c r="DNC441" s="152"/>
      <c r="DND441" s="152"/>
      <c r="DNE441" s="152"/>
      <c r="DNF441" s="152"/>
      <c r="DNG441" s="152"/>
      <c r="DNH441" s="152"/>
      <c r="DNI441" s="152"/>
      <c r="DNJ441" s="152"/>
      <c r="DNK441" s="152"/>
      <c r="DNL441" s="152"/>
      <c r="DNM441" s="152"/>
      <c r="DNN441" s="152"/>
      <c r="DNO441" s="152"/>
      <c r="DNP441" s="152"/>
      <c r="DNQ441" s="152"/>
      <c r="DNR441" s="152"/>
      <c r="DNS441" s="152"/>
      <c r="DNT441" s="152"/>
      <c r="DNU441" s="152"/>
      <c r="DNV441" s="152"/>
      <c r="DNW441" s="152"/>
      <c r="DNX441" s="152"/>
      <c r="DNY441" s="152"/>
      <c r="DNZ441" s="152"/>
      <c r="DOA441" s="152"/>
      <c r="DOB441" s="152"/>
      <c r="DOC441" s="152"/>
      <c r="DOD441" s="152"/>
      <c r="DOE441" s="152"/>
      <c r="DOF441" s="152"/>
      <c r="DOG441" s="152"/>
      <c r="DOH441" s="152"/>
      <c r="DOI441" s="152"/>
      <c r="DOJ441" s="152"/>
      <c r="DOK441" s="152"/>
      <c r="DOL441" s="152"/>
      <c r="DOM441" s="152"/>
      <c r="DON441" s="152"/>
      <c r="DOO441" s="152"/>
      <c r="DOP441" s="152"/>
      <c r="DOQ441" s="152"/>
      <c r="DOR441" s="152"/>
      <c r="DOS441" s="152"/>
      <c r="DOT441" s="152"/>
      <c r="DOU441" s="152"/>
      <c r="DOV441" s="152"/>
      <c r="DOW441" s="152"/>
      <c r="DOX441" s="152"/>
      <c r="DOY441" s="152"/>
      <c r="DOZ441" s="152"/>
      <c r="DPA441" s="152"/>
      <c r="DPB441" s="152"/>
      <c r="DPC441" s="152"/>
      <c r="DPD441" s="152"/>
      <c r="DPE441" s="152"/>
      <c r="DPF441" s="152"/>
      <c r="DPG441" s="152"/>
      <c r="DPH441" s="152"/>
      <c r="DPI441" s="152"/>
      <c r="DPJ441" s="152"/>
      <c r="DPK441" s="152"/>
      <c r="DPL441" s="152"/>
      <c r="DPM441" s="152"/>
      <c r="DPN441" s="152"/>
      <c r="DPO441" s="152"/>
      <c r="DPP441" s="152"/>
      <c r="DPQ441" s="152"/>
      <c r="DPR441" s="152"/>
      <c r="DPS441" s="152"/>
      <c r="DPT441" s="152"/>
      <c r="DPU441" s="152"/>
      <c r="DPV441" s="152"/>
      <c r="DPW441" s="152"/>
      <c r="DPX441" s="152"/>
      <c r="DPY441" s="152"/>
      <c r="DPZ441" s="152"/>
      <c r="DQA441" s="152"/>
      <c r="DQB441" s="152"/>
      <c r="DQC441" s="152"/>
      <c r="DQD441" s="152"/>
      <c r="DQE441" s="152"/>
      <c r="DQF441" s="152"/>
      <c r="DQG441" s="152"/>
      <c r="DQH441" s="152"/>
      <c r="DQI441" s="152"/>
      <c r="DQJ441" s="152"/>
      <c r="DQK441" s="152"/>
      <c r="DQL441" s="152"/>
      <c r="DQM441" s="152"/>
      <c r="DQN441" s="152"/>
      <c r="DQO441" s="152"/>
      <c r="DQP441" s="152"/>
      <c r="DQQ441" s="152"/>
      <c r="DQR441" s="152"/>
      <c r="DQS441" s="152"/>
      <c r="DQT441" s="152"/>
      <c r="DQU441" s="152"/>
      <c r="DQV441" s="152"/>
      <c r="DQW441" s="152"/>
      <c r="DQX441" s="152"/>
      <c r="DQY441" s="152"/>
      <c r="DQZ441" s="152"/>
      <c r="DRA441" s="152"/>
      <c r="DRB441" s="152"/>
      <c r="DRC441" s="152"/>
      <c r="DRD441" s="152"/>
      <c r="DRE441" s="152"/>
      <c r="DRF441" s="152"/>
      <c r="DRG441" s="152"/>
      <c r="DRH441" s="152"/>
      <c r="DRI441" s="152"/>
      <c r="DRJ441" s="152"/>
      <c r="DRK441" s="152"/>
      <c r="DRL441" s="152"/>
      <c r="DRM441" s="152"/>
      <c r="DRN441" s="152"/>
      <c r="DRO441" s="152"/>
      <c r="DRP441" s="152"/>
      <c r="DRQ441" s="152"/>
      <c r="DRR441" s="152"/>
      <c r="DRS441" s="152"/>
      <c r="DRT441" s="152"/>
      <c r="DRU441" s="152"/>
      <c r="DRV441" s="152"/>
      <c r="DRW441" s="152"/>
      <c r="DRX441" s="152"/>
      <c r="DRY441" s="152"/>
      <c r="DRZ441" s="152"/>
      <c r="DSA441" s="152"/>
      <c r="DSB441" s="152"/>
      <c r="DSC441" s="152"/>
      <c r="DSD441" s="152"/>
      <c r="DSE441" s="152"/>
      <c r="DSF441" s="152"/>
      <c r="DSG441" s="152"/>
      <c r="DSH441" s="152"/>
      <c r="DSI441" s="152"/>
      <c r="DSJ441" s="152"/>
      <c r="DSK441" s="152"/>
      <c r="DSL441" s="152"/>
      <c r="DSM441" s="152"/>
      <c r="DSN441" s="152"/>
      <c r="DSO441" s="152"/>
      <c r="DSP441" s="152"/>
      <c r="DSQ441" s="152"/>
      <c r="DSR441" s="152"/>
      <c r="DSS441" s="152"/>
      <c r="DST441" s="152"/>
      <c r="DSU441" s="152"/>
      <c r="DSV441" s="152"/>
      <c r="DSW441" s="152"/>
      <c r="DSX441" s="152"/>
      <c r="DSY441" s="152"/>
      <c r="DSZ441" s="152"/>
      <c r="DTA441" s="152"/>
      <c r="DTB441" s="152"/>
      <c r="DTC441" s="152"/>
      <c r="DTD441" s="152"/>
      <c r="DTE441" s="152"/>
      <c r="DTF441" s="152"/>
      <c r="DTG441" s="152"/>
      <c r="DTH441" s="152"/>
      <c r="DTI441" s="152"/>
      <c r="DTJ441" s="152"/>
      <c r="DTK441" s="152"/>
      <c r="DTL441" s="152"/>
      <c r="DTM441" s="152"/>
      <c r="DTN441" s="152"/>
      <c r="DTO441" s="152"/>
      <c r="DTP441" s="152"/>
      <c r="DTQ441" s="152"/>
      <c r="DTR441" s="152"/>
      <c r="DTS441" s="152"/>
      <c r="DTT441" s="152"/>
      <c r="DTU441" s="152"/>
      <c r="DTV441" s="152"/>
      <c r="DTW441" s="152"/>
      <c r="DTX441" s="152"/>
      <c r="DTY441" s="152"/>
      <c r="DTZ441" s="152"/>
      <c r="DUA441" s="152"/>
      <c r="DUB441" s="152"/>
      <c r="DUC441" s="152"/>
      <c r="DUD441" s="152"/>
      <c r="DUE441" s="152"/>
      <c r="DUF441" s="152"/>
      <c r="DUG441" s="152"/>
      <c r="DUH441" s="152"/>
      <c r="DUI441" s="152"/>
      <c r="DUJ441" s="152"/>
      <c r="DUK441" s="152"/>
      <c r="DUL441" s="152"/>
      <c r="DUM441" s="152"/>
      <c r="DUN441" s="152"/>
      <c r="DUO441" s="152"/>
      <c r="DUP441" s="152"/>
      <c r="DUQ441" s="152"/>
      <c r="DUR441" s="152"/>
      <c r="DUS441" s="152"/>
      <c r="DUT441" s="152"/>
      <c r="DUU441" s="152"/>
      <c r="DUV441" s="152"/>
      <c r="DUW441" s="152"/>
      <c r="DUX441" s="152"/>
      <c r="DUY441" s="152"/>
      <c r="DUZ441" s="152"/>
      <c r="DVA441" s="152"/>
      <c r="DVB441" s="152"/>
      <c r="DVC441" s="152"/>
      <c r="DVD441" s="152"/>
      <c r="DVE441" s="152"/>
      <c r="DVF441" s="152"/>
      <c r="DVG441" s="152"/>
      <c r="DVH441" s="152"/>
      <c r="DVI441" s="152"/>
      <c r="DVJ441" s="152"/>
      <c r="DVK441" s="152"/>
      <c r="DVL441" s="152"/>
      <c r="DVM441" s="152"/>
      <c r="DVN441" s="152"/>
      <c r="DVO441" s="152"/>
      <c r="DVP441" s="152"/>
      <c r="DVQ441" s="152"/>
      <c r="DVR441" s="152"/>
      <c r="DVS441" s="152"/>
      <c r="DVT441" s="152"/>
      <c r="DVU441" s="152"/>
      <c r="DVV441" s="152"/>
      <c r="DVW441" s="152"/>
      <c r="DVX441" s="152"/>
      <c r="DVY441" s="152"/>
      <c r="DVZ441" s="152"/>
      <c r="DWA441" s="152"/>
      <c r="DWB441" s="152"/>
      <c r="DWC441" s="152"/>
      <c r="DWD441" s="152"/>
      <c r="DWE441" s="152"/>
      <c r="DWF441" s="152"/>
      <c r="DWG441" s="152"/>
      <c r="DWH441" s="152"/>
      <c r="DWI441" s="152"/>
      <c r="DWJ441" s="152"/>
      <c r="DWK441" s="152"/>
      <c r="DWL441" s="152"/>
      <c r="DWM441" s="152"/>
      <c r="DWN441" s="152"/>
      <c r="DWO441" s="152"/>
      <c r="DWP441" s="152"/>
      <c r="DWQ441" s="152"/>
      <c r="DWR441" s="152"/>
      <c r="DWS441" s="152"/>
      <c r="DWT441" s="152"/>
      <c r="DWU441" s="152"/>
      <c r="DWV441" s="152"/>
      <c r="DWW441" s="152"/>
      <c r="DWX441" s="152"/>
      <c r="DWY441" s="152"/>
      <c r="DWZ441" s="152"/>
      <c r="DXA441" s="152"/>
      <c r="DXB441" s="152"/>
      <c r="DXC441" s="152"/>
      <c r="DXD441" s="152"/>
      <c r="DXE441" s="152"/>
      <c r="DXF441" s="152"/>
      <c r="DXG441" s="152"/>
      <c r="DXH441" s="152"/>
      <c r="DXI441" s="152"/>
      <c r="DXJ441" s="152"/>
      <c r="DXK441" s="152"/>
      <c r="DXL441" s="152"/>
      <c r="DXM441" s="152"/>
      <c r="DXN441" s="152"/>
      <c r="DXO441" s="152"/>
      <c r="DXP441" s="152"/>
      <c r="DXQ441" s="152"/>
      <c r="DXR441" s="152"/>
      <c r="DXS441" s="152"/>
      <c r="DXT441" s="152"/>
      <c r="DXU441" s="152"/>
      <c r="DXV441" s="152"/>
      <c r="DXW441" s="152"/>
      <c r="DXX441" s="152"/>
      <c r="DXY441" s="152"/>
      <c r="DXZ441" s="152"/>
      <c r="DYA441" s="152"/>
      <c r="DYB441" s="152"/>
      <c r="DYC441" s="152"/>
      <c r="DYD441" s="152"/>
      <c r="DYE441" s="152"/>
      <c r="DYF441" s="152"/>
      <c r="DYG441" s="152"/>
      <c r="DYH441" s="152"/>
      <c r="DYI441" s="152"/>
      <c r="DYJ441" s="152"/>
      <c r="DYK441" s="152"/>
      <c r="DYL441" s="152"/>
      <c r="DYM441" s="152"/>
      <c r="DYN441" s="152"/>
      <c r="DYO441" s="152"/>
      <c r="DYP441" s="152"/>
      <c r="DYQ441" s="152"/>
      <c r="DYR441" s="152"/>
      <c r="DYS441" s="152"/>
      <c r="DYT441" s="152"/>
      <c r="DYU441" s="152"/>
      <c r="DYV441" s="152"/>
      <c r="DYW441" s="152"/>
      <c r="DYX441" s="152"/>
      <c r="DYY441" s="152"/>
      <c r="DYZ441" s="152"/>
      <c r="DZA441" s="152"/>
      <c r="DZB441" s="152"/>
      <c r="DZC441" s="152"/>
      <c r="DZD441" s="152"/>
      <c r="DZE441" s="152"/>
      <c r="DZF441" s="152"/>
      <c r="DZG441" s="152"/>
      <c r="DZH441" s="152"/>
      <c r="DZI441" s="152"/>
      <c r="DZJ441" s="152"/>
      <c r="DZK441" s="152"/>
      <c r="DZL441" s="152"/>
      <c r="DZM441" s="152"/>
      <c r="DZN441" s="152"/>
      <c r="DZO441" s="152"/>
      <c r="DZP441" s="152"/>
      <c r="DZQ441" s="152"/>
      <c r="DZR441" s="152"/>
      <c r="DZS441" s="152"/>
      <c r="DZT441" s="152"/>
      <c r="DZU441" s="152"/>
      <c r="DZV441" s="152"/>
      <c r="DZW441" s="152"/>
      <c r="DZX441" s="152"/>
      <c r="DZY441" s="152"/>
      <c r="DZZ441" s="152"/>
      <c r="EAA441" s="152"/>
      <c r="EAB441" s="152"/>
      <c r="EAC441" s="152"/>
      <c r="EAD441" s="152"/>
      <c r="EAE441" s="152"/>
      <c r="EAF441" s="152"/>
      <c r="EAG441" s="152"/>
      <c r="EAH441" s="152"/>
      <c r="EAI441" s="152"/>
      <c r="EAJ441" s="152"/>
      <c r="EAK441" s="152"/>
      <c r="EAL441" s="152"/>
      <c r="EAM441" s="152"/>
      <c r="EAN441" s="152"/>
      <c r="EAO441" s="152"/>
      <c r="EAP441" s="152"/>
      <c r="EAQ441" s="152"/>
      <c r="EAR441" s="152"/>
      <c r="EAS441" s="152"/>
      <c r="EAT441" s="152"/>
      <c r="EAU441" s="152"/>
      <c r="EAV441" s="152"/>
      <c r="EAW441" s="152"/>
      <c r="EAX441" s="152"/>
      <c r="EAY441" s="152"/>
      <c r="EAZ441" s="152"/>
      <c r="EBA441" s="152"/>
      <c r="EBB441" s="152"/>
      <c r="EBC441" s="152"/>
      <c r="EBD441" s="152"/>
      <c r="EBE441" s="152"/>
      <c r="EBF441" s="152"/>
      <c r="EBG441" s="152"/>
      <c r="EBH441" s="152"/>
      <c r="EBI441" s="152"/>
      <c r="EBJ441" s="152"/>
      <c r="EBK441" s="152"/>
      <c r="EBL441" s="152"/>
      <c r="EBM441" s="152"/>
      <c r="EBN441" s="152"/>
      <c r="EBO441" s="152"/>
      <c r="EBP441" s="152"/>
      <c r="EBQ441" s="152"/>
      <c r="EBR441" s="152"/>
      <c r="EBS441" s="152"/>
      <c r="EBT441" s="152"/>
      <c r="EBU441" s="152"/>
      <c r="EBV441" s="152"/>
      <c r="EBW441" s="152"/>
      <c r="EBX441" s="152"/>
      <c r="EBY441" s="152"/>
      <c r="EBZ441" s="152"/>
      <c r="ECA441" s="152"/>
      <c r="ECB441" s="152"/>
      <c r="ECC441" s="152"/>
      <c r="ECD441" s="152"/>
      <c r="ECE441" s="152"/>
      <c r="ECF441" s="152"/>
      <c r="ECG441" s="152"/>
      <c r="ECH441" s="152"/>
      <c r="ECI441" s="152"/>
      <c r="ECJ441" s="152"/>
      <c r="ECK441" s="152"/>
      <c r="ECL441" s="152"/>
      <c r="ECM441" s="152"/>
      <c r="ECN441" s="152"/>
      <c r="ECO441" s="152"/>
      <c r="ECP441" s="152"/>
      <c r="ECQ441" s="152"/>
      <c r="ECR441" s="152"/>
      <c r="ECS441" s="152"/>
      <c r="ECT441" s="152"/>
      <c r="ECU441" s="152"/>
      <c r="ECV441" s="152"/>
      <c r="ECW441" s="152"/>
      <c r="ECX441" s="152"/>
      <c r="ECY441" s="152"/>
      <c r="ECZ441" s="152"/>
      <c r="EDA441" s="152"/>
      <c r="EDB441" s="152"/>
      <c r="EDC441" s="152"/>
      <c r="EDD441" s="152"/>
      <c r="EDE441" s="152"/>
      <c r="EDF441" s="152"/>
      <c r="EDG441" s="152"/>
      <c r="EDH441" s="152"/>
      <c r="EDI441" s="152"/>
      <c r="EDJ441" s="152"/>
      <c r="EDK441" s="152"/>
      <c r="EDL441" s="152"/>
      <c r="EDM441" s="152"/>
      <c r="EDN441" s="152"/>
      <c r="EDO441" s="152"/>
      <c r="EDP441" s="152"/>
      <c r="EDQ441" s="152"/>
      <c r="EDR441" s="152"/>
      <c r="EDS441" s="152"/>
      <c r="EDT441" s="152"/>
      <c r="EDU441" s="152"/>
      <c r="EDV441" s="152"/>
      <c r="EDW441" s="152"/>
      <c r="EDX441" s="152"/>
      <c r="EDY441" s="152"/>
      <c r="EDZ441" s="152"/>
      <c r="EEA441" s="152"/>
      <c r="EEB441" s="152"/>
      <c r="EEC441" s="152"/>
      <c r="EED441" s="152"/>
      <c r="EEE441" s="152"/>
      <c r="EEF441" s="152"/>
      <c r="EEG441" s="152"/>
      <c r="EEH441" s="152"/>
      <c r="EEI441" s="152"/>
      <c r="EEJ441" s="152"/>
      <c r="EEK441" s="152"/>
      <c r="EEL441" s="152"/>
      <c r="EEM441" s="152"/>
      <c r="EEN441" s="152"/>
      <c r="EEO441" s="152"/>
      <c r="EEP441" s="152"/>
      <c r="EEQ441" s="152"/>
      <c r="EER441" s="152"/>
      <c r="EES441" s="152"/>
      <c r="EET441" s="152"/>
      <c r="EEU441" s="152"/>
      <c r="EEV441" s="152"/>
      <c r="EEW441" s="152"/>
      <c r="EEX441" s="152"/>
      <c r="EEY441" s="152"/>
      <c r="EEZ441" s="152"/>
      <c r="EFA441" s="152"/>
      <c r="EFB441" s="152"/>
      <c r="EFC441" s="152"/>
      <c r="EFD441" s="152"/>
      <c r="EFE441" s="152"/>
      <c r="EFF441" s="152"/>
      <c r="EFG441" s="152"/>
      <c r="EFH441" s="152"/>
      <c r="EFI441" s="152"/>
      <c r="EFJ441" s="152"/>
      <c r="EFK441" s="152"/>
      <c r="EFL441" s="152"/>
      <c r="EFM441" s="152"/>
      <c r="EFN441" s="152"/>
      <c r="EFO441" s="152"/>
      <c r="EFP441" s="152"/>
      <c r="EFQ441" s="152"/>
      <c r="EFR441" s="152"/>
      <c r="EFS441" s="152"/>
      <c r="EFT441" s="152"/>
      <c r="EFU441" s="152"/>
      <c r="EFV441" s="152"/>
      <c r="EFW441" s="152"/>
      <c r="EFX441" s="152"/>
      <c r="EFY441" s="152"/>
      <c r="EFZ441" s="152"/>
      <c r="EGA441" s="152"/>
      <c r="EGB441" s="152"/>
      <c r="EGC441" s="152"/>
      <c r="EGD441" s="152"/>
      <c r="EGE441" s="152"/>
      <c r="EGF441" s="152"/>
      <c r="EGG441" s="152"/>
      <c r="EGH441" s="152"/>
      <c r="EGI441" s="152"/>
      <c r="EGJ441" s="152"/>
      <c r="EGK441" s="152"/>
      <c r="EGL441" s="152"/>
      <c r="EGM441" s="152"/>
      <c r="EGN441" s="152"/>
      <c r="EGO441" s="152"/>
      <c r="EGP441" s="152"/>
      <c r="EGQ441" s="152"/>
      <c r="EGR441" s="152"/>
      <c r="EGS441" s="152"/>
      <c r="EGT441" s="152"/>
      <c r="EGU441" s="152"/>
      <c r="EGV441" s="152"/>
      <c r="EGW441" s="152"/>
      <c r="EGX441" s="152"/>
      <c r="EGY441" s="152"/>
      <c r="EGZ441" s="152"/>
      <c r="EHA441" s="152"/>
      <c r="EHB441" s="152"/>
      <c r="EHC441" s="152"/>
      <c r="EHD441" s="152"/>
      <c r="EHE441" s="152"/>
      <c r="EHF441" s="152"/>
      <c r="EHG441" s="152"/>
      <c r="EHH441" s="152"/>
      <c r="EHI441" s="152"/>
      <c r="EHJ441" s="152"/>
      <c r="EHK441" s="152"/>
      <c r="EHL441" s="152"/>
      <c r="EHM441" s="152"/>
      <c r="EHN441" s="152"/>
      <c r="EHO441" s="152"/>
      <c r="EHP441" s="152"/>
      <c r="EHQ441" s="152"/>
      <c r="EHR441" s="152"/>
      <c r="EHS441" s="152"/>
      <c r="EHT441" s="152"/>
      <c r="EHU441" s="152"/>
      <c r="EHV441" s="152"/>
      <c r="EHW441" s="152"/>
      <c r="EHX441" s="152"/>
      <c r="EHY441" s="152"/>
      <c r="EHZ441" s="152"/>
      <c r="EIA441" s="152"/>
      <c r="EIB441" s="152"/>
      <c r="EIC441" s="152"/>
      <c r="EID441" s="152"/>
      <c r="EIE441" s="152"/>
      <c r="EIF441" s="152"/>
      <c r="EIG441" s="152"/>
      <c r="EIH441" s="152"/>
      <c r="EII441" s="152"/>
      <c r="EIJ441" s="152"/>
      <c r="EIK441" s="152"/>
      <c r="EIL441" s="152"/>
      <c r="EIM441" s="152"/>
      <c r="EIN441" s="152"/>
      <c r="EIO441" s="152"/>
      <c r="EIP441" s="152"/>
      <c r="EIQ441" s="152"/>
      <c r="EIR441" s="152"/>
      <c r="EIS441" s="152"/>
      <c r="EIT441" s="152"/>
      <c r="EIU441" s="152"/>
      <c r="EIV441" s="152"/>
      <c r="EIW441" s="152"/>
      <c r="EIX441" s="152"/>
      <c r="EIY441" s="152"/>
      <c r="EIZ441" s="152"/>
      <c r="EJA441" s="152"/>
      <c r="EJB441" s="152"/>
      <c r="EJC441" s="152"/>
      <c r="EJD441" s="152"/>
      <c r="EJE441" s="152"/>
      <c r="EJF441" s="152"/>
      <c r="EJG441" s="152"/>
      <c r="EJH441" s="152"/>
      <c r="EJI441" s="152"/>
      <c r="EJJ441" s="152"/>
      <c r="EJK441" s="152"/>
      <c r="EJL441" s="152"/>
      <c r="EJM441" s="152"/>
      <c r="EJN441" s="152"/>
      <c r="EJO441" s="152"/>
      <c r="EJP441" s="152"/>
      <c r="EJQ441" s="152"/>
      <c r="EJR441" s="152"/>
      <c r="EJS441" s="152"/>
      <c r="EJT441" s="152"/>
      <c r="EJU441" s="152"/>
      <c r="EJV441" s="152"/>
      <c r="EJW441" s="152"/>
      <c r="EJX441" s="152"/>
      <c r="EJY441" s="152"/>
      <c r="EJZ441" s="152"/>
      <c r="EKA441" s="152"/>
      <c r="EKB441" s="152"/>
      <c r="EKC441" s="152"/>
      <c r="EKD441" s="152"/>
      <c r="EKE441" s="152"/>
      <c r="EKF441" s="152"/>
      <c r="EKG441" s="152"/>
      <c r="EKH441" s="152"/>
      <c r="EKI441" s="152"/>
      <c r="EKJ441" s="152"/>
      <c r="EKK441" s="152"/>
      <c r="EKL441" s="152"/>
      <c r="EKM441" s="152"/>
      <c r="EKN441" s="152"/>
      <c r="EKO441" s="152"/>
      <c r="EKP441" s="152"/>
      <c r="EKQ441" s="152"/>
      <c r="EKR441" s="152"/>
      <c r="EKS441" s="152"/>
      <c r="EKT441" s="152"/>
      <c r="EKU441" s="152"/>
      <c r="EKV441" s="152"/>
      <c r="EKW441" s="152"/>
      <c r="EKX441" s="152"/>
      <c r="EKY441" s="152"/>
      <c r="EKZ441" s="152"/>
      <c r="ELA441" s="152"/>
      <c r="ELB441" s="152"/>
      <c r="ELC441" s="152"/>
      <c r="ELD441" s="152"/>
      <c r="ELE441" s="152"/>
      <c r="ELF441" s="152"/>
      <c r="ELG441" s="152"/>
      <c r="ELH441" s="152"/>
      <c r="ELI441" s="152"/>
      <c r="ELJ441" s="152"/>
      <c r="ELK441" s="152"/>
      <c r="ELL441" s="152"/>
      <c r="ELM441" s="152"/>
      <c r="ELN441" s="152"/>
      <c r="ELO441" s="152"/>
      <c r="ELP441" s="152"/>
      <c r="ELQ441" s="152"/>
      <c r="ELR441" s="152"/>
      <c r="ELS441" s="152"/>
      <c r="ELT441" s="152"/>
      <c r="ELU441" s="152"/>
      <c r="ELV441" s="152"/>
      <c r="ELW441" s="152"/>
      <c r="ELX441" s="152"/>
      <c r="ELY441" s="152"/>
      <c r="ELZ441" s="152"/>
      <c r="EMA441" s="152"/>
      <c r="EMB441" s="152"/>
      <c r="EMC441" s="152"/>
      <c r="EMD441" s="152"/>
      <c r="EME441" s="152"/>
      <c r="EMF441" s="152"/>
      <c r="EMG441" s="152"/>
      <c r="EMH441" s="152"/>
      <c r="EMI441" s="152"/>
      <c r="EMJ441" s="152"/>
      <c r="EMK441" s="152"/>
      <c r="EML441" s="152"/>
      <c r="EMM441" s="152"/>
      <c r="EMN441" s="152"/>
      <c r="EMO441" s="152"/>
      <c r="EMP441" s="152"/>
      <c r="EMQ441" s="152"/>
      <c r="EMR441" s="152"/>
      <c r="EMS441" s="152"/>
      <c r="EMT441" s="152"/>
      <c r="EMU441" s="152"/>
      <c r="EMV441" s="152"/>
      <c r="EMW441" s="152"/>
      <c r="EMX441" s="152"/>
      <c r="EMY441" s="152"/>
      <c r="EMZ441" s="152"/>
      <c r="ENA441" s="152"/>
      <c r="ENB441" s="152"/>
      <c r="ENC441" s="152"/>
      <c r="END441" s="152"/>
      <c r="ENE441" s="152"/>
      <c r="ENF441" s="152"/>
      <c r="ENG441" s="152"/>
      <c r="ENH441" s="152"/>
      <c r="ENI441" s="152"/>
      <c r="ENJ441" s="152"/>
      <c r="ENK441" s="152"/>
      <c r="ENL441" s="152"/>
      <c r="ENM441" s="152"/>
      <c r="ENN441" s="152"/>
      <c r="ENO441" s="152"/>
      <c r="ENP441" s="152"/>
      <c r="ENQ441" s="152"/>
      <c r="ENR441" s="152"/>
      <c r="ENS441" s="152"/>
      <c r="ENT441" s="152"/>
      <c r="ENU441" s="152"/>
      <c r="ENV441" s="152"/>
      <c r="ENW441" s="152"/>
      <c r="ENX441" s="152"/>
      <c r="ENY441" s="152"/>
      <c r="ENZ441" s="152"/>
      <c r="EOA441" s="152"/>
      <c r="EOB441" s="152"/>
      <c r="EOC441" s="152"/>
      <c r="EOD441" s="152"/>
      <c r="EOE441" s="152"/>
      <c r="EOF441" s="152"/>
      <c r="EOG441" s="152"/>
      <c r="EOH441" s="152"/>
      <c r="EOI441" s="152"/>
      <c r="EOJ441" s="152"/>
      <c r="EOK441" s="152"/>
      <c r="EOL441" s="152"/>
      <c r="EOM441" s="152"/>
      <c r="EON441" s="152"/>
      <c r="EOO441" s="152"/>
      <c r="EOP441" s="152"/>
      <c r="EOQ441" s="152"/>
      <c r="EOR441" s="152"/>
      <c r="EOS441" s="152"/>
      <c r="EOT441" s="152"/>
      <c r="EOU441" s="152"/>
      <c r="EOV441" s="152"/>
      <c r="EOW441" s="152"/>
      <c r="EOX441" s="152"/>
      <c r="EOY441" s="152"/>
      <c r="EOZ441" s="152"/>
      <c r="EPA441" s="152"/>
      <c r="EPB441" s="152"/>
      <c r="EPC441" s="152"/>
      <c r="EPD441" s="152"/>
      <c r="EPE441" s="152"/>
      <c r="EPF441" s="152"/>
      <c r="EPG441" s="152"/>
      <c r="EPH441" s="152"/>
      <c r="EPI441" s="152"/>
      <c r="EPJ441" s="152"/>
      <c r="EPK441" s="152"/>
      <c r="EPL441" s="152"/>
      <c r="EPM441" s="152"/>
      <c r="EPN441" s="152"/>
      <c r="EPO441" s="152"/>
      <c r="EPP441" s="152"/>
      <c r="EPQ441" s="152"/>
      <c r="EPR441" s="152"/>
      <c r="EPS441" s="152"/>
      <c r="EPT441" s="152"/>
      <c r="EPU441" s="152"/>
      <c r="EPV441" s="152"/>
      <c r="EPW441" s="152"/>
      <c r="EPX441" s="152"/>
      <c r="EPY441" s="152"/>
      <c r="EPZ441" s="152"/>
      <c r="EQA441" s="152"/>
      <c r="EQB441" s="152"/>
      <c r="EQC441" s="152"/>
      <c r="EQD441" s="152"/>
      <c r="EQE441" s="152"/>
      <c r="EQF441" s="152"/>
      <c r="EQG441" s="152"/>
      <c r="EQH441" s="152"/>
      <c r="EQI441" s="152"/>
      <c r="EQJ441" s="152"/>
      <c r="EQK441" s="152"/>
      <c r="EQL441" s="152"/>
      <c r="EQM441" s="152"/>
      <c r="EQN441" s="152"/>
      <c r="EQO441" s="152"/>
      <c r="EQP441" s="152"/>
      <c r="EQQ441" s="152"/>
      <c r="EQR441" s="152"/>
      <c r="EQS441" s="152"/>
      <c r="EQT441" s="152"/>
      <c r="EQU441" s="152"/>
      <c r="EQV441" s="152"/>
      <c r="EQW441" s="152"/>
      <c r="EQX441" s="152"/>
      <c r="EQY441" s="152"/>
      <c r="EQZ441" s="152"/>
      <c r="ERA441" s="152"/>
      <c r="ERB441" s="152"/>
      <c r="ERC441" s="152"/>
      <c r="ERD441" s="152"/>
      <c r="ERE441" s="152"/>
      <c r="ERF441" s="152"/>
      <c r="ERG441" s="152"/>
      <c r="ERH441" s="152"/>
      <c r="ERI441" s="152"/>
      <c r="ERJ441" s="152"/>
      <c r="ERK441" s="152"/>
      <c r="ERL441" s="152"/>
      <c r="ERM441" s="152"/>
      <c r="ERN441" s="152"/>
      <c r="ERO441" s="152"/>
      <c r="ERP441" s="152"/>
      <c r="ERQ441" s="152"/>
      <c r="ERR441" s="152"/>
      <c r="ERS441" s="152"/>
      <c r="ERT441" s="152"/>
      <c r="ERU441" s="152"/>
      <c r="ERV441" s="152"/>
      <c r="ERW441" s="152"/>
      <c r="ERX441" s="152"/>
      <c r="ERY441" s="152"/>
      <c r="ERZ441" s="152"/>
      <c r="ESA441" s="152"/>
      <c r="ESB441" s="152"/>
      <c r="ESC441" s="152"/>
      <c r="ESD441" s="152"/>
      <c r="ESE441" s="152"/>
      <c r="ESF441" s="152"/>
      <c r="ESG441" s="152"/>
      <c r="ESH441" s="152"/>
      <c r="ESI441" s="152"/>
      <c r="ESJ441" s="152"/>
      <c r="ESK441" s="152"/>
      <c r="ESL441" s="152"/>
      <c r="ESM441" s="152"/>
      <c r="ESN441" s="152"/>
      <c r="ESO441" s="152"/>
      <c r="ESP441" s="152"/>
      <c r="ESQ441" s="152"/>
      <c r="ESR441" s="152"/>
      <c r="ESS441" s="152"/>
      <c r="EST441" s="152"/>
      <c r="ESU441" s="152"/>
      <c r="ESV441" s="152"/>
      <c r="ESW441" s="152"/>
      <c r="ESX441" s="152"/>
      <c r="ESY441" s="152"/>
      <c r="ESZ441" s="152"/>
      <c r="ETA441" s="152"/>
      <c r="ETB441" s="152"/>
      <c r="ETC441" s="152"/>
      <c r="ETD441" s="152"/>
      <c r="ETE441" s="152"/>
      <c r="ETF441" s="152"/>
      <c r="ETG441" s="152"/>
      <c r="ETH441" s="152"/>
      <c r="ETI441" s="152"/>
      <c r="ETJ441" s="152"/>
      <c r="ETK441" s="152"/>
      <c r="ETL441" s="152"/>
      <c r="ETM441" s="152"/>
      <c r="ETN441" s="152"/>
      <c r="ETO441" s="152"/>
      <c r="ETP441" s="152"/>
      <c r="ETQ441" s="152"/>
      <c r="ETR441" s="152"/>
      <c r="ETS441" s="152"/>
      <c r="ETT441" s="152"/>
      <c r="ETU441" s="152"/>
      <c r="ETV441" s="152"/>
      <c r="ETW441" s="152"/>
      <c r="ETX441" s="152"/>
      <c r="ETY441" s="152"/>
      <c r="ETZ441" s="152"/>
      <c r="EUA441" s="152"/>
      <c r="EUB441" s="152"/>
      <c r="EUC441" s="152"/>
      <c r="EUD441" s="152"/>
      <c r="EUE441" s="152"/>
      <c r="EUF441" s="152"/>
      <c r="EUG441" s="152"/>
      <c r="EUH441" s="152"/>
      <c r="EUI441" s="152"/>
      <c r="EUJ441" s="152"/>
      <c r="EUK441" s="152"/>
      <c r="EUL441" s="152"/>
      <c r="EUM441" s="152"/>
      <c r="EUN441" s="152"/>
      <c r="EUO441" s="152"/>
      <c r="EUP441" s="152"/>
      <c r="EUQ441" s="152"/>
      <c r="EUR441" s="152"/>
      <c r="EUS441" s="152"/>
      <c r="EUT441" s="152"/>
      <c r="EUU441" s="152"/>
      <c r="EUV441" s="152"/>
      <c r="EUW441" s="152"/>
      <c r="EUX441" s="152"/>
      <c r="EUY441" s="152"/>
      <c r="EUZ441" s="152"/>
      <c r="EVA441" s="152"/>
      <c r="EVB441" s="152"/>
      <c r="EVC441" s="152"/>
      <c r="EVD441" s="152"/>
      <c r="EVE441" s="152"/>
      <c r="EVF441" s="152"/>
      <c r="EVG441" s="152"/>
      <c r="EVH441" s="152"/>
      <c r="EVI441" s="152"/>
      <c r="EVJ441" s="152"/>
      <c r="EVK441" s="152"/>
      <c r="EVL441" s="152"/>
      <c r="EVM441" s="152"/>
      <c r="EVN441" s="152"/>
      <c r="EVO441" s="152"/>
      <c r="EVP441" s="152"/>
      <c r="EVQ441" s="152"/>
      <c r="EVR441" s="152"/>
      <c r="EVS441" s="152"/>
      <c r="EVT441" s="152"/>
      <c r="EVU441" s="152"/>
      <c r="EVV441" s="152"/>
      <c r="EVW441" s="152"/>
      <c r="EVX441" s="152"/>
      <c r="EVY441" s="152"/>
      <c r="EVZ441" s="152"/>
      <c r="EWA441" s="152"/>
      <c r="EWB441" s="152"/>
      <c r="EWC441" s="152"/>
      <c r="EWD441" s="152"/>
      <c r="EWE441" s="152"/>
      <c r="EWF441" s="152"/>
      <c r="EWG441" s="152"/>
      <c r="EWH441" s="152"/>
      <c r="EWI441" s="152"/>
      <c r="EWJ441" s="152"/>
      <c r="EWK441" s="152"/>
      <c r="EWL441" s="152"/>
      <c r="EWM441" s="152"/>
      <c r="EWN441" s="152"/>
      <c r="EWO441" s="152"/>
      <c r="EWP441" s="152"/>
      <c r="EWQ441" s="152"/>
      <c r="EWR441" s="152"/>
      <c r="EWS441" s="152"/>
      <c r="EWT441" s="152"/>
      <c r="EWU441" s="152"/>
      <c r="EWV441" s="152"/>
      <c r="EWW441" s="152"/>
      <c r="EWX441" s="152"/>
      <c r="EWY441" s="152"/>
      <c r="EWZ441" s="152"/>
      <c r="EXA441" s="152"/>
      <c r="EXB441" s="152"/>
      <c r="EXC441" s="152"/>
      <c r="EXD441" s="152"/>
      <c r="EXE441" s="152"/>
      <c r="EXF441" s="152"/>
      <c r="EXG441" s="152"/>
      <c r="EXH441" s="152"/>
      <c r="EXI441" s="152"/>
      <c r="EXJ441" s="152"/>
      <c r="EXK441" s="152"/>
      <c r="EXL441" s="152"/>
      <c r="EXM441" s="152"/>
      <c r="EXN441" s="152"/>
      <c r="EXO441" s="152"/>
      <c r="EXP441" s="152"/>
      <c r="EXQ441" s="152"/>
      <c r="EXR441" s="152"/>
      <c r="EXS441" s="152"/>
      <c r="EXT441" s="152"/>
      <c r="EXU441" s="152"/>
      <c r="EXV441" s="152"/>
      <c r="EXW441" s="152"/>
      <c r="EXX441" s="152"/>
      <c r="EXY441" s="152"/>
      <c r="EXZ441" s="152"/>
      <c r="EYA441" s="152"/>
      <c r="EYB441" s="152"/>
      <c r="EYC441" s="152"/>
      <c r="EYD441" s="152"/>
      <c r="EYE441" s="152"/>
      <c r="EYF441" s="152"/>
      <c r="EYG441" s="152"/>
      <c r="EYH441" s="152"/>
      <c r="EYI441" s="152"/>
      <c r="EYJ441" s="152"/>
      <c r="EYK441" s="152"/>
      <c r="EYL441" s="152"/>
      <c r="EYM441" s="152"/>
      <c r="EYN441" s="152"/>
      <c r="EYO441" s="152"/>
      <c r="EYP441" s="152"/>
      <c r="EYQ441" s="152"/>
      <c r="EYR441" s="152"/>
      <c r="EYS441" s="152"/>
      <c r="EYT441" s="152"/>
      <c r="EYU441" s="152"/>
      <c r="EYV441" s="152"/>
      <c r="EYW441" s="152"/>
      <c r="EYX441" s="152"/>
      <c r="EYY441" s="152"/>
      <c r="EYZ441" s="152"/>
      <c r="EZA441" s="152"/>
      <c r="EZB441" s="152"/>
      <c r="EZC441" s="152"/>
      <c r="EZD441" s="152"/>
      <c r="EZE441" s="152"/>
      <c r="EZF441" s="152"/>
      <c r="EZG441" s="152"/>
      <c r="EZH441" s="152"/>
      <c r="EZI441" s="152"/>
      <c r="EZJ441" s="152"/>
      <c r="EZK441" s="152"/>
      <c r="EZL441" s="152"/>
      <c r="EZM441" s="152"/>
      <c r="EZN441" s="152"/>
      <c r="EZO441" s="152"/>
      <c r="EZP441" s="152"/>
      <c r="EZQ441" s="152"/>
      <c r="EZR441" s="152"/>
      <c r="EZS441" s="152"/>
      <c r="EZT441" s="152"/>
      <c r="EZU441" s="152"/>
      <c r="EZV441" s="152"/>
      <c r="EZW441" s="152"/>
      <c r="EZX441" s="152"/>
      <c r="EZY441" s="152"/>
      <c r="EZZ441" s="152"/>
      <c r="FAA441" s="152"/>
      <c r="FAB441" s="152"/>
      <c r="FAC441" s="152"/>
      <c r="FAD441" s="152"/>
      <c r="FAE441" s="152"/>
      <c r="FAF441" s="152"/>
      <c r="FAG441" s="152"/>
      <c r="FAH441" s="152"/>
      <c r="FAI441" s="152"/>
      <c r="FAJ441" s="152"/>
      <c r="FAK441" s="152"/>
      <c r="FAL441" s="152"/>
      <c r="FAM441" s="152"/>
      <c r="FAN441" s="152"/>
      <c r="FAO441" s="152"/>
      <c r="FAP441" s="152"/>
      <c r="FAQ441" s="152"/>
      <c r="FAR441" s="152"/>
      <c r="FAS441" s="152"/>
      <c r="FAT441" s="152"/>
      <c r="FAU441" s="152"/>
      <c r="FAV441" s="152"/>
      <c r="FAW441" s="152"/>
      <c r="FAX441" s="152"/>
      <c r="FAY441" s="152"/>
      <c r="FAZ441" s="152"/>
      <c r="FBA441" s="152"/>
      <c r="FBB441" s="152"/>
      <c r="FBC441" s="152"/>
      <c r="FBD441" s="152"/>
      <c r="FBE441" s="152"/>
      <c r="FBF441" s="152"/>
      <c r="FBG441" s="152"/>
      <c r="FBH441" s="152"/>
      <c r="FBI441" s="152"/>
      <c r="FBJ441" s="152"/>
      <c r="FBK441" s="152"/>
      <c r="FBL441" s="152"/>
      <c r="FBM441" s="152"/>
      <c r="FBN441" s="152"/>
      <c r="FBO441" s="152"/>
      <c r="FBP441" s="152"/>
      <c r="FBQ441" s="152"/>
      <c r="FBR441" s="152"/>
      <c r="FBS441" s="152"/>
      <c r="FBT441" s="152"/>
      <c r="FBU441" s="152"/>
      <c r="FBV441" s="152"/>
      <c r="FBW441" s="152"/>
      <c r="FBX441" s="152"/>
      <c r="FBY441" s="152"/>
      <c r="FBZ441" s="152"/>
      <c r="FCA441" s="152"/>
      <c r="FCB441" s="152"/>
      <c r="FCC441" s="152"/>
      <c r="FCD441" s="152"/>
      <c r="FCE441" s="152"/>
      <c r="FCF441" s="152"/>
      <c r="FCG441" s="152"/>
      <c r="FCH441" s="152"/>
      <c r="FCI441" s="152"/>
      <c r="FCJ441" s="152"/>
      <c r="FCK441" s="152"/>
      <c r="FCL441" s="152"/>
      <c r="FCM441" s="152"/>
      <c r="FCN441" s="152"/>
      <c r="FCO441" s="152"/>
      <c r="FCP441" s="152"/>
      <c r="FCQ441" s="152"/>
      <c r="FCR441" s="152"/>
      <c r="FCS441" s="152"/>
      <c r="FCT441" s="152"/>
      <c r="FCU441" s="152"/>
      <c r="FCV441" s="152"/>
      <c r="FCW441" s="152"/>
      <c r="FCX441" s="152"/>
      <c r="FCY441" s="152"/>
      <c r="FCZ441" s="152"/>
      <c r="FDA441" s="152"/>
      <c r="FDB441" s="152"/>
      <c r="FDC441" s="152"/>
      <c r="FDD441" s="152"/>
      <c r="FDE441" s="152"/>
      <c r="FDF441" s="152"/>
      <c r="FDG441" s="152"/>
      <c r="FDH441" s="152"/>
      <c r="FDI441" s="152"/>
      <c r="FDJ441" s="152"/>
      <c r="FDK441" s="152"/>
      <c r="FDL441" s="152"/>
      <c r="FDM441" s="152"/>
      <c r="FDN441" s="152"/>
      <c r="FDO441" s="152"/>
      <c r="FDP441" s="152"/>
      <c r="FDQ441" s="152"/>
      <c r="FDR441" s="152"/>
      <c r="FDS441" s="152"/>
      <c r="FDT441" s="152"/>
      <c r="FDU441" s="152"/>
      <c r="FDV441" s="152"/>
      <c r="FDW441" s="152"/>
      <c r="FDX441" s="152"/>
      <c r="FDY441" s="152"/>
      <c r="FDZ441" s="152"/>
      <c r="FEA441" s="152"/>
      <c r="FEB441" s="152"/>
      <c r="FEC441" s="152"/>
      <c r="FED441" s="152"/>
      <c r="FEE441" s="152"/>
      <c r="FEF441" s="152"/>
      <c r="FEG441" s="152"/>
      <c r="FEH441" s="152"/>
      <c r="FEI441" s="152"/>
      <c r="FEJ441" s="152"/>
      <c r="FEK441" s="152"/>
      <c r="FEL441" s="152"/>
      <c r="FEM441" s="152"/>
      <c r="FEN441" s="152"/>
      <c r="FEO441" s="152"/>
      <c r="FEP441" s="152"/>
      <c r="FEQ441" s="152"/>
      <c r="FER441" s="152"/>
      <c r="FES441" s="152"/>
      <c r="FET441" s="152"/>
      <c r="FEU441" s="152"/>
      <c r="FEV441" s="152"/>
      <c r="FEW441" s="152"/>
      <c r="FEX441" s="152"/>
      <c r="FEY441" s="152"/>
      <c r="FEZ441" s="152"/>
      <c r="FFA441" s="152"/>
      <c r="FFB441" s="152"/>
      <c r="FFC441" s="152"/>
      <c r="FFD441" s="152"/>
      <c r="FFE441" s="152"/>
      <c r="FFF441" s="152"/>
      <c r="FFG441" s="152"/>
      <c r="FFH441" s="152"/>
      <c r="FFI441" s="152"/>
      <c r="FFJ441" s="152"/>
      <c r="FFK441" s="152"/>
      <c r="FFL441" s="152"/>
      <c r="FFM441" s="152"/>
      <c r="FFN441" s="152"/>
      <c r="FFO441" s="152"/>
      <c r="FFP441" s="152"/>
      <c r="FFQ441" s="152"/>
      <c r="FFR441" s="152"/>
      <c r="FFS441" s="152"/>
      <c r="FFT441" s="152"/>
      <c r="FFU441" s="152"/>
      <c r="FFV441" s="152"/>
      <c r="FFW441" s="152"/>
      <c r="FFX441" s="152"/>
      <c r="FFY441" s="152"/>
      <c r="FFZ441" s="152"/>
      <c r="FGA441" s="152"/>
      <c r="FGB441" s="152"/>
      <c r="FGC441" s="152"/>
      <c r="FGD441" s="152"/>
      <c r="FGE441" s="152"/>
      <c r="FGF441" s="152"/>
      <c r="FGG441" s="152"/>
      <c r="FGH441" s="152"/>
      <c r="FGI441" s="152"/>
      <c r="FGJ441" s="152"/>
      <c r="FGK441" s="152"/>
      <c r="FGL441" s="152"/>
      <c r="FGM441" s="152"/>
      <c r="FGN441" s="152"/>
      <c r="FGO441" s="152"/>
      <c r="FGP441" s="152"/>
      <c r="FGQ441" s="152"/>
      <c r="FGR441" s="152"/>
      <c r="FGS441" s="152"/>
      <c r="FGT441" s="152"/>
      <c r="FGU441" s="152"/>
      <c r="FGV441" s="152"/>
      <c r="FGW441" s="152"/>
      <c r="FGX441" s="152"/>
      <c r="FGY441" s="152"/>
      <c r="FGZ441" s="152"/>
      <c r="FHA441" s="152"/>
      <c r="FHB441" s="152"/>
      <c r="FHC441" s="152"/>
      <c r="FHD441" s="152"/>
      <c r="FHE441" s="152"/>
      <c r="FHF441" s="152"/>
      <c r="FHG441" s="152"/>
      <c r="FHH441" s="152"/>
      <c r="FHI441" s="152"/>
      <c r="FHJ441" s="152"/>
      <c r="FHK441" s="152"/>
      <c r="FHL441" s="152"/>
      <c r="FHM441" s="152"/>
      <c r="FHN441" s="152"/>
      <c r="FHO441" s="152"/>
      <c r="FHP441" s="152"/>
      <c r="FHQ441" s="152"/>
      <c r="FHR441" s="152"/>
      <c r="FHS441" s="152"/>
      <c r="FHT441" s="152"/>
      <c r="FHU441" s="152"/>
      <c r="FHV441" s="152"/>
      <c r="FHW441" s="152"/>
      <c r="FHX441" s="152"/>
      <c r="FHY441" s="152"/>
      <c r="FHZ441" s="152"/>
      <c r="FIA441" s="152"/>
      <c r="FIB441" s="152"/>
      <c r="FIC441" s="152"/>
      <c r="FID441" s="152"/>
      <c r="FIE441" s="152"/>
      <c r="FIF441" s="152"/>
      <c r="FIG441" s="152"/>
      <c r="FIH441" s="152"/>
      <c r="FII441" s="152"/>
      <c r="FIJ441" s="152"/>
      <c r="FIK441" s="152"/>
      <c r="FIL441" s="152"/>
      <c r="FIM441" s="152"/>
      <c r="FIN441" s="152"/>
      <c r="FIO441" s="152"/>
      <c r="FIP441" s="152"/>
      <c r="FIQ441" s="152"/>
      <c r="FIR441" s="152"/>
      <c r="FIS441" s="152"/>
      <c r="FIT441" s="152"/>
      <c r="FIU441" s="152"/>
      <c r="FIV441" s="152"/>
      <c r="FIW441" s="152"/>
      <c r="FIX441" s="152"/>
      <c r="FIY441" s="152"/>
      <c r="FIZ441" s="152"/>
      <c r="FJA441" s="152"/>
      <c r="FJB441" s="152"/>
      <c r="FJC441" s="152"/>
      <c r="FJD441" s="152"/>
      <c r="FJE441" s="152"/>
      <c r="FJF441" s="152"/>
      <c r="FJG441" s="152"/>
      <c r="FJH441" s="152"/>
      <c r="FJI441" s="152"/>
      <c r="FJJ441" s="152"/>
      <c r="FJK441" s="152"/>
      <c r="FJL441" s="152"/>
      <c r="FJM441" s="152"/>
      <c r="FJN441" s="152"/>
      <c r="FJO441" s="152"/>
      <c r="FJP441" s="152"/>
      <c r="FJQ441" s="152"/>
      <c r="FJR441" s="152"/>
      <c r="FJS441" s="152"/>
      <c r="FJT441" s="152"/>
      <c r="FJU441" s="152"/>
      <c r="FJV441" s="152"/>
      <c r="FJW441" s="152"/>
      <c r="FJX441" s="152"/>
      <c r="FJY441" s="152"/>
      <c r="FJZ441" s="152"/>
      <c r="FKA441" s="152"/>
      <c r="FKB441" s="152"/>
      <c r="FKC441" s="152"/>
      <c r="FKD441" s="152"/>
      <c r="FKE441" s="152"/>
      <c r="FKF441" s="152"/>
      <c r="FKG441" s="152"/>
      <c r="FKH441" s="152"/>
      <c r="FKI441" s="152"/>
      <c r="FKJ441" s="152"/>
      <c r="FKK441" s="152"/>
      <c r="FKL441" s="152"/>
      <c r="FKM441" s="152"/>
      <c r="FKN441" s="152"/>
      <c r="FKO441" s="152"/>
      <c r="FKP441" s="152"/>
      <c r="FKQ441" s="152"/>
      <c r="FKR441" s="152"/>
      <c r="FKS441" s="152"/>
      <c r="FKT441" s="152"/>
      <c r="FKU441" s="152"/>
      <c r="FKV441" s="152"/>
      <c r="FKW441" s="152"/>
      <c r="FKX441" s="152"/>
      <c r="FKY441" s="152"/>
      <c r="FKZ441" s="152"/>
      <c r="FLA441" s="152"/>
      <c r="FLB441" s="152"/>
      <c r="FLC441" s="152"/>
      <c r="FLD441" s="152"/>
      <c r="FLE441" s="152"/>
      <c r="FLF441" s="152"/>
      <c r="FLG441" s="152"/>
      <c r="FLH441" s="152"/>
      <c r="FLI441" s="152"/>
      <c r="FLJ441" s="152"/>
      <c r="FLK441" s="152"/>
      <c r="FLL441" s="152"/>
      <c r="FLM441" s="152"/>
      <c r="FLN441" s="152"/>
      <c r="FLO441" s="152"/>
      <c r="FLP441" s="152"/>
      <c r="FLQ441" s="152"/>
      <c r="FLR441" s="152"/>
      <c r="FLS441" s="152"/>
      <c r="FLT441" s="152"/>
      <c r="FLU441" s="152"/>
      <c r="FLV441" s="152"/>
      <c r="FLW441" s="152"/>
      <c r="FLX441" s="152"/>
      <c r="FLY441" s="152"/>
      <c r="FLZ441" s="152"/>
      <c r="FMA441" s="152"/>
      <c r="FMB441" s="152"/>
      <c r="FMC441" s="152"/>
      <c r="FMD441" s="152"/>
      <c r="FME441" s="152"/>
      <c r="FMF441" s="152"/>
      <c r="FMG441" s="152"/>
      <c r="FMH441" s="152"/>
      <c r="FMI441" s="152"/>
      <c r="FMJ441" s="152"/>
      <c r="FMK441" s="152"/>
      <c r="FML441" s="152"/>
      <c r="FMM441" s="152"/>
      <c r="FMN441" s="152"/>
      <c r="FMO441" s="152"/>
      <c r="FMP441" s="152"/>
      <c r="FMQ441" s="152"/>
      <c r="FMR441" s="152"/>
      <c r="FMS441" s="152"/>
      <c r="FMT441" s="152"/>
      <c r="FMU441" s="152"/>
      <c r="FMV441" s="152"/>
      <c r="FMW441" s="152"/>
      <c r="FMX441" s="152"/>
      <c r="FMY441" s="152"/>
      <c r="FMZ441" s="152"/>
      <c r="FNA441" s="152"/>
      <c r="FNB441" s="152"/>
      <c r="FNC441" s="152"/>
      <c r="FND441" s="152"/>
      <c r="FNE441" s="152"/>
      <c r="FNF441" s="152"/>
      <c r="FNG441" s="152"/>
      <c r="FNH441" s="152"/>
      <c r="FNI441" s="152"/>
      <c r="FNJ441" s="152"/>
      <c r="FNK441" s="152"/>
      <c r="FNL441" s="152"/>
      <c r="FNM441" s="152"/>
      <c r="FNN441" s="152"/>
      <c r="FNO441" s="152"/>
      <c r="FNP441" s="152"/>
      <c r="FNQ441" s="152"/>
      <c r="FNR441" s="152"/>
      <c r="FNS441" s="152"/>
      <c r="FNT441" s="152"/>
      <c r="FNU441" s="152"/>
      <c r="FNV441" s="152"/>
      <c r="FNW441" s="152"/>
      <c r="FNX441" s="152"/>
      <c r="FNY441" s="152"/>
      <c r="FNZ441" s="152"/>
      <c r="FOA441" s="152"/>
      <c r="FOB441" s="152"/>
      <c r="FOC441" s="152"/>
      <c r="FOD441" s="152"/>
      <c r="FOE441" s="152"/>
      <c r="FOF441" s="152"/>
      <c r="FOG441" s="152"/>
      <c r="FOH441" s="152"/>
      <c r="FOI441" s="152"/>
      <c r="FOJ441" s="152"/>
      <c r="FOK441" s="152"/>
      <c r="FOL441" s="152"/>
      <c r="FOM441" s="152"/>
      <c r="FON441" s="152"/>
      <c r="FOO441" s="152"/>
      <c r="FOP441" s="152"/>
      <c r="FOQ441" s="152"/>
      <c r="FOR441" s="152"/>
      <c r="FOS441" s="152"/>
      <c r="FOT441" s="152"/>
      <c r="FOU441" s="152"/>
      <c r="FOV441" s="152"/>
      <c r="FOW441" s="152"/>
      <c r="FOX441" s="152"/>
      <c r="FOY441" s="152"/>
      <c r="FOZ441" s="152"/>
      <c r="FPA441" s="152"/>
      <c r="FPB441" s="152"/>
      <c r="FPC441" s="152"/>
      <c r="FPD441" s="152"/>
      <c r="FPE441" s="152"/>
      <c r="FPF441" s="152"/>
      <c r="FPG441" s="152"/>
      <c r="FPH441" s="152"/>
      <c r="FPI441" s="152"/>
      <c r="FPJ441" s="152"/>
      <c r="FPK441" s="152"/>
      <c r="FPL441" s="152"/>
      <c r="FPM441" s="152"/>
      <c r="FPN441" s="152"/>
      <c r="FPO441" s="152"/>
      <c r="FPP441" s="152"/>
      <c r="FPQ441" s="152"/>
      <c r="FPR441" s="152"/>
      <c r="FPS441" s="152"/>
      <c r="FPT441" s="152"/>
      <c r="FPU441" s="152"/>
      <c r="FPV441" s="152"/>
      <c r="FPW441" s="152"/>
      <c r="FPX441" s="152"/>
      <c r="FPY441" s="152"/>
      <c r="FPZ441" s="152"/>
      <c r="FQA441" s="152"/>
      <c r="FQB441" s="152"/>
      <c r="FQC441" s="152"/>
      <c r="FQD441" s="152"/>
      <c r="FQE441" s="152"/>
      <c r="FQF441" s="152"/>
      <c r="FQG441" s="152"/>
      <c r="FQH441" s="152"/>
      <c r="FQI441" s="152"/>
      <c r="FQJ441" s="152"/>
      <c r="FQK441" s="152"/>
      <c r="FQL441" s="152"/>
      <c r="FQM441" s="152"/>
      <c r="FQN441" s="152"/>
      <c r="FQO441" s="152"/>
      <c r="FQP441" s="152"/>
      <c r="FQQ441" s="152"/>
      <c r="FQR441" s="152"/>
      <c r="FQS441" s="152"/>
      <c r="FQT441" s="152"/>
      <c r="FQU441" s="152"/>
      <c r="FQV441" s="152"/>
      <c r="FQW441" s="152"/>
      <c r="FQX441" s="152"/>
      <c r="FQY441" s="152"/>
      <c r="FQZ441" s="152"/>
      <c r="FRA441" s="152"/>
      <c r="FRB441" s="152"/>
      <c r="FRC441" s="152"/>
      <c r="FRD441" s="152"/>
      <c r="FRE441" s="152"/>
      <c r="FRF441" s="152"/>
      <c r="FRG441" s="152"/>
      <c r="FRH441" s="152"/>
      <c r="FRI441" s="152"/>
      <c r="FRJ441" s="152"/>
      <c r="FRK441" s="152"/>
      <c r="FRL441" s="152"/>
      <c r="FRM441" s="152"/>
      <c r="FRN441" s="152"/>
      <c r="FRO441" s="152"/>
      <c r="FRP441" s="152"/>
      <c r="FRQ441" s="152"/>
      <c r="FRR441" s="152"/>
      <c r="FRS441" s="152"/>
      <c r="FRT441" s="152"/>
      <c r="FRU441" s="152"/>
      <c r="FRV441" s="152"/>
      <c r="FRW441" s="152"/>
      <c r="FRX441" s="152"/>
      <c r="FRY441" s="152"/>
      <c r="FRZ441" s="152"/>
      <c r="FSA441" s="152"/>
      <c r="FSB441" s="152"/>
      <c r="FSC441" s="152"/>
      <c r="FSD441" s="152"/>
      <c r="FSE441" s="152"/>
      <c r="FSF441" s="152"/>
      <c r="FSG441" s="152"/>
      <c r="FSH441" s="152"/>
      <c r="FSI441" s="152"/>
      <c r="FSJ441" s="152"/>
      <c r="FSK441" s="152"/>
      <c r="FSL441" s="152"/>
      <c r="FSM441" s="152"/>
      <c r="FSN441" s="152"/>
      <c r="FSO441" s="152"/>
      <c r="FSP441" s="152"/>
      <c r="FSQ441" s="152"/>
      <c r="FSR441" s="152"/>
      <c r="FSS441" s="152"/>
      <c r="FST441" s="152"/>
      <c r="FSU441" s="152"/>
      <c r="FSV441" s="152"/>
      <c r="FSW441" s="152"/>
      <c r="FSX441" s="152"/>
      <c r="FSY441" s="152"/>
      <c r="FSZ441" s="152"/>
      <c r="FTA441" s="152"/>
      <c r="FTB441" s="152"/>
      <c r="FTC441" s="152"/>
      <c r="FTD441" s="152"/>
      <c r="FTE441" s="152"/>
      <c r="FTF441" s="152"/>
      <c r="FTG441" s="152"/>
      <c r="FTH441" s="152"/>
      <c r="FTI441" s="152"/>
      <c r="FTJ441" s="152"/>
      <c r="FTK441" s="152"/>
      <c r="FTL441" s="152"/>
      <c r="FTM441" s="152"/>
      <c r="FTN441" s="152"/>
      <c r="FTO441" s="152"/>
      <c r="FTP441" s="152"/>
      <c r="FTQ441" s="152"/>
      <c r="FTR441" s="152"/>
      <c r="FTS441" s="152"/>
      <c r="FTT441" s="152"/>
      <c r="FTU441" s="152"/>
      <c r="FTV441" s="152"/>
      <c r="FTW441" s="152"/>
      <c r="FTX441" s="152"/>
      <c r="FTY441" s="152"/>
      <c r="FTZ441" s="152"/>
      <c r="FUA441" s="152"/>
      <c r="FUB441" s="152"/>
      <c r="FUC441" s="152"/>
      <c r="FUD441" s="152"/>
      <c r="FUE441" s="152"/>
      <c r="FUF441" s="152"/>
      <c r="FUG441" s="152"/>
      <c r="FUH441" s="152"/>
      <c r="FUI441" s="152"/>
      <c r="FUJ441" s="152"/>
      <c r="FUK441" s="152"/>
      <c r="FUL441" s="152"/>
      <c r="FUM441" s="152"/>
      <c r="FUN441" s="152"/>
      <c r="FUO441" s="152"/>
      <c r="FUP441" s="152"/>
      <c r="FUQ441" s="152"/>
      <c r="FUR441" s="152"/>
      <c r="FUS441" s="152"/>
      <c r="FUT441" s="152"/>
      <c r="FUU441" s="152"/>
      <c r="FUV441" s="152"/>
      <c r="FUW441" s="152"/>
      <c r="FUX441" s="152"/>
      <c r="FUY441" s="152"/>
      <c r="FUZ441" s="152"/>
      <c r="FVA441" s="152"/>
      <c r="FVB441" s="152"/>
      <c r="FVC441" s="152"/>
      <c r="FVD441" s="152"/>
      <c r="FVE441" s="152"/>
      <c r="FVF441" s="152"/>
      <c r="FVG441" s="152"/>
      <c r="FVH441" s="152"/>
      <c r="FVI441" s="152"/>
      <c r="FVJ441" s="152"/>
      <c r="FVK441" s="152"/>
      <c r="FVL441" s="152"/>
      <c r="FVM441" s="152"/>
      <c r="FVN441" s="152"/>
      <c r="FVO441" s="152"/>
      <c r="FVP441" s="152"/>
      <c r="FVQ441" s="152"/>
      <c r="FVR441" s="152"/>
      <c r="FVS441" s="152"/>
      <c r="FVT441" s="152"/>
      <c r="FVU441" s="152"/>
      <c r="FVV441" s="152"/>
      <c r="FVW441" s="152"/>
      <c r="FVX441" s="152"/>
      <c r="FVY441" s="152"/>
      <c r="FVZ441" s="152"/>
      <c r="FWA441" s="152"/>
      <c r="FWB441" s="152"/>
      <c r="FWC441" s="152"/>
      <c r="FWD441" s="152"/>
      <c r="FWE441" s="152"/>
      <c r="FWF441" s="152"/>
      <c r="FWG441" s="152"/>
      <c r="FWH441" s="152"/>
      <c r="FWI441" s="152"/>
      <c r="FWJ441" s="152"/>
      <c r="FWK441" s="152"/>
      <c r="FWL441" s="152"/>
      <c r="FWM441" s="152"/>
      <c r="FWN441" s="152"/>
      <c r="FWO441" s="152"/>
      <c r="FWP441" s="152"/>
      <c r="FWQ441" s="152"/>
      <c r="FWR441" s="152"/>
      <c r="FWS441" s="152"/>
      <c r="FWT441" s="152"/>
      <c r="FWU441" s="152"/>
      <c r="FWV441" s="152"/>
      <c r="FWW441" s="152"/>
      <c r="FWX441" s="152"/>
      <c r="FWY441" s="152"/>
      <c r="FWZ441" s="152"/>
      <c r="FXA441" s="152"/>
      <c r="FXB441" s="152"/>
      <c r="FXC441" s="152"/>
      <c r="FXD441" s="152"/>
      <c r="FXE441" s="152"/>
      <c r="FXF441" s="152"/>
      <c r="FXG441" s="152"/>
      <c r="FXH441" s="152"/>
      <c r="FXI441" s="152"/>
      <c r="FXJ441" s="152"/>
      <c r="FXK441" s="152"/>
      <c r="FXL441" s="152"/>
      <c r="FXM441" s="152"/>
      <c r="FXN441" s="152"/>
      <c r="FXO441" s="152"/>
      <c r="FXP441" s="152"/>
      <c r="FXQ441" s="152"/>
      <c r="FXR441" s="152"/>
      <c r="FXS441" s="152"/>
      <c r="FXT441" s="152"/>
      <c r="FXU441" s="152"/>
      <c r="FXV441" s="152"/>
      <c r="FXW441" s="152"/>
      <c r="FXX441" s="152"/>
      <c r="FXY441" s="152"/>
      <c r="FXZ441" s="152"/>
      <c r="FYA441" s="152"/>
      <c r="FYB441" s="152"/>
      <c r="FYC441" s="152"/>
      <c r="FYD441" s="152"/>
      <c r="FYE441" s="152"/>
      <c r="FYF441" s="152"/>
      <c r="FYG441" s="152"/>
      <c r="FYH441" s="152"/>
      <c r="FYI441" s="152"/>
      <c r="FYJ441" s="152"/>
      <c r="FYK441" s="152"/>
      <c r="FYL441" s="152"/>
      <c r="FYM441" s="152"/>
      <c r="FYN441" s="152"/>
      <c r="FYO441" s="152"/>
      <c r="FYP441" s="152"/>
      <c r="FYQ441" s="152"/>
      <c r="FYR441" s="152"/>
      <c r="FYS441" s="152"/>
      <c r="FYT441" s="152"/>
      <c r="FYU441" s="152"/>
      <c r="FYV441" s="152"/>
      <c r="FYW441" s="152"/>
      <c r="FYX441" s="152"/>
      <c r="FYY441" s="152"/>
      <c r="FYZ441" s="152"/>
      <c r="FZA441" s="152"/>
      <c r="FZB441" s="152"/>
      <c r="FZC441" s="152"/>
      <c r="FZD441" s="152"/>
      <c r="FZE441" s="152"/>
      <c r="FZF441" s="152"/>
      <c r="FZG441" s="152"/>
      <c r="FZH441" s="152"/>
      <c r="FZI441" s="152"/>
      <c r="FZJ441" s="152"/>
      <c r="FZK441" s="152"/>
      <c r="FZL441" s="152"/>
      <c r="FZM441" s="152"/>
      <c r="FZN441" s="152"/>
      <c r="FZO441" s="152"/>
      <c r="FZP441" s="152"/>
      <c r="FZQ441" s="152"/>
      <c r="FZR441" s="152"/>
      <c r="FZS441" s="152"/>
      <c r="FZT441" s="152"/>
      <c r="FZU441" s="152"/>
      <c r="FZV441" s="152"/>
      <c r="FZW441" s="152"/>
      <c r="FZX441" s="152"/>
      <c r="FZY441" s="152"/>
      <c r="FZZ441" s="152"/>
      <c r="GAA441" s="152"/>
      <c r="GAB441" s="152"/>
      <c r="GAC441" s="152"/>
      <c r="GAD441" s="152"/>
      <c r="GAE441" s="152"/>
      <c r="GAF441" s="152"/>
      <c r="GAG441" s="152"/>
      <c r="GAH441" s="152"/>
      <c r="GAI441" s="152"/>
      <c r="GAJ441" s="152"/>
      <c r="GAK441" s="152"/>
      <c r="GAL441" s="152"/>
      <c r="GAM441" s="152"/>
      <c r="GAN441" s="152"/>
      <c r="GAO441" s="152"/>
      <c r="GAP441" s="152"/>
      <c r="GAQ441" s="152"/>
      <c r="GAR441" s="152"/>
      <c r="GAS441" s="152"/>
      <c r="GAT441" s="152"/>
      <c r="GAU441" s="152"/>
      <c r="GAV441" s="152"/>
      <c r="GAW441" s="152"/>
      <c r="GAX441" s="152"/>
      <c r="GAY441" s="152"/>
      <c r="GAZ441" s="152"/>
      <c r="GBA441" s="152"/>
      <c r="GBB441" s="152"/>
      <c r="GBC441" s="152"/>
      <c r="GBD441" s="152"/>
      <c r="GBE441" s="152"/>
      <c r="GBF441" s="152"/>
      <c r="GBG441" s="152"/>
      <c r="GBH441" s="152"/>
      <c r="GBI441" s="152"/>
      <c r="GBJ441" s="152"/>
      <c r="GBK441" s="152"/>
      <c r="GBL441" s="152"/>
      <c r="GBM441" s="152"/>
      <c r="GBN441" s="152"/>
      <c r="GBO441" s="152"/>
      <c r="GBP441" s="152"/>
      <c r="GBQ441" s="152"/>
      <c r="GBR441" s="152"/>
      <c r="GBS441" s="152"/>
      <c r="GBT441" s="152"/>
      <c r="GBU441" s="152"/>
      <c r="GBV441" s="152"/>
      <c r="GBW441" s="152"/>
      <c r="GBX441" s="152"/>
      <c r="GBY441" s="152"/>
      <c r="GBZ441" s="152"/>
      <c r="GCA441" s="152"/>
      <c r="GCB441" s="152"/>
      <c r="GCC441" s="152"/>
      <c r="GCD441" s="152"/>
      <c r="GCE441" s="152"/>
      <c r="GCF441" s="152"/>
      <c r="GCG441" s="152"/>
      <c r="GCH441" s="152"/>
      <c r="GCI441" s="152"/>
      <c r="GCJ441" s="152"/>
      <c r="GCK441" s="152"/>
      <c r="GCL441" s="152"/>
      <c r="GCM441" s="152"/>
      <c r="GCN441" s="152"/>
      <c r="GCO441" s="152"/>
      <c r="GCP441" s="152"/>
      <c r="GCQ441" s="152"/>
      <c r="GCR441" s="152"/>
      <c r="GCS441" s="152"/>
      <c r="GCT441" s="152"/>
      <c r="GCU441" s="152"/>
      <c r="GCV441" s="152"/>
      <c r="GCW441" s="152"/>
      <c r="GCX441" s="152"/>
      <c r="GCY441" s="152"/>
      <c r="GCZ441" s="152"/>
      <c r="GDA441" s="152"/>
      <c r="GDB441" s="152"/>
      <c r="GDC441" s="152"/>
      <c r="GDD441" s="152"/>
      <c r="GDE441" s="152"/>
      <c r="GDF441" s="152"/>
      <c r="GDG441" s="152"/>
      <c r="GDH441" s="152"/>
      <c r="GDI441" s="152"/>
      <c r="GDJ441" s="152"/>
      <c r="GDK441" s="152"/>
      <c r="GDL441" s="152"/>
      <c r="GDM441" s="152"/>
      <c r="GDN441" s="152"/>
      <c r="GDO441" s="152"/>
      <c r="GDP441" s="152"/>
      <c r="GDQ441" s="152"/>
      <c r="GDR441" s="152"/>
      <c r="GDS441" s="152"/>
      <c r="GDT441" s="152"/>
      <c r="GDU441" s="152"/>
      <c r="GDV441" s="152"/>
      <c r="GDW441" s="152"/>
      <c r="GDX441" s="152"/>
      <c r="GDY441" s="152"/>
      <c r="GDZ441" s="152"/>
      <c r="GEA441" s="152"/>
      <c r="GEB441" s="152"/>
      <c r="GEC441" s="152"/>
      <c r="GED441" s="152"/>
      <c r="GEE441" s="152"/>
      <c r="GEF441" s="152"/>
      <c r="GEG441" s="152"/>
      <c r="GEH441" s="152"/>
      <c r="GEI441" s="152"/>
      <c r="GEJ441" s="152"/>
      <c r="GEK441" s="152"/>
      <c r="GEL441" s="152"/>
      <c r="GEM441" s="152"/>
      <c r="GEN441" s="152"/>
      <c r="GEO441" s="152"/>
      <c r="GEP441" s="152"/>
      <c r="GEQ441" s="152"/>
      <c r="GER441" s="152"/>
      <c r="GES441" s="152"/>
      <c r="GET441" s="152"/>
      <c r="GEU441" s="152"/>
      <c r="GEV441" s="152"/>
      <c r="GEW441" s="152"/>
      <c r="GEX441" s="152"/>
      <c r="GEY441" s="152"/>
      <c r="GEZ441" s="152"/>
      <c r="GFA441" s="152"/>
      <c r="GFB441" s="152"/>
      <c r="GFC441" s="152"/>
      <c r="GFD441" s="152"/>
      <c r="GFE441" s="152"/>
      <c r="GFF441" s="152"/>
      <c r="GFG441" s="152"/>
      <c r="GFH441" s="152"/>
      <c r="GFI441" s="152"/>
      <c r="GFJ441" s="152"/>
      <c r="GFK441" s="152"/>
      <c r="GFL441" s="152"/>
      <c r="GFM441" s="152"/>
      <c r="GFN441" s="152"/>
      <c r="GFO441" s="152"/>
      <c r="GFP441" s="152"/>
      <c r="GFQ441" s="152"/>
      <c r="GFR441" s="152"/>
      <c r="GFS441" s="152"/>
      <c r="GFT441" s="152"/>
      <c r="GFU441" s="152"/>
      <c r="GFV441" s="152"/>
      <c r="GFW441" s="152"/>
      <c r="GFX441" s="152"/>
      <c r="GFY441" s="152"/>
      <c r="GFZ441" s="152"/>
      <c r="GGA441" s="152"/>
      <c r="GGB441" s="152"/>
      <c r="GGC441" s="152"/>
      <c r="GGD441" s="152"/>
      <c r="GGE441" s="152"/>
      <c r="GGF441" s="152"/>
      <c r="GGG441" s="152"/>
      <c r="GGH441" s="152"/>
      <c r="GGI441" s="152"/>
      <c r="GGJ441" s="152"/>
      <c r="GGK441" s="152"/>
      <c r="GGL441" s="152"/>
      <c r="GGM441" s="152"/>
      <c r="GGN441" s="152"/>
      <c r="GGO441" s="152"/>
      <c r="GGP441" s="152"/>
      <c r="GGQ441" s="152"/>
      <c r="GGR441" s="152"/>
      <c r="GGS441" s="152"/>
      <c r="GGT441" s="152"/>
      <c r="GGU441" s="152"/>
      <c r="GGV441" s="152"/>
      <c r="GGW441" s="152"/>
      <c r="GGX441" s="152"/>
      <c r="GGY441" s="152"/>
      <c r="GGZ441" s="152"/>
      <c r="GHA441" s="152"/>
      <c r="GHB441" s="152"/>
      <c r="GHC441" s="152"/>
      <c r="GHD441" s="152"/>
      <c r="GHE441" s="152"/>
      <c r="GHF441" s="152"/>
      <c r="GHG441" s="152"/>
      <c r="GHH441" s="152"/>
      <c r="GHI441" s="152"/>
      <c r="GHJ441" s="152"/>
      <c r="GHK441" s="152"/>
      <c r="GHL441" s="152"/>
      <c r="GHM441" s="152"/>
      <c r="GHN441" s="152"/>
      <c r="GHO441" s="152"/>
      <c r="GHP441" s="152"/>
      <c r="GHQ441" s="152"/>
      <c r="GHR441" s="152"/>
      <c r="GHS441" s="152"/>
      <c r="GHT441" s="152"/>
      <c r="GHU441" s="152"/>
      <c r="GHV441" s="152"/>
      <c r="GHW441" s="152"/>
      <c r="GHX441" s="152"/>
      <c r="GHY441" s="152"/>
      <c r="GHZ441" s="152"/>
      <c r="GIA441" s="152"/>
      <c r="GIB441" s="152"/>
      <c r="GIC441" s="152"/>
      <c r="GID441" s="152"/>
      <c r="GIE441" s="152"/>
      <c r="GIF441" s="152"/>
      <c r="GIG441" s="152"/>
      <c r="GIH441" s="152"/>
      <c r="GII441" s="152"/>
      <c r="GIJ441" s="152"/>
      <c r="GIK441" s="152"/>
      <c r="GIL441" s="152"/>
      <c r="GIM441" s="152"/>
      <c r="GIN441" s="152"/>
      <c r="GIO441" s="152"/>
      <c r="GIP441" s="152"/>
      <c r="GIQ441" s="152"/>
      <c r="GIR441" s="152"/>
      <c r="GIS441" s="152"/>
      <c r="GIT441" s="152"/>
      <c r="GIU441" s="152"/>
      <c r="GIV441" s="152"/>
      <c r="GIW441" s="152"/>
      <c r="GIX441" s="152"/>
      <c r="GIY441" s="152"/>
      <c r="GIZ441" s="152"/>
      <c r="GJA441" s="152"/>
      <c r="GJB441" s="152"/>
      <c r="GJC441" s="152"/>
      <c r="GJD441" s="152"/>
      <c r="GJE441" s="152"/>
      <c r="GJF441" s="152"/>
      <c r="GJG441" s="152"/>
      <c r="GJH441" s="152"/>
      <c r="GJI441" s="152"/>
      <c r="GJJ441" s="152"/>
      <c r="GJK441" s="152"/>
      <c r="GJL441" s="152"/>
      <c r="GJM441" s="152"/>
      <c r="GJN441" s="152"/>
      <c r="GJO441" s="152"/>
      <c r="GJP441" s="152"/>
      <c r="GJQ441" s="152"/>
      <c r="GJR441" s="152"/>
      <c r="GJS441" s="152"/>
      <c r="GJT441" s="152"/>
      <c r="GJU441" s="152"/>
      <c r="GJV441" s="152"/>
      <c r="GJW441" s="152"/>
      <c r="GJX441" s="152"/>
      <c r="GJY441" s="152"/>
      <c r="GJZ441" s="152"/>
      <c r="GKA441" s="152"/>
      <c r="GKB441" s="152"/>
      <c r="GKC441" s="152"/>
      <c r="GKD441" s="152"/>
      <c r="GKE441" s="152"/>
      <c r="GKF441" s="152"/>
      <c r="GKG441" s="152"/>
      <c r="GKH441" s="152"/>
      <c r="GKI441" s="152"/>
      <c r="GKJ441" s="152"/>
      <c r="GKK441" s="152"/>
      <c r="GKL441" s="152"/>
      <c r="GKM441" s="152"/>
      <c r="GKN441" s="152"/>
      <c r="GKO441" s="152"/>
      <c r="GKP441" s="152"/>
      <c r="GKQ441" s="152"/>
      <c r="GKR441" s="152"/>
      <c r="GKS441" s="152"/>
      <c r="GKT441" s="152"/>
      <c r="GKU441" s="152"/>
      <c r="GKV441" s="152"/>
      <c r="GKW441" s="152"/>
      <c r="GKX441" s="152"/>
      <c r="GKY441" s="152"/>
      <c r="GKZ441" s="152"/>
      <c r="GLA441" s="152"/>
      <c r="GLB441" s="152"/>
      <c r="GLC441" s="152"/>
      <c r="GLD441" s="152"/>
      <c r="GLE441" s="152"/>
      <c r="GLF441" s="152"/>
      <c r="GLG441" s="152"/>
      <c r="GLH441" s="152"/>
      <c r="GLI441" s="152"/>
      <c r="GLJ441" s="152"/>
      <c r="GLK441" s="152"/>
      <c r="GLL441" s="152"/>
      <c r="GLM441" s="152"/>
      <c r="GLN441" s="152"/>
      <c r="GLO441" s="152"/>
      <c r="GLP441" s="152"/>
      <c r="GLQ441" s="152"/>
      <c r="GLR441" s="152"/>
      <c r="GLS441" s="152"/>
      <c r="GLT441" s="152"/>
      <c r="GLU441" s="152"/>
      <c r="GLV441" s="152"/>
      <c r="GLW441" s="152"/>
      <c r="GLX441" s="152"/>
      <c r="GLY441" s="152"/>
      <c r="GLZ441" s="152"/>
      <c r="GMA441" s="152"/>
      <c r="GMB441" s="152"/>
      <c r="GMC441" s="152"/>
      <c r="GMD441" s="152"/>
      <c r="GME441" s="152"/>
      <c r="GMF441" s="152"/>
      <c r="GMG441" s="152"/>
      <c r="GMH441" s="152"/>
      <c r="GMI441" s="152"/>
      <c r="GMJ441" s="152"/>
      <c r="GMK441" s="152"/>
      <c r="GML441" s="152"/>
      <c r="GMM441" s="152"/>
      <c r="GMN441" s="152"/>
      <c r="GMO441" s="152"/>
      <c r="GMP441" s="152"/>
      <c r="GMQ441" s="152"/>
      <c r="GMR441" s="152"/>
      <c r="GMS441" s="152"/>
      <c r="GMT441" s="152"/>
      <c r="GMU441" s="152"/>
      <c r="GMV441" s="152"/>
      <c r="GMW441" s="152"/>
      <c r="GMX441" s="152"/>
      <c r="GMY441" s="152"/>
      <c r="GMZ441" s="152"/>
      <c r="GNA441" s="152"/>
      <c r="GNB441" s="152"/>
      <c r="GNC441" s="152"/>
      <c r="GND441" s="152"/>
      <c r="GNE441" s="152"/>
      <c r="GNF441" s="152"/>
      <c r="GNG441" s="152"/>
      <c r="GNH441" s="152"/>
      <c r="GNI441" s="152"/>
      <c r="GNJ441" s="152"/>
      <c r="GNK441" s="152"/>
      <c r="GNL441" s="152"/>
      <c r="GNM441" s="152"/>
      <c r="GNN441" s="152"/>
      <c r="GNO441" s="152"/>
      <c r="GNP441" s="152"/>
      <c r="GNQ441" s="152"/>
      <c r="GNR441" s="152"/>
      <c r="GNS441" s="152"/>
      <c r="GNT441" s="152"/>
      <c r="GNU441" s="152"/>
      <c r="GNV441" s="152"/>
      <c r="GNW441" s="152"/>
      <c r="GNX441" s="152"/>
      <c r="GNY441" s="152"/>
      <c r="GNZ441" s="152"/>
      <c r="GOA441" s="152"/>
      <c r="GOB441" s="152"/>
      <c r="GOC441" s="152"/>
      <c r="GOD441" s="152"/>
      <c r="GOE441" s="152"/>
      <c r="GOF441" s="152"/>
      <c r="GOG441" s="152"/>
      <c r="GOH441" s="152"/>
      <c r="GOI441" s="152"/>
      <c r="GOJ441" s="152"/>
      <c r="GOK441" s="152"/>
      <c r="GOL441" s="152"/>
      <c r="GOM441" s="152"/>
      <c r="GON441" s="152"/>
      <c r="GOO441" s="152"/>
      <c r="GOP441" s="152"/>
      <c r="GOQ441" s="152"/>
      <c r="GOR441" s="152"/>
      <c r="GOS441" s="152"/>
      <c r="GOT441" s="152"/>
      <c r="GOU441" s="152"/>
      <c r="GOV441" s="152"/>
      <c r="GOW441" s="152"/>
      <c r="GOX441" s="152"/>
      <c r="GOY441" s="152"/>
      <c r="GOZ441" s="152"/>
      <c r="GPA441" s="152"/>
      <c r="GPB441" s="152"/>
      <c r="GPC441" s="152"/>
      <c r="GPD441" s="152"/>
      <c r="GPE441" s="152"/>
      <c r="GPF441" s="152"/>
      <c r="GPG441" s="152"/>
      <c r="GPH441" s="152"/>
      <c r="GPI441" s="152"/>
      <c r="GPJ441" s="152"/>
      <c r="GPK441" s="152"/>
      <c r="GPL441" s="152"/>
      <c r="GPM441" s="152"/>
      <c r="GPN441" s="152"/>
      <c r="GPO441" s="152"/>
      <c r="GPP441" s="152"/>
      <c r="GPQ441" s="152"/>
      <c r="GPR441" s="152"/>
      <c r="GPS441" s="152"/>
      <c r="GPT441" s="152"/>
      <c r="GPU441" s="152"/>
      <c r="GPV441" s="152"/>
      <c r="GPW441" s="152"/>
      <c r="GPX441" s="152"/>
      <c r="GPY441" s="152"/>
      <c r="GPZ441" s="152"/>
      <c r="GQA441" s="152"/>
      <c r="GQB441" s="152"/>
      <c r="GQC441" s="152"/>
      <c r="GQD441" s="152"/>
      <c r="GQE441" s="152"/>
      <c r="GQF441" s="152"/>
      <c r="GQG441" s="152"/>
      <c r="GQH441" s="152"/>
      <c r="GQI441" s="152"/>
      <c r="GQJ441" s="152"/>
      <c r="GQK441" s="152"/>
      <c r="GQL441" s="152"/>
      <c r="GQM441" s="152"/>
      <c r="GQN441" s="152"/>
      <c r="GQO441" s="152"/>
      <c r="GQP441" s="152"/>
      <c r="GQQ441" s="152"/>
      <c r="GQR441" s="152"/>
      <c r="GQS441" s="152"/>
      <c r="GQT441" s="152"/>
      <c r="GQU441" s="152"/>
      <c r="GQV441" s="152"/>
      <c r="GQW441" s="152"/>
      <c r="GQX441" s="152"/>
      <c r="GQY441" s="152"/>
      <c r="GQZ441" s="152"/>
      <c r="GRA441" s="152"/>
      <c r="GRB441" s="152"/>
      <c r="GRC441" s="152"/>
      <c r="GRD441" s="152"/>
      <c r="GRE441" s="152"/>
      <c r="GRF441" s="152"/>
      <c r="GRG441" s="152"/>
      <c r="GRH441" s="152"/>
      <c r="GRI441" s="152"/>
      <c r="GRJ441" s="152"/>
      <c r="GRK441" s="152"/>
      <c r="GRL441" s="152"/>
      <c r="GRM441" s="152"/>
      <c r="GRN441" s="152"/>
      <c r="GRO441" s="152"/>
      <c r="GRP441" s="152"/>
      <c r="GRQ441" s="152"/>
      <c r="GRR441" s="152"/>
      <c r="GRS441" s="152"/>
      <c r="GRT441" s="152"/>
      <c r="GRU441" s="152"/>
      <c r="GRV441" s="152"/>
      <c r="GRW441" s="152"/>
      <c r="GRX441" s="152"/>
      <c r="GRY441" s="152"/>
      <c r="GRZ441" s="152"/>
      <c r="GSA441" s="152"/>
      <c r="GSB441" s="152"/>
      <c r="GSC441" s="152"/>
      <c r="GSD441" s="152"/>
      <c r="GSE441" s="152"/>
      <c r="GSF441" s="152"/>
      <c r="GSG441" s="152"/>
      <c r="GSH441" s="152"/>
      <c r="GSI441" s="152"/>
      <c r="GSJ441" s="152"/>
      <c r="GSK441" s="152"/>
      <c r="GSL441" s="152"/>
      <c r="GSM441" s="152"/>
      <c r="GSN441" s="152"/>
      <c r="GSO441" s="152"/>
      <c r="GSP441" s="152"/>
      <c r="GSQ441" s="152"/>
      <c r="GSR441" s="152"/>
      <c r="GSS441" s="152"/>
      <c r="GST441" s="152"/>
      <c r="GSU441" s="152"/>
      <c r="GSV441" s="152"/>
      <c r="GSW441" s="152"/>
      <c r="GSX441" s="152"/>
      <c r="GSY441" s="152"/>
      <c r="GSZ441" s="152"/>
      <c r="GTA441" s="152"/>
      <c r="GTB441" s="152"/>
      <c r="GTC441" s="152"/>
      <c r="GTD441" s="152"/>
      <c r="GTE441" s="152"/>
      <c r="GTF441" s="152"/>
      <c r="GTG441" s="152"/>
      <c r="GTH441" s="152"/>
      <c r="GTI441" s="152"/>
      <c r="GTJ441" s="152"/>
      <c r="GTK441" s="152"/>
      <c r="GTL441" s="152"/>
      <c r="GTM441" s="152"/>
      <c r="GTN441" s="152"/>
      <c r="GTO441" s="152"/>
      <c r="GTP441" s="152"/>
      <c r="GTQ441" s="152"/>
      <c r="GTR441" s="152"/>
      <c r="GTS441" s="152"/>
      <c r="GTT441" s="152"/>
      <c r="GTU441" s="152"/>
      <c r="GTV441" s="152"/>
      <c r="GTW441" s="152"/>
      <c r="GTX441" s="152"/>
      <c r="GTY441" s="152"/>
      <c r="GTZ441" s="152"/>
      <c r="GUA441" s="152"/>
      <c r="GUB441" s="152"/>
      <c r="GUC441" s="152"/>
      <c r="GUD441" s="152"/>
      <c r="GUE441" s="152"/>
      <c r="GUF441" s="152"/>
      <c r="GUG441" s="152"/>
      <c r="GUH441" s="152"/>
      <c r="GUI441" s="152"/>
      <c r="GUJ441" s="152"/>
      <c r="GUK441" s="152"/>
      <c r="GUL441" s="152"/>
      <c r="GUM441" s="152"/>
      <c r="GUN441" s="152"/>
      <c r="GUO441" s="152"/>
      <c r="GUP441" s="152"/>
      <c r="GUQ441" s="152"/>
      <c r="GUR441" s="152"/>
      <c r="GUS441" s="152"/>
      <c r="GUT441" s="152"/>
      <c r="GUU441" s="152"/>
      <c r="GUV441" s="152"/>
      <c r="GUW441" s="152"/>
      <c r="GUX441" s="152"/>
      <c r="GUY441" s="152"/>
      <c r="GUZ441" s="152"/>
      <c r="GVA441" s="152"/>
      <c r="GVB441" s="152"/>
      <c r="GVC441" s="152"/>
      <c r="GVD441" s="152"/>
      <c r="GVE441" s="152"/>
      <c r="GVF441" s="152"/>
      <c r="GVG441" s="152"/>
      <c r="GVH441" s="152"/>
      <c r="GVI441" s="152"/>
      <c r="GVJ441" s="152"/>
      <c r="GVK441" s="152"/>
      <c r="GVL441" s="152"/>
      <c r="GVM441" s="152"/>
      <c r="GVN441" s="152"/>
      <c r="GVO441" s="152"/>
      <c r="GVP441" s="152"/>
      <c r="GVQ441" s="152"/>
      <c r="GVR441" s="152"/>
      <c r="GVS441" s="152"/>
      <c r="GVT441" s="152"/>
      <c r="GVU441" s="152"/>
      <c r="GVV441" s="152"/>
      <c r="GVW441" s="152"/>
      <c r="GVX441" s="152"/>
      <c r="GVY441" s="152"/>
      <c r="GVZ441" s="152"/>
      <c r="GWA441" s="152"/>
      <c r="GWB441" s="152"/>
      <c r="GWC441" s="152"/>
      <c r="GWD441" s="152"/>
      <c r="GWE441" s="152"/>
      <c r="GWF441" s="152"/>
      <c r="GWG441" s="152"/>
      <c r="GWH441" s="152"/>
      <c r="GWI441" s="152"/>
      <c r="GWJ441" s="152"/>
      <c r="GWK441" s="152"/>
      <c r="GWL441" s="152"/>
      <c r="GWM441" s="152"/>
      <c r="GWN441" s="152"/>
      <c r="GWO441" s="152"/>
      <c r="GWP441" s="152"/>
      <c r="GWQ441" s="152"/>
      <c r="GWR441" s="152"/>
      <c r="GWS441" s="152"/>
      <c r="GWT441" s="152"/>
      <c r="GWU441" s="152"/>
      <c r="GWV441" s="152"/>
      <c r="GWW441" s="152"/>
      <c r="GWX441" s="152"/>
      <c r="GWY441" s="152"/>
      <c r="GWZ441" s="152"/>
      <c r="GXA441" s="152"/>
      <c r="GXB441" s="152"/>
      <c r="GXC441" s="152"/>
      <c r="GXD441" s="152"/>
      <c r="GXE441" s="152"/>
      <c r="GXF441" s="152"/>
      <c r="GXG441" s="152"/>
      <c r="GXH441" s="152"/>
      <c r="GXI441" s="152"/>
      <c r="GXJ441" s="152"/>
      <c r="GXK441" s="152"/>
      <c r="GXL441" s="152"/>
      <c r="GXM441" s="152"/>
      <c r="GXN441" s="152"/>
      <c r="GXO441" s="152"/>
      <c r="GXP441" s="152"/>
      <c r="GXQ441" s="152"/>
      <c r="GXR441" s="152"/>
      <c r="GXS441" s="152"/>
      <c r="GXT441" s="152"/>
      <c r="GXU441" s="152"/>
      <c r="GXV441" s="152"/>
      <c r="GXW441" s="152"/>
      <c r="GXX441" s="152"/>
      <c r="GXY441" s="152"/>
      <c r="GXZ441" s="152"/>
      <c r="GYA441" s="152"/>
      <c r="GYB441" s="152"/>
      <c r="GYC441" s="152"/>
      <c r="GYD441" s="152"/>
      <c r="GYE441" s="152"/>
      <c r="GYF441" s="152"/>
      <c r="GYG441" s="152"/>
      <c r="GYH441" s="152"/>
      <c r="GYI441" s="152"/>
      <c r="GYJ441" s="152"/>
      <c r="GYK441" s="152"/>
      <c r="GYL441" s="152"/>
      <c r="GYM441" s="152"/>
      <c r="GYN441" s="152"/>
      <c r="GYO441" s="152"/>
      <c r="GYP441" s="152"/>
      <c r="GYQ441" s="152"/>
      <c r="GYR441" s="152"/>
      <c r="GYS441" s="152"/>
      <c r="GYT441" s="152"/>
      <c r="GYU441" s="152"/>
      <c r="GYV441" s="152"/>
      <c r="GYW441" s="152"/>
      <c r="GYX441" s="152"/>
      <c r="GYY441" s="152"/>
      <c r="GYZ441" s="152"/>
      <c r="GZA441" s="152"/>
      <c r="GZB441" s="152"/>
      <c r="GZC441" s="152"/>
      <c r="GZD441" s="152"/>
      <c r="GZE441" s="152"/>
      <c r="GZF441" s="152"/>
      <c r="GZG441" s="152"/>
      <c r="GZH441" s="152"/>
      <c r="GZI441" s="152"/>
      <c r="GZJ441" s="152"/>
      <c r="GZK441" s="152"/>
      <c r="GZL441" s="152"/>
      <c r="GZM441" s="152"/>
      <c r="GZN441" s="152"/>
      <c r="GZO441" s="152"/>
      <c r="GZP441" s="152"/>
      <c r="GZQ441" s="152"/>
      <c r="GZR441" s="152"/>
      <c r="GZS441" s="152"/>
      <c r="GZT441" s="152"/>
      <c r="GZU441" s="152"/>
      <c r="GZV441" s="152"/>
      <c r="GZW441" s="152"/>
      <c r="GZX441" s="152"/>
      <c r="GZY441" s="152"/>
      <c r="GZZ441" s="152"/>
      <c r="HAA441" s="152"/>
      <c r="HAB441" s="152"/>
      <c r="HAC441" s="152"/>
      <c r="HAD441" s="152"/>
      <c r="HAE441" s="152"/>
      <c r="HAF441" s="152"/>
      <c r="HAG441" s="152"/>
      <c r="HAH441" s="152"/>
      <c r="HAI441" s="152"/>
      <c r="HAJ441" s="152"/>
      <c r="HAK441" s="152"/>
      <c r="HAL441" s="152"/>
      <c r="HAM441" s="152"/>
      <c r="HAN441" s="152"/>
      <c r="HAO441" s="152"/>
      <c r="HAP441" s="152"/>
      <c r="HAQ441" s="152"/>
      <c r="HAR441" s="152"/>
      <c r="HAS441" s="152"/>
      <c r="HAT441" s="152"/>
      <c r="HAU441" s="152"/>
      <c r="HAV441" s="152"/>
      <c r="HAW441" s="152"/>
      <c r="HAX441" s="152"/>
      <c r="HAY441" s="152"/>
      <c r="HAZ441" s="152"/>
      <c r="HBA441" s="152"/>
      <c r="HBB441" s="152"/>
      <c r="HBC441" s="152"/>
      <c r="HBD441" s="152"/>
      <c r="HBE441" s="152"/>
      <c r="HBF441" s="152"/>
      <c r="HBG441" s="152"/>
      <c r="HBH441" s="152"/>
      <c r="HBI441" s="152"/>
      <c r="HBJ441" s="152"/>
      <c r="HBK441" s="152"/>
      <c r="HBL441" s="152"/>
      <c r="HBM441" s="152"/>
      <c r="HBN441" s="152"/>
      <c r="HBO441" s="152"/>
      <c r="HBP441" s="152"/>
      <c r="HBQ441" s="152"/>
      <c r="HBR441" s="152"/>
      <c r="HBS441" s="152"/>
      <c r="HBT441" s="152"/>
      <c r="HBU441" s="152"/>
      <c r="HBV441" s="152"/>
      <c r="HBW441" s="152"/>
      <c r="HBX441" s="152"/>
      <c r="HBY441" s="152"/>
      <c r="HBZ441" s="152"/>
      <c r="HCA441" s="152"/>
      <c r="HCB441" s="152"/>
      <c r="HCC441" s="152"/>
      <c r="HCD441" s="152"/>
      <c r="HCE441" s="152"/>
      <c r="HCF441" s="152"/>
      <c r="HCG441" s="152"/>
      <c r="HCH441" s="152"/>
      <c r="HCI441" s="152"/>
      <c r="HCJ441" s="152"/>
      <c r="HCK441" s="152"/>
      <c r="HCL441" s="152"/>
      <c r="HCM441" s="152"/>
      <c r="HCN441" s="152"/>
      <c r="HCO441" s="152"/>
      <c r="HCP441" s="152"/>
      <c r="HCQ441" s="152"/>
      <c r="HCR441" s="152"/>
      <c r="HCS441" s="152"/>
      <c r="HCT441" s="152"/>
      <c r="HCU441" s="152"/>
      <c r="HCV441" s="152"/>
      <c r="HCW441" s="152"/>
      <c r="HCX441" s="152"/>
      <c r="HCY441" s="152"/>
      <c r="HCZ441" s="152"/>
      <c r="HDA441" s="152"/>
      <c r="HDB441" s="152"/>
      <c r="HDC441" s="152"/>
      <c r="HDD441" s="152"/>
      <c r="HDE441" s="152"/>
      <c r="HDF441" s="152"/>
      <c r="HDG441" s="152"/>
      <c r="HDH441" s="152"/>
      <c r="HDI441" s="152"/>
      <c r="HDJ441" s="152"/>
      <c r="HDK441" s="152"/>
      <c r="HDL441" s="152"/>
      <c r="HDM441" s="152"/>
      <c r="HDN441" s="152"/>
      <c r="HDO441" s="152"/>
      <c r="HDP441" s="152"/>
      <c r="HDQ441" s="152"/>
      <c r="HDR441" s="152"/>
      <c r="HDS441" s="152"/>
      <c r="HDT441" s="152"/>
      <c r="HDU441" s="152"/>
      <c r="HDV441" s="152"/>
      <c r="HDW441" s="152"/>
      <c r="HDX441" s="152"/>
      <c r="HDY441" s="152"/>
      <c r="HDZ441" s="152"/>
      <c r="HEA441" s="152"/>
      <c r="HEB441" s="152"/>
      <c r="HEC441" s="152"/>
      <c r="HED441" s="152"/>
      <c r="HEE441" s="152"/>
      <c r="HEF441" s="152"/>
      <c r="HEG441" s="152"/>
      <c r="HEH441" s="152"/>
      <c r="HEI441" s="152"/>
      <c r="HEJ441" s="152"/>
      <c r="HEK441" s="152"/>
      <c r="HEL441" s="152"/>
      <c r="HEM441" s="152"/>
      <c r="HEN441" s="152"/>
      <c r="HEO441" s="152"/>
      <c r="HEP441" s="152"/>
      <c r="HEQ441" s="152"/>
      <c r="HER441" s="152"/>
      <c r="HES441" s="152"/>
      <c r="HET441" s="152"/>
      <c r="HEU441" s="152"/>
      <c r="HEV441" s="152"/>
      <c r="HEW441" s="152"/>
      <c r="HEX441" s="152"/>
      <c r="HEY441" s="152"/>
      <c r="HEZ441" s="152"/>
      <c r="HFA441" s="152"/>
      <c r="HFB441" s="152"/>
      <c r="HFC441" s="152"/>
      <c r="HFD441" s="152"/>
      <c r="HFE441" s="152"/>
      <c r="HFF441" s="152"/>
      <c r="HFG441" s="152"/>
      <c r="HFH441" s="152"/>
      <c r="HFI441" s="152"/>
      <c r="HFJ441" s="152"/>
      <c r="HFK441" s="152"/>
      <c r="HFL441" s="152"/>
      <c r="HFM441" s="152"/>
      <c r="HFN441" s="152"/>
      <c r="HFO441" s="152"/>
      <c r="HFP441" s="152"/>
      <c r="HFQ441" s="152"/>
      <c r="HFR441" s="152"/>
      <c r="HFS441" s="152"/>
      <c r="HFT441" s="152"/>
      <c r="HFU441" s="152"/>
      <c r="HFV441" s="152"/>
      <c r="HFW441" s="152"/>
      <c r="HFX441" s="152"/>
      <c r="HFY441" s="152"/>
      <c r="HFZ441" s="152"/>
      <c r="HGA441" s="152"/>
      <c r="HGB441" s="152"/>
      <c r="HGC441" s="152"/>
      <c r="HGD441" s="152"/>
      <c r="HGE441" s="152"/>
      <c r="HGF441" s="152"/>
      <c r="HGG441" s="152"/>
      <c r="HGH441" s="152"/>
      <c r="HGI441" s="152"/>
      <c r="HGJ441" s="152"/>
      <c r="HGK441" s="152"/>
      <c r="HGL441" s="152"/>
      <c r="HGM441" s="152"/>
      <c r="HGN441" s="152"/>
      <c r="HGO441" s="152"/>
      <c r="HGP441" s="152"/>
      <c r="HGQ441" s="152"/>
      <c r="HGR441" s="152"/>
      <c r="HGS441" s="152"/>
      <c r="HGT441" s="152"/>
      <c r="HGU441" s="152"/>
      <c r="HGV441" s="152"/>
      <c r="HGW441" s="152"/>
      <c r="HGX441" s="152"/>
      <c r="HGY441" s="152"/>
      <c r="HGZ441" s="152"/>
      <c r="HHA441" s="152"/>
      <c r="HHB441" s="152"/>
      <c r="HHC441" s="152"/>
      <c r="HHD441" s="152"/>
      <c r="HHE441" s="152"/>
      <c r="HHF441" s="152"/>
      <c r="HHG441" s="152"/>
      <c r="HHH441" s="152"/>
      <c r="HHI441" s="152"/>
      <c r="HHJ441" s="152"/>
      <c r="HHK441" s="152"/>
      <c r="HHL441" s="152"/>
      <c r="HHM441" s="152"/>
      <c r="HHN441" s="152"/>
      <c r="HHO441" s="152"/>
      <c r="HHP441" s="152"/>
      <c r="HHQ441" s="152"/>
      <c r="HHR441" s="152"/>
      <c r="HHS441" s="152"/>
      <c r="HHT441" s="152"/>
      <c r="HHU441" s="152"/>
      <c r="HHV441" s="152"/>
      <c r="HHW441" s="152"/>
      <c r="HHX441" s="152"/>
      <c r="HHY441" s="152"/>
      <c r="HHZ441" s="152"/>
      <c r="HIA441" s="152"/>
      <c r="HIB441" s="152"/>
      <c r="HIC441" s="152"/>
      <c r="HID441" s="152"/>
      <c r="HIE441" s="152"/>
      <c r="HIF441" s="152"/>
      <c r="HIG441" s="152"/>
      <c r="HIH441" s="152"/>
      <c r="HII441" s="152"/>
      <c r="HIJ441" s="152"/>
      <c r="HIK441" s="152"/>
      <c r="HIL441" s="152"/>
      <c r="HIM441" s="152"/>
      <c r="HIN441" s="152"/>
      <c r="HIO441" s="152"/>
      <c r="HIP441" s="152"/>
      <c r="HIQ441" s="152"/>
      <c r="HIR441" s="152"/>
      <c r="HIS441" s="152"/>
      <c r="HIT441" s="152"/>
      <c r="HIU441" s="152"/>
      <c r="HIV441" s="152"/>
      <c r="HIW441" s="152"/>
      <c r="HIX441" s="152"/>
      <c r="HIY441" s="152"/>
      <c r="HIZ441" s="152"/>
      <c r="HJA441" s="152"/>
      <c r="HJB441" s="152"/>
      <c r="HJC441" s="152"/>
      <c r="HJD441" s="152"/>
      <c r="HJE441" s="152"/>
      <c r="HJF441" s="152"/>
      <c r="HJG441" s="152"/>
      <c r="HJH441" s="152"/>
      <c r="HJI441" s="152"/>
      <c r="HJJ441" s="152"/>
      <c r="HJK441" s="152"/>
      <c r="HJL441" s="152"/>
      <c r="HJM441" s="152"/>
      <c r="HJN441" s="152"/>
      <c r="HJO441" s="152"/>
      <c r="HJP441" s="152"/>
      <c r="HJQ441" s="152"/>
      <c r="HJR441" s="152"/>
      <c r="HJS441" s="152"/>
      <c r="HJT441" s="152"/>
      <c r="HJU441" s="152"/>
      <c r="HJV441" s="152"/>
      <c r="HJW441" s="152"/>
      <c r="HJX441" s="152"/>
      <c r="HJY441" s="152"/>
      <c r="HJZ441" s="152"/>
      <c r="HKA441" s="152"/>
      <c r="HKB441" s="152"/>
      <c r="HKC441" s="152"/>
      <c r="HKD441" s="152"/>
      <c r="HKE441" s="152"/>
      <c r="HKF441" s="152"/>
      <c r="HKG441" s="152"/>
      <c r="HKH441" s="152"/>
      <c r="HKI441" s="152"/>
      <c r="HKJ441" s="152"/>
      <c r="HKK441" s="152"/>
      <c r="HKL441" s="152"/>
      <c r="HKM441" s="152"/>
      <c r="HKN441" s="152"/>
      <c r="HKO441" s="152"/>
      <c r="HKP441" s="152"/>
      <c r="HKQ441" s="152"/>
      <c r="HKR441" s="152"/>
      <c r="HKS441" s="152"/>
      <c r="HKT441" s="152"/>
      <c r="HKU441" s="152"/>
      <c r="HKV441" s="152"/>
      <c r="HKW441" s="152"/>
      <c r="HKX441" s="152"/>
      <c r="HKY441" s="152"/>
      <c r="HKZ441" s="152"/>
      <c r="HLA441" s="152"/>
      <c r="HLB441" s="152"/>
      <c r="HLC441" s="152"/>
      <c r="HLD441" s="152"/>
      <c r="HLE441" s="152"/>
      <c r="HLF441" s="152"/>
      <c r="HLG441" s="152"/>
      <c r="HLH441" s="152"/>
      <c r="HLI441" s="152"/>
      <c r="HLJ441" s="152"/>
      <c r="HLK441" s="152"/>
      <c r="HLL441" s="152"/>
      <c r="HLM441" s="152"/>
      <c r="HLN441" s="152"/>
      <c r="HLO441" s="152"/>
      <c r="HLP441" s="152"/>
      <c r="HLQ441" s="152"/>
      <c r="HLR441" s="152"/>
      <c r="HLS441" s="152"/>
      <c r="HLT441" s="152"/>
      <c r="HLU441" s="152"/>
      <c r="HLV441" s="152"/>
      <c r="HLW441" s="152"/>
      <c r="HLX441" s="152"/>
      <c r="HLY441" s="152"/>
      <c r="HLZ441" s="152"/>
      <c r="HMA441" s="152"/>
      <c r="HMB441" s="152"/>
      <c r="HMC441" s="152"/>
      <c r="HMD441" s="152"/>
      <c r="HME441" s="152"/>
      <c r="HMF441" s="152"/>
      <c r="HMG441" s="152"/>
      <c r="HMH441" s="152"/>
      <c r="HMI441" s="152"/>
      <c r="HMJ441" s="152"/>
      <c r="HMK441" s="152"/>
      <c r="HML441" s="152"/>
      <c r="HMM441" s="152"/>
      <c r="HMN441" s="152"/>
      <c r="HMO441" s="152"/>
      <c r="HMP441" s="152"/>
      <c r="HMQ441" s="152"/>
      <c r="HMR441" s="152"/>
      <c r="HMS441" s="152"/>
      <c r="HMT441" s="152"/>
      <c r="HMU441" s="152"/>
      <c r="HMV441" s="152"/>
      <c r="HMW441" s="152"/>
      <c r="HMX441" s="152"/>
      <c r="HMY441" s="152"/>
      <c r="HMZ441" s="152"/>
      <c r="HNA441" s="152"/>
      <c r="HNB441" s="152"/>
      <c r="HNC441" s="152"/>
      <c r="HND441" s="152"/>
      <c r="HNE441" s="152"/>
      <c r="HNF441" s="152"/>
      <c r="HNG441" s="152"/>
      <c r="HNH441" s="152"/>
      <c r="HNI441" s="152"/>
      <c r="HNJ441" s="152"/>
      <c r="HNK441" s="152"/>
      <c r="HNL441" s="152"/>
      <c r="HNM441" s="152"/>
      <c r="HNN441" s="152"/>
      <c r="HNO441" s="152"/>
      <c r="HNP441" s="152"/>
      <c r="HNQ441" s="152"/>
      <c r="HNR441" s="152"/>
      <c r="HNS441" s="152"/>
      <c r="HNT441" s="152"/>
      <c r="HNU441" s="152"/>
      <c r="HNV441" s="152"/>
      <c r="HNW441" s="152"/>
      <c r="HNX441" s="152"/>
      <c r="HNY441" s="152"/>
      <c r="HNZ441" s="152"/>
      <c r="HOA441" s="152"/>
      <c r="HOB441" s="152"/>
      <c r="HOC441" s="152"/>
      <c r="HOD441" s="152"/>
      <c r="HOE441" s="152"/>
      <c r="HOF441" s="152"/>
      <c r="HOG441" s="152"/>
      <c r="HOH441" s="152"/>
      <c r="HOI441" s="152"/>
      <c r="HOJ441" s="152"/>
      <c r="HOK441" s="152"/>
      <c r="HOL441" s="152"/>
      <c r="HOM441" s="152"/>
      <c r="HON441" s="152"/>
      <c r="HOO441" s="152"/>
      <c r="HOP441" s="152"/>
      <c r="HOQ441" s="152"/>
      <c r="HOR441" s="152"/>
      <c r="HOS441" s="152"/>
      <c r="HOT441" s="152"/>
      <c r="HOU441" s="152"/>
      <c r="HOV441" s="152"/>
      <c r="HOW441" s="152"/>
      <c r="HOX441" s="152"/>
      <c r="HOY441" s="152"/>
      <c r="HOZ441" s="152"/>
      <c r="HPA441" s="152"/>
      <c r="HPB441" s="152"/>
      <c r="HPC441" s="152"/>
      <c r="HPD441" s="152"/>
      <c r="HPE441" s="152"/>
      <c r="HPF441" s="152"/>
      <c r="HPG441" s="152"/>
      <c r="HPH441" s="152"/>
      <c r="HPI441" s="152"/>
      <c r="HPJ441" s="152"/>
      <c r="HPK441" s="152"/>
      <c r="HPL441" s="152"/>
      <c r="HPM441" s="152"/>
      <c r="HPN441" s="152"/>
      <c r="HPO441" s="152"/>
      <c r="HPP441" s="152"/>
      <c r="HPQ441" s="152"/>
      <c r="HPR441" s="152"/>
      <c r="HPS441" s="152"/>
      <c r="HPT441" s="152"/>
      <c r="HPU441" s="152"/>
      <c r="HPV441" s="152"/>
      <c r="HPW441" s="152"/>
      <c r="HPX441" s="152"/>
      <c r="HPY441" s="152"/>
      <c r="HPZ441" s="152"/>
      <c r="HQA441" s="152"/>
      <c r="HQB441" s="152"/>
      <c r="HQC441" s="152"/>
      <c r="HQD441" s="152"/>
      <c r="HQE441" s="152"/>
      <c r="HQF441" s="152"/>
      <c r="HQG441" s="152"/>
      <c r="HQH441" s="152"/>
      <c r="HQI441" s="152"/>
      <c r="HQJ441" s="152"/>
      <c r="HQK441" s="152"/>
      <c r="HQL441" s="152"/>
      <c r="HQM441" s="152"/>
      <c r="HQN441" s="152"/>
      <c r="HQO441" s="152"/>
      <c r="HQP441" s="152"/>
      <c r="HQQ441" s="152"/>
      <c r="HQR441" s="152"/>
      <c r="HQS441" s="152"/>
      <c r="HQT441" s="152"/>
      <c r="HQU441" s="152"/>
      <c r="HQV441" s="152"/>
      <c r="HQW441" s="152"/>
      <c r="HQX441" s="152"/>
      <c r="HQY441" s="152"/>
      <c r="HQZ441" s="152"/>
      <c r="HRA441" s="152"/>
      <c r="HRB441" s="152"/>
      <c r="HRC441" s="152"/>
      <c r="HRD441" s="152"/>
      <c r="HRE441" s="152"/>
      <c r="HRF441" s="152"/>
      <c r="HRG441" s="152"/>
      <c r="HRH441" s="152"/>
      <c r="HRI441" s="152"/>
      <c r="HRJ441" s="152"/>
      <c r="HRK441" s="152"/>
      <c r="HRL441" s="152"/>
      <c r="HRM441" s="152"/>
      <c r="HRN441" s="152"/>
      <c r="HRO441" s="152"/>
      <c r="HRP441" s="152"/>
      <c r="HRQ441" s="152"/>
      <c r="HRR441" s="152"/>
      <c r="HRS441" s="152"/>
      <c r="HRT441" s="152"/>
      <c r="HRU441" s="152"/>
      <c r="HRV441" s="152"/>
      <c r="HRW441" s="152"/>
      <c r="HRX441" s="152"/>
      <c r="HRY441" s="152"/>
      <c r="HRZ441" s="152"/>
      <c r="HSA441" s="152"/>
      <c r="HSB441" s="152"/>
      <c r="HSC441" s="152"/>
      <c r="HSD441" s="152"/>
      <c r="HSE441" s="152"/>
      <c r="HSF441" s="152"/>
      <c r="HSG441" s="152"/>
      <c r="HSH441" s="152"/>
      <c r="HSI441" s="152"/>
      <c r="HSJ441" s="152"/>
      <c r="HSK441" s="152"/>
      <c r="HSL441" s="152"/>
      <c r="HSM441" s="152"/>
      <c r="HSN441" s="152"/>
      <c r="HSO441" s="152"/>
      <c r="HSP441" s="152"/>
      <c r="HSQ441" s="152"/>
      <c r="HSR441" s="152"/>
      <c r="HSS441" s="152"/>
      <c r="HST441" s="152"/>
      <c r="HSU441" s="152"/>
      <c r="HSV441" s="152"/>
      <c r="HSW441" s="152"/>
      <c r="HSX441" s="152"/>
      <c r="HSY441" s="152"/>
      <c r="HSZ441" s="152"/>
      <c r="HTA441" s="152"/>
      <c r="HTB441" s="152"/>
      <c r="HTC441" s="152"/>
      <c r="HTD441" s="152"/>
      <c r="HTE441" s="152"/>
      <c r="HTF441" s="152"/>
      <c r="HTG441" s="152"/>
      <c r="HTH441" s="152"/>
      <c r="HTI441" s="152"/>
      <c r="HTJ441" s="152"/>
      <c r="HTK441" s="152"/>
      <c r="HTL441" s="152"/>
      <c r="HTM441" s="152"/>
      <c r="HTN441" s="152"/>
      <c r="HTO441" s="152"/>
      <c r="HTP441" s="152"/>
      <c r="HTQ441" s="152"/>
      <c r="HTR441" s="152"/>
      <c r="HTS441" s="152"/>
      <c r="HTT441" s="152"/>
      <c r="HTU441" s="152"/>
      <c r="HTV441" s="152"/>
      <c r="HTW441" s="152"/>
      <c r="HTX441" s="152"/>
      <c r="HTY441" s="152"/>
      <c r="HTZ441" s="152"/>
      <c r="HUA441" s="152"/>
      <c r="HUB441" s="152"/>
      <c r="HUC441" s="152"/>
      <c r="HUD441" s="152"/>
      <c r="HUE441" s="152"/>
      <c r="HUF441" s="152"/>
      <c r="HUG441" s="152"/>
      <c r="HUH441" s="152"/>
      <c r="HUI441" s="152"/>
      <c r="HUJ441" s="152"/>
      <c r="HUK441" s="152"/>
      <c r="HUL441" s="152"/>
      <c r="HUM441" s="152"/>
      <c r="HUN441" s="152"/>
      <c r="HUO441" s="152"/>
      <c r="HUP441" s="152"/>
      <c r="HUQ441" s="152"/>
      <c r="HUR441" s="152"/>
      <c r="HUS441" s="152"/>
      <c r="HUT441" s="152"/>
      <c r="HUU441" s="152"/>
      <c r="HUV441" s="152"/>
      <c r="HUW441" s="152"/>
      <c r="HUX441" s="152"/>
      <c r="HUY441" s="152"/>
      <c r="HUZ441" s="152"/>
      <c r="HVA441" s="152"/>
      <c r="HVB441" s="152"/>
      <c r="HVC441" s="152"/>
      <c r="HVD441" s="152"/>
      <c r="HVE441" s="152"/>
      <c r="HVF441" s="152"/>
      <c r="HVG441" s="152"/>
      <c r="HVH441" s="152"/>
      <c r="HVI441" s="152"/>
      <c r="HVJ441" s="152"/>
      <c r="HVK441" s="152"/>
      <c r="HVL441" s="152"/>
      <c r="HVM441" s="152"/>
      <c r="HVN441" s="152"/>
      <c r="HVO441" s="152"/>
      <c r="HVP441" s="152"/>
      <c r="HVQ441" s="152"/>
      <c r="HVR441" s="152"/>
      <c r="HVS441" s="152"/>
      <c r="HVT441" s="152"/>
      <c r="HVU441" s="152"/>
      <c r="HVV441" s="152"/>
      <c r="HVW441" s="152"/>
      <c r="HVX441" s="152"/>
      <c r="HVY441" s="152"/>
      <c r="HVZ441" s="152"/>
      <c r="HWA441" s="152"/>
      <c r="HWB441" s="152"/>
      <c r="HWC441" s="152"/>
      <c r="HWD441" s="152"/>
      <c r="HWE441" s="152"/>
      <c r="HWF441" s="152"/>
      <c r="HWG441" s="152"/>
      <c r="HWH441" s="152"/>
      <c r="HWI441" s="152"/>
      <c r="HWJ441" s="152"/>
      <c r="HWK441" s="152"/>
      <c r="HWL441" s="152"/>
      <c r="HWM441" s="152"/>
      <c r="HWN441" s="152"/>
      <c r="HWO441" s="152"/>
      <c r="HWP441" s="152"/>
      <c r="HWQ441" s="152"/>
      <c r="HWR441" s="152"/>
      <c r="HWS441" s="152"/>
      <c r="HWT441" s="152"/>
      <c r="HWU441" s="152"/>
      <c r="HWV441" s="152"/>
      <c r="HWW441" s="152"/>
      <c r="HWX441" s="152"/>
      <c r="HWY441" s="152"/>
      <c r="HWZ441" s="152"/>
      <c r="HXA441" s="152"/>
      <c r="HXB441" s="152"/>
      <c r="HXC441" s="152"/>
      <c r="HXD441" s="152"/>
      <c r="HXE441" s="152"/>
      <c r="HXF441" s="152"/>
      <c r="HXG441" s="152"/>
      <c r="HXH441" s="152"/>
      <c r="HXI441" s="152"/>
      <c r="HXJ441" s="152"/>
      <c r="HXK441" s="152"/>
      <c r="HXL441" s="152"/>
      <c r="HXM441" s="152"/>
      <c r="HXN441" s="152"/>
      <c r="HXO441" s="152"/>
      <c r="HXP441" s="152"/>
      <c r="HXQ441" s="152"/>
      <c r="HXR441" s="152"/>
      <c r="HXS441" s="152"/>
      <c r="HXT441" s="152"/>
      <c r="HXU441" s="152"/>
      <c r="HXV441" s="152"/>
      <c r="HXW441" s="152"/>
      <c r="HXX441" s="152"/>
      <c r="HXY441" s="152"/>
      <c r="HXZ441" s="152"/>
      <c r="HYA441" s="152"/>
      <c r="HYB441" s="152"/>
      <c r="HYC441" s="152"/>
      <c r="HYD441" s="152"/>
      <c r="HYE441" s="152"/>
      <c r="HYF441" s="152"/>
      <c r="HYG441" s="152"/>
      <c r="HYH441" s="152"/>
      <c r="HYI441" s="152"/>
      <c r="HYJ441" s="152"/>
      <c r="HYK441" s="152"/>
      <c r="HYL441" s="152"/>
      <c r="HYM441" s="152"/>
      <c r="HYN441" s="152"/>
      <c r="HYO441" s="152"/>
      <c r="HYP441" s="152"/>
      <c r="HYQ441" s="152"/>
      <c r="HYR441" s="152"/>
      <c r="HYS441" s="152"/>
      <c r="HYT441" s="152"/>
      <c r="HYU441" s="152"/>
      <c r="HYV441" s="152"/>
      <c r="HYW441" s="152"/>
      <c r="HYX441" s="152"/>
      <c r="HYY441" s="152"/>
      <c r="HYZ441" s="152"/>
      <c r="HZA441" s="152"/>
      <c r="HZB441" s="152"/>
      <c r="HZC441" s="152"/>
      <c r="HZD441" s="152"/>
      <c r="HZE441" s="152"/>
      <c r="HZF441" s="152"/>
      <c r="HZG441" s="152"/>
      <c r="HZH441" s="152"/>
      <c r="HZI441" s="152"/>
      <c r="HZJ441" s="152"/>
      <c r="HZK441" s="152"/>
      <c r="HZL441" s="152"/>
      <c r="HZM441" s="152"/>
      <c r="HZN441" s="152"/>
      <c r="HZO441" s="152"/>
      <c r="HZP441" s="152"/>
      <c r="HZQ441" s="152"/>
      <c r="HZR441" s="152"/>
      <c r="HZS441" s="152"/>
      <c r="HZT441" s="152"/>
      <c r="HZU441" s="152"/>
      <c r="HZV441" s="152"/>
      <c r="HZW441" s="152"/>
      <c r="HZX441" s="152"/>
      <c r="HZY441" s="152"/>
      <c r="HZZ441" s="152"/>
      <c r="IAA441" s="152"/>
      <c r="IAB441" s="152"/>
      <c r="IAC441" s="152"/>
      <c r="IAD441" s="152"/>
      <c r="IAE441" s="152"/>
      <c r="IAF441" s="152"/>
      <c r="IAG441" s="152"/>
      <c r="IAH441" s="152"/>
      <c r="IAI441" s="152"/>
      <c r="IAJ441" s="152"/>
      <c r="IAK441" s="152"/>
      <c r="IAL441" s="152"/>
      <c r="IAM441" s="152"/>
      <c r="IAN441" s="152"/>
      <c r="IAO441" s="152"/>
      <c r="IAP441" s="152"/>
      <c r="IAQ441" s="152"/>
      <c r="IAR441" s="152"/>
      <c r="IAS441" s="152"/>
      <c r="IAT441" s="152"/>
      <c r="IAU441" s="152"/>
      <c r="IAV441" s="152"/>
      <c r="IAW441" s="152"/>
      <c r="IAX441" s="152"/>
      <c r="IAY441" s="152"/>
      <c r="IAZ441" s="152"/>
      <c r="IBA441" s="152"/>
      <c r="IBB441" s="152"/>
      <c r="IBC441" s="152"/>
      <c r="IBD441" s="152"/>
      <c r="IBE441" s="152"/>
      <c r="IBF441" s="152"/>
      <c r="IBG441" s="152"/>
      <c r="IBH441" s="152"/>
      <c r="IBI441" s="152"/>
      <c r="IBJ441" s="152"/>
      <c r="IBK441" s="152"/>
      <c r="IBL441" s="152"/>
      <c r="IBM441" s="152"/>
      <c r="IBN441" s="152"/>
      <c r="IBO441" s="152"/>
      <c r="IBP441" s="152"/>
      <c r="IBQ441" s="152"/>
      <c r="IBR441" s="152"/>
      <c r="IBS441" s="152"/>
      <c r="IBT441" s="152"/>
      <c r="IBU441" s="152"/>
      <c r="IBV441" s="152"/>
      <c r="IBW441" s="152"/>
      <c r="IBX441" s="152"/>
      <c r="IBY441" s="152"/>
      <c r="IBZ441" s="152"/>
      <c r="ICA441" s="152"/>
      <c r="ICB441" s="152"/>
      <c r="ICC441" s="152"/>
      <c r="ICD441" s="152"/>
      <c r="ICE441" s="152"/>
      <c r="ICF441" s="152"/>
      <c r="ICG441" s="152"/>
      <c r="ICH441" s="152"/>
      <c r="ICI441" s="152"/>
      <c r="ICJ441" s="152"/>
      <c r="ICK441" s="152"/>
      <c r="ICL441" s="152"/>
      <c r="ICM441" s="152"/>
      <c r="ICN441" s="152"/>
      <c r="ICO441" s="152"/>
      <c r="ICP441" s="152"/>
      <c r="ICQ441" s="152"/>
      <c r="ICR441" s="152"/>
      <c r="ICS441" s="152"/>
      <c r="ICT441" s="152"/>
      <c r="ICU441" s="152"/>
      <c r="ICV441" s="152"/>
      <c r="ICW441" s="152"/>
      <c r="ICX441" s="152"/>
      <c r="ICY441" s="152"/>
      <c r="ICZ441" s="152"/>
      <c r="IDA441" s="152"/>
      <c r="IDB441" s="152"/>
      <c r="IDC441" s="152"/>
      <c r="IDD441" s="152"/>
      <c r="IDE441" s="152"/>
      <c r="IDF441" s="152"/>
      <c r="IDG441" s="152"/>
      <c r="IDH441" s="152"/>
      <c r="IDI441" s="152"/>
      <c r="IDJ441" s="152"/>
      <c r="IDK441" s="152"/>
      <c r="IDL441" s="152"/>
      <c r="IDM441" s="152"/>
      <c r="IDN441" s="152"/>
      <c r="IDO441" s="152"/>
      <c r="IDP441" s="152"/>
      <c r="IDQ441" s="152"/>
      <c r="IDR441" s="152"/>
      <c r="IDS441" s="152"/>
      <c r="IDT441" s="152"/>
      <c r="IDU441" s="152"/>
      <c r="IDV441" s="152"/>
      <c r="IDW441" s="152"/>
      <c r="IDX441" s="152"/>
      <c r="IDY441" s="152"/>
      <c r="IDZ441" s="152"/>
      <c r="IEA441" s="152"/>
      <c r="IEB441" s="152"/>
      <c r="IEC441" s="152"/>
      <c r="IED441" s="152"/>
      <c r="IEE441" s="152"/>
      <c r="IEF441" s="152"/>
      <c r="IEG441" s="152"/>
      <c r="IEH441" s="152"/>
      <c r="IEI441" s="152"/>
      <c r="IEJ441" s="152"/>
      <c r="IEK441" s="152"/>
      <c r="IEL441" s="152"/>
      <c r="IEM441" s="152"/>
      <c r="IEN441" s="152"/>
      <c r="IEO441" s="152"/>
      <c r="IEP441" s="152"/>
      <c r="IEQ441" s="152"/>
      <c r="IER441" s="152"/>
      <c r="IES441" s="152"/>
      <c r="IET441" s="152"/>
      <c r="IEU441" s="152"/>
      <c r="IEV441" s="152"/>
      <c r="IEW441" s="152"/>
      <c r="IEX441" s="152"/>
      <c r="IEY441" s="152"/>
      <c r="IEZ441" s="152"/>
      <c r="IFA441" s="152"/>
      <c r="IFB441" s="152"/>
      <c r="IFC441" s="152"/>
      <c r="IFD441" s="152"/>
      <c r="IFE441" s="152"/>
      <c r="IFF441" s="152"/>
      <c r="IFG441" s="152"/>
      <c r="IFH441" s="152"/>
      <c r="IFI441" s="152"/>
      <c r="IFJ441" s="152"/>
      <c r="IFK441" s="152"/>
      <c r="IFL441" s="152"/>
      <c r="IFM441" s="152"/>
      <c r="IFN441" s="152"/>
      <c r="IFO441" s="152"/>
      <c r="IFP441" s="152"/>
      <c r="IFQ441" s="152"/>
      <c r="IFR441" s="152"/>
      <c r="IFS441" s="152"/>
      <c r="IFT441" s="152"/>
      <c r="IFU441" s="152"/>
      <c r="IFV441" s="152"/>
      <c r="IFW441" s="152"/>
      <c r="IFX441" s="152"/>
      <c r="IFY441" s="152"/>
      <c r="IFZ441" s="152"/>
      <c r="IGA441" s="152"/>
      <c r="IGB441" s="152"/>
      <c r="IGC441" s="152"/>
      <c r="IGD441" s="152"/>
      <c r="IGE441" s="152"/>
      <c r="IGF441" s="152"/>
      <c r="IGG441" s="152"/>
      <c r="IGH441" s="152"/>
      <c r="IGI441" s="152"/>
      <c r="IGJ441" s="152"/>
      <c r="IGK441" s="152"/>
      <c r="IGL441" s="152"/>
      <c r="IGM441" s="152"/>
      <c r="IGN441" s="152"/>
      <c r="IGO441" s="152"/>
      <c r="IGP441" s="152"/>
      <c r="IGQ441" s="152"/>
      <c r="IGR441" s="152"/>
      <c r="IGS441" s="152"/>
      <c r="IGT441" s="152"/>
      <c r="IGU441" s="152"/>
      <c r="IGV441" s="152"/>
      <c r="IGW441" s="152"/>
      <c r="IGX441" s="152"/>
      <c r="IGY441" s="152"/>
      <c r="IGZ441" s="152"/>
      <c r="IHA441" s="152"/>
      <c r="IHB441" s="152"/>
      <c r="IHC441" s="152"/>
      <c r="IHD441" s="152"/>
      <c r="IHE441" s="152"/>
      <c r="IHF441" s="152"/>
      <c r="IHG441" s="152"/>
      <c r="IHH441" s="152"/>
      <c r="IHI441" s="152"/>
      <c r="IHJ441" s="152"/>
      <c r="IHK441" s="152"/>
      <c r="IHL441" s="152"/>
      <c r="IHM441" s="152"/>
      <c r="IHN441" s="152"/>
      <c r="IHO441" s="152"/>
      <c r="IHP441" s="152"/>
      <c r="IHQ441" s="152"/>
      <c r="IHR441" s="152"/>
      <c r="IHS441" s="152"/>
      <c r="IHT441" s="152"/>
      <c r="IHU441" s="152"/>
      <c r="IHV441" s="152"/>
      <c r="IHW441" s="152"/>
      <c r="IHX441" s="152"/>
      <c r="IHY441" s="152"/>
      <c r="IHZ441" s="152"/>
      <c r="IIA441" s="152"/>
      <c r="IIB441" s="152"/>
      <c r="IIC441" s="152"/>
      <c r="IID441" s="152"/>
      <c r="IIE441" s="152"/>
      <c r="IIF441" s="152"/>
      <c r="IIG441" s="152"/>
      <c r="IIH441" s="152"/>
      <c r="III441" s="152"/>
      <c r="IIJ441" s="152"/>
      <c r="IIK441" s="152"/>
      <c r="IIL441" s="152"/>
      <c r="IIM441" s="152"/>
      <c r="IIN441" s="152"/>
      <c r="IIO441" s="152"/>
      <c r="IIP441" s="152"/>
      <c r="IIQ441" s="152"/>
      <c r="IIR441" s="152"/>
      <c r="IIS441" s="152"/>
      <c r="IIT441" s="152"/>
      <c r="IIU441" s="152"/>
      <c r="IIV441" s="152"/>
      <c r="IIW441" s="152"/>
      <c r="IIX441" s="152"/>
      <c r="IIY441" s="152"/>
      <c r="IIZ441" s="152"/>
      <c r="IJA441" s="152"/>
      <c r="IJB441" s="152"/>
      <c r="IJC441" s="152"/>
      <c r="IJD441" s="152"/>
      <c r="IJE441" s="152"/>
      <c r="IJF441" s="152"/>
      <c r="IJG441" s="152"/>
      <c r="IJH441" s="152"/>
      <c r="IJI441" s="152"/>
      <c r="IJJ441" s="152"/>
      <c r="IJK441" s="152"/>
      <c r="IJL441" s="152"/>
      <c r="IJM441" s="152"/>
      <c r="IJN441" s="152"/>
      <c r="IJO441" s="152"/>
      <c r="IJP441" s="152"/>
      <c r="IJQ441" s="152"/>
      <c r="IJR441" s="152"/>
      <c r="IJS441" s="152"/>
      <c r="IJT441" s="152"/>
      <c r="IJU441" s="152"/>
      <c r="IJV441" s="152"/>
      <c r="IJW441" s="152"/>
      <c r="IJX441" s="152"/>
      <c r="IJY441" s="152"/>
      <c r="IJZ441" s="152"/>
      <c r="IKA441" s="152"/>
      <c r="IKB441" s="152"/>
      <c r="IKC441" s="152"/>
      <c r="IKD441" s="152"/>
      <c r="IKE441" s="152"/>
      <c r="IKF441" s="152"/>
      <c r="IKG441" s="152"/>
      <c r="IKH441" s="152"/>
      <c r="IKI441" s="152"/>
      <c r="IKJ441" s="152"/>
      <c r="IKK441" s="152"/>
      <c r="IKL441" s="152"/>
      <c r="IKM441" s="152"/>
      <c r="IKN441" s="152"/>
      <c r="IKO441" s="152"/>
      <c r="IKP441" s="152"/>
      <c r="IKQ441" s="152"/>
      <c r="IKR441" s="152"/>
      <c r="IKS441" s="152"/>
      <c r="IKT441" s="152"/>
      <c r="IKU441" s="152"/>
      <c r="IKV441" s="152"/>
      <c r="IKW441" s="152"/>
      <c r="IKX441" s="152"/>
      <c r="IKY441" s="152"/>
      <c r="IKZ441" s="152"/>
      <c r="ILA441" s="152"/>
      <c r="ILB441" s="152"/>
      <c r="ILC441" s="152"/>
      <c r="ILD441" s="152"/>
      <c r="ILE441" s="152"/>
      <c r="ILF441" s="152"/>
      <c r="ILG441" s="152"/>
      <c r="ILH441" s="152"/>
      <c r="ILI441" s="152"/>
      <c r="ILJ441" s="152"/>
      <c r="ILK441" s="152"/>
      <c r="ILL441" s="152"/>
      <c r="ILM441" s="152"/>
      <c r="ILN441" s="152"/>
      <c r="ILO441" s="152"/>
      <c r="ILP441" s="152"/>
      <c r="ILQ441" s="152"/>
      <c r="ILR441" s="152"/>
      <c r="ILS441" s="152"/>
      <c r="ILT441" s="152"/>
      <c r="ILU441" s="152"/>
      <c r="ILV441" s="152"/>
      <c r="ILW441" s="152"/>
      <c r="ILX441" s="152"/>
      <c r="ILY441" s="152"/>
      <c r="ILZ441" s="152"/>
      <c r="IMA441" s="152"/>
      <c r="IMB441" s="152"/>
      <c r="IMC441" s="152"/>
      <c r="IMD441" s="152"/>
      <c r="IME441" s="152"/>
      <c r="IMF441" s="152"/>
      <c r="IMG441" s="152"/>
      <c r="IMH441" s="152"/>
      <c r="IMI441" s="152"/>
      <c r="IMJ441" s="152"/>
      <c r="IMK441" s="152"/>
      <c r="IML441" s="152"/>
      <c r="IMM441" s="152"/>
      <c r="IMN441" s="152"/>
      <c r="IMO441" s="152"/>
      <c r="IMP441" s="152"/>
      <c r="IMQ441" s="152"/>
      <c r="IMR441" s="152"/>
      <c r="IMS441" s="152"/>
      <c r="IMT441" s="152"/>
      <c r="IMU441" s="152"/>
      <c r="IMV441" s="152"/>
      <c r="IMW441" s="152"/>
      <c r="IMX441" s="152"/>
      <c r="IMY441" s="152"/>
      <c r="IMZ441" s="152"/>
      <c r="INA441" s="152"/>
      <c r="INB441" s="152"/>
      <c r="INC441" s="152"/>
      <c r="IND441" s="152"/>
      <c r="INE441" s="152"/>
      <c r="INF441" s="152"/>
      <c r="ING441" s="152"/>
      <c r="INH441" s="152"/>
      <c r="INI441" s="152"/>
      <c r="INJ441" s="152"/>
      <c r="INK441" s="152"/>
      <c r="INL441" s="152"/>
      <c r="INM441" s="152"/>
      <c r="INN441" s="152"/>
      <c r="INO441" s="152"/>
      <c r="INP441" s="152"/>
      <c r="INQ441" s="152"/>
      <c r="INR441" s="152"/>
      <c r="INS441" s="152"/>
      <c r="INT441" s="152"/>
      <c r="INU441" s="152"/>
      <c r="INV441" s="152"/>
      <c r="INW441" s="152"/>
      <c r="INX441" s="152"/>
      <c r="INY441" s="152"/>
      <c r="INZ441" s="152"/>
      <c r="IOA441" s="152"/>
      <c r="IOB441" s="152"/>
      <c r="IOC441" s="152"/>
      <c r="IOD441" s="152"/>
      <c r="IOE441" s="152"/>
      <c r="IOF441" s="152"/>
      <c r="IOG441" s="152"/>
      <c r="IOH441" s="152"/>
      <c r="IOI441" s="152"/>
      <c r="IOJ441" s="152"/>
      <c r="IOK441" s="152"/>
      <c r="IOL441" s="152"/>
      <c r="IOM441" s="152"/>
      <c r="ION441" s="152"/>
      <c r="IOO441" s="152"/>
      <c r="IOP441" s="152"/>
      <c r="IOQ441" s="152"/>
      <c r="IOR441" s="152"/>
      <c r="IOS441" s="152"/>
      <c r="IOT441" s="152"/>
      <c r="IOU441" s="152"/>
      <c r="IOV441" s="152"/>
      <c r="IOW441" s="152"/>
      <c r="IOX441" s="152"/>
      <c r="IOY441" s="152"/>
      <c r="IOZ441" s="152"/>
      <c r="IPA441" s="152"/>
      <c r="IPB441" s="152"/>
      <c r="IPC441" s="152"/>
      <c r="IPD441" s="152"/>
      <c r="IPE441" s="152"/>
      <c r="IPF441" s="152"/>
      <c r="IPG441" s="152"/>
      <c r="IPH441" s="152"/>
      <c r="IPI441" s="152"/>
      <c r="IPJ441" s="152"/>
      <c r="IPK441" s="152"/>
      <c r="IPL441" s="152"/>
      <c r="IPM441" s="152"/>
      <c r="IPN441" s="152"/>
      <c r="IPO441" s="152"/>
      <c r="IPP441" s="152"/>
      <c r="IPQ441" s="152"/>
      <c r="IPR441" s="152"/>
      <c r="IPS441" s="152"/>
      <c r="IPT441" s="152"/>
      <c r="IPU441" s="152"/>
      <c r="IPV441" s="152"/>
      <c r="IPW441" s="152"/>
      <c r="IPX441" s="152"/>
      <c r="IPY441" s="152"/>
      <c r="IPZ441" s="152"/>
      <c r="IQA441" s="152"/>
      <c r="IQB441" s="152"/>
      <c r="IQC441" s="152"/>
      <c r="IQD441" s="152"/>
      <c r="IQE441" s="152"/>
      <c r="IQF441" s="152"/>
      <c r="IQG441" s="152"/>
      <c r="IQH441" s="152"/>
      <c r="IQI441" s="152"/>
      <c r="IQJ441" s="152"/>
      <c r="IQK441" s="152"/>
      <c r="IQL441" s="152"/>
      <c r="IQM441" s="152"/>
      <c r="IQN441" s="152"/>
      <c r="IQO441" s="152"/>
      <c r="IQP441" s="152"/>
      <c r="IQQ441" s="152"/>
      <c r="IQR441" s="152"/>
      <c r="IQS441" s="152"/>
      <c r="IQT441" s="152"/>
      <c r="IQU441" s="152"/>
      <c r="IQV441" s="152"/>
      <c r="IQW441" s="152"/>
      <c r="IQX441" s="152"/>
      <c r="IQY441" s="152"/>
      <c r="IQZ441" s="152"/>
      <c r="IRA441" s="152"/>
      <c r="IRB441" s="152"/>
      <c r="IRC441" s="152"/>
      <c r="IRD441" s="152"/>
      <c r="IRE441" s="152"/>
      <c r="IRF441" s="152"/>
      <c r="IRG441" s="152"/>
      <c r="IRH441" s="152"/>
      <c r="IRI441" s="152"/>
      <c r="IRJ441" s="152"/>
      <c r="IRK441" s="152"/>
      <c r="IRL441" s="152"/>
      <c r="IRM441" s="152"/>
      <c r="IRN441" s="152"/>
      <c r="IRO441" s="152"/>
      <c r="IRP441" s="152"/>
      <c r="IRQ441" s="152"/>
      <c r="IRR441" s="152"/>
      <c r="IRS441" s="152"/>
      <c r="IRT441" s="152"/>
      <c r="IRU441" s="152"/>
      <c r="IRV441" s="152"/>
      <c r="IRW441" s="152"/>
      <c r="IRX441" s="152"/>
      <c r="IRY441" s="152"/>
      <c r="IRZ441" s="152"/>
      <c r="ISA441" s="152"/>
      <c r="ISB441" s="152"/>
      <c r="ISC441" s="152"/>
      <c r="ISD441" s="152"/>
      <c r="ISE441" s="152"/>
      <c r="ISF441" s="152"/>
      <c r="ISG441" s="152"/>
      <c r="ISH441" s="152"/>
      <c r="ISI441" s="152"/>
      <c r="ISJ441" s="152"/>
      <c r="ISK441" s="152"/>
      <c r="ISL441" s="152"/>
      <c r="ISM441" s="152"/>
      <c r="ISN441" s="152"/>
      <c r="ISO441" s="152"/>
      <c r="ISP441" s="152"/>
      <c r="ISQ441" s="152"/>
      <c r="ISR441" s="152"/>
      <c r="ISS441" s="152"/>
      <c r="IST441" s="152"/>
      <c r="ISU441" s="152"/>
      <c r="ISV441" s="152"/>
      <c r="ISW441" s="152"/>
      <c r="ISX441" s="152"/>
      <c r="ISY441" s="152"/>
      <c r="ISZ441" s="152"/>
      <c r="ITA441" s="152"/>
      <c r="ITB441" s="152"/>
      <c r="ITC441" s="152"/>
      <c r="ITD441" s="152"/>
      <c r="ITE441" s="152"/>
      <c r="ITF441" s="152"/>
      <c r="ITG441" s="152"/>
      <c r="ITH441" s="152"/>
      <c r="ITI441" s="152"/>
      <c r="ITJ441" s="152"/>
      <c r="ITK441" s="152"/>
      <c r="ITL441" s="152"/>
      <c r="ITM441" s="152"/>
      <c r="ITN441" s="152"/>
      <c r="ITO441" s="152"/>
      <c r="ITP441" s="152"/>
      <c r="ITQ441" s="152"/>
      <c r="ITR441" s="152"/>
      <c r="ITS441" s="152"/>
      <c r="ITT441" s="152"/>
      <c r="ITU441" s="152"/>
      <c r="ITV441" s="152"/>
      <c r="ITW441" s="152"/>
      <c r="ITX441" s="152"/>
      <c r="ITY441" s="152"/>
      <c r="ITZ441" s="152"/>
      <c r="IUA441" s="152"/>
      <c r="IUB441" s="152"/>
      <c r="IUC441" s="152"/>
      <c r="IUD441" s="152"/>
      <c r="IUE441" s="152"/>
      <c r="IUF441" s="152"/>
      <c r="IUG441" s="152"/>
      <c r="IUH441" s="152"/>
      <c r="IUI441" s="152"/>
      <c r="IUJ441" s="152"/>
      <c r="IUK441" s="152"/>
      <c r="IUL441" s="152"/>
      <c r="IUM441" s="152"/>
      <c r="IUN441" s="152"/>
      <c r="IUO441" s="152"/>
      <c r="IUP441" s="152"/>
      <c r="IUQ441" s="152"/>
      <c r="IUR441" s="152"/>
      <c r="IUS441" s="152"/>
      <c r="IUT441" s="152"/>
      <c r="IUU441" s="152"/>
      <c r="IUV441" s="152"/>
      <c r="IUW441" s="152"/>
      <c r="IUX441" s="152"/>
      <c r="IUY441" s="152"/>
      <c r="IUZ441" s="152"/>
      <c r="IVA441" s="152"/>
      <c r="IVB441" s="152"/>
      <c r="IVC441" s="152"/>
      <c r="IVD441" s="152"/>
      <c r="IVE441" s="152"/>
      <c r="IVF441" s="152"/>
      <c r="IVG441" s="152"/>
      <c r="IVH441" s="152"/>
      <c r="IVI441" s="152"/>
      <c r="IVJ441" s="152"/>
      <c r="IVK441" s="152"/>
      <c r="IVL441" s="152"/>
      <c r="IVM441" s="152"/>
      <c r="IVN441" s="152"/>
      <c r="IVO441" s="152"/>
      <c r="IVP441" s="152"/>
      <c r="IVQ441" s="152"/>
      <c r="IVR441" s="152"/>
      <c r="IVS441" s="152"/>
      <c r="IVT441" s="152"/>
      <c r="IVU441" s="152"/>
      <c r="IVV441" s="152"/>
      <c r="IVW441" s="152"/>
      <c r="IVX441" s="152"/>
      <c r="IVY441" s="152"/>
      <c r="IVZ441" s="152"/>
      <c r="IWA441" s="152"/>
      <c r="IWB441" s="152"/>
      <c r="IWC441" s="152"/>
      <c r="IWD441" s="152"/>
      <c r="IWE441" s="152"/>
      <c r="IWF441" s="152"/>
      <c r="IWG441" s="152"/>
      <c r="IWH441" s="152"/>
      <c r="IWI441" s="152"/>
      <c r="IWJ441" s="152"/>
      <c r="IWK441" s="152"/>
      <c r="IWL441" s="152"/>
      <c r="IWM441" s="152"/>
      <c r="IWN441" s="152"/>
      <c r="IWO441" s="152"/>
      <c r="IWP441" s="152"/>
      <c r="IWQ441" s="152"/>
      <c r="IWR441" s="152"/>
      <c r="IWS441" s="152"/>
      <c r="IWT441" s="152"/>
      <c r="IWU441" s="152"/>
      <c r="IWV441" s="152"/>
      <c r="IWW441" s="152"/>
      <c r="IWX441" s="152"/>
      <c r="IWY441" s="152"/>
      <c r="IWZ441" s="152"/>
      <c r="IXA441" s="152"/>
      <c r="IXB441" s="152"/>
      <c r="IXC441" s="152"/>
      <c r="IXD441" s="152"/>
      <c r="IXE441" s="152"/>
      <c r="IXF441" s="152"/>
      <c r="IXG441" s="152"/>
      <c r="IXH441" s="152"/>
      <c r="IXI441" s="152"/>
      <c r="IXJ441" s="152"/>
      <c r="IXK441" s="152"/>
      <c r="IXL441" s="152"/>
      <c r="IXM441" s="152"/>
      <c r="IXN441" s="152"/>
      <c r="IXO441" s="152"/>
      <c r="IXP441" s="152"/>
      <c r="IXQ441" s="152"/>
      <c r="IXR441" s="152"/>
      <c r="IXS441" s="152"/>
      <c r="IXT441" s="152"/>
      <c r="IXU441" s="152"/>
      <c r="IXV441" s="152"/>
      <c r="IXW441" s="152"/>
      <c r="IXX441" s="152"/>
      <c r="IXY441" s="152"/>
      <c r="IXZ441" s="152"/>
      <c r="IYA441" s="152"/>
      <c r="IYB441" s="152"/>
      <c r="IYC441" s="152"/>
      <c r="IYD441" s="152"/>
      <c r="IYE441" s="152"/>
      <c r="IYF441" s="152"/>
      <c r="IYG441" s="152"/>
      <c r="IYH441" s="152"/>
      <c r="IYI441" s="152"/>
      <c r="IYJ441" s="152"/>
      <c r="IYK441" s="152"/>
      <c r="IYL441" s="152"/>
      <c r="IYM441" s="152"/>
      <c r="IYN441" s="152"/>
      <c r="IYO441" s="152"/>
      <c r="IYP441" s="152"/>
      <c r="IYQ441" s="152"/>
      <c r="IYR441" s="152"/>
      <c r="IYS441" s="152"/>
      <c r="IYT441" s="152"/>
      <c r="IYU441" s="152"/>
      <c r="IYV441" s="152"/>
      <c r="IYW441" s="152"/>
      <c r="IYX441" s="152"/>
      <c r="IYY441" s="152"/>
      <c r="IYZ441" s="152"/>
      <c r="IZA441" s="152"/>
      <c r="IZB441" s="152"/>
      <c r="IZC441" s="152"/>
      <c r="IZD441" s="152"/>
      <c r="IZE441" s="152"/>
      <c r="IZF441" s="152"/>
      <c r="IZG441" s="152"/>
      <c r="IZH441" s="152"/>
      <c r="IZI441" s="152"/>
      <c r="IZJ441" s="152"/>
      <c r="IZK441" s="152"/>
      <c r="IZL441" s="152"/>
      <c r="IZM441" s="152"/>
      <c r="IZN441" s="152"/>
      <c r="IZO441" s="152"/>
      <c r="IZP441" s="152"/>
      <c r="IZQ441" s="152"/>
      <c r="IZR441" s="152"/>
      <c r="IZS441" s="152"/>
      <c r="IZT441" s="152"/>
      <c r="IZU441" s="152"/>
      <c r="IZV441" s="152"/>
      <c r="IZW441" s="152"/>
      <c r="IZX441" s="152"/>
      <c r="IZY441" s="152"/>
      <c r="IZZ441" s="152"/>
      <c r="JAA441" s="152"/>
      <c r="JAB441" s="152"/>
      <c r="JAC441" s="152"/>
      <c r="JAD441" s="152"/>
      <c r="JAE441" s="152"/>
      <c r="JAF441" s="152"/>
      <c r="JAG441" s="152"/>
      <c r="JAH441" s="152"/>
      <c r="JAI441" s="152"/>
      <c r="JAJ441" s="152"/>
      <c r="JAK441" s="152"/>
      <c r="JAL441" s="152"/>
      <c r="JAM441" s="152"/>
      <c r="JAN441" s="152"/>
      <c r="JAO441" s="152"/>
      <c r="JAP441" s="152"/>
      <c r="JAQ441" s="152"/>
      <c r="JAR441" s="152"/>
      <c r="JAS441" s="152"/>
      <c r="JAT441" s="152"/>
      <c r="JAU441" s="152"/>
      <c r="JAV441" s="152"/>
      <c r="JAW441" s="152"/>
      <c r="JAX441" s="152"/>
      <c r="JAY441" s="152"/>
      <c r="JAZ441" s="152"/>
      <c r="JBA441" s="152"/>
      <c r="JBB441" s="152"/>
      <c r="JBC441" s="152"/>
      <c r="JBD441" s="152"/>
      <c r="JBE441" s="152"/>
      <c r="JBF441" s="152"/>
      <c r="JBG441" s="152"/>
      <c r="JBH441" s="152"/>
      <c r="JBI441" s="152"/>
      <c r="JBJ441" s="152"/>
      <c r="JBK441" s="152"/>
      <c r="JBL441" s="152"/>
      <c r="JBM441" s="152"/>
      <c r="JBN441" s="152"/>
      <c r="JBO441" s="152"/>
      <c r="JBP441" s="152"/>
      <c r="JBQ441" s="152"/>
      <c r="JBR441" s="152"/>
      <c r="JBS441" s="152"/>
      <c r="JBT441" s="152"/>
      <c r="JBU441" s="152"/>
      <c r="JBV441" s="152"/>
      <c r="JBW441" s="152"/>
      <c r="JBX441" s="152"/>
      <c r="JBY441" s="152"/>
      <c r="JBZ441" s="152"/>
      <c r="JCA441" s="152"/>
      <c r="JCB441" s="152"/>
      <c r="JCC441" s="152"/>
      <c r="JCD441" s="152"/>
      <c r="JCE441" s="152"/>
      <c r="JCF441" s="152"/>
      <c r="JCG441" s="152"/>
      <c r="JCH441" s="152"/>
      <c r="JCI441" s="152"/>
      <c r="JCJ441" s="152"/>
      <c r="JCK441" s="152"/>
      <c r="JCL441" s="152"/>
      <c r="JCM441" s="152"/>
      <c r="JCN441" s="152"/>
      <c r="JCO441" s="152"/>
      <c r="JCP441" s="152"/>
      <c r="JCQ441" s="152"/>
      <c r="JCR441" s="152"/>
      <c r="JCS441" s="152"/>
      <c r="JCT441" s="152"/>
      <c r="JCU441" s="152"/>
      <c r="JCV441" s="152"/>
      <c r="JCW441" s="152"/>
      <c r="JCX441" s="152"/>
      <c r="JCY441" s="152"/>
      <c r="JCZ441" s="152"/>
      <c r="JDA441" s="152"/>
      <c r="JDB441" s="152"/>
      <c r="JDC441" s="152"/>
      <c r="JDD441" s="152"/>
      <c r="JDE441" s="152"/>
      <c r="JDF441" s="152"/>
      <c r="JDG441" s="152"/>
      <c r="JDH441" s="152"/>
      <c r="JDI441" s="152"/>
      <c r="JDJ441" s="152"/>
      <c r="JDK441" s="152"/>
      <c r="JDL441" s="152"/>
      <c r="JDM441" s="152"/>
      <c r="JDN441" s="152"/>
      <c r="JDO441" s="152"/>
      <c r="JDP441" s="152"/>
      <c r="JDQ441" s="152"/>
      <c r="JDR441" s="152"/>
      <c r="JDS441" s="152"/>
      <c r="JDT441" s="152"/>
      <c r="JDU441" s="152"/>
      <c r="JDV441" s="152"/>
      <c r="JDW441" s="152"/>
      <c r="JDX441" s="152"/>
      <c r="JDY441" s="152"/>
      <c r="JDZ441" s="152"/>
      <c r="JEA441" s="152"/>
      <c r="JEB441" s="152"/>
      <c r="JEC441" s="152"/>
      <c r="JED441" s="152"/>
      <c r="JEE441" s="152"/>
      <c r="JEF441" s="152"/>
      <c r="JEG441" s="152"/>
      <c r="JEH441" s="152"/>
      <c r="JEI441" s="152"/>
      <c r="JEJ441" s="152"/>
      <c r="JEK441" s="152"/>
      <c r="JEL441" s="152"/>
      <c r="JEM441" s="152"/>
      <c r="JEN441" s="152"/>
      <c r="JEO441" s="152"/>
      <c r="JEP441" s="152"/>
      <c r="JEQ441" s="152"/>
      <c r="JER441" s="152"/>
      <c r="JES441" s="152"/>
      <c r="JET441" s="152"/>
      <c r="JEU441" s="152"/>
      <c r="JEV441" s="152"/>
      <c r="JEW441" s="152"/>
      <c r="JEX441" s="152"/>
      <c r="JEY441" s="152"/>
      <c r="JEZ441" s="152"/>
      <c r="JFA441" s="152"/>
      <c r="JFB441" s="152"/>
      <c r="JFC441" s="152"/>
      <c r="JFD441" s="152"/>
      <c r="JFE441" s="152"/>
      <c r="JFF441" s="152"/>
      <c r="JFG441" s="152"/>
      <c r="JFH441" s="152"/>
      <c r="JFI441" s="152"/>
      <c r="JFJ441" s="152"/>
      <c r="JFK441" s="152"/>
      <c r="JFL441" s="152"/>
      <c r="JFM441" s="152"/>
      <c r="JFN441" s="152"/>
      <c r="JFO441" s="152"/>
      <c r="JFP441" s="152"/>
      <c r="JFQ441" s="152"/>
      <c r="JFR441" s="152"/>
      <c r="JFS441" s="152"/>
      <c r="JFT441" s="152"/>
      <c r="JFU441" s="152"/>
      <c r="JFV441" s="152"/>
      <c r="JFW441" s="152"/>
      <c r="JFX441" s="152"/>
      <c r="JFY441" s="152"/>
      <c r="JFZ441" s="152"/>
      <c r="JGA441" s="152"/>
      <c r="JGB441" s="152"/>
      <c r="JGC441" s="152"/>
      <c r="JGD441" s="152"/>
      <c r="JGE441" s="152"/>
      <c r="JGF441" s="152"/>
      <c r="JGG441" s="152"/>
      <c r="JGH441" s="152"/>
      <c r="JGI441" s="152"/>
      <c r="JGJ441" s="152"/>
      <c r="JGK441" s="152"/>
      <c r="JGL441" s="152"/>
      <c r="JGM441" s="152"/>
      <c r="JGN441" s="152"/>
      <c r="JGO441" s="152"/>
      <c r="JGP441" s="152"/>
      <c r="JGQ441" s="152"/>
      <c r="JGR441" s="152"/>
      <c r="JGS441" s="152"/>
      <c r="JGT441" s="152"/>
      <c r="JGU441" s="152"/>
      <c r="JGV441" s="152"/>
      <c r="JGW441" s="152"/>
      <c r="JGX441" s="152"/>
      <c r="JGY441" s="152"/>
      <c r="JGZ441" s="152"/>
      <c r="JHA441" s="152"/>
      <c r="JHB441" s="152"/>
      <c r="JHC441" s="152"/>
      <c r="JHD441" s="152"/>
      <c r="JHE441" s="152"/>
      <c r="JHF441" s="152"/>
      <c r="JHG441" s="152"/>
      <c r="JHH441" s="152"/>
      <c r="JHI441" s="152"/>
      <c r="JHJ441" s="152"/>
      <c r="JHK441" s="152"/>
      <c r="JHL441" s="152"/>
      <c r="JHM441" s="152"/>
      <c r="JHN441" s="152"/>
      <c r="JHO441" s="152"/>
      <c r="JHP441" s="152"/>
      <c r="JHQ441" s="152"/>
      <c r="JHR441" s="152"/>
      <c r="JHS441" s="152"/>
      <c r="JHT441" s="152"/>
      <c r="JHU441" s="152"/>
      <c r="JHV441" s="152"/>
      <c r="JHW441" s="152"/>
      <c r="JHX441" s="152"/>
      <c r="JHY441" s="152"/>
      <c r="JHZ441" s="152"/>
      <c r="JIA441" s="152"/>
      <c r="JIB441" s="152"/>
      <c r="JIC441" s="152"/>
      <c r="JID441" s="152"/>
      <c r="JIE441" s="152"/>
      <c r="JIF441" s="152"/>
      <c r="JIG441" s="152"/>
      <c r="JIH441" s="152"/>
      <c r="JII441" s="152"/>
      <c r="JIJ441" s="152"/>
      <c r="JIK441" s="152"/>
      <c r="JIL441" s="152"/>
      <c r="JIM441" s="152"/>
      <c r="JIN441" s="152"/>
      <c r="JIO441" s="152"/>
      <c r="JIP441" s="152"/>
      <c r="JIQ441" s="152"/>
      <c r="JIR441" s="152"/>
      <c r="JIS441" s="152"/>
      <c r="JIT441" s="152"/>
      <c r="JIU441" s="152"/>
      <c r="JIV441" s="152"/>
      <c r="JIW441" s="152"/>
      <c r="JIX441" s="152"/>
      <c r="JIY441" s="152"/>
      <c r="JIZ441" s="152"/>
      <c r="JJA441" s="152"/>
      <c r="JJB441" s="152"/>
      <c r="JJC441" s="152"/>
      <c r="JJD441" s="152"/>
      <c r="JJE441" s="152"/>
      <c r="JJF441" s="152"/>
      <c r="JJG441" s="152"/>
      <c r="JJH441" s="152"/>
      <c r="JJI441" s="152"/>
      <c r="JJJ441" s="152"/>
      <c r="JJK441" s="152"/>
      <c r="JJL441" s="152"/>
      <c r="JJM441" s="152"/>
      <c r="JJN441" s="152"/>
      <c r="JJO441" s="152"/>
      <c r="JJP441" s="152"/>
      <c r="JJQ441" s="152"/>
      <c r="JJR441" s="152"/>
      <c r="JJS441" s="152"/>
      <c r="JJT441" s="152"/>
      <c r="JJU441" s="152"/>
      <c r="JJV441" s="152"/>
      <c r="JJW441" s="152"/>
      <c r="JJX441" s="152"/>
      <c r="JJY441" s="152"/>
      <c r="JJZ441" s="152"/>
      <c r="JKA441" s="152"/>
      <c r="JKB441" s="152"/>
      <c r="JKC441" s="152"/>
      <c r="JKD441" s="152"/>
      <c r="JKE441" s="152"/>
      <c r="JKF441" s="152"/>
      <c r="JKG441" s="152"/>
      <c r="JKH441" s="152"/>
      <c r="JKI441" s="152"/>
      <c r="JKJ441" s="152"/>
      <c r="JKK441" s="152"/>
      <c r="JKL441" s="152"/>
      <c r="JKM441" s="152"/>
      <c r="JKN441" s="152"/>
      <c r="JKO441" s="152"/>
      <c r="JKP441" s="152"/>
      <c r="JKQ441" s="152"/>
      <c r="JKR441" s="152"/>
      <c r="JKS441" s="152"/>
      <c r="JKT441" s="152"/>
      <c r="JKU441" s="152"/>
      <c r="JKV441" s="152"/>
      <c r="JKW441" s="152"/>
      <c r="JKX441" s="152"/>
      <c r="JKY441" s="152"/>
      <c r="JKZ441" s="152"/>
      <c r="JLA441" s="152"/>
      <c r="JLB441" s="152"/>
      <c r="JLC441" s="152"/>
      <c r="JLD441" s="152"/>
      <c r="JLE441" s="152"/>
      <c r="JLF441" s="152"/>
      <c r="JLG441" s="152"/>
      <c r="JLH441" s="152"/>
      <c r="JLI441" s="152"/>
      <c r="JLJ441" s="152"/>
      <c r="JLK441" s="152"/>
      <c r="JLL441" s="152"/>
      <c r="JLM441" s="152"/>
      <c r="JLN441" s="152"/>
      <c r="JLO441" s="152"/>
      <c r="JLP441" s="152"/>
      <c r="JLQ441" s="152"/>
      <c r="JLR441" s="152"/>
      <c r="JLS441" s="152"/>
      <c r="JLT441" s="152"/>
      <c r="JLU441" s="152"/>
      <c r="JLV441" s="152"/>
      <c r="JLW441" s="152"/>
      <c r="JLX441" s="152"/>
      <c r="JLY441" s="152"/>
      <c r="JLZ441" s="152"/>
      <c r="JMA441" s="152"/>
      <c r="JMB441" s="152"/>
      <c r="JMC441" s="152"/>
      <c r="JMD441" s="152"/>
      <c r="JME441" s="152"/>
      <c r="JMF441" s="152"/>
      <c r="JMG441" s="152"/>
      <c r="JMH441" s="152"/>
      <c r="JMI441" s="152"/>
      <c r="JMJ441" s="152"/>
      <c r="JMK441" s="152"/>
      <c r="JML441" s="152"/>
      <c r="JMM441" s="152"/>
      <c r="JMN441" s="152"/>
      <c r="JMO441" s="152"/>
      <c r="JMP441" s="152"/>
      <c r="JMQ441" s="152"/>
      <c r="JMR441" s="152"/>
      <c r="JMS441" s="152"/>
      <c r="JMT441" s="152"/>
      <c r="JMU441" s="152"/>
      <c r="JMV441" s="152"/>
      <c r="JMW441" s="152"/>
      <c r="JMX441" s="152"/>
      <c r="JMY441" s="152"/>
      <c r="JMZ441" s="152"/>
      <c r="JNA441" s="152"/>
      <c r="JNB441" s="152"/>
      <c r="JNC441" s="152"/>
      <c r="JND441" s="152"/>
      <c r="JNE441" s="152"/>
      <c r="JNF441" s="152"/>
      <c r="JNG441" s="152"/>
      <c r="JNH441" s="152"/>
      <c r="JNI441" s="152"/>
      <c r="JNJ441" s="152"/>
      <c r="JNK441" s="152"/>
      <c r="JNL441" s="152"/>
      <c r="JNM441" s="152"/>
      <c r="JNN441" s="152"/>
      <c r="JNO441" s="152"/>
      <c r="JNP441" s="152"/>
      <c r="JNQ441" s="152"/>
      <c r="JNR441" s="152"/>
      <c r="JNS441" s="152"/>
      <c r="JNT441" s="152"/>
      <c r="JNU441" s="152"/>
      <c r="JNV441" s="152"/>
      <c r="JNW441" s="152"/>
      <c r="JNX441" s="152"/>
      <c r="JNY441" s="152"/>
      <c r="JNZ441" s="152"/>
      <c r="JOA441" s="152"/>
      <c r="JOB441" s="152"/>
      <c r="JOC441" s="152"/>
      <c r="JOD441" s="152"/>
      <c r="JOE441" s="152"/>
      <c r="JOF441" s="152"/>
      <c r="JOG441" s="152"/>
      <c r="JOH441" s="152"/>
      <c r="JOI441" s="152"/>
      <c r="JOJ441" s="152"/>
      <c r="JOK441" s="152"/>
      <c r="JOL441" s="152"/>
      <c r="JOM441" s="152"/>
      <c r="JON441" s="152"/>
      <c r="JOO441" s="152"/>
      <c r="JOP441" s="152"/>
      <c r="JOQ441" s="152"/>
      <c r="JOR441" s="152"/>
      <c r="JOS441" s="152"/>
      <c r="JOT441" s="152"/>
      <c r="JOU441" s="152"/>
      <c r="JOV441" s="152"/>
      <c r="JOW441" s="152"/>
      <c r="JOX441" s="152"/>
      <c r="JOY441" s="152"/>
      <c r="JOZ441" s="152"/>
      <c r="JPA441" s="152"/>
      <c r="JPB441" s="152"/>
      <c r="JPC441" s="152"/>
      <c r="JPD441" s="152"/>
      <c r="JPE441" s="152"/>
      <c r="JPF441" s="152"/>
      <c r="JPG441" s="152"/>
      <c r="JPH441" s="152"/>
      <c r="JPI441" s="152"/>
      <c r="JPJ441" s="152"/>
      <c r="JPK441" s="152"/>
      <c r="JPL441" s="152"/>
      <c r="JPM441" s="152"/>
      <c r="JPN441" s="152"/>
      <c r="JPO441" s="152"/>
      <c r="JPP441" s="152"/>
      <c r="JPQ441" s="152"/>
      <c r="JPR441" s="152"/>
      <c r="JPS441" s="152"/>
      <c r="JPT441" s="152"/>
      <c r="JPU441" s="152"/>
      <c r="JPV441" s="152"/>
      <c r="JPW441" s="152"/>
      <c r="JPX441" s="152"/>
      <c r="JPY441" s="152"/>
      <c r="JPZ441" s="152"/>
      <c r="JQA441" s="152"/>
      <c r="JQB441" s="152"/>
      <c r="JQC441" s="152"/>
      <c r="JQD441" s="152"/>
      <c r="JQE441" s="152"/>
      <c r="JQF441" s="152"/>
      <c r="JQG441" s="152"/>
      <c r="JQH441" s="152"/>
      <c r="JQI441" s="152"/>
      <c r="JQJ441" s="152"/>
      <c r="JQK441" s="152"/>
      <c r="JQL441" s="152"/>
      <c r="JQM441" s="152"/>
      <c r="JQN441" s="152"/>
      <c r="JQO441" s="152"/>
      <c r="JQP441" s="152"/>
      <c r="JQQ441" s="152"/>
      <c r="JQR441" s="152"/>
      <c r="JQS441" s="152"/>
      <c r="JQT441" s="152"/>
      <c r="JQU441" s="152"/>
      <c r="JQV441" s="152"/>
      <c r="JQW441" s="152"/>
      <c r="JQX441" s="152"/>
      <c r="JQY441" s="152"/>
      <c r="JQZ441" s="152"/>
      <c r="JRA441" s="152"/>
      <c r="JRB441" s="152"/>
      <c r="JRC441" s="152"/>
      <c r="JRD441" s="152"/>
      <c r="JRE441" s="152"/>
      <c r="JRF441" s="152"/>
      <c r="JRG441" s="152"/>
      <c r="JRH441" s="152"/>
      <c r="JRI441" s="152"/>
      <c r="JRJ441" s="152"/>
      <c r="JRK441" s="152"/>
      <c r="JRL441" s="152"/>
      <c r="JRM441" s="152"/>
      <c r="JRN441" s="152"/>
      <c r="JRO441" s="152"/>
      <c r="JRP441" s="152"/>
      <c r="JRQ441" s="152"/>
      <c r="JRR441" s="152"/>
      <c r="JRS441" s="152"/>
      <c r="JRT441" s="152"/>
      <c r="JRU441" s="152"/>
      <c r="JRV441" s="152"/>
      <c r="JRW441" s="152"/>
      <c r="JRX441" s="152"/>
      <c r="JRY441" s="152"/>
      <c r="JRZ441" s="152"/>
      <c r="JSA441" s="152"/>
      <c r="JSB441" s="152"/>
      <c r="JSC441" s="152"/>
      <c r="JSD441" s="152"/>
      <c r="JSE441" s="152"/>
      <c r="JSF441" s="152"/>
      <c r="JSG441" s="152"/>
      <c r="JSH441" s="152"/>
      <c r="JSI441" s="152"/>
      <c r="JSJ441" s="152"/>
      <c r="JSK441" s="152"/>
      <c r="JSL441" s="152"/>
      <c r="JSM441" s="152"/>
      <c r="JSN441" s="152"/>
      <c r="JSO441" s="152"/>
      <c r="JSP441" s="152"/>
      <c r="JSQ441" s="152"/>
      <c r="JSR441" s="152"/>
      <c r="JSS441" s="152"/>
      <c r="JST441" s="152"/>
      <c r="JSU441" s="152"/>
      <c r="JSV441" s="152"/>
      <c r="JSW441" s="152"/>
      <c r="JSX441" s="152"/>
      <c r="JSY441" s="152"/>
      <c r="JSZ441" s="152"/>
      <c r="JTA441" s="152"/>
      <c r="JTB441" s="152"/>
      <c r="JTC441" s="152"/>
      <c r="JTD441" s="152"/>
      <c r="JTE441" s="152"/>
      <c r="JTF441" s="152"/>
      <c r="JTG441" s="152"/>
      <c r="JTH441" s="152"/>
      <c r="JTI441" s="152"/>
      <c r="JTJ441" s="152"/>
      <c r="JTK441" s="152"/>
      <c r="JTL441" s="152"/>
      <c r="JTM441" s="152"/>
      <c r="JTN441" s="152"/>
      <c r="JTO441" s="152"/>
      <c r="JTP441" s="152"/>
      <c r="JTQ441" s="152"/>
      <c r="JTR441" s="152"/>
      <c r="JTS441" s="152"/>
      <c r="JTT441" s="152"/>
      <c r="JTU441" s="152"/>
      <c r="JTV441" s="152"/>
      <c r="JTW441" s="152"/>
      <c r="JTX441" s="152"/>
      <c r="JTY441" s="152"/>
      <c r="JTZ441" s="152"/>
      <c r="JUA441" s="152"/>
      <c r="JUB441" s="152"/>
      <c r="JUC441" s="152"/>
      <c r="JUD441" s="152"/>
      <c r="JUE441" s="152"/>
      <c r="JUF441" s="152"/>
      <c r="JUG441" s="152"/>
      <c r="JUH441" s="152"/>
      <c r="JUI441" s="152"/>
      <c r="JUJ441" s="152"/>
      <c r="JUK441" s="152"/>
      <c r="JUL441" s="152"/>
      <c r="JUM441" s="152"/>
      <c r="JUN441" s="152"/>
      <c r="JUO441" s="152"/>
      <c r="JUP441" s="152"/>
      <c r="JUQ441" s="152"/>
      <c r="JUR441" s="152"/>
      <c r="JUS441" s="152"/>
      <c r="JUT441" s="152"/>
      <c r="JUU441" s="152"/>
      <c r="JUV441" s="152"/>
      <c r="JUW441" s="152"/>
      <c r="JUX441" s="152"/>
      <c r="JUY441" s="152"/>
      <c r="JUZ441" s="152"/>
      <c r="JVA441" s="152"/>
      <c r="JVB441" s="152"/>
      <c r="JVC441" s="152"/>
      <c r="JVD441" s="152"/>
      <c r="JVE441" s="152"/>
      <c r="JVF441" s="152"/>
      <c r="JVG441" s="152"/>
      <c r="JVH441" s="152"/>
      <c r="JVI441" s="152"/>
      <c r="JVJ441" s="152"/>
      <c r="JVK441" s="152"/>
      <c r="JVL441" s="152"/>
      <c r="JVM441" s="152"/>
      <c r="JVN441" s="152"/>
      <c r="JVO441" s="152"/>
      <c r="JVP441" s="152"/>
      <c r="JVQ441" s="152"/>
      <c r="JVR441" s="152"/>
      <c r="JVS441" s="152"/>
      <c r="JVT441" s="152"/>
      <c r="JVU441" s="152"/>
      <c r="JVV441" s="152"/>
      <c r="JVW441" s="152"/>
      <c r="JVX441" s="152"/>
      <c r="JVY441" s="152"/>
      <c r="JVZ441" s="152"/>
      <c r="JWA441" s="152"/>
      <c r="JWB441" s="152"/>
      <c r="JWC441" s="152"/>
      <c r="JWD441" s="152"/>
      <c r="JWE441" s="152"/>
      <c r="JWF441" s="152"/>
      <c r="JWG441" s="152"/>
      <c r="JWH441" s="152"/>
      <c r="JWI441" s="152"/>
      <c r="JWJ441" s="152"/>
      <c r="JWK441" s="152"/>
      <c r="JWL441" s="152"/>
      <c r="JWM441" s="152"/>
      <c r="JWN441" s="152"/>
      <c r="JWO441" s="152"/>
      <c r="JWP441" s="152"/>
      <c r="JWQ441" s="152"/>
      <c r="JWR441" s="152"/>
      <c r="JWS441" s="152"/>
      <c r="JWT441" s="152"/>
      <c r="JWU441" s="152"/>
      <c r="JWV441" s="152"/>
      <c r="JWW441" s="152"/>
      <c r="JWX441" s="152"/>
      <c r="JWY441" s="152"/>
      <c r="JWZ441" s="152"/>
      <c r="JXA441" s="152"/>
      <c r="JXB441" s="152"/>
      <c r="JXC441" s="152"/>
      <c r="JXD441" s="152"/>
      <c r="JXE441" s="152"/>
      <c r="JXF441" s="152"/>
      <c r="JXG441" s="152"/>
      <c r="JXH441" s="152"/>
      <c r="JXI441" s="152"/>
      <c r="JXJ441" s="152"/>
      <c r="JXK441" s="152"/>
      <c r="JXL441" s="152"/>
      <c r="JXM441" s="152"/>
      <c r="JXN441" s="152"/>
      <c r="JXO441" s="152"/>
      <c r="JXP441" s="152"/>
      <c r="JXQ441" s="152"/>
      <c r="JXR441" s="152"/>
      <c r="JXS441" s="152"/>
      <c r="JXT441" s="152"/>
      <c r="JXU441" s="152"/>
      <c r="JXV441" s="152"/>
      <c r="JXW441" s="152"/>
      <c r="JXX441" s="152"/>
      <c r="JXY441" s="152"/>
      <c r="JXZ441" s="152"/>
      <c r="JYA441" s="152"/>
      <c r="JYB441" s="152"/>
      <c r="JYC441" s="152"/>
      <c r="JYD441" s="152"/>
      <c r="JYE441" s="152"/>
      <c r="JYF441" s="152"/>
      <c r="JYG441" s="152"/>
      <c r="JYH441" s="152"/>
      <c r="JYI441" s="152"/>
      <c r="JYJ441" s="152"/>
      <c r="JYK441" s="152"/>
      <c r="JYL441" s="152"/>
      <c r="JYM441" s="152"/>
      <c r="JYN441" s="152"/>
      <c r="JYO441" s="152"/>
      <c r="JYP441" s="152"/>
      <c r="JYQ441" s="152"/>
      <c r="JYR441" s="152"/>
      <c r="JYS441" s="152"/>
      <c r="JYT441" s="152"/>
      <c r="JYU441" s="152"/>
      <c r="JYV441" s="152"/>
      <c r="JYW441" s="152"/>
      <c r="JYX441" s="152"/>
      <c r="JYY441" s="152"/>
      <c r="JYZ441" s="152"/>
      <c r="JZA441" s="152"/>
      <c r="JZB441" s="152"/>
      <c r="JZC441" s="152"/>
      <c r="JZD441" s="152"/>
      <c r="JZE441" s="152"/>
      <c r="JZF441" s="152"/>
      <c r="JZG441" s="152"/>
      <c r="JZH441" s="152"/>
      <c r="JZI441" s="152"/>
      <c r="JZJ441" s="152"/>
      <c r="JZK441" s="152"/>
      <c r="JZL441" s="152"/>
      <c r="JZM441" s="152"/>
      <c r="JZN441" s="152"/>
      <c r="JZO441" s="152"/>
      <c r="JZP441" s="152"/>
      <c r="JZQ441" s="152"/>
      <c r="JZR441" s="152"/>
      <c r="JZS441" s="152"/>
      <c r="JZT441" s="152"/>
      <c r="JZU441" s="152"/>
      <c r="JZV441" s="152"/>
      <c r="JZW441" s="152"/>
      <c r="JZX441" s="152"/>
      <c r="JZY441" s="152"/>
      <c r="JZZ441" s="152"/>
      <c r="KAA441" s="152"/>
      <c r="KAB441" s="152"/>
      <c r="KAC441" s="152"/>
      <c r="KAD441" s="152"/>
      <c r="KAE441" s="152"/>
      <c r="KAF441" s="152"/>
      <c r="KAG441" s="152"/>
      <c r="KAH441" s="152"/>
      <c r="KAI441" s="152"/>
      <c r="KAJ441" s="152"/>
      <c r="KAK441" s="152"/>
      <c r="KAL441" s="152"/>
      <c r="KAM441" s="152"/>
      <c r="KAN441" s="152"/>
      <c r="KAO441" s="152"/>
      <c r="KAP441" s="152"/>
      <c r="KAQ441" s="152"/>
      <c r="KAR441" s="152"/>
      <c r="KAS441" s="152"/>
      <c r="KAT441" s="152"/>
      <c r="KAU441" s="152"/>
      <c r="KAV441" s="152"/>
      <c r="KAW441" s="152"/>
      <c r="KAX441" s="152"/>
      <c r="KAY441" s="152"/>
      <c r="KAZ441" s="152"/>
      <c r="KBA441" s="152"/>
      <c r="KBB441" s="152"/>
      <c r="KBC441" s="152"/>
      <c r="KBD441" s="152"/>
      <c r="KBE441" s="152"/>
      <c r="KBF441" s="152"/>
      <c r="KBG441" s="152"/>
      <c r="KBH441" s="152"/>
      <c r="KBI441" s="152"/>
      <c r="KBJ441" s="152"/>
      <c r="KBK441" s="152"/>
      <c r="KBL441" s="152"/>
      <c r="KBM441" s="152"/>
      <c r="KBN441" s="152"/>
      <c r="KBO441" s="152"/>
      <c r="KBP441" s="152"/>
      <c r="KBQ441" s="152"/>
      <c r="KBR441" s="152"/>
      <c r="KBS441" s="152"/>
      <c r="KBT441" s="152"/>
      <c r="KBU441" s="152"/>
      <c r="KBV441" s="152"/>
      <c r="KBW441" s="152"/>
      <c r="KBX441" s="152"/>
      <c r="KBY441" s="152"/>
      <c r="KBZ441" s="152"/>
      <c r="KCA441" s="152"/>
      <c r="KCB441" s="152"/>
      <c r="KCC441" s="152"/>
      <c r="KCD441" s="152"/>
      <c r="KCE441" s="152"/>
      <c r="KCF441" s="152"/>
      <c r="KCG441" s="152"/>
      <c r="KCH441" s="152"/>
      <c r="KCI441" s="152"/>
      <c r="KCJ441" s="152"/>
      <c r="KCK441" s="152"/>
      <c r="KCL441" s="152"/>
      <c r="KCM441" s="152"/>
      <c r="KCN441" s="152"/>
      <c r="KCO441" s="152"/>
      <c r="KCP441" s="152"/>
      <c r="KCQ441" s="152"/>
      <c r="KCR441" s="152"/>
      <c r="KCS441" s="152"/>
      <c r="KCT441" s="152"/>
      <c r="KCU441" s="152"/>
      <c r="KCV441" s="152"/>
      <c r="KCW441" s="152"/>
      <c r="KCX441" s="152"/>
      <c r="KCY441" s="152"/>
      <c r="KCZ441" s="152"/>
      <c r="KDA441" s="152"/>
      <c r="KDB441" s="152"/>
      <c r="KDC441" s="152"/>
      <c r="KDD441" s="152"/>
      <c r="KDE441" s="152"/>
      <c r="KDF441" s="152"/>
      <c r="KDG441" s="152"/>
      <c r="KDH441" s="152"/>
      <c r="KDI441" s="152"/>
      <c r="KDJ441" s="152"/>
      <c r="KDK441" s="152"/>
      <c r="KDL441" s="152"/>
      <c r="KDM441" s="152"/>
      <c r="KDN441" s="152"/>
      <c r="KDO441" s="152"/>
      <c r="KDP441" s="152"/>
      <c r="KDQ441" s="152"/>
      <c r="KDR441" s="152"/>
      <c r="KDS441" s="152"/>
      <c r="KDT441" s="152"/>
      <c r="KDU441" s="152"/>
      <c r="KDV441" s="152"/>
      <c r="KDW441" s="152"/>
      <c r="KDX441" s="152"/>
      <c r="KDY441" s="152"/>
      <c r="KDZ441" s="152"/>
      <c r="KEA441" s="152"/>
      <c r="KEB441" s="152"/>
      <c r="KEC441" s="152"/>
      <c r="KED441" s="152"/>
      <c r="KEE441" s="152"/>
      <c r="KEF441" s="152"/>
      <c r="KEG441" s="152"/>
      <c r="KEH441" s="152"/>
      <c r="KEI441" s="152"/>
      <c r="KEJ441" s="152"/>
      <c r="KEK441" s="152"/>
      <c r="KEL441" s="152"/>
      <c r="KEM441" s="152"/>
      <c r="KEN441" s="152"/>
      <c r="KEO441" s="152"/>
      <c r="KEP441" s="152"/>
      <c r="KEQ441" s="152"/>
      <c r="KER441" s="152"/>
      <c r="KES441" s="152"/>
      <c r="KET441" s="152"/>
      <c r="KEU441" s="152"/>
      <c r="KEV441" s="152"/>
      <c r="KEW441" s="152"/>
      <c r="KEX441" s="152"/>
      <c r="KEY441" s="152"/>
      <c r="KEZ441" s="152"/>
      <c r="KFA441" s="152"/>
      <c r="KFB441" s="152"/>
      <c r="KFC441" s="152"/>
      <c r="KFD441" s="152"/>
      <c r="KFE441" s="152"/>
      <c r="KFF441" s="152"/>
      <c r="KFG441" s="152"/>
      <c r="KFH441" s="152"/>
      <c r="KFI441" s="152"/>
      <c r="KFJ441" s="152"/>
      <c r="KFK441" s="152"/>
      <c r="KFL441" s="152"/>
      <c r="KFM441" s="152"/>
      <c r="KFN441" s="152"/>
      <c r="KFO441" s="152"/>
      <c r="KFP441" s="152"/>
      <c r="KFQ441" s="152"/>
      <c r="KFR441" s="152"/>
      <c r="KFS441" s="152"/>
      <c r="KFT441" s="152"/>
      <c r="KFU441" s="152"/>
      <c r="KFV441" s="152"/>
      <c r="KFW441" s="152"/>
      <c r="KFX441" s="152"/>
      <c r="KFY441" s="152"/>
      <c r="KFZ441" s="152"/>
      <c r="KGA441" s="152"/>
      <c r="KGB441" s="152"/>
      <c r="KGC441" s="152"/>
      <c r="KGD441" s="152"/>
      <c r="KGE441" s="152"/>
      <c r="KGF441" s="152"/>
      <c r="KGG441" s="152"/>
      <c r="KGH441" s="152"/>
      <c r="KGI441" s="152"/>
      <c r="KGJ441" s="152"/>
      <c r="KGK441" s="152"/>
      <c r="KGL441" s="152"/>
      <c r="KGM441" s="152"/>
      <c r="KGN441" s="152"/>
      <c r="KGO441" s="152"/>
      <c r="KGP441" s="152"/>
      <c r="KGQ441" s="152"/>
      <c r="KGR441" s="152"/>
      <c r="KGS441" s="152"/>
      <c r="KGT441" s="152"/>
      <c r="KGU441" s="152"/>
      <c r="KGV441" s="152"/>
      <c r="KGW441" s="152"/>
      <c r="KGX441" s="152"/>
      <c r="KGY441" s="152"/>
      <c r="KGZ441" s="152"/>
      <c r="KHA441" s="152"/>
      <c r="KHB441" s="152"/>
      <c r="KHC441" s="152"/>
      <c r="KHD441" s="152"/>
      <c r="KHE441" s="152"/>
      <c r="KHF441" s="152"/>
      <c r="KHG441" s="152"/>
      <c r="KHH441" s="152"/>
      <c r="KHI441" s="152"/>
      <c r="KHJ441" s="152"/>
      <c r="KHK441" s="152"/>
      <c r="KHL441" s="152"/>
      <c r="KHM441" s="152"/>
      <c r="KHN441" s="152"/>
      <c r="KHO441" s="152"/>
      <c r="KHP441" s="152"/>
      <c r="KHQ441" s="152"/>
      <c r="KHR441" s="152"/>
      <c r="KHS441" s="152"/>
      <c r="KHT441" s="152"/>
      <c r="KHU441" s="152"/>
      <c r="KHV441" s="152"/>
      <c r="KHW441" s="152"/>
      <c r="KHX441" s="152"/>
      <c r="KHY441" s="152"/>
      <c r="KHZ441" s="152"/>
      <c r="KIA441" s="152"/>
      <c r="KIB441" s="152"/>
      <c r="KIC441" s="152"/>
      <c r="KID441" s="152"/>
      <c r="KIE441" s="152"/>
      <c r="KIF441" s="152"/>
      <c r="KIG441" s="152"/>
      <c r="KIH441" s="152"/>
      <c r="KII441" s="152"/>
      <c r="KIJ441" s="152"/>
      <c r="KIK441" s="152"/>
      <c r="KIL441" s="152"/>
      <c r="KIM441" s="152"/>
      <c r="KIN441" s="152"/>
      <c r="KIO441" s="152"/>
      <c r="KIP441" s="152"/>
      <c r="KIQ441" s="152"/>
      <c r="KIR441" s="152"/>
      <c r="KIS441" s="152"/>
      <c r="KIT441" s="152"/>
      <c r="KIU441" s="152"/>
      <c r="KIV441" s="152"/>
      <c r="KIW441" s="152"/>
      <c r="KIX441" s="152"/>
      <c r="KIY441" s="152"/>
      <c r="KIZ441" s="152"/>
      <c r="KJA441" s="152"/>
      <c r="KJB441" s="152"/>
      <c r="KJC441" s="152"/>
      <c r="KJD441" s="152"/>
      <c r="KJE441" s="152"/>
      <c r="KJF441" s="152"/>
      <c r="KJG441" s="152"/>
      <c r="KJH441" s="152"/>
      <c r="KJI441" s="152"/>
      <c r="KJJ441" s="152"/>
      <c r="KJK441" s="152"/>
      <c r="KJL441" s="152"/>
      <c r="KJM441" s="152"/>
      <c r="KJN441" s="152"/>
      <c r="KJO441" s="152"/>
      <c r="KJP441" s="152"/>
      <c r="KJQ441" s="152"/>
      <c r="KJR441" s="152"/>
      <c r="KJS441" s="152"/>
      <c r="KJT441" s="152"/>
      <c r="KJU441" s="152"/>
      <c r="KJV441" s="152"/>
      <c r="KJW441" s="152"/>
      <c r="KJX441" s="152"/>
      <c r="KJY441" s="152"/>
      <c r="KJZ441" s="152"/>
      <c r="KKA441" s="152"/>
      <c r="KKB441" s="152"/>
      <c r="KKC441" s="152"/>
      <c r="KKD441" s="152"/>
      <c r="KKE441" s="152"/>
      <c r="KKF441" s="152"/>
      <c r="KKG441" s="152"/>
      <c r="KKH441" s="152"/>
      <c r="KKI441" s="152"/>
      <c r="KKJ441" s="152"/>
      <c r="KKK441" s="152"/>
      <c r="KKL441" s="152"/>
      <c r="KKM441" s="152"/>
      <c r="KKN441" s="152"/>
      <c r="KKO441" s="152"/>
      <c r="KKP441" s="152"/>
      <c r="KKQ441" s="152"/>
      <c r="KKR441" s="152"/>
      <c r="KKS441" s="152"/>
      <c r="KKT441" s="152"/>
      <c r="KKU441" s="152"/>
      <c r="KKV441" s="152"/>
      <c r="KKW441" s="152"/>
      <c r="KKX441" s="152"/>
      <c r="KKY441" s="152"/>
      <c r="KKZ441" s="152"/>
      <c r="KLA441" s="152"/>
      <c r="KLB441" s="152"/>
      <c r="KLC441" s="152"/>
      <c r="KLD441" s="152"/>
      <c r="KLE441" s="152"/>
      <c r="KLF441" s="152"/>
      <c r="KLG441" s="152"/>
      <c r="KLH441" s="152"/>
      <c r="KLI441" s="152"/>
      <c r="KLJ441" s="152"/>
      <c r="KLK441" s="152"/>
      <c r="KLL441" s="152"/>
      <c r="KLM441" s="152"/>
      <c r="KLN441" s="152"/>
      <c r="KLO441" s="152"/>
      <c r="KLP441" s="152"/>
      <c r="KLQ441" s="152"/>
      <c r="KLR441" s="152"/>
      <c r="KLS441" s="152"/>
      <c r="KLT441" s="152"/>
      <c r="KLU441" s="152"/>
      <c r="KLV441" s="152"/>
      <c r="KLW441" s="152"/>
      <c r="KLX441" s="152"/>
      <c r="KLY441" s="152"/>
      <c r="KLZ441" s="152"/>
      <c r="KMA441" s="152"/>
      <c r="KMB441" s="152"/>
      <c r="KMC441" s="152"/>
      <c r="KMD441" s="152"/>
      <c r="KME441" s="152"/>
      <c r="KMF441" s="152"/>
      <c r="KMG441" s="152"/>
      <c r="KMH441" s="152"/>
      <c r="KMI441" s="152"/>
      <c r="KMJ441" s="152"/>
      <c r="KMK441" s="152"/>
      <c r="KML441" s="152"/>
      <c r="KMM441" s="152"/>
      <c r="KMN441" s="152"/>
      <c r="KMO441" s="152"/>
      <c r="KMP441" s="152"/>
      <c r="KMQ441" s="152"/>
      <c r="KMR441" s="152"/>
      <c r="KMS441" s="152"/>
      <c r="KMT441" s="152"/>
      <c r="KMU441" s="152"/>
      <c r="KMV441" s="152"/>
      <c r="KMW441" s="152"/>
      <c r="KMX441" s="152"/>
      <c r="KMY441" s="152"/>
      <c r="KMZ441" s="152"/>
      <c r="KNA441" s="152"/>
      <c r="KNB441" s="152"/>
      <c r="KNC441" s="152"/>
      <c r="KND441" s="152"/>
      <c r="KNE441" s="152"/>
      <c r="KNF441" s="152"/>
      <c r="KNG441" s="152"/>
      <c r="KNH441" s="152"/>
      <c r="KNI441" s="152"/>
      <c r="KNJ441" s="152"/>
      <c r="KNK441" s="152"/>
      <c r="KNL441" s="152"/>
      <c r="KNM441" s="152"/>
      <c r="KNN441" s="152"/>
      <c r="KNO441" s="152"/>
      <c r="KNP441" s="152"/>
      <c r="KNQ441" s="152"/>
      <c r="KNR441" s="152"/>
      <c r="KNS441" s="152"/>
      <c r="KNT441" s="152"/>
      <c r="KNU441" s="152"/>
      <c r="KNV441" s="152"/>
      <c r="KNW441" s="152"/>
      <c r="KNX441" s="152"/>
      <c r="KNY441" s="152"/>
      <c r="KNZ441" s="152"/>
      <c r="KOA441" s="152"/>
      <c r="KOB441" s="152"/>
      <c r="KOC441" s="152"/>
      <c r="KOD441" s="152"/>
      <c r="KOE441" s="152"/>
      <c r="KOF441" s="152"/>
      <c r="KOG441" s="152"/>
      <c r="KOH441" s="152"/>
      <c r="KOI441" s="152"/>
      <c r="KOJ441" s="152"/>
      <c r="KOK441" s="152"/>
      <c r="KOL441" s="152"/>
      <c r="KOM441" s="152"/>
      <c r="KON441" s="152"/>
      <c r="KOO441" s="152"/>
      <c r="KOP441" s="152"/>
      <c r="KOQ441" s="152"/>
      <c r="KOR441" s="152"/>
      <c r="KOS441" s="152"/>
      <c r="KOT441" s="152"/>
      <c r="KOU441" s="152"/>
      <c r="KOV441" s="152"/>
      <c r="KOW441" s="152"/>
      <c r="KOX441" s="152"/>
      <c r="KOY441" s="152"/>
      <c r="KOZ441" s="152"/>
      <c r="KPA441" s="152"/>
      <c r="KPB441" s="152"/>
      <c r="KPC441" s="152"/>
      <c r="KPD441" s="152"/>
      <c r="KPE441" s="152"/>
      <c r="KPF441" s="152"/>
      <c r="KPG441" s="152"/>
      <c r="KPH441" s="152"/>
      <c r="KPI441" s="152"/>
      <c r="KPJ441" s="152"/>
      <c r="KPK441" s="152"/>
      <c r="KPL441" s="152"/>
      <c r="KPM441" s="152"/>
      <c r="KPN441" s="152"/>
      <c r="KPO441" s="152"/>
      <c r="KPP441" s="152"/>
      <c r="KPQ441" s="152"/>
      <c r="KPR441" s="152"/>
      <c r="KPS441" s="152"/>
      <c r="KPT441" s="152"/>
      <c r="KPU441" s="152"/>
      <c r="KPV441" s="152"/>
      <c r="KPW441" s="152"/>
      <c r="KPX441" s="152"/>
      <c r="KPY441" s="152"/>
      <c r="KPZ441" s="152"/>
      <c r="KQA441" s="152"/>
      <c r="KQB441" s="152"/>
      <c r="KQC441" s="152"/>
      <c r="KQD441" s="152"/>
      <c r="KQE441" s="152"/>
      <c r="KQF441" s="152"/>
      <c r="KQG441" s="152"/>
      <c r="KQH441" s="152"/>
      <c r="KQI441" s="152"/>
      <c r="KQJ441" s="152"/>
      <c r="KQK441" s="152"/>
      <c r="KQL441" s="152"/>
      <c r="KQM441" s="152"/>
      <c r="KQN441" s="152"/>
      <c r="KQO441" s="152"/>
      <c r="KQP441" s="152"/>
      <c r="KQQ441" s="152"/>
      <c r="KQR441" s="152"/>
      <c r="KQS441" s="152"/>
      <c r="KQT441" s="152"/>
      <c r="KQU441" s="152"/>
      <c r="KQV441" s="152"/>
      <c r="KQW441" s="152"/>
      <c r="KQX441" s="152"/>
      <c r="KQY441" s="152"/>
      <c r="KQZ441" s="152"/>
      <c r="KRA441" s="152"/>
      <c r="KRB441" s="152"/>
      <c r="KRC441" s="152"/>
      <c r="KRD441" s="152"/>
      <c r="KRE441" s="152"/>
      <c r="KRF441" s="152"/>
      <c r="KRG441" s="152"/>
      <c r="KRH441" s="152"/>
      <c r="KRI441" s="152"/>
      <c r="KRJ441" s="152"/>
      <c r="KRK441" s="152"/>
      <c r="KRL441" s="152"/>
      <c r="KRM441" s="152"/>
      <c r="KRN441" s="152"/>
      <c r="KRO441" s="152"/>
      <c r="KRP441" s="152"/>
      <c r="KRQ441" s="152"/>
      <c r="KRR441" s="152"/>
      <c r="KRS441" s="152"/>
      <c r="KRT441" s="152"/>
      <c r="KRU441" s="152"/>
      <c r="KRV441" s="152"/>
      <c r="KRW441" s="152"/>
      <c r="KRX441" s="152"/>
      <c r="KRY441" s="152"/>
      <c r="KRZ441" s="152"/>
      <c r="KSA441" s="152"/>
      <c r="KSB441" s="152"/>
      <c r="KSC441" s="152"/>
      <c r="KSD441" s="152"/>
      <c r="KSE441" s="152"/>
      <c r="KSF441" s="152"/>
      <c r="KSG441" s="152"/>
      <c r="KSH441" s="152"/>
      <c r="KSI441" s="152"/>
      <c r="KSJ441" s="152"/>
      <c r="KSK441" s="152"/>
      <c r="KSL441" s="152"/>
      <c r="KSM441" s="152"/>
      <c r="KSN441" s="152"/>
      <c r="KSO441" s="152"/>
      <c r="KSP441" s="152"/>
      <c r="KSQ441" s="152"/>
      <c r="KSR441" s="152"/>
      <c r="KSS441" s="152"/>
      <c r="KST441" s="152"/>
      <c r="KSU441" s="152"/>
      <c r="KSV441" s="152"/>
      <c r="KSW441" s="152"/>
      <c r="KSX441" s="152"/>
      <c r="KSY441" s="152"/>
      <c r="KSZ441" s="152"/>
      <c r="KTA441" s="152"/>
      <c r="KTB441" s="152"/>
      <c r="KTC441" s="152"/>
      <c r="KTD441" s="152"/>
      <c r="KTE441" s="152"/>
      <c r="KTF441" s="152"/>
      <c r="KTG441" s="152"/>
      <c r="KTH441" s="152"/>
      <c r="KTI441" s="152"/>
      <c r="KTJ441" s="152"/>
      <c r="KTK441" s="152"/>
      <c r="KTL441" s="152"/>
      <c r="KTM441" s="152"/>
      <c r="KTN441" s="152"/>
      <c r="KTO441" s="152"/>
      <c r="KTP441" s="152"/>
      <c r="KTQ441" s="152"/>
      <c r="KTR441" s="152"/>
      <c r="KTS441" s="152"/>
      <c r="KTT441" s="152"/>
      <c r="KTU441" s="152"/>
      <c r="KTV441" s="152"/>
      <c r="KTW441" s="152"/>
      <c r="KTX441" s="152"/>
      <c r="KTY441" s="152"/>
      <c r="KTZ441" s="152"/>
      <c r="KUA441" s="152"/>
      <c r="KUB441" s="152"/>
      <c r="KUC441" s="152"/>
      <c r="KUD441" s="152"/>
      <c r="KUE441" s="152"/>
      <c r="KUF441" s="152"/>
      <c r="KUG441" s="152"/>
      <c r="KUH441" s="152"/>
      <c r="KUI441" s="152"/>
      <c r="KUJ441" s="152"/>
      <c r="KUK441" s="152"/>
      <c r="KUL441" s="152"/>
      <c r="KUM441" s="152"/>
      <c r="KUN441" s="152"/>
      <c r="KUO441" s="152"/>
      <c r="KUP441" s="152"/>
      <c r="KUQ441" s="152"/>
      <c r="KUR441" s="152"/>
      <c r="KUS441" s="152"/>
      <c r="KUT441" s="152"/>
      <c r="KUU441" s="152"/>
      <c r="KUV441" s="152"/>
      <c r="KUW441" s="152"/>
      <c r="KUX441" s="152"/>
      <c r="KUY441" s="152"/>
      <c r="KUZ441" s="152"/>
      <c r="KVA441" s="152"/>
      <c r="KVB441" s="152"/>
      <c r="KVC441" s="152"/>
      <c r="KVD441" s="152"/>
      <c r="KVE441" s="152"/>
      <c r="KVF441" s="152"/>
      <c r="KVG441" s="152"/>
      <c r="KVH441" s="152"/>
      <c r="KVI441" s="152"/>
      <c r="KVJ441" s="152"/>
      <c r="KVK441" s="152"/>
      <c r="KVL441" s="152"/>
      <c r="KVM441" s="152"/>
      <c r="KVN441" s="152"/>
      <c r="KVO441" s="152"/>
      <c r="KVP441" s="152"/>
      <c r="KVQ441" s="152"/>
      <c r="KVR441" s="152"/>
      <c r="KVS441" s="152"/>
      <c r="KVT441" s="152"/>
      <c r="KVU441" s="152"/>
      <c r="KVV441" s="152"/>
      <c r="KVW441" s="152"/>
      <c r="KVX441" s="152"/>
      <c r="KVY441" s="152"/>
      <c r="KVZ441" s="152"/>
      <c r="KWA441" s="152"/>
      <c r="KWB441" s="152"/>
      <c r="KWC441" s="152"/>
      <c r="KWD441" s="152"/>
      <c r="KWE441" s="152"/>
      <c r="KWF441" s="152"/>
      <c r="KWG441" s="152"/>
      <c r="KWH441" s="152"/>
      <c r="KWI441" s="152"/>
      <c r="KWJ441" s="152"/>
      <c r="KWK441" s="152"/>
      <c r="KWL441" s="152"/>
      <c r="KWM441" s="152"/>
      <c r="KWN441" s="152"/>
      <c r="KWO441" s="152"/>
      <c r="KWP441" s="152"/>
      <c r="KWQ441" s="152"/>
      <c r="KWR441" s="152"/>
      <c r="KWS441" s="152"/>
      <c r="KWT441" s="152"/>
      <c r="KWU441" s="152"/>
      <c r="KWV441" s="152"/>
      <c r="KWW441" s="152"/>
      <c r="KWX441" s="152"/>
      <c r="KWY441" s="152"/>
      <c r="KWZ441" s="152"/>
      <c r="KXA441" s="152"/>
      <c r="KXB441" s="152"/>
      <c r="KXC441" s="152"/>
      <c r="KXD441" s="152"/>
      <c r="KXE441" s="152"/>
      <c r="KXF441" s="152"/>
      <c r="KXG441" s="152"/>
      <c r="KXH441" s="152"/>
      <c r="KXI441" s="152"/>
      <c r="KXJ441" s="152"/>
      <c r="KXK441" s="152"/>
      <c r="KXL441" s="152"/>
      <c r="KXM441" s="152"/>
      <c r="KXN441" s="152"/>
      <c r="KXO441" s="152"/>
      <c r="KXP441" s="152"/>
      <c r="KXQ441" s="152"/>
      <c r="KXR441" s="152"/>
      <c r="KXS441" s="152"/>
      <c r="KXT441" s="152"/>
      <c r="KXU441" s="152"/>
      <c r="KXV441" s="152"/>
      <c r="KXW441" s="152"/>
      <c r="KXX441" s="152"/>
      <c r="KXY441" s="152"/>
      <c r="KXZ441" s="152"/>
      <c r="KYA441" s="152"/>
      <c r="KYB441" s="152"/>
      <c r="KYC441" s="152"/>
      <c r="KYD441" s="152"/>
      <c r="KYE441" s="152"/>
      <c r="KYF441" s="152"/>
      <c r="KYG441" s="152"/>
      <c r="KYH441" s="152"/>
      <c r="KYI441" s="152"/>
      <c r="KYJ441" s="152"/>
      <c r="KYK441" s="152"/>
      <c r="KYL441" s="152"/>
      <c r="KYM441" s="152"/>
      <c r="KYN441" s="152"/>
      <c r="KYO441" s="152"/>
      <c r="KYP441" s="152"/>
      <c r="KYQ441" s="152"/>
      <c r="KYR441" s="152"/>
      <c r="KYS441" s="152"/>
      <c r="KYT441" s="152"/>
      <c r="KYU441" s="152"/>
      <c r="KYV441" s="152"/>
      <c r="KYW441" s="152"/>
      <c r="KYX441" s="152"/>
      <c r="KYY441" s="152"/>
      <c r="KYZ441" s="152"/>
      <c r="KZA441" s="152"/>
      <c r="KZB441" s="152"/>
      <c r="KZC441" s="152"/>
      <c r="KZD441" s="152"/>
      <c r="KZE441" s="152"/>
      <c r="KZF441" s="152"/>
      <c r="KZG441" s="152"/>
      <c r="KZH441" s="152"/>
      <c r="KZI441" s="152"/>
      <c r="KZJ441" s="152"/>
      <c r="KZK441" s="152"/>
      <c r="KZL441" s="152"/>
      <c r="KZM441" s="152"/>
      <c r="KZN441" s="152"/>
      <c r="KZO441" s="152"/>
      <c r="KZP441" s="152"/>
      <c r="KZQ441" s="152"/>
      <c r="KZR441" s="152"/>
      <c r="KZS441" s="152"/>
      <c r="KZT441" s="152"/>
      <c r="KZU441" s="152"/>
      <c r="KZV441" s="152"/>
      <c r="KZW441" s="152"/>
      <c r="KZX441" s="152"/>
      <c r="KZY441" s="152"/>
      <c r="KZZ441" s="152"/>
      <c r="LAA441" s="152"/>
      <c r="LAB441" s="152"/>
      <c r="LAC441" s="152"/>
      <c r="LAD441" s="152"/>
      <c r="LAE441" s="152"/>
      <c r="LAF441" s="152"/>
      <c r="LAG441" s="152"/>
      <c r="LAH441" s="152"/>
      <c r="LAI441" s="152"/>
      <c r="LAJ441" s="152"/>
      <c r="LAK441" s="152"/>
      <c r="LAL441" s="152"/>
      <c r="LAM441" s="152"/>
      <c r="LAN441" s="152"/>
      <c r="LAO441" s="152"/>
      <c r="LAP441" s="152"/>
      <c r="LAQ441" s="152"/>
      <c r="LAR441" s="152"/>
      <c r="LAS441" s="152"/>
      <c r="LAT441" s="152"/>
      <c r="LAU441" s="152"/>
      <c r="LAV441" s="152"/>
      <c r="LAW441" s="152"/>
      <c r="LAX441" s="152"/>
      <c r="LAY441" s="152"/>
      <c r="LAZ441" s="152"/>
      <c r="LBA441" s="152"/>
      <c r="LBB441" s="152"/>
      <c r="LBC441" s="152"/>
      <c r="LBD441" s="152"/>
      <c r="LBE441" s="152"/>
      <c r="LBF441" s="152"/>
      <c r="LBG441" s="152"/>
      <c r="LBH441" s="152"/>
      <c r="LBI441" s="152"/>
      <c r="LBJ441" s="152"/>
      <c r="LBK441" s="152"/>
      <c r="LBL441" s="152"/>
      <c r="LBM441" s="152"/>
      <c r="LBN441" s="152"/>
      <c r="LBO441" s="152"/>
      <c r="LBP441" s="152"/>
      <c r="LBQ441" s="152"/>
      <c r="LBR441" s="152"/>
      <c r="LBS441" s="152"/>
      <c r="LBT441" s="152"/>
      <c r="LBU441" s="152"/>
      <c r="LBV441" s="152"/>
      <c r="LBW441" s="152"/>
      <c r="LBX441" s="152"/>
      <c r="LBY441" s="152"/>
      <c r="LBZ441" s="152"/>
      <c r="LCA441" s="152"/>
      <c r="LCB441" s="152"/>
      <c r="LCC441" s="152"/>
      <c r="LCD441" s="152"/>
      <c r="LCE441" s="152"/>
      <c r="LCF441" s="152"/>
      <c r="LCG441" s="152"/>
      <c r="LCH441" s="152"/>
      <c r="LCI441" s="152"/>
      <c r="LCJ441" s="152"/>
      <c r="LCK441" s="152"/>
      <c r="LCL441" s="152"/>
      <c r="LCM441" s="152"/>
      <c r="LCN441" s="152"/>
      <c r="LCO441" s="152"/>
      <c r="LCP441" s="152"/>
      <c r="LCQ441" s="152"/>
      <c r="LCR441" s="152"/>
      <c r="LCS441" s="152"/>
      <c r="LCT441" s="152"/>
      <c r="LCU441" s="152"/>
      <c r="LCV441" s="152"/>
      <c r="LCW441" s="152"/>
      <c r="LCX441" s="152"/>
      <c r="LCY441" s="152"/>
      <c r="LCZ441" s="152"/>
      <c r="LDA441" s="152"/>
      <c r="LDB441" s="152"/>
      <c r="LDC441" s="152"/>
      <c r="LDD441" s="152"/>
      <c r="LDE441" s="152"/>
      <c r="LDF441" s="152"/>
      <c r="LDG441" s="152"/>
      <c r="LDH441" s="152"/>
      <c r="LDI441" s="152"/>
      <c r="LDJ441" s="152"/>
      <c r="LDK441" s="152"/>
      <c r="LDL441" s="152"/>
      <c r="LDM441" s="152"/>
      <c r="LDN441" s="152"/>
      <c r="LDO441" s="152"/>
      <c r="LDP441" s="152"/>
      <c r="LDQ441" s="152"/>
      <c r="LDR441" s="152"/>
      <c r="LDS441" s="152"/>
      <c r="LDT441" s="152"/>
      <c r="LDU441" s="152"/>
      <c r="LDV441" s="152"/>
      <c r="LDW441" s="152"/>
      <c r="LDX441" s="152"/>
      <c r="LDY441" s="152"/>
      <c r="LDZ441" s="152"/>
      <c r="LEA441" s="152"/>
      <c r="LEB441" s="152"/>
      <c r="LEC441" s="152"/>
      <c r="LED441" s="152"/>
      <c r="LEE441" s="152"/>
      <c r="LEF441" s="152"/>
      <c r="LEG441" s="152"/>
      <c r="LEH441" s="152"/>
      <c r="LEI441" s="152"/>
      <c r="LEJ441" s="152"/>
      <c r="LEK441" s="152"/>
      <c r="LEL441" s="152"/>
      <c r="LEM441" s="152"/>
      <c r="LEN441" s="152"/>
      <c r="LEO441" s="152"/>
      <c r="LEP441" s="152"/>
      <c r="LEQ441" s="152"/>
      <c r="LER441" s="152"/>
      <c r="LES441" s="152"/>
      <c r="LET441" s="152"/>
      <c r="LEU441" s="152"/>
      <c r="LEV441" s="152"/>
      <c r="LEW441" s="152"/>
      <c r="LEX441" s="152"/>
      <c r="LEY441" s="152"/>
      <c r="LEZ441" s="152"/>
      <c r="LFA441" s="152"/>
      <c r="LFB441" s="152"/>
      <c r="LFC441" s="152"/>
      <c r="LFD441" s="152"/>
      <c r="LFE441" s="152"/>
      <c r="LFF441" s="152"/>
      <c r="LFG441" s="152"/>
      <c r="LFH441" s="152"/>
      <c r="LFI441" s="152"/>
      <c r="LFJ441" s="152"/>
      <c r="LFK441" s="152"/>
      <c r="LFL441" s="152"/>
      <c r="LFM441" s="152"/>
      <c r="LFN441" s="152"/>
      <c r="LFO441" s="152"/>
      <c r="LFP441" s="152"/>
      <c r="LFQ441" s="152"/>
      <c r="LFR441" s="152"/>
      <c r="LFS441" s="152"/>
      <c r="LFT441" s="152"/>
      <c r="LFU441" s="152"/>
      <c r="LFV441" s="152"/>
      <c r="LFW441" s="152"/>
      <c r="LFX441" s="152"/>
      <c r="LFY441" s="152"/>
      <c r="LFZ441" s="152"/>
      <c r="LGA441" s="152"/>
      <c r="LGB441" s="152"/>
      <c r="LGC441" s="152"/>
      <c r="LGD441" s="152"/>
      <c r="LGE441" s="152"/>
      <c r="LGF441" s="152"/>
      <c r="LGG441" s="152"/>
      <c r="LGH441" s="152"/>
      <c r="LGI441" s="152"/>
      <c r="LGJ441" s="152"/>
      <c r="LGK441" s="152"/>
      <c r="LGL441" s="152"/>
      <c r="LGM441" s="152"/>
      <c r="LGN441" s="152"/>
      <c r="LGO441" s="152"/>
      <c r="LGP441" s="152"/>
      <c r="LGQ441" s="152"/>
      <c r="LGR441" s="152"/>
      <c r="LGS441" s="152"/>
      <c r="LGT441" s="152"/>
      <c r="LGU441" s="152"/>
      <c r="LGV441" s="152"/>
      <c r="LGW441" s="152"/>
      <c r="LGX441" s="152"/>
      <c r="LGY441" s="152"/>
      <c r="LGZ441" s="152"/>
      <c r="LHA441" s="152"/>
      <c r="LHB441" s="152"/>
      <c r="LHC441" s="152"/>
      <c r="LHD441" s="152"/>
      <c r="LHE441" s="152"/>
      <c r="LHF441" s="152"/>
      <c r="LHG441" s="152"/>
      <c r="LHH441" s="152"/>
      <c r="LHI441" s="152"/>
      <c r="LHJ441" s="152"/>
      <c r="LHK441" s="152"/>
      <c r="LHL441" s="152"/>
      <c r="LHM441" s="152"/>
      <c r="LHN441" s="152"/>
      <c r="LHO441" s="152"/>
      <c r="LHP441" s="152"/>
      <c r="LHQ441" s="152"/>
      <c r="LHR441" s="152"/>
      <c r="LHS441" s="152"/>
      <c r="LHT441" s="152"/>
      <c r="LHU441" s="152"/>
      <c r="LHV441" s="152"/>
      <c r="LHW441" s="152"/>
      <c r="LHX441" s="152"/>
      <c r="LHY441" s="152"/>
      <c r="LHZ441" s="152"/>
      <c r="LIA441" s="152"/>
      <c r="LIB441" s="152"/>
      <c r="LIC441" s="152"/>
      <c r="LID441" s="152"/>
      <c r="LIE441" s="152"/>
      <c r="LIF441" s="152"/>
      <c r="LIG441" s="152"/>
      <c r="LIH441" s="152"/>
      <c r="LII441" s="152"/>
      <c r="LIJ441" s="152"/>
      <c r="LIK441" s="152"/>
      <c r="LIL441" s="152"/>
      <c r="LIM441" s="152"/>
      <c r="LIN441" s="152"/>
      <c r="LIO441" s="152"/>
      <c r="LIP441" s="152"/>
      <c r="LIQ441" s="152"/>
      <c r="LIR441" s="152"/>
      <c r="LIS441" s="152"/>
      <c r="LIT441" s="152"/>
      <c r="LIU441" s="152"/>
      <c r="LIV441" s="152"/>
      <c r="LIW441" s="152"/>
      <c r="LIX441" s="152"/>
      <c r="LIY441" s="152"/>
      <c r="LIZ441" s="152"/>
      <c r="LJA441" s="152"/>
      <c r="LJB441" s="152"/>
      <c r="LJC441" s="152"/>
      <c r="LJD441" s="152"/>
      <c r="LJE441" s="152"/>
      <c r="LJF441" s="152"/>
      <c r="LJG441" s="152"/>
      <c r="LJH441" s="152"/>
      <c r="LJI441" s="152"/>
      <c r="LJJ441" s="152"/>
      <c r="LJK441" s="152"/>
      <c r="LJL441" s="152"/>
      <c r="LJM441" s="152"/>
      <c r="LJN441" s="152"/>
      <c r="LJO441" s="152"/>
      <c r="LJP441" s="152"/>
      <c r="LJQ441" s="152"/>
      <c r="LJR441" s="152"/>
      <c r="LJS441" s="152"/>
      <c r="LJT441" s="152"/>
      <c r="LJU441" s="152"/>
      <c r="LJV441" s="152"/>
      <c r="LJW441" s="152"/>
      <c r="LJX441" s="152"/>
      <c r="LJY441" s="152"/>
      <c r="LJZ441" s="152"/>
      <c r="LKA441" s="152"/>
      <c r="LKB441" s="152"/>
      <c r="LKC441" s="152"/>
      <c r="LKD441" s="152"/>
      <c r="LKE441" s="152"/>
      <c r="LKF441" s="152"/>
      <c r="LKG441" s="152"/>
      <c r="LKH441" s="152"/>
      <c r="LKI441" s="152"/>
      <c r="LKJ441" s="152"/>
      <c r="LKK441" s="152"/>
      <c r="LKL441" s="152"/>
      <c r="LKM441" s="152"/>
      <c r="LKN441" s="152"/>
      <c r="LKO441" s="152"/>
      <c r="LKP441" s="152"/>
      <c r="LKQ441" s="152"/>
      <c r="LKR441" s="152"/>
      <c r="LKS441" s="152"/>
      <c r="LKT441" s="152"/>
      <c r="LKU441" s="152"/>
      <c r="LKV441" s="152"/>
      <c r="LKW441" s="152"/>
      <c r="LKX441" s="152"/>
      <c r="LKY441" s="152"/>
      <c r="LKZ441" s="152"/>
      <c r="LLA441" s="152"/>
      <c r="LLB441" s="152"/>
      <c r="LLC441" s="152"/>
      <c r="LLD441" s="152"/>
      <c r="LLE441" s="152"/>
      <c r="LLF441" s="152"/>
      <c r="LLG441" s="152"/>
      <c r="LLH441" s="152"/>
      <c r="LLI441" s="152"/>
      <c r="LLJ441" s="152"/>
      <c r="LLK441" s="152"/>
      <c r="LLL441" s="152"/>
      <c r="LLM441" s="152"/>
      <c r="LLN441" s="152"/>
      <c r="LLO441" s="152"/>
      <c r="LLP441" s="152"/>
      <c r="LLQ441" s="152"/>
      <c r="LLR441" s="152"/>
      <c r="LLS441" s="152"/>
      <c r="LLT441" s="152"/>
      <c r="LLU441" s="152"/>
      <c r="LLV441" s="152"/>
      <c r="LLW441" s="152"/>
      <c r="LLX441" s="152"/>
      <c r="LLY441" s="152"/>
      <c r="LLZ441" s="152"/>
      <c r="LMA441" s="152"/>
      <c r="LMB441" s="152"/>
      <c r="LMC441" s="152"/>
      <c r="LMD441" s="152"/>
      <c r="LME441" s="152"/>
      <c r="LMF441" s="152"/>
      <c r="LMG441" s="152"/>
      <c r="LMH441" s="152"/>
      <c r="LMI441" s="152"/>
      <c r="LMJ441" s="152"/>
      <c r="LMK441" s="152"/>
      <c r="LML441" s="152"/>
      <c r="LMM441" s="152"/>
      <c r="LMN441" s="152"/>
      <c r="LMO441" s="152"/>
      <c r="LMP441" s="152"/>
      <c r="LMQ441" s="152"/>
      <c r="LMR441" s="152"/>
      <c r="LMS441" s="152"/>
      <c r="LMT441" s="152"/>
      <c r="LMU441" s="152"/>
      <c r="LMV441" s="152"/>
      <c r="LMW441" s="152"/>
      <c r="LMX441" s="152"/>
      <c r="LMY441" s="152"/>
      <c r="LMZ441" s="152"/>
      <c r="LNA441" s="152"/>
      <c r="LNB441" s="152"/>
      <c r="LNC441" s="152"/>
      <c r="LND441" s="152"/>
      <c r="LNE441" s="152"/>
      <c r="LNF441" s="152"/>
      <c r="LNG441" s="152"/>
      <c r="LNH441" s="152"/>
      <c r="LNI441" s="152"/>
      <c r="LNJ441" s="152"/>
      <c r="LNK441" s="152"/>
      <c r="LNL441" s="152"/>
      <c r="LNM441" s="152"/>
      <c r="LNN441" s="152"/>
      <c r="LNO441" s="152"/>
      <c r="LNP441" s="152"/>
      <c r="LNQ441" s="152"/>
      <c r="LNR441" s="152"/>
      <c r="LNS441" s="152"/>
      <c r="LNT441" s="152"/>
      <c r="LNU441" s="152"/>
      <c r="LNV441" s="152"/>
      <c r="LNW441" s="152"/>
      <c r="LNX441" s="152"/>
      <c r="LNY441" s="152"/>
      <c r="LNZ441" s="152"/>
      <c r="LOA441" s="152"/>
      <c r="LOB441" s="152"/>
      <c r="LOC441" s="152"/>
      <c r="LOD441" s="152"/>
      <c r="LOE441" s="152"/>
      <c r="LOF441" s="152"/>
      <c r="LOG441" s="152"/>
      <c r="LOH441" s="152"/>
      <c r="LOI441" s="152"/>
      <c r="LOJ441" s="152"/>
      <c r="LOK441" s="152"/>
      <c r="LOL441" s="152"/>
      <c r="LOM441" s="152"/>
      <c r="LON441" s="152"/>
      <c r="LOO441" s="152"/>
      <c r="LOP441" s="152"/>
      <c r="LOQ441" s="152"/>
      <c r="LOR441" s="152"/>
      <c r="LOS441" s="152"/>
      <c r="LOT441" s="152"/>
      <c r="LOU441" s="152"/>
      <c r="LOV441" s="152"/>
      <c r="LOW441" s="152"/>
      <c r="LOX441" s="152"/>
      <c r="LOY441" s="152"/>
      <c r="LOZ441" s="152"/>
      <c r="LPA441" s="152"/>
      <c r="LPB441" s="152"/>
      <c r="LPC441" s="152"/>
      <c r="LPD441" s="152"/>
      <c r="LPE441" s="152"/>
      <c r="LPF441" s="152"/>
      <c r="LPG441" s="152"/>
      <c r="LPH441" s="152"/>
      <c r="LPI441" s="152"/>
      <c r="LPJ441" s="152"/>
      <c r="LPK441" s="152"/>
      <c r="LPL441" s="152"/>
      <c r="LPM441" s="152"/>
      <c r="LPN441" s="152"/>
      <c r="LPO441" s="152"/>
      <c r="LPP441" s="152"/>
      <c r="LPQ441" s="152"/>
      <c r="LPR441" s="152"/>
      <c r="LPS441" s="152"/>
      <c r="LPT441" s="152"/>
      <c r="LPU441" s="152"/>
      <c r="LPV441" s="152"/>
      <c r="LPW441" s="152"/>
      <c r="LPX441" s="152"/>
      <c r="LPY441" s="152"/>
      <c r="LPZ441" s="152"/>
      <c r="LQA441" s="152"/>
      <c r="LQB441" s="152"/>
      <c r="LQC441" s="152"/>
      <c r="LQD441" s="152"/>
      <c r="LQE441" s="152"/>
      <c r="LQF441" s="152"/>
      <c r="LQG441" s="152"/>
      <c r="LQH441" s="152"/>
      <c r="LQI441" s="152"/>
      <c r="LQJ441" s="152"/>
      <c r="LQK441" s="152"/>
      <c r="LQL441" s="152"/>
      <c r="LQM441" s="152"/>
      <c r="LQN441" s="152"/>
      <c r="LQO441" s="152"/>
      <c r="LQP441" s="152"/>
      <c r="LQQ441" s="152"/>
      <c r="LQR441" s="152"/>
      <c r="LQS441" s="152"/>
      <c r="LQT441" s="152"/>
      <c r="LQU441" s="152"/>
      <c r="LQV441" s="152"/>
      <c r="LQW441" s="152"/>
      <c r="LQX441" s="152"/>
      <c r="LQY441" s="152"/>
      <c r="LQZ441" s="152"/>
      <c r="LRA441" s="152"/>
      <c r="LRB441" s="152"/>
      <c r="LRC441" s="152"/>
      <c r="LRD441" s="152"/>
      <c r="LRE441" s="152"/>
      <c r="LRF441" s="152"/>
      <c r="LRG441" s="152"/>
      <c r="LRH441" s="152"/>
      <c r="LRI441" s="152"/>
      <c r="LRJ441" s="152"/>
      <c r="LRK441" s="152"/>
      <c r="LRL441" s="152"/>
      <c r="LRM441" s="152"/>
      <c r="LRN441" s="152"/>
      <c r="LRO441" s="152"/>
      <c r="LRP441" s="152"/>
      <c r="LRQ441" s="152"/>
      <c r="LRR441" s="152"/>
      <c r="LRS441" s="152"/>
      <c r="LRT441" s="152"/>
      <c r="LRU441" s="152"/>
      <c r="LRV441" s="152"/>
      <c r="LRW441" s="152"/>
      <c r="LRX441" s="152"/>
      <c r="LRY441" s="152"/>
      <c r="LRZ441" s="152"/>
      <c r="LSA441" s="152"/>
      <c r="LSB441" s="152"/>
      <c r="LSC441" s="152"/>
      <c r="LSD441" s="152"/>
      <c r="LSE441" s="152"/>
      <c r="LSF441" s="152"/>
      <c r="LSG441" s="152"/>
      <c r="LSH441" s="152"/>
      <c r="LSI441" s="152"/>
      <c r="LSJ441" s="152"/>
      <c r="LSK441" s="152"/>
      <c r="LSL441" s="152"/>
      <c r="LSM441" s="152"/>
      <c r="LSN441" s="152"/>
      <c r="LSO441" s="152"/>
      <c r="LSP441" s="152"/>
      <c r="LSQ441" s="152"/>
      <c r="LSR441" s="152"/>
      <c r="LSS441" s="152"/>
      <c r="LST441" s="152"/>
      <c r="LSU441" s="152"/>
      <c r="LSV441" s="152"/>
      <c r="LSW441" s="152"/>
      <c r="LSX441" s="152"/>
      <c r="LSY441" s="152"/>
      <c r="LSZ441" s="152"/>
      <c r="LTA441" s="152"/>
      <c r="LTB441" s="152"/>
      <c r="LTC441" s="152"/>
      <c r="LTD441" s="152"/>
      <c r="LTE441" s="152"/>
      <c r="LTF441" s="152"/>
      <c r="LTG441" s="152"/>
      <c r="LTH441" s="152"/>
      <c r="LTI441" s="152"/>
      <c r="LTJ441" s="152"/>
      <c r="LTK441" s="152"/>
      <c r="LTL441" s="152"/>
      <c r="LTM441" s="152"/>
      <c r="LTN441" s="152"/>
      <c r="LTO441" s="152"/>
      <c r="LTP441" s="152"/>
      <c r="LTQ441" s="152"/>
      <c r="LTR441" s="152"/>
      <c r="LTS441" s="152"/>
      <c r="LTT441" s="152"/>
      <c r="LTU441" s="152"/>
      <c r="LTV441" s="152"/>
      <c r="LTW441" s="152"/>
      <c r="LTX441" s="152"/>
      <c r="LTY441" s="152"/>
      <c r="LTZ441" s="152"/>
      <c r="LUA441" s="152"/>
      <c r="LUB441" s="152"/>
      <c r="LUC441" s="152"/>
      <c r="LUD441" s="152"/>
      <c r="LUE441" s="152"/>
      <c r="LUF441" s="152"/>
      <c r="LUG441" s="152"/>
      <c r="LUH441" s="152"/>
      <c r="LUI441" s="152"/>
      <c r="LUJ441" s="152"/>
      <c r="LUK441" s="152"/>
      <c r="LUL441" s="152"/>
      <c r="LUM441" s="152"/>
      <c r="LUN441" s="152"/>
      <c r="LUO441" s="152"/>
      <c r="LUP441" s="152"/>
      <c r="LUQ441" s="152"/>
      <c r="LUR441" s="152"/>
      <c r="LUS441" s="152"/>
      <c r="LUT441" s="152"/>
      <c r="LUU441" s="152"/>
      <c r="LUV441" s="152"/>
      <c r="LUW441" s="152"/>
      <c r="LUX441" s="152"/>
      <c r="LUY441" s="152"/>
      <c r="LUZ441" s="152"/>
      <c r="LVA441" s="152"/>
      <c r="LVB441" s="152"/>
      <c r="LVC441" s="152"/>
      <c r="LVD441" s="152"/>
      <c r="LVE441" s="152"/>
      <c r="LVF441" s="152"/>
      <c r="LVG441" s="152"/>
      <c r="LVH441" s="152"/>
      <c r="LVI441" s="152"/>
      <c r="LVJ441" s="152"/>
      <c r="LVK441" s="152"/>
      <c r="LVL441" s="152"/>
      <c r="LVM441" s="152"/>
      <c r="LVN441" s="152"/>
      <c r="LVO441" s="152"/>
      <c r="LVP441" s="152"/>
      <c r="LVQ441" s="152"/>
      <c r="LVR441" s="152"/>
      <c r="LVS441" s="152"/>
      <c r="LVT441" s="152"/>
      <c r="LVU441" s="152"/>
      <c r="LVV441" s="152"/>
      <c r="LVW441" s="152"/>
      <c r="LVX441" s="152"/>
      <c r="LVY441" s="152"/>
      <c r="LVZ441" s="152"/>
      <c r="LWA441" s="152"/>
      <c r="LWB441" s="152"/>
      <c r="LWC441" s="152"/>
      <c r="LWD441" s="152"/>
      <c r="LWE441" s="152"/>
      <c r="LWF441" s="152"/>
      <c r="LWG441" s="152"/>
      <c r="LWH441" s="152"/>
      <c r="LWI441" s="152"/>
      <c r="LWJ441" s="152"/>
      <c r="LWK441" s="152"/>
      <c r="LWL441" s="152"/>
      <c r="LWM441" s="152"/>
      <c r="LWN441" s="152"/>
      <c r="LWO441" s="152"/>
      <c r="LWP441" s="152"/>
      <c r="LWQ441" s="152"/>
      <c r="LWR441" s="152"/>
      <c r="LWS441" s="152"/>
      <c r="LWT441" s="152"/>
      <c r="LWU441" s="152"/>
      <c r="LWV441" s="152"/>
      <c r="LWW441" s="152"/>
      <c r="LWX441" s="152"/>
      <c r="LWY441" s="152"/>
      <c r="LWZ441" s="152"/>
      <c r="LXA441" s="152"/>
      <c r="LXB441" s="152"/>
      <c r="LXC441" s="152"/>
      <c r="LXD441" s="152"/>
      <c r="LXE441" s="152"/>
      <c r="LXF441" s="152"/>
      <c r="LXG441" s="152"/>
      <c r="LXH441" s="152"/>
      <c r="LXI441" s="152"/>
      <c r="LXJ441" s="152"/>
      <c r="LXK441" s="152"/>
      <c r="LXL441" s="152"/>
      <c r="LXM441" s="152"/>
      <c r="LXN441" s="152"/>
      <c r="LXO441" s="152"/>
      <c r="LXP441" s="152"/>
      <c r="LXQ441" s="152"/>
      <c r="LXR441" s="152"/>
      <c r="LXS441" s="152"/>
      <c r="LXT441" s="152"/>
      <c r="LXU441" s="152"/>
      <c r="LXV441" s="152"/>
      <c r="LXW441" s="152"/>
      <c r="LXX441" s="152"/>
      <c r="LXY441" s="152"/>
      <c r="LXZ441" s="152"/>
      <c r="LYA441" s="152"/>
      <c r="LYB441" s="152"/>
      <c r="LYC441" s="152"/>
      <c r="LYD441" s="152"/>
      <c r="LYE441" s="152"/>
      <c r="LYF441" s="152"/>
      <c r="LYG441" s="152"/>
      <c r="LYH441" s="152"/>
      <c r="LYI441" s="152"/>
      <c r="LYJ441" s="152"/>
      <c r="LYK441" s="152"/>
      <c r="LYL441" s="152"/>
      <c r="LYM441" s="152"/>
      <c r="LYN441" s="152"/>
      <c r="LYO441" s="152"/>
      <c r="LYP441" s="152"/>
      <c r="LYQ441" s="152"/>
      <c r="LYR441" s="152"/>
      <c r="LYS441" s="152"/>
      <c r="LYT441" s="152"/>
      <c r="LYU441" s="152"/>
      <c r="LYV441" s="152"/>
      <c r="LYW441" s="152"/>
      <c r="LYX441" s="152"/>
      <c r="LYY441" s="152"/>
      <c r="LYZ441" s="152"/>
      <c r="LZA441" s="152"/>
      <c r="LZB441" s="152"/>
      <c r="LZC441" s="152"/>
      <c r="LZD441" s="152"/>
      <c r="LZE441" s="152"/>
      <c r="LZF441" s="152"/>
      <c r="LZG441" s="152"/>
      <c r="LZH441" s="152"/>
      <c r="LZI441" s="152"/>
      <c r="LZJ441" s="152"/>
      <c r="LZK441" s="152"/>
      <c r="LZL441" s="152"/>
      <c r="LZM441" s="152"/>
      <c r="LZN441" s="152"/>
      <c r="LZO441" s="152"/>
      <c r="LZP441" s="152"/>
      <c r="LZQ441" s="152"/>
      <c r="LZR441" s="152"/>
      <c r="LZS441" s="152"/>
      <c r="LZT441" s="152"/>
      <c r="LZU441" s="152"/>
      <c r="LZV441" s="152"/>
      <c r="LZW441" s="152"/>
      <c r="LZX441" s="152"/>
      <c r="LZY441" s="152"/>
      <c r="LZZ441" s="152"/>
      <c r="MAA441" s="152"/>
      <c r="MAB441" s="152"/>
      <c r="MAC441" s="152"/>
      <c r="MAD441" s="152"/>
      <c r="MAE441" s="152"/>
      <c r="MAF441" s="152"/>
      <c r="MAG441" s="152"/>
      <c r="MAH441" s="152"/>
      <c r="MAI441" s="152"/>
      <c r="MAJ441" s="152"/>
      <c r="MAK441" s="152"/>
      <c r="MAL441" s="152"/>
      <c r="MAM441" s="152"/>
      <c r="MAN441" s="152"/>
      <c r="MAO441" s="152"/>
      <c r="MAP441" s="152"/>
      <c r="MAQ441" s="152"/>
      <c r="MAR441" s="152"/>
      <c r="MAS441" s="152"/>
      <c r="MAT441" s="152"/>
      <c r="MAU441" s="152"/>
      <c r="MAV441" s="152"/>
      <c r="MAW441" s="152"/>
      <c r="MAX441" s="152"/>
      <c r="MAY441" s="152"/>
      <c r="MAZ441" s="152"/>
      <c r="MBA441" s="152"/>
      <c r="MBB441" s="152"/>
      <c r="MBC441" s="152"/>
      <c r="MBD441" s="152"/>
      <c r="MBE441" s="152"/>
      <c r="MBF441" s="152"/>
      <c r="MBG441" s="152"/>
      <c r="MBH441" s="152"/>
      <c r="MBI441" s="152"/>
      <c r="MBJ441" s="152"/>
      <c r="MBK441" s="152"/>
      <c r="MBL441" s="152"/>
      <c r="MBM441" s="152"/>
      <c r="MBN441" s="152"/>
      <c r="MBO441" s="152"/>
      <c r="MBP441" s="152"/>
      <c r="MBQ441" s="152"/>
      <c r="MBR441" s="152"/>
      <c r="MBS441" s="152"/>
      <c r="MBT441" s="152"/>
      <c r="MBU441" s="152"/>
      <c r="MBV441" s="152"/>
      <c r="MBW441" s="152"/>
      <c r="MBX441" s="152"/>
      <c r="MBY441" s="152"/>
      <c r="MBZ441" s="152"/>
      <c r="MCA441" s="152"/>
      <c r="MCB441" s="152"/>
      <c r="MCC441" s="152"/>
      <c r="MCD441" s="152"/>
      <c r="MCE441" s="152"/>
      <c r="MCF441" s="152"/>
      <c r="MCG441" s="152"/>
      <c r="MCH441" s="152"/>
      <c r="MCI441" s="152"/>
      <c r="MCJ441" s="152"/>
      <c r="MCK441" s="152"/>
      <c r="MCL441" s="152"/>
      <c r="MCM441" s="152"/>
      <c r="MCN441" s="152"/>
      <c r="MCO441" s="152"/>
      <c r="MCP441" s="152"/>
      <c r="MCQ441" s="152"/>
      <c r="MCR441" s="152"/>
      <c r="MCS441" s="152"/>
      <c r="MCT441" s="152"/>
      <c r="MCU441" s="152"/>
      <c r="MCV441" s="152"/>
      <c r="MCW441" s="152"/>
      <c r="MCX441" s="152"/>
      <c r="MCY441" s="152"/>
      <c r="MCZ441" s="152"/>
      <c r="MDA441" s="152"/>
      <c r="MDB441" s="152"/>
      <c r="MDC441" s="152"/>
      <c r="MDD441" s="152"/>
      <c r="MDE441" s="152"/>
      <c r="MDF441" s="152"/>
      <c r="MDG441" s="152"/>
      <c r="MDH441" s="152"/>
      <c r="MDI441" s="152"/>
      <c r="MDJ441" s="152"/>
      <c r="MDK441" s="152"/>
      <c r="MDL441" s="152"/>
      <c r="MDM441" s="152"/>
      <c r="MDN441" s="152"/>
      <c r="MDO441" s="152"/>
      <c r="MDP441" s="152"/>
      <c r="MDQ441" s="152"/>
      <c r="MDR441" s="152"/>
      <c r="MDS441" s="152"/>
      <c r="MDT441" s="152"/>
      <c r="MDU441" s="152"/>
      <c r="MDV441" s="152"/>
      <c r="MDW441" s="152"/>
      <c r="MDX441" s="152"/>
      <c r="MDY441" s="152"/>
      <c r="MDZ441" s="152"/>
      <c r="MEA441" s="152"/>
      <c r="MEB441" s="152"/>
      <c r="MEC441" s="152"/>
      <c r="MED441" s="152"/>
      <c r="MEE441" s="152"/>
      <c r="MEF441" s="152"/>
      <c r="MEG441" s="152"/>
      <c r="MEH441" s="152"/>
      <c r="MEI441" s="152"/>
      <c r="MEJ441" s="152"/>
      <c r="MEK441" s="152"/>
      <c r="MEL441" s="152"/>
      <c r="MEM441" s="152"/>
      <c r="MEN441" s="152"/>
      <c r="MEO441" s="152"/>
      <c r="MEP441" s="152"/>
      <c r="MEQ441" s="152"/>
      <c r="MER441" s="152"/>
      <c r="MES441" s="152"/>
      <c r="MET441" s="152"/>
      <c r="MEU441" s="152"/>
      <c r="MEV441" s="152"/>
      <c r="MEW441" s="152"/>
      <c r="MEX441" s="152"/>
      <c r="MEY441" s="152"/>
      <c r="MEZ441" s="152"/>
      <c r="MFA441" s="152"/>
      <c r="MFB441" s="152"/>
      <c r="MFC441" s="152"/>
      <c r="MFD441" s="152"/>
      <c r="MFE441" s="152"/>
      <c r="MFF441" s="152"/>
      <c r="MFG441" s="152"/>
      <c r="MFH441" s="152"/>
      <c r="MFI441" s="152"/>
      <c r="MFJ441" s="152"/>
      <c r="MFK441" s="152"/>
      <c r="MFL441" s="152"/>
      <c r="MFM441" s="152"/>
      <c r="MFN441" s="152"/>
      <c r="MFO441" s="152"/>
      <c r="MFP441" s="152"/>
      <c r="MFQ441" s="152"/>
      <c r="MFR441" s="152"/>
      <c r="MFS441" s="152"/>
      <c r="MFT441" s="152"/>
      <c r="MFU441" s="152"/>
      <c r="MFV441" s="152"/>
      <c r="MFW441" s="152"/>
      <c r="MFX441" s="152"/>
      <c r="MFY441" s="152"/>
      <c r="MFZ441" s="152"/>
      <c r="MGA441" s="152"/>
      <c r="MGB441" s="152"/>
      <c r="MGC441" s="152"/>
      <c r="MGD441" s="152"/>
      <c r="MGE441" s="152"/>
      <c r="MGF441" s="152"/>
      <c r="MGG441" s="152"/>
      <c r="MGH441" s="152"/>
      <c r="MGI441" s="152"/>
      <c r="MGJ441" s="152"/>
      <c r="MGK441" s="152"/>
      <c r="MGL441" s="152"/>
      <c r="MGM441" s="152"/>
      <c r="MGN441" s="152"/>
      <c r="MGO441" s="152"/>
      <c r="MGP441" s="152"/>
      <c r="MGQ441" s="152"/>
      <c r="MGR441" s="152"/>
      <c r="MGS441" s="152"/>
      <c r="MGT441" s="152"/>
      <c r="MGU441" s="152"/>
      <c r="MGV441" s="152"/>
      <c r="MGW441" s="152"/>
      <c r="MGX441" s="152"/>
      <c r="MGY441" s="152"/>
      <c r="MGZ441" s="152"/>
      <c r="MHA441" s="152"/>
      <c r="MHB441" s="152"/>
      <c r="MHC441" s="152"/>
      <c r="MHD441" s="152"/>
      <c r="MHE441" s="152"/>
      <c r="MHF441" s="152"/>
      <c r="MHG441" s="152"/>
      <c r="MHH441" s="152"/>
      <c r="MHI441" s="152"/>
      <c r="MHJ441" s="152"/>
      <c r="MHK441" s="152"/>
      <c r="MHL441" s="152"/>
      <c r="MHM441" s="152"/>
      <c r="MHN441" s="152"/>
      <c r="MHO441" s="152"/>
      <c r="MHP441" s="152"/>
      <c r="MHQ441" s="152"/>
      <c r="MHR441" s="152"/>
      <c r="MHS441" s="152"/>
      <c r="MHT441" s="152"/>
      <c r="MHU441" s="152"/>
      <c r="MHV441" s="152"/>
      <c r="MHW441" s="152"/>
      <c r="MHX441" s="152"/>
      <c r="MHY441" s="152"/>
      <c r="MHZ441" s="152"/>
      <c r="MIA441" s="152"/>
      <c r="MIB441" s="152"/>
      <c r="MIC441" s="152"/>
      <c r="MID441" s="152"/>
      <c r="MIE441" s="152"/>
      <c r="MIF441" s="152"/>
      <c r="MIG441" s="152"/>
      <c r="MIH441" s="152"/>
      <c r="MII441" s="152"/>
      <c r="MIJ441" s="152"/>
      <c r="MIK441" s="152"/>
      <c r="MIL441" s="152"/>
      <c r="MIM441" s="152"/>
      <c r="MIN441" s="152"/>
      <c r="MIO441" s="152"/>
      <c r="MIP441" s="152"/>
      <c r="MIQ441" s="152"/>
      <c r="MIR441" s="152"/>
      <c r="MIS441" s="152"/>
      <c r="MIT441" s="152"/>
      <c r="MIU441" s="152"/>
      <c r="MIV441" s="152"/>
      <c r="MIW441" s="152"/>
      <c r="MIX441" s="152"/>
      <c r="MIY441" s="152"/>
      <c r="MIZ441" s="152"/>
      <c r="MJA441" s="152"/>
      <c r="MJB441" s="152"/>
      <c r="MJC441" s="152"/>
      <c r="MJD441" s="152"/>
      <c r="MJE441" s="152"/>
      <c r="MJF441" s="152"/>
      <c r="MJG441" s="152"/>
      <c r="MJH441" s="152"/>
      <c r="MJI441" s="152"/>
      <c r="MJJ441" s="152"/>
      <c r="MJK441" s="152"/>
      <c r="MJL441" s="152"/>
      <c r="MJM441" s="152"/>
      <c r="MJN441" s="152"/>
      <c r="MJO441" s="152"/>
      <c r="MJP441" s="152"/>
      <c r="MJQ441" s="152"/>
      <c r="MJR441" s="152"/>
      <c r="MJS441" s="152"/>
      <c r="MJT441" s="152"/>
      <c r="MJU441" s="152"/>
      <c r="MJV441" s="152"/>
      <c r="MJW441" s="152"/>
      <c r="MJX441" s="152"/>
      <c r="MJY441" s="152"/>
      <c r="MJZ441" s="152"/>
      <c r="MKA441" s="152"/>
      <c r="MKB441" s="152"/>
      <c r="MKC441" s="152"/>
      <c r="MKD441" s="152"/>
      <c r="MKE441" s="152"/>
      <c r="MKF441" s="152"/>
      <c r="MKG441" s="152"/>
      <c r="MKH441" s="152"/>
      <c r="MKI441" s="152"/>
      <c r="MKJ441" s="152"/>
      <c r="MKK441" s="152"/>
      <c r="MKL441" s="152"/>
      <c r="MKM441" s="152"/>
      <c r="MKN441" s="152"/>
      <c r="MKO441" s="152"/>
      <c r="MKP441" s="152"/>
      <c r="MKQ441" s="152"/>
      <c r="MKR441" s="152"/>
      <c r="MKS441" s="152"/>
      <c r="MKT441" s="152"/>
      <c r="MKU441" s="152"/>
      <c r="MKV441" s="152"/>
      <c r="MKW441" s="152"/>
      <c r="MKX441" s="152"/>
      <c r="MKY441" s="152"/>
      <c r="MKZ441" s="152"/>
      <c r="MLA441" s="152"/>
      <c r="MLB441" s="152"/>
      <c r="MLC441" s="152"/>
      <c r="MLD441" s="152"/>
      <c r="MLE441" s="152"/>
      <c r="MLF441" s="152"/>
      <c r="MLG441" s="152"/>
      <c r="MLH441" s="152"/>
      <c r="MLI441" s="152"/>
      <c r="MLJ441" s="152"/>
      <c r="MLK441" s="152"/>
      <c r="MLL441" s="152"/>
      <c r="MLM441" s="152"/>
      <c r="MLN441" s="152"/>
      <c r="MLO441" s="152"/>
      <c r="MLP441" s="152"/>
      <c r="MLQ441" s="152"/>
      <c r="MLR441" s="152"/>
      <c r="MLS441" s="152"/>
      <c r="MLT441" s="152"/>
      <c r="MLU441" s="152"/>
      <c r="MLV441" s="152"/>
      <c r="MLW441" s="152"/>
      <c r="MLX441" s="152"/>
      <c r="MLY441" s="152"/>
      <c r="MLZ441" s="152"/>
      <c r="MMA441" s="152"/>
      <c r="MMB441" s="152"/>
      <c r="MMC441" s="152"/>
      <c r="MMD441" s="152"/>
      <c r="MME441" s="152"/>
      <c r="MMF441" s="152"/>
      <c r="MMG441" s="152"/>
      <c r="MMH441" s="152"/>
      <c r="MMI441" s="152"/>
      <c r="MMJ441" s="152"/>
      <c r="MMK441" s="152"/>
      <c r="MML441" s="152"/>
      <c r="MMM441" s="152"/>
      <c r="MMN441" s="152"/>
      <c r="MMO441" s="152"/>
      <c r="MMP441" s="152"/>
      <c r="MMQ441" s="152"/>
      <c r="MMR441" s="152"/>
      <c r="MMS441" s="152"/>
      <c r="MMT441" s="152"/>
      <c r="MMU441" s="152"/>
      <c r="MMV441" s="152"/>
      <c r="MMW441" s="152"/>
      <c r="MMX441" s="152"/>
      <c r="MMY441" s="152"/>
      <c r="MMZ441" s="152"/>
      <c r="MNA441" s="152"/>
      <c r="MNB441" s="152"/>
      <c r="MNC441" s="152"/>
      <c r="MND441" s="152"/>
      <c r="MNE441" s="152"/>
      <c r="MNF441" s="152"/>
      <c r="MNG441" s="152"/>
      <c r="MNH441" s="152"/>
      <c r="MNI441" s="152"/>
      <c r="MNJ441" s="152"/>
      <c r="MNK441" s="152"/>
      <c r="MNL441" s="152"/>
      <c r="MNM441" s="152"/>
      <c r="MNN441" s="152"/>
      <c r="MNO441" s="152"/>
      <c r="MNP441" s="152"/>
      <c r="MNQ441" s="152"/>
      <c r="MNR441" s="152"/>
      <c r="MNS441" s="152"/>
      <c r="MNT441" s="152"/>
      <c r="MNU441" s="152"/>
      <c r="MNV441" s="152"/>
      <c r="MNW441" s="152"/>
      <c r="MNX441" s="152"/>
      <c r="MNY441" s="152"/>
      <c r="MNZ441" s="152"/>
      <c r="MOA441" s="152"/>
      <c r="MOB441" s="152"/>
      <c r="MOC441" s="152"/>
      <c r="MOD441" s="152"/>
      <c r="MOE441" s="152"/>
      <c r="MOF441" s="152"/>
      <c r="MOG441" s="152"/>
      <c r="MOH441" s="152"/>
      <c r="MOI441" s="152"/>
      <c r="MOJ441" s="152"/>
      <c r="MOK441" s="152"/>
      <c r="MOL441" s="152"/>
      <c r="MOM441" s="152"/>
      <c r="MON441" s="152"/>
      <c r="MOO441" s="152"/>
      <c r="MOP441" s="152"/>
      <c r="MOQ441" s="152"/>
      <c r="MOR441" s="152"/>
      <c r="MOS441" s="152"/>
      <c r="MOT441" s="152"/>
      <c r="MOU441" s="152"/>
      <c r="MOV441" s="152"/>
      <c r="MOW441" s="152"/>
      <c r="MOX441" s="152"/>
      <c r="MOY441" s="152"/>
      <c r="MOZ441" s="152"/>
      <c r="MPA441" s="152"/>
      <c r="MPB441" s="152"/>
      <c r="MPC441" s="152"/>
      <c r="MPD441" s="152"/>
      <c r="MPE441" s="152"/>
      <c r="MPF441" s="152"/>
      <c r="MPG441" s="152"/>
      <c r="MPH441" s="152"/>
      <c r="MPI441" s="152"/>
      <c r="MPJ441" s="152"/>
      <c r="MPK441" s="152"/>
      <c r="MPL441" s="152"/>
      <c r="MPM441" s="152"/>
      <c r="MPN441" s="152"/>
      <c r="MPO441" s="152"/>
      <c r="MPP441" s="152"/>
      <c r="MPQ441" s="152"/>
      <c r="MPR441" s="152"/>
      <c r="MPS441" s="152"/>
      <c r="MPT441" s="152"/>
      <c r="MPU441" s="152"/>
      <c r="MPV441" s="152"/>
      <c r="MPW441" s="152"/>
      <c r="MPX441" s="152"/>
      <c r="MPY441" s="152"/>
      <c r="MPZ441" s="152"/>
      <c r="MQA441" s="152"/>
      <c r="MQB441" s="152"/>
      <c r="MQC441" s="152"/>
      <c r="MQD441" s="152"/>
      <c r="MQE441" s="152"/>
      <c r="MQF441" s="152"/>
      <c r="MQG441" s="152"/>
      <c r="MQH441" s="152"/>
      <c r="MQI441" s="152"/>
      <c r="MQJ441" s="152"/>
      <c r="MQK441" s="152"/>
      <c r="MQL441" s="152"/>
      <c r="MQM441" s="152"/>
      <c r="MQN441" s="152"/>
      <c r="MQO441" s="152"/>
      <c r="MQP441" s="152"/>
      <c r="MQQ441" s="152"/>
      <c r="MQR441" s="152"/>
      <c r="MQS441" s="152"/>
      <c r="MQT441" s="152"/>
      <c r="MQU441" s="152"/>
      <c r="MQV441" s="152"/>
      <c r="MQW441" s="152"/>
      <c r="MQX441" s="152"/>
      <c r="MQY441" s="152"/>
      <c r="MQZ441" s="152"/>
      <c r="MRA441" s="152"/>
      <c r="MRB441" s="152"/>
      <c r="MRC441" s="152"/>
      <c r="MRD441" s="152"/>
      <c r="MRE441" s="152"/>
      <c r="MRF441" s="152"/>
      <c r="MRG441" s="152"/>
      <c r="MRH441" s="152"/>
      <c r="MRI441" s="152"/>
      <c r="MRJ441" s="152"/>
      <c r="MRK441" s="152"/>
      <c r="MRL441" s="152"/>
      <c r="MRM441" s="152"/>
      <c r="MRN441" s="152"/>
      <c r="MRO441" s="152"/>
      <c r="MRP441" s="152"/>
      <c r="MRQ441" s="152"/>
      <c r="MRR441" s="152"/>
      <c r="MRS441" s="152"/>
      <c r="MRT441" s="152"/>
      <c r="MRU441" s="152"/>
      <c r="MRV441" s="152"/>
      <c r="MRW441" s="152"/>
      <c r="MRX441" s="152"/>
      <c r="MRY441" s="152"/>
      <c r="MRZ441" s="152"/>
      <c r="MSA441" s="152"/>
      <c r="MSB441" s="152"/>
      <c r="MSC441" s="152"/>
      <c r="MSD441" s="152"/>
      <c r="MSE441" s="152"/>
      <c r="MSF441" s="152"/>
      <c r="MSG441" s="152"/>
      <c r="MSH441" s="152"/>
      <c r="MSI441" s="152"/>
      <c r="MSJ441" s="152"/>
      <c r="MSK441" s="152"/>
      <c r="MSL441" s="152"/>
      <c r="MSM441" s="152"/>
      <c r="MSN441" s="152"/>
      <c r="MSO441" s="152"/>
      <c r="MSP441" s="152"/>
      <c r="MSQ441" s="152"/>
      <c r="MSR441" s="152"/>
      <c r="MSS441" s="152"/>
      <c r="MST441" s="152"/>
      <c r="MSU441" s="152"/>
      <c r="MSV441" s="152"/>
      <c r="MSW441" s="152"/>
      <c r="MSX441" s="152"/>
      <c r="MSY441" s="152"/>
      <c r="MSZ441" s="152"/>
      <c r="MTA441" s="152"/>
      <c r="MTB441" s="152"/>
      <c r="MTC441" s="152"/>
      <c r="MTD441" s="152"/>
      <c r="MTE441" s="152"/>
      <c r="MTF441" s="152"/>
      <c r="MTG441" s="152"/>
      <c r="MTH441" s="152"/>
      <c r="MTI441" s="152"/>
      <c r="MTJ441" s="152"/>
      <c r="MTK441" s="152"/>
      <c r="MTL441" s="152"/>
      <c r="MTM441" s="152"/>
      <c r="MTN441" s="152"/>
      <c r="MTO441" s="152"/>
      <c r="MTP441" s="152"/>
      <c r="MTQ441" s="152"/>
      <c r="MTR441" s="152"/>
      <c r="MTS441" s="152"/>
      <c r="MTT441" s="152"/>
      <c r="MTU441" s="152"/>
      <c r="MTV441" s="152"/>
      <c r="MTW441" s="152"/>
      <c r="MTX441" s="152"/>
      <c r="MTY441" s="152"/>
      <c r="MTZ441" s="152"/>
      <c r="MUA441" s="152"/>
      <c r="MUB441" s="152"/>
      <c r="MUC441" s="152"/>
      <c r="MUD441" s="152"/>
      <c r="MUE441" s="152"/>
      <c r="MUF441" s="152"/>
      <c r="MUG441" s="152"/>
      <c r="MUH441" s="152"/>
      <c r="MUI441" s="152"/>
      <c r="MUJ441" s="152"/>
      <c r="MUK441" s="152"/>
      <c r="MUL441" s="152"/>
      <c r="MUM441" s="152"/>
      <c r="MUN441" s="152"/>
      <c r="MUO441" s="152"/>
      <c r="MUP441" s="152"/>
      <c r="MUQ441" s="152"/>
      <c r="MUR441" s="152"/>
      <c r="MUS441" s="152"/>
      <c r="MUT441" s="152"/>
      <c r="MUU441" s="152"/>
      <c r="MUV441" s="152"/>
      <c r="MUW441" s="152"/>
      <c r="MUX441" s="152"/>
      <c r="MUY441" s="152"/>
      <c r="MUZ441" s="152"/>
      <c r="MVA441" s="152"/>
      <c r="MVB441" s="152"/>
      <c r="MVC441" s="152"/>
      <c r="MVD441" s="152"/>
      <c r="MVE441" s="152"/>
      <c r="MVF441" s="152"/>
      <c r="MVG441" s="152"/>
      <c r="MVH441" s="152"/>
      <c r="MVI441" s="152"/>
      <c r="MVJ441" s="152"/>
      <c r="MVK441" s="152"/>
      <c r="MVL441" s="152"/>
      <c r="MVM441" s="152"/>
      <c r="MVN441" s="152"/>
      <c r="MVO441" s="152"/>
      <c r="MVP441" s="152"/>
      <c r="MVQ441" s="152"/>
      <c r="MVR441" s="152"/>
      <c r="MVS441" s="152"/>
      <c r="MVT441" s="152"/>
      <c r="MVU441" s="152"/>
      <c r="MVV441" s="152"/>
      <c r="MVW441" s="152"/>
      <c r="MVX441" s="152"/>
      <c r="MVY441" s="152"/>
      <c r="MVZ441" s="152"/>
      <c r="MWA441" s="152"/>
      <c r="MWB441" s="152"/>
      <c r="MWC441" s="152"/>
      <c r="MWD441" s="152"/>
      <c r="MWE441" s="152"/>
      <c r="MWF441" s="152"/>
      <c r="MWG441" s="152"/>
      <c r="MWH441" s="152"/>
      <c r="MWI441" s="152"/>
      <c r="MWJ441" s="152"/>
      <c r="MWK441" s="152"/>
      <c r="MWL441" s="152"/>
      <c r="MWM441" s="152"/>
      <c r="MWN441" s="152"/>
      <c r="MWO441" s="152"/>
      <c r="MWP441" s="152"/>
      <c r="MWQ441" s="152"/>
      <c r="MWR441" s="152"/>
      <c r="MWS441" s="152"/>
      <c r="MWT441" s="152"/>
      <c r="MWU441" s="152"/>
      <c r="MWV441" s="152"/>
      <c r="MWW441" s="152"/>
      <c r="MWX441" s="152"/>
      <c r="MWY441" s="152"/>
      <c r="MWZ441" s="152"/>
      <c r="MXA441" s="152"/>
      <c r="MXB441" s="152"/>
      <c r="MXC441" s="152"/>
      <c r="MXD441" s="152"/>
      <c r="MXE441" s="152"/>
      <c r="MXF441" s="152"/>
      <c r="MXG441" s="152"/>
      <c r="MXH441" s="152"/>
      <c r="MXI441" s="152"/>
      <c r="MXJ441" s="152"/>
      <c r="MXK441" s="152"/>
      <c r="MXL441" s="152"/>
      <c r="MXM441" s="152"/>
      <c r="MXN441" s="152"/>
      <c r="MXO441" s="152"/>
      <c r="MXP441" s="152"/>
      <c r="MXQ441" s="152"/>
      <c r="MXR441" s="152"/>
      <c r="MXS441" s="152"/>
      <c r="MXT441" s="152"/>
      <c r="MXU441" s="152"/>
      <c r="MXV441" s="152"/>
      <c r="MXW441" s="152"/>
      <c r="MXX441" s="152"/>
      <c r="MXY441" s="152"/>
      <c r="MXZ441" s="152"/>
      <c r="MYA441" s="152"/>
      <c r="MYB441" s="152"/>
      <c r="MYC441" s="152"/>
      <c r="MYD441" s="152"/>
      <c r="MYE441" s="152"/>
      <c r="MYF441" s="152"/>
      <c r="MYG441" s="152"/>
      <c r="MYH441" s="152"/>
      <c r="MYI441" s="152"/>
      <c r="MYJ441" s="152"/>
      <c r="MYK441" s="152"/>
      <c r="MYL441" s="152"/>
      <c r="MYM441" s="152"/>
      <c r="MYN441" s="152"/>
      <c r="MYO441" s="152"/>
      <c r="MYP441" s="152"/>
      <c r="MYQ441" s="152"/>
      <c r="MYR441" s="152"/>
      <c r="MYS441" s="152"/>
      <c r="MYT441" s="152"/>
      <c r="MYU441" s="152"/>
      <c r="MYV441" s="152"/>
      <c r="MYW441" s="152"/>
      <c r="MYX441" s="152"/>
      <c r="MYY441" s="152"/>
      <c r="MYZ441" s="152"/>
      <c r="MZA441" s="152"/>
      <c r="MZB441" s="152"/>
      <c r="MZC441" s="152"/>
      <c r="MZD441" s="152"/>
      <c r="MZE441" s="152"/>
      <c r="MZF441" s="152"/>
      <c r="MZG441" s="152"/>
      <c r="MZH441" s="152"/>
      <c r="MZI441" s="152"/>
      <c r="MZJ441" s="152"/>
      <c r="MZK441" s="152"/>
      <c r="MZL441" s="152"/>
      <c r="MZM441" s="152"/>
      <c r="MZN441" s="152"/>
      <c r="MZO441" s="152"/>
      <c r="MZP441" s="152"/>
      <c r="MZQ441" s="152"/>
      <c r="MZR441" s="152"/>
      <c r="MZS441" s="152"/>
      <c r="MZT441" s="152"/>
      <c r="MZU441" s="152"/>
      <c r="MZV441" s="152"/>
      <c r="MZW441" s="152"/>
      <c r="MZX441" s="152"/>
      <c r="MZY441" s="152"/>
      <c r="MZZ441" s="152"/>
      <c r="NAA441" s="152"/>
      <c r="NAB441" s="152"/>
      <c r="NAC441" s="152"/>
      <c r="NAD441" s="152"/>
      <c r="NAE441" s="152"/>
      <c r="NAF441" s="152"/>
      <c r="NAG441" s="152"/>
      <c r="NAH441" s="152"/>
      <c r="NAI441" s="152"/>
      <c r="NAJ441" s="152"/>
      <c r="NAK441" s="152"/>
      <c r="NAL441" s="152"/>
      <c r="NAM441" s="152"/>
      <c r="NAN441" s="152"/>
      <c r="NAO441" s="152"/>
      <c r="NAP441" s="152"/>
      <c r="NAQ441" s="152"/>
      <c r="NAR441" s="152"/>
      <c r="NAS441" s="152"/>
      <c r="NAT441" s="152"/>
      <c r="NAU441" s="152"/>
      <c r="NAV441" s="152"/>
      <c r="NAW441" s="152"/>
      <c r="NAX441" s="152"/>
      <c r="NAY441" s="152"/>
      <c r="NAZ441" s="152"/>
      <c r="NBA441" s="152"/>
      <c r="NBB441" s="152"/>
      <c r="NBC441" s="152"/>
      <c r="NBD441" s="152"/>
      <c r="NBE441" s="152"/>
      <c r="NBF441" s="152"/>
      <c r="NBG441" s="152"/>
      <c r="NBH441" s="152"/>
      <c r="NBI441" s="152"/>
      <c r="NBJ441" s="152"/>
      <c r="NBK441" s="152"/>
      <c r="NBL441" s="152"/>
      <c r="NBM441" s="152"/>
      <c r="NBN441" s="152"/>
      <c r="NBO441" s="152"/>
      <c r="NBP441" s="152"/>
      <c r="NBQ441" s="152"/>
      <c r="NBR441" s="152"/>
      <c r="NBS441" s="152"/>
      <c r="NBT441" s="152"/>
      <c r="NBU441" s="152"/>
      <c r="NBV441" s="152"/>
      <c r="NBW441" s="152"/>
      <c r="NBX441" s="152"/>
      <c r="NBY441" s="152"/>
      <c r="NBZ441" s="152"/>
      <c r="NCA441" s="152"/>
      <c r="NCB441" s="152"/>
      <c r="NCC441" s="152"/>
      <c r="NCD441" s="152"/>
      <c r="NCE441" s="152"/>
      <c r="NCF441" s="152"/>
      <c r="NCG441" s="152"/>
      <c r="NCH441" s="152"/>
      <c r="NCI441" s="152"/>
      <c r="NCJ441" s="152"/>
      <c r="NCK441" s="152"/>
      <c r="NCL441" s="152"/>
      <c r="NCM441" s="152"/>
      <c r="NCN441" s="152"/>
      <c r="NCO441" s="152"/>
      <c r="NCP441" s="152"/>
      <c r="NCQ441" s="152"/>
      <c r="NCR441" s="152"/>
      <c r="NCS441" s="152"/>
      <c r="NCT441" s="152"/>
      <c r="NCU441" s="152"/>
      <c r="NCV441" s="152"/>
      <c r="NCW441" s="152"/>
      <c r="NCX441" s="152"/>
      <c r="NCY441" s="152"/>
      <c r="NCZ441" s="152"/>
      <c r="NDA441" s="152"/>
      <c r="NDB441" s="152"/>
      <c r="NDC441" s="152"/>
      <c r="NDD441" s="152"/>
      <c r="NDE441" s="152"/>
      <c r="NDF441" s="152"/>
      <c r="NDG441" s="152"/>
      <c r="NDH441" s="152"/>
      <c r="NDI441" s="152"/>
      <c r="NDJ441" s="152"/>
      <c r="NDK441" s="152"/>
      <c r="NDL441" s="152"/>
      <c r="NDM441" s="152"/>
      <c r="NDN441" s="152"/>
      <c r="NDO441" s="152"/>
      <c r="NDP441" s="152"/>
      <c r="NDQ441" s="152"/>
      <c r="NDR441" s="152"/>
      <c r="NDS441" s="152"/>
      <c r="NDT441" s="152"/>
      <c r="NDU441" s="152"/>
      <c r="NDV441" s="152"/>
      <c r="NDW441" s="152"/>
      <c r="NDX441" s="152"/>
      <c r="NDY441" s="152"/>
      <c r="NDZ441" s="152"/>
      <c r="NEA441" s="152"/>
      <c r="NEB441" s="152"/>
      <c r="NEC441" s="152"/>
      <c r="NED441" s="152"/>
      <c r="NEE441" s="152"/>
      <c r="NEF441" s="152"/>
      <c r="NEG441" s="152"/>
      <c r="NEH441" s="152"/>
      <c r="NEI441" s="152"/>
      <c r="NEJ441" s="152"/>
      <c r="NEK441" s="152"/>
      <c r="NEL441" s="152"/>
      <c r="NEM441" s="152"/>
      <c r="NEN441" s="152"/>
      <c r="NEO441" s="152"/>
      <c r="NEP441" s="152"/>
      <c r="NEQ441" s="152"/>
      <c r="NER441" s="152"/>
      <c r="NES441" s="152"/>
      <c r="NET441" s="152"/>
      <c r="NEU441" s="152"/>
      <c r="NEV441" s="152"/>
      <c r="NEW441" s="152"/>
      <c r="NEX441" s="152"/>
      <c r="NEY441" s="152"/>
      <c r="NEZ441" s="152"/>
      <c r="NFA441" s="152"/>
      <c r="NFB441" s="152"/>
      <c r="NFC441" s="152"/>
      <c r="NFD441" s="152"/>
      <c r="NFE441" s="152"/>
      <c r="NFF441" s="152"/>
      <c r="NFG441" s="152"/>
      <c r="NFH441" s="152"/>
      <c r="NFI441" s="152"/>
      <c r="NFJ441" s="152"/>
      <c r="NFK441" s="152"/>
      <c r="NFL441" s="152"/>
      <c r="NFM441" s="152"/>
      <c r="NFN441" s="152"/>
      <c r="NFO441" s="152"/>
      <c r="NFP441" s="152"/>
      <c r="NFQ441" s="152"/>
      <c r="NFR441" s="152"/>
      <c r="NFS441" s="152"/>
      <c r="NFT441" s="152"/>
      <c r="NFU441" s="152"/>
      <c r="NFV441" s="152"/>
      <c r="NFW441" s="152"/>
      <c r="NFX441" s="152"/>
      <c r="NFY441" s="152"/>
      <c r="NFZ441" s="152"/>
      <c r="NGA441" s="152"/>
      <c r="NGB441" s="152"/>
      <c r="NGC441" s="152"/>
      <c r="NGD441" s="152"/>
      <c r="NGE441" s="152"/>
      <c r="NGF441" s="152"/>
      <c r="NGG441" s="152"/>
      <c r="NGH441" s="152"/>
      <c r="NGI441" s="152"/>
      <c r="NGJ441" s="152"/>
      <c r="NGK441" s="152"/>
      <c r="NGL441" s="152"/>
      <c r="NGM441" s="152"/>
      <c r="NGN441" s="152"/>
      <c r="NGO441" s="152"/>
      <c r="NGP441" s="152"/>
      <c r="NGQ441" s="152"/>
      <c r="NGR441" s="152"/>
      <c r="NGS441" s="152"/>
      <c r="NGT441" s="152"/>
      <c r="NGU441" s="152"/>
      <c r="NGV441" s="152"/>
      <c r="NGW441" s="152"/>
      <c r="NGX441" s="152"/>
      <c r="NGY441" s="152"/>
      <c r="NGZ441" s="152"/>
      <c r="NHA441" s="152"/>
      <c r="NHB441" s="152"/>
      <c r="NHC441" s="152"/>
      <c r="NHD441" s="152"/>
      <c r="NHE441" s="152"/>
      <c r="NHF441" s="152"/>
      <c r="NHG441" s="152"/>
      <c r="NHH441" s="152"/>
      <c r="NHI441" s="152"/>
      <c r="NHJ441" s="152"/>
      <c r="NHK441" s="152"/>
      <c r="NHL441" s="152"/>
      <c r="NHM441" s="152"/>
      <c r="NHN441" s="152"/>
      <c r="NHO441" s="152"/>
      <c r="NHP441" s="152"/>
      <c r="NHQ441" s="152"/>
      <c r="NHR441" s="152"/>
      <c r="NHS441" s="152"/>
      <c r="NHT441" s="152"/>
      <c r="NHU441" s="152"/>
      <c r="NHV441" s="152"/>
      <c r="NHW441" s="152"/>
      <c r="NHX441" s="152"/>
      <c r="NHY441" s="152"/>
      <c r="NHZ441" s="152"/>
      <c r="NIA441" s="152"/>
      <c r="NIB441" s="152"/>
      <c r="NIC441" s="152"/>
      <c r="NID441" s="152"/>
      <c r="NIE441" s="152"/>
      <c r="NIF441" s="152"/>
      <c r="NIG441" s="152"/>
      <c r="NIH441" s="152"/>
      <c r="NII441" s="152"/>
      <c r="NIJ441" s="152"/>
      <c r="NIK441" s="152"/>
      <c r="NIL441" s="152"/>
      <c r="NIM441" s="152"/>
      <c r="NIN441" s="152"/>
      <c r="NIO441" s="152"/>
      <c r="NIP441" s="152"/>
      <c r="NIQ441" s="152"/>
      <c r="NIR441" s="152"/>
      <c r="NIS441" s="152"/>
      <c r="NIT441" s="152"/>
      <c r="NIU441" s="152"/>
      <c r="NIV441" s="152"/>
      <c r="NIW441" s="152"/>
      <c r="NIX441" s="152"/>
      <c r="NIY441" s="152"/>
      <c r="NIZ441" s="152"/>
      <c r="NJA441" s="152"/>
      <c r="NJB441" s="152"/>
      <c r="NJC441" s="152"/>
      <c r="NJD441" s="152"/>
      <c r="NJE441" s="152"/>
      <c r="NJF441" s="152"/>
      <c r="NJG441" s="152"/>
      <c r="NJH441" s="152"/>
      <c r="NJI441" s="152"/>
      <c r="NJJ441" s="152"/>
      <c r="NJK441" s="152"/>
      <c r="NJL441" s="152"/>
      <c r="NJM441" s="152"/>
      <c r="NJN441" s="152"/>
      <c r="NJO441" s="152"/>
      <c r="NJP441" s="152"/>
      <c r="NJQ441" s="152"/>
      <c r="NJR441" s="152"/>
      <c r="NJS441" s="152"/>
      <c r="NJT441" s="152"/>
      <c r="NJU441" s="152"/>
      <c r="NJV441" s="152"/>
      <c r="NJW441" s="152"/>
      <c r="NJX441" s="152"/>
      <c r="NJY441" s="152"/>
      <c r="NJZ441" s="152"/>
      <c r="NKA441" s="152"/>
      <c r="NKB441" s="152"/>
      <c r="NKC441" s="152"/>
      <c r="NKD441" s="152"/>
      <c r="NKE441" s="152"/>
      <c r="NKF441" s="152"/>
      <c r="NKG441" s="152"/>
      <c r="NKH441" s="152"/>
      <c r="NKI441" s="152"/>
      <c r="NKJ441" s="152"/>
      <c r="NKK441" s="152"/>
      <c r="NKL441" s="152"/>
      <c r="NKM441" s="152"/>
      <c r="NKN441" s="152"/>
      <c r="NKO441" s="152"/>
      <c r="NKP441" s="152"/>
      <c r="NKQ441" s="152"/>
      <c r="NKR441" s="152"/>
      <c r="NKS441" s="152"/>
      <c r="NKT441" s="152"/>
      <c r="NKU441" s="152"/>
      <c r="NKV441" s="152"/>
      <c r="NKW441" s="152"/>
      <c r="NKX441" s="152"/>
      <c r="NKY441" s="152"/>
      <c r="NKZ441" s="152"/>
      <c r="NLA441" s="152"/>
      <c r="NLB441" s="152"/>
      <c r="NLC441" s="152"/>
      <c r="NLD441" s="152"/>
      <c r="NLE441" s="152"/>
      <c r="NLF441" s="152"/>
      <c r="NLG441" s="152"/>
      <c r="NLH441" s="152"/>
      <c r="NLI441" s="152"/>
      <c r="NLJ441" s="152"/>
      <c r="NLK441" s="152"/>
      <c r="NLL441" s="152"/>
      <c r="NLM441" s="152"/>
      <c r="NLN441" s="152"/>
      <c r="NLO441" s="152"/>
      <c r="NLP441" s="152"/>
      <c r="NLQ441" s="152"/>
      <c r="NLR441" s="152"/>
      <c r="NLS441" s="152"/>
      <c r="NLT441" s="152"/>
      <c r="NLU441" s="152"/>
      <c r="NLV441" s="152"/>
      <c r="NLW441" s="152"/>
      <c r="NLX441" s="152"/>
      <c r="NLY441" s="152"/>
      <c r="NLZ441" s="152"/>
      <c r="NMA441" s="152"/>
      <c r="NMB441" s="152"/>
      <c r="NMC441" s="152"/>
      <c r="NMD441" s="152"/>
      <c r="NME441" s="152"/>
      <c r="NMF441" s="152"/>
      <c r="NMG441" s="152"/>
      <c r="NMH441" s="152"/>
      <c r="NMI441" s="152"/>
      <c r="NMJ441" s="152"/>
      <c r="NMK441" s="152"/>
      <c r="NML441" s="152"/>
      <c r="NMM441" s="152"/>
      <c r="NMN441" s="152"/>
      <c r="NMO441" s="152"/>
      <c r="NMP441" s="152"/>
      <c r="NMQ441" s="152"/>
      <c r="NMR441" s="152"/>
      <c r="NMS441" s="152"/>
      <c r="NMT441" s="152"/>
      <c r="NMU441" s="152"/>
      <c r="NMV441" s="152"/>
      <c r="NMW441" s="152"/>
      <c r="NMX441" s="152"/>
      <c r="NMY441" s="152"/>
      <c r="NMZ441" s="152"/>
      <c r="NNA441" s="152"/>
      <c r="NNB441" s="152"/>
      <c r="NNC441" s="152"/>
      <c r="NND441" s="152"/>
      <c r="NNE441" s="152"/>
      <c r="NNF441" s="152"/>
      <c r="NNG441" s="152"/>
      <c r="NNH441" s="152"/>
      <c r="NNI441" s="152"/>
      <c r="NNJ441" s="152"/>
      <c r="NNK441" s="152"/>
      <c r="NNL441" s="152"/>
      <c r="NNM441" s="152"/>
      <c r="NNN441" s="152"/>
      <c r="NNO441" s="152"/>
      <c r="NNP441" s="152"/>
      <c r="NNQ441" s="152"/>
      <c r="NNR441" s="152"/>
      <c r="NNS441" s="152"/>
      <c r="NNT441" s="152"/>
      <c r="NNU441" s="152"/>
      <c r="NNV441" s="152"/>
      <c r="NNW441" s="152"/>
      <c r="NNX441" s="152"/>
      <c r="NNY441" s="152"/>
      <c r="NNZ441" s="152"/>
      <c r="NOA441" s="152"/>
      <c r="NOB441" s="152"/>
      <c r="NOC441" s="152"/>
      <c r="NOD441" s="152"/>
      <c r="NOE441" s="152"/>
      <c r="NOF441" s="152"/>
      <c r="NOG441" s="152"/>
      <c r="NOH441" s="152"/>
      <c r="NOI441" s="152"/>
      <c r="NOJ441" s="152"/>
      <c r="NOK441" s="152"/>
      <c r="NOL441" s="152"/>
      <c r="NOM441" s="152"/>
      <c r="NON441" s="152"/>
      <c r="NOO441" s="152"/>
      <c r="NOP441" s="152"/>
      <c r="NOQ441" s="152"/>
      <c r="NOR441" s="152"/>
      <c r="NOS441" s="152"/>
      <c r="NOT441" s="152"/>
      <c r="NOU441" s="152"/>
      <c r="NOV441" s="152"/>
      <c r="NOW441" s="152"/>
      <c r="NOX441" s="152"/>
      <c r="NOY441" s="152"/>
      <c r="NOZ441" s="152"/>
      <c r="NPA441" s="152"/>
      <c r="NPB441" s="152"/>
      <c r="NPC441" s="152"/>
      <c r="NPD441" s="152"/>
      <c r="NPE441" s="152"/>
      <c r="NPF441" s="152"/>
      <c r="NPG441" s="152"/>
      <c r="NPH441" s="152"/>
      <c r="NPI441" s="152"/>
      <c r="NPJ441" s="152"/>
      <c r="NPK441" s="152"/>
      <c r="NPL441" s="152"/>
      <c r="NPM441" s="152"/>
      <c r="NPN441" s="152"/>
      <c r="NPO441" s="152"/>
      <c r="NPP441" s="152"/>
      <c r="NPQ441" s="152"/>
      <c r="NPR441" s="152"/>
      <c r="NPS441" s="152"/>
      <c r="NPT441" s="152"/>
      <c r="NPU441" s="152"/>
      <c r="NPV441" s="152"/>
      <c r="NPW441" s="152"/>
      <c r="NPX441" s="152"/>
      <c r="NPY441" s="152"/>
      <c r="NPZ441" s="152"/>
      <c r="NQA441" s="152"/>
      <c r="NQB441" s="152"/>
      <c r="NQC441" s="152"/>
      <c r="NQD441" s="152"/>
      <c r="NQE441" s="152"/>
      <c r="NQF441" s="152"/>
      <c r="NQG441" s="152"/>
      <c r="NQH441" s="152"/>
      <c r="NQI441" s="152"/>
      <c r="NQJ441" s="152"/>
      <c r="NQK441" s="152"/>
      <c r="NQL441" s="152"/>
      <c r="NQM441" s="152"/>
      <c r="NQN441" s="152"/>
      <c r="NQO441" s="152"/>
      <c r="NQP441" s="152"/>
      <c r="NQQ441" s="152"/>
      <c r="NQR441" s="152"/>
      <c r="NQS441" s="152"/>
      <c r="NQT441" s="152"/>
      <c r="NQU441" s="152"/>
      <c r="NQV441" s="152"/>
      <c r="NQW441" s="152"/>
      <c r="NQX441" s="152"/>
      <c r="NQY441" s="152"/>
      <c r="NQZ441" s="152"/>
      <c r="NRA441" s="152"/>
      <c r="NRB441" s="152"/>
      <c r="NRC441" s="152"/>
      <c r="NRD441" s="152"/>
      <c r="NRE441" s="152"/>
      <c r="NRF441" s="152"/>
      <c r="NRG441" s="152"/>
      <c r="NRH441" s="152"/>
      <c r="NRI441" s="152"/>
      <c r="NRJ441" s="152"/>
      <c r="NRK441" s="152"/>
      <c r="NRL441" s="152"/>
      <c r="NRM441" s="152"/>
      <c r="NRN441" s="152"/>
      <c r="NRO441" s="152"/>
      <c r="NRP441" s="152"/>
      <c r="NRQ441" s="152"/>
      <c r="NRR441" s="152"/>
      <c r="NRS441" s="152"/>
      <c r="NRT441" s="152"/>
      <c r="NRU441" s="152"/>
      <c r="NRV441" s="152"/>
      <c r="NRW441" s="152"/>
      <c r="NRX441" s="152"/>
      <c r="NRY441" s="152"/>
      <c r="NRZ441" s="152"/>
      <c r="NSA441" s="152"/>
      <c r="NSB441" s="152"/>
      <c r="NSC441" s="152"/>
      <c r="NSD441" s="152"/>
      <c r="NSE441" s="152"/>
      <c r="NSF441" s="152"/>
      <c r="NSG441" s="152"/>
      <c r="NSH441" s="152"/>
      <c r="NSI441" s="152"/>
      <c r="NSJ441" s="152"/>
      <c r="NSK441" s="152"/>
      <c r="NSL441" s="152"/>
      <c r="NSM441" s="152"/>
      <c r="NSN441" s="152"/>
      <c r="NSO441" s="152"/>
      <c r="NSP441" s="152"/>
      <c r="NSQ441" s="152"/>
      <c r="NSR441" s="152"/>
      <c r="NSS441" s="152"/>
      <c r="NST441" s="152"/>
      <c r="NSU441" s="152"/>
      <c r="NSV441" s="152"/>
      <c r="NSW441" s="152"/>
      <c r="NSX441" s="152"/>
      <c r="NSY441" s="152"/>
      <c r="NSZ441" s="152"/>
      <c r="NTA441" s="152"/>
      <c r="NTB441" s="152"/>
      <c r="NTC441" s="152"/>
      <c r="NTD441" s="152"/>
      <c r="NTE441" s="152"/>
      <c r="NTF441" s="152"/>
      <c r="NTG441" s="152"/>
      <c r="NTH441" s="152"/>
      <c r="NTI441" s="152"/>
      <c r="NTJ441" s="152"/>
      <c r="NTK441" s="152"/>
      <c r="NTL441" s="152"/>
      <c r="NTM441" s="152"/>
      <c r="NTN441" s="152"/>
      <c r="NTO441" s="152"/>
      <c r="NTP441" s="152"/>
      <c r="NTQ441" s="152"/>
      <c r="NTR441" s="152"/>
      <c r="NTS441" s="152"/>
      <c r="NTT441" s="152"/>
      <c r="NTU441" s="152"/>
      <c r="NTV441" s="152"/>
      <c r="NTW441" s="152"/>
      <c r="NTX441" s="152"/>
      <c r="NTY441" s="152"/>
      <c r="NTZ441" s="152"/>
      <c r="NUA441" s="152"/>
      <c r="NUB441" s="152"/>
      <c r="NUC441" s="152"/>
      <c r="NUD441" s="152"/>
      <c r="NUE441" s="152"/>
      <c r="NUF441" s="152"/>
      <c r="NUG441" s="152"/>
      <c r="NUH441" s="152"/>
      <c r="NUI441" s="152"/>
      <c r="NUJ441" s="152"/>
      <c r="NUK441" s="152"/>
      <c r="NUL441" s="152"/>
      <c r="NUM441" s="152"/>
      <c r="NUN441" s="152"/>
      <c r="NUO441" s="152"/>
      <c r="NUP441" s="152"/>
      <c r="NUQ441" s="152"/>
      <c r="NUR441" s="152"/>
      <c r="NUS441" s="152"/>
      <c r="NUT441" s="152"/>
      <c r="NUU441" s="152"/>
      <c r="NUV441" s="152"/>
      <c r="NUW441" s="152"/>
      <c r="NUX441" s="152"/>
      <c r="NUY441" s="152"/>
      <c r="NUZ441" s="152"/>
      <c r="NVA441" s="152"/>
      <c r="NVB441" s="152"/>
      <c r="NVC441" s="152"/>
      <c r="NVD441" s="152"/>
      <c r="NVE441" s="152"/>
      <c r="NVF441" s="152"/>
      <c r="NVG441" s="152"/>
      <c r="NVH441" s="152"/>
      <c r="NVI441" s="152"/>
      <c r="NVJ441" s="152"/>
      <c r="NVK441" s="152"/>
      <c r="NVL441" s="152"/>
      <c r="NVM441" s="152"/>
      <c r="NVN441" s="152"/>
      <c r="NVO441" s="152"/>
      <c r="NVP441" s="152"/>
      <c r="NVQ441" s="152"/>
      <c r="NVR441" s="152"/>
      <c r="NVS441" s="152"/>
      <c r="NVT441" s="152"/>
      <c r="NVU441" s="152"/>
      <c r="NVV441" s="152"/>
      <c r="NVW441" s="152"/>
      <c r="NVX441" s="152"/>
      <c r="NVY441" s="152"/>
      <c r="NVZ441" s="152"/>
      <c r="NWA441" s="152"/>
      <c r="NWB441" s="152"/>
      <c r="NWC441" s="152"/>
      <c r="NWD441" s="152"/>
      <c r="NWE441" s="152"/>
      <c r="NWF441" s="152"/>
      <c r="NWG441" s="152"/>
      <c r="NWH441" s="152"/>
      <c r="NWI441" s="152"/>
      <c r="NWJ441" s="152"/>
      <c r="NWK441" s="152"/>
      <c r="NWL441" s="152"/>
      <c r="NWM441" s="152"/>
      <c r="NWN441" s="152"/>
      <c r="NWO441" s="152"/>
      <c r="NWP441" s="152"/>
      <c r="NWQ441" s="152"/>
      <c r="NWR441" s="152"/>
      <c r="NWS441" s="152"/>
      <c r="NWT441" s="152"/>
      <c r="NWU441" s="152"/>
      <c r="NWV441" s="152"/>
      <c r="NWW441" s="152"/>
      <c r="NWX441" s="152"/>
      <c r="NWY441" s="152"/>
      <c r="NWZ441" s="152"/>
      <c r="NXA441" s="152"/>
      <c r="NXB441" s="152"/>
      <c r="NXC441" s="152"/>
      <c r="NXD441" s="152"/>
      <c r="NXE441" s="152"/>
      <c r="NXF441" s="152"/>
      <c r="NXG441" s="152"/>
      <c r="NXH441" s="152"/>
      <c r="NXI441" s="152"/>
      <c r="NXJ441" s="152"/>
      <c r="NXK441" s="152"/>
      <c r="NXL441" s="152"/>
      <c r="NXM441" s="152"/>
      <c r="NXN441" s="152"/>
      <c r="NXO441" s="152"/>
      <c r="NXP441" s="152"/>
      <c r="NXQ441" s="152"/>
      <c r="NXR441" s="152"/>
      <c r="NXS441" s="152"/>
      <c r="NXT441" s="152"/>
      <c r="NXU441" s="152"/>
      <c r="NXV441" s="152"/>
      <c r="NXW441" s="152"/>
      <c r="NXX441" s="152"/>
      <c r="NXY441" s="152"/>
      <c r="NXZ441" s="152"/>
      <c r="NYA441" s="152"/>
      <c r="NYB441" s="152"/>
      <c r="NYC441" s="152"/>
      <c r="NYD441" s="152"/>
      <c r="NYE441" s="152"/>
      <c r="NYF441" s="152"/>
      <c r="NYG441" s="152"/>
      <c r="NYH441" s="152"/>
      <c r="NYI441" s="152"/>
      <c r="NYJ441" s="152"/>
      <c r="NYK441" s="152"/>
      <c r="NYL441" s="152"/>
      <c r="NYM441" s="152"/>
      <c r="NYN441" s="152"/>
      <c r="NYO441" s="152"/>
      <c r="NYP441" s="152"/>
      <c r="NYQ441" s="152"/>
      <c r="NYR441" s="152"/>
      <c r="NYS441" s="152"/>
      <c r="NYT441" s="152"/>
      <c r="NYU441" s="152"/>
      <c r="NYV441" s="152"/>
      <c r="NYW441" s="152"/>
      <c r="NYX441" s="152"/>
      <c r="NYY441" s="152"/>
      <c r="NYZ441" s="152"/>
      <c r="NZA441" s="152"/>
      <c r="NZB441" s="152"/>
      <c r="NZC441" s="152"/>
      <c r="NZD441" s="152"/>
      <c r="NZE441" s="152"/>
      <c r="NZF441" s="152"/>
      <c r="NZG441" s="152"/>
      <c r="NZH441" s="152"/>
      <c r="NZI441" s="152"/>
      <c r="NZJ441" s="152"/>
      <c r="NZK441" s="152"/>
      <c r="NZL441" s="152"/>
      <c r="NZM441" s="152"/>
      <c r="NZN441" s="152"/>
      <c r="NZO441" s="152"/>
      <c r="NZP441" s="152"/>
      <c r="NZQ441" s="152"/>
      <c r="NZR441" s="152"/>
      <c r="NZS441" s="152"/>
      <c r="NZT441" s="152"/>
      <c r="NZU441" s="152"/>
      <c r="NZV441" s="152"/>
      <c r="NZW441" s="152"/>
      <c r="NZX441" s="152"/>
      <c r="NZY441" s="152"/>
      <c r="NZZ441" s="152"/>
      <c r="OAA441" s="152"/>
      <c r="OAB441" s="152"/>
      <c r="OAC441" s="152"/>
      <c r="OAD441" s="152"/>
      <c r="OAE441" s="152"/>
      <c r="OAF441" s="152"/>
      <c r="OAG441" s="152"/>
      <c r="OAH441" s="152"/>
      <c r="OAI441" s="152"/>
      <c r="OAJ441" s="152"/>
      <c r="OAK441" s="152"/>
      <c r="OAL441" s="152"/>
      <c r="OAM441" s="152"/>
      <c r="OAN441" s="152"/>
      <c r="OAO441" s="152"/>
      <c r="OAP441" s="152"/>
      <c r="OAQ441" s="152"/>
      <c r="OAR441" s="152"/>
      <c r="OAS441" s="152"/>
      <c r="OAT441" s="152"/>
      <c r="OAU441" s="152"/>
      <c r="OAV441" s="152"/>
      <c r="OAW441" s="152"/>
      <c r="OAX441" s="152"/>
      <c r="OAY441" s="152"/>
      <c r="OAZ441" s="152"/>
      <c r="OBA441" s="152"/>
      <c r="OBB441" s="152"/>
      <c r="OBC441" s="152"/>
      <c r="OBD441" s="152"/>
      <c r="OBE441" s="152"/>
      <c r="OBF441" s="152"/>
      <c r="OBG441" s="152"/>
      <c r="OBH441" s="152"/>
      <c r="OBI441" s="152"/>
      <c r="OBJ441" s="152"/>
      <c r="OBK441" s="152"/>
      <c r="OBL441" s="152"/>
      <c r="OBM441" s="152"/>
      <c r="OBN441" s="152"/>
      <c r="OBO441" s="152"/>
      <c r="OBP441" s="152"/>
      <c r="OBQ441" s="152"/>
      <c r="OBR441" s="152"/>
      <c r="OBS441" s="152"/>
      <c r="OBT441" s="152"/>
      <c r="OBU441" s="152"/>
      <c r="OBV441" s="152"/>
      <c r="OBW441" s="152"/>
      <c r="OBX441" s="152"/>
      <c r="OBY441" s="152"/>
      <c r="OBZ441" s="152"/>
      <c r="OCA441" s="152"/>
      <c r="OCB441" s="152"/>
      <c r="OCC441" s="152"/>
      <c r="OCD441" s="152"/>
      <c r="OCE441" s="152"/>
      <c r="OCF441" s="152"/>
      <c r="OCG441" s="152"/>
      <c r="OCH441" s="152"/>
      <c r="OCI441" s="152"/>
      <c r="OCJ441" s="152"/>
      <c r="OCK441" s="152"/>
      <c r="OCL441" s="152"/>
      <c r="OCM441" s="152"/>
      <c r="OCN441" s="152"/>
      <c r="OCO441" s="152"/>
      <c r="OCP441" s="152"/>
      <c r="OCQ441" s="152"/>
      <c r="OCR441" s="152"/>
      <c r="OCS441" s="152"/>
      <c r="OCT441" s="152"/>
      <c r="OCU441" s="152"/>
      <c r="OCV441" s="152"/>
      <c r="OCW441" s="152"/>
      <c r="OCX441" s="152"/>
      <c r="OCY441" s="152"/>
      <c r="OCZ441" s="152"/>
      <c r="ODA441" s="152"/>
      <c r="ODB441" s="152"/>
      <c r="ODC441" s="152"/>
      <c r="ODD441" s="152"/>
      <c r="ODE441" s="152"/>
      <c r="ODF441" s="152"/>
      <c r="ODG441" s="152"/>
      <c r="ODH441" s="152"/>
      <c r="ODI441" s="152"/>
      <c r="ODJ441" s="152"/>
      <c r="ODK441" s="152"/>
      <c r="ODL441" s="152"/>
      <c r="ODM441" s="152"/>
      <c r="ODN441" s="152"/>
      <c r="ODO441" s="152"/>
      <c r="ODP441" s="152"/>
      <c r="ODQ441" s="152"/>
      <c r="ODR441" s="152"/>
      <c r="ODS441" s="152"/>
      <c r="ODT441" s="152"/>
      <c r="ODU441" s="152"/>
      <c r="ODV441" s="152"/>
      <c r="ODW441" s="152"/>
      <c r="ODX441" s="152"/>
      <c r="ODY441" s="152"/>
      <c r="ODZ441" s="152"/>
      <c r="OEA441" s="152"/>
      <c r="OEB441" s="152"/>
      <c r="OEC441" s="152"/>
      <c r="OED441" s="152"/>
      <c r="OEE441" s="152"/>
      <c r="OEF441" s="152"/>
      <c r="OEG441" s="152"/>
      <c r="OEH441" s="152"/>
      <c r="OEI441" s="152"/>
      <c r="OEJ441" s="152"/>
      <c r="OEK441" s="152"/>
      <c r="OEL441" s="152"/>
      <c r="OEM441" s="152"/>
      <c r="OEN441" s="152"/>
      <c r="OEO441" s="152"/>
      <c r="OEP441" s="152"/>
      <c r="OEQ441" s="152"/>
      <c r="OER441" s="152"/>
      <c r="OES441" s="152"/>
      <c r="OET441" s="152"/>
      <c r="OEU441" s="152"/>
      <c r="OEV441" s="152"/>
      <c r="OEW441" s="152"/>
      <c r="OEX441" s="152"/>
      <c r="OEY441" s="152"/>
      <c r="OEZ441" s="152"/>
      <c r="OFA441" s="152"/>
      <c r="OFB441" s="152"/>
      <c r="OFC441" s="152"/>
      <c r="OFD441" s="152"/>
      <c r="OFE441" s="152"/>
      <c r="OFF441" s="152"/>
      <c r="OFG441" s="152"/>
      <c r="OFH441" s="152"/>
      <c r="OFI441" s="152"/>
      <c r="OFJ441" s="152"/>
      <c r="OFK441" s="152"/>
      <c r="OFL441" s="152"/>
      <c r="OFM441" s="152"/>
      <c r="OFN441" s="152"/>
      <c r="OFO441" s="152"/>
      <c r="OFP441" s="152"/>
      <c r="OFQ441" s="152"/>
      <c r="OFR441" s="152"/>
      <c r="OFS441" s="152"/>
      <c r="OFT441" s="152"/>
      <c r="OFU441" s="152"/>
      <c r="OFV441" s="152"/>
      <c r="OFW441" s="152"/>
      <c r="OFX441" s="152"/>
      <c r="OFY441" s="152"/>
      <c r="OFZ441" s="152"/>
      <c r="OGA441" s="152"/>
      <c r="OGB441" s="152"/>
      <c r="OGC441" s="152"/>
      <c r="OGD441" s="152"/>
      <c r="OGE441" s="152"/>
      <c r="OGF441" s="152"/>
      <c r="OGG441" s="152"/>
      <c r="OGH441" s="152"/>
      <c r="OGI441" s="152"/>
      <c r="OGJ441" s="152"/>
      <c r="OGK441" s="152"/>
      <c r="OGL441" s="152"/>
      <c r="OGM441" s="152"/>
      <c r="OGN441" s="152"/>
      <c r="OGO441" s="152"/>
      <c r="OGP441" s="152"/>
      <c r="OGQ441" s="152"/>
      <c r="OGR441" s="152"/>
      <c r="OGS441" s="152"/>
      <c r="OGT441" s="152"/>
      <c r="OGU441" s="152"/>
      <c r="OGV441" s="152"/>
      <c r="OGW441" s="152"/>
      <c r="OGX441" s="152"/>
      <c r="OGY441" s="152"/>
      <c r="OGZ441" s="152"/>
      <c r="OHA441" s="152"/>
      <c r="OHB441" s="152"/>
      <c r="OHC441" s="152"/>
      <c r="OHD441" s="152"/>
      <c r="OHE441" s="152"/>
      <c r="OHF441" s="152"/>
      <c r="OHG441" s="152"/>
      <c r="OHH441" s="152"/>
      <c r="OHI441" s="152"/>
      <c r="OHJ441" s="152"/>
      <c r="OHK441" s="152"/>
      <c r="OHL441" s="152"/>
      <c r="OHM441" s="152"/>
      <c r="OHN441" s="152"/>
      <c r="OHO441" s="152"/>
      <c r="OHP441" s="152"/>
      <c r="OHQ441" s="152"/>
      <c r="OHR441" s="152"/>
      <c r="OHS441" s="152"/>
      <c r="OHT441" s="152"/>
      <c r="OHU441" s="152"/>
      <c r="OHV441" s="152"/>
      <c r="OHW441" s="152"/>
      <c r="OHX441" s="152"/>
      <c r="OHY441" s="152"/>
      <c r="OHZ441" s="152"/>
      <c r="OIA441" s="152"/>
      <c r="OIB441" s="152"/>
      <c r="OIC441" s="152"/>
      <c r="OID441" s="152"/>
      <c r="OIE441" s="152"/>
      <c r="OIF441" s="152"/>
      <c r="OIG441" s="152"/>
      <c r="OIH441" s="152"/>
      <c r="OII441" s="152"/>
      <c r="OIJ441" s="152"/>
      <c r="OIK441" s="152"/>
      <c r="OIL441" s="152"/>
      <c r="OIM441" s="152"/>
      <c r="OIN441" s="152"/>
      <c r="OIO441" s="152"/>
      <c r="OIP441" s="152"/>
      <c r="OIQ441" s="152"/>
      <c r="OIR441" s="152"/>
      <c r="OIS441" s="152"/>
      <c r="OIT441" s="152"/>
      <c r="OIU441" s="152"/>
      <c r="OIV441" s="152"/>
      <c r="OIW441" s="152"/>
      <c r="OIX441" s="152"/>
      <c r="OIY441" s="152"/>
      <c r="OIZ441" s="152"/>
      <c r="OJA441" s="152"/>
      <c r="OJB441" s="152"/>
      <c r="OJC441" s="152"/>
      <c r="OJD441" s="152"/>
      <c r="OJE441" s="152"/>
      <c r="OJF441" s="152"/>
      <c r="OJG441" s="152"/>
      <c r="OJH441" s="152"/>
      <c r="OJI441" s="152"/>
      <c r="OJJ441" s="152"/>
      <c r="OJK441" s="152"/>
      <c r="OJL441" s="152"/>
      <c r="OJM441" s="152"/>
      <c r="OJN441" s="152"/>
      <c r="OJO441" s="152"/>
      <c r="OJP441" s="152"/>
      <c r="OJQ441" s="152"/>
      <c r="OJR441" s="152"/>
      <c r="OJS441" s="152"/>
      <c r="OJT441" s="152"/>
      <c r="OJU441" s="152"/>
      <c r="OJV441" s="152"/>
      <c r="OJW441" s="152"/>
      <c r="OJX441" s="152"/>
      <c r="OJY441" s="152"/>
      <c r="OJZ441" s="152"/>
      <c r="OKA441" s="152"/>
      <c r="OKB441" s="152"/>
      <c r="OKC441" s="152"/>
      <c r="OKD441" s="152"/>
      <c r="OKE441" s="152"/>
      <c r="OKF441" s="152"/>
      <c r="OKG441" s="152"/>
      <c r="OKH441" s="152"/>
      <c r="OKI441" s="152"/>
      <c r="OKJ441" s="152"/>
      <c r="OKK441" s="152"/>
      <c r="OKL441" s="152"/>
      <c r="OKM441" s="152"/>
      <c r="OKN441" s="152"/>
      <c r="OKO441" s="152"/>
      <c r="OKP441" s="152"/>
      <c r="OKQ441" s="152"/>
      <c r="OKR441" s="152"/>
      <c r="OKS441" s="152"/>
      <c r="OKT441" s="152"/>
      <c r="OKU441" s="152"/>
      <c r="OKV441" s="152"/>
      <c r="OKW441" s="152"/>
      <c r="OKX441" s="152"/>
      <c r="OKY441" s="152"/>
      <c r="OKZ441" s="152"/>
      <c r="OLA441" s="152"/>
      <c r="OLB441" s="152"/>
      <c r="OLC441" s="152"/>
      <c r="OLD441" s="152"/>
      <c r="OLE441" s="152"/>
      <c r="OLF441" s="152"/>
      <c r="OLG441" s="152"/>
      <c r="OLH441" s="152"/>
      <c r="OLI441" s="152"/>
      <c r="OLJ441" s="152"/>
      <c r="OLK441" s="152"/>
      <c r="OLL441" s="152"/>
      <c r="OLM441" s="152"/>
      <c r="OLN441" s="152"/>
      <c r="OLO441" s="152"/>
      <c r="OLP441" s="152"/>
      <c r="OLQ441" s="152"/>
      <c r="OLR441" s="152"/>
      <c r="OLS441" s="152"/>
      <c r="OLT441" s="152"/>
      <c r="OLU441" s="152"/>
      <c r="OLV441" s="152"/>
      <c r="OLW441" s="152"/>
      <c r="OLX441" s="152"/>
      <c r="OLY441" s="152"/>
      <c r="OLZ441" s="152"/>
      <c r="OMA441" s="152"/>
      <c r="OMB441" s="152"/>
      <c r="OMC441" s="152"/>
      <c r="OMD441" s="152"/>
      <c r="OME441" s="152"/>
      <c r="OMF441" s="152"/>
      <c r="OMG441" s="152"/>
      <c r="OMH441" s="152"/>
      <c r="OMI441" s="152"/>
      <c r="OMJ441" s="152"/>
      <c r="OMK441" s="152"/>
      <c r="OML441" s="152"/>
      <c r="OMM441" s="152"/>
      <c r="OMN441" s="152"/>
      <c r="OMO441" s="152"/>
      <c r="OMP441" s="152"/>
      <c r="OMQ441" s="152"/>
      <c r="OMR441" s="152"/>
      <c r="OMS441" s="152"/>
      <c r="OMT441" s="152"/>
      <c r="OMU441" s="152"/>
      <c r="OMV441" s="152"/>
      <c r="OMW441" s="152"/>
      <c r="OMX441" s="152"/>
      <c r="OMY441" s="152"/>
      <c r="OMZ441" s="152"/>
      <c r="ONA441" s="152"/>
      <c r="ONB441" s="152"/>
      <c r="ONC441" s="152"/>
      <c r="OND441" s="152"/>
      <c r="ONE441" s="152"/>
      <c r="ONF441" s="152"/>
      <c r="ONG441" s="152"/>
      <c r="ONH441" s="152"/>
      <c r="ONI441" s="152"/>
      <c r="ONJ441" s="152"/>
      <c r="ONK441" s="152"/>
      <c r="ONL441" s="152"/>
      <c r="ONM441" s="152"/>
      <c r="ONN441" s="152"/>
      <c r="ONO441" s="152"/>
      <c r="ONP441" s="152"/>
      <c r="ONQ441" s="152"/>
      <c r="ONR441" s="152"/>
      <c r="ONS441" s="152"/>
      <c r="ONT441" s="152"/>
      <c r="ONU441" s="152"/>
      <c r="ONV441" s="152"/>
      <c r="ONW441" s="152"/>
      <c r="ONX441" s="152"/>
      <c r="ONY441" s="152"/>
      <c r="ONZ441" s="152"/>
      <c r="OOA441" s="152"/>
      <c r="OOB441" s="152"/>
      <c r="OOC441" s="152"/>
      <c r="OOD441" s="152"/>
      <c r="OOE441" s="152"/>
      <c r="OOF441" s="152"/>
      <c r="OOG441" s="152"/>
      <c r="OOH441" s="152"/>
      <c r="OOI441" s="152"/>
      <c r="OOJ441" s="152"/>
      <c r="OOK441" s="152"/>
      <c r="OOL441" s="152"/>
      <c r="OOM441" s="152"/>
      <c r="OON441" s="152"/>
      <c r="OOO441" s="152"/>
      <c r="OOP441" s="152"/>
      <c r="OOQ441" s="152"/>
      <c r="OOR441" s="152"/>
      <c r="OOS441" s="152"/>
      <c r="OOT441" s="152"/>
      <c r="OOU441" s="152"/>
      <c r="OOV441" s="152"/>
      <c r="OOW441" s="152"/>
      <c r="OOX441" s="152"/>
      <c r="OOY441" s="152"/>
      <c r="OOZ441" s="152"/>
      <c r="OPA441" s="152"/>
      <c r="OPB441" s="152"/>
      <c r="OPC441" s="152"/>
      <c r="OPD441" s="152"/>
      <c r="OPE441" s="152"/>
      <c r="OPF441" s="152"/>
      <c r="OPG441" s="152"/>
      <c r="OPH441" s="152"/>
      <c r="OPI441" s="152"/>
      <c r="OPJ441" s="152"/>
      <c r="OPK441" s="152"/>
      <c r="OPL441" s="152"/>
      <c r="OPM441" s="152"/>
      <c r="OPN441" s="152"/>
      <c r="OPO441" s="152"/>
      <c r="OPP441" s="152"/>
      <c r="OPQ441" s="152"/>
      <c r="OPR441" s="152"/>
      <c r="OPS441" s="152"/>
      <c r="OPT441" s="152"/>
      <c r="OPU441" s="152"/>
      <c r="OPV441" s="152"/>
      <c r="OPW441" s="152"/>
      <c r="OPX441" s="152"/>
      <c r="OPY441" s="152"/>
      <c r="OPZ441" s="152"/>
      <c r="OQA441" s="152"/>
      <c r="OQB441" s="152"/>
      <c r="OQC441" s="152"/>
      <c r="OQD441" s="152"/>
      <c r="OQE441" s="152"/>
      <c r="OQF441" s="152"/>
      <c r="OQG441" s="152"/>
      <c r="OQH441" s="152"/>
      <c r="OQI441" s="152"/>
      <c r="OQJ441" s="152"/>
      <c r="OQK441" s="152"/>
      <c r="OQL441" s="152"/>
      <c r="OQM441" s="152"/>
      <c r="OQN441" s="152"/>
      <c r="OQO441" s="152"/>
      <c r="OQP441" s="152"/>
      <c r="OQQ441" s="152"/>
      <c r="OQR441" s="152"/>
      <c r="OQS441" s="152"/>
      <c r="OQT441" s="152"/>
      <c r="OQU441" s="152"/>
      <c r="OQV441" s="152"/>
      <c r="OQW441" s="152"/>
      <c r="OQX441" s="152"/>
      <c r="OQY441" s="152"/>
      <c r="OQZ441" s="152"/>
      <c r="ORA441" s="152"/>
      <c r="ORB441" s="152"/>
      <c r="ORC441" s="152"/>
      <c r="ORD441" s="152"/>
      <c r="ORE441" s="152"/>
      <c r="ORF441" s="152"/>
      <c r="ORG441" s="152"/>
      <c r="ORH441" s="152"/>
      <c r="ORI441" s="152"/>
      <c r="ORJ441" s="152"/>
      <c r="ORK441" s="152"/>
      <c r="ORL441" s="152"/>
      <c r="ORM441" s="152"/>
      <c r="ORN441" s="152"/>
      <c r="ORO441" s="152"/>
      <c r="ORP441" s="152"/>
      <c r="ORQ441" s="152"/>
      <c r="ORR441" s="152"/>
      <c r="ORS441" s="152"/>
      <c r="ORT441" s="152"/>
      <c r="ORU441" s="152"/>
      <c r="ORV441" s="152"/>
      <c r="ORW441" s="152"/>
      <c r="ORX441" s="152"/>
      <c r="ORY441" s="152"/>
      <c r="ORZ441" s="152"/>
      <c r="OSA441" s="152"/>
      <c r="OSB441" s="152"/>
      <c r="OSC441" s="152"/>
      <c r="OSD441" s="152"/>
      <c r="OSE441" s="152"/>
      <c r="OSF441" s="152"/>
      <c r="OSG441" s="152"/>
      <c r="OSH441" s="152"/>
      <c r="OSI441" s="152"/>
      <c r="OSJ441" s="152"/>
      <c r="OSK441" s="152"/>
      <c r="OSL441" s="152"/>
      <c r="OSM441" s="152"/>
      <c r="OSN441" s="152"/>
      <c r="OSO441" s="152"/>
      <c r="OSP441" s="152"/>
      <c r="OSQ441" s="152"/>
      <c r="OSR441" s="152"/>
      <c r="OSS441" s="152"/>
      <c r="OST441" s="152"/>
      <c r="OSU441" s="152"/>
      <c r="OSV441" s="152"/>
      <c r="OSW441" s="152"/>
      <c r="OSX441" s="152"/>
      <c r="OSY441" s="152"/>
      <c r="OSZ441" s="152"/>
      <c r="OTA441" s="152"/>
      <c r="OTB441" s="152"/>
      <c r="OTC441" s="152"/>
      <c r="OTD441" s="152"/>
      <c r="OTE441" s="152"/>
      <c r="OTF441" s="152"/>
      <c r="OTG441" s="152"/>
      <c r="OTH441" s="152"/>
      <c r="OTI441" s="152"/>
      <c r="OTJ441" s="152"/>
      <c r="OTK441" s="152"/>
      <c r="OTL441" s="152"/>
      <c r="OTM441" s="152"/>
      <c r="OTN441" s="152"/>
      <c r="OTO441" s="152"/>
      <c r="OTP441" s="152"/>
      <c r="OTQ441" s="152"/>
      <c r="OTR441" s="152"/>
      <c r="OTS441" s="152"/>
      <c r="OTT441" s="152"/>
      <c r="OTU441" s="152"/>
      <c r="OTV441" s="152"/>
      <c r="OTW441" s="152"/>
      <c r="OTX441" s="152"/>
      <c r="OTY441" s="152"/>
      <c r="OTZ441" s="152"/>
      <c r="OUA441" s="152"/>
      <c r="OUB441" s="152"/>
      <c r="OUC441" s="152"/>
      <c r="OUD441" s="152"/>
      <c r="OUE441" s="152"/>
      <c r="OUF441" s="152"/>
      <c r="OUG441" s="152"/>
      <c r="OUH441" s="152"/>
      <c r="OUI441" s="152"/>
      <c r="OUJ441" s="152"/>
      <c r="OUK441" s="152"/>
      <c r="OUL441" s="152"/>
      <c r="OUM441" s="152"/>
      <c r="OUN441" s="152"/>
      <c r="OUO441" s="152"/>
      <c r="OUP441" s="152"/>
      <c r="OUQ441" s="152"/>
      <c r="OUR441" s="152"/>
      <c r="OUS441" s="152"/>
      <c r="OUT441" s="152"/>
      <c r="OUU441" s="152"/>
      <c r="OUV441" s="152"/>
      <c r="OUW441" s="152"/>
      <c r="OUX441" s="152"/>
      <c r="OUY441" s="152"/>
      <c r="OUZ441" s="152"/>
      <c r="OVA441" s="152"/>
      <c r="OVB441" s="152"/>
      <c r="OVC441" s="152"/>
      <c r="OVD441" s="152"/>
      <c r="OVE441" s="152"/>
      <c r="OVF441" s="152"/>
      <c r="OVG441" s="152"/>
      <c r="OVH441" s="152"/>
      <c r="OVI441" s="152"/>
      <c r="OVJ441" s="152"/>
      <c r="OVK441" s="152"/>
      <c r="OVL441" s="152"/>
      <c r="OVM441" s="152"/>
      <c r="OVN441" s="152"/>
      <c r="OVO441" s="152"/>
      <c r="OVP441" s="152"/>
      <c r="OVQ441" s="152"/>
      <c r="OVR441" s="152"/>
      <c r="OVS441" s="152"/>
      <c r="OVT441" s="152"/>
      <c r="OVU441" s="152"/>
      <c r="OVV441" s="152"/>
      <c r="OVW441" s="152"/>
      <c r="OVX441" s="152"/>
      <c r="OVY441" s="152"/>
      <c r="OVZ441" s="152"/>
      <c r="OWA441" s="152"/>
      <c r="OWB441" s="152"/>
      <c r="OWC441" s="152"/>
      <c r="OWD441" s="152"/>
      <c r="OWE441" s="152"/>
      <c r="OWF441" s="152"/>
      <c r="OWG441" s="152"/>
      <c r="OWH441" s="152"/>
      <c r="OWI441" s="152"/>
      <c r="OWJ441" s="152"/>
      <c r="OWK441" s="152"/>
      <c r="OWL441" s="152"/>
      <c r="OWM441" s="152"/>
      <c r="OWN441" s="152"/>
      <c r="OWO441" s="152"/>
      <c r="OWP441" s="152"/>
      <c r="OWQ441" s="152"/>
      <c r="OWR441" s="152"/>
      <c r="OWS441" s="152"/>
      <c r="OWT441" s="152"/>
      <c r="OWU441" s="152"/>
      <c r="OWV441" s="152"/>
      <c r="OWW441" s="152"/>
      <c r="OWX441" s="152"/>
      <c r="OWY441" s="152"/>
      <c r="OWZ441" s="152"/>
      <c r="OXA441" s="152"/>
      <c r="OXB441" s="152"/>
      <c r="OXC441" s="152"/>
      <c r="OXD441" s="152"/>
      <c r="OXE441" s="152"/>
      <c r="OXF441" s="152"/>
      <c r="OXG441" s="152"/>
      <c r="OXH441" s="152"/>
      <c r="OXI441" s="152"/>
      <c r="OXJ441" s="152"/>
      <c r="OXK441" s="152"/>
      <c r="OXL441" s="152"/>
      <c r="OXM441" s="152"/>
      <c r="OXN441" s="152"/>
      <c r="OXO441" s="152"/>
      <c r="OXP441" s="152"/>
      <c r="OXQ441" s="152"/>
      <c r="OXR441" s="152"/>
      <c r="OXS441" s="152"/>
      <c r="OXT441" s="152"/>
      <c r="OXU441" s="152"/>
      <c r="OXV441" s="152"/>
      <c r="OXW441" s="152"/>
      <c r="OXX441" s="152"/>
      <c r="OXY441" s="152"/>
      <c r="OXZ441" s="152"/>
      <c r="OYA441" s="152"/>
      <c r="OYB441" s="152"/>
      <c r="OYC441" s="152"/>
      <c r="OYD441" s="152"/>
      <c r="OYE441" s="152"/>
      <c r="OYF441" s="152"/>
      <c r="OYG441" s="152"/>
      <c r="OYH441" s="152"/>
      <c r="OYI441" s="152"/>
      <c r="OYJ441" s="152"/>
      <c r="OYK441" s="152"/>
      <c r="OYL441" s="152"/>
      <c r="OYM441" s="152"/>
      <c r="OYN441" s="152"/>
      <c r="OYO441" s="152"/>
      <c r="OYP441" s="152"/>
      <c r="OYQ441" s="152"/>
      <c r="OYR441" s="152"/>
      <c r="OYS441" s="152"/>
      <c r="OYT441" s="152"/>
      <c r="OYU441" s="152"/>
      <c r="OYV441" s="152"/>
      <c r="OYW441" s="152"/>
      <c r="OYX441" s="152"/>
      <c r="OYY441" s="152"/>
      <c r="OYZ441" s="152"/>
      <c r="OZA441" s="152"/>
      <c r="OZB441" s="152"/>
      <c r="OZC441" s="152"/>
      <c r="OZD441" s="152"/>
      <c r="OZE441" s="152"/>
      <c r="OZF441" s="152"/>
      <c r="OZG441" s="152"/>
      <c r="OZH441" s="152"/>
      <c r="OZI441" s="152"/>
      <c r="OZJ441" s="152"/>
      <c r="OZK441" s="152"/>
      <c r="OZL441" s="152"/>
      <c r="OZM441" s="152"/>
      <c r="OZN441" s="152"/>
      <c r="OZO441" s="152"/>
      <c r="OZP441" s="152"/>
      <c r="OZQ441" s="152"/>
      <c r="OZR441" s="152"/>
      <c r="OZS441" s="152"/>
      <c r="OZT441" s="152"/>
      <c r="OZU441" s="152"/>
      <c r="OZV441" s="152"/>
      <c r="OZW441" s="152"/>
      <c r="OZX441" s="152"/>
      <c r="OZY441" s="152"/>
      <c r="OZZ441" s="152"/>
      <c r="PAA441" s="152"/>
      <c r="PAB441" s="152"/>
      <c r="PAC441" s="152"/>
      <c r="PAD441" s="152"/>
      <c r="PAE441" s="152"/>
      <c r="PAF441" s="152"/>
      <c r="PAG441" s="152"/>
      <c r="PAH441" s="152"/>
      <c r="PAI441" s="152"/>
      <c r="PAJ441" s="152"/>
      <c r="PAK441" s="152"/>
      <c r="PAL441" s="152"/>
      <c r="PAM441" s="152"/>
      <c r="PAN441" s="152"/>
      <c r="PAO441" s="152"/>
      <c r="PAP441" s="152"/>
      <c r="PAQ441" s="152"/>
      <c r="PAR441" s="152"/>
      <c r="PAS441" s="152"/>
      <c r="PAT441" s="152"/>
      <c r="PAU441" s="152"/>
      <c r="PAV441" s="152"/>
      <c r="PAW441" s="152"/>
      <c r="PAX441" s="152"/>
      <c r="PAY441" s="152"/>
      <c r="PAZ441" s="152"/>
      <c r="PBA441" s="152"/>
      <c r="PBB441" s="152"/>
      <c r="PBC441" s="152"/>
      <c r="PBD441" s="152"/>
      <c r="PBE441" s="152"/>
      <c r="PBF441" s="152"/>
      <c r="PBG441" s="152"/>
      <c r="PBH441" s="152"/>
      <c r="PBI441" s="152"/>
      <c r="PBJ441" s="152"/>
      <c r="PBK441" s="152"/>
      <c r="PBL441" s="152"/>
      <c r="PBM441" s="152"/>
      <c r="PBN441" s="152"/>
      <c r="PBO441" s="152"/>
      <c r="PBP441" s="152"/>
      <c r="PBQ441" s="152"/>
      <c r="PBR441" s="152"/>
      <c r="PBS441" s="152"/>
      <c r="PBT441" s="152"/>
      <c r="PBU441" s="152"/>
      <c r="PBV441" s="152"/>
      <c r="PBW441" s="152"/>
      <c r="PBX441" s="152"/>
      <c r="PBY441" s="152"/>
      <c r="PBZ441" s="152"/>
      <c r="PCA441" s="152"/>
      <c r="PCB441" s="152"/>
      <c r="PCC441" s="152"/>
      <c r="PCD441" s="152"/>
      <c r="PCE441" s="152"/>
      <c r="PCF441" s="152"/>
      <c r="PCG441" s="152"/>
      <c r="PCH441" s="152"/>
      <c r="PCI441" s="152"/>
      <c r="PCJ441" s="152"/>
      <c r="PCK441" s="152"/>
      <c r="PCL441" s="152"/>
      <c r="PCM441" s="152"/>
      <c r="PCN441" s="152"/>
      <c r="PCO441" s="152"/>
      <c r="PCP441" s="152"/>
      <c r="PCQ441" s="152"/>
      <c r="PCR441" s="152"/>
      <c r="PCS441" s="152"/>
      <c r="PCT441" s="152"/>
      <c r="PCU441" s="152"/>
      <c r="PCV441" s="152"/>
      <c r="PCW441" s="152"/>
      <c r="PCX441" s="152"/>
      <c r="PCY441" s="152"/>
      <c r="PCZ441" s="152"/>
      <c r="PDA441" s="152"/>
      <c r="PDB441" s="152"/>
      <c r="PDC441" s="152"/>
      <c r="PDD441" s="152"/>
      <c r="PDE441" s="152"/>
      <c r="PDF441" s="152"/>
      <c r="PDG441" s="152"/>
      <c r="PDH441" s="152"/>
      <c r="PDI441" s="152"/>
      <c r="PDJ441" s="152"/>
      <c r="PDK441" s="152"/>
      <c r="PDL441" s="152"/>
      <c r="PDM441" s="152"/>
      <c r="PDN441" s="152"/>
      <c r="PDO441" s="152"/>
      <c r="PDP441" s="152"/>
      <c r="PDQ441" s="152"/>
      <c r="PDR441" s="152"/>
      <c r="PDS441" s="152"/>
      <c r="PDT441" s="152"/>
      <c r="PDU441" s="152"/>
      <c r="PDV441" s="152"/>
      <c r="PDW441" s="152"/>
      <c r="PDX441" s="152"/>
      <c r="PDY441" s="152"/>
      <c r="PDZ441" s="152"/>
      <c r="PEA441" s="152"/>
      <c r="PEB441" s="152"/>
      <c r="PEC441" s="152"/>
      <c r="PED441" s="152"/>
      <c r="PEE441" s="152"/>
      <c r="PEF441" s="152"/>
      <c r="PEG441" s="152"/>
      <c r="PEH441" s="152"/>
      <c r="PEI441" s="152"/>
      <c r="PEJ441" s="152"/>
      <c r="PEK441" s="152"/>
      <c r="PEL441" s="152"/>
      <c r="PEM441" s="152"/>
      <c r="PEN441" s="152"/>
      <c r="PEO441" s="152"/>
      <c r="PEP441" s="152"/>
      <c r="PEQ441" s="152"/>
      <c r="PER441" s="152"/>
      <c r="PES441" s="152"/>
      <c r="PET441" s="152"/>
      <c r="PEU441" s="152"/>
      <c r="PEV441" s="152"/>
      <c r="PEW441" s="152"/>
      <c r="PEX441" s="152"/>
      <c r="PEY441" s="152"/>
      <c r="PEZ441" s="152"/>
      <c r="PFA441" s="152"/>
      <c r="PFB441" s="152"/>
      <c r="PFC441" s="152"/>
      <c r="PFD441" s="152"/>
      <c r="PFE441" s="152"/>
      <c r="PFF441" s="152"/>
      <c r="PFG441" s="152"/>
      <c r="PFH441" s="152"/>
      <c r="PFI441" s="152"/>
      <c r="PFJ441" s="152"/>
      <c r="PFK441" s="152"/>
      <c r="PFL441" s="152"/>
      <c r="PFM441" s="152"/>
      <c r="PFN441" s="152"/>
      <c r="PFO441" s="152"/>
      <c r="PFP441" s="152"/>
      <c r="PFQ441" s="152"/>
      <c r="PFR441" s="152"/>
      <c r="PFS441" s="152"/>
      <c r="PFT441" s="152"/>
      <c r="PFU441" s="152"/>
      <c r="PFV441" s="152"/>
      <c r="PFW441" s="152"/>
      <c r="PFX441" s="152"/>
      <c r="PFY441" s="152"/>
      <c r="PFZ441" s="152"/>
      <c r="PGA441" s="152"/>
      <c r="PGB441" s="152"/>
      <c r="PGC441" s="152"/>
      <c r="PGD441" s="152"/>
      <c r="PGE441" s="152"/>
      <c r="PGF441" s="152"/>
      <c r="PGG441" s="152"/>
      <c r="PGH441" s="152"/>
      <c r="PGI441" s="152"/>
      <c r="PGJ441" s="152"/>
      <c r="PGK441" s="152"/>
      <c r="PGL441" s="152"/>
      <c r="PGM441" s="152"/>
      <c r="PGN441" s="152"/>
      <c r="PGO441" s="152"/>
      <c r="PGP441" s="152"/>
      <c r="PGQ441" s="152"/>
      <c r="PGR441" s="152"/>
      <c r="PGS441" s="152"/>
      <c r="PGT441" s="152"/>
      <c r="PGU441" s="152"/>
      <c r="PGV441" s="152"/>
      <c r="PGW441" s="152"/>
      <c r="PGX441" s="152"/>
      <c r="PGY441" s="152"/>
      <c r="PGZ441" s="152"/>
      <c r="PHA441" s="152"/>
      <c r="PHB441" s="152"/>
      <c r="PHC441" s="152"/>
      <c r="PHD441" s="152"/>
      <c r="PHE441" s="152"/>
      <c r="PHF441" s="152"/>
      <c r="PHG441" s="152"/>
      <c r="PHH441" s="152"/>
      <c r="PHI441" s="152"/>
      <c r="PHJ441" s="152"/>
      <c r="PHK441" s="152"/>
      <c r="PHL441" s="152"/>
      <c r="PHM441" s="152"/>
      <c r="PHN441" s="152"/>
      <c r="PHO441" s="152"/>
      <c r="PHP441" s="152"/>
      <c r="PHQ441" s="152"/>
      <c r="PHR441" s="152"/>
      <c r="PHS441" s="152"/>
      <c r="PHT441" s="152"/>
      <c r="PHU441" s="152"/>
      <c r="PHV441" s="152"/>
      <c r="PHW441" s="152"/>
      <c r="PHX441" s="152"/>
      <c r="PHY441" s="152"/>
      <c r="PHZ441" s="152"/>
      <c r="PIA441" s="152"/>
      <c r="PIB441" s="152"/>
      <c r="PIC441" s="152"/>
      <c r="PID441" s="152"/>
      <c r="PIE441" s="152"/>
      <c r="PIF441" s="152"/>
      <c r="PIG441" s="152"/>
      <c r="PIH441" s="152"/>
      <c r="PII441" s="152"/>
      <c r="PIJ441" s="152"/>
      <c r="PIK441" s="152"/>
      <c r="PIL441" s="152"/>
      <c r="PIM441" s="152"/>
      <c r="PIN441" s="152"/>
      <c r="PIO441" s="152"/>
      <c r="PIP441" s="152"/>
      <c r="PIQ441" s="152"/>
      <c r="PIR441" s="152"/>
      <c r="PIS441" s="152"/>
      <c r="PIT441" s="152"/>
      <c r="PIU441" s="152"/>
      <c r="PIV441" s="152"/>
      <c r="PIW441" s="152"/>
      <c r="PIX441" s="152"/>
      <c r="PIY441" s="152"/>
      <c r="PIZ441" s="152"/>
      <c r="PJA441" s="152"/>
      <c r="PJB441" s="152"/>
      <c r="PJC441" s="152"/>
      <c r="PJD441" s="152"/>
      <c r="PJE441" s="152"/>
      <c r="PJF441" s="152"/>
      <c r="PJG441" s="152"/>
      <c r="PJH441" s="152"/>
      <c r="PJI441" s="152"/>
      <c r="PJJ441" s="152"/>
      <c r="PJK441" s="152"/>
      <c r="PJL441" s="152"/>
      <c r="PJM441" s="152"/>
      <c r="PJN441" s="152"/>
      <c r="PJO441" s="152"/>
      <c r="PJP441" s="152"/>
      <c r="PJQ441" s="152"/>
      <c r="PJR441" s="152"/>
      <c r="PJS441" s="152"/>
      <c r="PJT441" s="152"/>
      <c r="PJU441" s="152"/>
      <c r="PJV441" s="152"/>
      <c r="PJW441" s="152"/>
      <c r="PJX441" s="152"/>
      <c r="PJY441" s="152"/>
      <c r="PJZ441" s="152"/>
      <c r="PKA441" s="152"/>
      <c r="PKB441" s="152"/>
      <c r="PKC441" s="152"/>
      <c r="PKD441" s="152"/>
      <c r="PKE441" s="152"/>
      <c r="PKF441" s="152"/>
      <c r="PKG441" s="152"/>
      <c r="PKH441" s="152"/>
      <c r="PKI441" s="152"/>
      <c r="PKJ441" s="152"/>
      <c r="PKK441" s="152"/>
      <c r="PKL441" s="152"/>
      <c r="PKM441" s="152"/>
      <c r="PKN441" s="152"/>
      <c r="PKO441" s="152"/>
      <c r="PKP441" s="152"/>
      <c r="PKQ441" s="152"/>
      <c r="PKR441" s="152"/>
      <c r="PKS441" s="152"/>
      <c r="PKT441" s="152"/>
      <c r="PKU441" s="152"/>
      <c r="PKV441" s="152"/>
      <c r="PKW441" s="152"/>
      <c r="PKX441" s="152"/>
      <c r="PKY441" s="152"/>
      <c r="PKZ441" s="152"/>
      <c r="PLA441" s="152"/>
      <c r="PLB441" s="152"/>
      <c r="PLC441" s="152"/>
      <c r="PLD441" s="152"/>
      <c r="PLE441" s="152"/>
      <c r="PLF441" s="152"/>
      <c r="PLG441" s="152"/>
      <c r="PLH441" s="152"/>
      <c r="PLI441" s="152"/>
      <c r="PLJ441" s="152"/>
      <c r="PLK441" s="152"/>
      <c r="PLL441" s="152"/>
      <c r="PLM441" s="152"/>
      <c r="PLN441" s="152"/>
      <c r="PLO441" s="152"/>
      <c r="PLP441" s="152"/>
      <c r="PLQ441" s="152"/>
      <c r="PLR441" s="152"/>
      <c r="PLS441" s="152"/>
      <c r="PLT441" s="152"/>
      <c r="PLU441" s="152"/>
      <c r="PLV441" s="152"/>
      <c r="PLW441" s="152"/>
      <c r="PLX441" s="152"/>
      <c r="PLY441" s="152"/>
      <c r="PLZ441" s="152"/>
      <c r="PMA441" s="152"/>
      <c r="PMB441" s="152"/>
      <c r="PMC441" s="152"/>
      <c r="PMD441" s="152"/>
      <c r="PME441" s="152"/>
      <c r="PMF441" s="152"/>
      <c r="PMG441" s="152"/>
      <c r="PMH441" s="152"/>
      <c r="PMI441" s="152"/>
      <c r="PMJ441" s="152"/>
      <c r="PMK441" s="152"/>
      <c r="PML441" s="152"/>
      <c r="PMM441" s="152"/>
      <c r="PMN441" s="152"/>
      <c r="PMO441" s="152"/>
      <c r="PMP441" s="152"/>
      <c r="PMQ441" s="152"/>
      <c r="PMR441" s="152"/>
      <c r="PMS441" s="152"/>
      <c r="PMT441" s="152"/>
      <c r="PMU441" s="152"/>
      <c r="PMV441" s="152"/>
      <c r="PMW441" s="152"/>
      <c r="PMX441" s="152"/>
      <c r="PMY441" s="152"/>
      <c r="PMZ441" s="152"/>
      <c r="PNA441" s="152"/>
      <c r="PNB441" s="152"/>
      <c r="PNC441" s="152"/>
      <c r="PND441" s="152"/>
      <c r="PNE441" s="152"/>
      <c r="PNF441" s="152"/>
      <c r="PNG441" s="152"/>
      <c r="PNH441" s="152"/>
      <c r="PNI441" s="152"/>
      <c r="PNJ441" s="152"/>
      <c r="PNK441" s="152"/>
      <c r="PNL441" s="152"/>
      <c r="PNM441" s="152"/>
      <c r="PNN441" s="152"/>
      <c r="PNO441" s="152"/>
      <c r="PNP441" s="152"/>
      <c r="PNQ441" s="152"/>
      <c r="PNR441" s="152"/>
      <c r="PNS441" s="152"/>
      <c r="PNT441" s="152"/>
      <c r="PNU441" s="152"/>
      <c r="PNV441" s="152"/>
      <c r="PNW441" s="152"/>
      <c r="PNX441" s="152"/>
      <c r="PNY441" s="152"/>
      <c r="PNZ441" s="152"/>
      <c r="POA441" s="152"/>
      <c r="POB441" s="152"/>
      <c r="POC441" s="152"/>
      <c r="POD441" s="152"/>
      <c r="POE441" s="152"/>
      <c r="POF441" s="152"/>
      <c r="POG441" s="152"/>
      <c r="POH441" s="152"/>
      <c r="POI441" s="152"/>
      <c r="POJ441" s="152"/>
      <c r="POK441" s="152"/>
      <c r="POL441" s="152"/>
      <c r="POM441" s="152"/>
      <c r="PON441" s="152"/>
      <c r="POO441" s="152"/>
      <c r="POP441" s="152"/>
      <c r="POQ441" s="152"/>
      <c r="POR441" s="152"/>
      <c r="POS441" s="152"/>
      <c r="POT441" s="152"/>
      <c r="POU441" s="152"/>
      <c r="POV441" s="152"/>
      <c r="POW441" s="152"/>
      <c r="POX441" s="152"/>
      <c r="POY441" s="152"/>
      <c r="POZ441" s="152"/>
      <c r="PPA441" s="152"/>
      <c r="PPB441" s="152"/>
      <c r="PPC441" s="152"/>
      <c r="PPD441" s="152"/>
      <c r="PPE441" s="152"/>
      <c r="PPF441" s="152"/>
      <c r="PPG441" s="152"/>
      <c r="PPH441" s="152"/>
      <c r="PPI441" s="152"/>
      <c r="PPJ441" s="152"/>
      <c r="PPK441" s="152"/>
      <c r="PPL441" s="152"/>
      <c r="PPM441" s="152"/>
      <c r="PPN441" s="152"/>
      <c r="PPO441" s="152"/>
      <c r="PPP441" s="152"/>
      <c r="PPQ441" s="152"/>
      <c r="PPR441" s="152"/>
      <c r="PPS441" s="152"/>
      <c r="PPT441" s="152"/>
      <c r="PPU441" s="152"/>
      <c r="PPV441" s="152"/>
      <c r="PPW441" s="152"/>
      <c r="PPX441" s="152"/>
      <c r="PPY441" s="152"/>
      <c r="PPZ441" s="152"/>
      <c r="PQA441" s="152"/>
      <c r="PQB441" s="152"/>
      <c r="PQC441" s="152"/>
      <c r="PQD441" s="152"/>
      <c r="PQE441" s="152"/>
      <c r="PQF441" s="152"/>
      <c r="PQG441" s="152"/>
      <c r="PQH441" s="152"/>
      <c r="PQI441" s="152"/>
      <c r="PQJ441" s="152"/>
      <c r="PQK441" s="152"/>
      <c r="PQL441" s="152"/>
      <c r="PQM441" s="152"/>
      <c r="PQN441" s="152"/>
      <c r="PQO441" s="152"/>
      <c r="PQP441" s="152"/>
      <c r="PQQ441" s="152"/>
      <c r="PQR441" s="152"/>
      <c r="PQS441" s="152"/>
      <c r="PQT441" s="152"/>
      <c r="PQU441" s="152"/>
      <c r="PQV441" s="152"/>
      <c r="PQW441" s="152"/>
      <c r="PQX441" s="152"/>
      <c r="PQY441" s="152"/>
      <c r="PQZ441" s="152"/>
      <c r="PRA441" s="152"/>
      <c r="PRB441" s="152"/>
      <c r="PRC441" s="152"/>
      <c r="PRD441" s="152"/>
      <c r="PRE441" s="152"/>
      <c r="PRF441" s="152"/>
      <c r="PRG441" s="152"/>
      <c r="PRH441" s="152"/>
      <c r="PRI441" s="152"/>
      <c r="PRJ441" s="152"/>
      <c r="PRK441" s="152"/>
      <c r="PRL441" s="152"/>
      <c r="PRM441" s="152"/>
      <c r="PRN441" s="152"/>
      <c r="PRO441" s="152"/>
      <c r="PRP441" s="152"/>
      <c r="PRQ441" s="152"/>
      <c r="PRR441" s="152"/>
      <c r="PRS441" s="152"/>
      <c r="PRT441" s="152"/>
      <c r="PRU441" s="152"/>
      <c r="PRV441" s="152"/>
      <c r="PRW441" s="152"/>
      <c r="PRX441" s="152"/>
      <c r="PRY441" s="152"/>
      <c r="PRZ441" s="152"/>
      <c r="PSA441" s="152"/>
      <c r="PSB441" s="152"/>
      <c r="PSC441" s="152"/>
      <c r="PSD441" s="152"/>
      <c r="PSE441" s="152"/>
      <c r="PSF441" s="152"/>
      <c r="PSG441" s="152"/>
      <c r="PSH441" s="152"/>
      <c r="PSI441" s="152"/>
      <c r="PSJ441" s="152"/>
      <c r="PSK441" s="152"/>
      <c r="PSL441" s="152"/>
      <c r="PSM441" s="152"/>
      <c r="PSN441" s="152"/>
      <c r="PSO441" s="152"/>
      <c r="PSP441" s="152"/>
      <c r="PSQ441" s="152"/>
      <c r="PSR441" s="152"/>
      <c r="PSS441" s="152"/>
      <c r="PST441" s="152"/>
      <c r="PSU441" s="152"/>
      <c r="PSV441" s="152"/>
      <c r="PSW441" s="152"/>
      <c r="PSX441" s="152"/>
      <c r="PSY441" s="152"/>
      <c r="PSZ441" s="152"/>
      <c r="PTA441" s="152"/>
      <c r="PTB441" s="152"/>
      <c r="PTC441" s="152"/>
      <c r="PTD441" s="152"/>
      <c r="PTE441" s="152"/>
      <c r="PTF441" s="152"/>
      <c r="PTG441" s="152"/>
      <c r="PTH441" s="152"/>
      <c r="PTI441" s="152"/>
      <c r="PTJ441" s="152"/>
      <c r="PTK441" s="152"/>
      <c r="PTL441" s="152"/>
      <c r="PTM441" s="152"/>
      <c r="PTN441" s="152"/>
      <c r="PTO441" s="152"/>
      <c r="PTP441" s="152"/>
      <c r="PTQ441" s="152"/>
      <c r="PTR441" s="152"/>
      <c r="PTS441" s="152"/>
      <c r="PTT441" s="152"/>
      <c r="PTU441" s="152"/>
      <c r="PTV441" s="152"/>
      <c r="PTW441" s="152"/>
      <c r="PTX441" s="152"/>
      <c r="PTY441" s="152"/>
      <c r="PTZ441" s="152"/>
      <c r="PUA441" s="152"/>
      <c r="PUB441" s="152"/>
      <c r="PUC441" s="152"/>
      <c r="PUD441" s="152"/>
      <c r="PUE441" s="152"/>
      <c r="PUF441" s="152"/>
      <c r="PUG441" s="152"/>
      <c r="PUH441" s="152"/>
      <c r="PUI441" s="152"/>
      <c r="PUJ441" s="152"/>
      <c r="PUK441" s="152"/>
      <c r="PUL441" s="152"/>
      <c r="PUM441" s="152"/>
      <c r="PUN441" s="152"/>
      <c r="PUO441" s="152"/>
      <c r="PUP441" s="152"/>
      <c r="PUQ441" s="152"/>
      <c r="PUR441" s="152"/>
      <c r="PUS441" s="152"/>
      <c r="PUT441" s="152"/>
      <c r="PUU441" s="152"/>
      <c r="PUV441" s="152"/>
      <c r="PUW441" s="152"/>
      <c r="PUX441" s="152"/>
      <c r="PUY441" s="152"/>
      <c r="PUZ441" s="152"/>
      <c r="PVA441" s="152"/>
      <c r="PVB441" s="152"/>
      <c r="PVC441" s="152"/>
      <c r="PVD441" s="152"/>
      <c r="PVE441" s="152"/>
      <c r="PVF441" s="152"/>
      <c r="PVG441" s="152"/>
      <c r="PVH441" s="152"/>
      <c r="PVI441" s="152"/>
      <c r="PVJ441" s="152"/>
      <c r="PVK441" s="152"/>
      <c r="PVL441" s="152"/>
      <c r="PVM441" s="152"/>
      <c r="PVN441" s="152"/>
      <c r="PVO441" s="152"/>
      <c r="PVP441" s="152"/>
      <c r="PVQ441" s="152"/>
      <c r="PVR441" s="152"/>
      <c r="PVS441" s="152"/>
      <c r="PVT441" s="152"/>
      <c r="PVU441" s="152"/>
      <c r="PVV441" s="152"/>
      <c r="PVW441" s="152"/>
      <c r="PVX441" s="152"/>
      <c r="PVY441" s="152"/>
      <c r="PVZ441" s="152"/>
      <c r="PWA441" s="152"/>
      <c r="PWB441" s="152"/>
      <c r="PWC441" s="152"/>
      <c r="PWD441" s="152"/>
      <c r="PWE441" s="152"/>
      <c r="PWF441" s="152"/>
      <c r="PWG441" s="152"/>
      <c r="PWH441" s="152"/>
      <c r="PWI441" s="152"/>
      <c r="PWJ441" s="152"/>
      <c r="PWK441" s="152"/>
      <c r="PWL441" s="152"/>
      <c r="PWM441" s="152"/>
      <c r="PWN441" s="152"/>
      <c r="PWO441" s="152"/>
      <c r="PWP441" s="152"/>
      <c r="PWQ441" s="152"/>
      <c r="PWR441" s="152"/>
      <c r="PWS441" s="152"/>
      <c r="PWT441" s="152"/>
      <c r="PWU441" s="152"/>
      <c r="PWV441" s="152"/>
      <c r="PWW441" s="152"/>
      <c r="PWX441" s="152"/>
      <c r="PWY441" s="152"/>
      <c r="PWZ441" s="152"/>
      <c r="PXA441" s="152"/>
      <c r="PXB441" s="152"/>
      <c r="PXC441" s="152"/>
      <c r="PXD441" s="152"/>
      <c r="PXE441" s="152"/>
      <c r="PXF441" s="152"/>
      <c r="PXG441" s="152"/>
      <c r="PXH441" s="152"/>
      <c r="PXI441" s="152"/>
      <c r="PXJ441" s="152"/>
      <c r="PXK441" s="152"/>
      <c r="PXL441" s="152"/>
      <c r="PXM441" s="152"/>
      <c r="PXN441" s="152"/>
      <c r="PXO441" s="152"/>
      <c r="PXP441" s="152"/>
      <c r="PXQ441" s="152"/>
      <c r="PXR441" s="152"/>
      <c r="PXS441" s="152"/>
      <c r="PXT441" s="152"/>
      <c r="PXU441" s="152"/>
      <c r="PXV441" s="152"/>
      <c r="PXW441" s="152"/>
      <c r="PXX441" s="152"/>
      <c r="PXY441" s="152"/>
      <c r="PXZ441" s="152"/>
      <c r="PYA441" s="152"/>
      <c r="PYB441" s="152"/>
      <c r="PYC441" s="152"/>
      <c r="PYD441" s="152"/>
      <c r="PYE441" s="152"/>
      <c r="PYF441" s="152"/>
      <c r="PYG441" s="152"/>
      <c r="PYH441" s="152"/>
      <c r="PYI441" s="152"/>
      <c r="PYJ441" s="152"/>
      <c r="PYK441" s="152"/>
      <c r="PYL441" s="152"/>
      <c r="PYM441" s="152"/>
      <c r="PYN441" s="152"/>
      <c r="PYO441" s="152"/>
      <c r="PYP441" s="152"/>
      <c r="PYQ441" s="152"/>
      <c r="PYR441" s="152"/>
      <c r="PYS441" s="152"/>
      <c r="PYT441" s="152"/>
      <c r="PYU441" s="152"/>
      <c r="PYV441" s="152"/>
      <c r="PYW441" s="152"/>
      <c r="PYX441" s="152"/>
      <c r="PYY441" s="152"/>
      <c r="PYZ441" s="152"/>
      <c r="PZA441" s="152"/>
      <c r="PZB441" s="152"/>
      <c r="PZC441" s="152"/>
      <c r="PZD441" s="152"/>
      <c r="PZE441" s="152"/>
      <c r="PZF441" s="152"/>
      <c r="PZG441" s="152"/>
      <c r="PZH441" s="152"/>
      <c r="PZI441" s="152"/>
      <c r="PZJ441" s="152"/>
      <c r="PZK441" s="152"/>
      <c r="PZL441" s="152"/>
      <c r="PZM441" s="152"/>
      <c r="PZN441" s="152"/>
      <c r="PZO441" s="152"/>
      <c r="PZP441" s="152"/>
      <c r="PZQ441" s="152"/>
      <c r="PZR441" s="152"/>
      <c r="PZS441" s="152"/>
      <c r="PZT441" s="152"/>
      <c r="PZU441" s="152"/>
      <c r="PZV441" s="152"/>
      <c r="PZW441" s="152"/>
      <c r="PZX441" s="152"/>
      <c r="PZY441" s="152"/>
      <c r="PZZ441" s="152"/>
      <c r="QAA441" s="152"/>
      <c r="QAB441" s="152"/>
      <c r="QAC441" s="152"/>
      <c r="QAD441" s="152"/>
      <c r="QAE441" s="152"/>
      <c r="QAF441" s="152"/>
      <c r="QAG441" s="152"/>
      <c r="QAH441" s="152"/>
      <c r="QAI441" s="152"/>
      <c r="QAJ441" s="152"/>
      <c r="QAK441" s="152"/>
      <c r="QAL441" s="152"/>
      <c r="QAM441" s="152"/>
      <c r="QAN441" s="152"/>
      <c r="QAO441" s="152"/>
      <c r="QAP441" s="152"/>
      <c r="QAQ441" s="152"/>
      <c r="QAR441" s="152"/>
      <c r="QAS441" s="152"/>
      <c r="QAT441" s="152"/>
      <c r="QAU441" s="152"/>
      <c r="QAV441" s="152"/>
      <c r="QAW441" s="152"/>
      <c r="QAX441" s="152"/>
      <c r="QAY441" s="152"/>
      <c r="QAZ441" s="152"/>
      <c r="QBA441" s="152"/>
      <c r="QBB441" s="152"/>
      <c r="QBC441" s="152"/>
      <c r="QBD441" s="152"/>
      <c r="QBE441" s="152"/>
      <c r="QBF441" s="152"/>
      <c r="QBG441" s="152"/>
      <c r="QBH441" s="152"/>
      <c r="QBI441" s="152"/>
      <c r="QBJ441" s="152"/>
      <c r="QBK441" s="152"/>
      <c r="QBL441" s="152"/>
      <c r="QBM441" s="152"/>
      <c r="QBN441" s="152"/>
      <c r="QBO441" s="152"/>
      <c r="QBP441" s="152"/>
      <c r="QBQ441" s="152"/>
      <c r="QBR441" s="152"/>
      <c r="QBS441" s="152"/>
      <c r="QBT441" s="152"/>
      <c r="QBU441" s="152"/>
      <c r="QBV441" s="152"/>
      <c r="QBW441" s="152"/>
      <c r="QBX441" s="152"/>
      <c r="QBY441" s="152"/>
      <c r="QBZ441" s="152"/>
      <c r="QCA441" s="152"/>
      <c r="QCB441" s="152"/>
      <c r="QCC441" s="152"/>
      <c r="QCD441" s="152"/>
      <c r="QCE441" s="152"/>
      <c r="QCF441" s="152"/>
      <c r="QCG441" s="152"/>
      <c r="QCH441" s="152"/>
      <c r="QCI441" s="152"/>
      <c r="QCJ441" s="152"/>
      <c r="QCK441" s="152"/>
      <c r="QCL441" s="152"/>
      <c r="QCM441" s="152"/>
      <c r="QCN441" s="152"/>
      <c r="QCO441" s="152"/>
      <c r="QCP441" s="152"/>
      <c r="QCQ441" s="152"/>
      <c r="QCR441" s="152"/>
      <c r="QCS441" s="152"/>
      <c r="QCT441" s="152"/>
      <c r="QCU441" s="152"/>
      <c r="QCV441" s="152"/>
      <c r="QCW441" s="152"/>
      <c r="QCX441" s="152"/>
      <c r="QCY441" s="152"/>
      <c r="QCZ441" s="152"/>
      <c r="QDA441" s="152"/>
      <c r="QDB441" s="152"/>
      <c r="QDC441" s="152"/>
      <c r="QDD441" s="152"/>
      <c r="QDE441" s="152"/>
      <c r="QDF441" s="152"/>
      <c r="QDG441" s="152"/>
      <c r="QDH441" s="152"/>
      <c r="QDI441" s="152"/>
      <c r="QDJ441" s="152"/>
      <c r="QDK441" s="152"/>
      <c r="QDL441" s="152"/>
      <c r="QDM441" s="152"/>
      <c r="QDN441" s="152"/>
      <c r="QDO441" s="152"/>
      <c r="QDP441" s="152"/>
      <c r="QDQ441" s="152"/>
      <c r="QDR441" s="152"/>
      <c r="QDS441" s="152"/>
      <c r="QDT441" s="152"/>
      <c r="QDU441" s="152"/>
      <c r="QDV441" s="152"/>
      <c r="QDW441" s="152"/>
      <c r="QDX441" s="152"/>
      <c r="QDY441" s="152"/>
      <c r="QDZ441" s="152"/>
      <c r="QEA441" s="152"/>
      <c r="QEB441" s="152"/>
      <c r="QEC441" s="152"/>
      <c r="QED441" s="152"/>
      <c r="QEE441" s="152"/>
      <c r="QEF441" s="152"/>
      <c r="QEG441" s="152"/>
      <c r="QEH441" s="152"/>
      <c r="QEI441" s="152"/>
      <c r="QEJ441" s="152"/>
      <c r="QEK441" s="152"/>
      <c r="QEL441" s="152"/>
      <c r="QEM441" s="152"/>
      <c r="QEN441" s="152"/>
      <c r="QEO441" s="152"/>
      <c r="QEP441" s="152"/>
      <c r="QEQ441" s="152"/>
      <c r="QER441" s="152"/>
      <c r="QES441" s="152"/>
      <c r="QET441" s="152"/>
      <c r="QEU441" s="152"/>
      <c r="QEV441" s="152"/>
      <c r="QEW441" s="152"/>
      <c r="QEX441" s="152"/>
      <c r="QEY441" s="152"/>
      <c r="QEZ441" s="152"/>
      <c r="QFA441" s="152"/>
      <c r="QFB441" s="152"/>
      <c r="QFC441" s="152"/>
      <c r="QFD441" s="152"/>
      <c r="QFE441" s="152"/>
      <c r="QFF441" s="152"/>
      <c r="QFG441" s="152"/>
      <c r="QFH441" s="152"/>
      <c r="QFI441" s="152"/>
      <c r="QFJ441" s="152"/>
      <c r="QFK441" s="152"/>
      <c r="QFL441" s="152"/>
      <c r="QFM441" s="152"/>
      <c r="QFN441" s="152"/>
      <c r="QFO441" s="152"/>
      <c r="QFP441" s="152"/>
      <c r="QFQ441" s="152"/>
      <c r="QFR441" s="152"/>
      <c r="QFS441" s="152"/>
      <c r="QFT441" s="152"/>
      <c r="QFU441" s="152"/>
      <c r="QFV441" s="152"/>
      <c r="QFW441" s="152"/>
      <c r="QFX441" s="152"/>
      <c r="QFY441" s="152"/>
      <c r="QFZ441" s="152"/>
      <c r="QGA441" s="152"/>
      <c r="QGB441" s="152"/>
      <c r="QGC441" s="152"/>
      <c r="QGD441" s="152"/>
      <c r="QGE441" s="152"/>
      <c r="QGF441" s="152"/>
      <c r="QGG441" s="152"/>
      <c r="QGH441" s="152"/>
      <c r="QGI441" s="152"/>
      <c r="QGJ441" s="152"/>
      <c r="QGK441" s="152"/>
      <c r="QGL441" s="152"/>
      <c r="QGM441" s="152"/>
      <c r="QGN441" s="152"/>
      <c r="QGO441" s="152"/>
      <c r="QGP441" s="152"/>
      <c r="QGQ441" s="152"/>
      <c r="QGR441" s="152"/>
      <c r="QGS441" s="152"/>
      <c r="QGT441" s="152"/>
      <c r="QGU441" s="152"/>
      <c r="QGV441" s="152"/>
      <c r="QGW441" s="152"/>
      <c r="QGX441" s="152"/>
      <c r="QGY441" s="152"/>
      <c r="QGZ441" s="152"/>
      <c r="QHA441" s="152"/>
      <c r="QHB441" s="152"/>
      <c r="QHC441" s="152"/>
      <c r="QHD441" s="152"/>
      <c r="QHE441" s="152"/>
      <c r="QHF441" s="152"/>
      <c r="QHG441" s="152"/>
      <c r="QHH441" s="152"/>
      <c r="QHI441" s="152"/>
      <c r="QHJ441" s="152"/>
      <c r="QHK441" s="152"/>
      <c r="QHL441" s="152"/>
      <c r="QHM441" s="152"/>
      <c r="QHN441" s="152"/>
      <c r="QHO441" s="152"/>
      <c r="QHP441" s="152"/>
      <c r="QHQ441" s="152"/>
      <c r="QHR441" s="152"/>
      <c r="QHS441" s="152"/>
      <c r="QHT441" s="152"/>
      <c r="QHU441" s="152"/>
      <c r="QHV441" s="152"/>
      <c r="QHW441" s="152"/>
      <c r="QHX441" s="152"/>
      <c r="QHY441" s="152"/>
      <c r="QHZ441" s="152"/>
      <c r="QIA441" s="152"/>
      <c r="QIB441" s="152"/>
      <c r="QIC441" s="152"/>
      <c r="QID441" s="152"/>
      <c r="QIE441" s="152"/>
      <c r="QIF441" s="152"/>
      <c r="QIG441" s="152"/>
      <c r="QIH441" s="152"/>
      <c r="QII441" s="152"/>
      <c r="QIJ441" s="152"/>
      <c r="QIK441" s="152"/>
      <c r="QIL441" s="152"/>
      <c r="QIM441" s="152"/>
      <c r="QIN441" s="152"/>
      <c r="QIO441" s="152"/>
      <c r="QIP441" s="152"/>
      <c r="QIQ441" s="152"/>
      <c r="QIR441" s="152"/>
      <c r="QIS441" s="152"/>
      <c r="QIT441" s="152"/>
      <c r="QIU441" s="152"/>
      <c r="QIV441" s="152"/>
      <c r="QIW441" s="152"/>
      <c r="QIX441" s="152"/>
      <c r="QIY441" s="152"/>
      <c r="QIZ441" s="152"/>
      <c r="QJA441" s="152"/>
      <c r="QJB441" s="152"/>
      <c r="QJC441" s="152"/>
      <c r="QJD441" s="152"/>
      <c r="QJE441" s="152"/>
      <c r="QJF441" s="152"/>
      <c r="QJG441" s="152"/>
      <c r="QJH441" s="152"/>
      <c r="QJI441" s="152"/>
      <c r="QJJ441" s="152"/>
      <c r="QJK441" s="152"/>
      <c r="QJL441" s="152"/>
      <c r="QJM441" s="152"/>
      <c r="QJN441" s="152"/>
      <c r="QJO441" s="152"/>
      <c r="QJP441" s="152"/>
      <c r="QJQ441" s="152"/>
      <c r="QJR441" s="152"/>
      <c r="QJS441" s="152"/>
      <c r="QJT441" s="152"/>
      <c r="QJU441" s="152"/>
      <c r="QJV441" s="152"/>
      <c r="QJW441" s="152"/>
      <c r="QJX441" s="152"/>
      <c r="QJY441" s="152"/>
      <c r="QJZ441" s="152"/>
      <c r="QKA441" s="152"/>
      <c r="QKB441" s="152"/>
      <c r="QKC441" s="152"/>
      <c r="QKD441" s="152"/>
      <c r="QKE441" s="152"/>
      <c r="QKF441" s="152"/>
      <c r="QKG441" s="152"/>
      <c r="QKH441" s="152"/>
      <c r="QKI441" s="152"/>
      <c r="QKJ441" s="152"/>
      <c r="QKK441" s="152"/>
      <c r="QKL441" s="152"/>
      <c r="QKM441" s="152"/>
      <c r="QKN441" s="152"/>
      <c r="QKO441" s="152"/>
      <c r="QKP441" s="152"/>
      <c r="QKQ441" s="152"/>
      <c r="QKR441" s="152"/>
      <c r="QKS441" s="152"/>
      <c r="QKT441" s="152"/>
      <c r="QKU441" s="152"/>
      <c r="QKV441" s="152"/>
      <c r="QKW441" s="152"/>
      <c r="QKX441" s="152"/>
      <c r="QKY441" s="152"/>
      <c r="QKZ441" s="152"/>
      <c r="QLA441" s="152"/>
      <c r="QLB441" s="152"/>
      <c r="QLC441" s="152"/>
      <c r="QLD441" s="152"/>
      <c r="QLE441" s="152"/>
      <c r="QLF441" s="152"/>
      <c r="QLG441" s="152"/>
      <c r="QLH441" s="152"/>
      <c r="QLI441" s="152"/>
      <c r="QLJ441" s="152"/>
      <c r="QLK441" s="152"/>
      <c r="QLL441" s="152"/>
      <c r="QLM441" s="152"/>
      <c r="QLN441" s="152"/>
      <c r="QLO441" s="152"/>
      <c r="QLP441" s="152"/>
      <c r="QLQ441" s="152"/>
      <c r="QLR441" s="152"/>
      <c r="QLS441" s="152"/>
      <c r="QLT441" s="152"/>
      <c r="QLU441" s="152"/>
      <c r="QLV441" s="152"/>
      <c r="QLW441" s="152"/>
      <c r="QLX441" s="152"/>
      <c r="QLY441" s="152"/>
      <c r="QLZ441" s="152"/>
      <c r="QMA441" s="152"/>
      <c r="QMB441" s="152"/>
      <c r="QMC441" s="152"/>
      <c r="QMD441" s="152"/>
      <c r="QME441" s="152"/>
      <c r="QMF441" s="152"/>
      <c r="QMG441" s="152"/>
      <c r="QMH441" s="152"/>
      <c r="QMI441" s="152"/>
      <c r="QMJ441" s="152"/>
      <c r="QMK441" s="152"/>
      <c r="QML441" s="152"/>
      <c r="QMM441" s="152"/>
      <c r="QMN441" s="152"/>
      <c r="QMO441" s="152"/>
      <c r="QMP441" s="152"/>
      <c r="QMQ441" s="152"/>
      <c r="QMR441" s="152"/>
      <c r="QMS441" s="152"/>
      <c r="QMT441" s="152"/>
      <c r="QMU441" s="152"/>
      <c r="QMV441" s="152"/>
      <c r="QMW441" s="152"/>
      <c r="QMX441" s="152"/>
      <c r="QMY441" s="152"/>
      <c r="QMZ441" s="152"/>
      <c r="QNA441" s="152"/>
      <c r="QNB441" s="152"/>
      <c r="QNC441" s="152"/>
      <c r="QND441" s="152"/>
      <c r="QNE441" s="152"/>
      <c r="QNF441" s="152"/>
      <c r="QNG441" s="152"/>
      <c r="QNH441" s="152"/>
      <c r="QNI441" s="152"/>
      <c r="QNJ441" s="152"/>
      <c r="QNK441" s="152"/>
      <c r="QNL441" s="152"/>
      <c r="QNM441" s="152"/>
      <c r="QNN441" s="152"/>
      <c r="QNO441" s="152"/>
      <c r="QNP441" s="152"/>
      <c r="QNQ441" s="152"/>
      <c r="QNR441" s="152"/>
      <c r="QNS441" s="152"/>
      <c r="QNT441" s="152"/>
      <c r="QNU441" s="152"/>
      <c r="QNV441" s="152"/>
      <c r="QNW441" s="152"/>
      <c r="QNX441" s="152"/>
      <c r="QNY441" s="152"/>
      <c r="QNZ441" s="152"/>
      <c r="QOA441" s="152"/>
      <c r="QOB441" s="152"/>
      <c r="QOC441" s="152"/>
      <c r="QOD441" s="152"/>
      <c r="QOE441" s="152"/>
      <c r="QOF441" s="152"/>
      <c r="QOG441" s="152"/>
      <c r="QOH441" s="152"/>
      <c r="QOI441" s="152"/>
      <c r="QOJ441" s="152"/>
      <c r="QOK441" s="152"/>
      <c r="QOL441" s="152"/>
      <c r="QOM441" s="152"/>
      <c r="QON441" s="152"/>
      <c r="QOO441" s="152"/>
      <c r="QOP441" s="152"/>
      <c r="QOQ441" s="152"/>
      <c r="QOR441" s="152"/>
      <c r="QOS441" s="152"/>
      <c r="QOT441" s="152"/>
      <c r="QOU441" s="152"/>
      <c r="QOV441" s="152"/>
      <c r="QOW441" s="152"/>
      <c r="QOX441" s="152"/>
      <c r="QOY441" s="152"/>
      <c r="QOZ441" s="152"/>
      <c r="QPA441" s="152"/>
      <c r="QPB441" s="152"/>
      <c r="QPC441" s="152"/>
      <c r="QPD441" s="152"/>
      <c r="QPE441" s="152"/>
      <c r="QPF441" s="152"/>
      <c r="QPG441" s="152"/>
      <c r="QPH441" s="152"/>
      <c r="QPI441" s="152"/>
      <c r="QPJ441" s="152"/>
      <c r="QPK441" s="152"/>
      <c r="QPL441" s="152"/>
      <c r="QPM441" s="152"/>
      <c r="QPN441" s="152"/>
      <c r="QPO441" s="152"/>
      <c r="QPP441" s="152"/>
      <c r="QPQ441" s="152"/>
      <c r="QPR441" s="152"/>
      <c r="QPS441" s="152"/>
      <c r="QPT441" s="152"/>
      <c r="QPU441" s="152"/>
      <c r="QPV441" s="152"/>
      <c r="QPW441" s="152"/>
      <c r="QPX441" s="152"/>
      <c r="QPY441" s="152"/>
      <c r="QPZ441" s="152"/>
      <c r="QQA441" s="152"/>
      <c r="QQB441" s="152"/>
      <c r="QQC441" s="152"/>
      <c r="QQD441" s="152"/>
      <c r="QQE441" s="152"/>
      <c r="QQF441" s="152"/>
      <c r="QQG441" s="152"/>
      <c r="QQH441" s="152"/>
      <c r="QQI441" s="152"/>
      <c r="QQJ441" s="152"/>
      <c r="QQK441" s="152"/>
      <c r="QQL441" s="152"/>
      <c r="QQM441" s="152"/>
      <c r="QQN441" s="152"/>
      <c r="QQO441" s="152"/>
      <c r="QQP441" s="152"/>
      <c r="QQQ441" s="152"/>
      <c r="QQR441" s="152"/>
      <c r="QQS441" s="152"/>
      <c r="QQT441" s="152"/>
      <c r="QQU441" s="152"/>
      <c r="QQV441" s="152"/>
      <c r="QQW441" s="152"/>
      <c r="QQX441" s="152"/>
      <c r="QQY441" s="152"/>
      <c r="QQZ441" s="152"/>
      <c r="QRA441" s="152"/>
      <c r="QRB441" s="152"/>
      <c r="QRC441" s="152"/>
      <c r="QRD441" s="152"/>
      <c r="QRE441" s="152"/>
      <c r="QRF441" s="152"/>
      <c r="QRG441" s="152"/>
      <c r="QRH441" s="152"/>
      <c r="QRI441" s="152"/>
      <c r="QRJ441" s="152"/>
      <c r="QRK441" s="152"/>
      <c r="QRL441" s="152"/>
      <c r="QRM441" s="152"/>
      <c r="QRN441" s="152"/>
      <c r="QRO441" s="152"/>
      <c r="QRP441" s="152"/>
      <c r="QRQ441" s="152"/>
      <c r="QRR441" s="152"/>
      <c r="QRS441" s="152"/>
      <c r="QRT441" s="152"/>
      <c r="QRU441" s="152"/>
      <c r="QRV441" s="152"/>
      <c r="QRW441" s="152"/>
      <c r="QRX441" s="152"/>
      <c r="QRY441" s="152"/>
      <c r="QRZ441" s="152"/>
      <c r="QSA441" s="152"/>
      <c r="QSB441" s="152"/>
      <c r="QSC441" s="152"/>
      <c r="QSD441" s="152"/>
      <c r="QSE441" s="152"/>
      <c r="QSF441" s="152"/>
      <c r="QSG441" s="152"/>
      <c r="QSH441" s="152"/>
      <c r="QSI441" s="152"/>
      <c r="QSJ441" s="152"/>
      <c r="QSK441" s="152"/>
      <c r="QSL441" s="152"/>
      <c r="QSM441" s="152"/>
      <c r="QSN441" s="152"/>
      <c r="QSO441" s="152"/>
      <c r="QSP441" s="152"/>
      <c r="QSQ441" s="152"/>
      <c r="QSR441" s="152"/>
      <c r="QSS441" s="152"/>
      <c r="QST441" s="152"/>
      <c r="QSU441" s="152"/>
      <c r="QSV441" s="152"/>
      <c r="QSW441" s="152"/>
      <c r="QSX441" s="152"/>
      <c r="QSY441" s="152"/>
      <c r="QSZ441" s="152"/>
      <c r="QTA441" s="152"/>
      <c r="QTB441" s="152"/>
      <c r="QTC441" s="152"/>
      <c r="QTD441" s="152"/>
      <c r="QTE441" s="152"/>
      <c r="QTF441" s="152"/>
      <c r="QTG441" s="152"/>
      <c r="QTH441" s="152"/>
      <c r="QTI441" s="152"/>
      <c r="QTJ441" s="152"/>
      <c r="QTK441" s="152"/>
      <c r="QTL441" s="152"/>
      <c r="QTM441" s="152"/>
      <c r="QTN441" s="152"/>
      <c r="QTO441" s="152"/>
      <c r="QTP441" s="152"/>
      <c r="QTQ441" s="152"/>
      <c r="QTR441" s="152"/>
      <c r="QTS441" s="152"/>
      <c r="QTT441" s="152"/>
      <c r="QTU441" s="152"/>
      <c r="QTV441" s="152"/>
      <c r="QTW441" s="152"/>
      <c r="QTX441" s="152"/>
      <c r="QTY441" s="152"/>
      <c r="QTZ441" s="152"/>
      <c r="QUA441" s="152"/>
      <c r="QUB441" s="152"/>
      <c r="QUC441" s="152"/>
      <c r="QUD441" s="152"/>
      <c r="QUE441" s="152"/>
      <c r="QUF441" s="152"/>
      <c r="QUG441" s="152"/>
      <c r="QUH441" s="152"/>
      <c r="QUI441" s="152"/>
      <c r="QUJ441" s="152"/>
      <c r="QUK441" s="152"/>
      <c r="QUL441" s="152"/>
      <c r="QUM441" s="152"/>
      <c r="QUN441" s="152"/>
      <c r="QUO441" s="152"/>
      <c r="QUP441" s="152"/>
      <c r="QUQ441" s="152"/>
      <c r="QUR441" s="152"/>
      <c r="QUS441" s="152"/>
      <c r="QUT441" s="152"/>
      <c r="QUU441" s="152"/>
      <c r="QUV441" s="152"/>
      <c r="QUW441" s="152"/>
      <c r="QUX441" s="152"/>
      <c r="QUY441" s="152"/>
      <c r="QUZ441" s="152"/>
      <c r="QVA441" s="152"/>
      <c r="QVB441" s="152"/>
      <c r="QVC441" s="152"/>
      <c r="QVD441" s="152"/>
      <c r="QVE441" s="152"/>
      <c r="QVF441" s="152"/>
      <c r="QVG441" s="152"/>
      <c r="QVH441" s="152"/>
      <c r="QVI441" s="152"/>
      <c r="QVJ441" s="152"/>
      <c r="QVK441" s="152"/>
      <c r="QVL441" s="152"/>
      <c r="QVM441" s="152"/>
      <c r="QVN441" s="152"/>
      <c r="QVO441" s="152"/>
      <c r="QVP441" s="152"/>
      <c r="QVQ441" s="152"/>
      <c r="QVR441" s="152"/>
      <c r="QVS441" s="152"/>
      <c r="QVT441" s="152"/>
      <c r="QVU441" s="152"/>
      <c r="QVV441" s="152"/>
      <c r="QVW441" s="152"/>
      <c r="QVX441" s="152"/>
      <c r="QVY441" s="152"/>
      <c r="QVZ441" s="152"/>
      <c r="QWA441" s="152"/>
      <c r="QWB441" s="152"/>
      <c r="QWC441" s="152"/>
      <c r="QWD441" s="152"/>
      <c r="QWE441" s="152"/>
      <c r="QWF441" s="152"/>
      <c r="QWG441" s="152"/>
      <c r="QWH441" s="152"/>
      <c r="QWI441" s="152"/>
      <c r="QWJ441" s="152"/>
      <c r="QWK441" s="152"/>
      <c r="QWL441" s="152"/>
      <c r="QWM441" s="152"/>
      <c r="QWN441" s="152"/>
      <c r="QWO441" s="152"/>
      <c r="QWP441" s="152"/>
      <c r="QWQ441" s="152"/>
      <c r="QWR441" s="152"/>
      <c r="QWS441" s="152"/>
      <c r="QWT441" s="152"/>
      <c r="QWU441" s="152"/>
      <c r="QWV441" s="152"/>
      <c r="QWW441" s="152"/>
      <c r="QWX441" s="152"/>
      <c r="QWY441" s="152"/>
      <c r="QWZ441" s="152"/>
      <c r="QXA441" s="152"/>
      <c r="QXB441" s="152"/>
      <c r="QXC441" s="152"/>
      <c r="QXD441" s="152"/>
      <c r="QXE441" s="152"/>
      <c r="QXF441" s="152"/>
      <c r="QXG441" s="152"/>
      <c r="QXH441" s="152"/>
      <c r="QXI441" s="152"/>
      <c r="QXJ441" s="152"/>
      <c r="QXK441" s="152"/>
      <c r="QXL441" s="152"/>
      <c r="QXM441" s="152"/>
      <c r="QXN441" s="152"/>
      <c r="QXO441" s="152"/>
      <c r="QXP441" s="152"/>
      <c r="QXQ441" s="152"/>
      <c r="QXR441" s="152"/>
      <c r="QXS441" s="152"/>
      <c r="QXT441" s="152"/>
      <c r="QXU441" s="152"/>
      <c r="QXV441" s="152"/>
      <c r="QXW441" s="152"/>
      <c r="QXX441" s="152"/>
      <c r="QXY441" s="152"/>
      <c r="QXZ441" s="152"/>
      <c r="QYA441" s="152"/>
      <c r="QYB441" s="152"/>
      <c r="QYC441" s="152"/>
      <c r="QYD441" s="152"/>
      <c r="QYE441" s="152"/>
      <c r="QYF441" s="152"/>
      <c r="QYG441" s="152"/>
      <c r="QYH441" s="152"/>
      <c r="QYI441" s="152"/>
      <c r="QYJ441" s="152"/>
      <c r="QYK441" s="152"/>
      <c r="QYL441" s="152"/>
      <c r="QYM441" s="152"/>
      <c r="QYN441" s="152"/>
      <c r="QYO441" s="152"/>
      <c r="QYP441" s="152"/>
      <c r="QYQ441" s="152"/>
      <c r="QYR441" s="152"/>
      <c r="QYS441" s="152"/>
      <c r="QYT441" s="152"/>
      <c r="QYU441" s="152"/>
      <c r="QYV441" s="152"/>
      <c r="QYW441" s="152"/>
      <c r="QYX441" s="152"/>
      <c r="QYY441" s="152"/>
      <c r="QYZ441" s="152"/>
      <c r="QZA441" s="152"/>
      <c r="QZB441" s="152"/>
      <c r="QZC441" s="152"/>
      <c r="QZD441" s="152"/>
      <c r="QZE441" s="152"/>
      <c r="QZF441" s="152"/>
      <c r="QZG441" s="152"/>
      <c r="QZH441" s="152"/>
      <c r="QZI441" s="152"/>
      <c r="QZJ441" s="152"/>
      <c r="QZK441" s="152"/>
      <c r="QZL441" s="152"/>
      <c r="QZM441" s="152"/>
      <c r="QZN441" s="152"/>
      <c r="QZO441" s="152"/>
      <c r="QZP441" s="152"/>
      <c r="QZQ441" s="152"/>
      <c r="QZR441" s="152"/>
      <c r="QZS441" s="152"/>
      <c r="QZT441" s="152"/>
      <c r="QZU441" s="152"/>
      <c r="QZV441" s="152"/>
      <c r="QZW441" s="152"/>
      <c r="QZX441" s="152"/>
      <c r="QZY441" s="152"/>
      <c r="QZZ441" s="152"/>
      <c r="RAA441" s="152"/>
      <c r="RAB441" s="152"/>
      <c r="RAC441" s="152"/>
      <c r="RAD441" s="152"/>
      <c r="RAE441" s="152"/>
      <c r="RAF441" s="152"/>
      <c r="RAG441" s="152"/>
      <c r="RAH441" s="152"/>
      <c r="RAI441" s="152"/>
      <c r="RAJ441" s="152"/>
      <c r="RAK441" s="152"/>
      <c r="RAL441" s="152"/>
      <c r="RAM441" s="152"/>
      <c r="RAN441" s="152"/>
      <c r="RAO441" s="152"/>
      <c r="RAP441" s="152"/>
      <c r="RAQ441" s="152"/>
      <c r="RAR441" s="152"/>
      <c r="RAS441" s="152"/>
      <c r="RAT441" s="152"/>
      <c r="RAU441" s="152"/>
      <c r="RAV441" s="152"/>
      <c r="RAW441" s="152"/>
      <c r="RAX441" s="152"/>
      <c r="RAY441" s="152"/>
      <c r="RAZ441" s="152"/>
      <c r="RBA441" s="152"/>
      <c r="RBB441" s="152"/>
      <c r="RBC441" s="152"/>
      <c r="RBD441" s="152"/>
      <c r="RBE441" s="152"/>
      <c r="RBF441" s="152"/>
      <c r="RBG441" s="152"/>
      <c r="RBH441" s="152"/>
      <c r="RBI441" s="152"/>
      <c r="RBJ441" s="152"/>
      <c r="RBK441" s="152"/>
      <c r="RBL441" s="152"/>
      <c r="RBM441" s="152"/>
      <c r="RBN441" s="152"/>
      <c r="RBO441" s="152"/>
      <c r="RBP441" s="152"/>
      <c r="RBQ441" s="152"/>
      <c r="RBR441" s="152"/>
      <c r="RBS441" s="152"/>
      <c r="RBT441" s="152"/>
      <c r="RBU441" s="152"/>
      <c r="RBV441" s="152"/>
      <c r="RBW441" s="152"/>
      <c r="RBX441" s="152"/>
      <c r="RBY441" s="152"/>
      <c r="RBZ441" s="152"/>
      <c r="RCA441" s="152"/>
      <c r="RCB441" s="152"/>
      <c r="RCC441" s="152"/>
      <c r="RCD441" s="152"/>
      <c r="RCE441" s="152"/>
      <c r="RCF441" s="152"/>
      <c r="RCG441" s="152"/>
      <c r="RCH441" s="152"/>
      <c r="RCI441" s="152"/>
      <c r="RCJ441" s="152"/>
      <c r="RCK441" s="152"/>
      <c r="RCL441" s="152"/>
      <c r="RCM441" s="152"/>
      <c r="RCN441" s="152"/>
      <c r="RCO441" s="152"/>
      <c r="RCP441" s="152"/>
      <c r="RCQ441" s="152"/>
      <c r="RCR441" s="152"/>
      <c r="RCS441" s="152"/>
      <c r="RCT441" s="152"/>
      <c r="RCU441" s="152"/>
      <c r="RCV441" s="152"/>
      <c r="RCW441" s="152"/>
      <c r="RCX441" s="152"/>
      <c r="RCY441" s="152"/>
      <c r="RCZ441" s="152"/>
      <c r="RDA441" s="152"/>
      <c r="RDB441" s="152"/>
      <c r="RDC441" s="152"/>
      <c r="RDD441" s="152"/>
      <c r="RDE441" s="152"/>
      <c r="RDF441" s="152"/>
      <c r="RDG441" s="152"/>
      <c r="RDH441" s="152"/>
      <c r="RDI441" s="152"/>
      <c r="RDJ441" s="152"/>
      <c r="RDK441" s="152"/>
      <c r="RDL441" s="152"/>
      <c r="RDM441" s="152"/>
      <c r="RDN441" s="152"/>
      <c r="RDO441" s="152"/>
      <c r="RDP441" s="152"/>
      <c r="RDQ441" s="152"/>
      <c r="RDR441" s="152"/>
      <c r="RDS441" s="152"/>
      <c r="RDT441" s="152"/>
      <c r="RDU441" s="152"/>
      <c r="RDV441" s="152"/>
      <c r="RDW441" s="152"/>
      <c r="RDX441" s="152"/>
      <c r="RDY441" s="152"/>
      <c r="RDZ441" s="152"/>
      <c r="REA441" s="152"/>
      <c r="REB441" s="152"/>
      <c r="REC441" s="152"/>
      <c r="RED441" s="152"/>
      <c r="REE441" s="152"/>
      <c r="REF441" s="152"/>
      <c r="REG441" s="152"/>
      <c r="REH441" s="152"/>
      <c r="REI441" s="152"/>
      <c r="REJ441" s="152"/>
      <c r="REK441" s="152"/>
      <c r="REL441" s="152"/>
      <c r="REM441" s="152"/>
      <c r="REN441" s="152"/>
      <c r="REO441" s="152"/>
      <c r="REP441" s="152"/>
      <c r="REQ441" s="152"/>
      <c r="RER441" s="152"/>
      <c r="RES441" s="152"/>
      <c r="RET441" s="152"/>
      <c r="REU441" s="152"/>
      <c r="REV441" s="152"/>
      <c r="REW441" s="152"/>
      <c r="REX441" s="152"/>
      <c r="REY441" s="152"/>
      <c r="REZ441" s="152"/>
      <c r="RFA441" s="152"/>
      <c r="RFB441" s="152"/>
      <c r="RFC441" s="152"/>
      <c r="RFD441" s="152"/>
      <c r="RFE441" s="152"/>
      <c r="RFF441" s="152"/>
      <c r="RFG441" s="152"/>
      <c r="RFH441" s="152"/>
      <c r="RFI441" s="152"/>
      <c r="RFJ441" s="152"/>
      <c r="RFK441" s="152"/>
      <c r="RFL441" s="152"/>
      <c r="RFM441" s="152"/>
      <c r="RFN441" s="152"/>
      <c r="RFO441" s="152"/>
      <c r="RFP441" s="152"/>
      <c r="RFQ441" s="152"/>
      <c r="RFR441" s="152"/>
      <c r="RFS441" s="152"/>
      <c r="RFT441" s="152"/>
      <c r="RFU441" s="152"/>
      <c r="RFV441" s="152"/>
      <c r="RFW441" s="152"/>
      <c r="RFX441" s="152"/>
      <c r="RFY441" s="152"/>
      <c r="RFZ441" s="152"/>
      <c r="RGA441" s="152"/>
      <c r="RGB441" s="152"/>
      <c r="RGC441" s="152"/>
      <c r="RGD441" s="152"/>
      <c r="RGE441" s="152"/>
      <c r="RGF441" s="152"/>
      <c r="RGG441" s="152"/>
      <c r="RGH441" s="152"/>
      <c r="RGI441" s="152"/>
      <c r="RGJ441" s="152"/>
      <c r="RGK441" s="152"/>
      <c r="RGL441" s="152"/>
      <c r="RGM441" s="152"/>
      <c r="RGN441" s="152"/>
      <c r="RGO441" s="152"/>
      <c r="RGP441" s="152"/>
      <c r="RGQ441" s="152"/>
      <c r="RGR441" s="152"/>
      <c r="RGS441" s="152"/>
      <c r="RGT441" s="152"/>
      <c r="RGU441" s="152"/>
      <c r="RGV441" s="152"/>
      <c r="RGW441" s="152"/>
      <c r="RGX441" s="152"/>
      <c r="RGY441" s="152"/>
      <c r="RGZ441" s="152"/>
      <c r="RHA441" s="152"/>
      <c r="RHB441" s="152"/>
      <c r="RHC441" s="152"/>
      <c r="RHD441" s="152"/>
      <c r="RHE441" s="152"/>
      <c r="RHF441" s="152"/>
      <c r="RHG441" s="152"/>
      <c r="RHH441" s="152"/>
      <c r="RHI441" s="152"/>
      <c r="RHJ441" s="152"/>
      <c r="RHK441" s="152"/>
      <c r="RHL441" s="152"/>
      <c r="RHM441" s="152"/>
      <c r="RHN441" s="152"/>
      <c r="RHO441" s="152"/>
      <c r="RHP441" s="152"/>
      <c r="RHQ441" s="152"/>
      <c r="RHR441" s="152"/>
      <c r="RHS441" s="152"/>
      <c r="RHT441" s="152"/>
      <c r="RHU441" s="152"/>
      <c r="RHV441" s="152"/>
      <c r="RHW441" s="152"/>
      <c r="RHX441" s="152"/>
      <c r="RHY441" s="152"/>
      <c r="RHZ441" s="152"/>
      <c r="RIA441" s="152"/>
      <c r="RIB441" s="152"/>
      <c r="RIC441" s="152"/>
      <c r="RID441" s="152"/>
      <c r="RIE441" s="152"/>
      <c r="RIF441" s="152"/>
      <c r="RIG441" s="152"/>
      <c r="RIH441" s="152"/>
      <c r="RII441" s="152"/>
      <c r="RIJ441" s="152"/>
      <c r="RIK441" s="152"/>
      <c r="RIL441" s="152"/>
      <c r="RIM441" s="152"/>
      <c r="RIN441" s="152"/>
      <c r="RIO441" s="152"/>
      <c r="RIP441" s="152"/>
      <c r="RIQ441" s="152"/>
      <c r="RIR441" s="152"/>
      <c r="RIS441" s="152"/>
      <c r="RIT441" s="152"/>
      <c r="RIU441" s="152"/>
      <c r="RIV441" s="152"/>
      <c r="RIW441" s="152"/>
      <c r="RIX441" s="152"/>
      <c r="RIY441" s="152"/>
      <c r="RIZ441" s="152"/>
      <c r="RJA441" s="152"/>
      <c r="RJB441" s="152"/>
      <c r="RJC441" s="152"/>
      <c r="RJD441" s="152"/>
      <c r="RJE441" s="152"/>
      <c r="RJF441" s="152"/>
      <c r="RJG441" s="152"/>
      <c r="RJH441" s="152"/>
      <c r="RJI441" s="152"/>
      <c r="RJJ441" s="152"/>
      <c r="RJK441" s="152"/>
      <c r="RJL441" s="152"/>
      <c r="RJM441" s="152"/>
      <c r="RJN441" s="152"/>
      <c r="RJO441" s="152"/>
      <c r="RJP441" s="152"/>
      <c r="RJQ441" s="152"/>
      <c r="RJR441" s="152"/>
      <c r="RJS441" s="152"/>
      <c r="RJT441" s="152"/>
      <c r="RJU441" s="152"/>
      <c r="RJV441" s="152"/>
      <c r="RJW441" s="152"/>
      <c r="RJX441" s="152"/>
      <c r="RJY441" s="152"/>
      <c r="RJZ441" s="152"/>
      <c r="RKA441" s="152"/>
      <c r="RKB441" s="152"/>
      <c r="RKC441" s="152"/>
      <c r="RKD441" s="152"/>
      <c r="RKE441" s="152"/>
      <c r="RKF441" s="152"/>
      <c r="RKG441" s="152"/>
      <c r="RKH441" s="152"/>
      <c r="RKI441" s="152"/>
      <c r="RKJ441" s="152"/>
      <c r="RKK441" s="152"/>
      <c r="RKL441" s="152"/>
      <c r="RKM441" s="152"/>
      <c r="RKN441" s="152"/>
      <c r="RKO441" s="152"/>
      <c r="RKP441" s="152"/>
      <c r="RKQ441" s="152"/>
      <c r="RKR441" s="152"/>
      <c r="RKS441" s="152"/>
      <c r="RKT441" s="152"/>
      <c r="RKU441" s="152"/>
      <c r="RKV441" s="152"/>
      <c r="RKW441" s="152"/>
      <c r="RKX441" s="152"/>
      <c r="RKY441" s="152"/>
      <c r="RKZ441" s="152"/>
      <c r="RLA441" s="152"/>
      <c r="RLB441" s="152"/>
      <c r="RLC441" s="152"/>
      <c r="RLD441" s="152"/>
      <c r="RLE441" s="152"/>
      <c r="RLF441" s="152"/>
      <c r="RLG441" s="152"/>
      <c r="RLH441" s="152"/>
      <c r="RLI441" s="152"/>
      <c r="RLJ441" s="152"/>
      <c r="RLK441" s="152"/>
      <c r="RLL441" s="152"/>
      <c r="RLM441" s="152"/>
      <c r="RLN441" s="152"/>
      <c r="RLO441" s="152"/>
      <c r="RLP441" s="152"/>
      <c r="RLQ441" s="152"/>
      <c r="RLR441" s="152"/>
      <c r="RLS441" s="152"/>
      <c r="RLT441" s="152"/>
      <c r="RLU441" s="152"/>
      <c r="RLV441" s="152"/>
      <c r="RLW441" s="152"/>
      <c r="RLX441" s="152"/>
      <c r="RLY441" s="152"/>
      <c r="RLZ441" s="152"/>
      <c r="RMA441" s="152"/>
      <c r="RMB441" s="152"/>
      <c r="RMC441" s="152"/>
      <c r="RMD441" s="152"/>
      <c r="RME441" s="152"/>
      <c r="RMF441" s="152"/>
      <c r="RMG441" s="152"/>
      <c r="RMH441" s="152"/>
      <c r="RMI441" s="152"/>
      <c r="RMJ441" s="152"/>
      <c r="RMK441" s="152"/>
      <c r="RML441" s="152"/>
      <c r="RMM441" s="152"/>
      <c r="RMN441" s="152"/>
      <c r="RMO441" s="152"/>
      <c r="RMP441" s="152"/>
      <c r="RMQ441" s="152"/>
      <c r="RMR441" s="152"/>
      <c r="RMS441" s="152"/>
      <c r="RMT441" s="152"/>
      <c r="RMU441" s="152"/>
      <c r="RMV441" s="152"/>
      <c r="RMW441" s="152"/>
      <c r="RMX441" s="152"/>
      <c r="RMY441" s="152"/>
      <c r="RMZ441" s="152"/>
      <c r="RNA441" s="152"/>
      <c r="RNB441" s="152"/>
      <c r="RNC441" s="152"/>
      <c r="RND441" s="152"/>
      <c r="RNE441" s="152"/>
      <c r="RNF441" s="152"/>
      <c r="RNG441" s="152"/>
      <c r="RNH441" s="152"/>
      <c r="RNI441" s="152"/>
      <c r="RNJ441" s="152"/>
      <c r="RNK441" s="152"/>
      <c r="RNL441" s="152"/>
      <c r="RNM441" s="152"/>
      <c r="RNN441" s="152"/>
      <c r="RNO441" s="152"/>
      <c r="RNP441" s="152"/>
      <c r="RNQ441" s="152"/>
      <c r="RNR441" s="152"/>
      <c r="RNS441" s="152"/>
      <c r="RNT441" s="152"/>
      <c r="RNU441" s="152"/>
      <c r="RNV441" s="152"/>
      <c r="RNW441" s="152"/>
      <c r="RNX441" s="152"/>
      <c r="RNY441" s="152"/>
      <c r="RNZ441" s="152"/>
      <c r="ROA441" s="152"/>
      <c r="ROB441" s="152"/>
      <c r="ROC441" s="152"/>
      <c r="ROD441" s="152"/>
      <c r="ROE441" s="152"/>
      <c r="ROF441" s="152"/>
      <c r="ROG441" s="152"/>
      <c r="ROH441" s="152"/>
      <c r="ROI441" s="152"/>
      <c r="ROJ441" s="152"/>
      <c r="ROK441" s="152"/>
      <c r="ROL441" s="152"/>
      <c r="ROM441" s="152"/>
      <c r="RON441" s="152"/>
      <c r="ROO441" s="152"/>
      <c r="ROP441" s="152"/>
      <c r="ROQ441" s="152"/>
      <c r="ROR441" s="152"/>
      <c r="ROS441" s="152"/>
      <c r="ROT441" s="152"/>
      <c r="ROU441" s="152"/>
      <c r="ROV441" s="152"/>
      <c r="ROW441" s="152"/>
      <c r="ROX441" s="152"/>
      <c r="ROY441" s="152"/>
      <c r="ROZ441" s="152"/>
      <c r="RPA441" s="152"/>
      <c r="RPB441" s="152"/>
      <c r="RPC441" s="152"/>
      <c r="RPD441" s="152"/>
      <c r="RPE441" s="152"/>
      <c r="RPF441" s="152"/>
      <c r="RPG441" s="152"/>
      <c r="RPH441" s="152"/>
      <c r="RPI441" s="152"/>
      <c r="RPJ441" s="152"/>
      <c r="RPK441" s="152"/>
      <c r="RPL441" s="152"/>
      <c r="RPM441" s="152"/>
      <c r="RPN441" s="152"/>
      <c r="RPO441" s="152"/>
      <c r="RPP441" s="152"/>
      <c r="RPQ441" s="152"/>
      <c r="RPR441" s="152"/>
      <c r="RPS441" s="152"/>
      <c r="RPT441" s="152"/>
      <c r="RPU441" s="152"/>
      <c r="RPV441" s="152"/>
      <c r="RPW441" s="152"/>
      <c r="RPX441" s="152"/>
      <c r="RPY441" s="152"/>
      <c r="RPZ441" s="152"/>
      <c r="RQA441" s="152"/>
      <c r="RQB441" s="152"/>
      <c r="RQC441" s="152"/>
      <c r="RQD441" s="152"/>
      <c r="RQE441" s="152"/>
      <c r="RQF441" s="152"/>
      <c r="RQG441" s="152"/>
      <c r="RQH441" s="152"/>
      <c r="RQI441" s="152"/>
      <c r="RQJ441" s="152"/>
      <c r="RQK441" s="152"/>
      <c r="RQL441" s="152"/>
      <c r="RQM441" s="152"/>
      <c r="RQN441" s="152"/>
      <c r="RQO441" s="152"/>
      <c r="RQP441" s="152"/>
      <c r="RQQ441" s="152"/>
      <c r="RQR441" s="152"/>
      <c r="RQS441" s="152"/>
      <c r="RQT441" s="152"/>
      <c r="RQU441" s="152"/>
      <c r="RQV441" s="152"/>
      <c r="RQW441" s="152"/>
      <c r="RQX441" s="152"/>
      <c r="RQY441" s="152"/>
      <c r="RQZ441" s="152"/>
      <c r="RRA441" s="152"/>
      <c r="RRB441" s="152"/>
      <c r="RRC441" s="152"/>
      <c r="RRD441" s="152"/>
      <c r="RRE441" s="152"/>
      <c r="RRF441" s="152"/>
      <c r="RRG441" s="152"/>
      <c r="RRH441" s="152"/>
      <c r="RRI441" s="152"/>
      <c r="RRJ441" s="152"/>
      <c r="RRK441" s="152"/>
      <c r="RRL441" s="152"/>
      <c r="RRM441" s="152"/>
      <c r="RRN441" s="152"/>
      <c r="RRO441" s="152"/>
      <c r="RRP441" s="152"/>
      <c r="RRQ441" s="152"/>
      <c r="RRR441" s="152"/>
      <c r="RRS441" s="152"/>
      <c r="RRT441" s="152"/>
      <c r="RRU441" s="152"/>
      <c r="RRV441" s="152"/>
      <c r="RRW441" s="152"/>
      <c r="RRX441" s="152"/>
      <c r="RRY441" s="152"/>
      <c r="RRZ441" s="152"/>
      <c r="RSA441" s="152"/>
      <c r="RSB441" s="152"/>
      <c r="RSC441" s="152"/>
      <c r="RSD441" s="152"/>
      <c r="RSE441" s="152"/>
      <c r="RSF441" s="152"/>
      <c r="RSG441" s="152"/>
      <c r="RSH441" s="152"/>
      <c r="RSI441" s="152"/>
      <c r="RSJ441" s="152"/>
      <c r="RSK441" s="152"/>
      <c r="RSL441" s="152"/>
      <c r="RSM441" s="152"/>
      <c r="RSN441" s="152"/>
      <c r="RSO441" s="152"/>
      <c r="RSP441" s="152"/>
      <c r="RSQ441" s="152"/>
      <c r="RSR441" s="152"/>
      <c r="RSS441" s="152"/>
      <c r="RST441" s="152"/>
      <c r="RSU441" s="152"/>
      <c r="RSV441" s="152"/>
      <c r="RSW441" s="152"/>
      <c r="RSX441" s="152"/>
      <c r="RSY441" s="152"/>
      <c r="RSZ441" s="152"/>
      <c r="RTA441" s="152"/>
      <c r="RTB441" s="152"/>
      <c r="RTC441" s="152"/>
      <c r="RTD441" s="152"/>
      <c r="RTE441" s="152"/>
      <c r="RTF441" s="152"/>
      <c r="RTG441" s="152"/>
      <c r="RTH441" s="152"/>
      <c r="RTI441" s="152"/>
      <c r="RTJ441" s="152"/>
      <c r="RTK441" s="152"/>
      <c r="RTL441" s="152"/>
      <c r="RTM441" s="152"/>
      <c r="RTN441" s="152"/>
      <c r="RTO441" s="152"/>
      <c r="RTP441" s="152"/>
      <c r="RTQ441" s="152"/>
      <c r="RTR441" s="152"/>
      <c r="RTS441" s="152"/>
      <c r="RTT441" s="152"/>
      <c r="RTU441" s="152"/>
      <c r="RTV441" s="152"/>
      <c r="RTW441" s="152"/>
      <c r="RTX441" s="152"/>
      <c r="RTY441" s="152"/>
      <c r="RTZ441" s="152"/>
      <c r="RUA441" s="152"/>
      <c r="RUB441" s="152"/>
      <c r="RUC441" s="152"/>
      <c r="RUD441" s="152"/>
      <c r="RUE441" s="152"/>
      <c r="RUF441" s="152"/>
      <c r="RUG441" s="152"/>
      <c r="RUH441" s="152"/>
      <c r="RUI441" s="152"/>
      <c r="RUJ441" s="152"/>
      <c r="RUK441" s="152"/>
      <c r="RUL441" s="152"/>
      <c r="RUM441" s="152"/>
      <c r="RUN441" s="152"/>
      <c r="RUO441" s="152"/>
      <c r="RUP441" s="152"/>
      <c r="RUQ441" s="152"/>
      <c r="RUR441" s="152"/>
      <c r="RUS441" s="152"/>
      <c r="RUT441" s="152"/>
      <c r="RUU441" s="152"/>
      <c r="RUV441" s="152"/>
      <c r="RUW441" s="152"/>
      <c r="RUX441" s="152"/>
      <c r="RUY441" s="152"/>
      <c r="RUZ441" s="152"/>
      <c r="RVA441" s="152"/>
      <c r="RVB441" s="152"/>
      <c r="RVC441" s="152"/>
      <c r="RVD441" s="152"/>
      <c r="RVE441" s="152"/>
      <c r="RVF441" s="152"/>
      <c r="RVG441" s="152"/>
      <c r="RVH441" s="152"/>
      <c r="RVI441" s="152"/>
      <c r="RVJ441" s="152"/>
      <c r="RVK441" s="152"/>
      <c r="RVL441" s="152"/>
      <c r="RVM441" s="152"/>
      <c r="RVN441" s="152"/>
      <c r="RVO441" s="152"/>
      <c r="RVP441" s="152"/>
      <c r="RVQ441" s="152"/>
      <c r="RVR441" s="152"/>
      <c r="RVS441" s="152"/>
      <c r="RVT441" s="152"/>
      <c r="RVU441" s="152"/>
      <c r="RVV441" s="152"/>
      <c r="RVW441" s="152"/>
      <c r="RVX441" s="152"/>
      <c r="RVY441" s="152"/>
      <c r="RVZ441" s="152"/>
      <c r="RWA441" s="152"/>
      <c r="RWB441" s="152"/>
      <c r="RWC441" s="152"/>
      <c r="RWD441" s="152"/>
      <c r="RWE441" s="152"/>
      <c r="RWF441" s="152"/>
      <c r="RWG441" s="152"/>
      <c r="RWH441" s="152"/>
      <c r="RWI441" s="152"/>
      <c r="RWJ441" s="152"/>
      <c r="RWK441" s="152"/>
      <c r="RWL441" s="152"/>
      <c r="RWM441" s="152"/>
      <c r="RWN441" s="152"/>
      <c r="RWO441" s="152"/>
      <c r="RWP441" s="152"/>
      <c r="RWQ441" s="152"/>
      <c r="RWR441" s="152"/>
      <c r="RWS441" s="152"/>
      <c r="RWT441" s="152"/>
      <c r="RWU441" s="152"/>
      <c r="RWV441" s="152"/>
      <c r="RWW441" s="152"/>
      <c r="RWX441" s="152"/>
      <c r="RWY441" s="152"/>
      <c r="RWZ441" s="152"/>
      <c r="RXA441" s="152"/>
      <c r="RXB441" s="152"/>
      <c r="RXC441" s="152"/>
      <c r="RXD441" s="152"/>
      <c r="RXE441" s="152"/>
      <c r="RXF441" s="152"/>
      <c r="RXG441" s="152"/>
      <c r="RXH441" s="152"/>
      <c r="RXI441" s="152"/>
      <c r="RXJ441" s="152"/>
      <c r="RXK441" s="152"/>
      <c r="RXL441" s="152"/>
      <c r="RXM441" s="152"/>
      <c r="RXN441" s="152"/>
      <c r="RXO441" s="152"/>
      <c r="RXP441" s="152"/>
      <c r="RXQ441" s="152"/>
      <c r="RXR441" s="152"/>
      <c r="RXS441" s="152"/>
      <c r="RXT441" s="152"/>
      <c r="RXU441" s="152"/>
      <c r="RXV441" s="152"/>
      <c r="RXW441" s="152"/>
      <c r="RXX441" s="152"/>
      <c r="RXY441" s="152"/>
      <c r="RXZ441" s="152"/>
      <c r="RYA441" s="152"/>
      <c r="RYB441" s="152"/>
      <c r="RYC441" s="152"/>
      <c r="RYD441" s="152"/>
      <c r="RYE441" s="152"/>
      <c r="RYF441" s="152"/>
      <c r="RYG441" s="152"/>
      <c r="RYH441" s="152"/>
      <c r="RYI441" s="152"/>
      <c r="RYJ441" s="152"/>
      <c r="RYK441" s="152"/>
      <c r="RYL441" s="152"/>
      <c r="RYM441" s="152"/>
      <c r="RYN441" s="152"/>
      <c r="RYO441" s="152"/>
      <c r="RYP441" s="152"/>
      <c r="RYQ441" s="152"/>
      <c r="RYR441" s="152"/>
      <c r="RYS441" s="152"/>
      <c r="RYT441" s="152"/>
      <c r="RYU441" s="152"/>
      <c r="RYV441" s="152"/>
      <c r="RYW441" s="152"/>
      <c r="RYX441" s="152"/>
      <c r="RYY441" s="152"/>
      <c r="RYZ441" s="152"/>
      <c r="RZA441" s="152"/>
      <c r="RZB441" s="152"/>
      <c r="RZC441" s="152"/>
      <c r="RZD441" s="152"/>
      <c r="RZE441" s="152"/>
      <c r="RZF441" s="152"/>
      <c r="RZG441" s="152"/>
      <c r="RZH441" s="152"/>
      <c r="RZI441" s="152"/>
      <c r="RZJ441" s="152"/>
      <c r="RZK441" s="152"/>
      <c r="RZL441" s="152"/>
      <c r="RZM441" s="152"/>
      <c r="RZN441" s="152"/>
      <c r="RZO441" s="152"/>
      <c r="RZP441" s="152"/>
      <c r="RZQ441" s="152"/>
      <c r="RZR441" s="152"/>
      <c r="RZS441" s="152"/>
      <c r="RZT441" s="152"/>
      <c r="RZU441" s="152"/>
      <c r="RZV441" s="152"/>
      <c r="RZW441" s="152"/>
      <c r="RZX441" s="152"/>
      <c r="RZY441" s="152"/>
      <c r="RZZ441" s="152"/>
      <c r="SAA441" s="152"/>
      <c r="SAB441" s="152"/>
      <c r="SAC441" s="152"/>
      <c r="SAD441" s="152"/>
      <c r="SAE441" s="152"/>
      <c r="SAF441" s="152"/>
      <c r="SAG441" s="152"/>
      <c r="SAH441" s="152"/>
      <c r="SAI441" s="152"/>
      <c r="SAJ441" s="152"/>
      <c r="SAK441" s="152"/>
      <c r="SAL441" s="152"/>
      <c r="SAM441" s="152"/>
      <c r="SAN441" s="152"/>
      <c r="SAO441" s="152"/>
      <c r="SAP441" s="152"/>
      <c r="SAQ441" s="152"/>
      <c r="SAR441" s="152"/>
      <c r="SAS441" s="152"/>
      <c r="SAT441" s="152"/>
      <c r="SAU441" s="152"/>
      <c r="SAV441" s="152"/>
      <c r="SAW441" s="152"/>
      <c r="SAX441" s="152"/>
      <c r="SAY441" s="152"/>
      <c r="SAZ441" s="152"/>
      <c r="SBA441" s="152"/>
      <c r="SBB441" s="152"/>
      <c r="SBC441" s="152"/>
      <c r="SBD441" s="152"/>
      <c r="SBE441" s="152"/>
      <c r="SBF441" s="152"/>
      <c r="SBG441" s="152"/>
      <c r="SBH441" s="152"/>
      <c r="SBI441" s="152"/>
      <c r="SBJ441" s="152"/>
      <c r="SBK441" s="152"/>
      <c r="SBL441" s="152"/>
      <c r="SBM441" s="152"/>
      <c r="SBN441" s="152"/>
      <c r="SBO441" s="152"/>
      <c r="SBP441" s="152"/>
      <c r="SBQ441" s="152"/>
      <c r="SBR441" s="152"/>
      <c r="SBS441" s="152"/>
      <c r="SBT441" s="152"/>
      <c r="SBU441" s="152"/>
      <c r="SBV441" s="152"/>
      <c r="SBW441" s="152"/>
      <c r="SBX441" s="152"/>
      <c r="SBY441" s="152"/>
      <c r="SBZ441" s="152"/>
      <c r="SCA441" s="152"/>
      <c r="SCB441" s="152"/>
      <c r="SCC441" s="152"/>
      <c r="SCD441" s="152"/>
      <c r="SCE441" s="152"/>
      <c r="SCF441" s="152"/>
      <c r="SCG441" s="152"/>
      <c r="SCH441" s="152"/>
      <c r="SCI441" s="152"/>
      <c r="SCJ441" s="152"/>
      <c r="SCK441" s="152"/>
      <c r="SCL441" s="152"/>
      <c r="SCM441" s="152"/>
      <c r="SCN441" s="152"/>
      <c r="SCO441" s="152"/>
      <c r="SCP441" s="152"/>
      <c r="SCQ441" s="152"/>
      <c r="SCR441" s="152"/>
      <c r="SCS441" s="152"/>
      <c r="SCT441" s="152"/>
      <c r="SCU441" s="152"/>
      <c r="SCV441" s="152"/>
      <c r="SCW441" s="152"/>
      <c r="SCX441" s="152"/>
      <c r="SCY441" s="152"/>
      <c r="SCZ441" s="152"/>
      <c r="SDA441" s="152"/>
      <c r="SDB441" s="152"/>
      <c r="SDC441" s="152"/>
      <c r="SDD441" s="152"/>
      <c r="SDE441" s="152"/>
      <c r="SDF441" s="152"/>
      <c r="SDG441" s="152"/>
      <c r="SDH441" s="152"/>
      <c r="SDI441" s="152"/>
      <c r="SDJ441" s="152"/>
      <c r="SDK441" s="152"/>
      <c r="SDL441" s="152"/>
      <c r="SDM441" s="152"/>
      <c r="SDN441" s="152"/>
      <c r="SDO441" s="152"/>
      <c r="SDP441" s="152"/>
      <c r="SDQ441" s="152"/>
      <c r="SDR441" s="152"/>
      <c r="SDS441" s="152"/>
      <c r="SDT441" s="152"/>
      <c r="SDU441" s="152"/>
      <c r="SDV441" s="152"/>
      <c r="SDW441" s="152"/>
      <c r="SDX441" s="152"/>
      <c r="SDY441" s="152"/>
      <c r="SDZ441" s="152"/>
      <c r="SEA441" s="152"/>
      <c r="SEB441" s="152"/>
      <c r="SEC441" s="152"/>
      <c r="SED441" s="152"/>
      <c r="SEE441" s="152"/>
      <c r="SEF441" s="152"/>
      <c r="SEG441" s="152"/>
      <c r="SEH441" s="152"/>
      <c r="SEI441" s="152"/>
      <c r="SEJ441" s="152"/>
      <c r="SEK441" s="152"/>
      <c r="SEL441" s="152"/>
      <c r="SEM441" s="152"/>
      <c r="SEN441" s="152"/>
      <c r="SEO441" s="152"/>
      <c r="SEP441" s="152"/>
      <c r="SEQ441" s="152"/>
      <c r="SER441" s="152"/>
      <c r="SES441" s="152"/>
      <c r="SET441" s="152"/>
      <c r="SEU441" s="152"/>
      <c r="SEV441" s="152"/>
      <c r="SEW441" s="152"/>
      <c r="SEX441" s="152"/>
      <c r="SEY441" s="152"/>
      <c r="SEZ441" s="152"/>
      <c r="SFA441" s="152"/>
      <c r="SFB441" s="152"/>
      <c r="SFC441" s="152"/>
      <c r="SFD441" s="152"/>
      <c r="SFE441" s="152"/>
      <c r="SFF441" s="152"/>
      <c r="SFG441" s="152"/>
      <c r="SFH441" s="152"/>
      <c r="SFI441" s="152"/>
      <c r="SFJ441" s="152"/>
      <c r="SFK441" s="152"/>
      <c r="SFL441" s="152"/>
      <c r="SFM441" s="152"/>
      <c r="SFN441" s="152"/>
      <c r="SFO441" s="152"/>
      <c r="SFP441" s="152"/>
      <c r="SFQ441" s="152"/>
      <c r="SFR441" s="152"/>
      <c r="SFS441" s="152"/>
      <c r="SFT441" s="152"/>
      <c r="SFU441" s="152"/>
      <c r="SFV441" s="152"/>
      <c r="SFW441" s="152"/>
      <c r="SFX441" s="152"/>
      <c r="SFY441" s="152"/>
      <c r="SFZ441" s="152"/>
      <c r="SGA441" s="152"/>
      <c r="SGB441" s="152"/>
      <c r="SGC441" s="152"/>
      <c r="SGD441" s="152"/>
      <c r="SGE441" s="152"/>
      <c r="SGF441" s="152"/>
      <c r="SGG441" s="152"/>
      <c r="SGH441" s="152"/>
      <c r="SGI441" s="152"/>
      <c r="SGJ441" s="152"/>
      <c r="SGK441" s="152"/>
      <c r="SGL441" s="152"/>
      <c r="SGM441" s="152"/>
      <c r="SGN441" s="152"/>
      <c r="SGO441" s="152"/>
      <c r="SGP441" s="152"/>
      <c r="SGQ441" s="152"/>
      <c r="SGR441" s="152"/>
      <c r="SGS441" s="152"/>
      <c r="SGT441" s="152"/>
      <c r="SGU441" s="152"/>
      <c r="SGV441" s="152"/>
      <c r="SGW441" s="152"/>
      <c r="SGX441" s="152"/>
      <c r="SGY441" s="152"/>
      <c r="SGZ441" s="152"/>
      <c r="SHA441" s="152"/>
      <c r="SHB441" s="152"/>
      <c r="SHC441" s="152"/>
      <c r="SHD441" s="152"/>
      <c r="SHE441" s="152"/>
      <c r="SHF441" s="152"/>
      <c r="SHG441" s="152"/>
      <c r="SHH441" s="152"/>
      <c r="SHI441" s="152"/>
      <c r="SHJ441" s="152"/>
      <c r="SHK441" s="152"/>
      <c r="SHL441" s="152"/>
      <c r="SHM441" s="152"/>
      <c r="SHN441" s="152"/>
      <c r="SHO441" s="152"/>
      <c r="SHP441" s="152"/>
      <c r="SHQ441" s="152"/>
      <c r="SHR441" s="152"/>
      <c r="SHS441" s="152"/>
      <c r="SHT441" s="152"/>
      <c r="SHU441" s="152"/>
      <c r="SHV441" s="152"/>
      <c r="SHW441" s="152"/>
      <c r="SHX441" s="152"/>
      <c r="SHY441" s="152"/>
      <c r="SHZ441" s="152"/>
      <c r="SIA441" s="152"/>
      <c r="SIB441" s="152"/>
      <c r="SIC441" s="152"/>
      <c r="SID441" s="152"/>
      <c r="SIE441" s="152"/>
      <c r="SIF441" s="152"/>
      <c r="SIG441" s="152"/>
      <c r="SIH441" s="152"/>
      <c r="SII441" s="152"/>
      <c r="SIJ441" s="152"/>
      <c r="SIK441" s="152"/>
      <c r="SIL441" s="152"/>
      <c r="SIM441" s="152"/>
      <c r="SIN441" s="152"/>
      <c r="SIO441" s="152"/>
      <c r="SIP441" s="152"/>
      <c r="SIQ441" s="152"/>
      <c r="SIR441" s="152"/>
      <c r="SIS441" s="152"/>
      <c r="SIT441" s="152"/>
      <c r="SIU441" s="152"/>
      <c r="SIV441" s="152"/>
      <c r="SIW441" s="152"/>
      <c r="SIX441" s="152"/>
      <c r="SIY441" s="152"/>
      <c r="SIZ441" s="152"/>
      <c r="SJA441" s="152"/>
      <c r="SJB441" s="152"/>
      <c r="SJC441" s="152"/>
      <c r="SJD441" s="152"/>
      <c r="SJE441" s="152"/>
      <c r="SJF441" s="152"/>
      <c r="SJG441" s="152"/>
      <c r="SJH441" s="152"/>
      <c r="SJI441" s="152"/>
      <c r="SJJ441" s="152"/>
      <c r="SJK441" s="152"/>
      <c r="SJL441" s="152"/>
      <c r="SJM441" s="152"/>
      <c r="SJN441" s="152"/>
      <c r="SJO441" s="152"/>
      <c r="SJP441" s="152"/>
      <c r="SJQ441" s="152"/>
      <c r="SJR441" s="152"/>
      <c r="SJS441" s="152"/>
      <c r="SJT441" s="152"/>
      <c r="SJU441" s="152"/>
      <c r="SJV441" s="152"/>
      <c r="SJW441" s="152"/>
      <c r="SJX441" s="152"/>
      <c r="SJY441" s="152"/>
      <c r="SJZ441" s="152"/>
      <c r="SKA441" s="152"/>
      <c r="SKB441" s="152"/>
      <c r="SKC441" s="152"/>
      <c r="SKD441" s="152"/>
      <c r="SKE441" s="152"/>
      <c r="SKF441" s="152"/>
      <c r="SKG441" s="152"/>
      <c r="SKH441" s="152"/>
      <c r="SKI441" s="152"/>
      <c r="SKJ441" s="152"/>
      <c r="SKK441" s="152"/>
      <c r="SKL441" s="152"/>
      <c r="SKM441" s="152"/>
      <c r="SKN441" s="152"/>
      <c r="SKO441" s="152"/>
      <c r="SKP441" s="152"/>
      <c r="SKQ441" s="152"/>
      <c r="SKR441" s="152"/>
      <c r="SKS441" s="152"/>
      <c r="SKT441" s="152"/>
      <c r="SKU441" s="152"/>
      <c r="SKV441" s="152"/>
      <c r="SKW441" s="152"/>
      <c r="SKX441" s="152"/>
      <c r="SKY441" s="152"/>
      <c r="SKZ441" s="152"/>
      <c r="SLA441" s="152"/>
      <c r="SLB441" s="152"/>
      <c r="SLC441" s="152"/>
      <c r="SLD441" s="152"/>
      <c r="SLE441" s="152"/>
      <c r="SLF441" s="152"/>
      <c r="SLG441" s="152"/>
      <c r="SLH441" s="152"/>
      <c r="SLI441" s="152"/>
      <c r="SLJ441" s="152"/>
      <c r="SLK441" s="152"/>
      <c r="SLL441" s="152"/>
      <c r="SLM441" s="152"/>
      <c r="SLN441" s="152"/>
      <c r="SLO441" s="152"/>
      <c r="SLP441" s="152"/>
      <c r="SLQ441" s="152"/>
      <c r="SLR441" s="152"/>
      <c r="SLS441" s="152"/>
      <c r="SLT441" s="152"/>
      <c r="SLU441" s="152"/>
      <c r="SLV441" s="152"/>
      <c r="SLW441" s="152"/>
      <c r="SLX441" s="152"/>
      <c r="SLY441" s="152"/>
      <c r="SLZ441" s="152"/>
      <c r="SMA441" s="152"/>
      <c r="SMB441" s="152"/>
      <c r="SMC441" s="152"/>
      <c r="SMD441" s="152"/>
      <c r="SME441" s="152"/>
      <c r="SMF441" s="152"/>
      <c r="SMG441" s="152"/>
      <c r="SMH441" s="152"/>
      <c r="SMI441" s="152"/>
      <c r="SMJ441" s="152"/>
      <c r="SMK441" s="152"/>
      <c r="SML441" s="152"/>
      <c r="SMM441" s="152"/>
      <c r="SMN441" s="152"/>
      <c r="SMO441" s="152"/>
      <c r="SMP441" s="152"/>
      <c r="SMQ441" s="152"/>
      <c r="SMR441" s="152"/>
      <c r="SMS441" s="152"/>
      <c r="SMT441" s="152"/>
      <c r="SMU441" s="152"/>
      <c r="SMV441" s="152"/>
      <c r="SMW441" s="152"/>
      <c r="SMX441" s="152"/>
      <c r="SMY441" s="152"/>
      <c r="SMZ441" s="152"/>
      <c r="SNA441" s="152"/>
      <c r="SNB441" s="152"/>
      <c r="SNC441" s="152"/>
      <c r="SND441" s="152"/>
      <c r="SNE441" s="152"/>
      <c r="SNF441" s="152"/>
      <c r="SNG441" s="152"/>
      <c r="SNH441" s="152"/>
      <c r="SNI441" s="152"/>
      <c r="SNJ441" s="152"/>
      <c r="SNK441" s="152"/>
      <c r="SNL441" s="152"/>
      <c r="SNM441" s="152"/>
      <c r="SNN441" s="152"/>
      <c r="SNO441" s="152"/>
      <c r="SNP441" s="152"/>
      <c r="SNQ441" s="152"/>
      <c r="SNR441" s="152"/>
      <c r="SNS441" s="152"/>
      <c r="SNT441" s="152"/>
      <c r="SNU441" s="152"/>
      <c r="SNV441" s="152"/>
      <c r="SNW441" s="152"/>
      <c r="SNX441" s="152"/>
      <c r="SNY441" s="152"/>
      <c r="SNZ441" s="152"/>
      <c r="SOA441" s="152"/>
      <c r="SOB441" s="152"/>
      <c r="SOC441" s="152"/>
      <c r="SOD441" s="152"/>
      <c r="SOE441" s="152"/>
      <c r="SOF441" s="152"/>
      <c r="SOG441" s="152"/>
      <c r="SOH441" s="152"/>
      <c r="SOI441" s="152"/>
      <c r="SOJ441" s="152"/>
      <c r="SOK441" s="152"/>
      <c r="SOL441" s="152"/>
      <c r="SOM441" s="152"/>
      <c r="SON441" s="152"/>
      <c r="SOO441" s="152"/>
      <c r="SOP441" s="152"/>
      <c r="SOQ441" s="152"/>
      <c r="SOR441" s="152"/>
      <c r="SOS441" s="152"/>
      <c r="SOT441" s="152"/>
      <c r="SOU441" s="152"/>
      <c r="SOV441" s="152"/>
      <c r="SOW441" s="152"/>
      <c r="SOX441" s="152"/>
      <c r="SOY441" s="152"/>
      <c r="SOZ441" s="152"/>
      <c r="SPA441" s="152"/>
      <c r="SPB441" s="152"/>
      <c r="SPC441" s="152"/>
      <c r="SPD441" s="152"/>
      <c r="SPE441" s="152"/>
      <c r="SPF441" s="152"/>
      <c r="SPG441" s="152"/>
      <c r="SPH441" s="152"/>
      <c r="SPI441" s="152"/>
      <c r="SPJ441" s="152"/>
      <c r="SPK441" s="152"/>
      <c r="SPL441" s="152"/>
      <c r="SPM441" s="152"/>
      <c r="SPN441" s="152"/>
      <c r="SPO441" s="152"/>
      <c r="SPP441" s="152"/>
      <c r="SPQ441" s="152"/>
      <c r="SPR441" s="152"/>
      <c r="SPS441" s="152"/>
      <c r="SPT441" s="152"/>
      <c r="SPU441" s="152"/>
      <c r="SPV441" s="152"/>
      <c r="SPW441" s="152"/>
      <c r="SPX441" s="152"/>
      <c r="SPY441" s="152"/>
      <c r="SPZ441" s="152"/>
      <c r="SQA441" s="152"/>
      <c r="SQB441" s="152"/>
      <c r="SQC441" s="152"/>
      <c r="SQD441" s="152"/>
      <c r="SQE441" s="152"/>
      <c r="SQF441" s="152"/>
      <c r="SQG441" s="152"/>
      <c r="SQH441" s="152"/>
      <c r="SQI441" s="152"/>
      <c r="SQJ441" s="152"/>
      <c r="SQK441" s="152"/>
      <c r="SQL441" s="152"/>
      <c r="SQM441" s="152"/>
      <c r="SQN441" s="152"/>
      <c r="SQO441" s="152"/>
      <c r="SQP441" s="152"/>
      <c r="SQQ441" s="152"/>
      <c r="SQR441" s="152"/>
      <c r="SQS441" s="152"/>
      <c r="SQT441" s="152"/>
      <c r="SQU441" s="152"/>
      <c r="SQV441" s="152"/>
      <c r="SQW441" s="152"/>
      <c r="SQX441" s="152"/>
      <c r="SQY441" s="152"/>
      <c r="SQZ441" s="152"/>
      <c r="SRA441" s="152"/>
      <c r="SRB441" s="152"/>
      <c r="SRC441" s="152"/>
      <c r="SRD441" s="152"/>
      <c r="SRE441" s="152"/>
      <c r="SRF441" s="152"/>
      <c r="SRG441" s="152"/>
      <c r="SRH441" s="152"/>
      <c r="SRI441" s="152"/>
      <c r="SRJ441" s="152"/>
      <c r="SRK441" s="152"/>
      <c r="SRL441" s="152"/>
      <c r="SRM441" s="152"/>
      <c r="SRN441" s="152"/>
      <c r="SRO441" s="152"/>
      <c r="SRP441" s="152"/>
      <c r="SRQ441" s="152"/>
      <c r="SRR441" s="152"/>
      <c r="SRS441" s="152"/>
      <c r="SRT441" s="152"/>
      <c r="SRU441" s="152"/>
      <c r="SRV441" s="152"/>
      <c r="SRW441" s="152"/>
      <c r="SRX441" s="152"/>
      <c r="SRY441" s="152"/>
      <c r="SRZ441" s="152"/>
      <c r="SSA441" s="152"/>
      <c r="SSB441" s="152"/>
      <c r="SSC441" s="152"/>
      <c r="SSD441" s="152"/>
      <c r="SSE441" s="152"/>
      <c r="SSF441" s="152"/>
      <c r="SSG441" s="152"/>
      <c r="SSH441" s="152"/>
      <c r="SSI441" s="152"/>
      <c r="SSJ441" s="152"/>
      <c r="SSK441" s="152"/>
      <c r="SSL441" s="152"/>
      <c r="SSM441" s="152"/>
      <c r="SSN441" s="152"/>
      <c r="SSO441" s="152"/>
      <c r="SSP441" s="152"/>
      <c r="SSQ441" s="152"/>
      <c r="SSR441" s="152"/>
      <c r="SSS441" s="152"/>
      <c r="SST441" s="152"/>
      <c r="SSU441" s="152"/>
      <c r="SSV441" s="152"/>
      <c r="SSW441" s="152"/>
      <c r="SSX441" s="152"/>
      <c r="SSY441" s="152"/>
      <c r="SSZ441" s="152"/>
      <c r="STA441" s="152"/>
      <c r="STB441" s="152"/>
      <c r="STC441" s="152"/>
      <c r="STD441" s="152"/>
      <c r="STE441" s="152"/>
      <c r="STF441" s="152"/>
      <c r="STG441" s="152"/>
      <c r="STH441" s="152"/>
      <c r="STI441" s="152"/>
      <c r="STJ441" s="152"/>
      <c r="STK441" s="152"/>
      <c r="STL441" s="152"/>
      <c r="STM441" s="152"/>
      <c r="STN441" s="152"/>
      <c r="STO441" s="152"/>
      <c r="STP441" s="152"/>
      <c r="STQ441" s="152"/>
      <c r="STR441" s="152"/>
      <c r="STS441" s="152"/>
      <c r="STT441" s="152"/>
      <c r="STU441" s="152"/>
      <c r="STV441" s="152"/>
      <c r="STW441" s="152"/>
      <c r="STX441" s="152"/>
      <c r="STY441" s="152"/>
      <c r="STZ441" s="152"/>
      <c r="SUA441" s="152"/>
      <c r="SUB441" s="152"/>
      <c r="SUC441" s="152"/>
      <c r="SUD441" s="152"/>
      <c r="SUE441" s="152"/>
      <c r="SUF441" s="152"/>
      <c r="SUG441" s="152"/>
      <c r="SUH441" s="152"/>
      <c r="SUI441" s="152"/>
      <c r="SUJ441" s="152"/>
      <c r="SUK441" s="152"/>
      <c r="SUL441" s="152"/>
      <c r="SUM441" s="152"/>
      <c r="SUN441" s="152"/>
      <c r="SUO441" s="152"/>
      <c r="SUP441" s="152"/>
      <c r="SUQ441" s="152"/>
      <c r="SUR441" s="152"/>
      <c r="SUS441" s="152"/>
      <c r="SUT441" s="152"/>
      <c r="SUU441" s="152"/>
      <c r="SUV441" s="152"/>
      <c r="SUW441" s="152"/>
      <c r="SUX441" s="152"/>
      <c r="SUY441" s="152"/>
      <c r="SUZ441" s="152"/>
      <c r="SVA441" s="152"/>
      <c r="SVB441" s="152"/>
      <c r="SVC441" s="152"/>
      <c r="SVD441" s="152"/>
      <c r="SVE441" s="152"/>
      <c r="SVF441" s="152"/>
      <c r="SVG441" s="152"/>
      <c r="SVH441" s="152"/>
      <c r="SVI441" s="152"/>
      <c r="SVJ441" s="152"/>
      <c r="SVK441" s="152"/>
      <c r="SVL441" s="152"/>
      <c r="SVM441" s="152"/>
      <c r="SVN441" s="152"/>
      <c r="SVO441" s="152"/>
      <c r="SVP441" s="152"/>
      <c r="SVQ441" s="152"/>
      <c r="SVR441" s="152"/>
      <c r="SVS441" s="152"/>
      <c r="SVT441" s="152"/>
      <c r="SVU441" s="152"/>
      <c r="SVV441" s="152"/>
      <c r="SVW441" s="152"/>
      <c r="SVX441" s="152"/>
      <c r="SVY441" s="152"/>
      <c r="SVZ441" s="152"/>
      <c r="SWA441" s="152"/>
      <c r="SWB441" s="152"/>
      <c r="SWC441" s="152"/>
      <c r="SWD441" s="152"/>
      <c r="SWE441" s="152"/>
      <c r="SWF441" s="152"/>
      <c r="SWG441" s="152"/>
      <c r="SWH441" s="152"/>
      <c r="SWI441" s="152"/>
      <c r="SWJ441" s="152"/>
      <c r="SWK441" s="152"/>
      <c r="SWL441" s="152"/>
      <c r="SWM441" s="152"/>
      <c r="SWN441" s="152"/>
      <c r="SWO441" s="152"/>
      <c r="SWP441" s="152"/>
      <c r="SWQ441" s="152"/>
      <c r="SWR441" s="152"/>
      <c r="SWS441" s="152"/>
      <c r="SWT441" s="152"/>
      <c r="SWU441" s="152"/>
      <c r="SWV441" s="152"/>
      <c r="SWW441" s="152"/>
      <c r="SWX441" s="152"/>
      <c r="SWY441" s="152"/>
      <c r="SWZ441" s="152"/>
      <c r="SXA441" s="152"/>
      <c r="SXB441" s="152"/>
      <c r="SXC441" s="152"/>
      <c r="SXD441" s="152"/>
      <c r="SXE441" s="152"/>
      <c r="SXF441" s="152"/>
      <c r="SXG441" s="152"/>
      <c r="SXH441" s="152"/>
      <c r="SXI441" s="152"/>
      <c r="SXJ441" s="152"/>
      <c r="SXK441" s="152"/>
      <c r="SXL441" s="152"/>
      <c r="SXM441" s="152"/>
      <c r="SXN441" s="152"/>
      <c r="SXO441" s="152"/>
      <c r="SXP441" s="152"/>
      <c r="SXQ441" s="152"/>
      <c r="SXR441" s="152"/>
      <c r="SXS441" s="152"/>
      <c r="SXT441" s="152"/>
      <c r="SXU441" s="152"/>
      <c r="SXV441" s="152"/>
      <c r="SXW441" s="152"/>
      <c r="SXX441" s="152"/>
      <c r="SXY441" s="152"/>
      <c r="SXZ441" s="152"/>
      <c r="SYA441" s="152"/>
      <c r="SYB441" s="152"/>
      <c r="SYC441" s="152"/>
      <c r="SYD441" s="152"/>
      <c r="SYE441" s="152"/>
      <c r="SYF441" s="152"/>
      <c r="SYG441" s="152"/>
      <c r="SYH441" s="152"/>
      <c r="SYI441" s="152"/>
      <c r="SYJ441" s="152"/>
      <c r="SYK441" s="152"/>
      <c r="SYL441" s="152"/>
      <c r="SYM441" s="152"/>
      <c r="SYN441" s="152"/>
      <c r="SYO441" s="152"/>
      <c r="SYP441" s="152"/>
      <c r="SYQ441" s="152"/>
      <c r="SYR441" s="152"/>
      <c r="SYS441" s="152"/>
      <c r="SYT441" s="152"/>
      <c r="SYU441" s="152"/>
      <c r="SYV441" s="152"/>
      <c r="SYW441" s="152"/>
      <c r="SYX441" s="152"/>
      <c r="SYY441" s="152"/>
      <c r="SYZ441" s="152"/>
      <c r="SZA441" s="152"/>
      <c r="SZB441" s="152"/>
      <c r="SZC441" s="152"/>
      <c r="SZD441" s="152"/>
      <c r="SZE441" s="152"/>
      <c r="SZF441" s="152"/>
      <c r="SZG441" s="152"/>
      <c r="SZH441" s="152"/>
      <c r="SZI441" s="152"/>
      <c r="SZJ441" s="152"/>
      <c r="SZK441" s="152"/>
      <c r="SZL441" s="152"/>
      <c r="SZM441" s="152"/>
      <c r="SZN441" s="152"/>
      <c r="SZO441" s="152"/>
      <c r="SZP441" s="152"/>
      <c r="SZQ441" s="152"/>
      <c r="SZR441" s="152"/>
      <c r="SZS441" s="152"/>
      <c r="SZT441" s="152"/>
      <c r="SZU441" s="152"/>
      <c r="SZV441" s="152"/>
      <c r="SZW441" s="152"/>
      <c r="SZX441" s="152"/>
      <c r="SZY441" s="152"/>
      <c r="SZZ441" s="152"/>
      <c r="TAA441" s="152"/>
      <c r="TAB441" s="152"/>
      <c r="TAC441" s="152"/>
      <c r="TAD441" s="152"/>
      <c r="TAE441" s="152"/>
      <c r="TAF441" s="152"/>
      <c r="TAG441" s="152"/>
      <c r="TAH441" s="152"/>
      <c r="TAI441" s="152"/>
      <c r="TAJ441" s="152"/>
      <c r="TAK441" s="152"/>
      <c r="TAL441" s="152"/>
      <c r="TAM441" s="152"/>
      <c r="TAN441" s="152"/>
      <c r="TAO441" s="152"/>
      <c r="TAP441" s="152"/>
      <c r="TAQ441" s="152"/>
      <c r="TAR441" s="152"/>
      <c r="TAS441" s="152"/>
      <c r="TAT441" s="152"/>
      <c r="TAU441" s="152"/>
      <c r="TAV441" s="152"/>
      <c r="TAW441" s="152"/>
      <c r="TAX441" s="152"/>
      <c r="TAY441" s="152"/>
      <c r="TAZ441" s="152"/>
      <c r="TBA441" s="152"/>
      <c r="TBB441" s="152"/>
      <c r="TBC441" s="152"/>
      <c r="TBD441" s="152"/>
      <c r="TBE441" s="152"/>
      <c r="TBF441" s="152"/>
      <c r="TBG441" s="152"/>
      <c r="TBH441" s="152"/>
      <c r="TBI441" s="152"/>
      <c r="TBJ441" s="152"/>
      <c r="TBK441" s="152"/>
      <c r="TBL441" s="152"/>
      <c r="TBM441" s="152"/>
      <c r="TBN441" s="152"/>
      <c r="TBO441" s="152"/>
      <c r="TBP441" s="152"/>
      <c r="TBQ441" s="152"/>
      <c r="TBR441" s="152"/>
      <c r="TBS441" s="152"/>
      <c r="TBT441" s="152"/>
      <c r="TBU441" s="152"/>
      <c r="TBV441" s="152"/>
      <c r="TBW441" s="152"/>
      <c r="TBX441" s="152"/>
      <c r="TBY441" s="152"/>
      <c r="TBZ441" s="152"/>
      <c r="TCA441" s="152"/>
      <c r="TCB441" s="152"/>
      <c r="TCC441" s="152"/>
      <c r="TCD441" s="152"/>
      <c r="TCE441" s="152"/>
      <c r="TCF441" s="152"/>
      <c r="TCG441" s="152"/>
      <c r="TCH441" s="152"/>
      <c r="TCI441" s="152"/>
      <c r="TCJ441" s="152"/>
      <c r="TCK441" s="152"/>
      <c r="TCL441" s="152"/>
      <c r="TCM441" s="152"/>
      <c r="TCN441" s="152"/>
      <c r="TCO441" s="152"/>
      <c r="TCP441" s="152"/>
      <c r="TCQ441" s="152"/>
      <c r="TCR441" s="152"/>
      <c r="TCS441" s="152"/>
      <c r="TCT441" s="152"/>
      <c r="TCU441" s="152"/>
      <c r="TCV441" s="152"/>
      <c r="TCW441" s="152"/>
      <c r="TCX441" s="152"/>
      <c r="TCY441" s="152"/>
      <c r="TCZ441" s="152"/>
      <c r="TDA441" s="152"/>
      <c r="TDB441" s="152"/>
      <c r="TDC441" s="152"/>
      <c r="TDD441" s="152"/>
      <c r="TDE441" s="152"/>
      <c r="TDF441" s="152"/>
      <c r="TDG441" s="152"/>
      <c r="TDH441" s="152"/>
      <c r="TDI441" s="152"/>
      <c r="TDJ441" s="152"/>
      <c r="TDK441" s="152"/>
      <c r="TDL441" s="152"/>
      <c r="TDM441" s="152"/>
      <c r="TDN441" s="152"/>
      <c r="TDO441" s="152"/>
      <c r="TDP441" s="152"/>
      <c r="TDQ441" s="152"/>
      <c r="TDR441" s="152"/>
      <c r="TDS441" s="152"/>
      <c r="TDT441" s="152"/>
      <c r="TDU441" s="152"/>
      <c r="TDV441" s="152"/>
      <c r="TDW441" s="152"/>
      <c r="TDX441" s="152"/>
      <c r="TDY441" s="152"/>
      <c r="TDZ441" s="152"/>
      <c r="TEA441" s="152"/>
      <c r="TEB441" s="152"/>
      <c r="TEC441" s="152"/>
      <c r="TED441" s="152"/>
      <c r="TEE441" s="152"/>
      <c r="TEF441" s="152"/>
      <c r="TEG441" s="152"/>
      <c r="TEH441" s="152"/>
      <c r="TEI441" s="152"/>
      <c r="TEJ441" s="152"/>
      <c r="TEK441" s="152"/>
      <c r="TEL441" s="152"/>
      <c r="TEM441" s="152"/>
      <c r="TEN441" s="152"/>
      <c r="TEO441" s="152"/>
      <c r="TEP441" s="152"/>
      <c r="TEQ441" s="152"/>
      <c r="TER441" s="152"/>
      <c r="TES441" s="152"/>
      <c r="TET441" s="152"/>
      <c r="TEU441" s="152"/>
      <c r="TEV441" s="152"/>
      <c r="TEW441" s="152"/>
      <c r="TEX441" s="152"/>
      <c r="TEY441" s="152"/>
      <c r="TEZ441" s="152"/>
      <c r="TFA441" s="152"/>
      <c r="TFB441" s="152"/>
      <c r="TFC441" s="152"/>
      <c r="TFD441" s="152"/>
      <c r="TFE441" s="152"/>
      <c r="TFF441" s="152"/>
      <c r="TFG441" s="152"/>
      <c r="TFH441" s="152"/>
      <c r="TFI441" s="152"/>
      <c r="TFJ441" s="152"/>
      <c r="TFK441" s="152"/>
      <c r="TFL441" s="152"/>
      <c r="TFM441" s="152"/>
      <c r="TFN441" s="152"/>
      <c r="TFO441" s="152"/>
      <c r="TFP441" s="152"/>
      <c r="TFQ441" s="152"/>
      <c r="TFR441" s="152"/>
      <c r="TFS441" s="152"/>
      <c r="TFT441" s="152"/>
      <c r="TFU441" s="152"/>
      <c r="TFV441" s="152"/>
      <c r="TFW441" s="152"/>
      <c r="TFX441" s="152"/>
      <c r="TFY441" s="152"/>
      <c r="TFZ441" s="152"/>
      <c r="TGA441" s="152"/>
      <c r="TGB441" s="152"/>
      <c r="TGC441" s="152"/>
      <c r="TGD441" s="152"/>
      <c r="TGE441" s="152"/>
      <c r="TGF441" s="152"/>
      <c r="TGG441" s="152"/>
      <c r="TGH441" s="152"/>
      <c r="TGI441" s="152"/>
      <c r="TGJ441" s="152"/>
      <c r="TGK441" s="152"/>
      <c r="TGL441" s="152"/>
      <c r="TGM441" s="152"/>
      <c r="TGN441" s="152"/>
      <c r="TGO441" s="152"/>
      <c r="TGP441" s="152"/>
      <c r="TGQ441" s="152"/>
      <c r="TGR441" s="152"/>
      <c r="TGS441" s="152"/>
      <c r="TGT441" s="152"/>
      <c r="TGU441" s="152"/>
      <c r="TGV441" s="152"/>
      <c r="TGW441" s="152"/>
      <c r="TGX441" s="152"/>
      <c r="TGY441" s="152"/>
      <c r="TGZ441" s="152"/>
      <c r="THA441" s="152"/>
      <c r="THB441" s="152"/>
      <c r="THC441" s="152"/>
      <c r="THD441" s="152"/>
      <c r="THE441" s="152"/>
      <c r="THF441" s="152"/>
      <c r="THG441" s="152"/>
      <c r="THH441" s="152"/>
      <c r="THI441" s="152"/>
      <c r="THJ441" s="152"/>
      <c r="THK441" s="152"/>
      <c r="THL441" s="152"/>
      <c r="THM441" s="152"/>
      <c r="THN441" s="152"/>
      <c r="THO441" s="152"/>
      <c r="THP441" s="152"/>
      <c r="THQ441" s="152"/>
      <c r="THR441" s="152"/>
      <c r="THS441" s="152"/>
      <c r="THT441" s="152"/>
      <c r="THU441" s="152"/>
      <c r="THV441" s="152"/>
      <c r="THW441" s="152"/>
      <c r="THX441" s="152"/>
      <c r="THY441" s="152"/>
      <c r="THZ441" s="152"/>
      <c r="TIA441" s="152"/>
      <c r="TIB441" s="152"/>
      <c r="TIC441" s="152"/>
      <c r="TID441" s="152"/>
      <c r="TIE441" s="152"/>
      <c r="TIF441" s="152"/>
      <c r="TIG441" s="152"/>
      <c r="TIH441" s="152"/>
      <c r="TII441" s="152"/>
      <c r="TIJ441" s="152"/>
      <c r="TIK441" s="152"/>
      <c r="TIL441" s="152"/>
      <c r="TIM441" s="152"/>
      <c r="TIN441" s="152"/>
      <c r="TIO441" s="152"/>
      <c r="TIP441" s="152"/>
      <c r="TIQ441" s="152"/>
      <c r="TIR441" s="152"/>
      <c r="TIS441" s="152"/>
      <c r="TIT441" s="152"/>
      <c r="TIU441" s="152"/>
      <c r="TIV441" s="152"/>
      <c r="TIW441" s="152"/>
      <c r="TIX441" s="152"/>
      <c r="TIY441" s="152"/>
      <c r="TIZ441" s="152"/>
      <c r="TJA441" s="152"/>
      <c r="TJB441" s="152"/>
      <c r="TJC441" s="152"/>
      <c r="TJD441" s="152"/>
      <c r="TJE441" s="152"/>
      <c r="TJF441" s="152"/>
      <c r="TJG441" s="152"/>
      <c r="TJH441" s="152"/>
      <c r="TJI441" s="152"/>
      <c r="TJJ441" s="152"/>
      <c r="TJK441" s="152"/>
      <c r="TJL441" s="152"/>
      <c r="TJM441" s="152"/>
      <c r="TJN441" s="152"/>
      <c r="TJO441" s="152"/>
      <c r="TJP441" s="152"/>
      <c r="TJQ441" s="152"/>
      <c r="TJR441" s="152"/>
      <c r="TJS441" s="152"/>
      <c r="TJT441" s="152"/>
      <c r="TJU441" s="152"/>
      <c r="TJV441" s="152"/>
      <c r="TJW441" s="152"/>
      <c r="TJX441" s="152"/>
      <c r="TJY441" s="152"/>
      <c r="TJZ441" s="152"/>
      <c r="TKA441" s="152"/>
      <c r="TKB441" s="152"/>
      <c r="TKC441" s="152"/>
      <c r="TKD441" s="152"/>
      <c r="TKE441" s="152"/>
      <c r="TKF441" s="152"/>
      <c r="TKG441" s="152"/>
      <c r="TKH441" s="152"/>
      <c r="TKI441" s="152"/>
      <c r="TKJ441" s="152"/>
      <c r="TKK441" s="152"/>
      <c r="TKL441" s="152"/>
      <c r="TKM441" s="152"/>
      <c r="TKN441" s="152"/>
      <c r="TKO441" s="152"/>
      <c r="TKP441" s="152"/>
      <c r="TKQ441" s="152"/>
      <c r="TKR441" s="152"/>
      <c r="TKS441" s="152"/>
      <c r="TKT441" s="152"/>
      <c r="TKU441" s="152"/>
      <c r="TKV441" s="152"/>
      <c r="TKW441" s="152"/>
      <c r="TKX441" s="152"/>
      <c r="TKY441" s="152"/>
      <c r="TKZ441" s="152"/>
      <c r="TLA441" s="152"/>
      <c r="TLB441" s="152"/>
      <c r="TLC441" s="152"/>
      <c r="TLD441" s="152"/>
      <c r="TLE441" s="152"/>
      <c r="TLF441" s="152"/>
      <c r="TLG441" s="152"/>
      <c r="TLH441" s="152"/>
      <c r="TLI441" s="152"/>
      <c r="TLJ441" s="152"/>
      <c r="TLK441" s="152"/>
      <c r="TLL441" s="152"/>
      <c r="TLM441" s="152"/>
      <c r="TLN441" s="152"/>
      <c r="TLO441" s="152"/>
      <c r="TLP441" s="152"/>
      <c r="TLQ441" s="152"/>
      <c r="TLR441" s="152"/>
      <c r="TLS441" s="152"/>
      <c r="TLT441" s="152"/>
      <c r="TLU441" s="152"/>
      <c r="TLV441" s="152"/>
      <c r="TLW441" s="152"/>
      <c r="TLX441" s="152"/>
      <c r="TLY441" s="152"/>
      <c r="TLZ441" s="152"/>
      <c r="TMA441" s="152"/>
      <c r="TMB441" s="152"/>
      <c r="TMC441" s="152"/>
      <c r="TMD441" s="152"/>
      <c r="TME441" s="152"/>
      <c r="TMF441" s="152"/>
      <c r="TMG441" s="152"/>
      <c r="TMH441" s="152"/>
      <c r="TMI441" s="152"/>
      <c r="TMJ441" s="152"/>
      <c r="TMK441" s="152"/>
      <c r="TML441" s="152"/>
      <c r="TMM441" s="152"/>
      <c r="TMN441" s="152"/>
      <c r="TMO441" s="152"/>
      <c r="TMP441" s="152"/>
      <c r="TMQ441" s="152"/>
      <c r="TMR441" s="152"/>
      <c r="TMS441" s="152"/>
      <c r="TMT441" s="152"/>
      <c r="TMU441" s="152"/>
      <c r="TMV441" s="152"/>
      <c r="TMW441" s="152"/>
      <c r="TMX441" s="152"/>
      <c r="TMY441" s="152"/>
      <c r="TMZ441" s="152"/>
      <c r="TNA441" s="152"/>
      <c r="TNB441" s="152"/>
      <c r="TNC441" s="152"/>
      <c r="TND441" s="152"/>
      <c r="TNE441" s="152"/>
      <c r="TNF441" s="152"/>
      <c r="TNG441" s="152"/>
      <c r="TNH441" s="152"/>
      <c r="TNI441" s="152"/>
      <c r="TNJ441" s="152"/>
      <c r="TNK441" s="152"/>
      <c r="TNL441" s="152"/>
      <c r="TNM441" s="152"/>
      <c r="TNN441" s="152"/>
      <c r="TNO441" s="152"/>
      <c r="TNP441" s="152"/>
      <c r="TNQ441" s="152"/>
      <c r="TNR441" s="152"/>
      <c r="TNS441" s="152"/>
      <c r="TNT441" s="152"/>
      <c r="TNU441" s="152"/>
      <c r="TNV441" s="152"/>
      <c r="TNW441" s="152"/>
      <c r="TNX441" s="152"/>
      <c r="TNY441" s="152"/>
      <c r="TNZ441" s="152"/>
      <c r="TOA441" s="152"/>
      <c r="TOB441" s="152"/>
      <c r="TOC441" s="152"/>
      <c r="TOD441" s="152"/>
      <c r="TOE441" s="152"/>
      <c r="TOF441" s="152"/>
      <c r="TOG441" s="152"/>
      <c r="TOH441" s="152"/>
      <c r="TOI441" s="152"/>
      <c r="TOJ441" s="152"/>
      <c r="TOK441" s="152"/>
      <c r="TOL441" s="152"/>
      <c r="TOM441" s="152"/>
      <c r="TON441" s="152"/>
      <c r="TOO441" s="152"/>
      <c r="TOP441" s="152"/>
      <c r="TOQ441" s="152"/>
      <c r="TOR441" s="152"/>
      <c r="TOS441" s="152"/>
      <c r="TOT441" s="152"/>
      <c r="TOU441" s="152"/>
      <c r="TOV441" s="152"/>
      <c r="TOW441" s="152"/>
      <c r="TOX441" s="152"/>
      <c r="TOY441" s="152"/>
      <c r="TOZ441" s="152"/>
      <c r="TPA441" s="152"/>
      <c r="TPB441" s="152"/>
      <c r="TPC441" s="152"/>
      <c r="TPD441" s="152"/>
      <c r="TPE441" s="152"/>
      <c r="TPF441" s="152"/>
      <c r="TPG441" s="152"/>
      <c r="TPH441" s="152"/>
      <c r="TPI441" s="152"/>
      <c r="TPJ441" s="152"/>
      <c r="TPK441" s="152"/>
      <c r="TPL441" s="152"/>
      <c r="TPM441" s="152"/>
      <c r="TPN441" s="152"/>
      <c r="TPO441" s="152"/>
      <c r="TPP441" s="152"/>
      <c r="TPQ441" s="152"/>
      <c r="TPR441" s="152"/>
      <c r="TPS441" s="152"/>
      <c r="TPT441" s="152"/>
      <c r="TPU441" s="152"/>
      <c r="TPV441" s="152"/>
      <c r="TPW441" s="152"/>
      <c r="TPX441" s="152"/>
      <c r="TPY441" s="152"/>
      <c r="TPZ441" s="152"/>
      <c r="TQA441" s="152"/>
      <c r="TQB441" s="152"/>
      <c r="TQC441" s="152"/>
      <c r="TQD441" s="152"/>
      <c r="TQE441" s="152"/>
      <c r="TQF441" s="152"/>
      <c r="TQG441" s="152"/>
      <c r="TQH441" s="152"/>
      <c r="TQI441" s="152"/>
      <c r="TQJ441" s="152"/>
      <c r="TQK441" s="152"/>
      <c r="TQL441" s="152"/>
      <c r="TQM441" s="152"/>
      <c r="TQN441" s="152"/>
      <c r="TQO441" s="152"/>
      <c r="TQP441" s="152"/>
      <c r="TQQ441" s="152"/>
      <c r="TQR441" s="152"/>
      <c r="TQS441" s="152"/>
      <c r="TQT441" s="152"/>
      <c r="TQU441" s="152"/>
      <c r="TQV441" s="152"/>
      <c r="TQW441" s="152"/>
      <c r="TQX441" s="152"/>
      <c r="TQY441" s="152"/>
      <c r="TQZ441" s="152"/>
      <c r="TRA441" s="152"/>
      <c r="TRB441" s="152"/>
      <c r="TRC441" s="152"/>
      <c r="TRD441" s="152"/>
      <c r="TRE441" s="152"/>
      <c r="TRF441" s="152"/>
      <c r="TRG441" s="152"/>
      <c r="TRH441" s="152"/>
      <c r="TRI441" s="152"/>
      <c r="TRJ441" s="152"/>
      <c r="TRK441" s="152"/>
      <c r="TRL441" s="152"/>
      <c r="TRM441" s="152"/>
      <c r="TRN441" s="152"/>
      <c r="TRO441" s="152"/>
      <c r="TRP441" s="152"/>
      <c r="TRQ441" s="152"/>
      <c r="TRR441" s="152"/>
      <c r="TRS441" s="152"/>
      <c r="TRT441" s="152"/>
      <c r="TRU441" s="152"/>
      <c r="TRV441" s="152"/>
      <c r="TRW441" s="152"/>
      <c r="TRX441" s="152"/>
      <c r="TRY441" s="152"/>
      <c r="TRZ441" s="152"/>
      <c r="TSA441" s="152"/>
      <c r="TSB441" s="152"/>
      <c r="TSC441" s="152"/>
      <c r="TSD441" s="152"/>
      <c r="TSE441" s="152"/>
      <c r="TSF441" s="152"/>
      <c r="TSG441" s="152"/>
      <c r="TSH441" s="152"/>
      <c r="TSI441" s="152"/>
      <c r="TSJ441" s="152"/>
      <c r="TSK441" s="152"/>
      <c r="TSL441" s="152"/>
      <c r="TSM441" s="152"/>
      <c r="TSN441" s="152"/>
      <c r="TSO441" s="152"/>
      <c r="TSP441" s="152"/>
      <c r="TSQ441" s="152"/>
      <c r="TSR441" s="152"/>
      <c r="TSS441" s="152"/>
      <c r="TST441" s="152"/>
      <c r="TSU441" s="152"/>
      <c r="TSV441" s="152"/>
      <c r="TSW441" s="152"/>
      <c r="TSX441" s="152"/>
      <c r="TSY441" s="152"/>
      <c r="TSZ441" s="152"/>
      <c r="TTA441" s="152"/>
      <c r="TTB441" s="152"/>
      <c r="TTC441" s="152"/>
      <c r="TTD441" s="152"/>
      <c r="TTE441" s="152"/>
      <c r="TTF441" s="152"/>
      <c r="TTG441" s="152"/>
      <c r="TTH441" s="152"/>
      <c r="TTI441" s="152"/>
      <c r="TTJ441" s="152"/>
      <c r="TTK441" s="152"/>
      <c r="TTL441" s="152"/>
      <c r="TTM441" s="152"/>
      <c r="TTN441" s="152"/>
      <c r="TTO441" s="152"/>
      <c r="TTP441" s="152"/>
      <c r="TTQ441" s="152"/>
      <c r="TTR441" s="152"/>
      <c r="TTS441" s="152"/>
      <c r="TTT441" s="152"/>
      <c r="TTU441" s="152"/>
      <c r="TTV441" s="152"/>
      <c r="TTW441" s="152"/>
      <c r="TTX441" s="152"/>
      <c r="TTY441" s="152"/>
      <c r="TTZ441" s="152"/>
      <c r="TUA441" s="152"/>
      <c r="TUB441" s="152"/>
      <c r="TUC441" s="152"/>
      <c r="TUD441" s="152"/>
      <c r="TUE441" s="152"/>
      <c r="TUF441" s="152"/>
      <c r="TUG441" s="152"/>
      <c r="TUH441" s="152"/>
      <c r="TUI441" s="152"/>
      <c r="TUJ441" s="152"/>
      <c r="TUK441" s="152"/>
      <c r="TUL441" s="152"/>
      <c r="TUM441" s="152"/>
      <c r="TUN441" s="152"/>
      <c r="TUO441" s="152"/>
      <c r="TUP441" s="152"/>
      <c r="TUQ441" s="152"/>
      <c r="TUR441" s="152"/>
      <c r="TUS441" s="152"/>
      <c r="TUT441" s="152"/>
      <c r="TUU441" s="152"/>
      <c r="TUV441" s="152"/>
      <c r="TUW441" s="152"/>
      <c r="TUX441" s="152"/>
      <c r="TUY441" s="152"/>
      <c r="TUZ441" s="152"/>
      <c r="TVA441" s="152"/>
      <c r="TVB441" s="152"/>
      <c r="TVC441" s="152"/>
      <c r="TVD441" s="152"/>
      <c r="TVE441" s="152"/>
      <c r="TVF441" s="152"/>
      <c r="TVG441" s="152"/>
      <c r="TVH441" s="152"/>
      <c r="TVI441" s="152"/>
      <c r="TVJ441" s="152"/>
      <c r="TVK441" s="152"/>
      <c r="TVL441" s="152"/>
      <c r="TVM441" s="152"/>
      <c r="TVN441" s="152"/>
      <c r="TVO441" s="152"/>
      <c r="TVP441" s="152"/>
      <c r="TVQ441" s="152"/>
      <c r="TVR441" s="152"/>
      <c r="TVS441" s="152"/>
      <c r="TVT441" s="152"/>
      <c r="TVU441" s="152"/>
      <c r="TVV441" s="152"/>
      <c r="TVW441" s="152"/>
      <c r="TVX441" s="152"/>
      <c r="TVY441" s="152"/>
      <c r="TVZ441" s="152"/>
      <c r="TWA441" s="152"/>
      <c r="TWB441" s="152"/>
      <c r="TWC441" s="152"/>
      <c r="TWD441" s="152"/>
      <c r="TWE441" s="152"/>
      <c r="TWF441" s="152"/>
      <c r="TWG441" s="152"/>
      <c r="TWH441" s="152"/>
      <c r="TWI441" s="152"/>
      <c r="TWJ441" s="152"/>
      <c r="TWK441" s="152"/>
      <c r="TWL441" s="152"/>
      <c r="TWM441" s="152"/>
      <c r="TWN441" s="152"/>
      <c r="TWO441" s="152"/>
      <c r="TWP441" s="152"/>
      <c r="TWQ441" s="152"/>
      <c r="TWR441" s="152"/>
      <c r="TWS441" s="152"/>
      <c r="TWT441" s="152"/>
      <c r="TWU441" s="152"/>
      <c r="TWV441" s="152"/>
      <c r="TWW441" s="152"/>
      <c r="TWX441" s="152"/>
      <c r="TWY441" s="152"/>
      <c r="TWZ441" s="152"/>
      <c r="TXA441" s="152"/>
      <c r="TXB441" s="152"/>
      <c r="TXC441" s="152"/>
      <c r="TXD441" s="152"/>
      <c r="TXE441" s="152"/>
      <c r="TXF441" s="152"/>
      <c r="TXG441" s="152"/>
      <c r="TXH441" s="152"/>
      <c r="TXI441" s="152"/>
      <c r="TXJ441" s="152"/>
      <c r="TXK441" s="152"/>
      <c r="TXL441" s="152"/>
      <c r="TXM441" s="152"/>
      <c r="TXN441" s="152"/>
      <c r="TXO441" s="152"/>
      <c r="TXP441" s="152"/>
      <c r="TXQ441" s="152"/>
      <c r="TXR441" s="152"/>
      <c r="TXS441" s="152"/>
      <c r="TXT441" s="152"/>
      <c r="TXU441" s="152"/>
      <c r="TXV441" s="152"/>
      <c r="TXW441" s="152"/>
      <c r="TXX441" s="152"/>
      <c r="TXY441" s="152"/>
      <c r="TXZ441" s="152"/>
      <c r="TYA441" s="152"/>
      <c r="TYB441" s="152"/>
      <c r="TYC441" s="152"/>
      <c r="TYD441" s="152"/>
      <c r="TYE441" s="152"/>
      <c r="TYF441" s="152"/>
      <c r="TYG441" s="152"/>
      <c r="TYH441" s="152"/>
      <c r="TYI441" s="152"/>
      <c r="TYJ441" s="152"/>
      <c r="TYK441" s="152"/>
      <c r="TYL441" s="152"/>
      <c r="TYM441" s="152"/>
      <c r="TYN441" s="152"/>
      <c r="TYO441" s="152"/>
      <c r="TYP441" s="152"/>
      <c r="TYQ441" s="152"/>
      <c r="TYR441" s="152"/>
      <c r="TYS441" s="152"/>
      <c r="TYT441" s="152"/>
      <c r="TYU441" s="152"/>
      <c r="TYV441" s="152"/>
      <c r="TYW441" s="152"/>
      <c r="TYX441" s="152"/>
      <c r="TYY441" s="152"/>
      <c r="TYZ441" s="152"/>
      <c r="TZA441" s="152"/>
      <c r="TZB441" s="152"/>
      <c r="TZC441" s="152"/>
      <c r="TZD441" s="152"/>
      <c r="TZE441" s="152"/>
      <c r="TZF441" s="152"/>
      <c r="TZG441" s="152"/>
      <c r="TZH441" s="152"/>
      <c r="TZI441" s="152"/>
      <c r="TZJ441" s="152"/>
      <c r="TZK441" s="152"/>
      <c r="TZL441" s="152"/>
      <c r="TZM441" s="152"/>
      <c r="TZN441" s="152"/>
      <c r="TZO441" s="152"/>
      <c r="TZP441" s="152"/>
      <c r="TZQ441" s="152"/>
      <c r="TZR441" s="152"/>
      <c r="TZS441" s="152"/>
      <c r="TZT441" s="152"/>
      <c r="TZU441" s="152"/>
      <c r="TZV441" s="152"/>
      <c r="TZW441" s="152"/>
      <c r="TZX441" s="152"/>
      <c r="TZY441" s="152"/>
      <c r="TZZ441" s="152"/>
      <c r="UAA441" s="152"/>
      <c r="UAB441" s="152"/>
      <c r="UAC441" s="152"/>
      <c r="UAD441" s="152"/>
      <c r="UAE441" s="152"/>
      <c r="UAF441" s="152"/>
      <c r="UAG441" s="152"/>
      <c r="UAH441" s="152"/>
      <c r="UAI441" s="152"/>
      <c r="UAJ441" s="152"/>
      <c r="UAK441" s="152"/>
      <c r="UAL441" s="152"/>
      <c r="UAM441" s="152"/>
      <c r="UAN441" s="152"/>
      <c r="UAO441" s="152"/>
      <c r="UAP441" s="152"/>
      <c r="UAQ441" s="152"/>
      <c r="UAR441" s="152"/>
      <c r="UAS441" s="152"/>
      <c r="UAT441" s="152"/>
      <c r="UAU441" s="152"/>
      <c r="UAV441" s="152"/>
      <c r="UAW441" s="152"/>
      <c r="UAX441" s="152"/>
      <c r="UAY441" s="152"/>
      <c r="UAZ441" s="152"/>
      <c r="UBA441" s="152"/>
      <c r="UBB441" s="152"/>
      <c r="UBC441" s="152"/>
      <c r="UBD441" s="152"/>
      <c r="UBE441" s="152"/>
      <c r="UBF441" s="152"/>
      <c r="UBG441" s="152"/>
      <c r="UBH441" s="152"/>
      <c r="UBI441" s="152"/>
      <c r="UBJ441" s="152"/>
      <c r="UBK441" s="152"/>
      <c r="UBL441" s="152"/>
      <c r="UBM441" s="152"/>
      <c r="UBN441" s="152"/>
      <c r="UBO441" s="152"/>
      <c r="UBP441" s="152"/>
      <c r="UBQ441" s="152"/>
      <c r="UBR441" s="152"/>
      <c r="UBS441" s="152"/>
      <c r="UBT441" s="152"/>
      <c r="UBU441" s="152"/>
      <c r="UBV441" s="152"/>
      <c r="UBW441" s="152"/>
      <c r="UBX441" s="152"/>
      <c r="UBY441" s="152"/>
      <c r="UBZ441" s="152"/>
      <c r="UCA441" s="152"/>
      <c r="UCB441" s="152"/>
      <c r="UCC441" s="152"/>
      <c r="UCD441" s="152"/>
      <c r="UCE441" s="152"/>
      <c r="UCF441" s="152"/>
      <c r="UCG441" s="152"/>
      <c r="UCH441" s="152"/>
      <c r="UCI441" s="152"/>
      <c r="UCJ441" s="152"/>
      <c r="UCK441" s="152"/>
      <c r="UCL441" s="152"/>
      <c r="UCM441" s="152"/>
      <c r="UCN441" s="152"/>
      <c r="UCO441" s="152"/>
      <c r="UCP441" s="152"/>
      <c r="UCQ441" s="152"/>
      <c r="UCR441" s="152"/>
      <c r="UCS441" s="152"/>
      <c r="UCT441" s="152"/>
      <c r="UCU441" s="152"/>
      <c r="UCV441" s="152"/>
      <c r="UCW441" s="152"/>
      <c r="UCX441" s="152"/>
      <c r="UCY441" s="152"/>
      <c r="UCZ441" s="152"/>
      <c r="UDA441" s="152"/>
      <c r="UDB441" s="152"/>
      <c r="UDC441" s="152"/>
      <c r="UDD441" s="152"/>
      <c r="UDE441" s="152"/>
      <c r="UDF441" s="152"/>
      <c r="UDG441" s="152"/>
      <c r="UDH441" s="152"/>
      <c r="UDI441" s="152"/>
      <c r="UDJ441" s="152"/>
      <c r="UDK441" s="152"/>
      <c r="UDL441" s="152"/>
      <c r="UDM441" s="152"/>
      <c r="UDN441" s="152"/>
      <c r="UDO441" s="152"/>
      <c r="UDP441" s="152"/>
      <c r="UDQ441" s="152"/>
      <c r="UDR441" s="152"/>
      <c r="UDS441" s="152"/>
      <c r="UDT441" s="152"/>
      <c r="UDU441" s="152"/>
      <c r="UDV441" s="152"/>
      <c r="UDW441" s="152"/>
      <c r="UDX441" s="152"/>
      <c r="UDY441" s="152"/>
      <c r="UDZ441" s="152"/>
      <c r="UEA441" s="152"/>
      <c r="UEB441" s="152"/>
      <c r="UEC441" s="152"/>
      <c r="UED441" s="152"/>
      <c r="UEE441" s="152"/>
      <c r="UEF441" s="152"/>
      <c r="UEG441" s="152"/>
      <c r="UEH441" s="152"/>
      <c r="UEI441" s="152"/>
      <c r="UEJ441" s="152"/>
      <c r="UEK441" s="152"/>
      <c r="UEL441" s="152"/>
      <c r="UEM441" s="152"/>
      <c r="UEN441" s="152"/>
      <c r="UEO441" s="152"/>
      <c r="UEP441" s="152"/>
      <c r="UEQ441" s="152"/>
      <c r="UER441" s="152"/>
      <c r="UES441" s="152"/>
      <c r="UET441" s="152"/>
      <c r="UEU441" s="152"/>
      <c r="UEV441" s="152"/>
      <c r="UEW441" s="152"/>
      <c r="UEX441" s="152"/>
      <c r="UEY441" s="152"/>
      <c r="UEZ441" s="152"/>
      <c r="UFA441" s="152"/>
      <c r="UFB441" s="152"/>
      <c r="UFC441" s="152"/>
      <c r="UFD441" s="152"/>
      <c r="UFE441" s="152"/>
      <c r="UFF441" s="152"/>
      <c r="UFG441" s="152"/>
      <c r="UFH441" s="152"/>
      <c r="UFI441" s="152"/>
      <c r="UFJ441" s="152"/>
      <c r="UFK441" s="152"/>
      <c r="UFL441" s="152"/>
      <c r="UFM441" s="152"/>
      <c r="UFN441" s="152"/>
      <c r="UFO441" s="152"/>
      <c r="UFP441" s="152"/>
      <c r="UFQ441" s="152"/>
      <c r="UFR441" s="152"/>
      <c r="UFS441" s="152"/>
      <c r="UFT441" s="152"/>
      <c r="UFU441" s="152"/>
      <c r="UFV441" s="152"/>
      <c r="UFW441" s="152"/>
      <c r="UFX441" s="152"/>
      <c r="UFY441" s="152"/>
      <c r="UFZ441" s="152"/>
      <c r="UGA441" s="152"/>
      <c r="UGB441" s="152"/>
      <c r="UGC441" s="152"/>
      <c r="UGD441" s="152"/>
      <c r="UGE441" s="152"/>
      <c r="UGF441" s="152"/>
      <c r="UGG441" s="152"/>
      <c r="UGH441" s="152"/>
      <c r="UGI441" s="152"/>
      <c r="UGJ441" s="152"/>
      <c r="UGK441" s="152"/>
      <c r="UGL441" s="152"/>
      <c r="UGM441" s="152"/>
      <c r="UGN441" s="152"/>
      <c r="UGO441" s="152"/>
      <c r="UGP441" s="152"/>
      <c r="UGQ441" s="152"/>
      <c r="UGR441" s="152"/>
      <c r="UGS441" s="152"/>
      <c r="UGT441" s="152"/>
      <c r="UGU441" s="152"/>
      <c r="UGV441" s="152"/>
      <c r="UGW441" s="152"/>
      <c r="UGX441" s="152"/>
      <c r="UGY441" s="152"/>
      <c r="UGZ441" s="152"/>
      <c r="UHA441" s="152"/>
      <c r="UHB441" s="152"/>
      <c r="UHC441" s="152"/>
      <c r="UHD441" s="152"/>
      <c r="UHE441" s="152"/>
      <c r="UHF441" s="152"/>
      <c r="UHG441" s="152"/>
      <c r="UHH441" s="152"/>
      <c r="UHI441" s="152"/>
      <c r="UHJ441" s="152"/>
      <c r="UHK441" s="152"/>
      <c r="UHL441" s="152"/>
      <c r="UHM441" s="152"/>
      <c r="UHN441" s="152"/>
      <c r="UHO441" s="152"/>
      <c r="UHP441" s="152"/>
      <c r="UHQ441" s="152"/>
      <c r="UHR441" s="152"/>
      <c r="UHS441" s="152"/>
      <c r="UHT441" s="152"/>
      <c r="UHU441" s="152"/>
      <c r="UHV441" s="152"/>
      <c r="UHW441" s="152"/>
      <c r="UHX441" s="152"/>
      <c r="UHY441" s="152"/>
      <c r="UHZ441" s="152"/>
      <c r="UIA441" s="152"/>
      <c r="UIB441" s="152"/>
      <c r="UIC441" s="152"/>
      <c r="UID441" s="152"/>
      <c r="UIE441" s="152"/>
      <c r="UIF441" s="152"/>
      <c r="UIG441" s="152"/>
      <c r="UIH441" s="152"/>
      <c r="UII441" s="152"/>
      <c r="UIJ441" s="152"/>
      <c r="UIK441" s="152"/>
      <c r="UIL441" s="152"/>
      <c r="UIM441" s="152"/>
      <c r="UIN441" s="152"/>
      <c r="UIO441" s="152"/>
      <c r="UIP441" s="152"/>
      <c r="UIQ441" s="152"/>
      <c r="UIR441" s="152"/>
      <c r="UIS441" s="152"/>
      <c r="UIT441" s="152"/>
      <c r="UIU441" s="152"/>
      <c r="UIV441" s="152"/>
      <c r="UIW441" s="152"/>
      <c r="UIX441" s="152"/>
      <c r="UIY441" s="152"/>
      <c r="UIZ441" s="152"/>
      <c r="UJA441" s="152"/>
      <c r="UJB441" s="152"/>
      <c r="UJC441" s="152"/>
      <c r="UJD441" s="152"/>
      <c r="UJE441" s="152"/>
      <c r="UJF441" s="152"/>
      <c r="UJG441" s="152"/>
      <c r="UJH441" s="152"/>
      <c r="UJI441" s="152"/>
      <c r="UJJ441" s="152"/>
      <c r="UJK441" s="152"/>
      <c r="UJL441" s="152"/>
      <c r="UJM441" s="152"/>
      <c r="UJN441" s="152"/>
      <c r="UJO441" s="152"/>
      <c r="UJP441" s="152"/>
      <c r="UJQ441" s="152"/>
      <c r="UJR441" s="152"/>
      <c r="UJS441" s="152"/>
      <c r="UJT441" s="152"/>
      <c r="UJU441" s="152"/>
      <c r="UJV441" s="152"/>
      <c r="UJW441" s="152"/>
      <c r="UJX441" s="152"/>
      <c r="UJY441" s="152"/>
      <c r="UJZ441" s="152"/>
      <c r="UKA441" s="152"/>
      <c r="UKB441" s="152"/>
      <c r="UKC441" s="152"/>
      <c r="UKD441" s="152"/>
      <c r="UKE441" s="152"/>
      <c r="UKF441" s="152"/>
      <c r="UKG441" s="152"/>
      <c r="UKH441" s="152"/>
      <c r="UKI441" s="152"/>
      <c r="UKJ441" s="152"/>
      <c r="UKK441" s="152"/>
      <c r="UKL441" s="152"/>
      <c r="UKM441" s="152"/>
      <c r="UKN441" s="152"/>
      <c r="UKO441" s="152"/>
      <c r="UKP441" s="152"/>
      <c r="UKQ441" s="152"/>
      <c r="UKR441" s="152"/>
      <c r="UKS441" s="152"/>
      <c r="UKT441" s="152"/>
      <c r="UKU441" s="152"/>
      <c r="UKV441" s="152"/>
      <c r="UKW441" s="152"/>
      <c r="UKX441" s="152"/>
      <c r="UKY441" s="152"/>
      <c r="UKZ441" s="152"/>
      <c r="ULA441" s="152"/>
      <c r="ULB441" s="152"/>
      <c r="ULC441" s="152"/>
      <c r="ULD441" s="152"/>
      <c r="ULE441" s="152"/>
      <c r="ULF441" s="152"/>
      <c r="ULG441" s="152"/>
      <c r="ULH441" s="152"/>
      <c r="ULI441" s="152"/>
      <c r="ULJ441" s="152"/>
      <c r="ULK441" s="152"/>
      <c r="ULL441" s="152"/>
      <c r="ULM441" s="152"/>
      <c r="ULN441" s="152"/>
      <c r="ULO441" s="152"/>
      <c r="ULP441" s="152"/>
      <c r="ULQ441" s="152"/>
      <c r="ULR441" s="152"/>
      <c r="ULS441" s="152"/>
      <c r="ULT441" s="152"/>
      <c r="ULU441" s="152"/>
      <c r="ULV441" s="152"/>
      <c r="ULW441" s="152"/>
      <c r="ULX441" s="152"/>
      <c r="ULY441" s="152"/>
      <c r="ULZ441" s="152"/>
      <c r="UMA441" s="152"/>
      <c r="UMB441" s="152"/>
      <c r="UMC441" s="152"/>
      <c r="UMD441" s="152"/>
      <c r="UME441" s="152"/>
      <c r="UMF441" s="152"/>
      <c r="UMG441" s="152"/>
      <c r="UMH441" s="152"/>
      <c r="UMI441" s="152"/>
      <c r="UMJ441" s="152"/>
      <c r="UMK441" s="152"/>
      <c r="UML441" s="152"/>
      <c r="UMM441" s="152"/>
      <c r="UMN441" s="152"/>
      <c r="UMO441" s="152"/>
      <c r="UMP441" s="152"/>
      <c r="UMQ441" s="152"/>
      <c r="UMR441" s="152"/>
      <c r="UMS441" s="152"/>
      <c r="UMT441" s="152"/>
      <c r="UMU441" s="152"/>
      <c r="UMV441" s="152"/>
      <c r="UMW441" s="152"/>
      <c r="UMX441" s="152"/>
      <c r="UMY441" s="152"/>
      <c r="UMZ441" s="152"/>
      <c r="UNA441" s="152"/>
      <c r="UNB441" s="152"/>
      <c r="UNC441" s="152"/>
      <c r="UND441" s="152"/>
      <c r="UNE441" s="152"/>
      <c r="UNF441" s="152"/>
      <c r="UNG441" s="152"/>
      <c r="UNH441" s="152"/>
      <c r="UNI441" s="152"/>
      <c r="UNJ441" s="152"/>
      <c r="UNK441" s="152"/>
      <c r="UNL441" s="152"/>
      <c r="UNM441" s="152"/>
      <c r="UNN441" s="152"/>
      <c r="UNO441" s="152"/>
      <c r="UNP441" s="152"/>
      <c r="UNQ441" s="152"/>
      <c r="UNR441" s="152"/>
      <c r="UNS441" s="152"/>
      <c r="UNT441" s="152"/>
      <c r="UNU441" s="152"/>
      <c r="UNV441" s="152"/>
      <c r="UNW441" s="152"/>
      <c r="UNX441" s="152"/>
      <c r="UNY441" s="152"/>
      <c r="UNZ441" s="152"/>
      <c r="UOA441" s="152"/>
      <c r="UOB441" s="152"/>
      <c r="UOC441" s="152"/>
      <c r="UOD441" s="152"/>
      <c r="UOE441" s="152"/>
      <c r="UOF441" s="152"/>
      <c r="UOG441" s="152"/>
      <c r="UOH441" s="152"/>
      <c r="UOI441" s="152"/>
      <c r="UOJ441" s="152"/>
      <c r="UOK441" s="152"/>
      <c r="UOL441" s="152"/>
      <c r="UOM441" s="152"/>
      <c r="UON441" s="152"/>
      <c r="UOO441" s="152"/>
      <c r="UOP441" s="152"/>
      <c r="UOQ441" s="152"/>
      <c r="UOR441" s="152"/>
      <c r="UOS441" s="152"/>
      <c r="UOT441" s="152"/>
      <c r="UOU441" s="152"/>
      <c r="UOV441" s="152"/>
      <c r="UOW441" s="152"/>
      <c r="UOX441" s="152"/>
      <c r="UOY441" s="152"/>
      <c r="UOZ441" s="152"/>
      <c r="UPA441" s="152"/>
      <c r="UPB441" s="152"/>
      <c r="UPC441" s="152"/>
      <c r="UPD441" s="152"/>
      <c r="UPE441" s="152"/>
      <c r="UPF441" s="152"/>
      <c r="UPG441" s="152"/>
      <c r="UPH441" s="152"/>
      <c r="UPI441" s="152"/>
      <c r="UPJ441" s="152"/>
      <c r="UPK441" s="152"/>
      <c r="UPL441" s="152"/>
      <c r="UPM441" s="152"/>
      <c r="UPN441" s="152"/>
      <c r="UPO441" s="152"/>
      <c r="UPP441" s="152"/>
      <c r="UPQ441" s="152"/>
      <c r="UPR441" s="152"/>
      <c r="UPS441" s="152"/>
      <c r="UPT441" s="152"/>
      <c r="UPU441" s="152"/>
      <c r="UPV441" s="152"/>
      <c r="UPW441" s="152"/>
      <c r="UPX441" s="152"/>
      <c r="UPY441" s="152"/>
      <c r="UPZ441" s="152"/>
      <c r="UQA441" s="152"/>
      <c r="UQB441" s="152"/>
      <c r="UQC441" s="152"/>
      <c r="UQD441" s="152"/>
      <c r="UQE441" s="152"/>
      <c r="UQF441" s="152"/>
      <c r="UQG441" s="152"/>
      <c r="UQH441" s="152"/>
      <c r="UQI441" s="152"/>
      <c r="UQJ441" s="152"/>
      <c r="UQK441" s="152"/>
      <c r="UQL441" s="152"/>
      <c r="UQM441" s="152"/>
      <c r="UQN441" s="152"/>
      <c r="UQO441" s="152"/>
      <c r="UQP441" s="152"/>
      <c r="UQQ441" s="152"/>
      <c r="UQR441" s="152"/>
      <c r="UQS441" s="152"/>
      <c r="UQT441" s="152"/>
      <c r="UQU441" s="152"/>
      <c r="UQV441" s="152"/>
      <c r="UQW441" s="152"/>
      <c r="UQX441" s="152"/>
      <c r="UQY441" s="152"/>
      <c r="UQZ441" s="152"/>
      <c r="URA441" s="152"/>
      <c r="URB441" s="152"/>
      <c r="URC441" s="152"/>
      <c r="URD441" s="152"/>
      <c r="URE441" s="152"/>
      <c r="URF441" s="152"/>
      <c r="URG441" s="152"/>
      <c r="URH441" s="152"/>
      <c r="URI441" s="152"/>
      <c r="URJ441" s="152"/>
      <c r="URK441" s="152"/>
      <c r="URL441" s="152"/>
      <c r="URM441" s="152"/>
      <c r="URN441" s="152"/>
      <c r="URO441" s="152"/>
      <c r="URP441" s="152"/>
      <c r="URQ441" s="152"/>
      <c r="URR441" s="152"/>
      <c r="URS441" s="152"/>
      <c r="URT441" s="152"/>
      <c r="URU441" s="152"/>
      <c r="URV441" s="152"/>
      <c r="URW441" s="152"/>
      <c r="URX441" s="152"/>
      <c r="URY441" s="152"/>
      <c r="URZ441" s="152"/>
      <c r="USA441" s="152"/>
      <c r="USB441" s="152"/>
      <c r="USC441" s="152"/>
      <c r="USD441" s="152"/>
      <c r="USE441" s="152"/>
      <c r="USF441" s="152"/>
      <c r="USG441" s="152"/>
      <c r="USH441" s="152"/>
      <c r="USI441" s="152"/>
      <c r="USJ441" s="152"/>
      <c r="USK441" s="152"/>
      <c r="USL441" s="152"/>
      <c r="USM441" s="152"/>
      <c r="USN441" s="152"/>
      <c r="USO441" s="152"/>
      <c r="USP441" s="152"/>
      <c r="USQ441" s="152"/>
      <c r="USR441" s="152"/>
      <c r="USS441" s="152"/>
      <c r="UST441" s="152"/>
      <c r="USU441" s="152"/>
      <c r="USV441" s="152"/>
      <c r="USW441" s="152"/>
      <c r="USX441" s="152"/>
      <c r="USY441" s="152"/>
      <c r="USZ441" s="152"/>
      <c r="UTA441" s="152"/>
      <c r="UTB441" s="152"/>
      <c r="UTC441" s="152"/>
      <c r="UTD441" s="152"/>
      <c r="UTE441" s="152"/>
      <c r="UTF441" s="152"/>
      <c r="UTG441" s="152"/>
      <c r="UTH441" s="152"/>
      <c r="UTI441" s="152"/>
      <c r="UTJ441" s="152"/>
      <c r="UTK441" s="152"/>
      <c r="UTL441" s="152"/>
      <c r="UTM441" s="152"/>
      <c r="UTN441" s="152"/>
      <c r="UTO441" s="152"/>
      <c r="UTP441" s="152"/>
      <c r="UTQ441" s="152"/>
      <c r="UTR441" s="152"/>
      <c r="UTS441" s="152"/>
      <c r="UTT441" s="152"/>
      <c r="UTU441" s="152"/>
      <c r="UTV441" s="152"/>
      <c r="UTW441" s="152"/>
      <c r="UTX441" s="152"/>
      <c r="UTY441" s="152"/>
      <c r="UTZ441" s="152"/>
      <c r="UUA441" s="152"/>
      <c r="UUB441" s="152"/>
      <c r="UUC441" s="152"/>
      <c r="UUD441" s="152"/>
      <c r="UUE441" s="152"/>
      <c r="UUF441" s="152"/>
      <c r="UUG441" s="152"/>
      <c r="UUH441" s="152"/>
      <c r="UUI441" s="152"/>
      <c r="UUJ441" s="152"/>
      <c r="UUK441" s="152"/>
      <c r="UUL441" s="152"/>
      <c r="UUM441" s="152"/>
      <c r="UUN441" s="152"/>
      <c r="UUO441" s="152"/>
      <c r="UUP441" s="152"/>
      <c r="UUQ441" s="152"/>
      <c r="UUR441" s="152"/>
      <c r="UUS441" s="152"/>
      <c r="UUT441" s="152"/>
      <c r="UUU441" s="152"/>
      <c r="UUV441" s="152"/>
      <c r="UUW441" s="152"/>
      <c r="UUX441" s="152"/>
      <c r="UUY441" s="152"/>
      <c r="UUZ441" s="152"/>
      <c r="UVA441" s="152"/>
      <c r="UVB441" s="152"/>
      <c r="UVC441" s="152"/>
      <c r="UVD441" s="152"/>
      <c r="UVE441" s="152"/>
      <c r="UVF441" s="152"/>
      <c r="UVG441" s="152"/>
      <c r="UVH441" s="152"/>
      <c r="UVI441" s="152"/>
      <c r="UVJ441" s="152"/>
      <c r="UVK441" s="152"/>
      <c r="UVL441" s="152"/>
      <c r="UVM441" s="152"/>
      <c r="UVN441" s="152"/>
      <c r="UVO441" s="152"/>
      <c r="UVP441" s="152"/>
      <c r="UVQ441" s="152"/>
      <c r="UVR441" s="152"/>
      <c r="UVS441" s="152"/>
      <c r="UVT441" s="152"/>
      <c r="UVU441" s="152"/>
      <c r="UVV441" s="152"/>
      <c r="UVW441" s="152"/>
      <c r="UVX441" s="152"/>
      <c r="UVY441" s="152"/>
      <c r="UVZ441" s="152"/>
      <c r="UWA441" s="152"/>
      <c r="UWB441" s="152"/>
      <c r="UWC441" s="152"/>
      <c r="UWD441" s="152"/>
      <c r="UWE441" s="152"/>
      <c r="UWF441" s="152"/>
      <c r="UWG441" s="152"/>
      <c r="UWH441" s="152"/>
      <c r="UWI441" s="152"/>
      <c r="UWJ441" s="152"/>
      <c r="UWK441" s="152"/>
      <c r="UWL441" s="152"/>
      <c r="UWM441" s="152"/>
      <c r="UWN441" s="152"/>
      <c r="UWO441" s="152"/>
      <c r="UWP441" s="152"/>
      <c r="UWQ441" s="152"/>
      <c r="UWR441" s="152"/>
      <c r="UWS441" s="152"/>
      <c r="UWT441" s="152"/>
      <c r="UWU441" s="152"/>
      <c r="UWV441" s="152"/>
      <c r="UWW441" s="152"/>
      <c r="UWX441" s="152"/>
      <c r="UWY441" s="152"/>
      <c r="UWZ441" s="152"/>
      <c r="UXA441" s="152"/>
      <c r="UXB441" s="152"/>
      <c r="UXC441" s="152"/>
      <c r="UXD441" s="152"/>
      <c r="UXE441" s="152"/>
      <c r="UXF441" s="152"/>
      <c r="UXG441" s="152"/>
      <c r="UXH441" s="152"/>
      <c r="UXI441" s="152"/>
      <c r="UXJ441" s="152"/>
      <c r="UXK441" s="152"/>
      <c r="UXL441" s="152"/>
      <c r="UXM441" s="152"/>
      <c r="UXN441" s="152"/>
      <c r="UXO441" s="152"/>
      <c r="UXP441" s="152"/>
      <c r="UXQ441" s="152"/>
      <c r="UXR441" s="152"/>
      <c r="UXS441" s="152"/>
      <c r="UXT441" s="152"/>
      <c r="UXU441" s="152"/>
      <c r="UXV441" s="152"/>
      <c r="UXW441" s="152"/>
      <c r="UXX441" s="152"/>
      <c r="UXY441" s="152"/>
      <c r="UXZ441" s="152"/>
      <c r="UYA441" s="152"/>
      <c r="UYB441" s="152"/>
      <c r="UYC441" s="152"/>
      <c r="UYD441" s="152"/>
      <c r="UYE441" s="152"/>
      <c r="UYF441" s="152"/>
      <c r="UYG441" s="152"/>
      <c r="UYH441" s="152"/>
      <c r="UYI441" s="152"/>
      <c r="UYJ441" s="152"/>
      <c r="UYK441" s="152"/>
      <c r="UYL441" s="152"/>
      <c r="UYM441" s="152"/>
      <c r="UYN441" s="152"/>
      <c r="UYO441" s="152"/>
      <c r="UYP441" s="152"/>
      <c r="UYQ441" s="152"/>
      <c r="UYR441" s="152"/>
      <c r="UYS441" s="152"/>
      <c r="UYT441" s="152"/>
      <c r="UYU441" s="152"/>
      <c r="UYV441" s="152"/>
      <c r="UYW441" s="152"/>
      <c r="UYX441" s="152"/>
      <c r="UYY441" s="152"/>
      <c r="UYZ441" s="152"/>
      <c r="UZA441" s="152"/>
      <c r="UZB441" s="152"/>
      <c r="UZC441" s="152"/>
      <c r="UZD441" s="152"/>
      <c r="UZE441" s="152"/>
      <c r="UZF441" s="152"/>
      <c r="UZG441" s="152"/>
      <c r="UZH441" s="152"/>
      <c r="UZI441" s="152"/>
      <c r="UZJ441" s="152"/>
      <c r="UZK441" s="152"/>
      <c r="UZL441" s="152"/>
      <c r="UZM441" s="152"/>
      <c r="UZN441" s="152"/>
      <c r="UZO441" s="152"/>
      <c r="UZP441" s="152"/>
      <c r="UZQ441" s="152"/>
      <c r="UZR441" s="152"/>
      <c r="UZS441" s="152"/>
      <c r="UZT441" s="152"/>
      <c r="UZU441" s="152"/>
      <c r="UZV441" s="152"/>
      <c r="UZW441" s="152"/>
      <c r="UZX441" s="152"/>
      <c r="UZY441" s="152"/>
      <c r="UZZ441" s="152"/>
      <c r="VAA441" s="152"/>
      <c r="VAB441" s="152"/>
      <c r="VAC441" s="152"/>
      <c r="VAD441" s="152"/>
      <c r="VAE441" s="152"/>
      <c r="VAF441" s="152"/>
      <c r="VAG441" s="152"/>
      <c r="VAH441" s="152"/>
      <c r="VAI441" s="152"/>
      <c r="VAJ441" s="152"/>
      <c r="VAK441" s="152"/>
      <c r="VAL441" s="152"/>
      <c r="VAM441" s="152"/>
      <c r="VAN441" s="152"/>
      <c r="VAO441" s="152"/>
      <c r="VAP441" s="152"/>
      <c r="VAQ441" s="152"/>
      <c r="VAR441" s="152"/>
      <c r="VAS441" s="152"/>
      <c r="VAT441" s="152"/>
      <c r="VAU441" s="152"/>
      <c r="VAV441" s="152"/>
      <c r="VAW441" s="152"/>
      <c r="VAX441" s="152"/>
      <c r="VAY441" s="152"/>
      <c r="VAZ441" s="152"/>
      <c r="VBA441" s="152"/>
      <c r="VBB441" s="152"/>
      <c r="VBC441" s="152"/>
      <c r="VBD441" s="152"/>
      <c r="VBE441" s="152"/>
      <c r="VBF441" s="152"/>
      <c r="VBG441" s="152"/>
      <c r="VBH441" s="152"/>
      <c r="VBI441" s="152"/>
      <c r="VBJ441" s="152"/>
      <c r="VBK441" s="152"/>
      <c r="VBL441" s="152"/>
      <c r="VBM441" s="152"/>
      <c r="VBN441" s="152"/>
      <c r="VBO441" s="152"/>
      <c r="VBP441" s="152"/>
      <c r="VBQ441" s="152"/>
      <c r="VBR441" s="152"/>
      <c r="VBS441" s="152"/>
      <c r="VBT441" s="152"/>
      <c r="VBU441" s="152"/>
      <c r="VBV441" s="152"/>
      <c r="VBW441" s="152"/>
      <c r="VBX441" s="152"/>
      <c r="VBY441" s="152"/>
      <c r="VBZ441" s="152"/>
      <c r="VCA441" s="152"/>
      <c r="VCB441" s="152"/>
      <c r="VCC441" s="152"/>
      <c r="VCD441" s="152"/>
      <c r="VCE441" s="152"/>
      <c r="VCF441" s="152"/>
      <c r="VCG441" s="152"/>
      <c r="VCH441" s="152"/>
      <c r="VCI441" s="152"/>
      <c r="VCJ441" s="152"/>
      <c r="VCK441" s="152"/>
      <c r="VCL441" s="152"/>
      <c r="VCM441" s="152"/>
      <c r="VCN441" s="152"/>
      <c r="VCO441" s="152"/>
      <c r="VCP441" s="152"/>
      <c r="VCQ441" s="152"/>
      <c r="VCR441" s="152"/>
      <c r="VCS441" s="152"/>
      <c r="VCT441" s="152"/>
      <c r="VCU441" s="152"/>
      <c r="VCV441" s="152"/>
      <c r="VCW441" s="152"/>
      <c r="VCX441" s="152"/>
      <c r="VCY441" s="152"/>
      <c r="VCZ441" s="152"/>
      <c r="VDA441" s="152"/>
      <c r="VDB441" s="152"/>
      <c r="VDC441" s="152"/>
      <c r="VDD441" s="152"/>
      <c r="VDE441" s="152"/>
      <c r="VDF441" s="152"/>
      <c r="VDG441" s="152"/>
      <c r="VDH441" s="152"/>
      <c r="VDI441" s="152"/>
      <c r="VDJ441" s="152"/>
      <c r="VDK441" s="152"/>
      <c r="VDL441" s="152"/>
      <c r="VDM441" s="152"/>
      <c r="VDN441" s="152"/>
      <c r="VDO441" s="152"/>
      <c r="VDP441" s="152"/>
      <c r="VDQ441" s="152"/>
      <c r="VDR441" s="152"/>
      <c r="VDS441" s="152"/>
      <c r="VDT441" s="152"/>
      <c r="VDU441" s="152"/>
      <c r="VDV441" s="152"/>
      <c r="VDW441" s="152"/>
      <c r="VDX441" s="152"/>
      <c r="VDY441" s="152"/>
      <c r="VDZ441" s="152"/>
      <c r="VEA441" s="152"/>
      <c r="VEB441" s="152"/>
      <c r="VEC441" s="152"/>
      <c r="VED441" s="152"/>
      <c r="VEE441" s="152"/>
      <c r="VEF441" s="152"/>
      <c r="VEG441" s="152"/>
      <c r="VEH441" s="152"/>
      <c r="VEI441" s="152"/>
      <c r="VEJ441" s="152"/>
      <c r="VEK441" s="152"/>
      <c r="VEL441" s="152"/>
      <c r="VEM441" s="152"/>
      <c r="VEN441" s="152"/>
      <c r="VEO441" s="152"/>
      <c r="VEP441" s="152"/>
      <c r="VEQ441" s="152"/>
      <c r="VER441" s="152"/>
      <c r="VES441" s="152"/>
      <c r="VET441" s="152"/>
      <c r="VEU441" s="152"/>
      <c r="VEV441" s="152"/>
      <c r="VEW441" s="152"/>
      <c r="VEX441" s="152"/>
      <c r="VEY441" s="152"/>
      <c r="VEZ441" s="152"/>
      <c r="VFA441" s="152"/>
      <c r="VFB441" s="152"/>
      <c r="VFC441" s="152"/>
      <c r="VFD441" s="152"/>
      <c r="VFE441" s="152"/>
      <c r="VFF441" s="152"/>
      <c r="VFG441" s="152"/>
      <c r="VFH441" s="152"/>
      <c r="VFI441" s="152"/>
      <c r="VFJ441" s="152"/>
      <c r="VFK441" s="152"/>
      <c r="VFL441" s="152"/>
      <c r="VFM441" s="152"/>
      <c r="VFN441" s="152"/>
      <c r="VFO441" s="152"/>
      <c r="VFP441" s="152"/>
      <c r="VFQ441" s="152"/>
      <c r="VFR441" s="152"/>
      <c r="VFS441" s="152"/>
      <c r="VFT441" s="152"/>
      <c r="VFU441" s="152"/>
      <c r="VFV441" s="152"/>
      <c r="VFW441" s="152"/>
      <c r="VFX441" s="152"/>
      <c r="VFY441" s="152"/>
      <c r="VFZ441" s="152"/>
      <c r="VGA441" s="152"/>
      <c r="VGB441" s="152"/>
      <c r="VGC441" s="152"/>
      <c r="VGD441" s="152"/>
      <c r="VGE441" s="152"/>
      <c r="VGF441" s="152"/>
      <c r="VGG441" s="152"/>
      <c r="VGH441" s="152"/>
      <c r="VGI441" s="152"/>
      <c r="VGJ441" s="152"/>
      <c r="VGK441" s="152"/>
      <c r="VGL441" s="152"/>
      <c r="VGM441" s="152"/>
      <c r="VGN441" s="152"/>
      <c r="VGO441" s="152"/>
      <c r="VGP441" s="152"/>
      <c r="VGQ441" s="152"/>
      <c r="VGR441" s="152"/>
      <c r="VGS441" s="152"/>
      <c r="VGT441" s="152"/>
      <c r="VGU441" s="152"/>
      <c r="VGV441" s="152"/>
      <c r="VGW441" s="152"/>
      <c r="VGX441" s="152"/>
      <c r="VGY441" s="152"/>
      <c r="VGZ441" s="152"/>
      <c r="VHA441" s="152"/>
      <c r="VHB441" s="152"/>
      <c r="VHC441" s="152"/>
      <c r="VHD441" s="152"/>
      <c r="VHE441" s="152"/>
      <c r="VHF441" s="152"/>
      <c r="VHG441" s="152"/>
      <c r="VHH441" s="152"/>
      <c r="VHI441" s="152"/>
      <c r="VHJ441" s="152"/>
      <c r="VHK441" s="152"/>
      <c r="VHL441" s="152"/>
      <c r="VHM441" s="152"/>
      <c r="VHN441" s="152"/>
      <c r="VHO441" s="152"/>
      <c r="VHP441" s="152"/>
      <c r="VHQ441" s="152"/>
      <c r="VHR441" s="152"/>
      <c r="VHS441" s="152"/>
      <c r="VHT441" s="152"/>
      <c r="VHU441" s="152"/>
      <c r="VHV441" s="152"/>
      <c r="VHW441" s="152"/>
      <c r="VHX441" s="152"/>
      <c r="VHY441" s="152"/>
      <c r="VHZ441" s="152"/>
      <c r="VIA441" s="152"/>
      <c r="VIB441" s="152"/>
      <c r="VIC441" s="152"/>
      <c r="VID441" s="152"/>
      <c r="VIE441" s="152"/>
      <c r="VIF441" s="152"/>
      <c r="VIG441" s="152"/>
      <c r="VIH441" s="152"/>
      <c r="VII441" s="152"/>
      <c r="VIJ441" s="152"/>
      <c r="VIK441" s="152"/>
      <c r="VIL441" s="152"/>
      <c r="VIM441" s="152"/>
      <c r="VIN441" s="152"/>
      <c r="VIO441" s="152"/>
      <c r="VIP441" s="152"/>
      <c r="VIQ441" s="152"/>
      <c r="VIR441" s="152"/>
      <c r="VIS441" s="152"/>
      <c r="VIT441" s="152"/>
      <c r="VIU441" s="152"/>
      <c r="VIV441" s="152"/>
      <c r="VIW441" s="152"/>
      <c r="VIX441" s="152"/>
      <c r="VIY441" s="152"/>
      <c r="VIZ441" s="152"/>
      <c r="VJA441" s="152"/>
      <c r="VJB441" s="152"/>
      <c r="VJC441" s="152"/>
      <c r="VJD441" s="152"/>
      <c r="VJE441" s="152"/>
      <c r="VJF441" s="152"/>
      <c r="VJG441" s="152"/>
      <c r="VJH441" s="152"/>
      <c r="VJI441" s="152"/>
      <c r="VJJ441" s="152"/>
      <c r="VJK441" s="152"/>
      <c r="VJL441" s="152"/>
      <c r="VJM441" s="152"/>
      <c r="VJN441" s="152"/>
      <c r="VJO441" s="152"/>
      <c r="VJP441" s="152"/>
      <c r="VJQ441" s="152"/>
      <c r="VJR441" s="152"/>
      <c r="VJS441" s="152"/>
      <c r="VJT441" s="152"/>
      <c r="VJU441" s="152"/>
      <c r="VJV441" s="152"/>
      <c r="VJW441" s="152"/>
      <c r="VJX441" s="152"/>
      <c r="VJY441" s="152"/>
      <c r="VJZ441" s="152"/>
      <c r="VKA441" s="152"/>
      <c r="VKB441" s="152"/>
      <c r="VKC441" s="152"/>
      <c r="VKD441" s="152"/>
      <c r="VKE441" s="152"/>
      <c r="VKF441" s="152"/>
      <c r="VKG441" s="152"/>
      <c r="VKH441" s="152"/>
      <c r="VKI441" s="152"/>
      <c r="VKJ441" s="152"/>
      <c r="VKK441" s="152"/>
      <c r="VKL441" s="152"/>
      <c r="VKM441" s="152"/>
      <c r="VKN441" s="152"/>
      <c r="VKO441" s="152"/>
      <c r="VKP441" s="152"/>
      <c r="VKQ441" s="152"/>
      <c r="VKR441" s="152"/>
      <c r="VKS441" s="152"/>
      <c r="VKT441" s="152"/>
      <c r="VKU441" s="152"/>
      <c r="VKV441" s="152"/>
      <c r="VKW441" s="152"/>
      <c r="VKX441" s="152"/>
      <c r="VKY441" s="152"/>
      <c r="VKZ441" s="152"/>
      <c r="VLA441" s="152"/>
      <c r="VLB441" s="152"/>
      <c r="VLC441" s="152"/>
      <c r="VLD441" s="152"/>
      <c r="VLE441" s="152"/>
      <c r="VLF441" s="152"/>
      <c r="VLG441" s="152"/>
      <c r="VLH441" s="152"/>
      <c r="VLI441" s="152"/>
      <c r="VLJ441" s="152"/>
      <c r="VLK441" s="152"/>
      <c r="VLL441" s="152"/>
      <c r="VLM441" s="152"/>
      <c r="VLN441" s="152"/>
      <c r="VLO441" s="152"/>
      <c r="VLP441" s="152"/>
      <c r="VLQ441" s="152"/>
      <c r="VLR441" s="152"/>
      <c r="VLS441" s="152"/>
      <c r="VLT441" s="152"/>
      <c r="VLU441" s="152"/>
      <c r="VLV441" s="152"/>
      <c r="VLW441" s="152"/>
      <c r="VLX441" s="152"/>
      <c r="VLY441" s="152"/>
      <c r="VLZ441" s="152"/>
      <c r="VMA441" s="152"/>
      <c r="VMB441" s="152"/>
      <c r="VMC441" s="152"/>
      <c r="VMD441" s="152"/>
      <c r="VME441" s="152"/>
      <c r="VMF441" s="152"/>
      <c r="VMG441" s="152"/>
      <c r="VMH441" s="152"/>
      <c r="VMI441" s="152"/>
      <c r="VMJ441" s="152"/>
      <c r="VMK441" s="152"/>
      <c r="VML441" s="152"/>
      <c r="VMM441" s="152"/>
      <c r="VMN441" s="152"/>
      <c r="VMO441" s="152"/>
      <c r="VMP441" s="152"/>
      <c r="VMQ441" s="152"/>
      <c r="VMR441" s="152"/>
      <c r="VMS441" s="152"/>
      <c r="VMT441" s="152"/>
      <c r="VMU441" s="152"/>
      <c r="VMV441" s="152"/>
      <c r="VMW441" s="152"/>
      <c r="VMX441" s="152"/>
      <c r="VMY441" s="152"/>
      <c r="VMZ441" s="152"/>
      <c r="VNA441" s="152"/>
      <c r="VNB441" s="152"/>
      <c r="VNC441" s="152"/>
      <c r="VND441" s="152"/>
      <c r="VNE441" s="152"/>
      <c r="VNF441" s="152"/>
      <c r="VNG441" s="152"/>
      <c r="VNH441" s="152"/>
      <c r="VNI441" s="152"/>
      <c r="VNJ441" s="152"/>
      <c r="VNK441" s="152"/>
      <c r="VNL441" s="152"/>
      <c r="VNM441" s="152"/>
      <c r="VNN441" s="152"/>
      <c r="VNO441" s="152"/>
      <c r="VNP441" s="152"/>
      <c r="VNQ441" s="152"/>
      <c r="VNR441" s="152"/>
      <c r="VNS441" s="152"/>
      <c r="VNT441" s="152"/>
      <c r="VNU441" s="152"/>
      <c r="VNV441" s="152"/>
      <c r="VNW441" s="152"/>
      <c r="VNX441" s="152"/>
      <c r="VNY441" s="152"/>
      <c r="VNZ441" s="152"/>
      <c r="VOA441" s="152"/>
      <c r="VOB441" s="152"/>
      <c r="VOC441" s="152"/>
      <c r="VOD441" s="152"/>
      <c r="VOE441" s="152"/>
      <c r="VOF441" s="152"/>
      <c r="VOG441" s="152"/>
      <c r="VOH441" s="152"/>
      <c r="VOI441" s="152"/>
      <c r="VOJ441" s="152"/>
      <c r="VOK441" s="152"/>
      <c r="VOL441" s="152"/>
      <c r="VOM441" s="152"/>
      <c r="VON441" s="152"/>
      <c r="VOO441" s="152"/>
      <c r="VOP441" s="152"/>
      <c r="VOQ441" s="152"/>
      <c r="VOR441" s="152"/>
      <c r="VOS441" s="152"/>
      <c r="VOT441" s="152"/>
      <c r="VOU441" s="152"/>
      <c r="VOV441" s="152"/>
      <c r="VOW441" s="152"/>
      <c r="VOX441" s="152"/>
      <c r="VOY441" s="152"/>
      <c r="VOZ441" s="152"/>
      <c r="VPA441" s="152"/>
      <c r="VPB441" s="152"/>
      <c r="VPC441" s="152"/>
      <c r="VPD441" s="152"/>
      <c r="VPE441" s="152"/>
      <c r="VPF441" s="152"/>
      <c r="VPG441" s="152"/>
      <c r="VPH441" s="152"/>
      <c r="VPI441" s="152"/>
      <c r="VPJ441" s="152"/>
      <c r="VPK441" s="152"/>
      <c r="VPL441" s="152"/>
      <c r="VPM441" s="152"/>
      <c r="VPN441" s="152"/>
      <c r="VPO441" s="152"/>
      <c r="VPP441" s="152"/>
      <c r="VPQ441" s="152"/>
      <c r="VPR441" s="152"/>
      <c r="VPS441" s="152"/>
      <c r="VPT441" s="152"/>
      <c r="VPU441" s="152"/>
      <c r="VPV441" s="152"/>
      <c r="VPW441" s="152"/>
      <c r="VPX441" s="152"/>
      <c r="VPY441" s="152"/>
      <c r="VPZ441" s="152"/>
      <c r="VQA441" s="152"/>
      <c r="VQB441" s="152"/>
      <c r="VQC441" s="152"/>
      <c r="VQD441" s="152"/>
      <c r="VQE441" s="152"/>
      <c r="VQF441" s="152"/>
      <c r="VQG441" s="152"/>
      <c r="VQH441" s="152"/>
      <c r="VQI441" s="152"/>
      <c r="VQJ441" s="152"/>
      <c r="VQK441" s="152"/>
      <c r="VQL441" s="152"/>
      <c r="VQM441" s="152"/>
      <c r="VQN441" s="152"/>
      <c r="VQO441" s="152"/>
      <c r="VQP441" s="152"/>
      <c r="VQQ441" s="152"/>
      <c r="VQR441" s="152"/>
      <c r="VQS441" s="152"/>
      <c r="VQT441" s="152"/>
      <c r="VQU441" s="152"/>
      <c r="VQV441" s="152"/>
      <c r="VQW441" s="152"/>
      <c r="VQX441" s="152"/>
      <c r="VQY441" s="152"/>
      <c r="VQZ441" s="152"/>
      <c r="VRA441" s="152"/>
      <c r="VRB441" s="152"/>
      <c r="VRC441" s="152"/>
      <c r="VRD441" s="152"/>
      <c r="VRE441" s="152"/>
      <c r="VRF441" s="152"/>
      <c r="VRG441" s="152"/>
      <c r="VRH441" s="152"/>
      <c r="VRI441" s="152"/>
      <c r="VRJ441" s="152"/>
      <c r="VRK441" s="152"/>
      <c r="VRL441" s="152"/>
      <c r="VRM441" s="152"/>
      <c r="VRN441" s="152"/>
      <c r="VRO441" s="152"/>
      <c r="VRP441" s="152"/>
      <c r="VRQ441" s="152"/>
      <c r="VRR441" s="152"/>
      <c r="VRS441" s="152"/>
      <c r="VRT441" s="152"/>
      <c r="VRU441" s="152"/>
      <c r="VRV441" s="152"/>
      <c r="VRW441" s="152"/>
      <c r="VRX441" s="152"/>
      <c r="VRY441" s="152"/>
      <c r="VRZ441" s="152"/>
      <c r="VSA441" s="152"/>
      <c r="VSB441" s="152"/>
      <c r="VSC441" s="152"/>
      <c r="VSD441" s="152"/>
      <c r="VSE441" s="152"/>
      <c r="VSF441" s="152"/>
      <c r="VSG441" s="152"/>
      <c r="VSH441" s="152"/>
      <c r="VSI441" s="152"/>
      <c r="VSJ441" s="152"/>
      <c r="VSK441" s="152"/>
      <c r="VSL441" s="152"/>
      <c r="VSM441" s="152"/>
      <c r="VSN441" s="152"/>
      <c r="VSO441" s="152"/>
      <c r="VSP441" s="152"/>
      <c r="VSQ441" s="152"/>
      <c r="VSR441" s="152"/>
      <c r="VSS441" s="152"/>
      <c r="VST441" s="152"/>
      <c r="VSU441" s="152"/>
      <c r="VSV441" s="152"/>
      <c r="VSW441" s="152"/>
      <c r="VSX441" s="152"/>
      <c r="VSY441" s="152"/>
      <c r="VSZ441" s="152"/>
      <c r="VTA441" s="152"/>
      <c r="VTB441" s="152"/>
      <c r="VTC441" s="152"/>
      <c r="VTD441" s="152"/>
      <c r="VTE441" s="152"/>
      <c r="VTF441" s="152"/>
      <c r="VTG441" s="152"/>
      <c r="VTH441" s="152"/>
      <c r="VTI441" s="152"/>
      <c r="VTJ441" s="152"/>
      <c r="VTK441" s="152"/>
      <c r="VTL441" s="152"/>
      <c r="VTM441" s="152"/>
      <c r="VTN441" s="152"/>
      <c r="VTO441" s="152"/>
      <c r="VTP441" s="152"/>
      <c r="VTQ441" s="152"/>
      <c r="VTR441" s="152"/>
      <c r="VTS441" s="152"/>
      <c r="VTT441" s="152"/>
      <c r="VTU441" s="152"/>
      <c r="VTV441" s="152"/>
      <c r="VTW441" s="152"/>
      <c r="VTX441" s="152"/>
      <c r="VTY441" s="152"/>
      <c r="VTZ441" s="152"/>
      <c r="VUA441" s="152"/>
      <c r="VUB441" s="152"/>
      <c r="VUC441" s="152"/>
      <c r="VUD441" s="152"/>
      <c r="VUE441" s="152"/>
      <c r="VUF441" s="152"/>
      <c r="VUG441" s="152"/>
      <c r="VUH441" s="152"/>
      <c r="VUI441" s="152"/>
      <c r="VUJ441" s="152"/>
      <c r="VUK441" s="152"/>
      <c r="VUL441" s="152"/>
      <c r="VUM441" s="152"/>
      <c r="VUN441" s="152"/>
      <c r="VUO441" s="152"/>
      <c r="VUP441" s="152"/>
      <c r="VUQ441" s="152"/>
      <c r="VUR441" s="152"/>
      <c r="VUS441" s="152"/>
      <c r="VUT441" s="152"/>
      <c r="VUU441" s="152"/>
      <c r="VUV441" s="152"/>
      <c r="VUW441" s="152"/>
      <c r="VUX441" s="152"/>
      <c r="VUY441" s="152"/>
      <c r="VUZ441" s="152"/>
      <c r="VVA441" s="152"/>
      <c r="VVB441" s="152"/>
      <c r="VVC441" s="152"/>
      <c r="VVD441" s="152"/>
      <c r="VVE441" s="152"/>
      <c r="VVF441" s="152"/>
      <c r="VVG441" s="152"/>
      <c r="VVH441" s="152"/>
      <c r="VVI441" s="152"/>
      <c r="VVJ441" s="152"/>
      <c r="VVK441" s="152"/>
      <c r="VVL441" s="152"/>
      <c r="VVM441" s="152"/>
      <c r="VVN441" s="152"/>
      <c r="VVO441" s="152"/>
      <c r="VVP441" s="152"/>
      <c r="VVQ441" s="152"/>
      <c r="VVR441" s="152"/>
      <c r="VVS441" s="152"/>
      <c r="VVT441" s="152"/>
      <c r="VVU441" s="152"/>
      <c r="VVV441" s="152"/>
      <c r="VVW441" s="152"/>
      <c r="VVX441" s="152"/>
      <c r="VVY441" s="152"/>
      <c r="VVZ441" s="152"/>
      <c r="VWA441" s="152"/>
      <c r="VWB441" s="152"/>
      <c r="VWC441" s="152"/>
      <c r="VWD441" s="152"/>
      <c r="VWE441" s="152"/>
      <c r="VWF441" s="152"/>
      <c r="VWG441" s="152"/>
      <c r="VWH441" s="152"/>
      <c r="VWI441" s="152"/>
      <c r="VWJ441" s="152"/>
      <c r="VWK441" s="152"/>
      <c r="VWL441" s="152"/>
      <c r="VWM441" s="152"/>
      <c r="VWN441" s="152"/>
      <c r="VWO441" s="152"/>
      <c r="VWP441" s="152"/>
      <c r="VWQ441" s="152"/>
      <c r="VWR441" s="152"/>
      <c r="VWS441" s="152"/>
      <c r="VWT441" s="152"/>
      <c r="VWU441" s="152"/>
      <c r="VWV441" s="152"/>
      <c r="VWW441" s="152"/>
      <c r="VWX441" s="152"/>
      <c r="VWY441" s="152"/>
      <c r="VWZ441" s="152"/>
      <c r="VXA441" s="152"/>
      <c r="VXB441" s="152"/>
      <c r="VXC441" s="152"/>
      <c r="VXD441" s="152"/>
      <c r="VXE441" s="152"/>
      <c r="VXF441" s="152"/>
      <c r="VXG441" s="152"/>
      <c r="VXH441" s="152"/>
      <c r="VXI441" s="152"/>
      <c r="VXJ441" s="152"/>
      <c r="VXK441" s="152"/>
      <c r="VXL441" s="152"/>
      <c r="VXM441" s="152"/>
      <c r="VXN441" s="152"/>
      <c r="VXO441" s="152"/>
      <c r="VXP441" s="152"/>
      <c r="VXQ441" s="152"/>
      <c r="VXR441" s="152"/>
      <c r="VXS441" s="152"/>
      <c r="VXT441" s="152"/>
      <c r="VXU441" s="152"/>
      <c r="VXV441" s="152"/>
      <c r="VXW441" s="152"/>
      <c r="VXX441" s="152"/>
      <c r="VXY441" s="152"/>
      <c r="VXZ441" s="152"/>
      <c r="VYA441" s="152"/>
      <c r="VYB441" s="152"/>
      <c r="VYC441" s="152"/>
      <c r="VYD441" s="152"/>
      <c r="VYE441" s="152"/>
      <c r="VYF441" s="152"/>
      <c r="VYG441" s="152"/>
      <c r="VYH441" s="152"/>
      <c r="VYI441" s="152"/>
      <c r="VYJ441" s="152"/>
      <c r="VYK441" s="152"/>
      <c r="VYL441" s="152"/>
      <c r="VYM441" s="152"/>
      <c r="VYN441" s="152"/>
      <c r="VYO441" s="152"/>
      <c r="VYP441" s="152"/>
      <c r="VYQ441" s="152"/>
      <c r="VYR441" s="152"/>
      <c r="VYS441" s="152"/>
      <c r="VYT441" s="152"/>
      <c r="VYU441" s="152"/>
      <c r="VYV441" s="152"/>
      <c r="VYW441" s="152"/>
      <c r="VYX441" s="152"/>
      <c r="VYY441" s="152"/>
      <c r="VYZ441" s="152"/>
      <c r="VZA441" s="152"/>
      <c r="VZB441" s="152"/>
      <c r="VZC441" s="152"/>
      <c r="VZD441" s="152"/>
      <c r="VZE441" s="152"/>
      <c r="VZF441" s="152"/>
      <c r="VZG441" s="152"/>
      <c r="VZH441" s="152"/>
      <c r="VZI441" s="152"/>
      <c r="VZJ441" s="152"/>
      <c r="VZK441" s="152"/>
      <c r="VZL441" s="152"/>
      <c r="VZM441" s="152"/>
      <c r="VZN441" s="152"/>
      <c r="VZO441" s="152"/>
      <c r="VZP441" s="152"/>
      <c r="VZQ441" s="152"/>
      <c r="VZR441" s="152"/>
      <c r="VZS441" s="152"/>
      <c r="VZT441" s="152"/>
      <c r="VZU441" s="152"/>
      <c r="VZV441" s="152"/>
      <c r="VZW441" s="152"/>
      <c r="VZX441" s="152"/>
      <c r="VZY441" s="152"/>
      <c r="VZZ441" s="152"/>
      <c r="WAA441" s="152"/>
      <c r="WAB441" s="152"/>
      <c r="WAC441" s="152"/>
      <c r="WAD441" s="152"/>
      <c r="WAE441" s="152"/>
      <c r="WAF441" s="152"/>
      <c r="WAG441" s="152"/>
      <c r="WAH441" s="152"/>
      <c r="WAI441" s="152"/>
      <c r="WAJ441" s="152"/>
      <c r="WAK441" s="152"/>
      <c r="WAL441" s="152"/>
      <c r="WAM441" s="152"/>
      <c r="WAN441" s="152"/>
      <c r="WAO441" s="152"/>
      <c r="WAP441" s="152"/>
      <c r="WAQ441" s="152"/>
      <c r="WAR441" s="152"/>
      <c r="WAS441" s="152"/>
      <c r="WAT441" s="152"/>
      <c r="WAU441" s="152"/>
      <c r="WAV441" s="152"/>
      <c r="WAW441" s="152"/>
      <c r="WAX441" s="152"/>
      <c r="WAY441" s="152"/>
      <c r="WAZ441" s="152"/>
      <c r="WBA441" s="152"/>
      <c r="WBB441" s="152"/>
      <c r="WBC441" s="152"/>
      <c r="WBD441" s="152"/>
      <c r="WBE441" s="152"/>
      <c r="WBF441" s="152"/>
      <c r="WBG441" s="152"/>
      <c r="WBH441" s="152"/>
      <c r="WBI441" s="152"/>
      <c r="WBJ441" s="152"/>
      <c r="WBK441" s="152"/>
      <c r="WBL441" s="152"/>
      <c r="WBM441" s="152"/>
      <c r="WBN441" s="152"/>
      <c r="WBO441" s="152"/>
      <c r="WBP441" s="152"/>
      <c r="WBQ441" s="152"/>
      <c r="WBR441" s="152"/>
      <c r="WBS441" s="152"/>
      <c r="WBT441" s="152"/>
      <c r="WBU441" s="152"/>
      <c r="WBV441" s="152"/>
      <c r="WBW441" s="152"/>
      <c r="WBX441" s="152"/>
      <c r="WBY441" s="152"/>
      <c r="WBZ441" s="152"/>
      <c r="WCA441" s="152"/>
      <c r="WCB441" s="152"/>
      <c r="WCC441" s="152"/>
      <c r="WCD441" s="152"/>
      <c r="WCE441" s="152"/>
      <c r="WCF441" s="152"/>
      <c r="WCG441" s="152"/>
      <c r="WCH441" s="152"/>
      <c r="WCI441" s="152"/>
      <c r="WCJ441" s="152"/>
      <c r="WCK441" s="152"/>
      <c r="WCL441" s="152"/>
      <c r="WCM441" s="152"/>
      <c r="WCN441" s="152"/>
      <c r="WCO441" s="152"/>
      <c r="WCP441" s="152"/>
      <c r="WCQ441" s="152"/>
      <c r="WCR441" s="152"/>
      <c r="WCS441" s="152"/>
      <c r="WCT441" s="152"/>
      <c r="WCU441" s="152"/>
      <c r="WCV441" s="152"/>
      <c r="WCW441" s="152"/>
      <c r="WCX441" s="152"/>
      <c r="WCY441" s="152"/>
      <c r="WCZ441" s="152"/>
      <c r="WDA441" s="152"/>
      <c r="WDB441" s="152"/>
      <c r="WDC441" s="152"/>
      <c r="WDD441" s="152"/>
      <c r="WDE441" s="152"/>
      <c r="WDF441" s="152"/>
      <c r="WDG441" s="152"/>
      <c r="WDH441" s="152"/>
      <c r="WDI441" s="152"/>
      <c r="WDJ441" s="152"/>
      <c r="WDK441" s="152"/>
      <c r="WDL441" s="152"/>
      <c r="WDM441" s="152"/>
      <c r="WDN441" s="152"/>
      <c r="WDO441" s="152"/>
      <c r="WDP441" s="152"/>
      <c r="WDQ441" s="152"/>
      <c r="WDR441" s="152"/>
      <c r="WDS441" s="152"/>
      <c r="WDT441" s="152"/>
      <c r="WDU441" s="152"/>
      <c r="WDV441" s="152"/>
      <c r="WDW441" s="152"/>
      <c r="WDX441" s="152"/>
      <c r="WDY441" s="152"/>
      <c r="WDZ441" s="152"/>
      <c r="WEA441" s="152"/>
      <c r="WEB441" s="152"/>
      <c r="WEC441" s="152"/>
      <c r="WED441" s="152"/>
      <c r="WEE441" s="152"/>
      <c r="WEF441" s="152"/>
      <c r="WEG441" s="152"/>
      <c r="WEH441" s="152"/>
      <c r="WEI441" s="152"/>
      <c r="WEJ441" s="152"/>
      <c r="WEK441" s="152"/>
      <c r="WEL441" s="152"/>
      <c r="WEM441" s="152"/>
      <c r="WEN441" s="152"/>
      <c r="WEO441" s="152"/>
      <c r="WEP441" s="152"/>
      <c r="WEQ441" s="152"/>
      <c r="WER441" s="152"/>
      <c r="WES441" s="152"/>
      <c r="WET441" s="152"/>
      <c r="WEU441" s="152"/>
      <c r="WEV441" s="152"/>
      <c r="WEW441" s="152"/>
      <c r="WEX441" s="152"/>
      <c r="WEY441" s="152"/>
      <c r="WEZ441" s="152"/>
      <c r="WFA441" s="152"/>
      <c r="WFB441" s="152"/>
      <c r="WFC441" s="152"/>
      <c r="WFD441" s="152"/>
      <c r="WFE441" s="152"/>
      <c r="WFF441" s="152"/>
      <c r="WFG441" s="152"/>
      <c r="WFH441" s="152"/>
      <c r="WFI441" s="152"/>
      <c r="WFJ441" s="152"/>
      <c r="WFK441" s="152"/>
      <c r="WFL441" s="152"/>
      <c r="WFM441" s="152"/>
      <c r="WFN441" s="152"/>
      <c r="WFO441" s="152"/>
      <c r="WFP441" s="152"/>
      <c r="WFQ441" s="152"/>
      <c r="WFR441" s="152"/>
      <c r="WFS441" s="152"/>
      <c r="WFT441" s="152"/>
      <c r="WFU441" s="152"/>
      <c r="WFV441" s="152"/>
      <c r="WFW441" s="152"/>
      <c r="WFX441" s="152"/>
      <c r="WFY441" s="152"/>
      <c r="WFZ441" s="152"/>
      <c r="WGA441" s="152"/>
      <c r="WGB441" s="152"/>
      <c r="WGC441" s="152"/>
      <c r="WGD441" s="152"/>
      <c r="WGE441" s="152"/>
      <c r="WGF441" s="152"/>
      <c r="WGG441" s="152"/>
      <c r="WGH441" s="152"/>
      <c r="WGI441" s="152"/>
      <c r="WGJ441" s="152"/>
      <c r="WGK441" s="152"/>
      <c r="WGL441" s="152"/>
      <c r="WGM441" s="152"/>
      <c r="WGN441" s="152"/>
      <c r="WGO441" s="152"/>
      <c r="WGP441" s="152"/>
      <c r="WGQ441" s="152"/>
      <c r="WGR441" s="152"/>
      <c r="WGS441" s="152"/>
      <c r="WGT441" s="152"/>
      <c r="WGU441" s="152"/>
      <c r="WGV441" s="152"/>
      <c r="WGW441" s="152"/>
      <c r="WGX441" s="152"/>
      <c r="WGY441" s="152"/>
      <c r="WGZ441" s="152"/>
      <c r="WHA441" s="152"/>
      <c r="WHB441" s="152"/>
      <c r="WHC441" s="152"/>
      <c r="WHD441" s="152"/>
      <c r="WHE441" s="152"/>
      <c r="WHF441" s="152"/>
      <c r="WHG441" s="152"/>
      <c r="WHH441" s="152"/>
      <c r="WHI441" s="152"/>
      <c r="WHJ441" s="152"/>
      <c r="WHK441" s="152"/>
      <c r="WHL441" s="152"/>
      <c r="WHM441" s="152"/>
      <c r="WHN441" s="152"/>
      <c r="WHO441" s="152"/>
      <c r="WHP441" s="152"/>
      <c r="WHQ441" s="152"/>
      <c r="WHR441" s="152"/>
      <c r="WHS441" s="152"/>
      <c r="WHT441" s="152"/>
      <c r="WHU441" s="152"/>
      <c r="WHV441" s="152"/>
      <c r="WHW441" s="152"/>
      <c r="WHX441" s="152"/>
      <c r="WHY441" s="152"/>
      <c r="WHZ441" s="152"/>
      <c r="WIA441" s="152"/>
      <c r="WIB441" s="152"/>
      <c r="WIC441" s="152"/>
      <c r="WID441" s="152"/>
      <c r="WIE441" s="152"/>
      <c r="WIF441" s="152"/>
      <c r="WIG441" s="152"/>
      <c r="WIH441" s="152"/>
      <c r="WII441" s="152"/>
      <c r="WIJ441" s="152"/>
      <c r="WIK441" s="152"/>
      <c r="WIL441" s="152"/>
      <c r="WIM441" s="152"/>
      <c r="WIN441" s="152"/>
      <c r="WIO441" s="152"/>
      <c r="WIP441" s="152"/>
      <c r="WIQ441" s="152"/>
      <c r="WIR441" s="152"/>
      <c r="WIS441" s="152"/>
      <c r="WIT441" s="152"/>
      <c r="WIU441" s="152"/>
      <c r="WIV441" s="152"/>
      <c r="WIW441" s="152"/>
      <c r="WIX441" s="152"/>
      <c r="WIY441" s="152"/>
      <c r="WIZ441" s="152"/>
      <c r="WJA441" s="152"/>
      <c r="WJB441" s="152"/>
      <c r="WJC441" s="152"/>
      <c r="WJD441" s="152"/>
      <c r="WJE441" s="152"/>
      <c r="WJF441" s="152"/>
      <c r="WJG441" s="152"/>
      <c r="WJH441" s="152"/>
      <c r="WJI441" s="152"/>
      <c r="WJJ441" s="152"/>
      <c r="WJK441" s="152"/>
      <c r="WJL441" s="152"/>
      <c r="WJM441" s="152"/>
      <c r="WJN441" s="152"/>
      <c r="WJO441" s="152"/>
      <c r="WJP441" s="152"/>
      <c r="WJQ441" s="152"/>
      <c r="WJR441" s="152"/>
      <c r="WJS441" s="152"/>
      <c r="WJT441" s="152"/>
      <c r="WJU441" s="152"/>
      <c r="WJV441" s="152"/>
      <c r="WJW441" s="152"/>
      <c r="WJX441" s="152"/>
      <c r="WJY441" s="152"/>
      <c r="WJZ441" s="152"/>
      <c r="WKA441" s="152"/>
      <c r="WKB441" s="152"/>
      <c r="WKC441" s="152"/>
      <c r="WKD441" s="152"/>
      <c r="WKE441" s="152"/>
      <c r="WKF441" s="152"/>
      <c r="WKG441" s="152"/>
      <c r="WKH441" s="152"/>
      <c r="WKI441" s="152"/>
      <c r="WKJ441" s="152"/>
      <c r="WKK441" s="152"/>
      <c r="WKL441" s="152"/>
      <c r="WKM441" s="152"/>
      <c r="WKN441" s="152"/>
      <c r="WKO441" s="152"/>
      <c r="WKP441" s="152"/>
      <c r="WKQ441" s="152"/>
      <c r="WKR441" s="152"/>
      <c r="WKS441" s="152"/>
      <c r="WKT441" s="152"/>
      <c r="WKU441" s="152"/>
      <c r="WKV441" s="152"/>
      <c r="WKW441" s="152"/>
      <c r="WKX441" s="152"/>
      <c r="WKY441" s="152"/>
      <c r="WKZ441" s="152"/>
      <c r="WLA441" s="152"/>
      <c r="WLB441" s="152"/>
      <c r="WLC441" s="152"/>
      <c r="WLD441" s="152"/>
      <c r="WLE441" s="152"/>
      <c r="WLF441" s="152"/>
      <c r="WLG441" s="152"/>
      <c r="WLH441" s="152"/>
      <c r="WLI441" s="152"/>
      <c r="WLJ441" s="152"/>
      <c r="WLK441" s="152"/>
      <c r="WLL441" s="152"/>
      <c r="WLM441" s="152"/>
      <c r="WLN441" s="152"/>
      <c r="WLO441" s="152"/>
      <c r="WLP441" s="152"/>
      <c r="WLQ441" s="152"/>
      <c r="WLR441" s="152"/>
      <c r="WLS441" s="152"/>
      <c r="WLT441" s="152"/>
      <c r="WLU441" s="152"/>
      <c r="WLV441" s="152"/>
      <c r="WLW441" s="152"/>
      <c r="WLX441" s="152"/>
      <c r="WLY441" s="152"/>
      <c r="WLZ441" s="152"/>
      <c r="WMA441" s="152"/>
      <c r="WMB441" s="152"/>
      <c r="WMC441" s="152"/>
      <c r="WMD441" s="152"/>
      <c r="WME441" s="152"/>
      <c r="WMF441" s="152"/>
      <c r="WMG441" s="152"/>
      <c r="WMH441" s="152"/>
      <c r="WMI441" s="152"/>
      <c r="WMJ441" s="152"/>
      <c r="WMK441" s="152"/>
      <c r="WML441" s="152"/>
      <c r="WMM441" s="152"/>
      <c r="WMN441" s="152"/>
      <c r="WMO441" s="152"/>
      <c r="WMP441" s="152"/>
      <c r="WMQ441" s="152"/>
      <c r="WMR441" s="152"/>
      <c r="WMS441" s="152"/>
      <c r="WMT441" s="152"/>
      <c r="WMU441" s="152"/>
      <c r="WMV441" s="152"/>
      <c r="WMW441" s="152"/>
      <c r="WMX441" s="152"/>
      <c r="WMY441" s="152"/>
      <c r="WMZ441" s="152"/>
      <c r="WNA441" s="152"/>
      <c r="WNB441" s="152"/>
      <c r="WNC441" s="152"/>
      <c r="WND441" s="152"/>
      <c r="WNE441" s="152"/>
      <c r="WNF441" s="152"/>
      <c r="WNG441" s="152"/>
      <c r="WNH441" s="152"/>
      <c r="WNI441" s="152"/>
      <c r="WNJ441" s="152"/>
      <c r="WNK441" s="152"/>
      <c r="WNL441" s="152"/>
      <c r="WNM441" s="152"/>
      <c r="WNN441" s="152"/>
      <c r="WNO441" s="152"/>
      <c r="WNP441" s="152"/>
      <c r="WNQ441" s="152"/>
      <c r="WNR441" s="152"/>
      <c r="WNS441" s="152"/>
      <c r="WNT441" s="152"/>
      <c r="WNU441" s="152"/>
      <c r="WNV441" s="152"/>
      <c r="WNW441" s="152"/>
      <c r="WNX441" s="152"/>
      <c r="WNY441" s="152"/>
      <c r="WNZ441" s="152"/>
      <c r="WOA441" s="152"/>
      <c r="WOB441" s="152"/>
      <c r="WOC441" s="152"/>
      <c r="WOD441" s="152"/>
      <c r="WOE441" s="152"/>
      <c r="WOF441" s="152"/>
      <c r="WOG441" s="152"/>
      <c r="WOH441" s="152"/>
      <c r="WOI441" s="152"/>
      <c r="WOJ441" s="152"/>
      <c r="WOK441" s="152"/>
      <c r="WOL441" s="152"/>
      <c r="WOM441" s="152"/>
      <c r="WON441" s="152"/>
      <c r="WOO441" s="152"/>
      <c r="WOP441" s="152"/>
      <c r="WOQ441" s="152"/>
      <c r="WOR441" s="152"/>
      <c r="WOS441" s="152"/>
      <c r="WOT441" s="152"/>
      <c r="WOU441" s="152"/>
      <c r="WOV441" s="152"/>
      <c r="WOW441" s="152"/>
      <c r="WOX441" s="152"/>
      <c r="WOY441" s="152"/>
      <c r="WOZ441" s="152"/>
      <c r="WPA441" s="152"/>
      <c r="WPB441" s="152"/>
      <c r="WPC441" s="152"/>
      <c r="WPD441" s="152"/>
      <c r="WPE441" s="152"/>
      <c r="WPF441" s="152"/>
      <c r="WPG441" s="152"/>
      <c r="WPH441" s="152"/>
      <c r="WPI441" s="152"/>
      <c r="WPJ441" s="152"/>
      <c r="WPK441" s="152"/>
      <c r="WPL441" s="152"/>
      <c r="WPM441" s="152"/>
      <c r="WPN441" s="152"/>
      <c r="WPO441" s="152"/>
      <c r="WPP441" s="152"/>
      <c r="WPQ441" s="152"/>
      <c r="WPR441" s="152"/>
      <c r="WPS441" s="152"/>
      <c r="WPT441" s="152"/>
      <c r="WPU441" s="152"/>
      <c r="WPV441" s="152"/>
      <c r="WPW441" s="152"/>
      <c r="WPX441" s="152"/>
      <c r="WPY441" s="152"/>
      <c r="WPZ441" s="152"/>
      <c r="WQA441" s="152"/>
      <c r="WQB441" s="152"/>
      <c r="WQC441" s="152"/>
      <c r="WQD441" s="152"/>
      <c r="WQE441" s="152"/>
      <c r="WQF441" s="152"/>
      <c r="WQG441" s="152"/>
      <c r="WQH441" s="152"/>
      <c r="WQI441" s="152"/>
      <c r="WQJ441" s="152"/>
      <c r="WQK441" s="152"/>
      <c r="WQL441" s="152"/>
      <c r="WQM441" s="152"/>
      <c r="WQN441" s="152"/>
      <c r="WQO441" s="152"/>
      <c r="WQP441" s="152"/>
      <c r="WQQ441" s="152"/>
      <c r="WQR441" s="152"/>
      <c r="WQS441" s="152"/>
      <c r="WQT441" s="152"/>
      <c r="WQU441" s="152"/>
      <c r="WQV441" s="152"/>
      <c r="WQW441" s="152"/>
      <c r="WQX441" s="152"/>
      <c r="WQY441" s="152"/>
      <c r="WQZ441" s="152"/>
      <c r="WRA441" s="152"/>
      <c r="WRB441" s="152"/>
      <c r="WRC441" s="152"/>
      <c r="WRD441" s="152"/>
      <c r="WRE441" s="152"/>
      <c r="WRF441" s="152"/>
      <c r="WRG441" s="152"/>
      <c r="WRH441" s="152"/>
      <c r="WRI441" s="152"/>
      <c r="WRJ441" s="152"/>
      <c r="WRK441" s="152"/>
      <c r="WRL441" s="152"/>
      <c r="WRM441" s="152"/>
      <c r="WRN441" s="152"/>
      <c r="WRO441" s="152"/>
      <c r="WRP441" s="152"/>
      <c r="WRQ441" s="152"/>
      <c r="WRR441" s="152"/>
      <c r="WRS441" s="152"/>
      <c r="WRT441" s="152"/>
      <c r="WRU441" s="152"/>
      <c r="WRV441" s="152"/>
      <c r="WRW441" s="152"/>
      <c r="WRX441" s="152"/>
      <c r="WRY441" s="152"/>
      <c r="WRZ441" s="152"/>
      <c r="WSA441" s="152"/>
      <c r="WSB441" s="152"/>
      <c r="WSC441" s="152"/>
      <c r="WSD441" s="152"/>
      <c r="WSE441" s="152"/>
      <c r="WSF441" s="152"/>
      <c r="WSG441" s="152"/>
      <c r="WSH441" s="152"/>
      <c r="WSI441" s="152"/>
      <c r="WSJ441" s="152"/>
      <c r="WSK441" s="152"/>
      <c r="WSL441" s="152"/>
      <c r="WSM441" s="152"/>
      <c r="WSN441" s="152"/>
      <c r="WSO441" s="152"/>
      <c r="WSP441" s="152"/>
      <c r="WSQ441" s="152"/>
      <c r="WSR441" s="152"/>
      <c r="WSS441" s="152"/>
      <c r="WST441" s="152"/>
      <c r="WSU441" s="152"/>
      <c r="WSV441" s="152"/>
      <c r="WSW441" s="152"/>
      <c r="WSX441" s="152"/>
      <c r="WSY441" s="152"/>
      <c r="WSZ441" s="152"/>
      <c r="WTA441" s="152"/>
      <c r="WTB441" s="152"/>
      <c r="WTC441" s="152"/>
      <c r="WTD441" s="152"/>
      <c r="WTE441" s="152"/>
      <c r="WTF441" s="152"/>
      <c r="WTG441" s="152"/>
      <c r="WTH441" s="152"/>
      <c r="WTI441" s="152"/>
      <c r="WTJ441" s="152"/>
      <c r="WTK441" s="152"/>
      <c r="WTL441" s="152"/>
      <c r="WTM441" s="152"/>
      <c r="WTN441" s="152"/>
      <c r="WTO441" s="152"/>
      <c r="WTP441" s="152"/>
      <c r="WTQ441" s="152"/>
      <c r="WTR441" s="152"/>
      <c r="WTS441" s="152"/>
      <c r="WTT441" s="152"/>
      <c r="WTU441" s="152"/>
      <c r="WTV441" s="152"/>
      <c r="WTW441" s="152"/>
      <c r="WTX441" s="152"/>
      <c r="WTY441" s="152"/>
      <c r="WTZ441" s="152"/>
      <c r="WUA441" s="152"/>
      <c r="WUB441" s="152"/>
      <c r="WUC441" s="152"/>
      <c r="WUD441" s="152"/>
      <c r="WUE441" s="152"/>
      <c r="WUF441" s="152"/>
      <c r="WUG441" s="152"/>
      <c r="WUH441" s="152"/>
      <c r="WUI441" s="152"/>
      <c r="WUJ441" s="152"/>
      <c r="WUK441" s="152"/>
      <c r="WUL441" s="152"/>
      <c r="WUM441" s="152"/>
      <c r="WUN441" s="152"/>
      <c r="WUO441" s="152"/>
      <c r="WUP441" s="152"/>
      <c r="WUQ441" s="152"/>
      <c r="WUR441" s="152"/>
      <c r="WUS441" s="152"/>
      <c r="WUT441" s="152"/>
      <c r="WUU441" s="152"/>
      <c r="WUV441" s="152"/>
      <c r="WUW441" s="152"/>
      <c r="WUX441" s="152"/>
      <c r="WUY441" s="152"/>
      <c r="WUZ441" s="152"/>
      <c r="WVA441" s="152"/>
      <c r="WVB441" s="152"/>
      <c r="WVC441" s="152"/>
      <c r="WVD441" s="152"/>
      <c r="WVE441" s="152"/>
      <c r="WVF441" s="152"/>
      <c r="WVG441" s="152"/>
      <c r="WVH441" s="152"/>
      <c r="WVI441" s="152"/>
      <c r="WVJ441" s="152"/>
      <c r="WVK441" s="152"/>
      <c r="WVL441" s="152"/>
      <c r="WVM441" s="152"/>
      <c r="WVN441" s="152"/>
      <c r="WVO441" s="152"/>
      <c r="WVP441" s="152"/>
      <c r="WVQ441" s="152"/>
      <c r="WVR441" s="152"/>
      <c r="WVS441" s="152"/>
      <c r="WVT441" s="152"/>
      <c r="WVU441" s="152"/>
      <c r="WVV441" s="152"/>
      <c r="WVW441" s="152"/>
      <c r="WVX441" s="152"/>
      <c r="WVY441" s="152"/>
      <c r="WVZ441" s="152"/>
      <c r="WWA441" s="152"/>
      <c r="WWB441" s="152"/>
      <c r="WWC441" s="152"/>
      <c r="WWD441" s="152"/>
      <c r="WWE441" s="152"/>
      <c r="WWF441" s="152"/>
      <c r="WWG441" s="152"/>
      <c r="WWH441" s="152"/>
      <c r="WWI441" s="152"/>
      <c r="WWJ441" s="152"/>
      <c r="WWK441" s="152"/>
      <c r="WWL441" s="152"/>
      <c r="WWM441" s="152"/>
      <c r="WWN441" s="152"/>
      <c r="WWO441" s="152"/>
      <c r="WWP441" s="152"/>
      <c r="WWQ441" s="152"/>
      <c r="WWR441" s="152"/>
      <c r="WWS441" s="152"/>
      <c r="WWT441" s="152"/>
      <c r="WWU441" s="152"/>
      <c r="WWV441" s="152"/>
      <c r="WWW441" s="152"/>
      <c r="WWX441" s="152"/>
      <c r="WWY441" s="152"/>
      <c r="WWZ441" s="152"/>
      <c r="WXA441" s="152"/>
      <c r="WXB441" s="152"/>
      <c r="WXC441" s="152"/>
      <c r="WXD441" s="152"/>
      <c r="WXE441" s="152"/>
      <c r="WXF441" s="152"/>
      <c r="WXG441" s="152"/>
      <c r="WXH441" s="152"/>
      <c r="WXI441" s="152"/>
      <c r="WXJ441" s="152"/>
      <c r="WXK441" s="152"/>
      <c r="WXL441" s="152"/>
      <c r="WXM441" s="152"/>
      <c r="WXN441" s="152"/>
      <c r="WXO441" s="152"/>
      <c r="WXP441" s="152"/>
      <c r="WXQ441" s="152"/>
      <c r="WXR441" s="152"/>
      <c r="WXS441" s="152"/>
      <c r="WXT441" s="152"/>
      <c r="WXU441" s="152"/>
      <c r="WXV441" s="152"/>
      <c r="WXW441" s="152"/>
      <c r="WXX441" s="152"/>
      <c r="WXY441" s="152"/>
      <c r="WXZ441" s="152"/>
      <c r="WYA441" s="152"/>
      <c r="WYB441" s="152"/>
      <c r="WYC441" s="152"/>
      <c r="WYD441" s="152"/>
      <c r="WYE441" s="152"/>
      <c r="WYF441" s="152"/>
      <c r="WYG441" s="152"/>
      <c r="WYH441" s="152"/>
      <c r="WYI441" s="152"/>
      <c r="WYJ441" s="152"/>
      <c r="WYK441" s="152"/>
      <c r="WYL441" s="152"/>
      <c r="WYM441" s="152"/>
      <c r="WYN441" s="152"/>
      <c r="WYO441" s="152"/>
      <c r="WYP441" s="152"/>
      <c r="WYQ441" s="152"/>
      <c r="WYR441" s="152"/>
      <c r="WYS441" s="152"/>
      <c r="WYT441" s="152"/>
      <c r="WYU441" s="152"/>
      <c r="WYV441" s="152"/>
      <c r="WYW441" s="152"/>
      <c r="WYX441" s="152"/>
      <c r="WYY441" s="152"/>
      <c r="WYZ441" s="152"/>
      <c r="WZA441" s="152"/>
      <c r="WZB441" s="152"/>
      <c r="WZC441" s="152"/>
      <c r="WZD441" s="152"/>
      <c r="WZE441" s="152"/>
      <c r="WZF441" s="152"/>
      <c r="WZG441" s="152"/>
      <c r="WZH441" s="152"/>
      <c r="WZI441" s="152"/>
      <c r="WZJ441" s="152"/>
      <c r="WZK441" s="152"/>
      <c r="WZL441" s="152"/>
      <c r="WZM441" s="152"/>
      <c r="WZN441" s="152"/>
      <c r="WZO441" s="152"/>
      <c r="WZP441" s="152"/>
      <c r="WZQ441" s="152"/>
      <c r="WZR441" s="152"/>
      <c r="WZS441" s="152"/>
      <c r="WZT441" s="152"/>
      <c r="WZU441" s="152"/>
      <c r="WZV441" s="152"/>
      <c r="WZW441" s="152"/>
      <c r="WZX441" s="152"/>
      <c r="WZY441" s="152"/>
      <c r="WZZ441" s="152"/>
      <c r="XAA441" s="152"/>
      <c r="XAB441" s="152"/>
      <c r="XAC441" s="152"/>
      <c r="XAD441" s="152"/>
      <c r="XAE441" s="152"/>
      <c r="XAF441" s="152"/>
      <c r="XAG441" s="152"/>
      <c r="XAH441" s="152"/>
      <c r="XAI441" s="152"/>
      <c r="XAJ441" s="152"/>
      <c r="XAK441" s="152"/>
      <c r="XAL441" s="152"/>
      <c r="XAM441" s="152"/>
      <c r="XAN441" s="152"/>
      <c r="XAO441" s="152"/>
      <c r="XAP441" s="152"/>
      <c r="XAQ441" s="152"/>
      <c r="XAR441" s="152"/>
      <c r="XAS441" s="152"/>
      <c r="XAT441" s="152"/>
      <c r="XAU441" s="152"/>
      <c r="XAV441" s="152"/>
      <c r="XAW441" s="152"/>
      <c r="XAX441" s="152"/>
      <c r="XAY441" s="152"/>
      <c r="XAZ441" s="152"/>
      <c r="XBA441" s="152"/>
      <c r="XBB441" s="152"/>
      <c r="XBC441" s="152"/>
      <c r="XBD441" s="152"/>
      <c r="XBE441" s="152"/>
      <c r="XBF441" s="152"/>
      <c r="XBG441" s="152"/>
      <c r="XBH441" s="152"/>
      <c r="XBI441" s="152"/>
      <c r="XBJ441" s="152"/>
      <c r="XBK441" s="152"/>
      <c r="XBL441" s="152"/>
      <c r="XBM441" s="152"/>
      <c r="XBN441" s="152"/>
      <c r="XBO441" s="152"/>
      <c r="XBP441" s="152"/>
      <c r="XBQ441" s="152"/>
      <c r="XBR441" s="152"/>
      <c r="XBS441" s="152"/>
      <c r="XBT441" s="152"/>
      <c r="XBU441" s="152"/>
      <c r="XBV441" s="152"/>
      <c r="XBW441" s="152"/>
      <c r="XBX441" s="152"/>
      <c r="XBY441" s="152"/>
      <c r="XBZ441" s="152"/>
      <c r="XCA441" s="152"/>
      <c r="XCB441" s="152"/>
      <c r="XCC441" s="152"/>
      <c r="XCD441" s="152"/>
      <c r="XCE441" s="152"/>
      <c r="XCF441" s="152"/>
      <c r="XCG441" s="152"/>
      <c r="XCH441" s="152"/>
      <c r="XCI441" s="152"/>
      <c r="XCJ441" s="152"/>
      <c r="XCK441" s="152"/>
      <c r="XCL441" s="152"/>
      <c r="XCM441" s="152"/>
      <c r="XCN441" s="152"/>
      <c r="XCO441" s="152"/>
      <c r="XCP441" s="152"/>
      <c r="XCQ441" s="152"/>
      <c r="XCR441" s="152"/>
      <c r="XCS441" s="152"/>
      <c r="XCT441" s="152"/>
      <c r="XCU441" s="152"/>
      <c r="XCV441" s="152"/>
      <c r="XCW441" s="152"/>
      <c r="XCX441" s="152"/>
      <c r="XCY441" s="152"/>
      <c r="XCZ441" s="152"/>
      <c r="XDA441" s="152"/>
      <c r="XDB441" s="152"/>
      <c r="XDC441" s="152"/>
      <c r="XDD441" s="152"/>
      <c r="XDE441" s="152"/>
      <c r="XDF441" s="152"/>
      <c r="XDG441" s="152"/>
      <c r="XDH441" s="152"/>
      <c r="XDI441" s="152"/>
      <c r="XDJ441" s="152"/>
      <c r="XDK441" s="152"/>
      <c r="XDL441" s="152"/>
      <c r="XDM441" s="152"/>
      <c r="XDN441" s="152"/>
      <c r="XDO441" s="152"/>
      <c r="XDP441" s="152"/>
      <c r="XDQ441" s="152"/>
      <c r="XDR441" s="152"/>
      <c r="XDS441" s="152"/>
      <c r="XDT441" s="152"/>
      <c r="XDU441" s="152"/>
      <c r="XDV441" s="152"/>
      <c r="XDW441" s="152"/>
      <c r="XDX441" s="152"/>
      <c r="XDY441" s="152"/>
      <c r="XDZ441" s="152"/>
      <c r="XEA441" s="152"/>
      <c r="XEB441" s="152"/>
      <c r="XEC441" s="152"/>
      <c r="XED441" s="152"/>
      <c r="XEE441" s="152"/>
      <c r="XEF441" s="152"/>
      <c r="XEG441" s="152"/>
      <c r="XEH441" s="152"/>
      <c r="XEI441" s="152"/>
      <c r="XEJ441" s="152"/>
      <c r="XEK441" s="152"/>
      <c r="XEL441" s="152"/>
      <c r="XEM441" s="152"/>
      <c r="XEN441" s="152"/>
      <c r="XEO441" s="152"/>
      <c r="XEP441" s="152"/>
      <c r="XEQ441" s="152"/>
      <c r="XER441" s="152"/>
      <c r="XES441" s="152"/>
      <c r="XET441" s="152"/>
      <c r="XEU441" s="152"/>
      <c r="XEV441" s="152"/>
      <c r="XEW441" s="152"/>
      <c r="XEX441" s="152"/>
      <c r="XEY441" s="152"/>
      <c r="XEZ441" s="152"/>
      <c r="XFA441" s="152"/>
      <c r="XFB441" s="152"/>
      <c r="XFC441" s="152"/>
      <c r="XFD441" s="152"/>
    </row>
    <row r="442" spans="1:16384" hidden="1" outlineLevel="2" x14ac:dyDescent="0.2">
      <c r="A442" s="34"/>
      <c r="B442" s="63" t="s">
        <v>267</v>
      </c>
      <c r="C442" s="154"/>
      <c r="D442" s="154"/>
      <c r="E442" s="154"/>
      <c r="F442" s="154" t="s">
        <v>401</v>
      </c>
      <c r="G442" s="154"/>
      <c r="H442" s="7"/>
      <c r="I442" s="154">
        <v>0</v>
      </c>
      <c r="J442" s="154">
        <v>0</v>
      </c>
      <c r="K442" s="154">
        <v>0</v>
      </c>
      <c r="L442" s="154">
        <v>0</v>
      </c>
      <c r="M442" s="154">
        <v>0</v>
      </c>
      <c r="N442" s="154">
        <v>381.4652868546309</v>
      </c>
      <c r="O442" s="154">
        <v>370.51586791094923</v>
      </c>
      <c r="P442" s="154">
        <v>352.735402174824</v>
      </c>
      <c r="Q442" s="154">
        <v>334.05529952462211</v>
      </c>
      <c r="R442" s="154">
        <v>320.76471255777426</v>
      </c>
      <c r="S442" s="154">
        <v>306.9056528323743</v>
      </c>
      <c r="T442" s="154">
        <v>284.3888633427278</v>
      </c>
      <c r="U442" s="154">
        <v>260.51253286633772</v>
      </c>
      <c r="V442" s="154">
        <v>242.42599717291492</v>
      </c>
      <c r="W442" s="154">
        <v>223.55325048378725</v>
      </c>
      <c r="X442" s="154">
        <v>204.56384620773181</v>
      </c>
      <c r="Y442" s="154">
        <v>178.34989262408743</v>
      </c>
      <c r="Z442" s="154">
        <v>154.92370097134972</v>
      </c>
      <c r="AA442" s="154">
        <v>140.91527232925492</v>
      </c>
      <c r="AB442" s="154">
        <v>126.41002127781157</v>
      </c>
      <c r="AC442" s="154">
        <v>106.90562719499418</v>
      </c>
      <c r="AD442" s="154">
        <v>88.294106731067188</v>
      </c>
      <c r="AE442" s="154">
        <v>75.357940162840634</v>
      </c>
      <c r="AF442" s="154">
        <v>62.277727272576463</v>
      </c>
      <c r="AG442" s="154">
        <f t="shared" ref="AG442" si="145">IF(AF$25="","",AG438*((AG439+AG441)/2))*IF(AG440&lt;0,0,1)</f>
        <v>48.627855080745178</v>
      </c>
      <c r="AH442" s="154">
        <f t="shared" ref="AH442" si="146">IF(AG$25="","",AH438*((AH439+AH441)/2))*IF(AH440&lt;0,0,1)</f>
        <v>34.338198895152161</v>
      </c>
      <c r="AI442" s="154">
        <f t="shared" ref="AI442" si="147">IF(AH$25="","",AI438*((AI439+AI441)/2))*IF(AI440&lt;0,0,1)</f>
        <v>16.598075621541568</v>
      </c>
      <c r="AJ442" s="222">
        <f t="shared" ref="AJ442" si="148">IF(AI$25="","",AJ438*((AJ439+AJ441)/2))*IF(AJ440&lt;0,0,1)</f>
        <v>3.1003182442507971</v>
      </c>
      <c r="AL442" s="154"/>
      <c r="AM442" s="154"/>
      <c r="AN442" s="154"/>
      <c r="AO442" s="154"/>
      <c r="AP442" s="154"/>
      <c r="AQ442" s="154"/>
      <c r="AR442" s="154"/>
      <c r="AS442" s="154"/>
      <c r="AT442" s="154"/>
      <c r="AU442" s="154"/>
      <c r="AV442" s="154"/>
      <c r="AW442" s="154"/>
      <c r="AX442" s="154"/>
      <c r="AY442" s="154"/>
      <c r="AZ442" s="154"/>
      <c r="BA442" s="154"/>
      <c r="BB442" s="154"/>
      <c r="BC442" s="154"/>
      <c r="BD442" s="154"/>
      <c r="BE442" s="154"/>
      <c r="BF442" s="154"/>
      <c r="BG442" s="154"/>
      <c r="BH442" s="154"/>
      <c r="BI442" s="154"/>
      <c r="BJ442" s="154"/>
      <c r="BK442" s="154"/>
      <c r="BL442" s="154"/>
      <c r="BM442" s="154"/>
      <c r="BN442" s="154"/>
      <c r="BO442" s="154"/>
      <c r="BP442" s="154"/>
      <c r="BQ442" s="154"/>
      <c r="BR442" s="154"/>
      <c r="BS442" s="154"/>
      <c r="BT442" s="154"/>
      <c r="BU442" s="154"/>
      <c r="BV442" s="154"/>
      <c r="BW442" s="154"/>
      <c r="BX442" s="154"/>
      <c r="BY442" s="154"/>
      <c r="BZ442" s="154"/>
      <c r="CA442" s="154"/>
      <c r="CB442" s="154"/>
      <c r="CC442" s="154"/>
      <c r="CD442" s="154"/>
      <c r="CE442" s="154"/>
      <c r="CF442" s="154"/>
      <c r="CG442" s="154"/>
      <c r="CH442" s="154"/>
      <c r="CI442" s="154"/>
      <c r="CJ442" s="154"/>
      <c r="CK442" s="154"/>
      <c r="CL442" s="154"/>
      <c r="CM442" s="154"/>
      <c r="CN442" s="154"/>
      <c r="CO442" s="154"/>
      <c r="CP442" s="154"/>
      <c r="CQ442" s="154"/>
      <c r="CR442" s="154"/>
      <c r="CS442" s="154"/>
      <c r="CT442" s="154"/>
      <c r="CU442" s="154"/>
      <c r="CV442" s="154"/>
      <c r="CW442" s="154"/>
      <c r="CX442" s="154"/>
      <c r="CY442" s="154"/>
      <c r="CZ442" s="154"/>
      <c r="DA442" s="154"/>
      <c r="DB442" s="154"/>
      <c r="DC442" s="154"/>
      <c r="DD442" s="154"/>
      <c r="DE442" s="154"/>
      <c r="DF442" s="154"/>
      <c r="DG442" s="154"/>
      <c r="DH442" s="154"/>
      <c r="DI442" s="154"/>
      <c r="DJ442" s="154"/>
      <c r="DK442" s="154"/>
      <c r="DL442" s="154"/>
      <c r="DM442" s="154"/>
      <c r="DN442" s="154"/>
      <c r="DO442" s="154"/>
      <c r="DP442" s="154"/>
      <c r="DQ442" s="154"/>
      <c r="DR442" s="154"/>
      <c r="DS442" s="154"/>
      <c r="DT442" s="154"/>
      <c r="DU442" s="154"/>
      <c r="DV442" s="154"/>
      <c r="DW442" s="154"/>
      <c r="DX442" s="154"/>
      <c r="DY442" s="154"/>
      <c r="DZ442" s="154"/>
      <c r="EA442" s="154"/>
      <c r="EB442" s="154"/>
      <c r="EC442" s="154"/>
      <c r="ED442" s="154"/>
      <c r="EE442" s="154"/>
      <c r="EF442" s="154"/>
      <c r="EG442" s="154"/>
      <c r="EH442" s="154"/>
      <c r="EI442" s="154"/>
      <c r="EJ442" s="154"/>
      <c r="EK442" s="154"/>
      <c r="EL442" s="154"/>
      <c r="EM442" s="154"/>
      <c r="EN442" s="154"/>
      <c r="EO442" s="154"/>
      <c r="EP442" s="154"/>
      <c r="EQ442" s="154"/>
      <c r="ER442" s="154"/>
      <c r="ES442" s="154"/>
      <c r="ET442" s="154"/>
      <c r="EU442" s="154"/>
      <c r="EV442" s="154"/>
      <c r="EW442" s="154"/>
      <c r="EX442" s="154"/>
      <c r="EY442" s="154"/>
      <c r="EZ442" s="154"/>
      <c r="FA442" s="154"/>
      <c r="FB442" s="154"/>
      <c r="FC442" s="154"/>
      <c r="FD442" s="154"/>
      <c r="FE442" s="154"/>
      <c r="FF442" s="154"/>
      <c r="FG442" s="154"/>
      <c r="FH442" s="154"/>
      <c r="FI442" s="154"/>
      <c r="FJ442" s="154"/>
      <c r="FK442" s="154"/>
      <c r="FL442" s="154"/>
      <c r="FM442" s="154"/>
      <c r="FN442" s="154"/>
      <c r="FO442" s="154"/>
      <c r="FP442" s="154"/>
      <c r="FQ442" s="154"/>
      <c r="FR442" s="154"/>
      <c r="FS442" s="154"/>
      <c r="FT442" s="154"/>
      <c r="FU442" s="154"/>
      <c r="FV442" s="154"/>
      <c r="FW442" s="154"/>
      <c r="FX442" s="154"/>
      <c r="FY442" s="154"/>
      <c r="FZ442" s="154"/>
      <c r="GA442" s="154"/>
      <c r="GB442" s="154"/>
      <c r="GC442" s="154"/>
      <c r="GD442" s="154"/>
      <c r="GE442" s="154"/>
      <c r="GF442" s="154"/>
      <c r="GG442" s="154"/>
      <c r="GH442" s="154"/>
      <c r="GI442" s="154"/>
      <c r="GJ442" s="154"/>
      <c r="GK442" s="154"/>
      <c r="GL442" s="154"/>
      <c r="GM442" s="154"/>
      <c r="GN442" s="154"/>
      <c r="GO442" s="154"/>
      <c r="GP442" s="154"/>
      <c r="GQ442" s="154"/>
      <c r="GR442" s="154"/>
      <c r="GS442" s="154"/>
      <c r="GT442" s="154"/>
      <c r="GU442" s="154"/>
      <c r="GV442" s="154"/>
      <c r="GW442" s="154"/>
      <c r="GX442" s="154"/>
      <c r="GY442" s="154"/>
      <c r="GZ442" s="154"/>
      <c r="HA442" s="154"/>
      <c r="HB442" s="154"/>
      <c r="HC442" s="154"/>
      <c r="HD442" s="154"/>
      <c r="HE442" s="154"/>
      <c r="HF442" s="154"/>
      <c r="HG442" s="154"/>
      <c r="HH442" s="154"/>
      <c r="HI442" s="154"/>
      <c r="HJ442" s="154"/>
      <c r="HK442" s="154"/>
      <c r="HL442" s="154"/>
      <c r="HM442" s="154"/>
      <c r="HN442" s="154"/>
      <c r="HO442" s="154"/>
      <c r="HP442" s="154"/>
      <c r="HQ442" s="154"/>
      <c r="HR442" s="154"/>
      <c r="HS442" s="154"/>
      <c r="HT442" s="154"/>
      <c r="HU442" s="154"/>
      <c r="HV442" s="154"/>
      <c r="HW442" s="154"/>
      <c r="HX442" s="154"/>
      <c r="HY442" s="154"/>
      <c r="HZ442" s="154"/>
      <c r="IA442" s="154"/>
      <c r="IB442" s="154"/>
      <c r="IC442" s="154"/>
      <c r="ID442" s="154"/>
      <c r="IE442" s="154"/>
      <c r="IF442" s="154"/>
      <c r="IG442" s="154"/>
      <c r="IH442" s="154"/>
      <c r="II442" s="154"/>
      <c r="IJ442" s="154"/>
      <c r="IK442" s="154"/>
      <c r="IL442" s="154"/>
      <c r="IM442" s="154"/>
      <c r="IN442" s="154"/>
      <c r="IO442" s="154"/>
      <c r="IP442" s="154"/>
      <c r="IQ442" s="154"/>
      <c r="IR442" s="154"/>
      <c r="IS442" s="154"/>
      <c r="IT442" s="154"/>
      <c r="IU442" s="154"/>
      <c r="IV442" s="154"/>
      <c r="IW442" s="154"/>
      <c r="IX442" s="154"/>
      <c r="IY442" s="154"/>
      <c r="IZ442" s="154"/>
      <c r="JA442" s="154"/>
      <c r="JB442" s="154"/>
      <c r="JC442" s="154"/>
      <c r="JD442" s="154"/>
      <c r="JE442" s="154"/>
      <c r="JF442" s="154"/>
      <c r="JG442" s="154"/>
      <c r="JH442" s="154"/>
      <c r="JI442" s="154"/>
      <c r="JJ442" s="154"/>
      <c r="JK442" s="154"/>
      <c r="JL442" s="154"/>
      <c r="JM442" s="154"/>
      <c r="JN442" s="154"/>
      <c r="JO442" s="154"/>
      <c r="JP442" s="154"/>
      <c r="JQ442" s="154"/>
      <c r="JR442" s="154"/>
      <c r="JS442" s="154"/>
      <c r="JT442" s="154"/>
      <c r="JU442" s="154"/>
      <c r="JV442" s="154"/>
      <c r="JW442" s="154"/>
      <c r="JX442" s="154"/>
      <c r="JY442" s="154"/>
      <c r="JZ442" s="154"/>
      <c r="KA442" s="154"/>
      <c r="KB442" s="154"/>
      <c r="KC442" s="154"/>
      <c r="KD442" s="154"/>
      <c r="KE442" s="154"/>
      <c r="KF442" s="154"/>
      <c r="KG442" s="154"/>
      <c r="KH442" s="154"/>
      <c r="KI442" s="154"/>
      <c r="KJ442" s="154"/>
      <c r="KK442" s="154"/>
      <c r="KL442" s="154"/>
      <c r="KM442" s="154"/>
      <c r="KN442" s="154"/>
      <c r="KO442" s="154"/>
      <c r="KP442" s="154"/>
      <c r="KQ442" s="154"/>
      <c r="KR442" s="154"/>
      <c r="KS442" s="154"/>
      <c r="KT442" s="154"/>
      <c r="KU442" s="154"/>
      <c r="KV442" s="154"/>
      <c r="KW442" s="154"/>
      <c r="KX442" s="154"/>
      <c r="KY442" s="154"/>
      <c r="KZ442" s="154"/>
      <c r="LA442" s="154"/>
      <c r="LB442" s="154"/>
      <c r="LC442" s="154"/>
      <c r="LD442" s="154"/>
      <c r="LE442" s="154"/>
      <c r="LF442" s="154"/>
      <c r="LG442" s="154"/>
      <c r="LH442" s="154"/>
      <c r="LI442" s="154"/>
      <c r="LJ442" s="154"/>
      <c r="LK442" s="154"/>
      <c r="LL442" s="154"/>
      <c r="LM442" s="154"/>
      <c r="LN442" s="154"/>
      <c r="LO442" s="154"/>
      <c r="LP442" s="154"/>
      <c r="LQ442" s="154"/>
      <c r="LR442" s="154"/>
      <c r="LS442" s="154"/>
      <c r="LT442" s="154"/>
      <c r="LU442" s="154"/>
      <c r="LV442" s="154"/>
      <c r="LW442" s="154"/>
      <c r="LX442" s="154"/>
      <c r="LY442" s="154"/>
      <c r="LZ442" s="154"/>
      <c r="MA442" s="154"/>
      <c r="MB442" s="154"/>
      <c r="MC442" s="154"/>
      <c r="MD442" s="154"/>
      <c r="ME442" s="154"/>
      <c r="MF442" s="154"/>
      <c r="MG442" s="154"/>
      <c r="MH442" s="154"/>
      <c r="MI442" s="154"/>
      <c r="MJ442" s="154"/>
      <c r="MK442" s="154"/>
      <c r="ML442" s="154"/>
      <c r="MM442" s="154"/>
      <c r="MN442" s="154"/>
      <c r="MO442" s="154"/>
      <c r="MP442" s="154"/>
      <c r="MQ442" s="154"/>
      <c r="MR442" s="154"/>
      <c r="MS442" s="154"/>
      <c r="MT442" s="154"/>
      <c r="MU442" s="154"/>
      <c r="MV442" s="154"/>
      <c r="MW442" s="154"/>
      <c r="MX442" s="154"/>
      <c r="MY442" s="154"/>
      <c r="MZ442" s="154"/>
      <c r="NA442" s="154"/>
      <c r="NB442" s="154"/>
      <c r="NC442" s="154"/>
      <c r="ND442" s="154"/>
      <c r="NE442" s="154"/>
      <c r="NF442" s="154"/>
      <c r="NG442" s="154"/>
      <c r="NH442" s="154"/>
      <c r="NI442" s="154"/>
      <c r="NJ442" s="154"/>
      <c r="NK442" s="154"/>
      <c r="NL442" s="154"/>
      <c r="NM442" s="154"/>
      <c r="NN442" s="154"/>
      <c r="NO442" s="154"/>
      <c r="NP442" s="154"/>
      <c r="NQ442" s="154"/>
      <c r="NR442" s="154"/>
      <c r="NS442" s="154"/>
      <c r="NT442" s="154"/>
      <c r="NU442" s="154"/>
      <c r="NV442" s="154"/>
      <c r="NW442" s="154"/>
      <c r="NX442" s="154"/>
      <c r="NY442" s="154"/>
      <c r="NZ442" s="154"/>
      <c r="OA442" s="154"/>
      <c r="OB442" s="154"/>
      <c r="OC442" s="154"/>
      <c r="OD442" s="154"/>
      <c r="OE442" s="154"/>
      <c r="OF442" s="154"/>
      <c r="OG442" s="154"/>
      <c r="OH442" s="154"/>
      <c r="OI442" s="154"/>
      <c r="OJ442" s="154"/>
      <c r="OK442" s="154"/>
      <c r="OL442" s="154"/>
      <c r="OM442" s="154"/>
      <c r="ON442" s="154"/>
      <c r="OO442" s="154"/>
      <c r="OP442" s="154"/>
      <c r="OQ442" s="154"/>
      <c r="OR442" s="154"/>
      <c r="OS442" s="154"/>
      <c r="OT442" s="154"/>
      <c r="OU442" s="154"/>
      <c r="OV442" s="154"/>
      <c r="OW442" s="154"/>
      <c r="OX442" s="154"/>
      <c r="OY442" s="154"/>
      <c r="OZ442" s="154"/>
      <c r="PA442" s="154"/>
      <c r="PB442" s="154"/>
      <c r="PC442" s="154"/>
      <c r="PD442" s="154"/>
      <c r="PE442" s="154"/>
      <c r="PF442" s="154"/>
      <c r="PG442" s="154"/>
      <c r="PH442" s="154"/>
      <c r="PI442" s="154"/>
      <c r="PJ442" s="154"/>
      <c r="PK442" s="154"/>
      <c r="PL442" s="154"/>
      <c r="PM442" s="154"/>
      <c r="PN442" s="154"/>
      <c r="PO442" s="154"/>
      <c r="PP442" s="154"/>
      <c r="PQ442" s="154"/>
      <c r="PR442" s="154"/>
      <c r="PS442" s="154"/>
      <c r="PT442" s="154"/>
      <c r="PU442" s="154"/>
      <c r="PV442" s="154"/>
      <c r="PW442" s="154"/>
      <c r="PX442" s="154"/>
      <c r="PY442" s="154"/>
      <c r="PZ442" s="154"/>
      <c r="QA442" s="154"/>
      <c r="QB442" s="154"/>
      <c r="QC442" s="154"/>
      <c r="QD442" s="154"/>
      <c r="QE442" s="154"/>
      <c r="QF442" s="154"/>
      <c r="QG442" s="154"/>
      <c r="QH442" s="154"/>
      <c r="QI442" s="154"/>
      <c r="QJ442" s="154"/>
      <c r="QK442" s="154"/>
      <c r="QL442" s="154"/>
      <c r="QM442" s="154"/>
      <c r="QN442" s="154"/>
      <c r="QO442" s="154"/>
      <c r="QP442" s="154"/>
      <c r="QQ442" s="154"/>
      <c r="QR442" s="154"/>
      <c r="QS442" s="154"/>
      <c r="QT442" s="154"/>
      <c r="QU442" s="154"/>
      <c r="QV442" s="154"/>
      <c r="QW442" s="154"/>
      <c r="QX442" s="154"/>
      <c r="QY442" s="154"/>
      <c r="QZ442" s="154"/>
      <c r="RA442" s="154"/>
      <c r="RB442" s="154"/>
      <c r="RC442" s="154"/>
      <c r="RD442" s="154"/>
      <c r="RE442" s="154"/>
      <c r="RF442" s="154"/>
      <c r="RG442" s="154"/>
      <c r="RH442" s="154"/>
      <c r="RI442" s="154"/>
      <c r="RJ442" s="154"/>
      <c r="RK442" s="154"/>
      <c r="RL442" s="154"/>
      <c r="RM442" s="154"/>
      <c r="RN442" s="154"/>
      <c r="RO442" s="154"/>
      <c r="RP442" s="154"/>
      <c r="RQ442" s="154"/>
      <c r="RR442" s="154"/>
      <c r="RS442" s="154"/>
      <c r="RT442" s="154"/>
      <c r="RU442" s="154"/>
      <c r="RV442" s="154"/>
      <c r="RW442" s="154"/>
      <c r="RX442" s="154"/>
      <c r="RY442" s="154"/>
      <c r="RZ442" s="154"/>
      <c r="SA442" s="154"/>
      <c r="SB442" s="154"/>
      <c r="SC442" s="154"/>
      <c r="SD442" s="154"/>
      <c r="SE442" s="154"/>
      <c r="SF442" s="154"/>
      <c r="SG442" s="154"/>
      <c r="SH442" s="154"/>
      <c r="SI442" s="154"/>
      <c r="SJ442" s="154"/>
      <c r="SK442" s="154"/>
      <c r="SL442" s="154"/>
      <c r="SM442" s="154"/>
      <c r="SN442" s="154"/>
      <c r="SO442" s="154"/>
      <c r="SP442" s="154"/>
      <c r="SQ442" s="154"/>
      <c r="SR442" s="154"/>
      <c r="SS442" s="154"/>
      <c r="ST442" s="154"/>
      <c r="SU442" s="154"/>
      <c r="SV442" s="154"/>
      <c r="SW442" s="154"/>
      <c r="SX442" s="154"/>
      <c r="SY442" s="154"/>
      <c r="SZ442" s="154"/>
      <c r="TA442" s="154"/>
      <c r="TB442" s="154"/>
      <c r="TC442" s="154"/>
      <c r="TD442" s="154"/>
      <c r="TE442" s="154"/>
      <c r="TF442" s="154"/>
      <c r="TG442" s="154"/>
      <c r="TH442" s="154"/>
      <c r="TI442" s="154"/>
      <c r="TJ442" s="154"/>
      <c r="TK442" s="154"/>
      <c r="TL442" s="154"/>
      <c r="TM442" s="154"/>
      <c r="TN442" s="154"/>
      <c r="TO442" s="154"/>
      <c r="TP442" s="154"/>
      <c r="TQ442" s="154"/>
      <c r="TR442" s="154"/>
      <c r="TS442" s="154"/>
      <c r="TT442" s="154"/>
      <c r="TU442" s="154"/>
      <c r="TV442" s="154"/>
      <c r="TW442" s="154"/>
      <c r="TX442" s="154"/>
      <c r="TY442" s="154"/>
      <c r="TZ442" s="154"/>
      <c r="UA442" s="154"/>
      <c r="UB442" s="154"/>
      <c r="UC442" s="154"/>
      <c r="UD442" s="154"/>
      <c r="UE442" s="154"/>
      <c r="UF442" s="154"/>
      <c r="UG442" s="154"/>
      <c r="UH442" s="154"/>
      <c r="UI442" s="154"/>
      <c r="UJ442" s="154"/>
      <c r="UK442" s="154"/>
      <c r="UL442" s="154"/>
      <c r="UM442" s="154"/>
      <c r="UN442" s="154"/>
      <c r="UO442" s="154"/>
      <c r="UP442" s="154"/>
      <c r="UQ442" s="154"/>
      <c r="UR442" s="154"/>
      <c r="US442" s="154"/>
      <c r="UT442" s="154"/>
      <c r="UU442" s="154"/>
      <c r="UV442" s="154"/>
      <c r="UW442" s="154"/>
      <c r="UX442" s="154"/>
      <c r="UY442" s="154"/>
      <c r="UZ442" s="154"/>
      <c r="VA442" s="154"/>
      <c r="VB442" s="154"/>
      <c r="VC442" s="154"/>
      <c r="VD442" s="154"/>
      <c r="VE442" s="154"/>
      <c r="VF442" s="154"/>
      <c r="VG442" s="154"/>
      <c r="VH442" s="154"/>
      <c r="VI442" s="154"/>
      <c r="VJ442" s="154"/>
      <c r="VK442" s="154"/>
      <c r="VL442" s="154"/>
      <c r="VM442" s="154"/>
      <c r="VN442" s="154"/>
      <c r="VO442" s="154"/>
      <c r="VP442" s="154"/>
      <c r="VQ442" s="154"/>
      <c r="VR442" s="154"/>
      <c r="VS442" s="154"/>
      <c r="VT442" s="154"/>
      <c r="VU442" s="154"/>
      <c r="VV442" s="154"/>
      <c r="VW442" s="154"/>
      <c r="VX442" s="154"/>
      <c r="VY442" s="154"/>
      <c r="VZ442" s="154"/>
      <c r="WA442" s="154"/>
      <c r="WB442" s="154"/>
      <c r="WC442" s="154"/>
      <c r="WD442" s="154"/>
      <c r="WE442" s="154"/>
      <c r="WF442" s="154"/>
      <c r="WG442" s="154"/>
      <c r="WH442" s="154"/>
      <c r="WI442" s="154"/>
      <c r="WJ442" s="154"/>
      <c r="WK442" s="154"/>
      <c r="WL442" s="154"/>
      <c r="WM442" s="154"/>
      <c r="WN442" s="154"/>
      <c r="WO442" s="154"/>
      <c r="WP442" s="154"/>
      <c r="WQ442" s="154"/>
      <c r="WR442" s="154"/>
      <c r="WS442" s="154"/>
      <c r="WT442" s="154"/>
      <c r="WU442" s="154"/>
      <c r="WV442" s="154"/>
      <c r="WW442" s="154"/>
      <c r="WX442" s="154"/>
      <c r="WY442" s="154"/>
      <c r="WZ442" s="154"/>
      <c r="XA442" s="154"/>
      <c r="XB442" s="154"/>
      <c r="XC442" s="154"/>
      <c r="XD442" s="154"/>
      <c r="XE442" s="154"/>
      <c r="XF442" s="154"/>
      <c r="XG442" s="154"/>
      <c r="XH442" s="154"/>
      <c r="XI442" s="154"/>
      <c r="XJ442" s="154"/>
      <c r="XK442" s="154"/>
      <c r="XL442" s="154"/>
      <c r="XM442" s="154"/>
      <c r="XN442" s="154"/>
      <c r="XO442" s="154"/>
      <c r="XP442" s="154"/>
      <c r="XQ442" s="154"/>
      <c r="XR442" s="154"/>
      <c r="XS442" s="154"/>
      <c r="XT442" s="154"/>
      <c r="XU442" s="154"/>
      <c r="XV442" s="154"/>
      <c r="XW442" s="154"/>
      <c r="XX442" s="154"/>
      <c r="XY442" s="154"/>
      <c r="XZ442" s="154"/>
      <c r="YA442" s="154"/>
      <c r="YB442" s="154"/>
      <c r="YC442" s="154"/>
      <c r="YD442" s="154"/>
      <c r="YE442" s="154"/>
      <c r="YF442" s="154"/>
      <c r="YG442" s="154"/>
      <c r="YH442" s="154"/>
      <c r="YI442" s="154"/>
      <c r="YJ442" s="154"/>
      <c r="YK442" s="154"/>
      <c r="YL442" s="154"/>
      <c r="YM442" s="154"/>
      <c r="YN442" s="154"/>
      <c r="YO442" s="154"/>
      <c r="YP442" s="154"/>
      <c r="YQ442" s="154"/>
      <c r="YR442" s="154"/>
      <c r="YS442" s="154"/>
      <c r="YT442" s="154"/>
      <c r="YU442" s="154"/>
      <c r="YV442" s="154"/>
      <c r="YW442" s="154"/>
      <c r="YX442" s="154"/>
      <c r="YY442" s="154"/>
      <c r="YZ442" s="154"/>
      <c r="ZA442" s="154"/>
      <c r="ZB442" s="154"/>
      <c r="ZC442" s="154"/>
      <c r="ZD442" s="154"/>
      <c r="ZE442" s="154"/>
      <c r="ZF442" s="154"/>
      <c r="ZG442" s="154"/>
      <c r="ZH442" s="154"/>
      <c r="ZI442" s="154"/>
      <c r="ZJ442" s="154"/>
      <c r="ZK442" s="154"/>
      <c r="ZL442" s="154"/>
      <c r="ZM442" s="154"/>
      <c r="ZN442" s="154"/>
      <c r="ZO442" s="154"/>
      <c r="ZP442" s="154"/>
      <c r="ZQ442" s="154"/>
      <c r="ZR442" s="154"/>
      <c r="ZS442" s="154"/>
      <c r="ZT442" s="154"/>
      <c r="ZU442" s="154"/>
      <c r="ZV442" s="154"/>
      <c r="ZW442" s="154"/>
      <c r="ZX442" s="154"/>
      <c r="ZY442" s="154"/>
      <c r="ZZ442" s="154"/>
      <c r="AAA442" s="154"/>
      <c r="AAB442" s="154"/>
      <c r="AAC442" s="154"/>
      <c r="AAD442" s="154"/>
      <c r="AAE442" s="154"/>
      <c r="AAF442" s="154"/>
      <c r="AAG442" s="154"/>
      <c r="AAH442" s="154"/>
      <c r="AAI442" s="154"/>
      <c r="AAJ442" s="154"/>
      <c r="AAK442" s="154"/>
      <c r="AAL442" s="154"/>
      <c r="AAM442" s="154"/>
      <c r="AAN442" s="154"/>
      <c r="AAO442" s="154"/>
      <c r="AAP442" s="154"/>
      <c r="AAQ442" s="154"/>
      <c r="AAR442" s="154"/>
      <c r="AAS442" s="154"/>
      <c r="AAT442" s="154"/>
      <c r="AAU442" s="154"/>
      <c r="AAV442" s="154"/>
      <c r="AAW442" s="154"/>
      <c r="AAX442" s="154"/>
      <c r="AAY442" s="154"/>
      <c r="AAZ442" s="154"/>
      <c r="ABA442" s="154"/>
      <c r="ABB442" s="154"/>
      <c r="ABC442" s="154"/>
      <c r="ABD442" s="154"/>
      <c r="ABE442" s="154"/>
      <c r="ABF442" s="154"/>
      <c r="ABG442" s="154"/>
      <c r="ABH442" s="154"/>
      <c r="ABI442" s="154"/>
      <c r="ABJ442" s="154"/>
      <c r="ABK442" s="154"/>
      <c r="ABL442" s="154"/>
      <c r="ABM442" s="154"/>
      <c r="ABN442" s="154"/>
      <c r="ABO442" s="154"/>
      <c r="ABP442" s="154"/>
      <c r="ABQ442" s="154"/>
      <c r="ABR442" s="154"/>
      <c r="ABS442" s="154"/>
      <c r="ABT442" s="154"/>
      <c r="ABU442" s="154"/>
      <c r="ABV442" s="154"/>
      <c r="ABW442" s="154"/>
      <c r="ABX442" s="154"/>
      <c r="ABY442" s="154"/>
      <c r="ABZ442" s="154"/>
      <c r="ACA442" s="154"/>
      <c r="ACB442" s="154"/>
      <c r="ACC442" s="154"/>
      <c r="ACD442" s="154"/>
      <c r="ACE442" s="154"/>
      <c r="ACF442" s="154"/>
      <c r="ACG442" s="154"/>
      <c r="ACH442" s="154"/>
      <c r="ACI442" s="154"/>
      <c r="ACJ442" s="154"/>
      <c r="ACK442" s="154"/>
      <c r="ACL442" s="154"/>
      <c r="ACM442" s="154"/>
      <c r="ACN442" s="154"/>
      <c r="ACO442" s="154"/>
      <c r="ACP442" s="154"/>
      <c r="ACQ442" s="154"/>
      <c r="ACR442" s="154"/>
      <c r="ACS442" s="154"/>
      <c r="ACT442" s="154"/>
      <c r="ACU442" s="154"/>
      <c r="ACV442" s="154"/>
      <c r="ACW442" s="154"/>
      <c r="ACX442" s="154"/>
      <c r="ACY442" s="154"/>
      <c r="ACZ442" s="154"/>
      <c r="ADA442" s="154"/>
      <c r="ADB442" s="154"/>
      <c r="ADC442" s="154"/>
      <c r="ADD442" s="154"/>
      <c r="ADE442" s="154"/>
      <c r="ADF442" s="154"/>
      <c r="ADG442" s="154"/>
      <c r="ADH442" s="154"/>
      <c r="ADI442" s="154"/>
      <c r="ADJ442" s="154"/>
      <c r="ADK442" s="154"/>
      <c r="ADL442" s="154"/>
      <c r="ADM442" s="154"/>
      <c r="ADN442" s="154"/>
      <c r="ADO442" s="154"/>
      <c r="ADP442" s="154"/>
      <c r="ADQ442" s="154"/>
      <c r="ADR442" s="154"/>
      <c r="ADS442" s="154"/>
      <c r="ADT442" s="154"/>
      <c r="ADU442" s="154"/>
      <c r="ADV442" s="154"/>
      <c r="ADW442" s="154"/>
      <c r="ADX442" s="154"/>
      <c r="ADY442" s="154"/>
      <c r="ADZ442" s="154"/>
      <c r="AEA442" s="154"/>
      <c r="AEB442" s="154"/>
      <c r="AEC442" s="154"/>
      <c r="AED442" s="154"/>
      <c r="AEE442" s="154"/>
      <c r="AEF442" s="154"/>
      <c r="AEG442" s="154"/>
      <c r="AEH442" s="154"/>
      <c r="AEI442" s="154"/>
      <c r="AEJ442" s="154"/>
      <c r="AEK442" s="154"/>
      <c r="AEL442" s="154"/>
      <c r="AEM442" s="154"/>
      <c r="AEN442" s="154"/>
      <c r="AEO442" s="154"/>
      <c r="AEP442" s="154"/>
      <c r="AEQ442" s="154"/>
      <c r="AER442" s="154"/>
      <c r="AES442" s="154"/>
      <c r="AET442" s="154"/>
      <c r="AEU442" s="154"/>
      <c r="AEV442" s="154"/>
      <c r="AEW442" s="154"/>
      <c r="AEX442" s="154"/>
      <c r="AEY442" s="154"/>
      <c r="AEZ442" s="154"/>
      <c r="AFA442" s="154"/>
      <c r="AFB442" s="154"/>
      <c r="AFC442" s="154"/>
      <c r="AFD442" s="154"/>
      <c r="AFE442" s="154"/>
      <c r="AFF442" s="154"/>
      <c r="AFG442" s="154"/>
      <c r="AFH442" s="154"/>
      <c r="AFI442" s="154"/>
      <c r="AFJ442" s="154"/>
      <c r="AFK442" s="154"/>
      <c r="AFL442" s="154"/>
      <c r="AFM442" s="154"/>
      <c r="AFN442" s="154"/>
      <c r="AFO442" s="154"/>
      <c r="AFP442" s="154"/>
      <c r="AFQ442" s="154"/>
      <c r="AFR442" s="154"/>
      <c r="AFS442" s="154"/>
      <c r="AFT442" s="154"/>
      <c r="AFU442" s="154"/>
      <c r="AFV442" s="154"/>
      <c r="AFW442" s="154"/>
      <c r="AFX442" s="154"/>
      <c r="AFY442" s="154"/>
      <c r="AFZ442" s="154"/>
      <c r="AGA442" s="154"/>
      <c r="AGB442" s="154"/>
      <c r="AGC442" s="154"/>
      <c r="AGD442" s="154"/>
      <c r="AGE442" s="154"/>
      <c r="AGF442" s="154"/>
      <c r="AGG442" s="154"/>
      <c r="AGH442" s="154"/>
      <c r="AGI442" s="154"/>
      <c r="AGJ442" s="154"/>
      <c r="AGK442" s="154"/>
      <c r="AGL442" s="154"/>
      <c r="AGM442" s="154"/>
      <c r="AGN442" s="154"/>
      <c r="AGO442" s="154"/>
      <c r="AGP442" s="154"/>
      <c r="AGQ442" s="154"/>
      <c r="AGR442" s="154"/>
      <c r="AGS442" s="154"/>
      <c r="AGT442" s="154"/>
      <c r="AGU442" s="154"/>
      <c r="AGV442" s="154"/>
      <c r="AGW442" s="154"/>
      <c r="AGX442" s="154"/>
      <c r="AGY442" s="154"/>
      <c r="AGZ442" s="154"/>
      <c r="AHA442" s="154"/>
      <c r="AHB442" s="154"/>
      <c r="AHC442" s="154"/>
      <c r="AHD442" s="154"/>
      <c r="AHE442" s="154"/>
      <c r="AHF442" s="154"/>
      <c r="AHG442" s="154"/>
      <c r="AHH442" s="154"/>
      <c r="AHI442" s="154"/>
      <c r="AHJ442" s="154"/>
      <c r="AHK442" s="154"/>
      <c r="AHL442" s="154"/>
      <c r="AHM442" s="154"/>
      <c r="AHN442" s="154"/>
      <c r="AHO442" s="154"/>
      <c r="AHP442" s="154"/>
      <c r="AHQ442" s="154"/>
      <c r="AHR442" s="154"/>
      <c r="AHS442" s="154"/>
      <c r="AHT442" s="154"/>
      <c r="AHU442" s="154"/>
      <c r="AHV442" s="154"/>
      <c r="AHW442" s="154"/>
      <c r="AHX442" s="154"/>
      <c r="AHY442" s="154"/>
      <c r="AHZ442" s="154"/>
      <c r="AIA442" s="154"/>
      <c r="AIB442" s="154"/>
      <c r="AIC442" s="154"/>
      <c r="AID442" s="154"/>
      <c r="AIE442" s="154"/>
      <c r="AIF442" s="154"/>
      <c r="AIG442" s="154"/>
      <c r="AIH442" s="154"/>
      <c r="AII442" s="154"/>
      <c r="AIJ442" s="154"/>
      <c r="AIK442" s="154"/>
      <c r="AIL442" s="154"/>
      <c r="AIM442" s="154"/>
      <c r="AIN442" s="154"/>
      <c r="AIO442" s="154"/>
      <c r="AIP442" s="154"/>
      <c r="AIQ442" s="154"/>
      <c r="AIR442" s="154"/>
      <c r="AIS442" s="154"/>
      <c r="AIT442" s="154"/>
      <c r="AIU442" s="154"/>
      <c r="AIV442" s="154"/>
      <c r="AIW442" s="154"/>
      <c r="AIX442" s="154"/>
      <c r="AIY442" s="154"/>
      <c r="AIZ442" s="154"/>
      <c r="AJA442" s="154"/>
      <c r="AJB442" s="154"/>
      <c r="AJC442" s="154"/>
      <c r="AJD442" s="154"/>
      <c r="AJE442" s="154"/>
      <c r="AJF442" s="154"/>
      <c r="AJG442" s="154"/>
      <c r="AJH442" s="154"/>
      <c r="AJI442" s="154"/>
      <c r="AJJ442" s="154"/>
      <c r="AJK442" s="154"/>
      <c r="AJL442" s="154"/>
      <c r="AJM442" s="154"/>
      <c r="AJN442" s="154"/>
      <c r="AJO442" s="154"/>
      <c r="AJP442" s="154"/>
      <c r="AJQ442" s="154"/>
      <c r="AJR442" s="154"/>
      <c r="AJS442" s="154"/>
      <c r="AJT442" s="154"/>
      <c r="AJU442" s="154"/>
      <c r="AJV442" s="154"/>
      <c r="AJW442" s="154"/>
      <c r="AJX442" s="154"/>
      <c r="AJY442" s="154"/>
      <c r="AJZ442" s="154"/>
      <c r="AKA442" s="154"/>
      <c r="AKB442" s="154"/>
      <c r="AKC442" s="154"/>
      <c r="AKD442" s="154"/>
      <c r="AKE442" s="154"/>
      <c r="AKF442" s="154"/>
      <c r="AKG442" s="154"/>
      <c r="AKH442" s="154"/>
      <c r="AKI442" s="154"/>
      <c r="AKJ442" s="154"/>
      <c r="AKK442" s="154"/>
      <c r="AKL442" s="154"/>
      <c r="AKM442" s="154"/>
      <c r="AKN442" s="154"/>
      <c r="AKO442" s="154"/>
      <c r="AKP442" s="154"/>
      <c r="AKQ442" s="154"/>
      <c r="AKR442" s="154"/>
      <c r="AKS442" s="154"/>
      <c r="AKT442" s="154"/>
      <c r="AKU442" s="154"/>
      <c r="AKV442" s="154"/>
      <c r="AKW442" s="154"/>
      <c r="AKX442" s="154"/>
      <c r="AKY442" s="154"/>
      <c r="AKZ442" s="154"/>
      <c r="ALA442" s="154"/>
      <c r="ALB442" s="154"/>
      <c r="ALC442" s="154"/>
      <c r="ALD442" s="154"/>
      <c r="ALE442" s="154"/>
      <c r="ALF442" s="154"/>
      <c r="ALG442" s="154"/>
      <c r="ALH442" s="154"/>
      <c r="ALI442" s="154"/>
      <c r="ALJ442" s="154"/>
      <c r="ALK442" s="154"/>
      <c r="ALL442" s="154"/>
      <c r="ALM442" s="154"/>
      <c r="ALN442" s="154"/>
      <c r="ALO442" s="154"/>
      <c r="ALP442" s="154"/>
      <c r="ALQ442" s="154"/>
      <c r="ALR442" s="154"/>
      <c r="ALS442" s="154"/>
      <c r="ALT442" s="154"/>
      <c r="ALU442" s="154"/>
      <c r="ALV442" s="154"/>
      <c r="ALW442" s="154"/>
      <c r="ALX442" s="154"/>
      <c r="ALY442" s="154"/>
      <c r="ALZ442" s="154"/>
      <c r="AMA442" s="154"/>
      <c r="AMB442" s="154"/>
      <c r="AMC442" s="154"/>
      <c r="AMD442" s="154"/>
      <c r="AME442" s="154"/>
      <c r="AMF442" s="154"/>
      <c r="AMG442" s="154"/>
      <c r="AMH442" s="154"/>
      <c r="AMI442" s="154"/>
      <c r="AMJ442" s="154"/>
      <c r="AMK442" s="154"/>
      <c r="AML442" s="154"/>
      <c r="AMM442" s="154"/>
      <c r="AMN442" s="154"/>
      <c r="AMO442" s="154"/>
      <c r="AMP442" s="154"/>
      <c r="AMQ442" s="154"/>
      <c r="AMR442" s="154"/>
      <c r="AMS442" s="154"/>
      <c r="AMT442" s="154"/>
      <c r="AMU442" s="154"/>
      <c r="AMV442" s="154"/>
      <c r="AMW442" s="154"/>
      <c r="AMX442" s="154"/>
      <c r="AMY442" s="154"/>
      <c r="AMZ442" s="154"/>
      <c r="ANA442" s="154"/>
      <c r="ANB442" s="154"/>
      <c r="ANC442" s="154"/>
      <c r="AND442" s="154"/>
      <c r="ANE442" s="154"/>
      <c r="ANF442" s="154"/>
      <c r="ANG442" s="154"/>
      <c r="ANH442" s="154"/>
      <c r="ANI442" s="154"/>
      <c r="ANJ442" s="154"/>
      <c r="ANK442" s="154"/>
      <c r="ANL442" s="154"/>
      <c r="ANM442" s="154"/>
      <c r="ANN442" s="154"/>
      <c r="ANO442" s="154"/>
      <c r="ANP442" s="154"/>
      <c r="ANQ442" s="154"/>
      <c r="ANR442" s="154"/>
      <c r="ANS442" s="154"/>
      <c r="ANT442" s="154"/>
      <c r="ANU442" s="154"/>
      <c r="ANV442" s="154"/>
      <c r="ANW442" s="154"/>
      <c r="ANX442" s="154"/>
      <c r="ANY442" s="154"/>
      <c r="ANZ442" s="154"/>
      <c r="AOA442" s="154"/>
      <c r="AOB442" s="154"/>
      <c r="AOC442" s="154"/>
      <c r="AOD442" s="154"/>
      <c r="AOE442" s="154"/>
      <c r="AOF442" s="154"/>
      <c r="AOG442" s="154"/>
      <c r="AOH442" s="154"/>
      <c r="AOI442" s="154"/>
      <c r="AOJ442" s="154"/>
      <c r="AOK442" s="154"/>
      <c r="AOL442" s="154"/>
      <c r="AOM442" s="154"/>
      <c r="AON442" s="154"/>
      <c r="AOO442" s="154"/>
      <c r="AOP442" s="154"/>
      <c r="AOQ442" s="154"/>
      <c r="AOR442" s="154"/>
      <c r="AOS442" s="154"/>
      <c r="AOT442" s="154"/>
      <c r="AOU442" s="154"/>
      <c r="AOV442" s="154"/>
      <c r="AOW442" s="154"/>
      <c r="AOX442" s="154"/>
      <c r="AOY442" s="154"/>
      <c r="AOZ442" s="154"/>
      <c r="APA442" s="154"/>
      <c r="APB442" s="154"/>
      <c r="APC442" s="154"/>
      <c r="APD442" s="154"/>
      <c r="APE442" s="154"/>
      <c r="APF442" s="154"/>
      <c r="APG442" s="154"/>
      <c r="APH442" s="154"/>
      <c r="API442" s="154"/>
      <c r="APJ442" s="154"/>
      <c r="APK442" s="154"/>
      <c r="APL442" s="154"/>
      <c r="APM442" s="154"/>
      <c r="APN442" s="154"/>
      <c r="APO442" s="154"/>
      <c r="APP442" s="154"/>
      <c r="APQ442" s="154"/>
      <c r="APR442" s="154"/>
      <c r="APS442" s="154"/>
      <c r="APT442" s="154"/>
      <c r="APU442" s="154"/>
      <c r="APV442" s="154"/>
      <c r="APW442" s="154"/>
      <c r="APX442" s="154"/>
      <c r="APY442" s="154"/>
      <c r="APZ442" s="154"/>
      <c r="AQA442" s="154"/>
      <c r="AQB442" s="154"/>
      <c r="AQC442" s="154"/>
      <c r="AQD442" s="154"/>
      <c r="AQE442" s="154"/>
      <c r="AQF442" s="154"/>
      <c r="AQG442" s="154"/>
      <c r="AQH442" s="154"/>
      <c r="AQI442" s="154"/>
      <c r="AQJ442" s="154"/>
      <c r="AQK442" s="154"/>
      <c r="AQL442" s="154"/>
      <c r="AQM442" s="154"/>
      <c r="AQN442" s="154"/>
      <c r="AQO442" s="154"/>
      <c r="AQP442" s="154"/>
      <c r="AQQ442" s="154"/>
      <c r="AQR442" s="154"/>
      <c r="AQS442" s="154"/>
      <c r="AQT442" s="154"/>
      <c r="AQU442" s="154"/>
      <c r="AQV442" s="154"/>
      <c r="AQW442" s="154"/>
      <c r="AQX442" s="154"/>
      <c r="AQY442" s="154"/>
      <c r="AQZ442" s="154"/>
      <c r="ARA442" s="154"/>
      <c r="ARB442" s="154"/>
      <c r="ARC442" s="154"/>
      <c r="ARD442" s="154"/>
      <c r="ARE442" s="154"/>
      <c r="ARF442" s="154"/>
      <c r="ARG442" s="154"/>
      <c r="ARH442" s="154"/>
      <c r="ARI442" s="154"/>
      <c r="ARJ442" s="154"/>
      <c r="ARK442" s="154"/>
      <c r="ARL442" s="154"/>
      <c r="ARM442" s="154"/>
      <c r="ARN442" s="154"/>
      <c r="ARO442" s="154"/>
      <c r="ARP442" s="154"/>
      <c r="ARQ442" s="154"/>
      <c r="ARR442" s="154"/>
      <c r="ARS442" s="154"/>
      <c r="ART442" s="154"/>
      <c r="ARU442" s="154"/>
      <c r="ARV442" s="154"/>
      <c r="ARW442" s="154"/>
      <c r="ARX442" s="154"/>
      <c r="ARY442" s="154"/>
      <c r="ARZ442" s="154"/>
      <c r="ASA442" s="154"/>
      <c r="ASB442" s="154"/>
      <c r="ASC442" s="154"/>
      <c r="ASD442" s="154"/>
      <c r="ASE442" s="154"/>
      <c r="ASF442" s="154"/>
      <c r="ASG442" s="154"/>
      <c r="ASH442" s="154"/>
      <c r="ASI442" s="154"/>
      <c r="ASJ442" s="154"/>
      <c r="ASK442" s="154"/>
      <c r="ASL442" s="154"/>
      <c r="ASM442" s="154"/>
      <c r="ASN442" s="154"/>
      <c r="ASO442" s="154"/>
      <c r="ASP442" s="154"/>
      <c r="ASQ442" s="154"/>
      <c r="ASR442" s="154"/>
      <c r="ASS442" s="154"/>
      <c r="AST442" s="154"/>
      <c r="ASU442" s="154"/>
      <c r="ASV442" s="154"/>
      <c r="ASW442" s="154"/>
      <c r="ASX442" s="154"/>
      <c r="ASY442" s="154"/>
      <c r="ASZ442" s="154"/>
      <c r="ATA442" s="154"/>
      <c r="ATB442" s="154"/>
      <c r="ATC442" s="154"/>
      <c r="ATD442" s="154"/>
      <c r="ATE442" s="154"/>
      <c r="ATF442" s="154"/>
      <c r="ATG442" s="154"/>
      <c r="ATH442" s="154"/>
      <c r="ATI442" s="154"/>
      <c r="ATJ442" s="154"/>
      <c r="ATK442" s="154"/>
      <c r="ATL442" s="154"/>
      <c r="ATM442" s="154"/>
      <c r="ATN442" s="154"/>
      <c r="ATO442" s="154"/>
      <c r="ATP442" s="154"/>
      <c r="ATQ442" s="154"/>
      <c r="ATR442" s="154"/>
      <c r="ATS442" s="154"/>
      <c r="ATT442" s="154"/>
      <c r="ATU442" s="154"/>
      <c r="ATV442" s="154"/>
      <c r="ATW442" s="154"/>
      <c r="ATX442" s="154"/>
      <c r="ATY442" s="154"/>
      <c r="ATZ442" s="154"/>
      <c r="AUA442" s="154"/>
      <c r="AUB442" s="154"/>
      <c r="AUC442" s="154"/>
      <c r="AUD442" s="154"/>
      <c r="AUE442" s="154"/>
      <c r="AUF442" s="154"/>
      <c r="AUG442" s="154"/>
      <c r="AUH442" s="154"/>
      <c r="AUI442" s="154"/>
      <c r="AUJ442" s="154"/>
      <c r="AUK442" s="154"/>
      <c r="AUL442" s="154"/>
      <c r="AUM442" s="154"/>
      <c r="AUN442" s="154"/>
      <c r="AUO442" s="154"/>
      <c r="AUP442" s="154"/>
      <c r="AUQ442" s="154"/>
      <c r="AUR442" s="154"/>
      <c r="AUS442" s="154"/>
      <c r="AUT442" s="154"/>
      <c r="AUU442" s="154"/>
      <c r="AUV442" s="154"/>
      <c r="AUW442" s="154"/>
      <c r="AUX442" s="154"/>
      <c r="AUY442" s="154"/>
      <c r="AUZ442" s="154"/>
      <c r="AVA442" s="154"/>
      <c r="AVB442" s="154"/>
      <c r="AVC442" s="154"/>
      <c r="AVD442" s="154"/>
      <c r="AVE442" s="154"/>
      <c r="AVF442" s="154"/>
      <c r="AVG442" s="154"/>
      <c r="AVH442" s="154"/>
      <c r="AVI442" s="154"/>
      <c r="AVJ442" s="154"/>
      <c r="AVK442" s="154"/>
      <c r="AVL442" s="154"/>
      <c r="AVM442" s="154"/>
      <c r="AVN442" s="154"/>
      <c r="AVO442" s="154"/>
      <c r="AVP442" s="154"/>
      <c r="AVQ442" s="154"/>
      <c r="AVR442" s="154"/>
      <c r="AVS442" s="154"/>
      <c r="AVT442" s="154"/>
      <c r="AVU442" s="154"/>
      <c r="AVV442" s="154"/>
      <c r="AVW442" s="154"/>
      <c r="AVX442" s="154"/>
      <c r="AVY442" s="154"/>
      <c r="AVZ442" s="154"/>
      <c r="AWA442" s="154"/>
      <c r="AWB442" s="154"/>
      <c r="AWC442" s="154"/>
      <c r="AWD442" s="154"/>
      <c r="AWE442" s="154"/>
      <c r="AWF442" s="154"/>
      <c r="AWG442" s="154"/>
      <c r="AWH442" s="154"/>
      <c r="AWI442" s="154"/>
      <c r="AWJ442" s="154"/>
      <c r="AWK442" s="154"/>
      <c r="AWL442" s="154"/>
      <c r="AWM442" s="154"/>
      <c r="AWN442" s="154"/>
      <c r="AWO442" s="154"/>
      <c r="AWP442" s="154"/>
      <c r="AWQ442" s="154"/>
      <c r="AWR442" s="154"/>
      <c r="AWS442" s="154"/>
      <c r="AWT442" s="154"/>
      <c r="AWU442" s="154"/>
      <c r="AWV442" s="154"/>
      <c r="AWW442" s="154"/>
      <c r="AWX442" s="154"/>
      <c r="AWY442" s="154"/>
      <c r="AWZ442" s="154"/>
      <c r="AXA442" s="154"/>
      <c r="AXB442" s="154"/>
      <c r="AXC442" s="154"/>
      <c r="AXD442" s="154"/>
      <c r="AXE442" s="154"/>
      <c r="AXF442" s="154"/>
      <c r="AXG442" s="154"/>
      <c r="AXH442" s="154"/>
      <c r="AXI442" s="154"/>
      <c r="AXJ442" s="154"/>
      <c r="AXK442" s="154"/>
      <c r="AXL442" s="154"/>
      <c r="AXM442" s="154"/>
      <c r="AXN442" s="154"/>
      <c r="AXO442" s="154"/>
      <c r="AXP442" s="154"/>
      <c r="AXQ442" s="154"/>
      <c r="AXR442" s="154"/>
      <c r="AXS442" s="154"/>
      <c r="AXT442" s="154"/>
      <c r="AXU442" s="154"/>
      <c r="AXV442" s="154"/>
      <c r="AXW442" s="154"/>
      <c r="AXX442" s="154"/>
      <c r="AXY442" s="154"/>
      <c r="AXZ442" s="154"/>
      <c r="AYA442" s="154"/>
      <c r="AYB442" s="154"/>
      <c r="AYC442" s="154"/>
      <c r="AYD442" s="154"/>
      <c r="AYE442" s="154"/>
      <c r="AYF442" s="154"/>
      <c r="AYG442" s="154"/>
      <c r="AYH442" s="154"/>
      <c r="AYI442" s="154"/>
      <c r="AYJ442" s="154"/>
      <c r="AYK442" s="154"/>
      <c r="AYL442" s="154"/>
      <c r="AYM442" s="154"/>
      <c r="AYN442" s="154"/>
      <c r="AYO442" s="154"/>
      <c r="AYP442" s="154"/>
      <c r="AYQ442" s="154"/>
      <c r="AYR442" s="154"/>
      <c r="AYS442" s="154"/>
      <c r="AYT442" s="154"/>
      <c r="AYU442" s="154"/>
      <c r="AYV442" s="154"/>
      <c r="AYW442" s="154"/>
      <c r="AYX442" s="154"/>
      <c r="AYY442" s="154"/>
      <c r="AYZ442" s="154"/>
      <c r="AZA442" s="154"/>
      <c r="AZB442" s="154"/>
      <c r="AZC442" s="154"/>
      <c r="AZD442" s="154"/>
      <c r="AZE442" s="154"/>
      <c r="AZF442" s="154"/>
      <c r="AZG442" s="154"/>
      <c r="AZH442" s="154"/>
      <c r="AZI442" s="154"/>
      <c r="AZJ442" s="154"/>
      <c r="AZK442" s="154"/>
      <c r="AZL442" s="154"/>
      <c r="AZM442" s="154"/>
      <c r="AZN442" s="154"/>
      <c r="AZO442" s="154"/>
      <c r="AZP442" s="154"/>
      <c r="AZQ442" s="154"/>
      <c r="AZR442" s="154"/>
      <c r="AZS442" s="154"/>
      <c r="AZT442" s="154"/>
      <c r="AZU442" s="154"/>
      <c r="AZV442" s="154"/>
      <c r="AZW442" s="154"/>
      <c r="AZX442" s="154"/>
      <c r="AZY442" s="154"/>
      <c r="AZZ442" s="154"/>
      <c r="BAA442" s="154"/>
      <c r="BAB442" s="154"/>
      <c r="BAC442" s="154"/>
      <c r="BAD442" s="154"/>
      <c r="BAE442" s="154"/>
      <c r="BAF442" s="154"/>
      <c r="BAG442" s="154"/>
      <c r="BAH442" s="154"/>
      <c r="BAI442" s="154"/>
      <c r="BAJ442" s="154"/>
      <c r="BAK442" s="154"/>
      <c r="BAL442" s="154"/>
      <c r="BAM442" s="154"/>
      <c r="BAN442" s="154"/>
      <c r="BAO442" s="154"/>
      <c r="BAP442" s="154"/>
      <c r="BAQ442" s="154"/>
      <c r="BAR442" s="154"/>
      <c r="BAS442" s="154"/>
      <c r="BAT442" s="154"/>
      <c r="BAU442" s="154"/>
      <c r="BAV442" s="154"/>
      <c r="BAW442" s="154"/>
      <c r="BAX442" s="154"/>
      <c r="BAY442" s="154"/>
      <c r="BAZ442" s="154"/>
      <c r="BBA442" s="154"/>
      <c r="BBB442" s="154"/>
      <c r="BBC442" s="154"/>
      <c r="BBD442" s="154"/>
      <c r="BBE442" s="154"/>
      <c r="BBF442" s="154"/>
      <c r="BBG442" s="154"/>
      <c r="BBH442" s="154"/>
      <c r="BBI442" s="154"/>
      <c r="BBJ442" s="154"/>
      <c r="BBK442" s="154"/>
      <c r="BBL442" s="154"/>
      <c r="BBM442" s="154"/>
      <c r="BBN442" s="154"/>
      <c r="BBO442" s="154"/>
      <c r="BBP442" s="154"/>
      <c r="BBQ442" s="154"/>
      <c r="BBR442" s="154"/>
      <c r="BBS442" s="154"/>
      <c r="BBT442" s="154"/>
      <c r="BBU442" s="154"/>
      <c r="BBV442" s="154"/>
      <c r="BBW442" s="154"/>
      <c r="BBX442" s="154"/>
      <c r="BBY442" s="154"/>
      <c r="BBZ442" s="154"/>
      <c r="BCA442" s="154"/>
      <c r="BCB442" s="154"/>
      <c r="BCC442" s="154"/>
      <c r="BCD442" s="154"/>
      <c r="BCE442" s="154"/>
      <c r="BCF442" s="154"/>
      <c r="BCG442" s="154"/>
      <c r="BCH442" s="154"/>
      <c r="BCI442" s="154"/>
      <c r="BCJ442" s="154"/>
      <c r="BCK442" s="154"/>
      <c r="BCL442" s="154"/>
      <c r="BCM442" s="154"/>
      <c r="BCN442" s="154"/>
      <c r="BCO442" s="154"/>
      <c r="BCP442" s="154"/>
      <c r="BCQ442" s="154"/>
      <c r="BCR442" s="154"/>
      <c r="BCS442" s="154"/>
      <c r="BCT442" s="154"/>
      <c r="BCU442" s="154"/>
      <c r="BCV442" s="154"/>
      <c r="BCW442" s="154"/>
      <c r="BCX442" s="154"/>
      <c r="BCY442" s="154"/>
      <c r="BCZ442" s="154"/>
      <c r="BDA442" s="154"/>
      <c r="BDB442" s="154"/>
      <c r="BDC442" s="154"/>
      <c r="BDD442" s="154"/>
      <c r="BDE442" s="154"/>
      <c r="BDF442" s="154"/>
      <c r="BDG442" s="154"/>
      <c r="BDH442" s="154"/>
      <c r="BDI442" s="154"/>
      <c r="BDJ442" s="154"/>
      <c r="BDK442" s="154"/>
      <c r="BDL442" s="154"/>
      <c r="BDM442" s="154"/>
      <c r="BDN442" s="154"/>
      <c r="BDO442" s="154"/>
      <c r="BDP442" s="154"/>
      <c r="BDQ442" s="154"/>
      <c r="BDR442" s="154"/>
      <c r="BDS442" s="154"/>
      <c r="BDT442" s="154"/>
      <c r="BDU442" s="154"/>
      <c r="BDV442" s="154"/>
      <c r="BDW442" s="154"/>
      <c r="BDX442" s="154"/>
      <c r="BDY442" s="154"/>
      <c r="BDZ442" s="154"/>
      <c r="BEA442" s="154"/>
      <c r="BEB442" s="154"/>
      <c r="BEC442" s="154"/>
      <c r="BED442" s="154"/>
      <c r="BEE442" s="154"/>
      <c r="BEF442" s="154"/>
      <c r="BEG442" s="154"/>
      <c r="BEH442" s="154"/>
      <c r="BEI442" s="154"/>
      <c r="BEJ442" s="154"/>
      <c r="BEK442" s="154"/>
      <c r="BEL442" s="154"/>
      <c r="BEM442" s="154"/>
      <c r="BEN442" s="154"/>
      <c r="BEO442" s="154"/>
      <c r="BEP442" s="154"/>
      <c r="BEQ442" s="154"/>
      <c r="BER442" s="154"/>
      <c r="BES442" s="154"/>
      <c r="BET442" s="154"/>
      <c r="BEU442" s="154"/>
      <c r="BEV442" s="154"/>
      <c r="BEW442" s="154"/>
      <c r="BEX442" s="154"/>
      <c r="BEY442" s="154"/>
      <c r="BEZ442" s="154"/>
      <c r="BFA442" s="154"/>
      <c r="BFB442" s="154"/>
      <c r="BFC442" s="154"/>
      <c r="BFD442" s="154"/>
      <c r="BFE442" s="154"/>
      <c r="BFF442" s="154"/>
      <c r="BFG442" s="154"/>
      <c r="BFH442" s="154"/>
      <c r="BFI442" s="154"/>
      <c r="BFJ442" s="154"/>
      <c r="BFK442" s="154"/>
      <c r="BFL442" s="154"/>
      <c r="BFM442" s="154"/>
      <c r="BFN442" s="154"/>
      <c r="BFO442" s="154"/>
      <c r="BFP442" s="154"/>
      <c r="BFQ442" s="154"/>
      <c r="BFR442" s="154"/>
      <c r="BFS442" s="154"/>
      <c r="BFT442" s="154"/>
      <c r="BFU442" s="154"/>
      <c r="BFV442" s="154"/>
      <c r="BFW442" s="154"/>
      <c r="BFX442" s="154"/>
      <c r="BFY442" s="154"/>
      <c r="BFZ442" s="154"/>
      <c r="BGA442" s="154"/>
      <c r="BGB442" s="154"/>
      <c r="BGC442" s="154"/>
      <c r="BGD442" s="154"/>
      <c r="BGE442" s="154"/>
      <c r="BGF442" s="154"/>
      <c r="BGG442" s="154"/>
      <c r="BGH442" s="154"/>
      <c r="BGI442" s="154"/>
      <c r="BGJ442" s="154"/>
      <c r="BGK442" s="154"/>
      <c r="BGL442" s="154"/>
      <c r="BGM442" s="154"/>
      <c r="BGN442" s="154"/>
      <c r="BGO442" s="154"/>
      <c r="BGP442" s="154"/>
      <c r="BGQ442" s="154"/>
      <c r="BGR442" s="154"/>
      <c r="BGS442" s="154"/>
      <c r="BGT442" s="154"/>
      <c r="BGU442" s="154"/>
      <c r="BGV442" s="154"/>
      <c r="BGW442" s="154"/>
      <c r="BGX442" s="154"/>
      <c r="BGY442" s="154"/>
      <c r="BGZ442" s="154"/>
      <c r="BHA442" s="154"/>
      <c r="BHB442" s="154"/>
      <c r="BHC442" s="154"/>
      <c r="BHD442" s="154"/>
      <c r="BHE442" s="154"/>
      <c r="BHF442" s="154"/>
      <c r="BHG442" s="154"/>
      <c r="BHH442" s="154"/>
      <c r="BHI442" s="154"/>
      <c r="BHJ442" s="154"/>
      <c r="BHK442" s="154"/>
      <c r="BHL442" s="154"/>
      <c r="BHM442" s="154"/>
      <c r="BHN442" s="154"/>
      <c r="BHO442" s="154"/>
      <c r="BHP442" s="154"/>
      <c r="BHQ442" s="154"/>
      <c r="BHR442" s="154"/>
      <c r="BHS442" s="154"/>
      <c r="BHT442" s="154"/>
      <c r="BHU442" s="154"/>
      <c r="BHV442" s="154"/>
      <c r="BHW442" s="154"/>
      <c r="BHX442" s="154"/>
      <c r="BHY442" s="154"/>
      <c r="BHZ442" s="154"/>
      <c r="BIA442" s="154"/>
      <c r="BIB442" s="154"/>
      <c r="BIC442" s="154"/>
      <c r="BID442" s="154"/>
      <c r="BIE442" s="154"/>
      <c r="BIF442" s="154"/>
      <c r="BIG442" s="154"/>
      <c r="BIH442" s="154"/>
      <c r="BII442" s="154"/>
      <c r="BIJ442" s="154"/>
      <c r="BIK442" s="154"/>
      <c r="BIL442" s="154"/>
      <c r="BIM442" s="154"/>
      <c r="BIN442" s="154"/>
      <c r="BIO442" s="154"/>
      <c r="BIP442" s="154"/>
      <c r="BIQ442" s="154"/>
      <c r="BIR442" s="154"/>
      <c r="BIS442" s="154"/>
      <c r="BIT442" s="154"/>
      <c r="BIU442" s="154"/>
      <c r="BIV442" s="154"/>
      <c r="BIW442" s="154"/>
      <c r="BIX442" s="154"/>
      <c r="BIY442" s="154"/>
      <c r="BIZ442" s="154"/>
      <c r="BJA442" s="154"/>
      <c r="BJB442" s="154"/>
      <c r="BJC442" s="154"/>
      <c r="BJD442" s="154"/>
      <c r="BJE442" s="154"/>
      <c r="BJF442" s="154"/>
      <c r="BJG442" s="154"/>
      <c r="BJH442" s="154"/>
      <c r="BJI442" s="154"/>
      <c r="BJJ442" s="154"/>
      <c r="BJK442" s="154"/>
      <c r="BJL442" s="154"/>
      <c r="BJM442" s="154"/>
      <c r="BJN442" s="154"/>
      <c r="BJO442" s="154"/>
      <c r="BJP442" s="154"/>
      <c r="BJQ442" s="154"/>
      <c r="BJR442" s="154"/>
      <c r="BJS442" s="154"/>
      <c r="BJT442" s="154"/>
      <c r="BJU442" s="154"/>
      <c r="BJV442" s="154"/>
      <c r="BJW442" s="154"/>
      <c r="BJX442" s="154"/>
      <c r="BJY442" s="154"/>
      <c r="BJZ442" s="154"/>
      <c r="BKA442" s="154"/>
      <c r="BKB442" s="154"/>
      <c r="BKC442" s="154"/>
      <c r="BKD442" s="154"/>
      <c r="BKE442" s="154"/>
      <c r="BKF442" s="154"/>
      <c r="BKG442" s="154"/>
      <c r="BKH442" s="154"/>
      <c r="BKI442" s="154"/>
      <c r="BKJ442" s="154"/>
      <c r="BKK442" s="154"/>
      <c r="BKL442" s="154"/>
      <c r="BKM442" s="154"/>
      <c r="BKN442" s="154"/>
      <c r="BKO442" s="154"/>
      <c r="BKP442" s="154"/>
      <c r="BKQ442" s="154"/>
      <c r="BKR442" s="154"/>
      <c r="BKS442" s="154"/>
      <c r="BKT442" s="154"/>
      <c r="BKU442" s="154"/>
      <c r="BKV442" s="154"/>
      <c r="BKW442" s="154"/>
      <c r="BKX442" s="154"/>
      <c r="BKY442" s="154"/>
      <c r="BKZ442" s="154"/>
      <c r="BLA442" s="154"/>
      <c r="BLB442" s="154"/>
      <c r="BLC442" s="154"/>
      <c r="BLD442" s="154"/>
      <c r="BLE442" s="154"/>
      <c r="BLF442" s="154"/>
      <c r="BLG442" s="154"/>
      <c r="BLH442" s="154"/>
      <c r="BLI442" s="154"/>
      <c r="BLJ442" s="154"/>
      <c r="BLK442" s="154"/>
      <c r="BLL442" s="154"/>
      <c r="BLM442" s="154"/>
      <c r="BLN442" s="154"/>
      <c r="BLO442" s="154"/>
      <c r="BLP442" s="154"/>
      <c r="BLQ442" s="154"/>
      <c r="BLR442" s="154"/>
      <c r="BLS442" s="154"/>
      <c r="BLT442" s="154"/>
      <c r="BLU442" s="154"/>
      <c r="BLV442" s="154"/>
      <c r="BLW442" s="154"/>
      <c r="BLX442" s="154"/>
      <c r="BLY442" s="154"/>
      <c r="BLZ442" s="154"/>
      <c r="BMA442" s="154"/>
      <c r="BMB442" s="154"/>
      <c r="BMC442" s="154"/>
      <c r="BMD442" s="154"/>
      <c r="BME442" s="154"/>
      <c r="BMF442" s="154"/>
      <c r="BMG442" s="154"/>
      <c r="BMH442" s="154"/>
      <c r="BMI442" s="154"/>
      <c r="BMJ442" s="154"/>
      <c r="BMK442" s="154"/>
      <c r="BML442" s="154"/>
      <c r="BMM442" s="154"/>
      <c r="BMN442" s="154"/>
      <c r="BMO442" s="154"/>
      <c r="BMP442" s="154"/>
      <c r="BMQ442" s="154"/>
      <c r="BMR442" s="154"/>
      <c r="BMS442" s="154"/>
      <c r="BMT442" s="154"/>
      <c r="BMU442" s="154"/>
      <c r="BMV442" s="154"/>
      <c r="BMW442" s="154"/>
      <c r="BMX442" s="154"/>
      <c r="BMY442" s="154"/>
      <c r="BMZ442" s="154"/>
      <c r="BNA442" s="154"/>
      <c r="BNB442" s="154"/>
      <c r="BNC442" s="154"/>
      <c r="BND442" s="154"/>
      <c r="BNE442" s="154"/>
      <c r="BNF442" s="154"/>
      <c r="BNG442" s="154"/>
      <c r="BNH442" s="154"/>
      <c r="BNI442" s="154"/>
      <c r="BNJ442" s="154"/>
      <c r="BNK442" s="154"/>
      <c r="BNL442" s="154"/>
      <c r="BNM442" s="154"/>
      <c r="BNN442" s="154"/>
      <c r="BNO442" s="154"/>
      <c r="BNP442" s="154"/>
      <c r="BNQ442" s="154"/>
      <c r="BNR442" s="154"/>
      <c r="BNS442" s="154"/>
      <c r="BNT442" s="154"/>
      <c r="BNU442" s="154"/>
      <c r="BNV442" s="154"/>
      <c r="BNW442" s="154"/>
      <c r="BNX442" s="154"/>
      <c r="BNY442" s="154"/>
      <c r="BNZ442" s="154"/>
      <c r="BOA442" s="154"/>
      <c r="BOB442" s="154"/>
      <c r="BOC442" s="154"/>
      <c r="BOD442" s="154"/>
      <c r="BOE442" s="154"/>
      <c r="BOF442" s="154"/>
      <c r="BOG442" s="154"/>
      <c r="BOH442" s="154"/>
      <c r="BOI442" s="154"/>
      <c r="BOJ442" s="154"/>
      <c r="BOK442" s="154"/>
      <c r="BOL442" s="154"/>
      <c r="BOM442" s="154"/>
      <c r="BON442" s="154"/>
      <c r="BOO442" s="154"/>
      <c r="BOP442" s="154"/>
      <c r="BOQ442" s="154"/>
      <c r="BOR442" s="154"/>
      <c r="BOS442" s="154"/>
      <c r="BOT442" s="154"/>
      <c r="BOU442" s="154"/>
      <c r="BOV442" s="154"/>
      <c r="BOW442" s="154"/>
      <c r="BOX442" s="154"/>
      <c r="BOY442" s="154"/>
      <c r="BOZ442" s="154"/>
      <c r="BPA442" s="154"/>
      <c r="BPB442" s="154"/>
      <c r="BPC442" s="154"/>
      <c r="BPD442" s="154"/>
      <c r="BPE442" s="154"/>
      <c r="BPF442" s="154"/>
      <c r="BPG442" s="154"/>
      <c r="BPH442" s="154"/>
      <c r="BPI442" s="154"/>
      <c r="BPJ442" s="154"/>
      <c r="BPK442" s="154"/>
      <c r="BPL442" s="154"/>
      <c r="BPM442" s="154"/>
      <c r="BPN442" s="154"/>
      <c r="BPO442" s="154"/>
      <c r="BPP442" s="154"/>
      <c r="BPQ442" s="154"/>
      <c r="BPR442" s="154"/>
      <c r="BPS442" s="154"/>
      <c r="BPT442" s="154"/>
      <c r="BPU442" s="154"/>
      <c r="BPV442" s="154"/>
      <c r="BPW442" s="154"/>
      <c r="BPX442" s="154"/>
      <c r="BPY442" s="154"/>
      <c r="BPZ442" s="154"/>
      <c r="BQA442" s="154"/>
      <c r="BQB442" s="154"/>
      <c r="BQC442" s="154"/>
      <c r="BQD442" s="154"/>
      <c r="BQE442" s="154"/>
      <c r="BQF442" s="154"/>
      <c r="BQG442" s="154"/>
      <c r="BQH442" s="154"/>
      <c r="BQI442" s="154"/>
      <c r="BQJ442" s="154"/>
      <c r="BQK442" s="154"/>
      <c r="BQL442" s="154"/>
      <c r="BQM442" s="154"/>
      <c r="BQN442" s="154"/>
      <c r="BQO442" s="154"/>
      <c r="BQP442" s="154"/>
      <c r="BQQ442" s="154"/>
      <c r="BQR442" s="154"/>
      <c r="BQS442" s="154"/>
      <c r="BQT442" s="154"/>
      <c r="BQU442" s="154"/>
      <c r="BQV442" s="154"/>
      <c r="BQW442" s="154"/>
      <c r="BQX442" s="154"/>
      <c r="BQY442" s="154"/>
      <c r="BQZ442" s="154"/>
      <c r="BRA442" s="154"/>
      <c r="BRB442" s="154"/>
      <c r="BRC442" s="154"/>
      <c r="BRD442" s="154"/>
      <c r="BRE442" s="154"/>
      <c r="BRF442" s="154"/>
      <c r="BRG442" s="154"/>
      <c r="BRH442" s="154"/>
      <c r="BRI442" s="154"/>
      <c r="BRJ442" s="154"/>
      <c r="BRK442" s="154"/>
      <c r="BRL442" s="154"/>
      <c r="BRM442" s="154"/>
      <c r="BRN442" s="154"/>
      <c r="BRO442" s="154"/>
      <c r="BRP442" s="154"/>
      <c r="BRQ442" s="154"/>
      <c r="BRR442" s="154"/>
      <c r="BRS442" s="154"/>
      <c r="BRT442" s="154"/>
      <c r="BRU442" s="154"/>
      <c r="BRV442" s="154"/>
      <c r="BRW442" s="154"/>
      <c r="BRX442" s="154"/>
      <c r="BRY442" s="154"/>
      <c r="BRZ442" s="154"/>
      <c r="BSA442" s="154"/>
      <c r="BSB442" s="154"/>
      <c r="BSC442" s="154"/>
      <c r="BSD442" s="154"/>
      <c r="BSE442" s="154"/>
      <c r="BSF442" s="154"/>
      <c r="BSG442" s="154"/>
      <c r="BSH442" s="154"/>
      <c r="BSI442" s="154"/>
      <c r="BSJ442" s="154"/>
      <c r="BSK442" s="154"/>
      <c r="BSL442" s="154"/>
      <c r="BSM442" s="154"/>
      <c r="BSN442" s="154"/>
      <c r="BSO442" s="154"/>
      <c r="BSP442" s="154"/>
      <c r="BSQ442" s="154"/>
      <c r="BSR442" s="154"/>
      <c r="BSS442" s="154"/>
      <c r="BST442" s="154"/>
      <c r="BSU442" s="154"/>
      <c r="BSV442" s="154"/>
      <c r="BSW442" s="154"/>
      <c r="BSX442" s="154"/>
      <c r="BSY442" s="154"/>
      <c r="BSZ442" s="154"/>
      <c r="BTA442" s="154"/>
      <c r="BTB442" s="154"/>
      <c r="BTC442" s="154"/>
      <c r="BTD442" s="154"/>
      <c r="BTE442" s="154"/>
      <c r="BTF442" s="154"/>
      <c r="BTG442" s="154"/>
      <c r="BTH442" s="154"/>
      <c r="BTI442" s="154"/>
      <c r="BTJ442" s="154"/>
      <c r="BTK442" s="154"/>
      <c r="BTL442" s="154"/>
      <c r="BTM442" s="154"/>
      <c r="BTN442" s="154"/>
      <c r="BTO442" s="154"/>
      <c r="BTP442" s="154"/>
      <c r="BTQ442" s="154"/>
      <c r="BTR442" s="154"/>
      <c r="BTS442" s="154"/>
      <c r="BTT442" s="154"/>
      <c r="BTU442" s="154"/>
      <c r="BTV442" s="154"/>
      <c r="BTW442" s="154"/>
      <c r="BTX442" s="154"/>
      <c r="BTY442" s="154"/>
      <c r="BTZ442" s="154"/>
      <c r="BUA442" s="154"/>
      <c r="BUB442" s="154"/>
      <c r="BUC442" s="154"/>
      <c r="BUD442" s="154"/>
      <c r="BUE442" s="154"/>
      <c r="BUF442" s="154"/>
      <c r="BUG442" s="154"/>
      <c r="BUH442" s="154"/>
      <c r="BUI442" s="154"/>
      <c r="BUJ442" s="154"/>
      <c r="BUK442" s="154"/>
      <c r="BUL442" s="154"/>
      <c r="BUM442" s="154"/>
      <c r="BUN442" s="154"/>
      <c r="BUO442" s="154"/>
      <c r="BUP442" s="154"/>
      <c r="BUQ442" s="154"/>
      <c r="BUR442" s="154"/>
      <c r="BUS442" s="154"/>
      <c r="BUT442" s="154"/>
      <c r="BUU442" s="154"/>
      <c r="BUV442" s="154"/>
      <c r="BUW442" s="154"/>
      <c r="BUX442" s="154"/>
      <c r="BUY442" s="154"/>
      <c r="BUZ442" s="154"/>
      <c r="BVA442" s="154"/>
      <c r="BVB442" s="154"/>
      <c r="BVC442" s="154"/>
      <c r="BVD442" s="154"/>
      <c r="BVE442" s="154"/>
      <c r="BVF442" s="154"/>
      <c r="BVG442" s="154"/>
      <c r="BVH442" s="154"/>
      <c r="BVI442" s="154"/>
      <c r="BVJ442" s="154"/>
      <c r="BVK442" s="154"/>
      <c r="BVL442" s="154"/>
      <c r="BVM442" s="154"/>
      <c r="BVN442" s="154"/>
      <c r="BVO442" s="154"/>
      <c r="BVP442" s="154"/>
      <c r="BVQ442" s="154"/>
      <c r="BVR442" s="154"/>
      <c r="BVS442" s="154"/>
      <c r="BVT442" s="154"/>
      <c r="BVU442" s="154"/>
      <c r="BVV442" s="154"/>
      <c r="BVW442" s="154"/>
      <c r="BVX442" s="154"/>
      <c r="BVY442" s="154"/>
      <c r="BVZ442" s="154"/>
      <c r="BWA442" s="154"/>
      <c r="BWB442" s="154"/>
      <c r="BWC442" s="154"/>
      <c r="BWD442" s="154"/>
      <c r="BWE442" s="154"/>
      <c r="BWF442" s="154"/>
      <c r="BWG442" s="154"/>
      <c r="BWH442" s="154"/>
      <c r="BWI442" s="154"/>
      <c r="BWJ442" s="154"/>
      <c r="BWK442" s="154"/>
      <c r="BWL442" s="154"/>
      <c r="BWM442" s="154"/>
      <c r="BWN442" s="154"/>
      <c r="BWO442" s="154"/>
      <c r="BWP442" s="154"/>
      <c r="BWQ442" s="154"/>
      <c r="BWR442" s="154"/>
      <c r="BWS442" s="154"/>
      <c r="BWT442" s="154"/>
      <c r="BWU442" s="154"/>
      <c r="BWV442" s="154"/>
      <c r="BWW442" s="154"/>
      <c r="BWX442" s="154"/>
      <c r="BWY442" s="154"/>
      <c r="BWZ442" s="154"/>
      <c r="BXA442" s="154"/>
      <c r="BXB442" s="154"/>
      <c r="BXC442" s="154"/>
      <c r="BXD442" s="154"/>
      <c r="BXE442" s="154"/>
      <c r="BXF442" s="154"/>
      <c r="BXG442" s="154"/>
      <c r="BXH442" s="154"/>
      <c r="BXI442" s="154"/>
      <c r="BXJ442" s="154"/>
      <c r="BXK442" s="154"/>
      <c r="BXL442" s="154"/>
      <c r="BXM442" s="154"/>
      <c r="BXN442" s="154"/>
      <c r="BXO442" s="154"/>
      <c r="BXP442" s="154"/>
      <c r="BXQ442" s="154"/>
      <c r="BXR442" s="154"/>
      <c r="BXS442" s="154"/>
      <c r="BXT442" s="154"/>
      <c r="BXU442" s="154"/>
      <c r="BXV442" s="154"/>
      <c r="BXW442" s="154"/>
      <c r="BXX442" s="154"/>
      <c r="BXY442" s="154"/>
      <c r="BXZ442" s="154"/>
      <c r="BYA442" s="154"/>
      <c r="BYB442" s="154"/>
      <c r="BYC442" s="154"/>
      <c r="BYD442" s="154"/>
      <c r="BYE442" s="154"/>
      <c r="BYF442" s="154"/>
      <c r="BYG442" s="154"/>
      <c r="BYH442" s="154"/>
      <c r="BYI442" s="154"/>
      <c r="BYJ442" s="154"/>
      <c r="BYK442" s="154"/>
      <c r="BYL442" s="154"/>
      <c r="BYM442" s="154"/>
      <c r="BYN442" s="154"/>
      <c r="BYO442" s="154"/>
      <c r="BYP442" s="154"/>
      <c r="BYQ442" s="154"/>
      <c r="BYR442" s="154"/>
      <c r="BYS442" s="154"/>
      <c r="BYT442" s="154"/>
      <c r="BYU442" s="154"/>
      <c r="BYV442" s="154"/>
      <c r="BYW442" s="154"/>
      <c r="BYX442" s="154"/>
      <c r="BYY442" s="154"/>
      <c r="BYZ442" s="154"/>
      <c r="BZA442" s="154"/>
      <c r="BZB442" s="154"/>
      <c r="BZC442" s="154"/>
      <c r="BZD442" s="154"/>
      <c r="BZE442" s="154"/>
      <c r="BZF442" s="154"/>
      <c r="BZG442" s="154"/>
      <c r="BZH442" s="154"/>
      <c r="BZI442" s="154"/>
      <c r="BZJ442" s="154"/>
      <c r="BZK442" s="154"/>
      <c r="BZL442" s="154"/>
      <c r="BZM442" s="154"/>
      <c r="BZN442" s="154"/>
      <c r="BZO442" s="154"/>
      <c r="BZP442" s="154"/>
      <c r="BZQ442" s="154"/>
      <c r="BZR442" s="154"/>
      <c r="BZS442" s="154"/>
      <c r="BZT442" s="154"/>
      <c r="BZU442" s="154"/>
      <c r="BZV442" s="154"/>
      <c r="BZW442" s="154"/>
      <c r="BZX442" s="154"/>
      <c r="BZY442" s="154"/>
      <c r="BZZ442" s="154"/>
      <c r="CAA442" s="154"/>
      <c r="CAB442" s="154"/>
      <c r="CAC442" s="154"/>
      <c r="CAD442" s="154"/>
      <c r="CAE442" s="154"/>
      <c r="CAF442" s="154"/>
      <c r="CAG442" s="154"/>
      <c r="CAH442" s="154"/>
      <c r="CAI442" s="154"/>
      <c r="CAJ442" s="154"/>
      <c r="CAK442" s="154"/>
      <c r="CAL442" s="154"/>
      <c r="CAM442" s="154"/>
      <c r="CAN442" s="154"/>
      <c r="CAO442" s="154"/>
      <c r="CAP442" s="154"/>
      <c r="CAQ442" s="154"/>
      <c r="CAR442" s="154"/>
      <c r="CAS442" s="154"/>
      <c r="CAT442" s="154"/>
      <c r="CAU442" s="154"/>
      <c r="CAV442" s="154"/>
      <c r="CAW442" s="154"/>
      <c r="CAX442" s="154"/>
      <c r="CAY442" s="154"/>
      <c r="CAZ442" s="154"/>
      <c r="CBA442" s="154"/>
      <c r="CBB442" s="154"/>
      <c r="CBC442" s="154"/>
      <c r="CBD442" s="154"/>
      <c r="CBE442" s="154"/>
      <c r="CBF442" s="154"/>
      <c r="CBG442" s="154"/>
      <c r="CBH442" s="154"/>
      <c r="CBI442" s="154"/>
      <c r="CBJ442" s="154"/>
      <c r="CBK442" s="154"/>
      <c r="CBL442" s="154"/>
      <c r="CBM442" s="154"/>
      <c r="CBN442" s="154"/>
      <c r="CBO442" s="154"/>
      <c r="CBP442" s="154"/>
      <c r="CBQ442" s="154"/>
      <c r="CBR442" s="154"/>
      <c r="CBS442" s="154"/>
      <c r="CBT442" s="154"/>
      <c r="CBU442" s="154"/>
      <c r="CBV442" s="154"/>
      <c r="CBW442" s="154"/>
      <c r="CBX442" s="154"/>
      <c r="CBY442" s="154"/>
      <c r="CBZ442" s="154"/>
      <c r="CCA442" s="154"/>
      <c r="CCB442" s="154"/>
      <c r="CCC442" s="154"/>
      <c r="CCD442" s="154"/>
      <c r="CCE442" s="154"/>
      <c r="CCF442" s="154"/>
      <c r="CCG442" s="154"/>
      <c r="CCH442" s="154"/>
      <c r="CCI442" s="154"/>
      <c r="CCJ442" s="154"/>
      <c r="CCK442" s="154"/>
      <c r="CCL442" s="154"/>
      <c r="CCM442" s="154"/>
      <c r="CCN442" s="154"/>
      <c r="CCO442" s="154"/>
      <c r="CCP442" s="154"/>
      <c r="CCQ442" s="154"/>
      <c r="CCR442" s="154"/>
      <c r="CCS442" s="154"/>
      <c r="CCT442" s="154"/>
      <c r="CCU442" s="154"/>
      <c r="CCV442" s="154"/>
      <c r="CCW442" s="154"/>
      <c r="CCX442" s="154"/>
      <c r="CCY442" s="154"/>
      <c r="CCZ442" s="154"/>
      <c r="CDA442" s="154"/>
      <c r="CDB442" s="154"/>
      <c r="CDC442" s="154"/>
      <c r="CDD442" s="154"/>
      <c r="CDE442" s="154"/>
      <c r="CDF442" s="154"/>
      <c r="CDG442" s="154"/>
      <c r="CDH442" s="154"/>
      <c r="CDI442" s="154"/>
      <c r="CDJ442" s="154"/>
      <c r="CDK442" s="154"/>
      <c r="CDL442" s="154"/>
      <c r="CDM442" s="154"/>
      <c r="CDN442" s="154"/>
      <c r="CDO442" s="154"/>
      <c r="CDP442" s="154"/>
      <c r="CDQ442" s="154"/>
      <c r="CDR442" s="154"/>
      <c r="CDS442" s="154"/>
      <c r="CDT442" s="154"/>
      <c r="CDU442" s="154"/>
      <c r="CDV442" s="154"/>
      <c r="CDW442" s="154"/>
      <c r="CDX442" s="154"/>
      <c r="CDY442" s="154"/>
      <c r="CDZ442" s="154"/>
      <c r="CEA442" s="154"/>
      <c r="CEB442" s="154"/>
      <c r="CEC442" s="154"/>
      <c r="CED442" s="154"/>
      <c r="CEE442" s="154"/>
      <c r="CEF442" s="154"/>
      <c r="CEG442" s="154"/>
      <c r="CEH442" s="154"/>
      <c r="CEI442" s="154"/>
      <c r="CEJ442" s="154"/>
      <c r="CEK442" s="154"/>
      <c r="CEL442" s="154"/>
      <c r="CEM442" s="154"/>
      <c r="CEN442" s="154"/>
      <c r="CEO442" s="154"/>
      <c r="CEP442" s="154"/>
      <c r="CEQ442" s="154"/>
      <c r="CER442" s="154"/>
      <c r="CES442" s="154"/>
      <c r="CET442" s="154"/>
      <c r="CEU442" s="154"/>
      <c r="CEV442" s="154"/>
      <c r="CEW442" s="154"/>
      <c r="CEX442" s="154"/>
      <c r="CEY442" s="154"/>
      <c r="CEZ442" s="154"/>
      <c r="CFA442" s="154"/>
      <c r="CFB442" s="154"/>
      <c r="CFC442" s="154"/>
      <c r="CFD442" s="154"/>
      <c r="CFE442" s="154"/>
      <c r="CFF442" s="154"/>
      <c r="CFG442" s="154"/>
      <c r="CFH442" s="154"/>
      <c r="CFI442" s="154"/>
      <c r="CFJ442" s="154"/>
      <c r="CFK442" s="154"/>
      <c r="CFL442" s="154"/>
      <c r="CFM442" s="154"/>
      <c r="CFN442" s="154"/>
      <c r="CFO442" s="154"/>
      <c r="CFP442" s="154"/>
      <c r="CFQ442" s="154"/>
      <c r="CFR442" s="154"/>
      <c r="CFS442" s="154"/>
      <c r="CFT442" s="154"/>
      <c r="CFU442" s="154"/>
      <c r="CFV442" s="154"/>
      <c r="CFW442" s="154"/>
      <c r="CFX442" s="154"/>
      <c r="CFY442" s="154"/>
      <c r="CFZ442" s="154"/>
      <c r="CGA442" s="154"/>
      <c r="CGB442" s="154"/>
      <c r="CGC442" s="154"/>
      <c r="CGD442" s="154"/>
      <c r="CGE442" s="154"/>
      <c r="CGF442" s="154"/>
      <c r="CGG442" s="154"/>
      <c r="CGH442" s="154"/>
      <c r="CGI442" s="154"/>
      <c r="CGJ442" s="154"/>
      <c r="CGK442" s="154"/>
      <c r="CGL442" s="154"/>
      <c r="CGM442" s="154"/>
      <c r="CGN442" s="154"/>
      <c r="CGO442" s="154"/>
      <c r="CGP442" s="154"/>
      <c r="CGQ442" s="154"/>
      <c r="CGR442" s="154"/>
      <c r="CGS442" s="154"/>
      <c r="CGT442" s="154"/>
      <c r="CGU442" s="154"/>
      <c r="CGV442" s="154"/>
      <c r="CGW442" s="154"/>
      <c r="CGX442" s="154"/>
      <c r="CGY442" s="154"/>
      <c r="CGZ442" s="154"/>
      <c r="CHA442" s="154"/>
      <c r="CHB442" s="154"/>
      <c r="CHC442" s="154"/>
      <c r="CHD442" s="154"/>
      <c r="CHE442" s="154"/>
      <c r="CHF442" s="154"/>
      <c r="CHG442" s="154"/>
      <c r="CHH442" s="154"/>
      <c r="CHI442" s="154"/>
      <c r="CHJ442" s="154"/>
      <c r="CHK442" s="154"/>
      <c r="CHL442" s="154"/>
      <c r="CHM442" s="154"/>
      <c r="CHN442" s="154"/>
      <c r="CHO442" s="154"/>
      <c r="CHP442" s="154"/>
      <c r="CHQ442" s="154"/>
      <c r="CHR442" s="154"/>
      <c r="CHS442" s="154"/>
      <c r="CHT442" s="154"/>
      <c r="CHU442" s="154"/>
      <c r="CHV442" s="154"/>
      <c r="CHW442" s="154"/>
      <c r="CHX442" s="154"/>
      <c r="CHY442" s="154"/>
      <c r="CHZ442" s="154"/>
      <c r="CIA442" s="154"/>
      <c r="CIB442" s="154"/>
      <c r="CIC442" s="154"/>
      <c r="CID442" s="154"/>
      <c r="CIE442" s="154"/>
      <c r="CIF442" s="154"/>
      <c r="CIG442" s="154"/>
      <c r="CIH442" s="154"/>
      <c r="CII442" s="154"/>
      <c r="CIJ442" s="154"/>
      <c r="CIK442" s="154"/>
      <c r="CIL442" s="154"/>
      <c r="CIM442" s="154"/>
      <c r="CIN442" s="154"/>
      <c r="CIO442" s="154"/>
      <c r="CIP442" s="154"/>
      <c r="CIQ442" s="154"/>
      <c r="CIR442" s="154"/>
      <c r="CIS442" s="154"/>
      <c r="CIT442" s="154"/>
      <c r="CIU442" s="154"/>
      <c r="CIV442" s="154"/>
      <c r="CIW442" s="154"/>
      <c r="CIX442" s="154"/>
      <c r="CIY442" s="154"/>
      <c r="CIZ442" s="154"/>
      <c r="CJA442" s="154"/>
      <c r="CJB442" s="154"/>
      <c r="CJC442" s="154"/>
      <c r="CJD442" s="154"/>
      <c r="CJE442" s="154"/>
      <c r="CJF442" s="154"/>
      <c r="CJG442" s="154"/>
      <c r="CJH442" s="154"/>
      <c r="CJI442" s="154"/>
      <c r="CJJ442" s="154"/>
      <c r="CJK442" s="154"/>
      <c r="CJL442" s="154"/>
      <c r="CJM442" s="154"/>
      <c r="CJN442" s="154"/>
      <c r="CJO442" s="154"/>
      <c r="CJP442" s="154"/>
      <c r="CJQ442" s="154"/>
      <c r="CJR442" s="154"/>
      <c r="CJS442" s="154"/>
      <c r="CJT442" s="154"/>
      <c r="CJU442" s="154"/>
      <c r="CJV442" s="154"/>
      <c r="CJW442" s="154"/>
      <c r="CJX442" s="154"/>
      <c r="CJY442" s="154"/>
      <c r="CJZ442" s="154"/>
      <c r="CKA442" s="154"/>
      <c r="CKB442" s="154"/>
      <c r="CKC442" s="154"/>
      <c r="CKD442" s="154"/>
      <c r="CKE442" s="154"/>
      <c r="CKF442" s="154"/>
      <c r="CKG442" s="154"/>
      <c r="CKH442" s="154"/>
      <c r="CKI442" s="154"/>
      <c r="CKJ442" s="154"/>
      <c r="CKK442" s="154"/>
      <c r="CKL442" s="154"/>
      <c r="CKM442" s="154"/>
      <c r="CKN442" s="154"/>
      <c r="CKO442" s="154"/>
      <c r="CKP442" s="154"/>
      <c r="CKQ442" s="154"/>
      <c r="CKR442" s="154"/>
      <c r="CKS442" s="154"/>
      <c r="CKT442" s="154"/>
      <c r="CKU442" s="154"/>
      <c r="CKV442" s="154"/>
      <c r="CKW442" s="154"/>
      <c r="CKX442" s="154"/>
      <c r="CKY442" s="154"/>
      <c r="CKZ442" s="154"/>
      <c r="CLA442" s="154"/>
      <c r="CLB442" s="154"/>
      <c r="CLC442" s="154"/>
      <c r="CLD442" s="154"/>
      <c r="CLE442" s="154"/>
      <c r="CLF442" s="154"/>
      <c r="CLG442" s="154"/>
      <c r="CLH442" s="154"/>
      <c r="CLI442" s="154"/>
      <c r="CLJ442" s="154"/>
      <c r="CLK442" s="154"/>
      <c r="CLL442" s="154"/>
      <c r="CLM442" s="154"/>
      <c r="CLN442" s="154"/>
      <c r="CLO442" s="154"/>
      <c r="CLP442" s="154"/>
      <c r="CLQ442" s="154"/>
      <c r="CLR442" s="154"/>
      <c r="CLS442" s="154"/>
      <c r="CLT442" s="154"/>
      <c r="CLU442" s="154"/>
      <c r="CLV442" s="154"/>
      <c r="CLW442" s="154"/>
      <c r="CLX442" s="154"/>
      <c r="CLY442" s="154"/>
      <c r="CLZ442" s="154"/>
      <c r="CMA442" s="154"/>
      <c r="CMB442" s="154"/>
      <c r="CMC442" s="154"/>
      <c r="CMD442" s="154"/>
      <c r="CME442" s="154"/>
      <c r="CMF442" s="154"/>
      <c r="CMG442" s="154"/>
      <c r="CMH442" s="154"/>
      <c r="CMI442" s="154"/>
      <c r="CMJ442" s="154"/>
      <c r="CMK442" s="154"/>
      <c r="CML442" s="154"/>
      <c r="CMM442" s="154"/>
      <c r="CMN442" s="154"/>
      <c r="CMO442" s="154"/>
      <c r="CMP442" s="154"/>
      <c r="CMQ442" s="154"/>
      <c r="CMR442" s="154"/>
      <c r="CMS442" s="154"/>
      <c r="CMT442" s="154"/>
      <c r="CMU442" s="154"/>
      <c r="CMV442" s="154"/>
      <c r="CMW442" s="154"/>
      <c r="CMX442" s="154"/>
      <c r="CMY442" s="154"/>
      <c r="CMZ442" s="154"/>
      <c r="CNA442" s="154"/>
      <c r="CNB442" s="154"/>
      <c r="CNC442" s="154"/>
      <c r="CND442" s="154"/>
      <c r="CNE442" s="154"/>
      <c r="CNF442" s="154"/>
      <c r="CNG442" s="154"/>
      <c r="CNH442" s="154"/>
      <c r="CNI442" s="154"/>
      <c r="CNJ442" s="154"/>
      <c r="CNK442" s="154"/>
      <c r="CNL442" s="154"/>
      <c r="CNM442" s="154"/>
      <c r="CNN442" s="154"/>
      <c r="CNO442" s="154"/>
      <c r="CNP442" s="154"/>
      <c r="CNQ442" s="154"/>
      <c r="CNR442" s="154"/>
      <c r="CNS442" s="154"/>
      <c r="CNT442" s="154"/>
      <c r="CNU442" s="154"/>
      <c r="CNV442" s="154"/>
      <c r="CNW442" s="154"/>
      <c r="CNX442" s="154"/>
      <c r="CNY442" s="154"/>
      <c r="CNZ442" s="154"/>
      <c r="COA442" s="154"/>
      <c r="COB442" s="154"/>
      <c r="COC442" s="154"/>
      <c r="COD442" s="154"/>
      <c r="COE442" s="154"/>
      <c r="COF442" s="154"/>
      <c r="COG442" s="154"/>
      <c r="COH442" s="154"/>
      <c r="COI442" s="154"/>
      <c r="COJ442" s="154"/>
      <c r="COK442" s="154"/>
      <c r="COL442" s="154"/>
      <c r="COM442" s="154"/>
      <c r="CON442" s="154"/>
      <c r="COO442" s="154"/>
      <c r="COP442" s="154"/>
      <c r="COQ442" s="154"/>
      <c r="COR442" s="154"/>
      <c r="COS442" s="154"/>
      <c r="COT442" s="154"/>
      <c r="COU442" s="154"/>
      <c r="COV442" s="154"/>
      <c r="COW442" s="154"/>
      <c r="COX442" s="154"/>
      <c r="COY442" s="154"/>
      <c r="COZ442" s="154"/>
      <c r="CPA442" s="154"/>
      <c r="CPB442" s="154"/>
      <c r="CPC442" s="154"/>
      <c r="CPD442" s="154"/>
      <c r="CPE442" s="154"/>
      <c r="CPF442" s="154"/>
      <c r="CPG442" s="154"/>
      <c r="CPH442" s="154"/>
      <c r="CPI442" s="154"/>
      <c r="CPJ442" s="154"/>
      <c r="CPK442" s="154"/>
      <c r="CPL442" s="154"/>
      <c r="CPM442" s="154"/>
      <c r="CPN442" s="154"/>
      <c r="CPO442" s="154"/>
      <c r="CPP442" s="154"/>
      <c r="CPQ442" s="154"/>
      <c r="CPR442" s="154"/>
      <c r="CPS442" s="154"/>
      <c r="CPT442" s="154"/>
      <c r="CPU442" s="154"/>
      <c r="CPV442" s="154"/>
      <c r="CPW442" s="154"/>
      <c r="CPX442" s="154"/>
      <c r="CPY442" s="154"/>
      <c r="CPZ442" s="154"/>
      <c r="CQA442" s="154"/>
      <c r="CQB442" s="154"/>
      <c r="CQC442" s="154"/>
      <c r="CQD442" s="154"/>
      <c r="CQE442" s="154"/>
      <c r="CQF442" s="154"/>
      <c r="CQG442" s="154"/>
      <c r="CQH442" s="154"/>
      <c r="CQI442" s="154"/>
      <c r="CQJ442" s="154"/>
      <c r="CQK442" s="154"/>
      <c r="CQL442" s="154"/>
      <c r="CQM442" s="154"/>
      <c r="CQN442" s="154"/>
      <c r="CQO442" s="154"/>
      <c r="CQP442" s="154"/>
      <c r="CQQ442" s="154"/>
      <c r="CQR442" s="154"/>
      <c r="CQS442" s="154"/>
      <c r="CQT442" s="154"/>
      <c r="CQU442" s="154"/>
      <c r="CQV442" s="154"/>
      <c r="CQW442" s="154"/>
      <c r="CQX442" s="154"/>
      <c r="CQY442" s="154"/>
      <c r="CQZ442" s="154"/>
      <c r="CRA442" s="154"/>
      <c r="CRB442" s="154"/>
      <c r="CRC442" s="154"/>
      <c r="CRD442" s="154"/>
      <c r="CRE442" s="154"/>
      <c r="CRF442" s="154"/>
      <c r="CRG442" s="154"/>
      <c r="CRH442" s="154"/>
      <c r="CRI442" s="154"/>
      <c r="CRJ442" s="154"/>
      <c r="CRK442" s="154"/>
      <c r="CRL442" s="154"/>
      <c r="CRM442" s="154"/>
      <c r="CRN442" s="154"/>
      <c r="CRO442" s="154"/>
      <c r="CRP442" s="154"/>
      <c r="CRQ442" s="154"/>
      <c r="CRR442" s="154"/>
      <c r="CRS442" s="154"/>
      <c r="CRT442" s="154"/>
      <c r="CRU442" s="154"/>
      <c r="CRV442" s="154"/>
      <c r="CRW442" s="154"/>
      <c r="CRX442" s="154"/>
      <c r="CRY442" s="154"/>
      <c r="CRZ442" s="154"/>
      <c r="CSA442" s="154"/>
      <c r="CSB442" s="154"/>
      <c r="CSC442" s="154"/>
      <c r="CSD442" s="154"/>
      <c r="CSE442" s="154"/>
      <c r="CSF442" s="154"/>
      <c r="CSG442" s="154"/>
      <c r="CSH442" s="154"/>
      <c r="CSI442" s="154"/>
      <c r="CSJ442" s="154"/>
      <c r="CSK442" s="154"/>
      <c r="CSL442" s="154"/>
      <c r="CSM442" s="154"/>
      <c r="CSN442" s="154"/>
      <c r="CSO442" s="154"/>
      <c r="CSP442" s="154"/>
      <c r="CSQ442" s="154"/>
      <c r="CSR442" s="154"/>
      <c r="CSS442" s="154"/>
      <c r="CST442" s="154"/>
      <c r="CSU442" s="154"/>
      <c r="CSV442" s="154"/>
      <c r="CSW442" s="154"/>
      <c r="CSX442" s="154"/>
      <c r="CSY442" s="154"/>
      <c r="CSZ442" s="154"/>
      <c r="CTA442" s="154"/>
      <c r="CTB442" s="154"/>
      <c r="CTC442" s="154"/>
      <c r="CTD442" s="154"/>
      <c r="CTE442" s="154"/>
      <c r="CTF442" s="154"/>
      <c r="CTG442" s="154"/>
      <c r="CTH442" s="154"/>
      <c r="CTI442" s="154"/>
      <c r="CTJ442" s="154"/>
      <c r="CTK442" s="154"/>
      <c r="CTL442" s="154"/>
      <c r="CTM442" s="154"/>
      <c r="CTN442" s="154"/>
      <c r="CTO442" s="154"/>
      <c r="CTP442" s="154"/>
      <c r="CTQ442" s="154"/>
      <c r="CTR442" s="154"/>
      <c r="CTS442" s="154"/>
      <c r="CTT442" s="154"/>
      <c r="CTU442" s="154"/>
      <c r="CTV442" s="154"/>
      <c r="CTW442" s="154"/>
      <c r="CTX442" s="154"/>
      <c r="CTY442" s="154"/>
      <c r="CTZ442" s="154"/>
      <c r="CUA442" s="154"/>
      <c r="CUB442" s="154"/>
      <c r="CUC442" s="154"/>
      <c r="CUD442" s="154"/>
      <c r="CUE442" s="154"/>
      <c r="CUF442" s="154"/>
      <c r="CUG442" s="154"/>
      <c r="CUH442" s="154"/>
      <c r="CUI442" s="154"/>
      <c r="CUJ442" s="154"/>
      <c r="CUK442" s="154"/>
      <c r="CUL442" s="154"/>
      <c r="CUM442" s="154"/>
      <c r="CUN442" s="154"/>
      <c r="CUO442" s="154"/>
      <c r="CUP442" s="154"/>
      <c r="CUQ442" s="154"/>
      <c r="CUR442" s="154"/>
      <c r="CUS442" s="154"/>
      <c r="CUT442" s="154"/>
      <c r="CUU442" s="154"/>
      <c r="CUV442" s="154"/>
      <c r="CUW442" s="154"/>
      <c r="CUX442" s="154"/>
      <c r="CUY442" s="154"/>
      <c r="CUZ442" s="154"/>
      <c r="CVA442" s="154"/>
      <c r="CVB442" s="154"/>
      <c r="CVC442" s="154"/>
      <c r="CVD442" s="154"/>
      <c r="CVE442" s="154"/>
      <c r="CVF442" s="154"/>
      <c r="CVG442" s="154"/>
      <c r="CVH442" s="154"/>
      <c r="CVI442" s="154"/>
      <c r="CVJ442" s="154"/>
      <c r="CVK442" s="154"/>
      <c r="CVL442" s="154"/>
      <c r="CVM442" s="154"/>
      <c r="CVN442" s="154"/>
      <c r="CVO442" s="154"/>
      <c r="CVP442" s="154"/>
      <c r="CVQ442" s="154"/>
      <c r="CVR442" s="154"/>
      <c r="CVS442" s="154"/>
      <c r="CVT442" s="154"/>
      <c r="CVU442" s="154"/>
      <c r="CVV442" s="154"/>
      <c r="CVW442" s="154"/>
      <c r="CVX442" s="154"/>
      <c r="CVY442" s="154"/>
      <c r="CVZ442" s="154"/>
      <c r="CWA442" s="154"/>
      <c r="CWB442" s="154"/>
      <c r="CWC442" s="154"/>
      <c r="CWD442" s="154"/>
      <c r="CWE442" s="154"/>
      <c r="CWF442" s="154"/>
      <c r="CWG442" s="154"/>
      <c r="CWH442" s="154"/>
      <c r="CWI442" s="154"/>
      <c r="CWJ442" s="154"/>
      <c r="CWK442" s="154"/>
      <c r="CWL442" s="154"/>
      <c r="CWM442" s="154"/>
      <c r="CWN442" s="154"/>
      <c r="CWO442" s="154"/>
      <c r="CWP442" s="154"/>
      <c r="CWQ442" s="154"/>
      <c r="CWR442" s="154"/>
      <c r="CWS442" s="154"/>
      <c r="CWT442" s="154"/>
      <c r="CWU442" s="154"/>
      <c r="CWV442" s="154"/>
      <c r="CWW442" s="154"/>
      <c r="CWX442" s="154"/>
      <c r="CWY442" s="154"/>
      <c r="CWZ442" s="154"/>
      <c r="CXA442" s="154"/>
      <c r="CXB442" s="154"/>
      <c r="CXC442" s="154"/>
      <c r="CXD442" s="154"/>
      <c r="CXE442" s="154"/>
      <c r="CXF442" s="154"/>
      <c r="CXG442" s="154"/>
      <c r="CXH442" s="154"/>
      <c r="CXI442" s="154"/>
      <c r="CXJ442" s="154"/>
      <c r="CXK442" s="154"/>
      <c r="CXL442" s="154"/>
      <c r="CXM442" s="154"/>
      <c r="CXN442" s="154"/>
      <c r="CXO442" s="154"/>
      <c r="CXP442" s="154"/>
      <c r="CXQ442" s="154"/>
      <c r="CXR442" s="154"/>
      <c r="CXS442" s="154"/>
      <c r="CXT442" s="154"/>
      <c r="CXU442" s="154"/>
      <c r="CXV442" s="154"/>
      <c r="CXW442" s="154"/>
      <c r="CXX442" s="154"/>
      <c r="CXY442" s="154"/>
      <c r="CXZ442" s="154"/>
      <c r="CYA442" s="154"/>
      <c r="CYB442" s="154"/>
      <c r="CYC442" s="154"/>
      <c r="CYD442" s="154"/>
      <c r="CYE442" s="154"/>
      <c r="CYF442" s="154"/>
      <c r="CYG442" s="154"/>
      <c r="CYH442" s="154"/>
      <c r="CYI442" s="154"/>
      <c r="CYJ442" s="154"/>
      <c r="CYK442" s="154"/>
      <c r="CYL442" s="154"/>
      <c r="CYM442" s="154"/>
      <c r="CYN442" s="154"/>
      <c r="CYO442" s="154"/>
      <c r="CYP442" s="154"/>
      <c r="CYQ442" s="154"/>
      <c r="CYR442" s="154"/>
      <c r="CYS442" s="154"/>
      <c r="CYT442" s="154"/>
      <c r="CYU442" s="154"/>
      <c r="CYV442" s="154"/>
      <c r="CYW442" s="154"/>
      <c r="CYX442" s="154"/>
      <c r="CYY442" s="154"/>
      <c r="CYZ442" s="154"/>
      <c r="CZA442" s="154"/>
      <c r="CZB442" s="154"/>
      <c r="CZC442" s="154"/>
      <c r="CZD442" s="154"/>
      <c r="CZE442" s="154"/>
      <c r="CZF442" s="154"/>
      <c r="CZG442" s="154"/>
      <c r="CZH442" s="154"/>
      <c r="CZI442" s="154"/>
      <c r="CZJ442" s="154"/>
      <c r="CZK442" s="154"/>
      <c r="CZL442" s="154"/>
      <c r="CZM442" s="154"/>
      <c r="CZN442" s="154"/>
      <c r="CZO442" s="154"/>
      <c r="CZP442" s="154"/>
      <c r="CZQ442" s="154"/>
      <c r="CZR442" s="154"/>
      <c r="CZS442" s="154"/>
      <c r="CZT442" s="154"/>
      <c r="CZU442" s="154"/>
      <c r="CZV442" s="154"/>
      <c r="CZW442" s="154"/>
      <c r="CZX442" s="154"/>
      <c r="CZY442" s="154"/>
      <c r="CZZ442" s="154"/>
      <c r="DAA442" s="154"/>
      <c r="DAB442" s="154"/>
      <c r="DAC442" s="154"/>
      <c r="DAD442" s="154"/>
      <c r="DAE442" s="154"/>
      <c r="DAF442" s="154"/>
      <c r="DAG442" s="154"/>
      <c r="DAH442" s="154"/>
      <c r="DAI442" s="154"/>
      <c r="DAJ442" s="154"/>
      <c r="DAK442" s="154"/>
      <c r="DAL442" s="154"/>
      <c r="DAM442" s="154"/>
      <c r="DAN442" s="154"/>
      <c r="DAO442" s="154"/>
      <c r="DAP442" s="154"/>
      <c r="DAQ442" s="154"/>
      <c r="DAR442" s="154"/>
      <c r="DAS442" s="154"/>
      <c r="DAT442" s="154"/>
      <c r="DAU442" s="154"/>
      <c r="DAV442" s="154"/>
      <c r="DAW442" s="154"/>
      <c r="DAX442" s="154"/>
      <c r="DAY442" s="154"/>
      <c r="DAZ442" s="154"/>
      <c r="DBA442" s="154"/>
      <c r="DBB442" s="154"/>
      <c r="DBC442" s="154"/>
      <c r="DBD442" s="154"/>
      <c r="DBE442" s="154"/>
      <c r="DBF442" s="154"/>
      <c r="DBG442" s="154"/>
      <c r="DBH442" s="154"/>
      <c r="DBI442" s="154"/>
      <c r="DBJ442" s="154"/>
      <c r="DBK442" s="154"/>
      <c r="DBL442" s="154"/>
      <c r="DBM442" s="154"/>
      <c r="DBN442" s="154"/>
      <c r="DBO442" s="154"/>
      <c r="DBP442" s="154"/>
      <c r="DBQ442" s="154"/>
      <c r="DBR442" s="154"/>
      <c r="DBS442" s="154"/>
      <c r="DBT442" s="154"/>
      <c r="DBU442" s="154"/>
      <c r="DBV442" s="154"/>
      <c r="DBW442" s="154"/>
      <c r="DBX442" s="154"/>
      <c r="DBY442" s="154"/>
      <c r="DBZ442" s="154"/>
      <c r="DCA442" s="154"/>
      <c r="DCB442" s="154"/>
      <c r="DCC442" s="154"/>
      <c r="DCD442" s="154"/>
      <c r="DCE442" s="154"/>
      <c r="DCF442" s="154"/>
      <c r="DCG442" s="154"/>
      <c r="DCH442" s="154"/>
      <c r="DCI442" s="154"/>
      <c r="DCJ442" s="154"/>
      <c r="DCK442" s="154"/>
      <c r="DCL442" s="154"/>
      <c r="DCM442" s="154"/>
      <c r="DCN442" s="154"/>
      <c r="DCO442" s="154"/>
      <c r="DCP442" s="154"/>
      <c r="DCQ442" s="154"/>
      <c r="DCR442" s="154"/>
      <c r="DCS442" s="154"/>
      <c r="DCT442" s="154"/>
      <c r="DCU442" s="154"/>
      <c r="DCV442" s="154"/>
      <c r="DCW442" s="154"/>
      <c r="DCX442" s="154"/>
      <c r="DCY442" s="154"/>
      <c r="DCZ442" s="154"/>
      <c r="DDA442" s="154"/>
      <c r="DDB442" s="154"/>
      <c r="DDC442" s="154"/>
      <c r="DDD442" s="154"/>
      <c r="DDE442" s="154"/>
      <c r="DDF442" s="154"/>
      <c r="DDG442" s="154"/>
      <c r="DDH442" s="154"/>
      <c r="DDI442" s="154"/>
      <c r="DDJ442" s="154"/>
      <c r="DDK442" s="154"/>
      <c r="DDL442" s="154"/>
      <c r="DDM442" s="154"/>
      <c r="DDN442" s="154"/>
      <c r="DDO442" s="154"/>
      <c r="DDP442" s="154"/>
      <c r="DDQ442" s="154"/>
      <c r="DDR442" s="154"/>
      <c r="DDS442" s="154"/>
      <c r="DDT442" s="154"/>
      <c r="DDU442" s="154"/>
      <c r="DDV442" s="154"/>
      <c r="DDW442" s="154"/>
      <c r="DDX442" s="154"/>
      <c r="DDY442" s="154"/>
      <c r="DDZ442" s="154"/>
      <c r="DEA442" s="154"/>
      <c r="DEB442" s="154"/>
      <c r="DEC442" s="154"/>
      <c r="DED442" s="154"/>
      <c r="DEE442" s="154"/>
      <c r="DEF442" s="154"/>
      <c r="DEG442" s="154"/>
      <c r="DEH442" s="154"/>
      <c r="DEI442" s="154"/>
      <c r="DEJ442" s="154"/>
      <c r="DEK442" s="154"/>
      <c r="DEL442" s="154"/>
      <c r="DEM442" s="154"/>
      <c r="DEN442" s="154"/>
      <c r="DEO442" s="154"/>
      <c r="DEP442" s="154"/>
      <c r="DEQ442" s="154"/>
      <c r="DER442" s="154"/>
      <c r="DES442" s="154"/>
      <c r="DET442" s="154"/>
      <c r="DEU442" s="154"/>
      <c r="DEV442" s="154"/>
      <c r="DEW442" s="154"/>
      <c r="DEX442" s="154"/>
      <c r="DEY442" s="154"/>
      <c r="DEZ442" s="154"/>
      <c r="DFA442" s="154"/>
      <c r="DFB442" s="154"/>
      <c r="DFC442" s="154"/>
      <c r="DFD442" s="154"/>
      <c r="DFE442" s="154"/>
      <c r="DFF442" s="154"/>
      <c r="DFG442" s="154"/>
      <c r="DFH442" s="154"/>
      <c r="DFI442" s="154"/>
      <c r="DFJ442" s="154"/>
      <c r="DFK442" s="154"/>
      <c r="DFL442" s="154"/>
      <c r="DFM442" s="154"/>
      <c r="DFN442" s="154"/>
      <c r="DFO442" s="154"/>
      <c r="DFP442" s="154"/>
      <c r="DFQ442" s="154"/>
      <c r="DFR442" s="154"/>
      <c r="DFS442" s="154"/>
      <c r="DFT442" s="154"/>
      <c r="DFU442" s="154"/>
      <c r="DFV442" s="154"/>
      <c r="DFW442" s="154"/>
      <c r="DFX442" s="154"/>
      <c r="DFY442" s="154"/>
      <c r="DFZ442" s="154"/>
      <c r="DGA442" s="154"/>
      <c r="DGB442" s="154"/>
      <c r="DGC442" s="154"/>
      <c r="DGD442" s="154"/>
      <c r="DGE442" s="154"/>
      <c r="DGF442" s="154"/>
      <c r="DGG442" s="154"/>
      <c r="DGH442" s="154"/>
      <c r="DGI442" s="154"/>
      <c r="DGJ442" s="154"/>
      <c r="DGK442" s="154"/>
      <c r="DGL442" s="154"/>
      <c r="DGM442" s="154"/>
      <c r="DGN442" s="154"/>
      <c r="DGO442" s="154"/>
      <c r="DGP442" s="154"/>
      <c r="DGQ442" s="154"/>
      <c r="DGR442" s="154"/>
      <c r="DGS442" s="154"/>
      <c r="DGT442" s="154"/>
      <c r="DGU442" s="154"/>
      <c r="DGV442" s="154"/>
      <c r="DGW442" s="154"/>
      <c r="DGX442" s="154"/>
      <c r="DGY442" s="154"/>
      <c r="DGZ442" s="154"/>
      <c r="DHA442" s="154"/>
      <c r="DHB442" s="154"/>
      <c r="DHC442" s="154"/>
      <c r="DHD442" s="154"/>
      <c r="DHE442" s="154"/>
      <c r="DHF442" s="154"/>
      <c r="DHG442" s="154"/>
      <c r="DHH442" s="154"/>
      <c r="DHI442" s="154"/>
      <c r="DHJ442" s="154"/>
      <c r="DHK442" s="154"/>
      <c r="DHL442" s="154"/>
      <c r="DHM442" s="154"/>
      <c r="DHN442" s="154"/>
      <c r="DHO442" s="154"/>
      <c r="DHP442" s="154"/>
      <c r="DHQ442" s="154"/>
      <c r="DHR442" s="154"/>
      <c r="DHS442" s="154"/>
      <c r="DHT442" s="154"/>
      <c r="DHU442" s="154"/>
      <c r="DHV442" s="154"/>
      <c r="DHW442" s="154"/>
      <c r="DHX442" s="154"/>
      <c r="DHY442" s="154"/>
      <c r="DHZ442" s="154"/>
      <c r="DIA442" s="154"/>
      <c r="DIB442" s="154"/>
      <c r="DIC442" s="154"/>
      <c r="DID442" s="154"/>
      <c r="DIE442" s="154"/>
      <c r="DIF442" s="154"/>
      <c r="DIG442" s="154"/>
      <c r="DIH442" s="154"/>
      <c r="DII442" s="154"/>
      <c r="DIJ442" s="154"/>
      <c r="DIK442" s="154"/>
      <c r="DIL442" s="154"/>
      <c r="DIM442" s="154"/>
      <c r="DIN442" s="154"/>
      <c r="DIO442" s="154"/>
      <c r="DIP442" s="154"/>
      <c r="DIQ442" s="154"/>
      <c r="DIR442" s="154"/>
      <c r="DIS442" s="154"/>
      <c r="DIT442" s="154"/>
      <c r="DIU442" s="154"/>
      <c r="DIV442" s="154"/>
      <c r="DIW442" s="154"/>
      <c r="DIX442" s="154"/>
      <c r="DIY442" s="154"/>
      <c r="DIZ442" s="154"/>
      <c r="DJA442" s="154"/>
      <c r="DJB442" s="154"/>
      <c r="DJC442" s="154"/>
      <c r="DJD442" s="154"/>
      <c r="DJE442" s="154"/>
      <c r="DJF442" s="154"/>
      <c r="DJG442" s="154"/>
      <c r="DJH442" s="154"/>
      <c r="DJI442" s="154"/>
      <c r="DJJ442" s="154"/>
      <c r="DJK442" s="154"/>
      <c r="DJL442" s="154"/>
      <c r="DJM442" s="154"/>
      <c r="DJN442" s="154"/>
      <c r="DJO442" s="154"/>
      <c r="DJP442" s="154"/>
      <c r="DJQ442" s="154"/>
      <c r="DJR442" s="154"/>
      <c r="DJS442" s="154"/>
      <c r="DJT442" s="154"/>
      <c r="DJU442" s="154"/>
      <c r="DJV442" s="154"/>
      <c r="DJW442" s="154"/>
      <c r="DJX442" s="154"/>
      <c r="DJY442" s="154"/>
      <c r="DJZ442" s="154"/>
      <c r="DKA442" s="154"/>
      <c r="DKB442" s="154"/>
      <c r="DKC442" s="154"/>
      <c r="DKD442" s="154"/>
      <c r="DKE442" s="154"/>
      <c r="DKF442" s="154"/>
      <c r="DKG442" s="154"/>
      <c r="DKH442" s="154"/>
      <c r="DKI442" s="154"/>
      <c r="DKJ442" s="154"/>
      <c r="DKK442" s="154"/>
      <c r="DKL442" s="154"/>
      <c r="DKM442" s="154"/>
      <c r="DKN442" s="154"/>
      <c r="DKO442" s="154"/>
      <c r="DKP442" s="154"/>
      <c r="DKQ442" s="154"/>
      <c r="DKR442" s="154"/>
      <c r="DKS442" s="154"/>
      <c r="DKT442" s="154"/>
      <c r="DKU442" s="154"/>
      <c r="DKV442" s="154"/>
      <c r="DKW442" s="154"/>
      <c r="DKX442" s="154"/>
      <c r="DKY442" s="154"/>
      <c r="DKZ442" s="154"/>
      <c r="DLA442" s="154"/>
      <c r="DLB442" s="154"/>
      <c r="DLC442" s="154"/>
      <c r="DLD442" s="154"/>
      <c r="DLE442" s="154"/>
      <c r="DLF442" s="154"/>
      <c r="DLG442" s="154"/>
      <c r="DLH442" s="154"/>
      <c r="DLI442" s="154"/>
      <c r="DLJ442" s="154"/>
      <c r="DLK442" s="154"/>
      <c r="DLL442" s="154"/>
      <c r="DLM442" s="154"/>
      <c r="DLN442" s="154"/>
      <c r="DLO442" s="154"/>
      <c r="DLP442" s="154"/>
      <c r="DLQ442" s="154"/>
      <c r="DLR442" s="154"/>
      <c r="DLS442" s="154"/>
      <c r="DLT442" s="154"/>
      <c r="DLU442" s="154"/>
      <c r="DLV442" s="154"/>
      <c r="DLW442" s="154"/>
      <c r="DLX442" s="154"/>
      <c r="DLY442" s="154"/>
      <c r="DLZ442" s="154"/>
      <c r="DMA442" s="154"/>
      <c r="DMB442" s="154"/>
      <c r="DMC442" s="154"/>
      <c r="DMD442" s="154"/>
      <c r="DME442" s="154"/>
      <c r="DMF442" s="154"/>
      <c r="DMG442" s="154"/>
      <c r="DMH442" s="154"/>
      <c r="DMI442" s="154"/>
      <c r="DMJ442" s="154"/>
      <c r="DMK442" s="154"/>
      <c r="DML442" s="154"/>
      <c r="DMM442" s="154"/>
      <c r="DMN442" s="154"/>
      <c r="DMO442" s="154"/>
      <c r="DMP442" s="154"/>
      <c r="DMQ442" s="154"/>
      <c r="DMR442" s="154"/>
      <c r="DMS442" s="154"/>
      <c r="DMT442" s="154"/>
      <c r="DMU442" s="154"/>
      <c r="DMV442" s="154"/>
      <c r="DMW442" s="154"/>
      <c r="DMX442" s="154"/>
      <c r="DMY442" s="154"/>
      <c r="DMZ442" s="154"/>
      <c r="DNA442" s="154"/>
      <c r="DNB442" s="154"/>
      <c r="DNC442" s="154"/>
      <c r="DND442" s="154"/>
      <c r="DNE442" s="154"/>
      <c r="DNF442" s="154"/>
      <c r="DNG442" s="154"/>
      <c r="DNH442" s="154"/>
      <c r="DNI442" s="154"/>
      <c r="DNJ442" s="154"/>
      <c r="DNK442" s="154"/>
      <c r="DNL442" s="154"/>
      <c r="DNM442" s="154"/>
      <c r="DNN442" s="154"/>
      <c r="DNO442" s="154"/>
      <c r="DNP442" s="154"/>
      <c r="DNQ442" s="154"/>
      <c r="DNR442" s="154"/>
      <c r="DNS442" s="154"/>
      <c r="DNT442" s="154"/>
      <c r="DNU442" s="154"/>
      <c r="DNV442" s="154"/>
      <c r="DNW442" s="154"/>
      <c r="DNX442" s="154"/>
      <c r="DNY442" s="154"/>
      <c r="DNZ442" s="154"/>
      <c r="DOA442" s="154"/>
      <c r="DOB442" s="154"/>
      <c r="DOC442" s="154"/>
      <c r="DOD442" s="154"/>
      <c r="DOE442" s="154"/>
      <c r="DOF442" s="154"/>
      <c r="DOG442" s="154"/>
      <c r="DOH442" s="154"/>
      <c r="DOI442" s="154"/>
      <c r="DOJ442" s="154"/>
      <c r="DOK442" s="154"/>
      <c r="DOL442" s="154"/>
      <c r="DOM442" s="154"/>
      <c r="DON442" s="154"/>
      <c r="DOO442" s="154"/>
      <c r="DOP442" s="154"/>
      <c r="DOQ442" s="154"/>
      <c r="DOR442" s="154"/>
      <c r="DOS442" s="154"/>
      <c r="DOT442" s="154"/>
      <c r="DOU442" s="154"/>
      <c r="DOV442" s="154"/>
      <c r="DOW442" s="154"/>
      <c r="DOX442" s="154"/>
      <c r="DOY442" s="154"/>
      <c r="DOZ442" s="154"/>
      <c r="DPA442" s="154"/>
      <c r="DPB442" s="154"/>
      <c r="DPC442" s="154"/>
      <c r="DPD442" s="154"/>
      <c r="DPE442" s="154"/>
      <c r="DPF442" s="154"/>
      <c r="DPG442" s="154"/>
      <c r="DPH442" s="154"/>
      <c r="DPI442" s="154"/>
      <c r="DPJ442" s="154"/>
      <c r="DPK442" s="154"/>
      <c r="DPL442" s="154"/>
      <c r="DPM442" s="154"/>
      <c r="DPN442" s="154"/>
      <c r="DPO442" s="154"/>
      <c r="DPP442" s="154"/>
      <c r="DPQ442" s="154"/>
      <c r="DPR442" s="154"/>
      <c r="DPS442" s="154"/>
      <c r="DPT442" s="154"/>
      <c r="DPU442" s="154"/>
      <c r="DPV442" s="154"/>
      <c r="DPW442" s="154"/>
      <c r="DPX442" s="154"/>
      <c r="DPY442" s="154"/>
      <c r="DPZ442" s="154"/>
      <c r="DQA442" s="154"/>
      <c r="DQB442" s="154"/>
      <c r="DQC442" s="154"/>
      <c r="DQD442" s="154"/>
      <c r="DQE442" s="154"/>
      <c r="DQF442" s="154"/>
      <c r="DQG442" s="154"/>
      <c r="DQH442" s="154"/>
      <c r="DQI442" s="154"/>
      <c r="DQJ442" s="154"/>
      <c r="DQK442" s="154"/>
      <c r="DQL442" s="154"/>
      <c r="DQM442" s="154"/>
      <c r="DQN442" s="154"/>
      <c r="DQO442" s="154"/>
      <c r="DQP442" s="154"/>
      <c r="DQQ442" s="154"/>
      <c r="DQR442" s="154"/>
      <c r="DQS442" s="154"/>
      <c r="DQT442" s="154"/>
      <c r="DQU442" s="154"/>
      <c r="DQV442" s="154"/>
      <c r="DQW442" s="154"/>
      <c r="DQX442" s="154"/>
      <c r="DQY442" s="154"/>
      <c r="DQZ442" s="154"/>
      <c r="DRA442" s="154"/>
      <c r="DRB442" s="154"/>
      <c r="DRC442" s="154"/>
      <c r="DRD442" s="154"/>
      <c r="DRE442" s="154"/>
      <c r="DRF442" s="154"/>
      <c r="DRG442" s="154"/>
      <c r="DRH442" s="154"/>
      <c r="DRI442" s="154"/>
      <c r="DRJ442" s="154"/>
      <c r="DRK442" s="154"/>
      <c r="DRL442" s="154"/>
      <c r="DRM442" s="154"/>
      <c r="DRN442" s="154"/>
      <c r="DRO442" s="154"/>
      <c r="DRP442" s="154"/>
      <c r="DRQ442" s="154"/>
      <c r="DRR442" s="154"/>
      <c r="DRS442" s="154"/>
      <c r="DRT442" s="154"/>
      <c r="DRU442" s="154"/>
      <c r="DRV442" s="154"/>
      <c r="DRW442" s="154"/>
      <c r="DRX442" s="154"/>
      <c r="DRY442" s="154"/>
      <c r="DRZ442" s="154"/>
      <c r="DSA442" s="154"/>
      <c r="DSB442" s="154"/>
      <c r="DSC442" s="154"/>
      <c r="DSD442" s="154"/>
      <c r="DSE442" s="154"/>
      <c r="DSF442" s="154"/>
      <c r="DSG442" s="154"/>
      <c r="DSH442" s="154"/>
      <c r="DSI442" s="154"/>
      <c r="DSJ442" s="154"/>
      <c r="DSK442" s="154"/>
      <c r="DSL442" s="154"/>
      <c r="DSM442" s="154"/>
      <c r="DSN442" s="154"/>
      <c r="DSO442" s="154"/>
      <c r="DSP442" s="154"/>
      <c r="DSQ442" s="154"/>
      <c r="DSR442" s="154"/>
      <c r="DSS442" s="154"/>
      <c r="DST442" s="154"/>
      <c r="DSU442" s="154"/>
      <c r="DSV442" s="154"/>
      <c r="DSW442" s="154"/>
      <c r="DSX442" s="154"/>
      <c r="DSY442" s="154"/>
      <c r="DSZ442" s="154"/>
      <c r="DTA442" s="154"/>
      <c r="DTB442" s="154"/>
      <c r="DTC442" s="154"/>
      <c r="DTD442" s="154"/>
      <c r="DTE442" s="154"/>
      <c r="DTF442" s="154"/>
      <c r="DTG442" s="154"/>
      <c r="DTH442" s="154"/>
      <c r="DTI442" s="154"/>
      <c r="DTJ442" s="154"/>
      <c r="DTK442" s="154"/>
      <c r="DTL442" s="154"/>
      <c r="DTM442" s="154"/>
      <c r="DTN442" s="154"/>
      <c r="DTO442" s="154"/>
      <c r="DTP442" s="154"/>
      <c r="DTQ442" s="154"/>
      <c r="DTR442" s="154"/>
      <c r="DTS442" s="154"/>
      <c r="DTT442" s="154"/>
      <c r="DTU442" s="154"/>
      <c r="DTV442" s="154"/>
      <c r="DTW442" s="154"/>
      <c r="DTX442" s="154"/>
      <c r="DTY442" s="154"/>
      <c r="DTZ442" s="154"/>
      <c r="DUA442" s="154"/>
      <c r="DUB442" s="154"/>
      <c r="DUC442" s="154"/>
      <c r="DUD442" s="154"/>
      <c r="DUE442" s="154"/>
      <c r="DUF442" s="154"/>
      <c r="DUG442" s="154"/>
      <c r="DUH442" s="154"/>
      <c r="DUI442" s="154"/>
      <c r="DUJ442" s="154"/>
      <c r="DUK442" s="154"/>
      <c r="DUL442" s="154"/>
      <c r="DUM442" s="154"/>
      <c r="DUN442" s="154"/>
      <c r="DUO442" s="154"/>
      <c r="DUP442" s="154"/>
      <c r="DUQ442" s="154"/>
      <c r="DUR442" s="154"/>
      <c r="DUS442" s="154"/>
      <c r="DUT442" s="154"/>
      <c r="DUU442" s="154"/>
      <c r="DUV442" s="154"/>
      <c r="DUW442" s="154"/>
      <c r="DUX442" s="154"/>
      <c r="DUY442" s="154"/>
      <c r="DUZ442" s="154"/>
      <c r="DVA442" s="154"/>
      <c r="DVB442" s="154"/>
      <c r="DVC442" s="154"/>
      <c r="DVD442" s="154"/>
      <c r="DVE442" s="154"/>
      <c r="DVF442" s="154"/>
      <c r="DVG442" s="154"/>
      <c r="DVH442" s="154"/>
      <c r="DVI442" s="154"/>
      <c r="DVJ442" s="154"/>
      <c r="DVK442" s="154"/>
      <c r="DVL442" s="154"/>
      <c r="DVM442" s="154"/>
      <c r="DVN442" s="154"/>
      <c r="DVO442" s="154"/>
      <c r="DVP442" s="154"/>
      <c r="DVQ442" s="154"/>
      <c r="DVR442" s="154"/>
      <c r="DVS442" s="154"/>
      <c r="DVT442" s="154"/>
      <c r="DVU442" s="154"/>
      <c r="DVV442" s="154"/>
      <c r="DVW442" s="154"/>
      <c r="DVX442" s="154"/>
      <c r="DVY442" s="154"/>
      <c r="DVZ442" s="154"/>
      <c r="DWA442" s="154"/>
      <c r="DWB442" s="154"/>
      <c r="DWC442" s="154"/>
      <c r="DWD442" s="154"/>
      <c r="DWE442" s="154"/>
      <c r="DWF442" s="154"/>
      <c r="DWG442" s="154"/>
      <c r="DWH442" s="154"/>
      <c r="DWI442" s="154"/>
      <c r="DWJ442" s="154"/>
      <c r="DWK442" s="154"/>
      <c r="DWL442" s="154"/>
      <c r="DWM442" s="154"/>
      <c r="DWN442" s="154"/>
      <c r="DWO442" s="154"/>
      <c r="DWP442" s="154"/>
      <c r="DWQ442" s="154"/>
      <c r="DWR442" s="154"/>
      <c r="DWS442" s="154"/>
      <c r="DWT442" s="154"/>
      <c r="DWU442" s="154"/>
      <c r="DWV442" s="154"/>
      <c r="DWW442" s="154"/>
      <c r="DWX442" s="154"/>
      <c r="DWY442" s="154"/>
      <c r="DWZ442" s="154"/>
      <c r="DXA442" s="154"/>
      <c r="DXB442" s="154"/>
      <c r="DXC442" s="154"/>
      <c r="DXD442" s="154"/>
      <c r="DXE442" s="154"/>
      <c r="DXF442" s="154"/>
      <c r="DXG442" s="154"/>
      <c r="DXH442" s="154"/>
      <c r="DXI442" s="154"/>
      <c r="DXJ442" s="154"/>
      <c r="DXK442" s="154"/>
      <c r="DXL442" s="154"/>
      <c r="DXM442" s="154"/>
      <c r="DXN442" s="154"/>
      <c r="DXO442" s="154"/>
      <c r="DXP442" s="154"/>
      <c r="DXQ442" s="154"/>
      <c r="DXR442" s="154"/>
      <c r="DXS442" s="154"/>
      <c r="DXT442" s="154"/>
      <c r="DXU442" s="154"/>
      <c r="DXV442" s="154"/>
      <c r="DXW442" s="154"/>
      <c r="DXX442" s="154"/>
      <c r="DXY442" s="154"/>
      <c r="DXZ442" s="154"/>
      <c r="DYA442" s="154"/>
      <c r="DYB442" s="154"/>
      <c r="DYC442" s="154"/>
      <c r="DYD442" s="154"/>
      <c r="DYE442" s="154"/>
      <c r="DYF442" s="154"/>
      <c r="DYG442" s="154"/>
      <c r="DYH442" s="154"/>
      <c r="DYI442" s="154"/>
      <c r="DYJ442" s="154"/>
      <c r="DYK442" s="154"/>
      <c r="DYL442" s="154"/>
      <c r="DYM442" s="154"/>
      <c r="DYN442" s="154"/>
      <c r="DYO442" s="154"/>
      <c r="DYP442" s="154"/>
      <c r="DYQ442" s="154"/>
      <c r="DYR442" s="154"/>
      <c r="DYS442" s="154"/>
      <c r="DYT442" s="154"/>
      <c r="DYU442" s="154"/>
      <c r="DYV442" s="154"/>
      <c r="DYW442" s="154"/>
      <c r="DYX442" s="154"/>
      <c r="DYY442" s="154"/>
      <c r="DYZ442" s="154"/>
      <c r="DZA442" s="154"/>
      <c r="DZB442" s="154"/>
      <c r="DZC442" s="154"/>
      <c r="DZD442" s="154"/>
      <c r="DZE442" s="154"/>
      <c r="DZF442" s="154"/>
      <c r="DZG442" s="154"/>
      <c r="DZH442" s="154"/>
      <c r="DZI442" s="154"/>
      <c r="DZJ442" s="154"/>
      <c r="DZK442" s="154"/>
      <c r="DZL442" s="154"/>
      <c r="DZM442" s="154"/>
      <c r="DZN442" s="154"/>
      <c r="DZO442" s="154"/>
      <c r="DZP442" s="154"/>
      <c r="DZQ442" s="154"/>
      <c r="DZR442" s="154"/>
      <c r="DZS442" s="154"/>
      <c r="DZT442" s="154"/>
      <c r="DZU442" s="154"/>
      <c r="DZV442" s="154"/>
      <c r="DZW442" s="154"/>
      <c r="DZX442" s="154"/>
      <c r="DZY442" s="154"/>
      <c r="DZZ442" s="154"/>
      <c r="EAA442" s="154"/>
      <c r="EAB442" s="154"/>
      <c r="EAC442" s="154"/>
      <c r="EAD442" s="154"/>
      <c r="EAE442" s="154"/>
      <c r="EAF442" s="154"/>
      <c r="EAG442" s="154"/>
      <c r="EAH442" s="154"/>
      <c r="EAI442" s="154"/>
      <c r="EAJ442" s="154"/>
      <c r="EAK442" s="154"/>
      <c r="EAL442" s="154"/>
      <c r="EAM442" s="154"/>
      <c r="EAN442" s="154"/>
      <c r="EAO442" s="154"/>
      <c r="EAP442" s="154"/>
      <c r="EAQ442" s="154"/>
      <c r="EAR442" s="154"/>
      <c r="EAS442" s="154"/>
      <c r="EAT442" s="154"/>
      <c r="EAU442" s="154"/>
      <c r="EAV442" s="154"/>
      <c r="EAW442" s="154"/>
      <c r="EAX442" s="154"/>
      <c r="EAY442" s="154"/>
      <c r="EAZ442" s="154"/>
      <c r="EBA442" s="154"/>
      <c r="EBB442" s="154"/>
      <c r="EBC442" s="154"/>
      <c r="EBD442" s="154"/>
      <c r="EBE442" s="154"/>
      <c r="EBF442" s="154"/>
      <c r="EBG442" s="154"/>
      <c r="EBH442" s="154"/>
      <c r="EBI442" s="154"/>
      <c r="EBJ442" s="154"/>
      <c r="EBK442" s="154"/>
      <c r="EBL442" s="154"/>
      <c r="EBM442" s="154"/>
      <c r="EBN442" s="154"/>
      <c r="EBO442" s="154"/>
      <c r="EBP442" s="154"/>
      <c r="EBQ442" s="154"/>
      <c r="EBR442" s="154"/>
      <c r="EBS442" s="154"/>
      <c r="EBT442" s="154"/>
      <c r="EBU442" s="154"/>
      <c r="EBV442" s="154"/>
      <c r="EBW442" s="154"/>
      <c r="EBX442" s="154"/>
      <c r="EBY442" s="154"/>
      <c r="EBZ442" s="154"/>
      <c r="ECA442" s="154"/>
      <c r="ECB442" s="154"/>
      <c r="ECC442" s="154"/>
      <c r="ECD442" s="154"/>
      <c r="ECE442" s="154"/>
      <c r="ECF442" s="154"/>
      <c r="ECG442" s="154"/>
      <c r="ECH442" s="154"/>
      <c r="ECI442" s="154"/>
      <c r="ECJ442" s="154"/>
      <c r="ECK442" s="154"/>
      <c r="ECL442" s="154"/>
      <c r="ECM442" s="154"/>
      <c r="ECN442" s="154"/>
      <c r="ECO442" s="154"/>
      <c r="ECP442" s="154"/>
      <c r="ECQ442" s="154"/>
      <c r="ECR442" s="154"/>
      <c r="ECS442" s="154"/>
      <c r="ECT442" s="154"/>
      <c r="ECU442" s="154"/>
      <c r="ECV442" s="154"/>
      <c r="ECW442" s="154"/>
      <c r="ECX442" s="154"/>
      <c r="ECY442" s="154"/>
      <c r="ECZ442" s="154"/>
      <c r="EDA442" s="154"/>
      <c r="EDB442" s="154"/>
      <c r="EDC442" s="154"/>
      <c r="EDD442" s="154"/>
      <c r="EDE442" s="154"/>
      <c r="EDF442" s="154"/>
      <c r="EDG442" s="154"/>
      <c r="EDH442" s="154"/>
      <c r="EDI442" s="154"/>
      <c r="EDJ442" s="154"/>
      <c r="EDK442" s="154"/>
      <c r="EDL442" s="154"/>
      <c r="EDM442" s="154"/>
      <c r="EDN442" s="154"/>
      <c r="EDO442" s="154"/>
      <c r="EDP442" s="154"/>
      <c r="EDQ442" s="154"/>
      <c r="EDR442" s="154"/>
      <c r="EDS442" s="154"/>
      <c r="EDT442" s="154"/>
      <c r="EDU442" s="154"/>
      <c r="EDV442" s="154"/>
      <c r="EDW442" s="154"/>
      <c r="EDX442" s="154"/>
      <c r="EDY442" s="154"/>
      <c r="EDZ442" s="154"/>
      <c r="EEA442" s="154"/>
      <c r="EEB442" s="154"/>
      <c r="EEC442" s="154"/>
      <c r="EED442" s="154"/>
      <c r="EEE442" s="154"/>
      <c r="EEF442" s="154"/>
      <c r="EEG442" s="154"/>
      <c r="EEH442" s="154"/>
      <c r="EEI442" s="154"/>
      <c r="EEJ442" s="154"/>
      <c r="EEK442" s="154"/>
      <c r="EEL442" s="154"/>
      <c r="EEM442" s="154"/>
      <c r="EEN442" s="154"/>
      <c r="EEO442" s="154"/>
      <c r="EEP442" s="154"/>
      <c r="EEQ442" s="154"/>
      <c r="EER442" s="154"/>
      <c r="EES442" s="154"/>
      <c r="EET442" s="154"/>
      <c r="EEU442" s="154"/>
      <c r="EEV442" s="154"/>
      <c r="EEW442" s="154"/>
      <c r="EEX442" s="154"/>
      <c r="EEY442" s="154"/>
      <c r="EEZ442" s="154"/>
      <c r="EFA442" s="154"/>
      <c r="EFB442" s="154"/>
      <c r="EFC442" s="154"/>
      <c r="EFD442" s="154"/>
      <c r="EFE442" s="154"/>
      <c r="EFF442" s="154"/>
      <c r="EFG442" s="154"/>
      <c r="EFH442" s="154"/>
      <c r="EFI442" s="154"/>
      <c r="EFJ442" s="154"/>
      <c r="EFK442" s="154"/>
      <c r="EFL442" s="154"/>
      <c r="EFM442" s="154"/>
      <c r="EFN442" s="154"/>
      <c r="EFO442" s="154"/>
      <c r="EFP442" s="154"/>
      <c r="EFQ442" s="154"/>
      <c r="EFR442" s="154"/>
      <c r="EFS442" s="154"/>
      <c r="EFT442" s="154"/>
      <c r="EFU442" s="154"/>
      <c r="EFV442" s="154"/>
      <c r="EFW442" s="154"/>
      <c r="EFX442" s="154"/>
      <c r="EFY442" s="154"/>
      <c r="EFZ442" s="154"/>
      <c r="EGA442" s="154"/>
      <c r="EGB442" s="154"/>
      <c r="EGC442" s="154"/>
      <c r="EGD442" s="154"/>
      <c r="EGE442" s="154"/>
      <c r="EGF442" s="154"/>
      <c r="EGG442" s="154"/>
      <c r="EGH442" s="154"/>
      <c r="EGI442" s="154"/>
      <c r="EGJ442" s="154"/>
      <c r="EGK442" s="154"/>
      <c r="EGL442" s="154"/>
      <c r="EGM442" s="154"/>
      <c r="EGN442" s="154"/>
      <c r="EGO442" s="154"/>
      <c r="EGP442" s="154"/>
      <c r="EGQ442" s="154"/>
      <c r="EGR442" s="154"/>
      <c r="EGS442" s="154"/>
      <c r="EGT442" s="154"/>
      <c r="EGU442" s="154"/>
      <c r="EGV442" s="154"/>
      <c r="EGW442" s="154"/>
      <c r="EGX442" s="154"/>
      <c r="EGY442" s="154"/>
      <c r="EGZ442" s="154"/>
      <c r="EHA442" s="154"/>
      <c r="EHB442" s="154"/>
      <c r="EHC442" s="154"/>
      <c r="EHD442" s="154"/>
      <c r="EHE442" s="154"/>
      <c r="EHF442" s="154"/>
      <c r="EHG442" s="154"/>
      <c r="EHH442" s="154"/>
      <c r="EHI442" s="154"/>
      <c r="EHJ442" s="154"/>
      <c r="EHK442" s="154"/>
      <c r="EHL442" s="154"/>
      <c r="EHM442" s="154"/>
      <c r="EHN442" s="154"/>
      <c r="EHO442" s="154"/>
      <c r="EHP442" s="154"/>
      <c r="EHQ442" s="154"/>
      <c r="EHR442" s="154"/>
      <c r="EHS442" s="154"/>
      <c r="EHT442" s="154"/>
      <c r="EHU442" s="154"/>
      <c r="EHV442" s="154"/>
      <c r="EHW442" s="154"/>
      <c r="EHX442" s="154"/>
      <c r="EHY442" s="154"/>
      <c r="EHZ442" s="154"/>
      <c r="EIA442" s="154"/>
      <c r="EIB442" s="154"/>
      <c r="EIC442" s="154"/>
      <c r="EID442" s="154"/>
      <c r="EIE442" s="154"/>
      <c r="EIF442" s="154"/>
      <c r="EIG442" s="154"/>
      <c r="EIH442" s="154"/>
      <c r="EII442" s="154"/>
      <c r="EIJ442" s="154"/>
      <c r="EIK442" s="154"/>
      <c r="EIL442" s="154"/>
      <c r="EIM442" s="154"/>
      <c r="EIN442" s="154"/>
      <c r="EIO442" s="154"/>
      <c r="EIP442" s="154"/>
      <c r="EIQ442" s="154"/>
      <c r="EIR442" s="154"/>
      <c r="EIS442" s="154"/>
      <c r="EIT442" s="154"/>
      <c r="EIU442" s="154"/>
      <c r="EIV442" s="154"/>
      <c r="EIW442" s="154"/>
      <c r="EIX442" s="154"/>
      <c r="EIY442" s="154"/>
      <c r="EIZ442" s="154"/>
      <c r="EJA442" s="154"/>
      <c r="EJB442" s="154"/>
      <c r="EJC442" s="154"/>
      <c r="EJD442" s="154"/>
      <c r="EJE442" s="154"/>
      <c r="EJF442" s="154"/>
      <c r="EJG442" s="154"/>
      <c r="EJH442" s="154"/>
      <c r="EJI442" s="154"/>
      <c r="EJJ442" s="154"/>
      <c r="EJK442" s="154"/>
      <c r="EJL442" s="154"/>
      <c r="EJM442" s="154"/>
      <c r="EJN442" s="154"/>
      <c r="EJO442" s="154"/>
      <c r="EJP442" s="154"/>
      <c r="EJQ442" s="154"/>
      <c r="EJR442" s="154"/>
      <c r="EJS442" s="154"/>
      <c r="EJT442" s="154"/>
      <c r="EJU442" s="154"/>
      <c r="EJV442" s="154"/>
      <c r="EJW442" s="154"/>
      <c r="EJX442" s="154"/>
      <c r="EJY442" s="154"/>
      <c r="EJZ442" s="154"/>
      <c r="EKA442" s="154"/>
      <c r="EKB442" s="154"/>
      <c r="EKC442" s="154"/>
      <c r="EKD442" s="154"/>
      <c r="EKE442" s="154"/>
      <c r="EKF442" s="154"/>
      <c r="EKG442" s="154"/>
      <c r="EKH442" s="154"/>
      <c r="EKI442" s="154"/>
      <c r="EKJ442" s="154"/>
      <c r="EKK442" s="154"/>
      <c r="EKL442" s="154"/>
      <c r="EKM442" s="154"/>
      <c r="EKN442" s="154"/>
      <c r="EKO442" s="154"/>
      <c r="EKP442" s="154"/>
      <c r="EKQ442" s="154"/>
      <c r="EKR442" s="154"/>
      <c r="EKS442" s="154"/>
      <c r="EKT442" s="154"/>
      <c r="EKU442" s="154"/>
      <c r="EKV442" s="154"/>
      <c r="EKW442" s="154"/>
      <c r="EKX442" s="154"/>
      <c r="EKY442" s="154"/>
      <c r="EKZ442" s="154"/>
      <c r="ELA442" s="154"/>
      <c r="ELB442" s="154"/>
      <c r="ELC442" s="154"/>
      <c r="ELD442" s="154"/>
      <c r="ELE442" s="154"/>
      <c r="ELF442" s="154"/>
      <c r="ELG442" s="154"/>
      <c r="ELH442" s="154"/>
      <c r="ELI442" s="154"/>
      <c r="ELJ442" s="154"/>
      <c r="ELK442" s="154"/>
      <c r="ELL442" s="154"/>
      <c r="ELM442" s="154"/>
      <c r="ELN442" s="154"/>
      <c r="ELO442" s="154"/>
      <c r="ELP442" s="154"/>
      <c r="ELQ442" s="154"/>
      <c r="ELR442" s="154"/>
      <c r="ELS442" s="154"/>
      <c r="ELT442" s="154"/>
      <c r="ELU442" s="154"/>
      <c r="ELV442" s="154"/>
      <c r="ELW442" s="154"/>
      <c r="ELX442" s="154"/>
      <c r="ELY442" s="154"/>
      <c r="ELZ442" s="154"/>
      <c r="EMA442" s="154"/>
      <c r="EMB442" s="154"/>
      <c r="EMC442" s="154"/>
      <c r="EMD442" s="154"/>
      <c r="EME442" s="154"/>
      <c r="EMF442" s="154"/>
      <c r="EMG442" s="154"/>
      <c r="EMH442" s="154"/>
      <c r="EMI442" s="154"/>
      <c r="EMJ442" s="154"/>
      <c r="EMK442" s="154"/>
      <c r="EML442" s="154"/>
      <c r="EMM442" s="154"/>
      <c r="EMN442" s="154"/>
      <c r="EMO442" s="154"/>
      <c r="EMP442" s="154"/>
      <c r="EMQ442" s="154"/>
      <c r="EMR442" s="154"/>
      <c r="EMS442" s="154"/>
      <c r="EMT442" s="154"/>
      <c r="EMU442" s="154"/>
      <c r="EMV442" s="154"/>
      <c r="EMW442" s="154"/>
      <c r="EMX442" s="154"/>
      <c r="EMY442" s="154"/>
      <c r="EMZ442" s="154"/>
      <c r="ENA442" s="154"/>
      <c r="ENB442" s="154"/>
      <c r="ENC442" s="154"/>
      <c r="END442" s="154"/>
      <c r="ENE442" s="154"/>
      <c r="ENF442" s="154"/>
      <c r="ENG442" s="154"/>
      <c r="ENH442" s="154"/>
      <c r="ENI442" s="154"/>
      <c r="ENJ442" s="154"/>
      <c r="ENK442" s="154"/>
      <c r="ENL442" s="154"/>
      <c r="ENM442" s="154"/>
      <c r="ENN442" s="154"/>
      <c r="ENO442" s="154"/>
      <c r="ENP442" s="154"/>
      <c r="ENQ442" s="154"/>
      <c r="ENR442" s="154"/>
      <c r="ENS442" s="154"/>
      <c r="ENT442" s="154"/>
      <c r="ENU442" s="154"/>
      <c r="ENV442" s="154"/>
      <c r="ENW442" s="154"/>
      <c r="ENX442" s="154"/>
      <c r="ENY442" s="154"/>
      <c r="ENZ442" s="154"/>
      <c r="EOA442" s="154"/>
      <c r="EOB442" s="154"/>
      <c r="EOC442" s="154"/>
      <c r="EOD442" s="154"/>
      <c r="EOE442" s="154"/>
      <c r="EOF442" s="154"/>
      <c r="EOG442" s="154"/>
      <c r="EOH442" s="154"/>
      <c r="EOI442" s="154"/>
      <c r="EOJ442" s="154"/>
      <c r="EOK442" s="154"/>
      <c r="EOL442" s="154"/>
      <c r="EOM442" s="154"/>
      <c r="EON442" s="154"/>
      <c r="EOO442" s="154"/>
      <c r="EOP442" s="154"/>
      <c r="EOQ442" s="154"/>
      <c r="EOR442" s="154"/>
      <c r="EOS442" s="154"/>
      <c r="EOT442" s="154"/>
      <c r="EOU442" s="154"/>
      <c r="EOV442" s="154"/>
      <c r="EOW442" s="154"/>
      <c r="EOX442" s="154"/>
      <c r="EOY442" s="154"/>
      <c r="EOZ442" s="154"/>
      <c r="EPA442" s="154"/>
      <c r="EPB442" s="154"/>
      <c r="EPC442" s="154"/>
      <c r="EPD442" s="154"/>
      <c r="EPE442" s="154"/>
      <c r="EPF442" s="154"/>
      <c r="EPG442" s="154"/>
      <c r="EPH442" s="154"/>
      <c r="EPI442" s="154"/>
      <c r="EPJ442" s="154"/>
      <c r="EPK442" s="154"/>
      <c r="EPL442" s="154"/>
      <c r="EPM442" s="154"/>
      <c r="EPN442" s="154"/>
      <c r="EPO442" s="154"/>
      <c r="EPP442" s="154"/>
      <c r="EPQ442" s="154"/>
      <c r="EPR442" s="154"/>
      <c r="EPS442" s="154"/>
      <c r="EPT442" s="154"/>
      <c r="EPU442" s="154"/>
      <c r="EPV442" s="154"/>
      <c r="EPW442" s="154"/>
      <c r="EPX442" s="154"/>
      <c r="EPY442" s="154"/>
      <c r="EPZ442" s="154"/>
      <c r="EQA442" s="154"/>
      <c r="EQB442" s="154"/>
      <c r="EQC442" s="154"/>
      <c r="EQD442" s="154"/>
      <c r="EQE442" s="154"/>
      <c r="EQF442" s="154"/>
      <c r="EQG442" s="154"/>
      <c r="EQH442" s="154"/>
      <c r="EQI442" s="154"/>
      <c r="EQJ442" s="154"/>
      <c r="EQK442" s="154"/>
      <c r="EQL442" s="154"/>
      <c r="EQM442" s="154"/>
      <c r="EQN442" s="154"/>
      <c r="EQO442" s="154"/>
      <c r="EQP442" s="154"/>
      <c r="EQQ442" s="154"/>
      <c r="EQR442" s="154"/>
      <c r="EQS442" s="154"/>
      <c r="EQT442" s="154"/>
      <c r="EQU442" s="154"/>
      <c r="EQV442" s="154"/>
      <c r="EQW442" s="154"/>
      <c r="EQX442" s="154"/>
      <c r="EQY442" s="154"/>
      <c r="EQZ442" s="154"/>
      <c r="ERA442" s="154"/>
      <c r="ERB442" s="154"/>
      <c r="ERC442" s="154"/>
      <c r="ERD442" s="154"/>
      <c r="ERE442" s="154"/>
      <c r="ERF442" s="154"/>
      <c r="ERG442" s="154"/>
      <c r="ERH442" s="154"/>
      <c r="ERI442" s="154"/>
      <c r="ERJ442" s="154"/>
      <c r="ERK442" s="154"/>
      <c r="ERL442" s="154"/>
      <c r="ERM442" s="154"/>
      <c r="ERN442" s="154"/>
      <c r="ERO442" s="154"/>
      <c r="ERP442" s="154"/>
      <c r="ERQ442" s="154"/>
      <c r="ERR442" s="154"/>
      <c r="ERS442" s="154"/>
      <c r="ERT442" s="154"/>
      <c r="ERU442" s="154"/>
      <c r="ERV442" s="154"/>
      <c r="ERW442" s="154"/>
      <c r="ERX442" s="154"/>
      <c r="ERY442" s="154"/>
      <c r="ERZ442" s="154"/>
      <c r="ESA442" s="154"/>
      <c r="ESB442" s="154"/>
      <c r="ESC442" s="154"/>
      <c r="ESD442" s="154"/>
      <c r="ESE442" s="154"/>
      <c r="ESF442" s="154"/>
      <c r="ESG442" s="154"/>
      <c r="ESH442" s="154"/>
      <c r="ESI442" s="154"/>
      <c r="ESJ442" s="154"/>
      <c r="ESK442" s="154"/>
      <c r="ESL442" s="154"/>
      <c r="ESM442" s="154"/>
      <c r="ESN442" s="154"/>
      <c r="ESO442" s="154"/>
      <c r="ESP442" s="154"/>
      <c r="ESQ442" s="154"/>
      <c r="ESR442" s="154"/>
      <c r="ESS442" s="154"/>
      <c r="EST442" s="154"/>
      <c r="ESU442" s="154"/>
      <c r="ESV442" s="154"/>
      <c r="ESW442" s="154"/>
      <c r="ESX442" s="154"/>
      <c r="ESY442" s="154"/>
      <c r="ESZ442" s="154"/>
      <c r="ETA442" s="154"/>
      <c r="ETB442" s="154"/>
      <c r="ETC442" s="154"/>
      <c r="ETD442" s="154"/>
      <c r="ETE442" s="154"/>
      <c r="ETF442" s="154"/>
      <c r="ETG442" s="154"/>
      <c r="ETH442" s="154"/>
      <c r="ETI442" s="154"/>
      <c r="ETJ442" s="154"/>
      <c r="ETK442" s="154"/>
      <c r="ETL442" s="154"/>
      <c r="ETM442" s="154"/>
      <c r="ETN442" s="154"/>
      <c r="ETO442" s="154"/>
      <c r="ETP442" s="154"/>
      <c r="ETQ442" s="154"/>
      <c r="ETR442" s="154"/>
      <c r="ETS442" s="154"/>
      <c r="ETT442" s="154"/>
      <c r="ETU442" s="154"/>
      <c r="ETV442" s="154"/>
      <c r="ETW442" s="154"/>
      <c r="ETX442" s="154"/>
      <c r="ETY442" s="154"/>
      <c r="ETZ442" s="154"/>
      <c r="EUA442" s="154"/>
      <c r="EUB442" s="154"/>
      <c r="EUC442" s="154"/>
      <c r="EUD442" s="154"/>
      <c r="EUE442" s="154"/>
      <c r="EUF442" s="154"/>
      <c r="EUG442" s="154"/>
      <c r="EUH442" s="154"/>
      <c r="EUI442" s="154"/>
      <c r="EUJ442" s="154"/>
      <c r="EUK442" s="154"/>
      <c r="EUL442" s="154"/>
      <c r="EUM442" s="154"/>
      <c r="EUN442" s="154"/>
      <c r="EUO442" s="154"/>
      <c r="EUP442" s="154"/>
      <c r="EUQ442" s="154"/>
      <c r="EUR442" s="154"/>
      <c r="EUS442" s="154"/>
      <c r="EUT442" s="154"/>
      <c r="EUU442" s="154"/>
      <c r="EUV442" s="154"/>
      <c r="EUW442" s="154"/>
      <c r="EUX442" s="154"/>
      <c r="EUY442" s="154"/>
      <c r="EUZ442" s="154"/>
      <c r="EVA442" s="154"/>
      <c r="EVB442" s="154"/>
      <c r="EVC442" s="154"/>
      <c r="EVD442" s="154"/>
      <c r="EVE442" s="154"/>
      <c r="EVF442" s="154"/>
      <c r="EVG442" s="154"/>
      <c r="EVH442" s="154"/>
      <c r="EVI442" s="154"/>
      <c r="EVJ442" s="154"/>
      <c r="EVK442" s="154"/>
      <c r="EVL442" s="154"/>
      <c r="EVM442" s="154"/>
      <c r="EVN442" s="154"/>
      <c r="EVO442" s="154"/>
      <c r="EVP442" s="154"/>
      <c r="EVQ442" s="154"/>
      <c r="EVR442" s="154"/>
      <c r="EVS442" s="154"/>
      <c r="EVT442" s="154"/>
      <c r="EVU442" s="154"/>
      <c r="EVV442" s="154"/>
      <c r="EVW442" s="154"/>
      <c r="EVX442" s="154"/>
      <c r="EVY442" s="154"/>
      <c r="EVZ442" s="154"/>
      <c r="EWA442" s="154"/>
      <c r="EWB442" s="154"/>
      <c r="EWC442" s="154"/>
      <c r="EWD442" s="154"/>
      <c r="EWE442" s="154"/>
      <c r="EWF442" s="154"/>
      <c r="EWG442" s="154"/>
      <c r="EWH442" s="154"/>
      <c r="EWI442" s="154"/>
      <c r="EWJ442" s="154"/>
      <c r="EWK442" s="154"/>
      <c r="EWL442" s="154"/>
      <c r="EWM442" s="154"/>
      <c r="EWN442" s="154"/>
      <c r="EWO442" s="154"/>
      <c r="EWP442" s="154"/>
      <c r="EWQ442" s="154"/>
      <c r="EWR442" s="154"/>
      <c r="EWS442" s="154"/>
      <c r="EWT442" s="154"/>
      <c r="EWU442" s="154"/>
      <c r="EWV442" s="154"/>
      <c r="EWW442" s="154"/>
      <c r="EWX442" s="154"/>
      <c r="EWY442" s="154"/>
      <c r="EWZ442" s="154"/>
      <c r="EXA442" s="154"/>
      <c r="EXB442" s="154"/>
      <c r="EXC442" s="154"/>
      <c r="EXD442" s="154"/>
      <c r="EXE442" s="154"/>
      <c r="EXF442" s="154"/>
      <c r="EXG442" s="154"/>
      <c r="EXH442" s="154"/>
      <c r="EXI442" s="154"/>
      <c r="EXJ442" s="154"/>
      <c r="EXK442" s="154"/>
      <c r="EXL442" s="154"/>
      <c r="EXM442" s="154"/>
      <c r="EXN442" s="154"/>
      <c r="EXO442" s="154"/>
      <c r="EXP442" s="154"/>
      <c r="EXQ442" s="154"/>
      <c r="EXR442" s="154"/>
      <c r="EXS442" s="154"/>
      <c r="EXT442" s="154"/>
      <c r="EXU442" s="154"/>
      <c r="EXV442" s="154"/>
      <c r="EXW442" s="154"/>
      <c r="EXX442" s="154"/>
      <c r="EXY442" s="154"/>
      <c r="EXZ442" s="154"/>
      <c r="EYA442" s="154"/>
      <c r="EYB442" s="154"/>
      <c r="EYC442" s="154"/>
      <c r="EYD442" s="154"/>
      <c r="EYE442" s="154"/>
      <c r="EYF442" s="154"/>
      <c r="EYG442" s="154"/>
      <c r="EYH442" s="154"/>
      <c r="EYI442" s="154"/>
      <c r="EYJ442" s="154"/>
      <c r="EYK442" s="154"/>
      <c r="EYL442" s="154"/>
      <c r="EYM442" s="154"/>
      <c r="EYN442" s="154"/>
      <c r="EYO442" s="154"/>
      <c r="EYP442" s="154"/>
      <c r="EYQ442" s="154"/>
      <c r="EYR442" s="154"/>
      <c r="EYS442" s="154"/>
      <c r="EYT442" s="154"/>
      <c r="EYU442" s="154"/>
      <c r="EYV442" s="154"/>
      <c r="EYW442" s="154"/>
      <c r="EYX442" s="154"/>
      <c r="EYY442" s="154"/>
      <c r="EYZ442" s="154"/>
      <c r="EZA442" s="154"/>
      <c r="EZB442" s="154"/>
      <c r="EZC442" s="154"/>
      <c r="EZD442" s="154"/>
      <c r="EZE442" s="154"/>
      <c r="EZF442" s="154"/>
      <c r="EZG442" s="154"/>
      <c r="EZH442" s="154"/>
      <c r="EZI442" s="154"/>
      <c r="EZJ442" s="154"/>
      <c r="EZK442" s="154"/>
      <c r="EZL442" s="154"/>
      <c r="EZM442" s="154"/>
      <c r="EZN442" s="154"/>
      <c r="EZO442" s="154"/>
      <c r="EZP442" s="154"/>
      <c r="EZQ442" s="154"/>
      <c r="EZR442" s="154"/>
      <c r="EZS442" s="154"/>
      <c r="EZT442" s="154"/>
      <c r="EZU442" s="154"/>
      <c r="EZV442" s="154"/>
      <c r="EZW442" s="154"/>
      <c r="EZX442" s="154"/>
      <c r="EZY442" s="154"/>
      <c r="EZZ442" s="154"/>
      <c r="FAA442" s="154"/>
      <c r="FAB442" s="154"/>
      <c r="FAC442" s="154"/>
      <c r="FAD442" s="154"/>
      <c r="FAE442" s="154"/>
      <c r="FAF442" s="154"/>
      <c r="FAG442" s="154"/>
      <c r="FAH442" s="154"/>
      <c r="FAI442" s="154"/>
      <c r="FAJ442" s="154"/>
      <c r="FAK442" s="154"/>
      <c r="FAL442" s="154"/>
      <c r="FAM442" s="154"/>
      <c r="FAN442" s="154"/>
      <c r="FAO442" s="154"/>
      <c r="FAP442" s="154"/>
      <c r="FAQ442" s="154"/>
      <c r="FAR442" s="154"/>
      <c r="FAS442" s="154"/>
      <c r="FAT442" s="154"/>
      <c r="FAU442" s="154"/>
      <c r="FAV442" s="154"/>
      <c r="FAW442" s="154"/>
      <c r="FAX442" s="154"/>
      <c r="FAY442" s="154"/>
      <c r="FAZ442" s="154"/>
      <c r="FBA442" s="154"/>
      <c r="FBB442" s="154"/>
      <c r="FBC442" s="154"/>
      <c r="FBD442" s="154"/>
      <c r="FBE442" s="154"/>
      <c r="FBF442" s="154"/>
      <c r="FBG442" s="154"/>
      <c r="FBH442" s="154"/>
      <c r="FBI442" s="154"/>
      <c r="FBJ442" s="154"/>
      <c r="FBK442" s="154"/>
      <c r="FBL442" s="154"/>
      <c r="FBM442" s="154"/>
      <c r="FBN442" s="154"/>
      <c r="FBO442" s="154"/>
      <c r="FBP442" s="154"/>
      <c r="FBQ442" s="154"/>
      <c r="FBR442" s="154"/>
      <c r="FBS442" s="154"/>
      <c r="FBT442" s="154"/>
      <c r="FBU442" s="154"/>
      <c r="FBV442" s="154"/>
      <c r="FBW442" s="154"/>
      <c r="FBX442" s="154"/>
      <c r="FBY442" s="154"/>
      <c r="FBZ442" s="154"/>
      <c r="FCA442" s="154"/>
      <c r="FCB442" s="154"/>
      <c r="FCC442" s="154"/>
      <c r="FCD442" s="154"/>
      <c r="FCE442" s="154"/>
      <c r="FCF442" s="154"/>
      <c r="FCG442" s="154"/>
      <c r="FCH442" s="154"/>
      <c r="FCI442" s="154"/>
      <c r="FCJ442" s="154"/>
      <c r="FCK442" s="154"/>
      <c r="FCL442" s="154"/>
      <c r="FCM442" s="154"/>
      <c r="FCN442" s="154"/>
      <c r="FCO442" s="154"/>
      <c r="FCP442" s="154"/>
      <c r="FCQ442" s="154"/>
      <c r="FCR442" s="154"/>
      <c r="FCS442" s="154"/>
      <c r="FCT442" s="154"/>
      <c r="FCU442" s="154"/>
      <c r="FCV442" s="154"/>
      <c r="FCW442" s="154"/>
      <c r="FCX442" s="154"/>
      <c r="FCY442" s="154"/>
      <c r="FCZ442" s="154"/>
      <c r="FDA442" s="154"/>
      <c r="FDB442" s="154"/>
      <c r="FDC442" s="154"/>
      <c r="FDD442" s="154"/>
      <c r="FDE442" s="154"/>
      <c r="FDF442" s="154"/>
      <c r="FDG442" s="154"/>
      <c r="FDH442" s="154"/>
      <c r="FDI442" s="154"/>
      <c r="FDJ442" s="154"/>
      <c r="FDK442" s="154"/>
      <c r="FDL442" s="154"/>
      <c r="FDM442" s="154"/>
      <c r="FDN442" s="154"/>
      <c r="FDO442" s="154"/>
      <c r="FDP442" s="154"/>
      <c r="FDQ442" s="154"/>
      <c r="FDR442" s="154"/>
      <c r="FDS442" s="154"/>
      <c r="FDT442" s="154"/>
      <c r="FDU442" s="154"/>
      <c r="FDV442" s="154"/>
      <c r="FDW442" s="154"/>
      <c r="FDX442" s="154"/>
      <c r="FDY442" s="154"/>
      <c r="FDZ442" s="154"/>
      <c r="FEA442" s="154"/>
      <c r="FEB442" s="154"/>
      <c r="FEC442" s="154"/>
      <c r="FED442" s="154"/>
      <c r="FEE442" s="154"/>
      <c r="FEF442" s="154"/>
      <c r="FEG442" s="154"/>
      <c r="FEH442" s="154"/>
      <c r="FEI442" s="154"/>
      <c r="FEJ442" s="154"/>
      <c r="FEK442" s="154"/>
      <c r="FEL442" s="154"/>
      <c r="FEM442" s="154"/>
      <c r="FEN442" s="154"/>
      <c r="FEO442" s="154"/>
      <c r="FEP442" s="154"/>
      <c r="FEQ442" s="154"/>
      <c r="FER442" s="154"/>
      <c r="FES442" s="154"/>
      <c r="FET442" s="154"/>
      <c r="FEU442" s="154"/>
      <c r="FEV442" s="154"/>
      <c r="FEW442" s="154"/>
      <c r="FEX442" s="154"/>
      <c r="FEY442" s="154"/>
      <c r="FEZ442" s="154"/>
      <c r="FFA442" s="154"/>
      <c r="FFB442" s="154"/>
      <c r="FFC442" s="154"/>
      <c r="FFD442" s="154"/>
      <c r="FFE442" s="154"/>
      <c r="FFF442" s="154"/>
      <c r="FFG442" s="154"/>
      <c r="FFH442" s="154"/>
      <c r="FFI442" s="154"/>
      <c r="FFJ442" s="154"/>
      <c r="FFK442" s="154"/>
      <c r="FFL442" s="154"/>
      <c r="FFM442" s="154"/>
      <c r="FFN442" s="154"/>
      <c r="FFO442" s="154"/>
      <c r="FFP442" s="154"/>
      <c r="FFQ442" s="154"/>
      <c r="FFR442" s="154"/>
      <c r="FFS442" s="154"/>
      <c r="FFT442" s="154"/>
      <c r="FFU442" s="154"/>
      <c r="FFV442" s="154"/>
      <c r="FFW442" s="154"/>
      <c r="FFX442" s="154"/>
      <c r="FFY442" s="154"/>
      <c r="FFZ442" s="154"/>
      <c r="FGA442" s="154"/>
      <c r="FGB442" s="154"/>
      <c r="FGC442" s="154"/>
      <c r="FGD442" s="154"/>
      <c r="FGE442" s="154"/>
      <c r="FGF442" s="154"/>
      <c r="FGG442" s="154"/>
      <c r="FGH442" s="154"/>
      <c r="FGI442" s="154"/>
      <c r="FGJ442" s="154"/>
      <c r="FGK442" s="154"/>
      <c r="FGL442" s="154"/>
      <c r="FGM442" s="154"/>
      <c r="FGN442" s="154"/>
      <c r="FGO442" s="154"/>
      <c r="FGP442" s="154"/>
      <c r="FGQ442" s="154"/>
      <c r="FGR442" s="154"/>
      <c r="FGS442" s="154"/>
      <c r="FGT442" s="154"/>
      <c r="FGU442" s="154"/>
      <c r="FGV442" s="154"/>
      <c r="FGW442" s="154"/>
      <c r="FGX442" s="154"/>
      <c r="FGY442" s="154"/>
      <c r="FGZ442" s="154"/>
      <c r="FHA442" s="154"/>
      <c r="FHB442" s="154"/>
      <c r="FHC442" s="154"/>
      <c r="FHD442" s="154"/>
      <c r="FHE442" s="154"/>
      <c r="FHF442" s="154"/>
      <c r="FHG442" s="154"/>
      <c r="FHH442" s="154"/>
      <c r="FHI442" s="154"/>
      <c r="FHJ442" s="154"/>
      <c r="FHK442" s="154"/>
      <c r="FHL442" s="154"/>
      <c r="FHM442" s="154"/>
      <c r="FHN442" s="154"/>
      <c r="FHO442" s="154"/>
      <c r="FHP442" s="154"/>
      <c r="FHQ442" s="154"/>
      <c r="FHR442" s="154"/>
      <c r="FHS442" s="154"/>
      <c r="FHT442" s="154"/>
      <c r="FHU442" s="154"/>
      <c r="FHV442" s="154"/>
      <c r="FHW442" s="154"/>
      <c r="FHX442" s="154"/>
      <c r="FHY442" s="154"/>
      <c r="FHZ442" s="154"/>
      <c r="FIA442" s="154"/>
      <c r="FIB442" s="154"/>
      <c r="FIC442" s="154"/>
      <c r="FID442" s="154"/>
      <c r="FIE442" s="154"/>
      <c r="FIF442" s="154"/>
      <c r="FIG442" s="154"/>
      <c r="FIH442" s="154"/>
      <c r="FII442" s="154"/>
      <c r="FIJ442" s="154"/>
      <c r="FIK442" s="154"/>
      <c r="FIL442" s="154"/>
      <c r="FIM442" s="154"/>
      <c r="FIN442" s="154"/>
      <c r="FIO442" s="154"/>
      <c r="FIP442" s="154"/>
      <c r="FIQ442" s="154"/>
      <c r="FIR442" s="154"/>
      <c r="FIS442" s="154"/>
      <c r="FIT442" s="154"/>
      <c r="FIU442" s="154"/>
      <c r="FIV442" s="154"/>
      <c r="FIW442" s="154"/>
      <c r="FIX442" s="154"/>
      <c r="FIY442" s="154"/>
      <c r="FIZ442" s="154"/>
      <c r="FJA442" s="154"/>
      <c r="FJB442" s="154"/>
      <c r="FJC442" s="154"/>
      <c r="FJD442" s="154"/>
      <c r="FJE442" s="154"/>
      <c r="FJF442" s="154"/>
      <c r="FJG442" s="154"/>
      <c r="FJH442" s="154"/>
      <c r="FJI442" s="154"/>
      <c r="FJJ442" s="154"/>
      <c r="FJK442" s="154"/>
      <c r="FJL442" s="154"/>
      <c r="FJM442" s="154"/>
      <c r="FJN442" s="154"/>
      <c r="FJO442" s="154"/>
      <c r="FJP442" s="154"/>
      <c r="FJQ442" s="154"/>
      <c r="FJR442" s="154"/>
      <c r="FJS442" s="154"/>
      <c r="FJT442" s="154"/>
      <c r="FJU442" s="154"/>
      <c r="FJV442" s="154"/>
      <c r="FJW442" s="154"/>
      <c r="FJX442" s="154"/>
      <c r="FJY442" s="154"/>
      <c r="FJZ442" s="154"/>
      <c r="FKA442" s="154"/>
      <c r="FKB442" s="154"/>
      <c r="FKC442" s="154"/>
      <c r="FKD442" s="154"/>
      <c r="FKE442" s="154"/>
      <c r="FKF442" s="154"/>
      <c r="FKG442" s="154"/>
      <c r="FKH442" s="154"/>
      <c r="FKI442" s="154"/>
      <c r="FKJ442" s="154"/>
      <c r="FKK442" s="154"/>
      <c r="FKL442" s="154"/>
      <c r="FKM442" s="154"/>
      <c r="FKN442" s="154"/>
      <c r="FKO442" s="154"/>
      <c r="FKP442" s="154"/>
      <c r="FKQ442" s="154"/>
      <c r="FKR442" s="154"/>
      <c r="FKS442" s="154"/>
      <c r="FKT442" s="154"/>
      <c r="FKU442" s="154"/>
      <c r="FKV442" s="154"/>
      <c r="FKW442" s="154"/>
      <c r="FKX442" s="154"/>
      <c r="FKY442" s="154"/>
      <c r="FKZ442" s="154"/>
      <c r="FLA442" s="154"/>
      <c r="FLB442" s="154"/>
      <c r="FLC442" s="154"/>
      <c r="FLD442" s="154"/>
      <c r="FLE442" s="154"/>
      <c r="FLF442" s="154"/>
      <c r="FLG442" s="154"/>
      <c r="FLH442" s="154"/>
      <c r="FLI442" s="154"/>
      <c r="FLJ442" s="154"/>
      <c r="FLK442" s="154"/>
      <c r="FLL442" s="154"/>
      <c r="FLM442" s="154"/>
      <c r="FLN442" s="154"/>
      <c r="FLO442" s="154"/>
      <c r="FLP442" s="154"/>
      <c r="FLQ442" s="154"/>
      <c r="FLR442" s="154"/>
      <c r="FLS442" s="154"/>
      <c r="FLT442" s="154"/>
      <c r="FLU442" s="154"/>
      <c r="FLV442" s="154"/>
      <c r="FLW442" s="154"/>
      <c r="FLX442" s="154"/>
      <c r="FLY442" s="154"/>
      <c r="FLZ442" s="154"/>
      <c r="FMA442" s="154"/>
      <c r="FMB442" s="154"/>
      <c r="FMC442" s="154"/>
      <c r="FMD442" s="154"/>
      <c r="FME442" s="154"/>
      <c r="FMF442" s="154"/>
      <c r="FMG442" s="154"/>
      <c r="FMH442" s="154"/>
      <c r="FMI442" s="154"/>
      <c r="FMJ442" s="154"/>
      <c r="FMK442" s="154"/>
      <c r="FML442" s="154"/>
      <c r="FMM442" s="154"/>
      <c r="FMN442" s="154"/>
      <c r="FMO442" s="154"/>
      <c r="FMP442" s="154"/>
      <c r="FMQ442" s="154"/>
      <c r="FMR442" s="154"/>
      <c r="FMS442" s="154"/>
      <c r="FMT442" s="154"/>
      <c r="FMU442" s="154"/>
      <c r="FMV442" s="154"/>
      <c r="FMW442" s="154"/>
      <c r="FMX442" s="154"/>
      <c r="FMY442" s="154"/>
      <c r="FMZ442" s="154"/>
      <c r="FNA442" s="154"/>
      <c r="FNB442" s="154"/>
      <c r="FNC442" s="154"/>
      <c r="FND442" s="154"/>
      <c r="FNE442" s="154"/>
      <c r="FNF442" s="154"/>
      <c r="FNG442" s="154"/>
      <c r="FNH442" s="154"/>
      <c r="FNI442" s="154"/>
      <c r="FNJ442" s="154"/>
      <c r="FNK442" s="154"/>
      <c r="FNL442" s="154"/>
      <c r="FNM442" s="154"/>
      <c r="FNN442" s="154"/>
      <c r="FNO442" s="154"/>
      <c r="FNP442" s="154"/>
      <c r="FNQ442" s="154"/>
      <c r="FNR442" s="154"/>
      <c r="FNS442" s="154"/>
      <c r="FNT442" s="154"/>
      <c r="FNU442" s="154"/>
      <c r="FNV442" s="154"/>
      <c r="FNW442" s="154"/>
      <c r="FNX442" s="154"/>
      <c r="FNY442" s="154"/>
      <c r="FNZ442" s="154"/>
      <c r="FOA442" s="154"/>
      <c r="FOB442" s="154"/>
      <c r="FOC442" s="154"/>
      <c r="FOD442" s="154"/>
      <c r="FOE442" s="154"/>
      <c r="FOF442" s="154"/>
      <c r="FOG442" s="154"/>
      <c r="FOH442" s="154"/>
      <c r="FOI442" s="154"/>
      <c r="FOJ442" s="154"/>
      <c r="FOK442" s="154"/>
      <c r="FOL442" s="154"/>
      <c r="FOM442" s="154"/>
      <c r="FON442" s="154"/>
      <c r="FOO442" s="154"/>
      <c r="FOP442" s="154"/>
      <c r="FOQ442" s="154"/>
      <c r="FOR442" s="154"/>
      <c r="FOS442" s="154"/>
      <c r="FOT442" s="154"/>
      <c r="FOU442" s="154"/>
      <c r="FOV442" s="154"/>
      <c r="FOW442" s="154"/>
      <c r="FOX442" s="154"/>
      <c r="FOY442" s="154"/>
      <c r="FOZ442" s="154"/>
      <c r="FPA442" s="154"/>
      <c r="FPB442" s="154"/>
      <c r="FPC442" s="154"/>
      <c r="FPD442" s="154"/>
      <c r="FPE442" s="154"/>
      <c r="FPF442" s="154"/>
      <c r="FPG442" s="154"/>
      <c r="FPH442" s="154"/>
      <c r="FPI442" s="154"/>
      <c r="FPJ442" s="154"/>
      <c r="FPK442" s="154"/>
      <c r="FPL442" s="154"/>
      <c r="FPM442" s="154"/>
      <c r="FPN442" s="154"/>
      <c r="FPO442" s="154"/>
      <c r="FPP442" s="154"/>
      <c r="FPQ442" s="154"/>
      <c r="FPR442" s="154"/>
      <c r="FPS442" s="154"/>
      <c r="FPT442" s="154"/>
      <c r="FPU442" s="154"/>
      <c r="FPV442" s="154"/>
      <c r="FPW442" s="154"/>
      <c r="FPX442" s="154"/>
      <c r="FPY442" s="154"/>
      <c r="FPZ442" s="154"/>
      <c r="FQA442" s="154"/>
      <c r="FQB442" s="154"/>
      <c r="FQC442" s="154"/>
      <c r="FQD442" s="154"/>
      <c r="FQE442" s="154"/>
      <c r="FQF442" s="154"/>
      <c r="FQG442" s="154"/>
      <c r="FQH442" s="154"/>
      <c r="FQI442" s="154"/>
      <c r="FQJ442" s="154"/>
      <c r="FQK442" s="154"/>
      <c r="FQL442" s="154"/>
      <c r="FQM442" s="154"/>
      <c r="FQN442" s="154"/>
      <c r="FQO442" s="154"/>
      <c r="FQP442" s="154"/>
      <c r="FQQ442" s="154"/>
      <c r="FQR442" s="154"/>
      <c r="FQS442" s="154"/>
      <c r="FQT442" s="154"/>
      <c r="FQU442" s="154"/>
      <c r="FQV442" s="154"/>
      <c r="FQW442" s="154"/>
      <c r="FQX442" s="154"/>
      <c r="FQY442" s="154"/>
      <c r="FQZ442" s="154"/>
      <c r="FRA442" s="154"/>
      <c r="FRB442" s="154"/>
      <c r="FRC442" s="154"/>
      <c r="FRD442" s="154"/>
      <c r="FRE442" s="154"/>
      <c r="FRF442" s="154"/>
      <c r="FRG442" s="154"/>
      <c r="FRH442" s="154"/>
      <c r="FRI442" s="154"/>
      <c r="FRJ442" s="154"/>
      <c r="FRK442" s="154"/>
      <c r="FRL442" s="154"/>
      <c r="FRM442" s="154"/>
      <c r="FRN442" s="154"/>
      <c r="FRO442" s="154"/>
      <c r="FRP442" s="154"/>
      <c r="FRQ442" s="154"/>
      <c r="FRR442" s="154"/>
      <c r="FRS442" s="154"/>
      <c r="FRT442" s="154"/>
      <c r="FRU442" s="154"/>
      <c r="FRV442" s="154"/>
      <c r="FRW442" s="154"/>
      <c r="FRX442" s="154"/>
      <c r="FRY442" s="154"/>
      <c r="FRZ442" s="154"/>
      <c r="FSA442" s="154"/>
      <c r="FSB442" s="154"/>
      <c r="FSC442" s="154"/>
      <c r="FSD442" s="154"/>
      <c r="FSE442" s="154"/>
      <c r="FSF442" s="154"/>
      <c r="FSG442" s="154"/>
      <c r="FSH442" s="154"/>
      <c r="FSI442" s="154"/>
      <c r="FSJ442" s="154"/>
      <c r="FSK442" s="154"/>
      <c r="FSL442" s="154"/>
      <c r="FSM442" s="154"/>
      <c r="FSN442" s="154"/>
      <c r="FSO442" s="154"/>
      <c r="FSP442" s="154"/>
      <c r="FSQ442" s="154"/>
      <c r="FSR442" s="154"/>
      <c r="FSS442" s="154"/>
      <c r="FST442" s="154"/>
      <c r="FSU442" s="154"/>
      <c r="FSV442" s="154"/>
      <c r="FSW442" s="154"/>
      <c r="FSX442" s="154"/>
      <c r="FSY442" s="154"/>
      <c r="FSZ442" s="154"/>
      <c r="FTA442" s="154"/>
      <c r="FTB442" s="154"/>
      <c r="FTC442" s="154"/>
      <c r="FTD442" s="154"/>
      <c r="FTE442" s="154"/>
      <c r="FTF442" s="154"/>
      <c r="FTG442" s="154"/>
      <c r="FTH442" s="154"/>
      <c r="FTI442" s="154"/>
      <c r="FTJ442" s="154"/>
      <c r="FTK442" s="154"/>
      <c r="FTL442" s="154"/>
      <c r="FTM442" s="154"/>
      <c r="FTN442" s="154"/>
      <c r="FTO442" s="154"/>
      <c r="FTP442" s="154"/>
      <c r="FTQ442" s="154"/>
      <c r="FTR442" s="154"/>
      <c r="FTS442" s="154"/>
      <c r="FTT442" s="154"/>
      <c r="FTU442" s="154"/>
      <c r="FTV442" s="154"/>
      <c r="FTW442" s="154"/>
      <c r="FTX442" s="154"/>
      <c r="FTY442" s="154"/>
      <c r="FTZ442" s="154"/>
      <c r="FUA442" s="154"/>
      <c r="FUB442" s="154"/>
      <c r="FUC442" s="154"/>
      <c r="FUD442" s="154"/>
      <c r="FUE442" s="154"/>
      <c r="FUF442" s="154"/>
      <c r="FUG442" s="154"/>
      <c r="FUH442" s="154"/>
      <c r="FUI442" s="154"/>
      <c r="FUJ442" s="154"/>
      <c r="FUK442" s="154"/>
      <c r="FUL442" s="154"/>
      <c r="FUM442" s="154"/>
      <c r="FUN442" s="154"/>
      <c r="FUO442" s="154"/>
      <c r="FUP442" s="154"/>
      <c r="FUQ442" s="154"/>
      <c r="FUR442" s="154"/>
      <c r="FUS442" s="154"/>
      <c r="FUT442" s="154"/>
      <c r="FUU442" s="154"/>
      <c r="FUV442" s="154"/>
      <c r="FUW442" s="154"/>
      <c r="FUX442" s="154"/>
      <c r="FUY442" s="154"/>
      <c r="FUZ442" s="154"/>
      <c r="FVA442" s="154"/>
      <c r="FVB442" s="154"/>
      <c r="FVC442" s="154"/>
      <c r="FVD442" s="154"/>
      <c r="FVE442" s="154"/>
      <c r="FVF442" s="154"/>
      <c r="FVG442" s="154"/>
      <c r="FVH442" s="154"/>
      <c r="FVI442" s="154"/>
      <c r="FVJ442" s="154"/>
      <c r="FVK442" s="154"/>
      <c r="FVL442" s="154"/>
      <c r="FVM442" s="154"/>
      <c r="FVN442" s="154"/>
      <c r="FVO442" s="154"/>
      <c r="FVP442" s="154"/>
      <c r="FVQ442" s="154"/>
      <c r="FVR442" s="154"/>
      <c r="FVS442" s="154"/>
      <c r="FVT442" s="154"/>
      <c r="FVU442" s="154"/>
      <c r="FVV442" s="154"/>
      <c r="FVW442" s="154"/>
      <c r="FVX442" s="154"/>
      <c r="FVY442" s="154"/>
      <c r="FVZ442" s="154"/>
      <c r="FWA442" s="154"/>
      <c r="FWB442" s="154"/>
      <c r="FWC442" s="154"/>
      <c r="FWD442" s="154"/>
      <c r="FWE442" s="154"/>
      <c r="FWF442" s="154"/>
      <c r="FWG442" s="154"/>
      <c r="FWH442" s="154"/>
      <c r="FWI442" s="154"/>
      <c r="FWJ442" s="154"/>
      <c r="FWK442" s="154"/>
      <c r="FWL442" s="154"/>
      <c r="FWM442" s="154"/>
      <c r="FWN442" s="154"/>
      <c r="FWO442" s="154"/>
      <c r="FWP442" s="154"/>
      <c r="FWQ442" s="154"/>
      <c r="FWR442" s="154"/>
      <c r="FWS442" s="154"/>
      <c r="FWT442" s="154"/>
      <c r="FWU442" s="154"/>
      <c r="FWV442" s="154"/>
      <c r="FWW442" s="154"/>
      <c r="FWX442" s="154"/>
      <c r="FWY442" s="154"/>
      <c r="FWZ442" s="154"/>
      <c r="FXA442" s="154"/>
      <c r="FXB442" s="154"/>
      <c r="FXC442" s="154"/>
      <c r="FXD442" s="154"/>
      <c r="FXE442" s="154"/>
      <c r="FXF442" s="154"/>
      <c r="FXG442" s="154"/>
      <c r="FXH442" s="154"/>
      <c r="FXI442" s="154"/>
      <c r="FXJ442" s="154"/>
      <c r="FXK442" s="154"/>
      <c r="FXL442" s="154"/>
      <c r="FXM442" s="154"/>
      <c r="FXN442" s="154"/>
      <c r="FXO442" s="154"/>
      <c r="FXP442" s="154"/>
      <c r="FXQ442" s="154"/>
      <c r="FXR442" s="154"/>
      <c r="FXS442" s="154"/>
      <c r="FXT442" s="154"/>
      <c r="FXU442" s="154"/>
      <c r="FXV442" s="154"/>
      <c r="FXW442" s="154"/>
      <c r="FXX442" s="154"/>
      <c r="FXY442" s="154"/>
      <c r="FXZ442" s="154"/>
      <c r="FYA442" s="154"/>
      <c r="FYB442" s="154"/>
      <c r="FYC442" s="154"/>
      <c r="FYD442" s="154"/>
      <c r="FYE442" s="154"/>
      <c r="FYF442" s="154"/>
      <c r="FYG442" s="154"/>
      <c r="FYH442" s="154"/>
      <c r="FYI442" s="154"/>
      <c r="FYJ442" s="154"/>
      <c r="FYK442" s="154"/>
      <c r="FYL442" s="154"/>
      <c r="FYM442" s="154"/>
      <c r="FYN442" s="154"/>
      <c r="FYO442" s="154"/>
      <c r="FYP442" s="154"/>
      <c r="FYQ442" s="154"/>
      <c r="FYR442" s="154"/>
      <c r="FYS442" s="154"/>
      <c r="FYT442" s="154"/>
      <c r="FYU442" s="154"/>
      <c r="FYV442" s="154"/>
      <c r="FYW442" s="154"/>
      <c r="FYX442" s="154"/>
      <c r="FYY442" s="154"/>
      <c r="FYZ442" s="154"/>
      <c r="FZA442" s="154"/>
      <c r="FZB442" s="154"/>
      <c r="FZC442" s="154"/>
      <c r="FZD442" s="154"/>
      <c r="FZE442" s="154"/>
      <c r="FZF442" s="154"/>
      <c r="FZG442" s="154"/>
      <c r="FZH442" s="154"/>
      <c r="FZI442" s="154"/>
      <c r="FZJ442" s="154"/>
      <c r="FZK442" s="154"/>
      <c r="FZL442" s="154"/>
      <c r="FZM442" s="154"/>
      <c r="FZN442" s="154"/>
      <c r="FZO442" s="154"/>
      <c r="FZP442" s="154"/>
      <c r="FZQ442" s="154"/>
      <c r="FZR442" s="154"/>
      <c r="FZS442" s="154"/>
      <c r="FZT442" s="154"/>
      <c r="FZU442" s="154"/>
      <c r="FZV442" s="154"/>
      <c r="FZW442" s="154"/>
      <c r="FZX442" s="154"/>
      <c r="FZY442" s="154"/>
      <c r="FZZ442" s="154"/>
      <c r="GAA442" s="154"/>
      <c r="GAB442" s="154"/>
      <c r="GAC442" s="154"/>
      <c r="GAD442" s="154"/>
      <c r="GAE442" s="154"/>
      <c r="GAF442" s="154"/>
      <c r="GAG442" s="154"/>
      <c r="GAH442" s="154"/>
      <c r="GAI442" s="154"/>
      <c r="GAJ442" s="154"/>
      <c r="GAK442" s="154"/>
      <c r="GAL442" s="154"/>
      <c r="GAM442" s="154"/>
      <c r="GAN442" s="154"/>
      <c r="GAO442" s="154"/>
      <c r="GAP442" s="154"/>
      <c r="GAQ442" s="154"/>
      <c r="GAR442" s="154"/>
      <c r="GAS442" s="154"/>
      <c r="GAT442" s="154"/>
      <c r="GAU442" s="154"/>
      <c r="GAV442" s="154"/>
      <c r="GAW442" s="154"/>
      <c r="GAX442" s="154"/>
      <c r="GAY442" s="154"/>
      <c r="GAZ442" s="154"/>
      <c r="GBA442" s="154"/>
      <c r="GBB442" s="154"/>
      <c r="GBC442" s="154"/>
      <c r="GBD442" s="154"/>
      <c r="GBE442" s="154"/>
      <c r="GBF442" s="154"/>
      <c r="GBG442" s="154"/>
      <c r="GBH442" s="154"/>
      <c r="GBI442" s="154"/>
      <c r="GBJ442" s="154"/>
      <c r="GBK442" s="154"/>
      <c r="GBL442" s="154"/>
      <c r="GBM442" s="154"/>
      <c r="GBN442" s="154"/>
      <c r="GBO442" s="154"/>
      <c r="GBP442" s="154"/>
      <c r="GBQ442" s="154"/>
      <c r="GBR442" s="154"/>
      <c r="GBS442" s="154"/>
      <c r="GBT442" s="154"/>
      <c r="GBU442" s="154"/>
      <c r="GBV442" s="154"/>
      <c r="GBW442" s="154"/>
      <c r="GBX442" s="154"/>
      <c r="GBY442" s="154"/>
      <c r="GBZ442" s="154"/>
      <c r="GCA442" s="154"/>
      <c r="GCB442" s="154"/>
      <c r="GCC442" s="154"/>
      <c r="GCD442" s="154"/>
      <c r="GCE442" s="154"/>
      <c r="GCF442" s="154"/>
      <c r="GCG442" s="154"/>
      <c r="GCH442" s="154"/>
      <c r="GCI442" s="154"/>
      <c r="GCJ442" s="154"/>
      <c r="GCK442" s="154"/>
      <c r="GCL442" s="154"/>
      <c r="GCM442" s="154"/>
      <c r="GCN442" s="154"/>
      <c r="GCO442" s="154"/>
      <c r="GCP442" s="154"/>
      <c r="GCQ442" s="154"/>
      <c r="GCR442" s="154"/>
      <c r="GCS442" s="154"/>
      <c r="GCT442" s="154"/>
      <c r="GCU442" s="154"/>
      <c r="GCV442" s="154"/>
      <c r="GCW442" s="154"/>
      <c r="GCX442" s="154"/>
      <c r="GCY442" s="154"/>
      <c r="GCZ442" s="154"/>
      <c r="GDA442" s="154"/>
      <c r="GDB442" s="154"/>
      <c r="GDC442" s="154"/>
      <c r="GDD442" s="154"/>
      <c r="GDE442" s="154"/>
      <c r="GDF442" s="154"/>
      <c r="GDG442" s="154"/>
      <c r="GDH442" s="154"/>
      <c r="GDI442" s="154"/>
      <c r="GDJ442" s="154"/>
      <c r="GDK442" s="154"/>
      <c r="GDL442" s="154"/>
      <c r="GDM442" s="154"/>
      <c r="GDN442" s="154"/>
      <c r="GDO442" s="154"/>
      <c r="GDP442" s="154"/>
      <c r="GDQ442" s="154"/>
      <c r="GDR442" s="154"/>
      <c r="GDS442" s="154"/>
      <c r="GDT442" s="154"/>
      <c r="GDU442" s="154"/>
      <c r="GDV442" s="154"/>
      <c r="GDW442" s="154"/>
      <c r="GDX442" s="154"/>
      <c r="GDY442" s="154"/>
      <c r="GDZ442" s="154"/>
      <c r="GEA442" s="154"/>
      <c r="GEB442" s="154"/>
      <c r="GEC442" s="154"/>
      <c r="GED442" s="154"/>
      <c r="GEE442" s="154"/>
      <c r="GEF442" s="154"/>
      <c r="GEG442" s="154"/>
      <c r="GEH442" s="154"/>
      <c r="GEI442" s="154"/>
      <c r="GEJ442" s="154"/>
      <c r="GEK442" s="154"/>
      <c r="GEL442" s="154"/>
      <c r="GEM442" s="154"/>
      <c r="GEN442" s="154"/>
      <c r="GEO442" s="154"/>
      <c r="GEP442" s="154"/>
      <c r="GEQ442" s="154"/>
      <c r="GER442" s="154"/>
      <c r="GES442" s="154"/>
      <c r="GET442" s="154"/>
      <c r="GEU442" s="154"/>
      <c r="GEV442" s="154"/>
      <c r="GEW442" s="154"/>
      <c r="GEX442" s="154"/>
      <c r="GEY442" s="154"/>
      <c r="GEZ442" s="154"/>
      <c r="GFA442" s="154"/>
      <c r="GFB442" s="154"/>
      <c r="GFC442" s="154"/>
      <c r="GFD442" s="154"/>
      <c r="GFE442" s="154"/>
      <c r="GFF442" s="154"/>
      <c r="GFG442" s="154"/>
      <c r="GFH442" s="154"/>
      <c r="GFI442" s="154"/>
      <c r="GFJ442" s="154"/>
      <c r="GFK442" s="154"/>
      <c r="GFL442" s="154"/>
      <c r="GFM442" s="154"/>
      <c r="GFN442" s="154"/>
      <c r="GFO442" s="154"/>
      <c r="GFP442" s="154"/>
      <c r="GFQ442" s="154"/>
      <c r="GFR442" s="154"/>
      <c r="GFS442" s="154"/>
      <c r="GFT442" s="154"/>
      <c r="GFU442" s="154"/>
      <c r="GFV442" s="154"/>
      <c r="GFW442" s="154"/>
      <c r="GFX442" s="154"/>
      <c r="GFY442" s="154"/>
      <c r="GFZ442" s="154"/>
      <c r="GGA442" s="154"/>
      <c r="GGB442" s="154"/>
      <c r="GGC442" s="154"/>
      <c r="GGD442" s="154"/>
      <c r="GGE442" s="154"/>
      <c r="GGF442" s="154"/>
      <c r="GGG442" s="154"/>
      <c r="GGH442" s="154"/>
      <c r="GGI442" s="154"/>
      <c r="GGJ442" s="154"/>
      <c r="GGK442" s="154"/>
      <c r="GGL442" s="154"/>
      <c r="GGM442" s="154"/>
      <c r="GGN442" s="154"/>
      <c r="GGO442" s="154"/>
      <c r="GGP442" s="154"/>
      <c r="GGQ442" s="154"/>
      <c r="GGR442" s="154"/>
      <c r="GGS442" s="154"/>
      <c r="GGT442" s="154"/>
      <c r="GGU442" s="154"/>
      <c r="GGV442" s="154"/>
      <c r="GGW442" s="154"/>
      <c r="GGX442" s="154"/>
      <c r="GGY442" s="154"/>
      <c r="GGZ442" s="154"/>
      <c r="GHA442" s="154"/>
      <c r="GHB442" s="154"/>
      <c r="GHC442" s="154"/>
      <c r="GHD442" s="154"/>
      <c r="GHE442" s="154"/>
      <c r="GHF442" s="154"/>
      <c r="GHG442" s="154"/>
      <c r="GHH442" s="154"/>
      <c r="GHI442" s="154"/>
      <c r="GHJ442" s="154"/>
      <c r="GHK442" s="154"/>
      <c r="GHL442" s="154"/>
      <c r="GHM442" s="154"/>
      <c r="GHN442" s="154"/>
      <c r="GHO442" s="154"/>
      <c r="GHP442" s="154"/>
      <c r="GHQ442" s="154"/>
      <c r="GHR442" s="154"/>
      <c r="GHS442" s="154"/>
      <c r="GHT442" s="154"/>
      <c r="GHU442" s="154"/>
      <c r="GHV442" s="154"/>
      <c r="GHW442" s="154"/>
      <c r="GHX442" s="154"/>
      <c r="GHY442" s="154"/>
      <c r="GHZ442" s="154"/>
      <c r="GIA442" s="154"/>
      <c r="GIB442" s="154"/>
      <c r="GIC442" s="154"/>
      <c r="GID442" s="154"/>
      <c r="GIE442" s="154"/>
      <c r="GIF442" s="154"/>
      <c r="GIG442" s="154"/>
      <c r="GIH442" s="154"/>
      <c r="GII442" s="154"/>
      <c r="GIJ442" s="154"/>
      <c r="GIK442" s="154"/>
      <c r="GIL442" s="154"/>
      <c r="GIM442" s="154"/>
      <c r="GIN442" s="154"/>
      <c r="GIO442" s="154"/>
      <c r="GIP442" s="154"/>
      <c r="GIQ442" s="154"/>
      <c r="GIR442" s="154"/>
      <c r="GIS442" s="154"/>
      <c r="GIT442" s="154"/>
      <c r="GIU442" s="154"/>
      <c r="GIV442" s="154"/>
      <c r="GIW442" s="154"/>
      <c r="GIX442" s="154"/>
      <c r="GIY442" s="154"/>
      <c r="GIZ442" s="154"/>
      <c r="GJA442" s="154"/>
      <c r="GJB442" s="154"/>
      <c r="GJC442" s="154"/>
      <c r="GJD442" s="154"/>
      <c r="GJE442" s="154"/>
      <c r="GJF442" s="154"/>
      <c r="GJG442" s="154"/>
      <c r="GJH442" s="154"/>
      <c r="GJI442" s="154"/>
      <c r="GJJ442" s="154"/>
      <c r="GJK442" s="154"/>
      <c r="GJL442" s="154"/>
      <c r="GJM442" s="154"/>
      <c r="GJN442" s="154"/>
      <c r="GJO442" s="154"/>
      <c r="GJP442" s="154"/>
      <c r="GJQ442" s="154"/>
      <c r="GJR442" s="154"/>
      <c r="GJS442" s="154"/>
      <c r="GJT442" s="154"/>
      <c r="GJU442" s="154"/>
      <c r="GJV442" s="154"/>
      <c r="GJW442" s="154"/>
      <c r="GJX442" s="154"/>
      <c r="GJY442" s="154"/>
      <c r="GJZ442" s="154"/>
      <c r="GKA442" s="154"/>
      <c r="GKB442" s="154"/>
      <c r="GKC442" s="154"/>
      <c r="GKD442" s="154"/>
      <c r="GKE442" s="154"/>
      <c r="GKF442" s="154"/>
      <c r="GKG442" s="154"/>
      <c r="GKH442" s="154"/>
      <c r="GKI442" s="154"/>
      <c r="GKJ442" s="154"/>
      <c r="GKK442" s="154"/>
      <c r="GKL442" s="154"/>
      <c r="GKM442" s="154"/>
      <c r="GKN442" s="154"/>
      <c r="GKO442" s="154"/>
      <c r="GKP442" s="154"/>
      <c r="GKQ442" s="154"/>
      <c r="GKR442" s="154"/>
      <c r="GKS442" s="154"/>
      <c r="GKT442" s="154"/>
      <c r="GKU442" s="154"/>
      <c r="GKV442" s="154"/>
      <c r="GKW442" s="154"/>
      <c r="GKX442" s="154"/>
      <c r="GKY442" s="154"/>
      <c r="GKZ442" s="154"/>
      <c r="GLA442" s="154"/>
      <c r="GLB442" s="154"/>
      <c r="GLC442" s="154"/>
      <c r="GLD442" s="154"/>
      <c r="GLE442" s="154"/>
      <c r="GLF442" s="154"/>
      <c r="GLG442" s="154"/>
      <c r="GLH442" s="154"/>
      <c r="GLI442" s="154"/>
      <c r="GLJ442" s="154"/>
      <c r="GLK442" s="154"/>
      <c r="GLL442" s="154"/>
      <c r="GLM442" s="154"/>
      <c r="GLN442" s="154"/>
      <c r="GLO442" s="154"/>
      <c r="GLP442" s="154"/>
      <c r="GLQ442" s="154"/>
      <c r="GLR442" s="154"/>
      <c r="GLS442" s="154"/>
      <c r="GLT442" s="154"/>
      <c r="GLU442" s="154"/>
      <c r="GLV442" s="154"/>
      <c r="GLW442" s="154"/>
      <c r="GLX442" s="154"/>
      <c r="GLY442" s="154"/>
      <c r="GLZ442" s="154"/>
      <c r="GMA442" s="154"/>
      <c r="GMB442" s="154"/>
      <c r="GMC442" s="154"/>
      <c r="GMD442" s="154"/>
      <c r="GME442" s="154"/>
      <c r="GMF442" s="154"/>
      <c r="GMG442" s="154"/>
      <c r="GMH442" s="154"/>
      <c r="GMI442" s="154"/>
      <c r="GMJ442" s="154"/>
      <c r="GMK442" s="154"/>
      <c r="GML442" s="154"/>
      <c r="GMM442" s="154"/>
      <c r="GMN442" s="154"/>
      <c r="GMO442" s="154"/>
      <c r="GMP442" s="154"/>
      <c r="GMQ442" s="154"/>
      <c r="GMR442" s="154"/>
      <c r="GMS442" s="154"/>
      <c r="GMT442" s="154"/>
      <c r="GMU442" s="154"/>
      <c r="GMV442" s="154"/>
      <c r="GMW442" s="154"/>
      <c r="GMX442" s="154"/>
      <c r="GMY442" s="154"/>
      <c r="GMZ442" s="154"/>
      <c r="GNA442" s="154"/>
      <c r="GNB442" s="154"/>
      <c r="GNC442" s="154"/>
      <c r="GND442" s="154"/>
      <c r="GNE442" s="154"/>
      <c r="GNF442" s="154"/>
      <c r="GNG442" s="154"/>
      <c r="GNH442" s="154"/>
      <c r="GNI442" s="154"/>
      <c r="GNJ442" s="154"/>
      <c r="GNK442" s="154"/>
      <c r="GNL442" s="154"/>
      <c r="GNM442" s="154"/>
      <c r="GNN442" s="154"/>
      <c r="GNO442" s="154"/>
      <c r="GNP442" s="154"/>
      <c r="GNQ442" s="154"/>
      <c r="GNR442" s="154"/>
      <c r="GNS442" s="154"/>
      <c r="GNT442" s="154"/>
      <c r="GNU442" s="154"/>
      <c r="GNV442" s="154"/>
      <c r="GNW442" s="154"/>
      <c r="GNX442" s="154"/>
      <c r="GNY442" s="154"/>
      <c r="GNZ442" s="154"/>
      <c r="GOA442" s="154"/>
      <c r="GOB442" s="154"/>
      <c r="GOC442" s="154"/>
      <c r="GOD442" s="154"/>
      <c r="GOE442" s="154"/>
      <c r="GOF442" s="154"/>
      <c r="GOG442" s="154"/>
      <c r="GOH442" s="154"/>
      <c r="GOI442" s="154"/>
      <c r="GOJ442" s="154"/>
      <c r="GOK442" s="154"/>
      <c r="GOL442" s="154"/>
      <c r="GOM442" s="154"/>
      <c r="GON442" s="154"/>
      <c r="GOO442" s="154"/>
      <c r="GOP442" s="154"/>
      <c r="GOQ442" s="154"/>
      <c r="GOR442" s="154"/>
      <c r="GOS442" s="154"/>
      <c r="GOT442" s="154"/>
      <c r="GOU442" s="154"/>
      <c r="GOV442" s="154"/>
      <c r="GOW442" s="154"/>
      <c r="GOX442" s="154"/>
      <c r="GOY442" s="154"/>
      <c r="GOZ442" s="154"/>
      <c r="GPA442" s="154"/>
      <c r="GPB442" s="154"/>
      <c r="GPC442" s="154"/>
      <c r="GPD442" s="154"/>
      <c r="GPE442" s="154"/>
      <c r="GPF442" s="154"/>
      <c r="GPG442" s="154"/>
      <c r="GPH442" s="154"/>
      <c r="GPI442" s="154"/>
      <c r="GPJ442" s="154"/>
      <c r="GPK442" s="154"/>
      <c r="GPL442" s="154"/>
      <c r="GPM442" s="154"/>
      <c r="GPN442" s="154"/>
      <c r="GPO442" s="154"/>
      <c r="GPP442" s="154"/>
      <c r="GPQ442" s="154"/>
      <c r="GPR442" s="154"/>
      <c r="GPS442" s="154"/>
      <c r="GPT442" s="154"/>
      <c r="GPU442" s="154"/>
      <c r="GPV442" s="154"/>
      <c r="GPW442" s="154"/>
      <c r="GPX442" s="154"/>
      <c r="GPY442" s="154"/>
      <c r="GPZ442" s="154"/>
      <c r="GQA442" s="154"/>
      <c r="GQB442" s="154"/>
      <c r="GQC442" s="154"/>
      <c r="GQD442" s="154"/>
      <c r="GQE442" s="154"/>
      <c r="GQF442" s="154"/>
      <c r="GQG442" s="154"/>
      <c r="GQH442" s="154"/>
      <c r="GQI442" s="154"/>
      <c r="GQJ442" s="154"/>
      <c r="GQK442" s="154"/>
      <c r="GQL442" s="154"/>
      <c r="GQM442" s="154"/>
      <c r="GQN442" s="154"/>
      <c r="GQO442" s="154"/>
      <c r="GQP442" s="154"/>
      <c r="GQQ442" s="154"/>
      <c r="GQR442" s="154"/>
      <c r="GQS442" s="154"/>
      <c r="GQT442" s="154"/>
      <c r="GQU442" s="154"/>
      <c r="GQV442" s="154"/>
      <c r="GQW442" s="154"/>
      <c r="GQX442" s="154"/>
      <c r="GQY442" s="154"/>
      <c r="GQZ442" s="154"/>
      <c r="GRA442" s="154"/>
      <c r="GRB442" s="154"/>
      <c r="GRC442" s="154"/>
      <c r="GRD442" s="154"/>
      <c r="GRE442" s="154"/>
      <c r="GRF442" s="154"/>
      <c r="GRG442" s="154"/>
      <c r="GRH442" s="154"/>
      <c r="GRI442" s="154"/>
      <c r="GRJ442" s="154"/>
      <c r="GRK442" s="154"/>
      <c r="GRL442" s="154"/>
      <c r="GRM442" s="154"/>
      <c r="GRN442" s="154"/>
      <c r="GRO442" s="154"/>
      <c r="GRP442" s="154"/>
      <c r="GRQ442" s="154"/>
      <c r="GRR442" s="154"/>
      <c r="GRS442" s="154"/>
      <c r="GRT442" s="154"/>
      <c r="GRU442" s="154"/>
      <c r="GRV442" s="154"/>
      <c r="GRW442" s="154"/>
      <c r="GRX442" s="154"/>
      <c r="GRY442" s="154"/>
      <c r="GRZ442" s="154"/>
      <c r="GSA442" s="154"/>
      <c r="GSB442" s="154"/>
      <c r="GSC442" s="154"/>
      <c r="GSD442" s="154"/>
      <c r="GSE442" s="154"/>
      <c r="GSF442" s="154"/>
      <c r="GSG442" s="154"/>
      <c r="GSH442" s="154"/>
      <c r="GSI442" s="154"/>
      <c r="GSJ442" s="154"/>
      <c r="GSK442" s="154"/>
      <c r="GSL442" s="154"/>
      <c r="GSM442" s="154"/>
      <c r="GSN442" s="154"/>
      <c r="GSO442" s="154"/>
      <c r="GSP442" s="154"/>
      <c r="GSQ442" s="154"/>
      <c r="GSR442" s="154"/>
      <c r="GSS442" s="154"/>
      <c r="GST442" s="154"/>
      <c r="GSU442" s="154"/>
      <c r="GSV442" s="154"/>
      <c r="GSW442" s="154"/>
      <c r="GSX442" s="154"/>
      <c r="GSY442" s="154"/>
      <c r="GSZ442" s="154"/>
      <c r="GTA442" s="154"/>
      <c r="GTB442" s="154"/>
      <c r="GTC442" s="154"/>
      <c r="GTD442" s="154"/>
      <c r="GTE442" s="154"/>
      <c r="GTF442" s="154"/>
      <c r="GTG442" s="154"/>
      <c r="GTH442" s="154"/>
      <c r="GTI442" s="154"/>
      <c r="GTJ442" s="154"/>
      <c r="GTK442" s="154"/>
      <c r="GTL442" s="154"/>
      <c r="GTM442" s="154"/>
      <c r="GTN442" s="154"/>
      <c r="GTO442" s="154"/>
      <c r="GTP442" s="154"/>
      <c r="GTQ442" s="154"/>
      <c r="GTR442" s="154"/>
      <c r="GTS442" s="154"/>
      <c r="GTT442" s="154"/>
      <c r="GTU442" s="154"/>
      <c r="GTV442" s="154"/>
      <c r="GTW442" s="154"/>
      <c r="GTX442" s="154"/>
      <c r="GTY442" s="154"/>
      <c r="GTZ442" s="154"/>
      <c r="GUA442" s="154"/>
      <c r="GUB442" s="154"/>
      <c r="GUC442" s="154"/>
      <c r="GUD442" s="154"/>
      <c r="GUE442" s="154"/>
      <c r="GUF442" s="154"/>
      <c r="GUG442" s="154"/>
      <c r="GUH442" s="154"/>
      <c r="GUI442" s="154"/>
      <c r="GUJ442" s="154"/>
      <c r="GUK442" s="154"/>
      <c r="GUL442" s="154"/>
      <c r="GUM442" s="154"/>
      <c r="GUN442" s="154"/>
      <c r="GUO442" s="154"/>
      <c r="GUP442" s="154"/>
      <c r="GUQ442" s="154"/>
      <c r="GUR442" s="154"/>
      <c r="GUS442" s="154"/>
      <c r="GUT442" s="154"/>
      <c r="GUU442" s="154"/>
      <c r="GUV442" s="154"/>
      <c r="GUW442" s="154"/>
      <c r="GUX442" s="154"/>
      <c r="GUY442" s="154"/>
      <c r="GUZ442" s="154"/>
      <c r="GVA442" s="154"/>
      <c r="GVB442" s="154"/>
      <c r="GVC442" s="154"/>
      <c r="GVD442" s="154"/>
      <c r="GVE442" s="154"/>
      <c r="GVF442" s="154"/>
      <c r="GVG442" s="154"/>
      <c r="GVH442" s="154"/>
      <c r="GVI442" s="154"/>
      <c r="GVJ442" s="154"/>
      <c r="GVK442" s="154"/>
      <c r="GVL442" s="154"/>
      <c r="GVM442" s="154"/>
      <c r="GVN442" s="154"/>
      <c r="GVO442" s="154"/>
      <c r="GVP442" s="154"/>
      <c r="GVQ442" s="154"/>
      <c r="GVR442" s="154"/>
      <c r="GVS442" s="154"/>
      <c r="GVT442" s="154"/>
      <c r="GVU442" s="154"/>
      <c r="GVV442" s="154"/>
      <c r="GVW442" s="154"/>
      <c r="GVX442" s="154"/>
      <c r="GVY442" s="154"/>
      <c r="GVZ442" s="154"/>
      <c r="GWA442" s="154"/>
      <c r="GWB442" s="154"/>
      <c r="GWC442" s="154"/>
      <c r="GWD442" s="154"/>
      <c r="GWE442" s="154"/>
      <c r="GWF442" s="154"/>
      <c r="GWG442" s="154"/>
      <c r="GWH442" s="154"/>
      <c r="GWI442" s="154"/>
      <c r="GWJ442" s="154"/>
      <c r="GWK442" s="154"/>
      <c r="GWL442" s="154"/>
      <c r="GWM442" s="154"/>
      <c r="GWN442" s="154"/>
      <c r="GWO442" s="154"/>
      <c r="GWP442" s="154"/>
      <c r="GWQ442" s="154"/>
      <c r="GWR442" s="154"/>
      <c r="GWS442" s="154"/>
      <c r="GWT442" s="154"/>
      <c r="GWU442" s="154"/>
      <c r="GWV442" s="154"/>
      <c r="GWW442" s="154"/>
      <c r="GWX442" s="154"/>
      <c r="GWY442" s="154"/>
      <c r="GWZ442" s="154"/>
      <c r="GXA442" s="154"/>
      <c r="GXB442" s="154"/>
      <c r="GXC442" s="154"/>
      <c r="GXD442" s="154"/>
      <c r="GXE442" s="154"/>
      <c r="GXF442" s="154"/>
      <c r="GXG442" s="154"/>
      <c r="GXH442" s="154"/>
      <c r="GXI442" s="154"/>
      <c r="GXJ442" s="154"/>
      <c r="GXK442" s="154"/>
      <c r="GXL442" s="154"/>
      <c r="GXM442" s="154"/>
      <c r="GXN442" s="154"/>
      <c r="GXO442" s="154"/>
      <c r="GXP442" s="154"/>
      <c r="GXQ442" s="154"/>
      <c r="GXR442" s="154"/>
      <c r="GXS442" s="154"/>
      <c r="GXT442" s="154"/>
      <c r="GXU442" s="154"/>
      <c r="GXV442" s="154"/>
      <c r="GXW442" s="154"/>
      <c r="GXX442" s="154"/>
      <c r="GXY442" s="154"/>
      <c r="GXZ442" s="154"/>
      <c r="GYA442" s="154"/>
      <c r="GYB442" s="154"/>
      <c r="GYC442" s="154"/>
      <c r="GYD442" s="154"/>
      <c r="GYE442" s="154"/>
      <c r="GYF442" s="154"/>
      <c r="GYG442" s="154"/>
      <c r="GYH442" s="154"/>
      <c r="GYI442" s="154"/>
      <c r="GYJ442" s="154"/>
      <c r="GYK442" s="154"/>
      <c r="GYL442" s="154"/>
      <c r="GYM442" s="154"/>
      <c r="GYN442" s="154"/>
      <c r="GYO442" s="154"/>
      <c r="GYP442" s="154"/>
      <c r="GYQ442" s="154"/>
      <c r="GYR442" s="154"/>
      <c r="GYS442" s="154"/>
      <c r="GYT442" s="154"/>
      <c r="GYU442" s="154"/>
      <c r="GYV442" s="154"/>
      <c r="GYW442" s="154"/>
      <c r="GYX442" s="154"/>
      <c r="GYY442" s="154"/>
      <c r="GYZ442" s="154"/>
      <c r="GZA442" s="154"/>
      <c r="GZB442" s="154"/>
      <c r="GZC442" s="154"/>
      <c r="GZD442" s="154"/>
      <c r="GZE442" s="154"/>
      <c r="GZF442" s="154"/>
      <c r="GZG442" s="154"/>
      <c r="GZH442" s="154"/>
      <c r="GZI442" s="154"/>
      <c r="GZJ442" s="154"/>
      <c r="GZK442" s="154"/>
      <c r="GZL442" s="154"/>
      <c r="GZM442" s="154"/>
      <c r="GZN442" s="154"/>
      <c r="GZO442" s="154"/>
      <c r="GZP442" s="154"/>
      <c r="GZQ442" s="154"/>
      <c r="GZR442" s="154"/>
      <c r="GZS442" s="154"/>
      <c r="GZT442" s="154"/>
      <c r="GZU442" s="154"/>
      <c r="GZV442" s="154"/>
      <c r="GZW442" s="154"/>
      <c r="GZX442" s="154"/>
      <c r="GZY442" s="154"/>
      <c r="GZZ442" s="154"/>
      <c r="HAA442" s="154"/>
      <c r="HAB442" s="154"/>
      <c r="HAC442" s="154"/>
      <c r="HAD442" s="154"/>
      <c r="HAE442" s="154"/>
      <c r="HAF442" s="154"/>
      <c r="HAG442" s="154"/>
      <c r="HAH442" s="154"/>
      <c r="HAI442" s="154"/>
      <c r="HAJ442" s="154"/>
      <c r="HAK442" s="154"/>
      <c r="HAL442" s="154"/>
      <c r="HAM442" s="154"/>
      <c r="HAN442" s="154"/>
      <c r="HAO442" s="154"/>
      <c r="HAP442" s="154"/>
      <c r="HAQ442" s="154"/>
      <c r="HAR442" s="154"/>
      <c r="HAS442" s="154"/>
      <c r="HAT442" s="154"/>
      <c r="HAU442" s="154"/>
      <c r="HAV442" s="154"/>
      <c r="HAW442" s="154"/>
      <c r="HAX442" s="154"/>
      <c r="HAY442" s="154"/>
      <c r="HAZ442" s="154"/>
      <c r="HBA442" s="154"/>
      <c r="HBB442" s="154"/>
      <c r="HBC442" s="154"/>
      <c r="HBD442" s="154"/>
      <c r="HBE442" s="154"/>
      <c r="HBF442" s="154"/>
      <c r="HBG442" s="154"/>
      <c r="HBH442" s="154"/>
      <c r="HBI442" s="154"/>
      <c r="HBJ442" s="154"/>
      <c r="HBK442" s="154"/>
      <c r="HBL442" s="154"/>
      <c r="HBM442" s="154"/>
      <c r="HBN442" s="154"/>
      <c r="HBO442" s="154"/>
      <c r="HBP442" s="154"/>
      <c r="HBQ442" s="154"/>
      <c r="HBR442" s="154"/>
      <c r="HBS442" s="154"/>
      <c r="HBT442" s="154"/>
      <c r="HBU442" s="154"/>
      <c r="HBV442" s="154"/>
      <c r="HBW442" s="154"/>
      <c r="HBX442" s="154"/>
      <c r="HBY442" s="154"/>
      <c r="HBZ442" s="154"/>
      <c r="HCA442" s="154"/>
      <c r="HCB442" s="154"/>
      <c r="HCC442" s="154"/>
      <c r="HCD442" s="154"/>
      <c r="HCE442" s="154"/>
      <c r="HCF442" s="154"/>
      <c r="HCG442" s="154"/>
      <c r="HCH442" s="154"/>
      <c r="HCI442" s="154"/>
      <c r="HCJ442" s="154"/>
      <c r="HCK442" s="154"/>
      <c r="HCL442" s="154"/>
      <c r="HCM442" s="154"/>
      <c r="HCN442" s="154"/>
      <c r="HCO442" s="154"/>
      <c r="HCP442" s="154"/>
      <c r="HCQ442" s="154"/>
      <c r="HCR442" s="154"/>
      <c r="HCS442" s="154"/>
      <c r="HCT442" s="154"/>
      <c r="HCU442" s="154"/>
      <c r="HCV442" s="154"/>
      <c r="HCW442" s="154"/>
      <c r="HCX442" s="154"/>
      <c r="HCY442" s="154"/>
      <c r="HCZ442" s="154"/>
      <c r="HDA442" s="154"/>
      <c r="HDB442" s="154"/>
      <c r="HDC442" s="154"/>
      <c r="HDD442" s="154"/>
      <c r="HDE442" s="154"/>
      <c r="HDF442" s="154"/>
      <c r="HDG442" s="154"/>
      <c r="HDH442" s="154"/>
      <c r="HDI442" s="154"/>
      <c r="HDJ442" s="154"/>
      <c r="HDK442" s="154"/>
      <c r="HDL442" s="154"/>
      <c r="HDM442" s="154"/>
      <c r="HDN442" s="154"/>
      <c r="HDO442" s="154"/>
      <c r="HDP442" s="154"/>
      <c r="HDQ442" s="154"/>
      <c r="HDR442" s="154"/>
      <c r="HDS442" s="154"/>
      <c r="HDT442" s="154"/>
      <c r="HDU442" s="154"/>
      <c r="HDV442" s="154"/>
      <c r="HDW442" s="154"/>
      <c r="HDX442" s="154"/>
      <c r="HDY442" s="154"/>
      <c r="HDZ442" s="154"/>
      <c r="HEA442" s="154"/>
      <c r="HEB442" s="154"/>
      <c r="HEC442" s="154"/>
      <c r="HED442" s="154"/>
      <c r="HEE442" s="154"/>
      <c r="HEF442" s="154"/>
      <c r="HEG442" s="154"/>
      <c r="HEH442" s="154"/>
      <c r="HEI442" s="154"/>
      <c r="HEJ442" s="154"/>
      <c r="HEK442" s="154"/>
      <c r="HEL442" s="154"/>
      <c r="HEM442" s="154"/>
      <c r="HEN442" s="154"/>
      <c r="HEO442" s="154"/>
      <c r="HEP442" s="154"/>
      <c r="HEQ442" s="154"/>
      <c r="HER442" s="154"/>
      <c r="HES442" s="154"/>
      <c r="HET442" s="154"/>
      <c r="HEU442" s="154"/>
      <c r="HEV442" s="154"/>
      <c r="HEW442" s="154"/>
      <c r="HEX442" s="154"/>
      <c r="HEY442" s="154"/>
      <c r="HEZ442" s="154"/>
      <c r="HFA442" s="154"/>
      <c r="HFB442" s="154"/>
      <c r="HFC442" s="154"/>
      <c r="HFD442" s="154"/>
      <c r="HFE442" s="154"/>
      <c r="HFF442" s="154"/>
      <c r="HFG442" s="154"/>
      <c r="HFH442" s="154"/>
      <c r="HFI442" s="154"/>
      <c r="HFJ442" s="154"/>
      <c r="HFK442" s="154"/>
      <c r="HFL442" s="154"/>
      <c r="HFM442" s="154"/>
      <c r="HFN442" s="154"/>
      <c r="HFO442" s="154"/>
      <c r="HFP442" s="154"/>
      <c r="HFQ442" s="154"/>
      <c r="HFR442" s="154"/>
      <c r="HFS442" s="154"/>
      <c r="HFT442" s="154"/>
      <c r="HFU442" s="154"/>
      <c r="HFV442" s="154"/>
      <c r="HFW442" s="154"/>
      <c r="HFX442" s="154"/>
      <c r="HFY442" s="154"/>
      <c r="HFZ442" s="154"/>
      <c r="HGA442" s="154"/>
      <c r="HGB442" s="154"/>
      <c r="HGC442" s="154"/>
      <c r="HGD442" s="154"/>
      <c r="HGE442" s="154"/>
      <c r="HGF442" s="154"/>
      <c r="HGG442" s="154"/>
      <c r="HGH442" s="154"/>
      <c r="HGI442" s="154"/>
      <c r="HGJ442" s="154"/>
      <c r="HGK442" s="154"/>
      <c r="HGL442" s="154"/>
      <c r="HGM442" s="154"/>
      <c r="HGN442" s="154"/>
      <c r="HGO442" s="154"/>
      <c r="HGP442" s="154"/>
      <c r="HGQ442" s="154"/>
      <c r="HGR442" s="154"/>
      <c r="HGS442" s="154"/>
      <c r="HGT442" s="154"/>
      <c r="HGU442" s="154"/>
      <c r="HGV442" s="154"/>
      <c r="HGW442" s="154"/>
      <c r="HGX442" s="154"/>
      <c r="HGY442" s="154"/>
      <c r="HGZ442" s="154"/>
      <c r="HHA442" s="154"/>
      <c r="HHB442" s="154"/>
      <c r="HHC442" s="154"/>
      <c r="HHD442" s="154"/>
      <c r="HHE442" s="154"/>
      <c r="HHF442" s="154"/>
      <c r="HHG442" s="154"/>
      <c r="HHH442" s="154"/>
      <c r="HHI442" s="154"/>
      <c r="HHJ442" s="154"/>
      <c r="HHK442" s="154"/>
      <c r="HHL442" s="154"/>
      <c r="HHM442" s="154"/>
      <c r="HHN442" s="154"/>
      <c r="HHO442" s="154"/>
      <c r="HHP442" s="154"/>
      <c r="HHQ442" s="154"/>
      <c r="HHR442" s="154"/>
      <c r="HHS442" s="154"/>
      <c r="HHT442" s="154"/>
      <c r="HHU442" s="154"/>
      <c r="HHV442" s="154"/>
      <c r="HHW442" s="154"/>
      <c r="HHX442" s="154"/>
      <c r="HHY442" s="154"/>
      <c r="HHZ442" s="154"/>
      <c r="HIA442" s="154"/>
      <c r="HIB442" s="154"/>
      <c r="HIC442" s="154"/>
      <c r="HID442" s="154"/>
      <c r="HIE442" s="154"/>
      <c r="HIF442" s="154"/>
      <c r="HIG442" s="154"/>
      <c r="HIH442" s="154"/>
      <c r="HII442" s="154"/>
      <c r="HIJ442" s="154"/>
      <c r="HIK442" s="154"/>
      <c r="HIL442" s="154"/>
      <c r="HIM442" s="154"/>
      <c r="HIN442" s="154"/>
      <c r="HIO442" s="154"/>
      <c r="HIP442" s="154"/>
      <c r="HIQ442" s="154"/>
      <c r="HIR442" s="154"/>
      <c r="HIS442" s="154"/>
      <c r="HIT442" s="154"/>
      <c r="HIU442" s="154"/>
      <c r="HIV442" s="154"/>
      <c r="HIW442" s="154"/>
      <c r="HIX442" s="154"/>
      <c r="HIY442" s="154"/>
      <c r="HIZ442" s="154"/>
      <c r="HJA442" s="154"/>
      <c r="HJB442" s="154"/>
      <c r="HJC442" s="154"/>
      <c r="HJD442" s="154"/>
      <c r="HJE442" s="154"/>
      <c r="HJF442" s="154"/>
      <c r="HJG442" s="154"/>
      <c r="HJH442" s="154"/>
      <c r="HJI442" s="154"/>
      <c r="HJJ442" s="154"/>
      <c r="HJK442" s="154"/>
      <c r="HJL442" s="154"/>
      <c r="HJM442" s="154"/>
      <c r="HJN442" s="154"/>
      <c r="HJO442" s="154"/>
      <c r="HJP442" s="154"/>
      <c r="HJQ442" s="154"/>
      <c r="HJR442" s="154"/>
      <c r="HJS442" s="154"/>
      <c r="HJT442" s="154"/>
      <c r="HJU442" s="154"/>
      <c r="HJV442" s="154"/>
      <c r="HJW442" s="154"/>
      <c r="HJX442" s="154"/>
      <c r="HJY442" s="154"/>
      <c r="HJZ442" s="154"/>
      <c r="HKA442" s="154"/>
      <c r="HKB442" s="154"/>
      <c r="HKC442" s="154"/>
      <c r="HKD442" s="154"/>
      <c r="HKE442" s="154"/>
      <c r="HKF442" s="154"/>
      <c r="HKG442" s="154"/>
      <c r="HKH442" s="154"/>
      <c r="HKI442" s="154"/>
      <c r="HKJ442" s="154"/>
      <c r="HKK442" s="154"/>
      <c r="HKL442" s="154"/>
      <c r="HKM442" s="154"/>
      <c r="HKN442" s="154"/>
      <c r="HKO442" s="154"/>
      <c r="HKP442" s="154"/>
      <c r="HKQ442" s="154"/>
      <c r="HKR442" s="154"/>
      <c r="HKS442" s="154"/>
      <c r="HKT442" s="154"/>
      <c r="HKU442" s="154"/>
      <c r="HKV442" s="154"/>
      <c r="HKW442" s="154"/>
      <c r="HKX442" s="154"/>
      <c r="HKY442" s="154"/>
      <c r="HKZ442" s="154"/>
      <c r="HLA442" s="154"/>
      <c r="HLB442" s="154"/>
      <c r="HLC442" s="154"/>
      <c r="HLD442" s="154"/>
      <c r="HLE442" s="154"/>
      <c r="HLF442" s="154"/>
      <c r="HLG442" s="154"/>
      <c r="HLH442" s="154"/>
      <c r="HLI442" s="154"/>
      <c r="HLJ442" s="154"/>
      <c r="HLK442" s="154"/>
      <c r="HLL442" s="154"/>
      <c r="HLM442" s="154"/>
      <c r="HLN442" s="154"/>
      <c r="HLO442" s="154"/>
      <c r="HLP442" s="154"/>
      <c r="HLQ442" s="154"/>
      <c r="HLR442" s="154"/>
      <c r="HLS442" s="154"/>
      <c r="HLT442" s="154"/>
      <c r="HLU442" s="154"/>
      <c r="HLV442" s="154"/>
      <c r="HLW442" s="154"/>
      <c r="HLX442" s="154"/>
      <c r="HLY442" s="154"/>
      <c r="HLZ442" s="154"/>
      <c r="HMA442" s="154"/>
      <c r="HMB442" s="154"/>
      <c r="HMC442" s="154"/>
      <c r="HMD442" s="154"/>
      <c r="HME442" s="154"/>
      <c r="HMF442" s="154"/>
      <c r="HMG442" s="154"/>
      <c r="HMH442" s="154"/>
      <c r="HMI442" s="154"/>
      <c r="HMJ442" s="154"/>
      <c r="HMK442" s="154"/>
      <c r="HML442" s="154"/>
      <c r="HMM442" s="154"/>
      <c r="HMN442" s="154"/>
      <c r="HMO442" s="154"/>
      <c r="HMP442" s="154"/>
      <c r="HMQ442" s="154"/>
      <c r="HMR442" s="154"/>
      <c r="HMS442" s="154"/>
      <c r="HMT442" s="154"/>
      <c r="HMU442" s="154"/>
      <c r="HMV442" s="154"/>
      <c r="HMW442" s="154"/>
      <c r="HMX442" s="154"/>
      <c r="HMY442" s="154"/>
      <c r="HMZ442" s="154"/>
      <c r="HNA442" s="154"/>
      <c r="HNB442" s="154"/>
      <c r="HNC442" s="154"/>
      <c r="HND442" s="154"/>
      <c r="HNE442" s="154"/>
      <c r="HNF442" s="154"/>
      <c r="HNG442" s="154"/>
      <c r="HNH442" s="154"/>
      <c r="HNI442" s="154"/>
      <c r="HNJ442" s="154"/>
      <c r="HNK442" s="154"/>
      <c r="HNL442" s="154"/>
      <c r="HNM442" s="154"/>
      <c r="HNN442" s="154"/>
      <c r="HNO442" s="154"/>
      <c r="HNP442" s="154"/>
      <c r="HNQ442" s="154"/>
      <c r="HNR442" s="154"/>
      <c r="HNS442" s="154"/>
      <c r="HNT442" s="154"/>
      <c r="HNU442" s="154"/>
      <c r="HNV442" s="154"/>
      <c r="HNW442" s="154"/>
      <c r="HNX442" s="154"/>
      <c r="HNY442" s="154"/>
      <c r="HNZ442" s="154"/>
      <c r="HOA442" s="154"/>
      <c r="HOB442" s="154"/>
      <c r="HOC442" s="154"/>
      <c r="HOD442" s="154"/>
      <c r="HOE442" s="154"/>
      <c r="HOF442" s="154"/>
      <c r="HOG442" s="154"/>
      <c r="HOH442" s="154"/>
      <c r="HOI442" s="154"/>
      <c r="HOJ442" s="154"/>
      <c r="HOK442" s="154"/>
      <c r="HOL442" s="154"/>
      <c r="HOM442" s="154"/>
      <c r="HON442" s="154"/>
      <c r="HOO442" s="154"/>
      <c r="HOP442" s="154"/>
      <c r="HOQ442" s="154"/>
      <c r="HOR442" s="154"/>
      <c r="HOS442" s="154"/>
      <c r="HOT442" s="154"/>
      <c r="HOU442" s="154"/>
      <c r="HOV442" s="154"/>
      <c r="HOW442" s="154"/>
      <c r="HOX442" s="154"/>
      <c r="HOY442" s="154"/>
      <c r="HOZ442" s="154"/>
      <c r="HPA442" s="154"/>
      <c r="HPB442" s="154"/>
      <c r="HPC442" s="154"/>
      <c r="HPD442" s="154"/>
      <c r="HPE442" s="154"/>
      <c r="HPF442" s="154"/>
      <c r="HPG442" s="154"/>
      <c r="HPH442" s="154"/>
      <c r="HPI442" s="154"/>
      <c r="HPJ442" s="154"/>
      <c r="HPK442" s="154"/>
      <c r="HPL442" s="154"/>
      <c r="HPM442" s="154"/>
      <c r="HPN442" s="154"/>
      <c r="HPO442" s="154"/>
      <c r="HPP442" s="154"/>
      <c r="HPQ442" s="154"/>
      <c r="HPR442" s="154"/>
      <c r="HPS442" s="154"/>
      <c r="HPT442" s="154"/>
      <c r="HPU442" s="154"/>
      <c r="HPV442" s="154"/>
      <c r="HPW442" s="154"/>
      <c r="HPX442" s="154"/>
      <c r="HPY442" s="154"/>
      <c r="HPZ442" s="154"/>
      <c r="HQA442" s="154"/>
      <c r="HQB442" s="154"/>
      <c r="HQC442" s="154"/>
      <c r="HQD442" s="154"/>
      <c r="HQE442" s="154"/>
      <c r="HQF442" s="154"/>
      <c r="HQG442" s="154"/>
      <c r="HQH442" s="154"/>
      <c r="HQI442" s="154"/>
      <c r="HQJ442" s="154"/>
      <c r="HQK442" s="154"/>
      <c r="HQL442" s="154"/>
      <c r="HQM442" s="154"/>
      <c r="HQN442" s="154"/>
      <c r="HQO442" s="154"/>
      <c r="HQP442" s="154"/>
      <c r="HQQ442" s="154"/>
      <c r="HQR442" s="154"/>
      <c r="HQS442" s="154"/>
      <c r="HQT442" s="154"/>
      <c r="HQU442" s="154"/>
      <c r="HQV442" s="154"/>
      <c r="HQW442" s="154"/>
      <c r="HQX442" s="154"/>
      <c r="HQY442" s="154"/>
      <c r="HQZ442" s="154"/>
      <c r="HRA442" s="154"/>
      <c r="HRB442" s="154"/>
      <c r="HRC442" s="154"/>
      <c r="HRD442" s="154"/>
      <c r="HRE442" s="154"/>
      <c r="HRF442" s="154"/>
      <c r="HRG442" s="154"/>
      <c r="HRH442" s="154"/>
      <c r="HRI442" s="154"/>
      <c r="HRJ442" s="154"/>
      <c r="HRK442" s="154"/>
      <c r="HRL442" s="154"/>
      <c r="HRM442" s="154"/>
      <c r="HRN442" s="154"/>
      <c r="HRO442" s="154"/>
      <c r="HRP442" s="154"/>
      <c r="HRQ442" s="154"/>
      <c r="HRR442" s="154"/>
      <c r="HRS442" s="154"/>
      <c r="HRT442" s="154"/>
      <c r="HRU442" s="154"/>
      <c r="HRV442" s="154"/>
      <c r="HRW442" s="154"/>
      <c r="HRX442" s="154"/>
      <c r="HRY442" s="154"/>
      <c r="HRZ442" s="154"/>
      <c r="HSA442" s="154"/>
      <c r="HSB442" s="154"/>
      <c r="HSC442" s="154"/>
      <c r="HSD442" s="154"/>
      <c r="HSE442" s="154"/>
      <c r="HSF442" s="154"/>
      <c r="HSG442" s="154"/>
      <c r="HSH442" s="154"/>
      <c r="HSI442" s="154"/>
      <c r="HSJ442" s="154"/>
      <c r="HSK442" s="154"/>
      <c r="HSL442" s="154"/>
      <c r="HSM442" s="154"/>
      <c r="HSN442" s="154"/>
      <c r="HSO442" s="154"/>
      <c r="HSP442" s="154"/>
      <c r="HSQ442" s="154"/>
      <c r="HSR442" s="154"/>
      <c r="HSS442" s="154"/>
      <c r="HST442" s="154"/>
      <c r="HSU442" s="154"/>
      <c r="HSV442" s="154"/>
      <c r="HSW442" s="154"/>
      <c r="HSX442" s="154"/>
      <c r="HSY442" s="154"/>
      <c r="HSZ442" s="154"/>
      <c r="HTA442" s="154"/>
      <c r="HTB442" s="154"/>
      <c r="HTC442" s="154"/>
      <c r="HTD442" s="154"/>
      <c r="HTE442" s="154"/>
      <c r="HTF442" s="154"/>
      <c r="HTG442" s="154"/>
      <c r="HTH442" s="154"/>
      <c r="HTI442" s="154"/>
      <c r="HTJ442" s="154"/>
      <c r="HTK442" s="154"/>
      <c r="HTL442" s="154"/>
      <c r="HTM442" s="154"/>
      <c r="HTN442" s="154"/>
      <c r="HTO442" s="154"/>
      <c r="HTP442" s="154"/>
      <c r="HTQ442" s="154"/>
      <c r="HTR442" s="154"/>
      <c r="HTS442" s="154"/>
      <c r="HTT442" s="154"/>
      <c r="HTU442" s="154"/>
      <c r="HTV442" s="154"/>
      <c r="HTW442" s="154"/>
      <c r="HTX442" s="154"/>
      <c r="HTY442" s="154"/>
      <c r="HTZ442" s="154"/>
      <c r="HUA442" s="154"/>
      <c r="HUB442" s="154"/>
      <c r="HUC442" s="154"/>
      <c r="HUD442" s="154"/>
      <c r="HUE442" s="154"/>
      <c r="HUF442" s="154"/>
      <c r="HUG442" s="154"/>
      <c r="HUH442" s="154"/>
      <c r="HUI442" s="154"/>
      <c r="HUJ442" s="154"/>
      <c r="HUK442" s="154"/>
      <c r="HUL442" s="154"/>
      <c r="HUM442" s="154"/>
      <c r="HUN442" s="154"/>
      <c r="HUO442" s="154"/>
      <c r="HUP442" s="154"/>
      <c r="HUQ442" s="154"/>
      <c r="HUR442" s="154"/>
      <c r="HUS442" s="154"/>
      <c r="HUT442" s="154"/>
      <c r="HUU442" s="154"/>
      <c r="HUV442" s="154"/>
      <c r="HUW442" s="154"/>
      <c r="HUX442" s="154"/>
      <c r="HUY442" s="154"/>
      <c r="HUZ442" s="154"/>
      <c r="HVA442" s="154"/>
      <c r="HVB442" s="154"/>
      <c r="HVC442" s="154"/>
      <c r="HVD442" s="154"/>
      <c r="HVE442" s="154"/>
      <c r="HVF442" s="154"/>
      <c r="HVG442" s="154"/>
      <c r="HVH442" s="154"/>
      <c r="HVI442" s="154"/>
      <c r="HVJ442" s="154"/>
      <c r="HVK442" s="154"/>
      <c r="HVL442" s="154"/>
      <c r="HVM442" s="154"/>
      <c r="HVN442" s="154"/>
      <c r="HVO442" s="154"/>
      <c r="HVP442" s="154"/>
      <c r="HVQ442" s="154"/>
      <c r="HVR442" s="154"/>
      <c r="HVS442" s="154"/>
      <c r="HVT442" s="154"/>
      <c r="HVU442" s="154"/>
      <c r="HVV442" s="154"/>
      <c r="HVW442" s="154"/>
      <c r="HVX442" s="154"/>
      <c r="HVY442" s="154"/>
      <c r="HVZ442" s="154"/>
      <c r="HWA442" s="154"/>
      <c r="HWB442" s="154"/>
      <c r="HWC442" s="154"/>
      <c r="HWD442" s="154"/>
      <c r="HWE442" s="154"/>
      <c r="HWF442" s="154"/>
      <c r="HWG442" s="154"/>
      <c r="HWH442" s="154"/>
      <c r="HWI442" s="154"/>
      <c r="HWJ442" s="154"/>
      <c r="HWK442" s="154"/>
      <c r="HWL442" s="154"/>
      <c r="HWM442" s="154"/>
      <c r="HWN442" s="154"/>
      <c r="HWO442" s="154"/>
      <c r="HWP442" s="154"/>
      <c r="HWQ442" s="154"/>
      <c r="HWR442" s="154"/>
      <c r="HWS442" s="154"/>
      <c r="HWT442" s="154"/>
      <c r="HWU442" s="154"/>
      <c r="HWV442" s="154"/>
      <c r="HWW442" s="154"/>
      <c r="HWX442" s="154"/>
      <c r="HWY442" s="154"/>
      <c r="HWZ442" s="154"/>
      <c r="HXA442" s="154"/>
      <c r="HXB442" s="154"/>
      <c r="HXC442" s="154"/>
      <c r="HXD442" s="154"/>
      <c r="HXE442" s="154"/>
      <c r="HXF442" s="154"/>
      <c r="HXG442" s="154"/>
      <c r="HXH442" s="154"/>
      <c r="HXI442" s="154"/>
      <c r="HXJ442" s="154"/>
      <c r="HXK442" s="154"/>
      <c r="HXL442" s="154"/>
      <c r="HXM442" s="154"/>
      <c r="HXN442" s="154"/>
      <c r="HXO442" s="154"/>
      <c r="HXP442" s="154"/>
      <c r="HXQ442" s="154"/>
      <c r="HXR442" s="154"/>
      <c r="HXS442" s="154"/>
      <c r="HXT442" s="154"/>
      <c r="HXU442" s="154"/>
      <c r="HXV442" s="154"/>
      <c r="HXW442" s="154"/>
      <c r="HXX442" s="154"/>
      <c r="HXY442" s="154"/>
      <c r="HXZ442" s="154"/>
      <c r="HYA442" s="154"/>
      <c r="HYB442" s="154"/>
      <c r="HYC442" s="154"/>
      <c r="HYD442" s="154"/>
      <c r="HYE442" s="154"/>
      <c r="HYF442" s="154"/>
      <c r="HYG442" s="154"/>
      <c r="HYH442" s="154"/>
      <c r="HYI442" s="154"/>
      <c r="HYJ442" s="154"/>
      <c r="HYK442" s="154"/>
      <c r="HYL442" s="154"/>
      <c r="HYM442" s="154"/>
      <c r="HYN442" s="154"/>
      <c r="HYO442" s="154"/>
      <c r="HYP442" s="154"/>
      <c r="HYQ442" s="154"/>
      <c r="HYR442" s="154"/>
      <c r="HYS442" s="154"/>
      <c r="HYT442" s="154"/>
      <c r="HYU442" s="154"/>
      <c r="HYV442" s="154"/>
      <c r="HYW442" s="154"/>
      <c r="HYX442" s="154"/>
      <c r="HYY442" s="154"/>
      <c r="HYZ442" s="154"/>
      <c r="HZA442" s="154"/>
      <c r="HZB442" s="154"/>
      <c r="HZC442" s="154"/>
      <c r="HZD442" s="154"/>
      <c r="HZE442" s="154"/>
      <c r="HZF442" s="154"/>
      <c r="HZG442" s="154"/>
      <c r="HZH442" s="154"/>
      <c r="HZI442" s="154"/>
      <c r="HZJ442" s="154"/>
      <c r="HZK442" s="154"/>
      <c r="HZL442" s="154"/>
      <c r="HZM442" s="154"/>
      <c r="HZN442" s="154"/>
      <c r="HZO442" s="154"/>
      <c r="HZP442" s="154"/>
      <c r="HZQ442" s="154"/>
      <c r="HZR442" s="154"/>
      <c r="HZS442" s="154"/>
      <c r="HZT442" s="154"/>
      <c r="HZU442" s="154"/>
      <c r="HZV442" s="154"/>
      <c r="HZW442" s="154"/>
      <c r="HZX442" s="154"/>
      <c r="HZY442" s="154"/>
      <c r="HZZ442" s="154"/>
      <c r="IAA442" s="154"/>
      <c r="IAB442" s="154"/>
      <c r="IAC442" s="154"/>
      <c r="IAD442" s="154"/>
      <c r="IAE442" s="154"/>
      <c r="IAF442" s="154"/>
      <c r="IAG442" s="154"/>
      <c r="IAH442" s="154"/>
      <c r="IAI442" s="154"/>
      <c r="IAJ442" s="154"/>
      <c r="IAK442" s="154"/>
      <c r="IAL442" s="154"/>
      <c r="IAM442" s="154"/>
      <c r="IAN442" s="154"/>
      <c r="IAO442" s="154"/>
      <c r="IAP442" s="154"/>
      <c r="IAQ442" s="154"/>
      <c r="IAR442" s="154"/>
      <c r="IAS442" s="154"/>
      <c r="IAT442" s="154"/>
      <c r="IAU442" s="154"/>
      <c r="IAV442" s="154"/>
      <c r="IAW442" s="154"/>
      <c r="IAX442" s="154"/>
      <c r="IAY442" s="154"/>
      <c r="IAZ442" s="154"/>
      <c r="IBA442" s="154"/>
      <c r="IBB442" s="154"/>
      <c r="IBC442" s="154"/>
      <c r="IBD442" s="154"/>
      <c r="IBE442" s="154"/>
      <c r="IBF442" s="154"/>
      <c r="IBG442" s="154"/>
      <c r="IBH442" s="154"/>
      <c r="IBI442" s="154"/>
      <c r="IBJ442" s="154"/>
      <c r="IBK442" s="154"/>
      <c r="IBL442" s="154"/>
      <c r="IBM442" s="154"/>
      <c r="IBN442" s="154"/>
      <c r="IBO442" s="154"/>
      <c r="IBP442" s="154"/>
      <c r="IBQ442" s="154"/>
      <c r="IBR442" s="154"/>
      <c r="IBS442" s="154"/>
      <c r="IBT442" s="154"/>
      <c r="IBU442" s="154"/>
      <c r="IBV442" s="154"/>
      <c r="IBW442" s="154"/>
      <c r="IBX442" s="154"/>
      <c r="IBY442" s="154"/>
      <c r="IBZ442" s="154"/>
      <c r="ICA442" s="154"/>
      <c r="ICB442" s="154"/>
      <c r="ICC442" s="154"/>
      <c r="ICD442" s="154"/>
      <c r="ICE442" s="154"/>
      <c r="ICF442" s="154"/>
      <c r="ICG442" s="154"/>
      <c r="ICH442" s="154"/>
      <c r="ICI442" s="154"/>
      <c r="ICJ442" s="154"/>
      <c r="ICK442" s="154"/>
      <c r="ICL442" s="154"/>
      <c r="ICM442" s="154"/>
      <c r="ICN442" s="154"/>
      <c r="ICO442" s="154"/>
      <c r="ICP442" s="154"/>
      <c r="ICQ442" s="154"/>
      <c r="ICR442" s="154"/>
      <c r="ICS442" s="154"/>
      <c r="ICT442" s="154"/>
      <c r="ICU442" s="154"/>
      <c r="ICV442" s="154"/>
      <c r="ICW442" s="154"/>
      <c r="ICX442" s="154"/>
      <c r="ICY442" s="154"/>
      <c r="ICZ442" s="154"/>
      <c r="IDA442" s="154"/>
      <c r="IDB442" s="154"/>
      <c r="IDC442" s="154"/>
      <c r="IDD442" s="154"/>
      <c r="IDE442" s="154"/>
      <c r="IDF442" s="154"/>
      <c r="IDG442" s="154"/>
      <c r="IDH442" s="154"/>
      <c r="IDI442" s="154"/>
      <c r="IDJ442" s="154"/>
      <c r="IDK442" s="154"/>
      <c r="IDL442" s="154"/>
      <c r="IDM442" s="154"/>
      <c r="IDN442" s="154"/>
      <c r="IDO442" s="154"/>
      <c r="IDP442" s="154"/>
      <c r="IDQ442" s="154"/>
      <c r="IDR442" s="154"/>
      <c r="IDS442" s="154"/>
      <c r="IDT442" s="154"/>
      <c r="IDU442" s="154"/>
      <c r="IDV442" s="154"/>
      <c r="IDW442" s="154"/>
      <c r="IDX442" s="154"/>
      <c r="IDY442" s="154"/>
      <c r="IDZ442" s="154"/>
      <c r="IEA442" s="154"/>
      <c r="IEB442" s="154"/>
      <c r="IEC442" s="154"/>
      <c r="IED442" s="154"/>
      <c r="IEE442" s="154"/>
      <c r="IEF442" s="154"/>
      <c r="IEG442" s="154"/>
      <c r="IEH442" s="154"/>
      <c r="IEI442" s="154"/>
      <c r="IEJ442" s="154"/>
      <c r="IEK442" s="154"/>
      <c r="IEL442" s="154"/>
      <c r="IEM442" s="154"/>
      <c r="IEN442" s="154"/>
      <c r="IEO442" s="154"/>
      <c r="IEP442" s="154"/>
      <c r="IEQ442" s="154"/>
      <c r="IER442" s="154"/>
      <c r="IES442" s="154"/>
      <c r="IET442" s="154"/>
      <c r="IEU442" s="154"/>
      <c r="IEV442" s="154"/>
      <c r="IEW442" s="154"/>
      <c r="IEX442" s="154"/>
      <c r="IEY442" s="154"/>
      <c r="IEZ442" s="154"/>
      <c r="IFA442" s="154"/>
      <c r="IFB442" s="154"/>
      <c r="IFC442" s="154"/>
      <c r="IFD442" s="154"/>
      <c r="IFE442" s="154"/>
      <c r="IFF442" s="154"/>
      <c r="IFG442" s="154"/>
      <c r="IFH442" s="154"/>
      <c r="IFI442" s="154"/>
      <c r="IFJ442" s="154"/>
      <c r="IFK442" s="154"/>
      <c r="IFL442" s="154"/>
      <c r="IFM442" s="154"/>
      <c r="IFN442" s="154"/>
      <c r="IFO442" s="154"/>
      <c r="IFP442" s="154"/>
      <c r="IFQ442" s="154"/>
      <c r="IFR442" s="154"/>
      <c r="IFS442" s="154"/>
      <c r="IFT442" s="154"/>
      <c r="IFU442" s="154"/>
      <c r="IFV442" s="154"/>
      <c r="IFW442" s="154"/>
      <c r="IFX442" s="154"/>
      <c r="IFY442" s="154"/>
      <c r="IFZ442" s="154"/>
      <c r="IGA442" s="154"/>
      <c r="IGB442" s="154"/>
      <c r="IGC442" s="154"/>
      <c r="IGD442" s="154"/>
      <c r="IGE442" s="154"/>
      <c r="IGF442" s="154"/>
      <c r="IGG442" s="154"/>
      <c r="IGH442" s="154"/>
      <c r="IGI442" s="154"/>
      <c r="IGJ442" s="154"/>
      <c r="IGK442" s="154"/>
      <c r="IGL442" s="154"/>
      <c r="IGM442" s="154"/>
      <c r="IGN442" s="154"/>
      <c r="IGO442" s="154"/>
      <c r="IGP442" s="154"/>
      <c r="IGQ442" s="154"/>
      <c r="IGR442" s="154"/>
      <c r="IGS442" s="154"/>
      <c r="IGT442" s="154"/>
      <c r="IGU442" s="154"/>
      <c r="IGV442" s="154"/>
      <c r="IGW442" s="154"/>
      <c r="IGX442" s="154"/>
      <c r="IGY442" s="154"/>
      <c r="IGZ442" s="154"/>
      <c r="IHA442" s="154"/>
      <c r="IHB442" s="154"/>
      <c r="IHC442" s="154"/>
      <c r="IHD442" s="154"/>
      <c r="IHE442" s="154"/>
      <c r="IHF442" s="154"/>
      <c r="IHG442" s="154"/>
      <c r="IHH442" s="154"/>
      <c r="IHI442" s="154"/>
      <c r="IHJ442" s="154"/>
      <c r="IHK442" s="154"/>
      <c r="IHL442" s="154"/>
      <c r="IHM442" s="154"/>
      <c r="IHN442" s="154"/>
      <c r="IHO442" s="154"/>
      <c r="IHP442" s="154"/>
      <c r="IHQ442" s="154"/>
      <c r="IHR442" s="154"/>
      <c r="IHS442" s="154"/>
      <c r="IHT442" s="154"/>
      <c r="IHU442" s="154"/>
      <c r="IHV442" s="154"/>
      <c r="IHW442" s="154"/>
      <c r="IHX442" s="154"/>
      <c r="IHY442" s="154"/>
      <c r="IHZ442" s="154"/>
      <c r="IIA442" s="154"/>
      <c r="IIB442" s="154"/>
      <c r="IIC442" s="154"/>
      <c r="IID442" s="154"/>
      <c r="IIE442" s="154"/>
      <c r="IIF442" s="154"/>
      <c r="IIG442" s="154"/>
      <c r="IIH442" s="154"/>
      <c r="III442" s="154"/>
      <c r="IIJ442" s="154"/>
      <c r="IIK442" s="154"/>
      <c r="IIL442" s="154"/>
      <c r="IIM442" s="154"/>
      <c r="IIN442" s="154"/>
      <c r="IIO442" s="154"/>
      <c r="IIP442" s="154"/>
      <c r="IIQ442" s="154"/>
      <c r="IIR442" s="154"/>
      <c r="IIS442" s="154"/>
      <c r="IIT442" s="154"/>
      <c r="IIU442" s="154"/>
      <c r="IIV442" s="154"/>
      <c r="IIW442" s="154"/>
      <c r="IIX442" s="154"/>
      <c r="IIY442" s="154"/>
      <c r="IIZ442" s="154"/>
      <c r="IJA442" s="154"/>
      <c r="IJB442" s="154"/>
      <c r="IJC442" s="154"/>
      <c r="IJD442" s="154"/>
      <c r="IJE442" s="154"/>
      <c r="IJF442" s="154"/>
      <c r="IJG442" s="154"/>
      <c r="IJH442" s="154"/>
      <c r="IJI442" s="154"/>
      <c r="IJJ442" s="154"/>
      <c r="IJK442" s="154"/>
      <c r="IJL442" s="154"/>
      <c r="IJM442" s="154"/>
      <c r="IJN442" s="154"/>
      <c r="IJO442" s="154"/>
      <c r="IJP442" s="154"/>
      <c r="IJQ442" s="154"/>
      <c r="IJR442" s="154"/>
      <c r="IJS442" s="154"/>
      <c r="IJT442" s="154"/>
      <c r="IJU442" s="154"/>
      <c r="IJV442" s="154"/>
      <c r="IJW442" s="154"/>
      <c r="IJX442" s="154"/>
      <c r="IJY442" s="154"/>
      <c r="IJZ442" s="154"/>
      <c r="IKA442" s="154"/>
      <c r="IKB442" s="154"/>
      <c r="IKC442" s="154"/>
      <c r="IKD442" s="154"/>
      <c r="IKE442" s="154"/>
      <c r="IKF442" s="154"/>
      <c r="IKG442" s="154"/>
      <c r="IKH442" s="154"/>
      <c r="IKI442" s="154"/>
      <c r="IKJ442" s="154"/>
      <c r="IKK442" s="154"/>
      <c r="IKL442" s="154"/>
      <c r="IKM442" s="154"/>
      <c r="IKN442" s="154"/>
      <c r="IKO442" s="154"/>
      <c r="IKP442" s="154"/>
      <c r="IKQ442" s="154"/>
      <c r="IKR442" s="154"/>
      <c r="IKS442" s="154"/>
      <c r="IKT442" s="154"/>
      <c r="IKU442" s="154"/>
      <c r="IKV442" s="154"/>
      <c r="IKW442" s="154"/>
      <c r="IKX442" s="154"/>
      <c r="IKY442" s="154"/>
      <c r="IKZ442" s="154"/>
      <c r="ILA442" s="154"/>
      <c r="ILB442" s="154"/>
      <c r="ILC442" s="154"/>
      <c r="ILD442" s="154"/>
      <c r="ILE442" s="154"/>
      <c r="ILF442" s="154"/>
      <c r="ILG442" s="154"/>
      <c r="ILH442" s="154"/>
      <c r="ILI442" s="154"/>
      <c r="ILJ442" s="154"/>
      <c r="ILK442" s="154"/>
      <c r="ILL442" s="154"/>
      <c r="ILM442" s="154"/>
      <c r="ILN442" s="154"/>
      <c r="ILO442" s="154"/>
      <c r="ILP442" s="154"/>
      <c r="ILQ442" s="154"/>
      <c r="ILR442" s="154"/>
      <c r="ILS442" s="154"/>
      <c r="ILT442" s="154"/>
      <c r="ILU442" s="154"/>
      <c r="ILV442" s="154"/>
      <c r="ILW442" s="154"/>
      <c r="ILX442" s="154"/>
      <c r="ILY442" s="154"/>
      <c r="ILZ442" s="154"/>
      <c r="IMA442" s="154"/>
      <c r="IMB442" s="154"/>
      <c r="IMC442" s="154"/>
      <c r="IMD442" s="154"/>
      <c r="IME442" s="154"/>
      <c r="IMF442" s="154"/>
      <c r="IMG442" s="154"/>
      <c r="IMH442" s="154"/>
      <c r="IMI442" s="154"/>
      <c r="IMJ442" s="154"/>
      <c r="IMK442" s="154"/>
      <c r="IML442" s="154"/>
      <c r="IMM442" s="154"/>
      <c r="IMN442" s="154"/>
      <c r="IMO442" s="154"/>
      <c r="IMP442" s="154"/>
      <c r="IMQ442" s="154"/>
      <c r="IMR442" s="154"/>
      <c r="IMS442" s="154"/>
      <c r="IMT442" s="154"/>
      <c r="IMU442" s="154"/>
      <c r="IMV442" s="154"/>
      <c r="IMW442" s="154"/>
      <c r="IMX442" s="154"/>
      <c r="IMY442" s="154"/>
      <c r="IMZ442" s="154"/>
      <c r="INA442" s="154"/>
      <c r="INB442" s="154"/>
      <c r="INC442" s="154"/>
      <c r="IND442" s="154"/>
      <c r="INE442" s="154"/>
      <c r="INF442" s="154"/>
      <c r="ING442" s="154"/>
      <c r="INH442" s="154"/>
      <c r="INI442" s="154"/>
      <c r="INJ442" s="154"/>
      <c r="INK442" s="154"/>
      <c r="INL442" s="154"/>
      <c r="INM442" s="154"/>
      <c r="INN442" s="154"/>
      <c r="INO442" s="154"/>
      <c r="INP442" s="154"/>
      <c r="INQ442" s="154"/>
      <c r="INR442" s="154"/>
      <c r="INS442" s="154"/>
      <c r="INT442" s="154"/>
      <c r="INU442" s="154"/>
      <c r="INV442" s="154"/>
      <c r="INW442" s="154"/>
      <c r="INX442" s="154"/>
      <c r="INY442" s="154"/>
      <c r="INZ442" s="154"/>
      <c r="IOA442" s="154"/>
      <c r="IOB442" s="154"/>
      <c r="IOC442" s="154"/>
      <c r="IOD442" s="154"/>
      <c r="IOE442" s="154"/>
      <c r="IOF442" s="154"/>
      <c r="IOG442" s="154"/>
      <c r="IOH442" s="154"/>
      <c r="IOI442" s="154"/>
      <c r="IOJ442" s="154"/>
      <c r="IOK442" s="154"/>
      <c r="IOL442" s="154"/>
      <c r="IOM442" s="154"/>
      <c r="ION442" s="154"/>
      <c r="IOO442" s="154"/>
      <c r="IOP442" s="154"/>
      <c r="IOQ442" s="154"/>
      <c r="IOR442" s="154"/>
      <c r="IOS442" s="154"/>
      <c r="IOT442" s="154"/>
      <c r="IOU442" s="154"/>
      <c r="IOV442" s="154"/>
      <c r="IOW442" s="154"/>
      <c r="IOX442" s="154"/>
      <c r="IOY442" s="154"/>
      <c r="IOZ442" s="154"/>
      <c r="IPA442" s="154"/>
      <c r="IPB442" s="154"/>
      <c r="IPC442" s="154"/>
      <c r="IPD442" s="154"/>
      <c r="IPE442" s="154"/>
      <c r="IPF442" s="154"/>
      <c r="IPG442" s="154"/>
      <c r="IPH442" s="154"/>
      <c r="IPI442" s="154"/>
      <c r="IPJ442" s="154"/>
      <c r="IPK442" s="154"/>
      <c r="IPL442" s="154"/>
      <c r="IPM442" s="154"/>
      <c r="IPN442" s="154"/>
      <c r="IPO442" s="154"/>
      <c r="IPP442" s="154"/>
      <c r="IPQ442" s="154"/>
      <c r="IPR442" s="154"/>
      <c r="IPS442" s="154"/>
      <c r="IPT442" s="154"/>
      <c r="IPU442" s="154"/>
      <c r="IPV442" s="154"/>
      <c r="IPW442" s="154"/>
      <c r="IPX442" s="154"/>
      <c r="IPY442" s="154"/>
      <c r="IPZ442" s="154"/>
      <c r="IQA442" s="154"/>
      <c r="IQB442" s="154"/>
      <c r="IQC442" s="154"/>
      <c r="IQD442" s="154"/>
      <c r="IQE442" s="154"/>
      <c r="IQF442" s="154"/>
      <c r="IQG442" s="154"/>
      <c r="IQH442" s="154"/>
      <c r="IQI442" s="154"/>
      <c r="IQJ442" s="154"/>
      <c r="IQK442" s="154"/>
      <c r="IQL442" s="154"/>
      <c r="IQM442" s="154"/>
      <c r="IQN442" s="154"/>
      <c r="IQO442" s="154"/>
      <c r="IQP442" s="154"/>
      <c r="IQQ442" s="154"/>
      <c r="IQR442" s="154"/>
      <c r="IQS442" s="154"/>
      <c r="IQT442" s="154"/>
      <c r="IQU442" s="154"/>
      <c r="IQV442" s="154"/>
      <c r="IQW442" s="154"/>
      <c r="IQX442" s="154"/>
      <c r="IQY442" s="154"/>
      <c r="IQZ442" s="154"/>
      <c r="IRA442" s="154"/>
      <c r="IRB442" s="154"/>
      <c r="IRC442" s="154"/>
      <c r="IRD442" s="154"/>
      <c r="IRE442" s="154"/>
      <c r="IRF442" s="154"/>
      <c r="IRG442" s="154"/>
      <c r="IRH442" s="154"/>
      <c r="IRI442" s="154"/>
      <c r="IRJ442" s="154"/>
      <c r="IRK442" s="154"/>
      <c r="IRL442" s="154"/>
      <c r="IRM442" s="154"/>
      <c r="IRN442" s="154"/>
      <c r="IRO442" s="154"/>
      <c r="IRP442" s="154"/>
      <c r="IRQ442" s="154"/>
      <c r="IRR442" s="154"/>
      <c r="IRS442" s="154"/>
      <c r="IRT442" s="154"/>
      <c r="IRU442" s="154"/>
      <c r="IRV442" s="154"/>
      <c r="IRW442" s="154"/>
      <c r="IRX442" s="154"/>
      <c r="IRY442" s="154"/>
      <c r="IRZ442" s="154"/>
      <c r="ISA442" s="154"/>
      <c r="ISB442" s="154"/>
      <c r="ISC442" s="154"/>
      <c r="ISD442" s="154"/>
      <c r="ISE442" s="154"/>
      <c r="ISF442" s="154"/>
      <c r="ISG442" s="154"/>
      <c r="ISH442" s="154"/>
      <c r="ISI442" s="154"/>
      <c r="ISJ442" s="154"/>
      <c r="ISK442" s="154"/>
      <c r="ISL442" s="154"/>
      <c r="ISM442" s="154"/>
      <c r="ISN442" s="154"/>
      <c r="ISO442" s="154"/>
      <c r="ISP442" s="154"/>
      <c r="ISQ442" s="154"/>
      <c r="ISR442" s="154"/>
      <c r="ISS442" s="154"/>
      <c r="IST442" s="154"/>
      <c r="ISU442" s="154"/>
      <c r="ISV442" s="154"/>
      <c r="ISW442" s="154"/>
      <c r="ISX442" s="154"/>
      <c r="ISY442" s="154"/>
      <c r="ISZ442" s="154"/>
      <c r="ITA442" s="154"/>
      <c r="ITB442" s="154"/>
      <c r="ITC442" s="154"/>
      <c r="ITD442" s="154"/>
      <c r="ITE442" s="154"/>
      <c r="ITF442" s="154"/>
      <c r="ITG442" s="154"/>
      <c r="ITH442" s="154"/>
      <c r="ITI442" s="154"/>
      <c r="ITJ442" s="154"/>
      <c r="ITK442" s="154"/>
      <c r="ITL442" s="154"/>
      <c r="ITM442" s="154"/>
      <c r="ITN442" s="154"/>
      <c r="ITO442" s="154"/>
      <c r="ITP442" s="154"/>
      <c r="ITQ442" s="154"/>
      <c r="ITR442" s="154"/>
      <c r="ITS442" s="154"/>
      <c r="ITT442" s="154"/>
      <c r="ITU442" s="154"/>
      <c r="ITV442" s="154"/>
      <c r="ITW442" s="154"/>
      <c r="ITX442" s="154"/>
      <c r="ITY442" s="154"/>
      <c r="ITZ442" s="154"/>
      <c r="IUA442" s="154"/>
      <c r="IUB442" s="154"/>
      <c r="IUC442" s="154"/>
      <c r="IUD442" s="154"/>
      <c r="IUE442" s="154"/>
      <c r="IUF442" s="154"/>
      <c r="IUG442" s="154"/>
      <c r="IUH442" s="154"/>
      <c r="IUI442" s="154"/>
      <c r="IUJ442" s="154"/>
      <c r="IUK442" s="154"/>
      <c r="IUL442" s="154"/>
      <c r="IUM442" s="154"/>
      <c r="IUN442" s="154"/>
      <c r="IUO442" s="154"/>
      <c r="IUP442" s="154"/>
      <c r="IUQ442" s="154"/>
      <c r="IUR442" s="154"/>
      <c r="IUS442" s="154"/>
      <c r="IUT442" s="154"/>
      <c r="IUU442" s="154"/>
      <c r="IUV442" s="154"/>
      <c r="IUW442" s="154"/>
      <c r="IUX442" s="154"/>
      <c r="IUY442" s="154"/>
      <c r="IUZ442" s="154"/>
      <c r="IVA442" s="154"/>
      <c r="IVB442" s="154"/>
      <c r="IVC442" s="154"/>
      <c r="IVD442" s="154"/>
      <c r="IVE442" s="154"/>
      <c r="IVF442" s="154"/>
      <c r="IVG442" s="154"/>
      <c r="IVH442" s="154"/>
      <c r="IVI442" s="154"/>
      <c r="IVJ442" s="154"/>
      <c r="IVK442" s="154"/>
      <c r="IVL442" s="154"/>
      <c r="IVM442" s="154"/>
      <c r="IVN442" s="154"/>
      <c r="IVO442" s="154"/>
      <c r="IVP442" s="154"/>
      <c r="IVQ442" s="154"/>
      <c r="IVR442" s="154"/>
      <c r="IVS442" s="154"/>
      <c r="IVT442" s="154"/>
      <c r="IVU442" s="154"/>
      <c r="IVV442" s="154"/>
      <c r="IVW442" s="154"/>
      <c r="IVX442" s="154"/>
      <c r="IVY442" s="154"/>
      <c r="IVZ442" s="154"/>
      <c r="IWA442" s="154"/>
      <c r="IWB442" s="154"/>
      <c r="IWC442" s="154"/>
      <c r="IWD442" s="154"/>
      <c r="IWE442" s="154"/>
      <c r="IWF442" s="154"/>
      <c r="IWG442" s="154"/>
      <c r="IWH442" s="154"/>
      <c r="IWI442" s="154"/>
      <c r="IWJ442" s="154"/>
      <c r="IWK442" s="154"/>
      <c r="IWL442" s="154"/>
      <c r="IWM442" s="154"/>
      <c r="IWN442" s="154"/>
      <c r="IWO442" s="154"/>
      <c r="IWP442" s="154"/>
      <c r="IWQ442" s="154"/>
      <c r="IWR442" s="154"/>
      <c r="IWS442" s="154"/>
      <c r="IWT442" s="154"/>
      <c r="IWU442" s="154"/>
      <c r="IWV442" s="154"/>
      <c r="IWW442" s="154"/>
      <c r="IWX442" s="154"/>
      <c r="IWY442" s="154"/>
      <c r="IWZ442" s="154"/>
      <c r="IXA442" s="154"/>
      <c r="IXB442" s="154"/>
      <c r="IXC442" s="154"/>
      <c r="IXD442" s="154"/>
      <c r="IXE442" s="154"/>
      <c r="IXF442" s="154"/>
      <c r="IXG442" s="154"/>
      <c r="IXH442" s="154"/>
      <c r="IXI442" s="154"/>
      <c r="IXJ442" s="154"/>
      <c r="IXK442" s="154"/>
      <c r="IXL442" s="154"/>
      <c r="IXM442" s="154"/>
      <c r="IXN442" s="154"/>
      <c r="IXO442" s="154"/>
      <c r="IXP442" s="154"/>
      <c r="IXQ442" s="154"/>
      <c r="IXR442" s="154"/>
      <c r="IXS442" s="154"/>
      <c r="IXT442" s="154"/>
      <c r="IXU442" s="154"/>
      <c r="IXV442" s="154"/>
      <c r="IXW442" s="154"/>
      <c r="IXX442" s="154"/>
      <c r="IXY442" s="154"/>
      <c r="IXZ442" s="154"/>
      <c r="IYA442" s="154"/>
      <c r="IYB442" s="154"/>
      <c r="IYC442" s="154"/>
      <c r="IYD442" s="154"/>
      <c r="IYE442" s="154"/>
      <c r="IYF442" s="154"/>
      <c r="IYG442" s="154"/>
      <c r="IYH442" s="154"/>
      <c r="IYI442" s="154"/>
      <c r="IYJ442" s="154"/>
      <c r="IYK442" s="154"/>
      <c r="IYL442" s="154"/>
      <c r="IYM442" s="154"/>
      <c r="IYN442" s="154"/>
      <c r="IYO442" s="154"/>
      <c r="IYP442" s="154"/>
      <c r="IYQ442" s="154"/>
      <c r="IYR442" s="154"/>
      <c r="IYS442" s="154"/>
      <c r="IYT442" s="154"/>
      <c r="IYU442" s="154"/>
      <c r="IYV442" s="154"/>
      <c r="IYW442" s="154"/>
      <c r="IYX442" s="154"/>
      <c r="IYY442" s="154"/>
      <c r="IYZ442" s="154"/>
      <c r="IZA442" s="154"/>
      <c r="IZB442" s="154"/>
      <c r="IZC442" s="154"/>
      <c r="IZD442" s="154"/>
      <c r="IZE442" s="154"/>
      <c r="IZF442" s="154"/>
      <c r="IZG442" s="154"/>
      <c r="IZH442" s="154"/>
      <c r="IZI442" s="154"/>
      <c r="IZJ442" s="154"/>
      <c r="IZK442" s="154"/>
      <c r="IZL442" s="154"/>
      <c r="IZM442" s="154"/>
      <c r="IZN442" s="154"/>
      <c r="IZO442" s="154"/>
      <c r="IZP442" s="154"/>
      <c r="IZQ442" s="154"/>
      <c r="IZR442" s="154"/>
      <c r="IZS442" s="154"/>
      <c r="IZT442" s="154"/>
      <c r="IZU442" s="154"/>
      <c r="IZV442" s="154"/>
      <c r="IZW442" s="154"/>
      <c r="IZX442" s="154"/>
      <c r="IZY442" s="154"/>
      <c r="IZZ442" s="154"/>
      <c r="JAA442" s="154"/>
      <c r="JAB442" s="154"/>
      <c r="JAC442" s="154"/>
      <c r="JAD442" s="154"/>
      <c r="JAE442" s="154"/>
      <c r="JAF442" s="154"/>
      <c r="JAG442" s="154"/>
      <c r="JAH442" s="154"/>
      <c r="JAI442" s="154"/>
      <c r="JAJ442" s="154"/>
      <c r="JAK442" s="154"/>
      <c r="JAL442" s="154"/>
      <c r="JAM442" s="154"/>
      <c r="JAN442" s="154"/>
      <c r="JAO442" s="154"/>
      <c r="JAP442" s="154"/>
      <c r="JAQ442" s="154"/>
      <c r="JAR442" s="154"/>
      <c r="JAS442" s="154"/>
      <c r="JAT442" s="154"/>
      <c r="JAU442" s="154"/>
      <c r="JAV442" s="154"/>
      <c r="JAW442" s="154"/>
      <c r="JAX442" s="154"/>
      <c r="JAY442" s="154"/>
      <c r="JAZ442" s="154"/>
      <c r="JBA442" s="154"/>
      <c r="JBB442" s="154"/>
      <c r="JBC442" s="154"/>
      <c r="JBD442" s="154"/>
      <c r="JBE442" s="154"/>
      <c r="JBF442" s="154"/>
      <c r="JBG442" s="154"/>
      <c r="JBH442" s="154"/>
      <c r="JBI442" s="154"/>
      <c r="JBJ442" s="154"/>
      <c r="JBK442" s="154"/>
      <c r="JBL442" s="154"/>
      <c r="JBM442" s="154"/>
      <c r="JBN442" s="154"/>
      <c r="JBO442" s="154"/>
      <c r="JBP442" s="154"/>
      <c r="JBQ442" s="154"/>
      <c r="JBR442" s="154"/>
      <c r="JBS442" s="154"/>
      <c r="JBT442" s="154"/>
      <c r="JBU442" s="154"/>
      <c r="JBV442" s="154"/>
      <c r="JBW442" s="154"/>
      <c r="JBX442" s="154"/>
      <c r="JBY442" s="154"/>
      <c r="JBZ442" s="154"/>
      <c r="JCA442" s="154"/>
      <c r="JCB442" s="154"/>
      <c r="JCC442" s="154"/>
      <c r="JCD442" s="154"/>
      <c r="JCE442" s="154"/>
      <c r="JCF442" s="154"/>
      <c r="JCG442" s="154"/>
      <c r="JCH442" s="154"/>
      <c r="JCI442" s="154"/>
      <c r="JCJ442" s="154"/>
      <c r="JCK442" s="154"/>
      <c r="JCL442" s="154"/>
      <c r="JCM442" s="154"/>
      <c r="JCN442" s="154"/>
      <c r="JCO442" s="154"/>
      <c r="JCP442" s="154"/>
      <c r="JCQ442" s="154"/>
      <c r="JCR442" s="154"/>
      <c r="JCS442" s="154"/>
      <c r="JCT442" s="154"/>
      <c r="JCU442" s="154"/>
      <c r="JCV442" s="154"/>
      <c r="JCW442" s="154"/>
      <c r="JCX442" s="154"/>
      <c r="JCY442" s="154"/>
      <c r="JCZ442" s="154"/>
      <c r="JDA442" s="154"/>
      <c r="JDB442" s="154"/>
      <c r="JDC442" s="154"/>
      <c r="JDD442" s="154"/>
      <c r="JDE442" s="154"/>
      <c r="JDF442" s="154"/>
      <c r="JDG442" s="154"/>
      <c r="JDH442" s="154"/>
      <c r="JDI442" s="154"/>
      <c r="JDJ442" s="154"/>
      <c r="JDK442" s="154"/>
      <c r="JDL442" s="154"/>
      <c r="JDM442" s="154"/>
      <c r="JDN442" s="154"/>
      <c r="JDO442" s="154"/>
      <c r="JDP442" s="154"/>
      <c r="JDQ442" s="154"/>
      <c r="JDR442" s="154"/>
      <c r="JDS442" s="154"/>
      <c r="JDT442" s="154"/>
      <c r="JDU442" s="154"/>
      <c r="JDV442" s="154"/>
      <c r="JDW442" s="154"/>
      <c r="JDX442" s="154"/>
      <c r="JDY442" s="154"/>
      <c r="JDZ442" s="154"/>
      <c r="JEA442" s="154"/>
      <c r="JEB442" s="154"/>
      <c r="JEC442" s="154"/>
      <c r="JED442" s="154"/>
      <c r="JEE442" s="154"/>
      <c r="JEF442" s="154"/>
      <c r="JEG442" s="154"/>
      <c r="JEH442" s="154"/>
      <c r="JEI442" s="154"/>
      <c r="JEJ442" s="154"/>
      <c r="JEK442" s="154"/>
      <c r="JEL442" s="154"/>
      <c r="JEM442" s="154"/>
      <c r="JEN442" s="154"/>
      <c r="JEO442" s="154"/>
      <c r="JEP442" s="154"/>
      <c r="JEQ442" s="154"/>
      <c r="JER442" s="154"/>
      <c r="JES442" s="154"/>
      <c r="JET442" s="154"/>
      <c r="JEU442" s="154"/>
      <c r="JEV442" s="154"/>
      <c r="JEW442" s="154"/>
      <c r="JEX442" s="154"/>
      <c r="JEY442" s="154"/>
      <c r="JEZ442" s="154"/>
      <c r="JFA442" s="154"/>
      <c r="JFB442" s="154"/>
      <c r="JFC442" s="154"/>
      <c r="JFD442" s="154"/>
      <c r="JFE442" s="154"/>
      <c r="JFF442" s="154"/>
      <c r="JFG442" s="154"/>
      <c r="JFH442" s="154"/>
      <c r="JFI442" s="154"/>
      <c r="JFJ442" s="154"/>
      <c r="JFK442" s="154"/>
      <c r="JFL442" s="154"/>
      <c r="JFM442" s="154"/>
      <c r="JFN442" s="154"/>
      <c r="JFO442" s="154"/>
      <c r="JFP442" s="154"/>
      <c r="JFQ442" s="154"/>
      <c r="JFR442" s="154"/>
      <c r="JFS442" s="154"/>
      <c r="JFT442" s="154"/>
      <c r="JFU442" s="154"/>
      <c r="JFV442" s="154"/>
      <c r="JFW442" s="154"/>
      <c r="JFX442" s="154"/>
      <c r="JFY442" s="154"/>
      <c r="JFZ442" s="154"/>
      <c r="JGA442" s="154"/>
      <c r="JGB442" s="154"/>
      <c r="JGC442" s="154"/>
      <c r="JGD442" s="154"/>
      <c r="JGE442" s="154"/>
      <c r="JGF442" s="154"/>
      <c r="JGG442" s="154"/>
      <c r="JGH442" s="154"/>
      <c r="JGI442" s="154"/>
      <c r="JGJ442" s="154"/>
      <c r="JGK442" s="154"/>
      <c r="JGL442" s="154"/>
      <c r="JGM442" s="154"/>
      <c r="JGN442" s="154"/>
      <c r="JGO442" s="154"/>
      <c r="JGP442" s="154"/>
      <c r="JGQ442" s="154"/>
      <c r="JGR442" s="154"/>
      <c r="JGS442" s="154"/>
      <c r="JGT442" s="154"/>
      <c r="JGU442" s="154"/>
      <c r="JGV442" s="154"/>
      <c r="JGW442" s="154"/>
      <c r="JGX442" s="154"/>
      <c r="JGY442" s="154"/>
      <c r="JGZ442" s="154"/>
      <c r="JHA442" s="154"/>
      <c r="JHB442" s="154"/>
      <c r="JHC442" s="154"/>
      <c r="JHD442" s="154"/>
      <c r="JHE442" s="154"/>
      <c r="JHF442" s="154"/>
      <c r="JHG442" s="154"/>
      <c r="JHH442" s="154"/>
      <c r="JHI442" s="154"/>
      <c r="JHJ442" s="154"/>
      <c r="JHK442" s="154"/>
      <c r="JHL442" s="154"/>
      <c r="JHM442" s="154"/>
      <c r="JHN442" s="154"/>
      <c r="JHO442" s="154"/>
      <c r="JHP442" s="154"/>
      <c r="JHQ442" s="154"/>
      <c r="JHR442" s="154"/>
      <c r="JHS442" s="154"/>
      <c r="JHT442" s="154"/>
      <c r="JHU442" s="154"/>
      <c r="JHV442" s="154"/>
      <c r="JHW442" s="154"/>
      <c r="JHX442" s="154"/>
      <c r="JHY442" s="154"/>
      <c r="JHZ442" s="154"/>
      <c r="JIA442" s="154"/>
      <c r="JIB442" s="154"/>
      <c r="JIC442" s="154"/>
      <c r="JID442" s="154"/>
      <c r="JIE442" s="154"/>
      <c r="JIF442" s="154"/>
      <c r="JIG442" s="154"/>
      <c r="JIH442" s="154"/>
      <c r="JII442" s="154"/>
      <c r="JIJ442" s="154"/>
      <c r="JIK442" s="154"/>
      <c r="JIL442" s="154"/>
      <c r="JIM442" s="154"/>
      <c r="JIN442" s="154"/>
      <c r="JIO442" s="154"/>
      <c r="JIP442" s="154"/>
      <c r="JIQ442" s="154"/>
      <c r="JIR442" s="154"/>
      <c r="JIS442" s="154"/>
      <c r="JIT442" s="154"/>
      <c r="JIU442" s="154"/>
      <c r="JIV442" s="154"/>
      <c r="JIW442" s="154"/>
      <c r="JIX442" s="154"/>
      <c r="JIY442" s="154"/>
      <c r="JIZ442" s="154"/>
      <c r="JJA442" s="154"/>
      <c r="JJB442" s="154"/>
      <c r="JJC442" s="154"/>
      <c r="JJD442" s="154"/>
      <c r="JJE442" s="154"/>
      <c r="JJF442" s="154"/>
      <c r="JJG442" s="154"/>
      <c r="JJH442" s="154"/>
      <c r="JJI442" s="154"/>
      <c r="JJJ442" s="154"/>
      <c r="JJK442" s="154"/>
      <c r="JJL442" s="154"/>
      <c r="JJM442" s="154"/>
      <c r="JJN442" s="154"/>
      <c r="JJO442" s="154"/>
      <c r="JJP442" s="154"/>
      <c r="JJQ442" s="154"/>
      <c r="JJR442" s="154"/>
      <c r="JJS442" s="154"/>
      <c r="JJT442" s="154"/>
      <c r="JJU442" s="154"/>
      <c r="JJV442" s="154"/>
      <c r="JJW442" s="154"/>
      <c r="JJX442" s="154"/>
      <c r="JJY442" s="154"/>
      <c r="JJZ442" s="154"/>
      <c r="JKA442" s="154"/>
      <c r="JKB442" s="154"/>
      <c r="JKC442" s="154"/>
      <c r="JKD442" s="154"/>
      <c r="JKE442" s="154"/>
      <c r="JKF442" s="154"/>
      <c r="JKG442" s="154"/>
      <c r="JKH442" s="154"/>
      <c r="JKI442" s="154"/>
      <c r="JKJ442" s="154"/>
      <c r="JKK442" s="154"/>
      <c r="JKL442" s="154"/>
      <c r="JKM442" s="154"/>
      <c r="JKN442" s="154"/>
      <c r="JKO442" s="154"/>
      <c r="JKP442" s="154"/>
      <c r="JKQ442" s="154"/>
      <c r="JKR442" s="154"/>
      <c r="JKS442" s="154"/>
      <c r="JKT442" s="154"/>
      <c r="JKU442" s="154"/>
      <c r="JKV442" s="154"/>
      <c r="JKW442" s="154"/>
      <c r="JKX442" s="154"/>
      <c r="JKY442" s="154"/>
      <c r="JKZ442" s="154"/>
      <c r="JLA442" s="154"/>
      <c r="JLB442" s="154"/>
      <c r="JLC442" s="154"/>
      <c r="JLD442" s="154"/>
      <c r="JLE442" s="154"/>
      <c r="JLF442" s="154"/>
      <c r="JLG442" s="154"/>
      <c r="JLH442" s="154"/>
      <c r="JLI442" s="154"/>
      <c r="JLJ442" s="154"/>
      <c r="JLK442" s="154"/>
      <c r="JLL442" s="154"/>
      <c r="JLM442" s="154"/>
      <c r="JLN442" s="154"/>
      <c r="JLO442" s="154"/>
      <c r="JLP442" s="154"/>
      <c r="JLQ442" s="154"/>
      <c r="JLR442" s="154"/>
      <c r="JLS442" s="154"/>
      <c r="JLT442" s="154"/>
      <c r="JLU442" s="154"/>
      <c r="JLV442" s="154"/>
      <c r="JLW442" s="154"/>
      <c r="JLX442" s="154"/>
      <c r="JLY442" s="154"/>
      <c r="JLZ442" s="154"/>
      <c r="JMA442" s="154"/>
      <c r="JMB442" s="154"/>
      <c r="JMC442" s="154"/>
      <c r="JMD442" s="154"/>
      <c r="JME442" s="154"/>
      <c r="JMF442" s="154"/>
      <c r="JMG442" s="154"/>
      <c r="JMH442" s="154"/>
      <c r="JMI442" s="154"/>
      <c r="JMJ442" s="154"/>
      <c r="JMK442" s="154"/>
      <c r="JML442" s="154"/>
      <c r="JMM442" s="154"/>
      <c r="JMN442" s="154"/>
      <c r="JMO442" s="154"/>
      <c r="JMP442" s="154"/>
      <c r="JMQ442" s="154"/>
      <c r="JMR442" s="154"/>
      <c r="JMS442" s="154"/>
      <c r="JMT442" s="154"/>
      <c r="JMU442" s="154"/>
      <c r="JMV442" s="154"/>
      <c r="JMW442" s="154"/>
      <c r="JMX442" s="154"/>
      <c r="JMY442" s="154"/>
      <c r="JMZ442" s="154"/>
      <c r="JNA442" s="154"/>
      <c r="JNB442" s="154"/>
      <c r="JNC442" s="154"/>
      <c r="JND442" s="154"/>
      <c r="JNE442" s="154"/>
      <c r="JNF442" s="154"/>
      <c r="JNG442" s="154"/>
      <c r="JNH442" s="154"/>
      <c r="JNI442" s="154"/>
      <c r="JNJ442" s="154"/>
      <c r="JNK442" s="154"/>
      <c r="JNL442" s="154"/>
      <c r="JNM442" s="154"/>
      <c r="JNN442" s="154"/>
      <c r="JNO442" s="154"/>
      <c r="JNP442" s="154"/>
      <c r="JNQ442" s="154"/>
      <c r="JNR442" s="154"/>
      <c r="JNS442" s="154"/>
      <c r="JNT442" s="154"/>
      <c r="JNU442" s="154"/>
      <c r="JNV442" s="154"/>
      <c r="JNW442" s="154"/>
      <c r="JNX442" s="154"/>
      <c r="JNY442" s="154"/>
      <c r="JNZ442" s="154"/>
      <c r="JOA442" s="154"/>
      <c r="JOB442" s="154"/>
      <c r="JOC442" s="154"/>
      <c r="JOD442" s="154"/>
      <c r="JOE442" s="154"/>
      <c r="JOF442" s="154"/>
      <c r="JOG442" s="154"/>
      <c r="JOH442" s="154"/>
      <c r="JOI442" s="154"/>
      <c r="JOJ442" s="154"/>
      <c r="JOK442" s="154"/>
      <c r="JOL442" s="154"/>
      <c r="JOM442" s="154"/>
      <c r="JON442" s="154"/>
      <c r="JOO442" s="154"/>
      <c r="JOP442" s="154"/>
      <c r="JOQ442" s="154"/>
      <c r="JOR442" s="154"/>
      <c r="JOS442" s="154"/>
      <c r="JOT442" s="154"/>
      <c r="JOU442" s="154"/>
      <c r="JOV442" s="154"/>
      <c r="JOW442" s="154"/>
      <c r="JOX442" s="154"/>
      <c r="JOY442" s="154"/>
      <c r="JOZ442" s="154"/>
      <c r="JPA442" s="154"/>
      <c r="JPB442" s="154"/>
      <c r="JPC442" s="154"/>
      <c r="JPD442" s="154"/>
      <c r="JPE442" s="154"/>
      <c r="JPF442" s="154"/>
      <c r="JPG442" s="154"/>
      <c r="JPH442" s="154"/>
      <c r="JPI442" s="154"/>
      <c r="JPJ442" s="154"/>
      <c r="JPK442" s="154"/>
      <c r="JPL442" s="154"/>
      <c r="JPM442" s="154"/>
      <c r="JPN442" s="154"/>
      <c r="JPO442" s="154"/>
      <c r="JPP442" s="154"/>
      <c r="JPQ442" s="154"/>
      <c r="JPR442" s="154"/>
      <c r="JPS442" s="154"/>
      <c r="JPT442" s="154"/>
      <c r="JPU442" s="154"/>
      <c r="JPV442" s="154"/>
      <c r="JPW442" s="154"/>
      <c r="JPX442" s="154"/>
      <c r="JPY442" s="154"/>
      <c r="JPZ442" s="154"/>
      <c r="JQA442" s="154"/>
      <c r="JQB442" s="154"/>
      <c r="JQC442" s="154"/>
      <c r="JQD442" s="154"/>
      <c r="JQE442" s="154"/>
      <c r="JQF442" s="154"/>
      <c r="JQG442" s="154"/>
      <c r="JQH442" s="154"/>
      <c r="JQI442" s="154"/>
      <c r="JQJ442" s="154"/>
      <c r="JQK442" s="154"/>
      <c r="JQL442" s="154"/>
      <c r="JQM442" s="154"/>
      <c r="JQN442" s="154"/>
      <c r="JQO442" s="154"/>
      <c r="JQP442" s="154"/>
      <c r="JQQ442" s="154"/>
      <c r="JQR442" s="154"/>
      <c r="JQS442" s="154"/>
      <c r="JQT442" s="154"/>
      <c r="JQU442" s="154"/>
      <c r="JQV442" s="154"/>
      <c r="JQW442" s="154"/>
      <c r="JQX442" s="154"/>
      <c r="JQY442" s="154"/>
      <c r="JQZ442" s="154"/>
      <c r="JRA442" s="154"/>
      <c r="JRB442" s="154"/>
      <c r="JRC442" s="154"/>
      <c r="JRD442" s="154"/>
      <c r="JRE442" s="154"/>
      <c r="JRF442" s="154"/>
      <c r="JRG442" s="154"/>
      <c r="JRH442" s="154"/>
      <c r="JRI442" s="154"/>
      <c r="JRJ442" s="154"/>
      <c r="JRK442" s="154"/>
      <c r="JRL442" s="154"/>
      <c r="JRM442" s="154"/>
      <c r="JRN442" s="154"/>
      <c r="JRO442" s="154"/>
      <c r="JRP442" s="154"/>
      <c r="JRQ442" s="154"/>
      <c r="JRR442" s="154"/>
      <c r="JRS442" s="154"/>
      <c r="JRT442" s="154"/>
      <c r="JRU442" s="154"/>
      <c r="JRV442" s="154"/>
      <c r="JRW442" s="154"/>
      <c r="JRX442" s="154"/>
      <c r="JRY442" s="154"/>
      <c r="JRZ442" s="154"/>
      <c r="JSA442" s="154"/>
      <c r="JSB442" s="154"/>
      <c r="JSC442" s="154"/>
      <c r="JSD442" s="154"/>
      <c r="JSE442" s="154"/>
      <c r="JSF442" s="154"/>
      <c r="JSG442" s="154"/>
      <c r="JSH442" s="154"/>
      <c r="JSI442" s="154"/>
      <c r="JSJ442" s="154"/>
      <c r="JSK442" s="154"/>
      <c r="JSL442" s="154"/>
      <c r="JSM442" s="154"/>
      <c r="JSN442" s="154"/>
      <c r="JSO442" s="154"/>
      <c r="JSP442" s="154"/>
      <c r="JSQ442" s="154"/>
      <c r="JSR442" s="154"/>
      <c r="JSS442" s="154"/>
      <c r="JST442" s="154"/>
      <c r="JSU442" s="154"/>
      <c r="JSV442" s="154"/>
      <c r="JSW442" s="154"/>
      <c r="JSX442" s="154"/>
      <c r="JSY442" s="154"/>
      <c r="JSZ442" s="154"/>
      <c r="JTA442" s="154"/>
      <c r="JTB442" s="154"/>
      <c r="JTC442" s="154"/>
      <c r="JTD442" s="154"/>
      <c r="JTE442" s="154"/>
      <c r="JTF442" s="154"/>
      <c r="JTG442" s="154"/>
      <c r="JTH442" s="154"/>
      <c r="JTI442" s="154"/>
      <c r="JTJ442" s="154"/>
      <c r="JTK442" s="154"/>
      <c r="JTL442" s="154"/>
      <c r="JTM442" s="154"/>
      <c r="JTN442" s="154"/>
      <c r="JTO442" s="154"/>
      <c r="JTP442" s="154"/>
      <c r="JTQ442" s="154"/>
      <c r="JTR442" s="154"/>
      <c r="JTS442" s="154"/>
      <c r="JTT442" s="154"/>
      <c r="JTU442" s="154"/>
      <c r="JTV442" s="154"/>
      <c r="JTW442" s="154"/>
      <c r="JTX442" s="154"/>
      <c r="JTY442" s="154"/>
      <c r="JTZ442" s="154"/>
      <c r="JUA442" s="154"/>
      <c r="JUB442" s="154"/>
      <c r="JUC442" s="154"/>
      <c r="JUD442" s="154"/>
      <c r="JUE442" s="154"/>
      <c r="JUF442" s="154"/>
      <c r="JUG442" s="154"/>
      <c r="JUH442" s="154"/>
      <c r="JUI442" s="154"/>
      <c r="JUJ442" s="154"/>
      <c r="JUK442" s="154"/>
      <c r="JUL442" s="154"/>
      <c r="JUM442" s="154"/>
      <c r="JUN442" s="154"/>
      <c r="JUO442" s="154"/>
      <c r="JUP442" s="154"/>
      <c r="JUQ442" s="154"/>
      <c r="JUR442" s="154"/>
      <c r="JUS442" s="154"/>
      <c r="JUT442" s="154"/>
      <c r="JUU442" s="154"/>
      <c r="JUV442" s="154"/>
      <c r="JUW442" s="154"/>
      <c r="JUX442" s="154"/>
      <c r="JUY442" s="154"/>
      <c r="JUZ442" s="154"/>
      <c r="JVA442" s="154"/>
      <c r="JVB442" s="154"/>
      <c r="JVC442" s="154"/>
      <c r="JVD442" s="154"/>
      <c r="JVE442" s="154"/>
      <c r="JVF442" s="154"/>
      <c r="JVG442" s="154"/>
      <c r="JVH442" s="154"/>
      <c r="JVI442" s="154"/>
      <c r="JVJ442" s="154"/>
      <c r="JVK442" s="154"/>
      <c r="JVL442" s="154"/>
      <c r="JVM442" s="154"/>
      <c r="JVN442" s="154"/>
      <c r="JVO442" s="154"/>
      <c r="JVP442" s="154"/>
      <c r="JVQ442" s="154"/>
      <c r="JVR442" s="154"/>
      <c r="JVS442" s="154"/>
      <c r="JVT442" s="154"/>
      <c r="JVU442" s="154"/>
      <c r="JVV442" s="154"/>
      <c r="JVW442" s="154"/>
      <c r="JVX442" s="154"/>
      <c r="JVY442" s="154"/>
      <c r="JVZ442" s="154"/>
      <c r="JWA442" s="154"/>
      <c r="JWB442" s="154"/>
      <c r="JWC442" s="154"/>
      <c r="JWD442" s="154"/>
      <c r="JWE442" s="154"/>
      <c r="JWF442" s="154"/>
      <c r="JWG442" s="154"/>
      <c r="JWH442" s="154"/>
      <c r="JWI442" s="154"/>
      <c r="JWJ442" s="154"/>
      <c r="JWK442" s="154"/>
      <c r="JWL442" s="154"/>
      <c r="JWM442" s="154"/>
      <c r="JWN442" s="154"/>
      <c r="JWO442" s="154"/>
      <c r="JWP442" s="154"/>
      <c r="JWQ442" s="154"/>
      <c r="JWR442" s="154"/>
      <c r="JWS442" s="154"/>
      <c r="JWT442" s="154"/>
      <c r="JWU442" s="154"/>
      <c r="JWV442" s="154"/>
      <c r="JWW442" s="154"/>
      <c r="JWX442" s="154"/>
      <c r="JWY442" s="154"/>
      <c r="JWZ442" s="154"/>
      <c r="JXA442" s="154"/>
      <c r="JXB442" s="154"/>
      <c r="JXC442" s="154"/>
      <c r="JXD442" s="154"/>
      <c r="JXE442" s="154"/>
      <c r="JXF442" s="154"/>
      <c r="JXG442" s="154"/>
      <c r="JXH442" s="154"/>
      <c r="JXI442" s="154"/>
      <c r="JXJ442" s="154"/>
      <c r="JXK442" s="154"/>
      <c r="JXL442" s="154"/>
      <c r="JXM442" s="154"/>
      <c r="JXN442" s="154"/>
      <c r="JXO442" s="154"/>
      <c r="JXP442" s="154"/>
      <c r="JXQ442" s="154"/>
      <c r="JXR442" s="154"/>
      <c r="JXS442" s="154"/>
      <c r="JXT442" s="154"/>
      <c r="JXU442" s="154"/>
      <c r="JXV442" s="154"/>
      <c r="JXW442" s="154"/>
      <c r="JXX442" s="154"/>
      <c r="JXY442" s="154"/>
      <c r="JXZ442" s="154"/>
      <c r="JYA442" s="154"/>
      <c r="JYB442" s="154"/>
      <c r="JYC442" s="154"/>
      <c r="JYD442" s="154"/>
      <c r="JYE442" s="154"/>
      <c r="JYF442" s="154"/>
      <c r="JYG442" s="154"/>
      <c r="JYH442" s="154"/>
      <c r="JYI442" s="154"/>
      <c r="JYJ442" s="154"/>
      <c r="JYK442" s="154"/>
      <c r="JYL442" s="154"/>
      <c r="JYM442" s="154"/>
      <c r="JYN442" s="154"/>
      <c r="JYO442" s="154"/>
      <c r="JYP442" s="154"/>
      <c r="JYQ442" s="154"/>
      <c r="JYR442" s="154"/>
      <c r="JYS442" s="154"/>
      <c r="JYT442" s="154"/>
      <c r="JYU442" s="154"/>
      <c r="JYV442" s="154"/>
      <c r="JYW442" s="154"/>
      <c r="JYX442" s="154"/>
      <c r="JYY442" s="154"/>
      <c r="JYZ442" s="154"/>
      <c r="JZA442" s="154"/>
      <c r="JZB442" s="154"/>
      <c r="JZC442" s="154"/>
      <c r="JZD442" s="154"/>
      <c r="JZE442" s="154"/>
      <c r="JZF442" s="154"/>
      <c r="JZG442" s="154"/>
      <c r="JZH442" s="154"/>
      <c r="JZI442" s="154"/>
      <c r="JZJ442" s="154"/>
      <c r="JZK442" s="154"/>
      <c r="JZL442" s="154"/>
      <c r="JZM442" s="154"/>
      <c r="JZN442" s="154"/>
      <c r="JZO442" s="154"/>
      <c r="JZP442" s="154"/>
      <c r="JZQ442" s="154"/>
      <c r="JZR442" s="154"/>
      <c r="JZS442" s="154"/>
      <c r="JZT442" s="154"/>
      <c r="JZU442" s="154"/>
      <c r="JZV442" s="154"/>
      <c r="JZW442" s="154"/>
      <c r="JZX442" s="154"/>
      <c r="JZY442" s="154"/>
      <c r="JZZ442" s="154"/>
      <c r="KAA442" s="154"/>
      <c r="KAB442" s="154"/>
      <c r="KAC442" s="154"/>
      <c r="KAD442" s="154"/>
      <c r="KAE442" s="154"/>
      <c r="KAF442" s="154"/>
      <c r="KAG442" s="154"/>
      <c r="KAH442" s="154"/>
      <c r="KAI442" s="154"/>
      <c r="KAJ442" s="154"/>
      <c r="KAK442" s="154"/>
      <c r="KAL442" s="154"/>
      <c r="KAM442" s="154"/>
      <c r="KAN442" s="154"/>
      <c r="KAO442" s="154"/>
      <c r="KAP442" s="154"/>
      <c r="KAQ442" s="154"/>
      <c r="KAR442" s="154"/>
      <c r="KAS442" s="154"/>
      <c r="KAT442" s="154"/>
      <c r="KAU442" s="154"/>
      <c r="KAV442" s="154"/>
      <c r="KAW442" s="154"/>
      <c r="KAX442" s="154"/>
      <c r="KAY442" s="154"/>
      <c r="KAZ442" s="154"/>
      <c r="KBA442" s="154"/>
      <c r="KBB442" s="154"/>
      <c r="KBC442" s="154"/>
      <c r="KBD442" s="154"/>
      <c r="KBE442" s="154"/>
      <c r="KBF442" s="154"/>
      <c r="KBG442" s="154"/>
      <c r="KBH442" s="154"/>
      <c r="KBI442" s="154"/>
      <c r="KBJ442" s="154"/>
      <c r="KBK442" s="154"/>
      <c r="KBL442" s="154"/>
      <c r="KBM442" s="154"/>
      <c r="KBN442" s="154"/>
      <c r="KBO442" s="154"/>
      <c r="KBP442" s="154"/>
      <c r="KBQ442" s="154"/>
      <c r="KBR442" s="154"/>
      <c r="KBS442" s="154"/>
      <c r="KBT442" s="154"/>
      <c r="KBU442" s="154"/>
      <c r="KBV442" s="154"/>
      <c r="KBW442" s="154"/>
      <c r="KBX442" s="154"/>
      <c r="KBY442" s="154"/>
      <c r="KBZ442" s="154"/>
      <c r="KCA442" s="154"/>
      <c r="KCB442" s="154"/>
      <c r="KCC442" s="154"/>
      <c r="KCD442" s="154"/>
      <c r="KCE442" s="154"/>
      <c r="KCF442" s="154"/>
      <c r="KCG442" s="154"/>
      <c r="KCH442" s="154"/>
      <c r="KCI442" s="154"/>
      <c r="KCJ442" s="154"/>
      <c r="KCK442" s="154"/>
      <c r="KCL442" s="154"/>
      <c r="KCM442" s="154"/>
      <c r="KCN442" s="154"/>
      <c r="KCO442" s="154"/>
      <c r="KCP442" s="154"/>
      <c r="KCQ442" s="154"/>
      <c r="KCR442" s="154"/>
      <c r="KCS442" s="154"/>
      <c r="KCT442" s="154"/>
      <c r="KCU442" s="154"/>
      <c r="KCV442" s="154"/>
      <c r="KCW442" s="154"/>
      <c r="KCX442" s="154"/>
      <c r="KCY442" s="154"/>
      <c r="KCZ442" s="154"/>
      <c r="KDA442" s="154"/>
      <c r="KDB442" s="154"/>
      <c r="KDC442" s="154"/>
      <c r="KDD442" s="154"/>
      <c r="KDE442" s="154"/>
      <c r="KDF442" s="154"/>
      <c r="KDG442" s="154"/>
      <c r="KDH442" s="154"/>
      <c r="KDI442" s="154"/>
      <c r="KDJ442" s="154"/>
      <c r="KDK442" s="154"/>
      <c r="KDL442" s="154"/>
      <c r="KDM442" s="154"/>
      <c r="KDN442" s="154"/>
      <c r="KDO442" s="154"/>
      <c r="KDP442" s="154"/>
      <c r="KDQ442" s="154"/>
      <c r="KDR442" s="154"/>
      <c r="KDS442" s="154"/>
      <c r="KDT442" s="154"/>
      <c r="KDU442" s="154"/>
      <c r="KDV442" s="154"/>
      <c r="KDW442" s="154"/>
      <c r="KDX442" s="154"/>
      <c r="KDY442" s="154"/>
      <c r="KDZ442" s="154"/>
      <c r="KEA442" s="154"/>
      <c r="KEB442" s="154"/>
      <c r="KEC442" s="154"/>
      <c r="KED442" s="154"/>
      <c r="KEE442" s="154"/>
      <c r="KEF442" s="154"/>
      <c r="KEG442" s="154"/>
      <c r="KEH442" s="154"/>
      <c r="KEI442" s="154"/>
      <c r="KEJ442" s="154"/>
      <c r="KEK442" s="154"/>
      <c r="KEL442" s="154"/>
      <c r="KEM442" s="154"/>
      <c r="KEN442" s="154"/>
      <c r="KEO442" s="154"/>
      <c r="KEP442" s="154"/>
      <c r="KEQ442" s="154"/>
      <c r="KER442" s="154"/>
      <c r="KES442" s="154"/>
      <c r="KET442" s="154"/>
      <c r="KEU442" s="154"/>
      <c r="KEV442" s="154"/>
      <c r="KEW442" s="154"/>
      <c r="KEX442" s="154"/>
      <c r="KEY442" s="154"/>
      <c r="KEZ442" s="154"/>
      <c r="KFA442" s="154"/>
      <c r="KFB442" s="154"/>
      <c r="KFC442" s="154"/>
      <c r="KFD442" s="154"/>
      <c r="KFE442" s="154"/>
      <c r="KFF442" s="154"/>
      <c r="KFG442" s="154"/>
      <c r="KFH442" s="154"/>
      <c r="KFI442" s="154"/>
      <c r="KFJ442" s="154"/>
      <c r="KFK442" s="154"/>
      <c r="KFL442" s="154"/>
      <c r="KFM442" s="154"/>
      <c r="KFN442" s="154"/>
      <c r="KFO442" s="154"/>
      <c r="KFP442" s="154"/>
      <c r="KFQ442" s="154"/>
      <c r="KFR442" s="154"/>
      <c r="KFS442" s="154"/>
      <c r="KFT442" s="154"/>
      <c r="KFU442" s="154"/>
      <c r="KFV442" s="154"/>
      <c r="KFW442" s="154"/>
      <c r="KFX442" s="154"/>
      <c r="KFY442" s="154"/>
      <c r="KFZ442" s="154"/>
      <c r="KGA442" s="154"/>
      <c r="KGB442" s="154"/>
      <c r="KGC442" s="154"/>
      <c r="KGD442" s="154"/>
      <c r="KGE442" s="154"/>
      <c r="KGF442" s="154"/>
      <c r="KGG442" s="154"/>
      <c r="KGH442" s="154"/>
      <c r="KGI442" s="154"/>
      <c r="KGJ442" s="154"/>
      <c r="KGK442" s="154"/>
      <c r="KGL442" s="154"/>
      <c r="KGM442" s="154"/>
      <c r="KGN442" s="154"/>
      <c r="KGO442" s="154"/>
      <c r="KGP442" s="154"/>
      <c r="KGQ442" s="154"/>
      <c r="KGR442" s="154"/>
      <c r="KGS442" s="154"/>
      <c r="KGT442" s="154"/>
      <c r="KGU442" s="154"/>
      <c r="KGV442" s="154"/>
      <c r="KGW442" s="154"/>
      <c r="KGX442" s="154"/>
      <c r="KGY442" s="154"/>
      <c r="KGZ442" s="154"/>
      <c r="KHA442" s="154"/>
      <c r="KHB442" s="154"/>
      <c r="KHC442" s="154"/>
      <c r="KHD442" s="154"/>
      <c r="KHE442" s="154"/>
      <c r="KHF442" s="154"/>
      <c r="KHG442" s="154"/>
      <c r="KHH442" s="154"/>
      <c r="KHI442" s="154"/>
      <c r="KHJ442" s="154"/>
      <c r="KHK442" s="154"/>
      <c r="KHL442" s="154"/>
      <c r="KHM442" s="154"/>
      <c r="KHN442" s="154"/>
      <c r="KHO442" s="154"/>
      <c r="KHP442" s="154"/>
      <c r="KHQ442" s="154"/>
      <c r="KHR442" s="154"/>
      <c r="KHS442" s="154"/>
      <c r="KHT442" s="154"/>
      <c r="KHU442" s="154"/>
      <c r="KHV442" s="154"/>
      <c r="KHW442" s="154"/>
      <c r="KHX442" s="154"/>
      <c r="KHY442" s="154"/>
      <c r="KHZ442" s="154"/>
      <c r="KIA442" s="154"/>
      <c r="KIB442" s="154"/>
      <c r="KIC442" s="154"/>
      <c r="KID442" s="154"/>
      <c r="KIE442" s="154"/>
      <c r="KIF442" s="154"/>
      <c r="KIG442" s="154"/>
      <c r="KIH442" s="154"/>
      <c r="KII442" s="154"/>
      <c r="KIJ442" s="154"/>
      <c r="KIK442" s="154"/>
      <c r="KIL442" s="154"/>
      <c r="KIM442" s="154"/>
      <c r="KIN442" s="154"/>
      <c r="KIO442" s="154"/>
      <c r="KIP442" s="154"/>
      <c r="KIQ442" s="154"/>
      <c r="KIR442" s="154"/>
      <c r="KIS442" s="154"/>
      <c r="KIT442" s="154"/>
      <c r="KIU442" s="154"/>
      <c r="KIV442" s="154"/>
      <c r="KIW442" s="154"/>
      <c r="KIX442" s="154"/>
      <c r="KIY442" s="154"/>
      <c r="KIZ442" s="154"/>
      <c r="KJA442" s="154"/>
      <c r="KJB442" s="154"/>
      <c r="KJC442" s="154"/>
      <c r="KJD442" s="154"/>
      <c r="KJE442" s="154"/>
      <c r="KJF442" s="154"/>
      <c r="KJG442" s="154"/>
      <c r="KJH442" s="154"/>
      <c r="KJI442" s="154"/>
      <c r="KJJ442" s="154"/>
      <c r="KJK442" s="154"/>
      <c r="KJL442" s="154"/>
      <c r="KJM442" s="154"/>
      <c r="KJN442" s="154"/>
      <c r="KJO442" s="154"/>
      <c r="KJP442" s="154"/>
      <c r="KJQ442" s="154"/>
      <c r="KJR442" s="154"/>
      <c r="KJS442" s="154"/>
      <c r="KJT442" s="154"/>
      <c r="KJU442" s="154"/>
      <c r="KJV442" s="154"/>
      <c r="KJW442" s="154"/>
      <c r="KJX442" s="154"/>
      <c r="KJY442" s="154"/>
      <c r="KJZ442" s="154"/>
      <c r="KKA442" s="154"/>
      <c r="KKB442" s="154"/>
      <c r="KKC442" s="154"/>
      <c r="KKD442" s="154"/>
      <c r="KKE442" s="154"/>
      <c r="KKF442" s="154"/>
      <c r="KKG442" s="154"/>
      <c r="KKH442" s="154"/>
      <c r="KKI442" s="154"/>
      <c r="KKJ442" s="154"/>
      <c r="KKK442" s="154"/>
      <c r="KKL442" s="154"/>
      <c r="KKM442" s="154"/>
      <c r="KKN442" s="154"/>
      <c r="KKO442" s="154"/>
      <c r="KKP442" s="154"/>
      <c r="KKQ442" s="154"/>
      <c r="KKR442" s="154"/>
      <c r="KKS442" s="154"/>
      <c r="KKT442" s="154"/>
      <c r="KKU442" s="154"/>
      <c r="KKV442" s="154"/>
      <c r="KKW442" s="154"/>
      <c r="KKX442" s="154"/>
      <c r="KKY442" s="154"/>
      <c r="KKZ442" s="154"/>
      <c r="KLA442" s="154"/>
      <c r="KLB442" s="154"/>
      <c r="KLC442" s="154"/>
      <c r="KLD442" s="154"/>
      <c r="KLE442" s="154"/>
      <c r="KLF442" s="154"/>
      <c r="KLG442" s="154"/>
      <c r="KLH442" s="154"/>
      <c r="KLI442" s="154"/>
      <c r="KLJ442" s="154"/>
      <c r="KLK442" s="154"/>
      <c r="KLL442" s="154"/>
      <c r="KLM442" s="154"/>
      <c r="KLN442" s="154"/>
      <c r="KLO442" s="154"/>
      <c r="KLP442" s="154"/>
      <c r="KLQ442" s="154"/>
      <c r="KLR442" s="154"/>
      <c r="KLS442" s="154"/>
      <c r="KLT442" s="154"/>
      <c r="KLU442" s="154"/>
      <c r="KLV442" s="154"/>
      <c r="KLW442" s="154"/>
      <c r="KLX442" s="154"/>
      <c r="KLY442" s="154"/>
      <c r="KLZ442" s="154"/>
      <c r="KMA442" s="154"/>
      <c r="KMB442" s="154"/>
      <c r="KMC442" s="154"/>
      <c r="KMD442" s="154"/>
      <c r="KME442" s="154"/>
      <c r="KMF442" s="154"/>
      <c r="KMG442" s="154"/>
      <c r="KMH442" s="154"/>
      <c r="KMI442" s="154"/>
      <c r="KMJ442" s="154"/>
      <c r="KMK442" s="154"/>
      <c r="KML442" s="154"/>
      <c r="KMM442" s="154"/>
      <c r="KMN442" s="154"/>
      <c r="KMO442" s="154"/>
      <c r="KMP442" s="154"/>
      <c r="KMQ442" s="154"/>
      <c r="KMR442" s="154"/>
      <c r="KMS442" s="154"/>
      <c r="KMT442" s="154"/>
      <c r="KMU442" s="154"/>
      <c r="KMV442" s="154"/>
      <c r="KMW442" s="154"/>
      <c r="KMX442" s="154"/>
      <c r="KMY442" s="154"/>
      <c r="KMZ442" s="154"/>
      <c r="KNA442" s="154"/>
      <c r="KNB442" s="154"/>
      <c r="KNC442" s="154"/>
      <c r="KND442" s="154"/>
      <c r="KNE442" s="154"/>
      <c r="KNF442" s="154"/>
      <c r="KNG442" s="154"/>
      <c r="KNH442" s="154"/>
      <c r="KNI442" s="154"/>
      <c r="KNJ442" s="154"/>
      <c r="KNK442" s="154"/>
      <c r="KNL442" s="154"/>
      <c r="KNM442" s="154"/>
      <c r="KNN442" s="154"/>
      <c r="KNO442" s="154"/>
      <c r="KNP442" s="154"/>
      <c r="KNQ442" s="154"/>
      <c r="KNR442" s="154"/>
      <c r="KNS442" s="154"/>
      <c r="KNT442" s="154"/>
      <c r="KNU442" s="154"/>
      <c r="KNV442" s="154"/>
      <c r="KNW442" s="154"/>
      <c r="KNX442" s="154"/>
      <c r="KNY442" s="154"/>
      <c r="KNZ442" s="154"/>
      <c r="KOA442" s="154"/>
      <c r="KOB442" s="154"/>
      <c r="KOC442" s="154"/>
      <c r="KOD442" s="154"/>
      <c r="KOE442" s="154"/>
      <c r="KOF442" s="154"/>
      <c r="KOG442" s="154"/>
      <c r="KOH442" s="154"/>
      <c r="KOI442" s="154"/>
      <c r="KOJ442" s="154"/>
      <c r="KOK442" s="154"/>
      <c r="KOL442" s="154"/>
      <c r="KOM442" s="154"/>
      <c r="KON442" s="154"/>
      <c r="KOO442" s="154"/>
      <c r="KOP442" s="154"/>
      <c r="KOQ442" s="154"/>
      <c r="KOR442" s="154"/>
      <c r="KOS442" s="154"/>
      <c r="KOT442" s="154"/>
      <c r="KOU442" s="154"/>
      <c r="KOV442" s="154"/>
      <c r="KOW442" s="154"/>
      <c r="KOX442" s="154"/>
      <c r="KOY442" s="154"/>
      <c r="KOZ442" s="154"/>
      <c r="KPA442" s="154"/>
      <c r="KPB442" s="154"/>
      <c r="KPC442" s="154"/>
      <c r="KPD442" s="154"/>
      <c r="KPE442" s="154"/>
      <c r="KPF442" s="154"/>
      <c r="KPG442" s="154"/>
      <c r="KPH442" s="154"/>
      <c r="KPI442" s="154"/>
      <c r="KPJ442" s="154"/>
      <c r="KPK442" s="154"/>
      <c r="KPL442" s="154"/>
      <c r="KPM442" s="154"/>
      <c r="KPN442" s="154"/>
      <c r="KPO442" s="154"/>
      <c r="KPP442" s="154"/>
      <c r="KPQ442" s="154"/>
      <c r="KPR442" s="154"/>
      <c r="KPS442" s="154"/>
      <c r="KPT442" s="154"/>
      <c r="KPU442" s="154"/>
      <c r="KPV442" s="154"/>
      <c r="KPW442" s="154"/>
      <c r="KPX442" s="154"/>
      <c r="KPY442" s="154"/>
      <c r="KPZ442" s="154"/>
      <c r="KQA442" s="154"/>
      <c r="KQB442" s="154"/>
      <c r="KQC442" s="154"/>
      <c r="KQD442" s="154"/>
      <c r="KQE442" s="154"/>
      <c r="KQF442" s="154"/>
      <c r="KQG442" s="154"/>
      <c r="KQH442" s="154"/>
      <c r="KQI442" s="154"/>
      <c r="KQJ442" s="154"/>
      <c r="KQK442" s="154"/>
      <c r="KQL442" s="154"/>
      <c r="KQM442" s="154"/>
      <c r="KQN442" s="154"/>
      <c r="KQO442" s="154"/>
      <c r="KQP442" s="154"/>
      <c r="KQQ442" s="154"/>
      <c r="KQR442" s="154"/>
      <c r="KQS442" s="154"/>
      <c r="KQT442" s="154"/>
      <c r="KQU442" s="154"/>
      <c r="KQV442" s="154"/>
      <c r="KQW442" s="154"/>
      <c r="KQX442" s="154"/>
      <c r="KQY442" s="154"/>
      <c r="KQZ442" s="154"/>
      <c r="KRA442" s="154"/>
      <c r="KRB442" s="154"/>
      <c r="KRC442" s="154"/>
      <c r="KRD442" s="154"/>
      <c r="KRE442" s="154"/>
      <c r="KRF442" s="154"/>
      <c r="KRG442" s="154"/>
      <c r="KRH442" s="154"/>
      <c r="KRI442" s="154"/>
      <c r="KRJ442" s="154"/>
      <c r="KRK442" s="154"/>
      <c r="KRL442" s="154"/>
      <c r="KRM442" s="154"/>
      <c r="KRN442" s="154"/>
      <c r="KRO442" s="154"/>
      <c r="KRP442" s="154"/>
      <c r="KRQ442" s="154"/>
      <c r="KRR442" s="154"/>
      <c r="KRS442" s="154"/>
      <c r="KRT442" s="154"/>
      <c r="KRU442" s="154"/>
      <c r="KRV442" s="154"/>
      <c r="KRW442" s="154"/>
      <c r="KRX442" s="154"/>
      <c r="KRY442" s="154"/>
      <c r="KRZ442" s="154"/>
      <c r="KSA442" s="154"/>
      <c r="KSB442" s="154"/>
      <c r="KSC442" s="154"/>
      <c r="KSD442" s="154"/>
      <c r="KSE442" s="154"/>
      <c r="KSF442" s="154"/>
      <c r="KSG442" s="154"/>
      <c r="KSH442" s="154"/>
      <c r="KSI442" s="154"/>
      <c r="KSJ442" s="154"/>
      <c r="KSK442" s="154"/>
      <c r="KSL442" s="154"/>
      <c r="KSM442" s="154"/>
      <c r="KSN442" s="154"/>
      <c r="KSO442" s="154"/>
      <c r="KSP442" s="154"/>
      <c r="KSQ442" s="154"/>
      <c r="KSR442" s="154"/>
      <c r="KSS442" s="154"/>
      <c r="KST442" s="154"/>
      <c r="KSU442" s="154"/>
      <c r="KSV442" s="154"/>
      <c r="KSW442" s="154"/>
      <c r="KSX442" s="154"/>
      <c r="KSY442" s="154"/>
      <c r="KSZ442" s="154"/>
      <c r="KTA442" s="154"/>
      <c r="KTB442" s="154"/>
      <c r="KTC442" s="154"/>
      <c r="KTD442" s="154"/>
      <c r="KTE442" s="154"/>
      <c r="KTF442" s="154"/>
      <c r="KTG442" s="154"/>
      <c r="KTH442" s="154"/>
      <c r="KTI442" s="154"/>
      <c r="KTJ442" s="154"/>
      <c r="KTK442" s="154"/>
      <c r="KTL442" s="154"/>
      <c r="KTM442" s="154"/>
      <c r="KTN442" s="154"/>
      <c r="KTO442" s="154"/>
      <c r="KTP442" s="154"/>
      <c r="KTQ442" s="154"/>
      <c r="KTR442" s="154"/>
      <c r="KTS442" s="154"/>
      <c r="KTT442" s="154"/>
      <c r="KTU442" s="154"/>
      <c r="KTV442" s="154"/>
      <c r="KTW442" s="154"/>
      <c r="KTX442" s="154"/>
      <c r="KTY442" s="154"/>
      <c r="KTZ442" s="154"/>
      <c r="KUA442" s="154"/>
      <c r="KUB442" s="154"/>
      <c r="KUC442" s="154"/>
      <c r="KUD442" s="154"/>
      <c r="KUE442" s="154"/>
      <c r="KUF442" s="154"/>
      <c r="KUG442" s="154"/>
      <c r="KUH442" s="154"/>
      <c r="KUI442" s="154"/>
      <c r="KUJ442" s="154"/>
      <c r="KUK442" s="154"/>
      <c r="KUL442" s="154"/>
      <c r="KUM442" s="154"/>
      <c r="KUN442" s="154"/>
      <c r="KUO442" s="154"/>
      <c r="KUP442" s="154"/>
      <c r="KUQ442" s="154"/>
      <c r="KUR442" s="154"/>
      <c r="KUS442" s="154"/>
      <c r="KUT442" s="154"/>
      <c r="KUU442" s="154"/>
      <c r="KUV442" s="154"/>
      <c r="KUW442" s="154"/>
      <c r="KUX442" s="154"/>
      <c r="KUY442" s="154"/>
      <c r="KUZ442" s="154"/>
      <c r="KVA442" s="154"/>
      <c r="KVB442" s="154"/>
      <c r="KVC442" s="154"/>
      <c r="KVD442" s="154"/>
      <c r="KVE442" s="154"/>
      <c r="KVF442" s="154"/>
      <c r="KVG442" s="154"/>
      <c r="KVH442" s="154"/>
      <c r="KVI442" s="154"/>
      <c r="KVJ442" s="154"/>
      <c r="KVK442" s="154"/>
      <c r="KVL442" s="154"/>
      <c r="KVM442" s="154"/>
      <c r="KVN442" s="154"/>
      <c r="KVO442" s="154"/>
      <c r="KVP442" s="154"/>
      <c r="KVQ442" s="154"/>
      <c r="KVR442" s="154"/>
      <c r="KVS442" s="154"/>
      <c r="KVT442" s="154"/>
      <c r="KVU442" s="154"/>
      <c r="KVV442" s="154"/>
      <c r="KVW442" s="154"/>
      <c r="KVX442" s="154"/>
      <c r="KVY442" s="154"/>
      <c r="KVZ442" s="154"/>
      <c r="KWA442" s="154"/>
      <c r="KWB442" s="154"/>
      <c r="KWC442" s="154"/>
      <c r="KWD442" s="154"/>
      <c r="KWE442" s="154"/>
      <c r="KWF442" s="154"/>
      <c r="KWG442" s="154"/>
      <c r="KWH442" s="154"/>
      <c r="KWI442" s="154"/>
      <c r="KWJ442" s="154"/>
      <c r="KWK442" s="154"/>
      <c r="KWL442" s="154"/>
      <c r="KWM442" s="154"/>
      <c r="KWN442" s="154"/>
      <c r="KWO442" s="154"/>
      <c r="KWP442" s="154"/>
      <c r="KWQ442" s="154"/>
      <c r="KWR442" s="154"/>
      <c r="KWS442" s="154"/>
      <c r="KWT442" s="154"/>
      <c r="KWU442" s="154"/>
      <c r="KWV442" s="154"/>
      <c r="KWW442" s="154"/>
      <c r="KWX442" s="154"/>
      <c r="KWY442" s="154"/>
      <c r="KWZ442" s="154"/>
      <c r="KXA442" s="154"/>
      <c r="KXB442" s="154"/>
      <c r="KXC442" s="154"/>
      <c r="KXD442" s="154"/>
      <c r="KXE442" s="154"/>
      <c r="KXF442" s="154"/>
      <c r="KXG442" s="154"/>
      <c r="KXH442" s="154"/>
      <c r="KXI442" s="154"/>
      <c r="KXJ442" s="154"/>
      <c r="KXK442" s="154"/>
      <c r="KXL442" s="154"/>
      <c r="KXM442" s="154"/>
      <c r="KXN442" s="154"/>
      <c r="KXO442" s="154"/>
      <c r="KXP442" s="154"/>
      <c r="KXQ442" s="154"/>
      <c r="KXR442" s="154"/>
      <c r="KXS442" s="154"/>
      <c r="KXT442" s="154"/>
      <c r="KXU442" s="154"/>
      <c r="KXV442" s="154"/>
      <c r="KXW442" s="154"/>
      <c r="KXX442" s="154"/>
      <c r="KXY442" s="154"/>
      <c r="KXZ442" s="154"/>
      <c r="KYA442" s="154"/>
      <c r="KYB442" s="154"/>
      <c r="KYC442" s="154"/>
      <c r="KYD442" s="154"/>
      <c r="KYE442" s="154"/>
      <c r="KYF442" s="154"/>
      <c r="KYG442" s="154"/>
      <c r="KYH442" s="154"/>
      <c r="KYI442" s="154"/>
      <c r="KYJ442" s="154"/>
      <c r="KYK442" s="154"/>
      <c r="KYL442" s="154"/>
      <c r="KYM442" s="154"/>
      <c r="KYN442" s="154"/>
      <c r="KYO442" s="154"/>
      <c r="KYP442" s="154"/>
      <c r="KYQ442" s="154"/>
      <c r="KYR442" s="154"/>
      <c r="KYS442" s="154"/>
      <c r="KYT442" s="154"/>
      <c r="KYU442" s="154"/>
      <c r="KYV442" s="154"/>
      <c r="KYW442" s="154"/>
      <c r="KYX442" s="154"/>
      <c r="KYY442" s="154"/>
      <c r="KYZ442" s="154"/>
      <c r="KZA442" s="154"/>
      <c r="KZB442" s="154"/>
      <c r="KZC442" s="154"/>
      <c r="KZD442" s="154"/>
      <c r="KZE442" s="154"/>
      <c r="KZF442" s="154"/>
      <c r="KZG442" s="154"/>
      <c r="KZH442" s="154"/>
      <c r="KZI442" s="154"/>
      <c r="KZJ442" s="154"/>
      <c r="KZK442" s="154"/>
      <c r="KZL442" s="154"/>
      <c r="KZM442" s="154"/>
      <c r="KZN442" s="154"/>
      <c r="KZO442" s="154"/>
      <c r="KZP442" s="154"/>
      <c r="KZQ442" s="154"/>
      <c r="KZR442" s="154"/>
      <c r="KZS442" s="154"/>
      <c r="KZT442" s="154"/>
      <c r="KZU442" s="154"/>
      <c r="KZV442" s="154"/>
      <c r="KZW442" s="154"/>
      <c r="KZX442" s="154"/>
      <c r="KZY442" s="154"/>
      <c r="KZZ442" s="154"/>
      <c r="LAA442" s="154"/>
      <c r="LAB442" s="154"/>
      <c r="LAC442" s="154"/>
      <c r="LAD442" s="154"/>
      <c r="LAE442" s="154"/>
      <c r="LAF442" s="154"/>
      <c r="LAG442" s="154"/>
      <c r="LAH442" s="154"/>
      <c r="LAI442" s="154"/>
      <c r="LAJ442" s="154"/>
      <c r="LAK442" s="154"/>
      <c r="LAL442" s="154"/>
      <c r="LAM442" s="154"/>
      <c r="LAN442" s="154"/>
      <c r="LAO442" s="154"/>
      <c r="LAP442" s="154"/>
      <c r="LAQ442" s="154"/>
      <c r="LAR442" s="154"/>
      <c r="LAS442" s="154"/>
      <c r="LAT442" s="154"/>
      <c r="LAU442" s="154"/>
      <c r="LAV442" s="154"/>
      <c r="LAW442" s="154"/>
      <c r="LAX442" s="154"/>
      <c r="LAY442" s="154"/>
      <c r="LAZ442" s="154"/>
      <c r="LBA442" s="154"/>
      <c r="LBB442" s="154"/>
      <c r="LBC442" s="154"/>
      <c r="LBD442" s="154"/>
      <c r="LBE442" s="154"/>
      <c r="LBF442" s="154"/>
      <c r="LBG442" s="154"/>
      <c r="LBH442" s="154"/>
      <c r="LBI442" s="154"/>
      <c r="LBJ442" s="154"/>
      <c r="LBK442" s="154"/>
      <c r="LBL442" s="154"/>
      <c r="LBM442" s="154"/>
      <c r="LBN442" s="154"/>
      <c r="LBO442" s="154"/>
      <c r="LBP442" s="154"/>
      <c r="LBQ442" s="154"/>
      <c r="LBR442" s="154"/>
      <c r="LBS442" s="154"/>
      <c r="LBT442" s="154"/>
      <c r="LBU442" s="154"/>
      <c r="LBV442" s="154"/>
      <c r="LBW442" s="154"/>
      <c r="LBX442" s="154"/>
      <c r="LBY442" s="154"/>
      <c r="LBZ442" s="154"/>
      <c r="LCA442" s="154"/>
      <c r="LCB442" s="154"/>
      <c r="LCC442" s="154"/>
      <c r="LCD442" s="154"/>
      <c r="LCE442" s="154"/>
      <c r="LCF442" s="154"/>
      <c r="LCG442" s="154"/>
      <c r="LCH442" s="154"/>
      <c r="LCI442" s="154"/>
      <c r="LCJ442" s="154"/>
      <c r="LCK442" s="154"/>
      <c r="LCL442" s="154"/>
      <c r="LCM442" s="154"/>
      <c r="LCN442" s="154"/>
      <c r="LCO442" s="154"/>
      <c r="LCP442" s="154"/>
      <c r="LCQ442" s="154"/>
      <c r="LCR442" s="154"/>
      <c r="LCS442" s="154"/>
      <c r="LCT442" s="154"/>
      <c r="LCU442" s="154"/>
      <c r="LCV442" s="154"/>
      <c r="LCW442" s="154"/>
      <c r="LCX442" s="154"/>
      <c r="LCY442" s="154"/>
      <c r="LCZ442" s="154"/>
      <c r="LDA442" s="154"/>
      <c r="LDB442" s="154"/>
      <c r="LDC442" s="154"/>
      <c r="LDD442" s="154"/>
      <c r="LDE442" s="154"/>
      <c r="LDF442" s="154"/>
      <c r="LDG442" s="154"/>
      <c r="LDH442" s="154"/>
      <c r="LDI442" s="154"/>
      <c r="LDJ442" s="154"/>
      <c r="LDK442" s="154"/>
      <c r="LDL442" s="154"/>
      <c r="LDM442" s="154"/>
      <c r="LDN442" s="154"/>
      <c r="LDO442" s="154"/>
      <c r="LDP442" s="154"/>
      <c r="LDQ442" s="154"/>
      <c r="LDR442" s="154"/>
      <c r="LDS442" s="154"/>
      <c r="LDT442" s="154"/>
      <c r="LDU442" s="154"/>
      <c r="LDV442" s="154"/>
      <c r="LDW442" s="154"/>
      <c r="LDX442" s="154"/>
      <c r="LDY442" s="154"/>
      <c r="LDZ442" s="154"/>
      <c r="LEA442" s="154"/>
      <c r="LEB442" s="154"/>
      <c r="LEC442" s="154"/>
      <c r="LED442" s="154"/>
      <c r="LEE442" s="154"/>
      <c r="LEF442" s="154"/>
      <c r="LEG442" s="154"/>
      <c r="LEH442" s="154"/>
      <c r="LEI442" s="154"/>
      <c r="LEJ442" s="154"/>
      <c r="LEK442" s="154"/>
      <c r="LEL442" s="154"/>
      <c r="LEM442" s="154"/>
      <c r="LEN442" s="154"/>
      <c r="LEO442" s="154"/>
      <c r="LEP442" s="154"/>
      <c r="LEQ442" s="154"/>
      <c r="LER442" s="154"/>
      <c r="LES442" s="154"/>
      <c r="LET442" s="154"/>
      <c r="LEU442" s="154"/>
      <c r="LEV442" s="154"/>
      <c r="LEW442" s="154"/>
      <c r="LEX442" s="154"/>
      <c r="LEY442" s="154"/>
      <c r="LEZ442" s="154"/>
      <c r="LFA442" s="154"/>
      <c r="LFB442" s="154"/>
      <c r="LFC442" s="154"/>
      <c r="LFD442" s="154"/>
      <c r="LFE442" s="154"/>
      <c r="LFF442" s="154"/>
      <c r="LFG442" s="154"/>
      <c r="LFH442" s="154"/>
      <c r="LFI442" s="154"/>
      <c r="LFJ442" s="154"/>
      <c r="LFK442" s="154"/>
      <c r="LFL442" s="154"/>
      <c r="LFM442" s="154"/>
      <c r="LFN442" s="154"/>
      <c r="LFO442" s="154"/>
      <c r="LFP442" s="154"/>
      <c r="LFQ442" s="154"/>
      <c r="LFR442" s="154"/>
      <c r="LFS442" s="154"/>
      <c r="LFT442" s="154"/>
      <c r="LFU442" s="154"/>
      <c r="LFV442" s="154"/>
      <c r="LFW442" s="154"/>
      <c r="LFX442" s="154"/>
      <c r="LFY442" s="154"/>
      <c r="LFZ442" s="154"/>
      <c r="LGA442" s="154"/>
      <c r="LGB442" s="154"/>
      <c r="LGC442" s="154"/>
      <c r="LGD442" s="154"/>
      <c r="LGE442" s="154"/>
      <c r="LGF442" s="154"/>
      <c r="LGG442" s="154"/>
      <c r="LGH442" s="154"/>
      <c r="LGI442" s="154"/>
      <c r="LGJ442" s="154"/>
      <c r="LGK442" s="154"/>
      <c r="LGL442" s="154"/>
      <c r="LGM442" s="154"/>
      <c r="LGN442" s="154"/>
      <c r="LGO442" s="154"/>
      <c r="LGP442" s="154"/>
      <c r="LGQ442" s="154"/>
      <c r="LGR442" s="154"/>
      <c r="LGS442" s="154"/>
      <c r="LGT442" s="154"/>
      <c r="LGU442" s="154"/>
      <c r="LGV442" s="154"/>
      <c r="LGW442" s="154"/>
      <c r="LGX442" s="154"/>
      <c r="LGY442" s="154"/>
      <c r="LGZ442" s="154"/>
      <c r="LHA442" s="154"/>
      <c r="LHB442" s="154"/>
      <c r="LHC442" s="154"/>
      <c r="LHD442" s="154"/>
      <c r="LHE442" s="154"/>
      <c r="LHF442" s="154"/>
      <c r="LHG442" s="154"/>
      <c r="LHH442" s="154"/>
      <c r="LHI442" s="154"/>
      <c r="LHJ442" s="154"/>
      <c r="LHK442" s="154"/>
      <c r="LHL442" s="154"/>
      <c r="LHM442" s="154"/>
      <c r="LHN442" s="154"/>
      <c r="LHO442" s="154"/>
      <c r="LHP442" s="154"/>
      <c r="LHQ442" s="154"/>
      <c r="LHR442" s="154"/>
      <c r="LHS442" s="154"/>
      <c r="LHT442" s="154"/>
      <c r="LHU442" s="154"/>
      <c r="LHV442" s="154"/>
      <c r="LHW442" s="154"/>
      <c r="LHX442" s="154"/>
      <c r="LHY442" s="154"/>
      <c r="LHZ442" s="154"/>
      <c r="LIA442" s="154"/>
      <c r="LIB442" s="154"/>
      <c r="LIC442" s="154"/>
      <c r="LID442" s="154"/>
      <c r="LIE442" s="154"/>
      <c r="LIF442" s="154"/>
      <c r="LIG442" s="154"/>
      <c r="LIH442" s="154"/>
      <c r="LII442" s="154"/>
      <c r="LIJ442" s="154"/>
      <c r="LIK442" s="154"/>
      <c r="LIL442" s="154"/>
      <c r="LIM442" s="154"/>
      <c r="LIN442" s="154"/>
      <c r="LIO442" s="154"/>
      <c r="LIP442" s="154"/>
      <c r="LIQ442" s="154"/>
      <c r="LIR442" s="154"/>
      <c r="LIS442" s="154"/>
      <c r="LIT442" s="154"/>
      <c r="LIU442" s="154"/>
      <c r="LIV442" s="154"/>
      <c r="LIW442" s="154"/>
      <c r="LIX442" s="154"/>
      <c r="LIY442" s="154"/>
      <c r="LIZ442" s="154"/>
      <c r="LJA442" s="154"/>
      <c r="LJB442" s="154"/>
      <c r="LJC442" s="154"/>
      <c r="LJD442" s="154"/>
      <c r="LJE442" s="154"/>
      <c r="LJF442" s="154"/>
      <c r="LJG442" s="154"/>
      <c r="LJH442" s="154"/>
      <c r="LJI442" s="154"/>
      <c r="LJJ442" s="154"/>
      <c r="LJK442" s="154"/>
      <c r="LJL442" s="154"/>
      <c r="LJM442" s="154"/>
      <c r="LJN442" s="154"/>
      <c r="LJO442" s="154"/>
      <c r="LJP442" s="154"/>
      <c r="LJQ442" s="154"/>
      <c r="LJR442" s="154"/>
      <c r="LJS442" s="154"/>
      <c r="LJT442" s="154"/>
      <c r="LJU442" s="154"/>
      <c r="LJV442" s="154"/>
      <c r="LJW442" s="154"/>
      <c r="LJX442" s="154"/>
      <c r="LJY442" s="154"/>
      <c r="LJZ442" s="154"/>
      <c r="LKA442" s="154"/>
      <c r="LKB442" s="154"/>
      <c r="LKC442" s="154"/>
      <c r="LKD442" s="154"/>
      <c r="LKE442" s="154"/>
      <c r="LKF442" s="154"/>
      <c r="LKG442" s="154"/>
      <c r="LKH442" s="154"/>
      <c r="LKI442" s="154"/>
      <c r="LKJ442" s="154"/>
      <c r="LKK442" s="154"/>
      <c r="LKL442" s="154"/>
      <c r="LKM442" s="154"/>
      <c r="LKN442" s="154"/>
      <c r="LKO442" s="154"/>
      <c r="LKP442" s="154"/>
      <c r="LKQ442" s="154"/>
      <c r="LKR442" s="154"/>
      <c r="LKS442" s="154"/>
      <c r="LKT442" s="154"/>
      <c r="LKU442" s="154"/>
      <c r="LKV442" s="154"/>
      <c r="LKW442" s="154"/>
      <c r="LKX442" s="154"/>
      <c r="LKY442" s="154"/>
      <c r="LKZ442" s="154"/>
      <c r="LLA442" s="154"/>
      <c r="LLB442" s="154"/>
      <c r="LLC442" s="154"/>
      <c r="LLD442" s="154"/>
      <c r="LLE442" s="154"/>
      <c r="LLF442" s="154"/>
      <c r="LLG442" s="154"/>
      <c r="LLH442" s="154"/>
      <c r="LLI442" s="154"/>
      <c r="LLJ442" s="154"/>
      <c r="LLK442" s="154"/>
      <c r="LLL442" s="154"/>
      <c r="LLM442" s="154"/>
      <c r="LLN442" s="154"/>
      <c r="LLO442" s="154"/>
      <c r="LLP442" s="154"/>
      <c r="LLQ442" s="154"/>
      <c r="LLR442" s="154"/>
      <c r="LLS442" s="154"/>
      <c r="LLT442" s="154"/>
      <c r="LLU442" s="154"/>
      <c r="LLV442" s="154"/>
      <c r="LLW442" s="154"/>
      <c r="LLX442" s="154"/>
      <c r="LLY442" s="154"/>
      <c r="LLZ442" s="154"/>
      <c r="LMA442" s="154"/>
      <c r="LMB442" s="154"/>
      <c r="LMC442" s="154"/>
      <c r="LMD442" s="154"/>
      <c r="LME442" s="154"/>
      <c r="LMF442" s="154"/>
      <c r="LMG442" s="154"/>
      <c r="LMH442" s="154"/>
      <c r="LMI442" s="154"/>
      <c r="LMJ442" s="154"/>
      <c r="LMK442" s="154"/>
      <c r="LML442" s="154"/>
      <c r="LMM442" s="154"/>
      <c r="LMN442" s="154"/>
      <c r="LMO442" s="154"/>
      <c r="LMP442" s="154"/>
      <c r="LMQ442" s="154"/>
      <c r="LMR442" s="154"/>
      <c r="LMS442" s="154"/>
      <c r="LMT442" s="154"/>
      <c r="LMU442" s="154"/>
      <c r="LMV442" s="154"/>
      <c r="LMW442" s="154"/>
      <c r="LMX442" s="154"/>
      <c r="LMY442" s="154"/>
      <c r="LMZ442" s="154"/>
      <c r="LNA442" s="154"/>
      <c r="LNB442" s="154"/>
      <c r="LNC442" s="154"/>
      <c r="LND442" s="154"/>
      <c r="LNE442" s="154"/>
      <c r="LNF442" s="154"/>
      <c r="LNG442" s="154"/>
      <c r="LNH442" s="154"/>
      <c r="LNI442" s="154"/>
      <c r="LNJ442" s="154"/>
      <c r="LNK442" s="154"/>
      <c r="LNL442" s="154"/>
      <c r="LNM442" s="154"/>
      <c r="LNN442" s="154"/>
      <c r="LNO442" s="154"/>
      <c r="LNP442" s="154"/>
      <c r="LNQ442" s="154"/>
      <c r="LNR442" s="154"/>
      <c r="LNS442" s="154"/>
      <c r="LNT442" s="154"/>
      <c r="LNU442" s="154"/>
      <c r="LNV442" s="154"/>
      <c r="LNW442" s="154"/>
      <c r="LNX442" s="154"/>
      <c r="LNY442" s="154"/>
      <c r="LNZ442" s="154"/>
      <c r="LOA442" s="154"/>
      <c r="LOB442" s="154"/>
      <c r="LOC442" s="154"/>
      <c r="LOD442" s="154"/>
      <c r="LOE442" s="154"/>
      <c r="LOF442" s="154"/>
      <c r="LOG442" s="154"/>
      <c r="LOH442" s="154"/>
      <c r="LOI442" s="154"/>
      <c r="LOJ442" s="154"/>
      <c r="LOK442" s="154"/>
      <c r="LOL442" s="154"/>
      <c r="LOM442" s="154"/>
      <c r="LON442" s="154"/>
      <c r="LOO442" s="154"/>
      <c r="LOP442" s="154"/>
      <c r="LOQ442" s="154"/>
      <c r="LOR442" s="154"/>
      <c r="LOS442" s="154"/>
      <c r="LOT442" s="154"/>
      <c r="LOU442" s="154"/>
      <c r="LOV442" s="154"/>
      <c r="LOW442" s="154"/>
      <c r="LOX442" s="154"/>
      <c r="LOY442" s="154"/>
      <c r="LOZ442" s="154"/>
      <c r="LPA442" s="154"/>
      <c r="LPB442" s="154"/>
      <c r="LPC442" s="154"/>
      <c r="LPD442" s="154"/>
      <c r="LPE442" s="154"/>
      <c r="LPF442" s="154"/>
      <c r="LPG442" s="154"/>
      <c r="LPH442" s="154"/>
      <c r="LPI442" s="154"/>
      <c r="LPJ442" s="154"/>
      <c r="LPK442" s="154"/>
      <c r="LPL442" s="154"/>
      <c r="LPM442" s="154"/>
      <c r="LPN442" s="154"/>
      <c r="LPO442" s="154"/>
      <c r="LPP442" s="154"/>
      <c r="LPQ442" s="154"/>
      <c r="LPR442" s="154"/>
      <c r="LPS442" s="154"/>
      <c r="LPT442" s="154"/>
      <c r="LPU442" s="154"/>
      <c r="LPV442" s="154"/>
      <c r="LPW442" s="154"/>
      <c r="LPX442" s="154"/>
      <c r="LPY442" s="154"/>
      <c r="LPZ442" s="154"/>
      <c r="LQA442" s="154"/>
      <c r="LQB442" s="154"/>
      <c r="LQC442" s="154"/>
      <c r="LQD442" s="154"/>
      <c r="LQE442" s="154"/>
      <c r="LQF442" s="154"/>
      <c r="LQG442" s="154"/>
      <c r="LQH442" s="154"/>
      <c r="LQI442" s="154"/>
      <c r="LQJ442" s="154"/>
      <c r="LQK442" s="154"/>
      <c r="LQL442" s="154"/>
      <c r="LQM442" s="154"/>
      <c r="LQN442" s="154"/>
      <c r="LQO442" s="154"/>
      <c r="LQP442" s="154"/>
      <c r="LQQ442" s="154"/>
      <c r="LQR442" s="154"/>
      <c r="LQS442" s="154"/>
      <c r="LQT442" s="154"/>
      <c r="LQU442" s="154"/>
      <c r="LQV442" s="154"/>
      <c r="LQW442" s="154"/>
      <c r="LQX442" s="154"/>
      <c r="LQY442" s="154"/>
      <c r="LQZ442" s="154"/>
      <c r="LRA442" s="154"/>
      <c r="LRB442" s="154"/>
      <c r="LRC442" s="154"/>
      <c r="LRD442" s="154"/>
      <c r="LRE442" s="154"/>
      <c r="LRF442" s="154"/>
      <c r="LRG442" s="154"/>
      <c r="LRH442" s="154"/>
      <c r="LRI442" s="154"/>
      <c r="LRJ442" s="154"/>
      <c r="LRK442" s="154"/>
      <c r="LRL442" s="154"/>
      <c r="LRM442" s="154"/>
      <c r="LRN442" s="154"/>
      <c r="LRO442" s="154"/>
      <c r="LRP442" s="154"/>
      <c r="LRQ442" s="154"/>
      <c r="LRR442" s="154"/>
      <c r="LRS442" s="154"/>
      <c r="LRT442" s="154"/>
      <c r="LRU442" s="154"/>
      <c r="LRV442" s="154"/>
      <c r="LRW442" s="154"/>
      <c r="LRX442" s="154"/>
      <c r="LRY442" s="154"/>
      <c r="LRZ442" s="154"/>
      <c r="LSA442" s="154"/>
      <c r="LSB442" s="154"/>
      <c r="LSC442" s="154"/>
      <c r="LSD442" s="154"/>
      <c r="LSE442" s="154"/>
      <c r="LSF442" s="154"/>
      <c r="LSG442" s="154"/>
      <c r="LSH442" s="154"/>
      <c r="LSI442" s="154"/>
      <c r="LSJ442" s="154"/>
      <c r="LSK442" s="154"/>
      <c r="LSL442" s="154"/>
      <c r="LSM442" s="154"/>
      <c r="LSN442" s="154"/>
      <c r="LSO442" s="154"/>
      <c r="LSP442" s="154"/>
      <c r="LSQ442" s="154"/>
      <c r="LSR442" s="154"/>
      <c r="LSS442" s="154"/>
      <c r="LST442" s="154"/>
      <c r="LSU442" s="154"/>
      <c r="LSV442" s="154"/>
      <c r="LSW442" s="154"/>
      <c r="LSX442" s="154"/>
      <c r="LSY442" s="154"/>
      <c r="LSZ442" s="154"/>
      <c r="LTA442" s="154"/>
      <c r="LTB442" s="154"/>
      <c r="LTC442" s="154"/>
      <c r="LTD442" s="154"/>
      <c r="LTE442" s="154"/>
      <c r="LTF442" s="154"/>
      <c r="LTG442" s="154"/>
      <c r="LTH442" s="154"/>
      <c r="LTI442" s="154"/>
      <c r="LTJ442" s="154"/>
      <c r="LTK442" s="154"/>
      <c r="LTL442" s="154"/>
      <c r="LTM442" s="154"/>
      <c r="LTN442" s="154"/>
      <c r="LTO442" s="154"/>
      <c r="LTP442" s="154"/>
      <c r="LTQ442" s="154"/>
      <c r="LTR442" s="154"/>
      <c r="LTS442" s="154"/>
      <c r="LTT442" s="154"/>
      <c r="LTU442" s="154"/>
      <c r="LTV442" s="154"/>
      <c r="LTW442" s="154"/>
      <c r="LTX442" s="154"/>
      <c r="LTY442" s="154"/>
      <c r="LTZ442" s="154"/>
      <c r="LUA442" s="154"/>
      <c r="LUB442" s="154"/>
      <c r="LUC442" s="154"/>
      <c r="LUD442" s="154"/>
      <c r="LUE442" s="154"/>
      <c r="LUF442" s="154"/>
      <c r="LUG442" s="154"/>
      <c r="LUH442" s="154"/>
      <c r="LUI442" s="154"/>
      <c r="LUJ442" s="154"/>
      <c r="LUK442" s="154"/>
      <c r="LUL442" s="154"/>
      <c r="LUM442" s="154"/>
      <c r="LUN442" s="154"/>
      <c r="LUO442" s="154"/>
      <c r="LUP442" s="154"/>
      <c r="LUQ442" s="154"/>
      <c r="LUR442" s="154"/>
      <c r="LUS442" s="154"/>
      <c r="LUT442" s="154"/>
      <c r="LUU442" s="154"/>
      <c r="LUV442" s="154"/>
      <c r="LUW442" s="154"/>
      <c r="LUX442" s="154"/>
      <c r="LUY442" s="154"/>
      <c r="LUZ442" s="154"/>
      <c r="LVA442" s="154"/>
      <c r="LVB442" s="154"/>
      <c r="LVC442" s="154"/>
      <c r="LVD442" s="154"/>
      <c r="LVE442" s="154"/>
      <c r="LVF442" s="154"/>
      <c r="LVG442" s="154"/>
      <c r="LVH442" s="154"/>
      <c r="LVI442" s="154"/>
      <c r="LVJ442" s="154"/>
      <c r="LVK442" s="154"/>
      <c r="LVL442" s="154"/>
      <c r="LVM442" s="154"/>
      <c r="LVN442" s="154"/>
      <c r="LVO442" s="154"/>
      <c r="LVP442" s="154"/>
      <c r="LVQ442" s="154"/>
      <c r="LVR442" s="154"/>
      <c r="LVS442" s="154"/>
      <c r="LVT442" s="154"/>
      <c r="LVU442" s="154"/>
      <c r="LVV442" s="154"/>
      <c r="LVW442" s="154"/>
      <c r="LVX442" s="154"/>
      <c r="LVY442" s="154"/>
      <c r="LVZ442" s="154"/>
      <c r="LWA442" s="154"/>
      <c r="LWB442" s="154"/>
      <c r="LWC442" s="154"/>
      <c r="LWD442" s="154"/>
      <c r="LWE442" s="154"/>
      <c r="LWF442" s="154"/>
      <c r="LWG442" s="154"/>
      <c r="LWH442" s="154"/>
      <c r="LWI442" s="154"/>
      <c r="LWJ442" s="154"/>
      <c r="LWK442" s="154"/>
      <c r="LWL442" s="154"/>
      <c r="LWM442" s="154"/>
      <c r="LWN442" s="154"/>
      <c r="LWO442" s="154"/>
      <c r="LWP442" s="154"/>
      <c r="LWQ442" s="154"/>
      <c r="LWR442" s="154"/>
      <c r="LWS442" s="154"/>
      <c r="LWT442" s="154"/>
      <c r="LWU442" s="154"/>
      <c r="LWV442" s="154"/>
      <c r="LWW442" s="154"/>
      <c r="LWX442" s="154"/>
      <c r="LWY442" s="154"/>
      <c r="LWZ442" s="154"/>
      <c r="LXA442" s="154"/>
      <c r="LXB442" s="154"/>
      <c r="LXC442" s="154"/>
      <c r="LXD442" s="154"/>
      <c r="LXE442" s="154"/>
      <c r="LXF442" s="154"/>
      <c r="LXG442" s="154"/>
      <c r="LXH442" s="154"/>
      <c r="LXI442" s="154"/>
      <c r="LXJ442" s="154"/>
      <c r="LXK442" s="154"/>
      <c r="LXL442" s="154"/>
      <c r="LXM442" s="154"/>
      <c r="LXN442" s="154"/>
      <c r="LXO442" s="154"/>
      <c r="LXP442" s="154"/>
      <c r="LXQ442" s="154"/>
      <c r="LXR442" s="154"/>
      <c r="LXS442" s="154"/>
      <c r="LXT442" s="154"/>
      <c r="LXU442" s="154"/>
      <c r="LXV442" s="154"/>
      <c r="LXW442" s="154"/>
      <c r="LXX442" s="154"/>
      <c r="LXY442" s="154"/>
      <c r="LXZ442" s="154"/>
      <c r="LYA442" s="154"/>
      <c r="LYB442" s="154"/>
      <c r="LYC442" s="154"/>
      <c r="LYD442" s="154"/>
      <c r="LYE442" s="154"/>
      <c r="LYF442" s="154"/>
      <c r="LYG442" s="154"/>
      <c r="LYH442" s="154"/>
      <c r="LYI442" s="154"/>
      <c r="LYJ442" s="154"/>
      <c r="LYK442" s="154"/>
      <c r="LYL442" s="154"/>
      <c r="LYM442" s="154"/>
      <c r="LYN442" s="154"/>
      <c r="LYO442" s="154"/>
      <c r="LYP442" s="154"/>
      <c r="LYQ442" s="154"/>
      <c r="LYR442" s="154"/>
      <c r="LYS442" s="154"/>
      <c r="LYT442" s="154"/>
      <c r="LYU442" s="154"/>
      <c r="LYV442" s="154"/>
      <c r="LYW442" s="154"/>
      <c r="LYX442" s="154"/>
      <c r="LYY442" s="154"/>
      <c r="LYZ442" s="154"/>
      <c r="LZA442" s="154"/>
      <c r="LZB442" s="154"/>
      <c r="LZC442" s="154"/>
      <c r="LZD442" s="154"/>
      <c r="LZE442" s="154"/>
      <c r="LZF442" s="154"/>
      <c r="LZG442" s="154"/>
      <c r="LZH442" s="154"/>
      <c r="LZI442" s="154"/>
      <c r="LZJ442" s="154"/>
      <c r="LZK442" s="154"/>
      <c r="LZL442" s="154"/>
      <c r="LZM442" s="154"/>
      <c r="LZN442" s="154"/>
      <c r="LZO442" s="154"/>
      <c r="LZP442" s="154"/>
      <c r="LZQ442" s="154"/>
      <c r="LZR442" s="154"/>
      <c r="LZS442" s="154"/>
      <c r="LZT442" s="154"/>
      <c r="LZU442" s="154"/>
      <c r="LZV442" s="154"/>
      <c r="LZW442" s="154"/>
      <c r="LZX442" s="154"/>
      <c r="LZY442" s="154"/>
      <c r="LZZ442" s="154"/>
      <c r="MAA442" s="154"/>
      <c r="MAB442" s="154"/>
      <c r="MAC442" s="154"/>
      <c r="MAD442" s="154"/>
      <c r="MAE442" s="154"/>
      <c r="MAF442" s="154"/>
      <c r="MAG442" s="154"/>
      <c r="MAH442" s="154"/>
      <c r="MAI442" s="154"/>
      <c r="MAJ442" s="154"/>
      <c r="MAK442" s="154"/>
      <c r="MAL442" s="154"/>
      <c r="MAM442" s="154"/>
      <c r="MAN442" s="154"/>
      <c r="MAO442" s="154"/>
      <c r="MAP442" s="154"/>
      <c r="MAQ442" s="154"/>
      <c r="MAR442" s="154"/>
      <c r="MAS442" s="154"/>
      <c r="MAT442" s="154"/>
      <c r="MAU442" s="154"/>
      <c r="MAV442" s="154"/>
      <c r="MAW442" s="154"/>
      <c r="MAX442" s="154"/>
      <c r="MAY442" s="154"/>
      <c r="MAZ442" s="154"/>
      <c r="MBA442" s="154"/>
      <c r="MBB442" s="154"/>
      <c r="MBC442" s="154"/>
      <c r="MBD442" s="154"/>
      <c r="MBE442" s="154"/>
      <c r="MBF442" s="154"/>
      <c r="MBG442" s="154"/>
      <c r="MBH442" s="154"/>
      <c r="MBI442" s="154"/>
      <c r="MBJ442" s="154"/>
      <c r="MBK442" s="154"/>
      <c r="MBL442" s="154"/>
      <c r="MBM442" s="154"/>
      <c r="MBN442" s="154"/>
      <c r="MBO442" s="154"/>
      <c r="MBP442" s="154"/>
      <c r="MBQ442" s="154"/>
      <c r="MBR442" s="154"/>
      <c r="MBS442" s="154"/>
      <c r="MBT442" s="154"/>
      <c r="MBU442" s="154"/>
      <c r="MBV442" s="154"/>
      <c r="MBW442" s="154"/>
      <c r="MBX442" s="154"/>
      <c r="MBY442" s="154"/>
      <c r="MBZ442" s="154"/>
      <c r="MCA442" s="154"/>
      <c r="MCB442" s="154"/>
      <c r="MCC442" s="154"/>
      <c r="MCD442" s="154"/>
      <c r="MCE442" s="154"/>
      <c r="MCF442" s="154"/>
      <c r="MCG442" s="154"/>
      <c r="MCH442" s="154"/>
      <c r="MCI442" s="154"/>
      <c r="MCJ442" s="154"/>
      <c r="MCK442" s="154"/>
      <c r="MCL442" s="154"/>
      <c r="MCM442" s="154"/>
      <c r="MCN442" s="154"/>
      <c r="MCO442" s="154"/>
      <c r="MCP442" s="154"/>
      <c r="MCQ442" s="154"/>
      <c r="MCR442" s="154"/>
      <c r="MCS442" s="154"/>
      <c r="MCT442" s="154"/>
      <c r="MCU442" s="154"/>
      <c r="MCV442" s="154"/>
      <c r="MCW442" s="154"/>
      <c r="MCX442" s="154"/>
      <c r="MCY442" s="154"/>
      <c r="MCZ442" s="154"/>
      <c r="MDA442" s="154"/>
      <c r="MDB442" s="154"/>
      <c r="MDC442" s="154"/>
      <c r="MDD442" s="154"/>
      <c r="MDE442" s="154"/>
      <c r="MDF442" s="154"/>
      <c r="MDG442" s="154"/>
      <c r="MDH442" s="154"/>
      <c r="MDI442" s="154"/>
      <c r="MDJ442" s="154"/>
      <c r="MDK442" s="154"/>
      <c r="MDL442" s="154"/>
      <c r="MDM442" s="154"/>
      <c r="MDN442" s="154"/>
      <c r="MDO442" s="154"/>
      <c r="MDP442" s="154"/>
      <c r="MDQ442" s="154"/>
      <c r="MDR442" s="154"/>
      <c r="MDS442" s="154"/>
      <c r="MDT442" s="154"/>
      <c r="MDU442" s="154"/>
      <c r="MDV442" s="154"/>
      <c r="MDW442" s="154"/>
      <c r="MDX442" s="154"/>
      <c r="MDY442" s="154"/>
      <c r="MDZ442" s="154"/>
      <c r="MEA442" s="154"/>
      <c r="MEB442" s="154"/>
      <c r="MEC442" s="154"/>
      <c r="MED442" s="154"/>
      <c r="MEE442" s="154"/>
      <c r="MEF442" s="154"/>
      <c r="MEG442" s="154"/>
      <c r="MEH442" s="154"/>
      <c r="MEI442" s="154"/>
      <c r="MEJ442" s="154"/>
      <c r="MEK442" s="154"/>
      <c r="MEL442" s="154"/>
      <c r="MEM442" s="154"/>
      <c r="MEN442" s="154"/>
      <c r="MEO442" s="154"/>
      <c r="MEP442" s="154"/>
      <c r="MEQ442" s="154"/>
      <c r="MER442" s="154"/>
      <c r="MES442" s="154"/>
      <c r="MET442" s="154"/>
      <c r="MEU442" s="154"/>
      <c r="MEV442" s="154"/>
      <c r="MEW442" s="154"/>
      <c r="MEX442" s="154"/>
      <c r="MEY442" s="154"/>
      <c r="MEZ442" s="154"/>
      <c r="MFA442" s="154"/>
      <c r="MFB442" s="154"/>
      <c r="MFC442" s="154"/>
      <c r="MFD442" s="154"/>
      <c r="MFE442" s="154"/>
      <c r="MFF442" s="154"/>
      <c r="MFG442" s="154"/>
      <c r="MFH442" s="154"/>
      <c r="MFI442" s="154"/>
      <c r="MFJ442" s="154"/>
      <c r="MFK442" s="154"/>
      <c r="MFL442" s="154"/>
      <c r="MFM442" s="154"/>
      <c r="MFN442" s="154"/>
      <c r="MFO442" s="154"/>
      <c r="MFP442" s="154"/>
      <c r="MFQ442" s="154"/>
      <c r="MFR442" s="154"/>
      <c r="MFS442" s="154"/>
      <c r="MFT442" s="154"/>
      <c r="MFU442" s="154"/>
      <c r="MFV442" s="154"/>
      <c r="MFW442" s="154"/>
      <c r="MFX442" s="154"/>
      <c r="MFY442" s="154"/>
      <c r="MFZ442" s="154"/>
      <c r="MGA442" s="154"/>
      <c r="MGB442" s="154"/>
      <c r="MGC442" s="154"/>
      <c r="MGD442" s="154"/>
      <c r="MGE442" s="154"/>
      <c r="MGF442" s="154"/>
      <c r="MGG442" s="154"/>
      <c r="MGH442" s="154"/>
      <c r="MGI442" s="154"/>
      <c r="MGJ442" s="154"/>
      <c r="MGK442" s="154"/>
      <c r="MGL442" s="154"/>
      <c r="MGM442" s="154"/>
      <c r="MGN442" s="154"/>
      <c r="MGO442" s="154"/>
      <c r="MGP442" s="154"/>
      <c r="MGQ442" s="154"/>
      <c r="MGR442" s="154"/>
      <c r="MGS442" s="154"/>
      <c r="MGT442" s="154"/>
      <c r="MGU442" s="154"/>
      <c r="MGV442" s="154"/>
      <c r="MGW442" s="154"/>
      <c r="MGX442" s="154"/>
      <c r="MGY442" s="154"/>
      <c r="MGZ442" s="154"/>
      <c r="MHA442" s="154"/>
      <c r="MHB442" s="154"/>
      <c r="MHC442" s="154"/>
      <c r="MHD442" s="154"/>
      <c r="MHE442" s="154"/>
      <c r="MHF442" s="154"/>
      <c r="MHG442" s="154"/>
      <c r="MHH442" s="154"/>
      <c r="MHI442" s="154"/>
      <c r="MHJ442" s="154"/>
      <c r="MHK442" s="154"/>
      <c r="MHL442" s="154"/>
      <c r="MHM442" s="154"/>
      <c r="MHN442" s="154"/>
      <c r="MHO442" s="154"/>
      <c r="MHP442" s="154"/>
      <c r="MHQ442" s="154"/>
      <c r="MHR442" s="154"/>
      <c r="MHS442" s="154"/>
      <c r="MHT442" s="154"/>
      <c r="MHU442" s="154"/>
      <c r="MHV442" s="154"/>
      <c r="MHW442" s="154"/>
      <c r="MHX442" s="154"/>
      <c r="MHY442" s="154"/>
      <c r="MHZ442" s="154"/>
      <c r="MIA442" s="154"/>
      <c r="MIB442" s="154"/>
      <c r="MIC442" s="154"/>
      <c r="MID442" s="154"/>
      <c r="MIE442" s="154"/>
      <c r="MIF442" s="154"/>
      <c r="MIG442" s="154"/>
      <c r="MIH442" s="154"/>
      <c r="MII442" s="154"/>
      <c r="MIJ442" s="154"/>
      <c r="MIK442" s="154"/>
      <c r="MIL442" s="154"/>
      <c r="MIM442" s="154"/>
      <c r="MIN442" s="154"/>
      <c r="MIO442" s="154"/>
      <c r="MIP442" s="154"/>
      <c r="MIQ442" s="154"/>
      <c r="MIR442" s="154"/>
      <c r="MIS442" s="154"/>
      <c r="MIT442" s="154"/>
      <c r="MIU442" s="154"/>
      <c r="MIV442" s="154"/>
      <c r="MIW442" s="154"/>
      <c r="MIX442" s="154"/>
      <c r="MIY442" s="154"/>
      <c r="MIZ442" s="154"/>
      <c r="MJA442" s="154"/>
      <c r="MJB442" s="154"/>
      <c r="MJC442" s="154"/>
      <c r="MJD442" s="154"/>
      <c r="MJE442" s="154"/>
      <c r="MJF442" s="154"/>
      <c r="MJG442" s="154"/>
      <c r="MJH442" s="154"/>
      <c r="MJI442" s="154"/>
      <c r="MJJ442" s="154"/>
      <c r="MJK442" s="154"/>
      <c r="MJL442" s="154"/>
      <c r="MJM442" s="154"/>
      <c r="MJN442" s="154"/>
      <c r="MJO442" s="154"/>
      <c r="MJP442" s="154"/>
      <c r="MJQ442" s="154"/>
      <c r="MJR442" s="154"/>
      <c r="MJS442" s="154"/>
      <c r="MJT442" s="154"/>
      <c r="MJU442" s="154"/>
      <c r="MJV442" s="154"/>
      <c r="MJW442" s="154"/>
      <c r="MJX442" s="154"/>
      <c r="MJY442" s="154"/>
      <c r="MJZ442" s="154"/>
      <c r="MKA442" s="154"/>
      <c r="MKB442" s="154"/>
      <c r="MKC442" s="154"/>
      <c r="MKD442" s="154"/>
      <c r="MKE442" s="154"/>
      <c r="MKF442" s="154"/>
      <c r="MKG442" s="154"/>
      <c r="MKH442" s="154"/>
      <c r="MKI442" s="154"/>
      <c r="MKJ442" s="154"/>
      <c r="MKK442" s="154"/>
      <c r="MKL442" s="154"/>
      <c r="MKM442" s="154"/>
      <c r="MKN442" s="154"/>
      <c r="MKO442" s="154"/>
      <c r="MKP442" s="154"/>
      <c r="MKQ442" s="154"/>
      <c r="MKR442" s="154"/>
      <c r="MKS442" s="154"/>
      <c r="MKT442" s="154"/>
      <c r="MKU442" s="154"/>
      <c r="MKV442" s="154"/>
      <c r="MKW442" s="154"/>
      <c r="MKX442" s="154"/>
      <c r="MKY442" s="154"/>
      <c r="MKZ442" s="154"/>
      <c r="MLA442" s="154"/>
      <c r="MLB442" s="154"/>
      <c r="MLC442" s="154"/>
      <c r="MLD442" s="154"/>
      <c r="MLE442" s="154"/>
      <c r="MLF442" s="154"/>
      <c r="MLG442" s="154"/>
      <c r="MLH442" s="154"/>
      <c r="MLI442" s="154"/>
      <c r="MLJ442" s="154"/>
      <c r="MLK442" s="154"/>
      <c r="MLL442" s="154"/>
      <c r="MLM442" s="154"/>
      <c r="MLN442" s="154"/>
      <c r="MLO442" s="154"/>
      <c r="MLP442" s="154"/>
      <c r="MLQ442" s="154"/>
      <c r="MLR442" s="154"/>
      <c r="MLS442" s="154"/>
      <c r="MLT442" s="154"/>
      <c r="MLU442" s="154"/>
      <c r="MLV442" s="154"/>
      <c r="MLW442" s="154"/>
      <c r="MLX442" s="154"/>
      <c r="MLY442" s="154"/>
      <c r="MLZ442" s="154"/>
      <c r="MMA442" s="154"/>
      <c r="MMB442" s="154"/>
      <c r="MMC442" s="154"/>
      <c r="MMD442" s="154"/>
      <c r="MME442" s="154"/>
      <c r="MMF442" s="154"/>
      <c r="MMG442" s="154"/>
      <c r="MMH442" s="154"/>
      <c r="MMI442" s="154"/>
      <c r="MMJ442" s="154"/>
      <c r="MMK442" s="154"/>
      <c r="MML442" s="154"/>
      <c r="MMM442" s="154"/>
      <c r="MMN442" s="154"/>
      <c r="MMO442" s="154"/>
      <c r="MMP442" s="154"/>
      <c r="MMQ442" s="154"/>
      <c r="MMR442" s="154"/>
      <c r="MMS442" s="154"/>
      <c r="MMT442" s="154"/>
      <c r="MMU442" s="154"/>
      <c r="MMV442" s="154"/>
      <c r="MMW442" s="154"/>
      <c r="MMX442" s="154"/>
      <c r="MMY442" s="154"/>
      <c r="MMZ442" s="154"/>
      <c r="MNA442" s="154"/>
      <c r="MNB442" s="154"/>
      <c r="MNC442" s="154"/>
      <c r="MND442" s="154"/>
      <c r="MNE442" s="154"/>
      <c r="MNF442" s="154"/>
      <c r="MNG442" s="154"/>
      <c r="MNH442" s="154"/>
      <c r="MNI442" s="154"/>
      <c r="MNJ442" s="154"/>
      <c r="MNK442" s="154"/>
      <c r="MNL442" s="154"/>
      <c r="MNM442" s="154"/>
      <c r="MNN442" s="154"/>
      <c r="MNO442" s="154"/>
      <c r="MNP442" s="154"/>
      <c r="MNQ442" s="154"/>
      <c r="MNR442" s="154"/>
      <c r="MNS442" s="154"/>
      <c r="MNT442" s="154"/>
      <c r="MNU442" s="154"/>
      <c r="MNV442" s="154"/>
      <c r="MNW442" s="154"/>
      <c r="MNX442" s="154"/>
      <c r="MNY442" s="154"/>
      <c r="MNZ442" s="154"/>
      <c r="MOA442" s="154"/>
      <c r="MOB442" s="154"/>
      <c r="MOC442" s="154"/>
      <c r="MOD442" s="154"/>
      <c r="MOE442" s="154"/>
      <c r="MOF442" s="154"/>
      <c r="MOG442" s="154"/>
      <c r="MOH442" s="154"/>
      <c r="MOI442" s="154"/>
      <c r="MOJ442" s="154"/>
      <c r="MOK442" s="154"/>
      <c r="MOL442" s="154"/>
      <c r="MOM442" s="154"/>
      <c r="MON442" s="154"/>
      <c r="MOO442" s="154"/>
      <c r="MOP442" s="154"/>
      <c r="MOQ442" s="154"/>
      <c r="MOR442" s="154"/>
      <c r="MOS442" s="154"/>
      <c r="MOT442" s="154"/>
      <c r="MOU442" s="154"/>
      <c r="MOV442" s="154"/>
      <c r="MOW442" s="154"/>
      <c r="MOX442" s="154"/>
      <c r="MOY442" s="154"/>
      <c r="MOZ442" s="154"/>
      <c r="MPA442" s="154"/>
      <c r="MPB442" s="154"/>
      <c r="MPC442" s="154"/>
      <c r="MPD442" s="154"/>
      <c r="MPE442" s="154"/>
      <c r="MPF442" s="154"/>
      <c r="MPG442" s="154"/>
      <c r="MPH442" s="154"/>
      <c r="MPI442" s="154"/>
      <c r="MPJ442" s="154"/>
      <c r="MPK442" s="154"/>
      <c r="MPL442" s="154"/>
      <c r="MPM442" s="154"/>
      <c r="MPN442" s="154"/>
      <c r="MPO442" s="154"/>
      <c r="MPP442" s="154"/>
      <c r="MPQ442" s="154"/>
      <c r="MPR442" s="154"/>
      <c r="MPS442" s="154"/>
      <c r="MPT442" s="154"/>
      <c r="MPU442" s="154"/>
      <c r="MPV442" s="154"/>
      <c r="MPW442" s="154"/>
      <c r="MPX442" s="154"/>
      <c r="MPY442" s="154"/>
      <c r="MPZ442" s="154"/>
      <c r="MQA442" s="154"/>
      <c r="MQB442" s="154"/>
      <c r="MQC442" s="154"/>
      <c r="MQD442" s="154"/>
      <c r="MQE442" s="154"/>
      <c r="MQF442" s="154"/>
      <c r="MQG442" s="154"/>
      <c r="MQH442" s="154"/>
      <c r="MQI442" s="154"/>
      <c r="MQJ442" s="154"/>
      <c r="MQK442" s="154"/>
      <c r="MQL442" s="154"/>
      <c r="MQM442" s="154"/>
      <c r="MQN442" s="154"/>
      <c r="MQO442" s="154"/>
      <c r="MQP442" s="154"/>
      <c r="MQQ442" s="154"/>
      <c r="MQR442" s="154"/>
      <c r="MQS442" s="154"/>
      <c r="MQT442" s="154"/>
      <c r="MQU442" s="154"/>
      <c r="MQV442" s="154"/>
      <c r="MQW442" s="154"/>
      <c r="MQX442" s="154"/>
      <c r="MQY442" s="154"/>
      <c r="MQZ442" s="154"/>
      <c r="MRA442" s="154"/>
      <c r="MRB442" s="154"/>
      <c r="MRC442" s="154"/>
      <c r="MRD442" s="154"/>
      <c r="MRE442" s="154"/>
      <c r="MRF442" s="154"/>
      <c r="MRG442" s="154"/>
      <c r="MRH442" s="154"/>
      <c r="MRI442" s="154"/>
      <c r="MRJ442" s="154"/>
      <c r="MRK442" s="154"/>
      <c r="MRL442" s="154"/>
      <c r="MRM442" s="154"/>
      <c r="MRN442" s="154"/>
      <c r="MRO442" s="154"/>
      <c r="MRP442" s="154"/>
      <c r="MRQ442" s="154"/>
      <c r="MRR442" s="154"/>
      <c r="MRS442" s="154"/>
      <c r="MRT442" s="154"/>
      <c r="MRU442" s="154"/>
      <c r="MRV442" s="154"/>
      <c r="MRW442" s="154"/>
      <c r="MRX442" s="154"/>
      <c r="MRY442" s="154"/>
      <c r="MRZ442" s="154"/>
      <c r="MSA442" s="154"/>
      <c r="MSB442" s="154"/>
      <c r="MSC442" s="154"/>
      <c r="MSD442" s="154"/>
      <c r="MSE442" s="154"/>
      <c r="MSF442" s="154"/>
      <c r="MSG442" s="154"/>
      <c r="MSH442" s="154"/>
      <c r="MSI442" s="154"/>
      <c r="MSJ442" s="154"/>
      <c r="MSK442" s="154"/>
      <c r="MSL442" s="154"/>
      <c r="MSM442" s="154"/>
      <c r="MSN442" s="154"/>
      <c r="MSO442" s="154"/>
      <c r="MSP442" s="154"/>
      <c r="MSQ442" s="154"/>
      <c r="MSR442" s="154"/>
      <c r="MSS442" s="154"/>
      <c r="MST442" s="154"/>
      <c r="MSU442" s="154"/>
      <c r="MSV442" s="154"/>
      <c r="MSW442" s="154"/>
      <c r="MSX442" s="154"/>
      <c r="MSY442" s="154"/>
      <c r="MSZ442" s="154"/>
      <c r="MTA442" s="154"/>
      <c r="MTB442" s="154"/>
      <c r="MTC442" s="154"/>
      <c r="MTD442" s="154"/>
      <c r="MTE442" s="154"/>
      <c r="MTF442" s="154"/>
      <c r="MTG442" s="154"/>
      <c r="MTH442" s="154"/>
      <c r="MTI442" s="154"/>
      <c r="MTJ442" s="154"/>
      <c r="MTK442" s="154"/>
      <c r="MTL442" s="154"/>
      <c r="MTM442" s="154"/>
      <c r="MTN442" s="154"/>
      <c r="MTO442" s="154"/>
      <c r="MTP442" s="154"/>
      <c r="MTQ442" s="154"/>
      <c r="MTR442" s="154"/>
      <c r="MTS442" s="154"/>
      <c r="MTT442" s="154"/>
      <c r="MTU442" s="154"/>
      <c r="MTV442" s="154"/>
      <c r="MTW442" s="154"/>
      <c r="MTX442" s="154"/>
      <c r="MTY442" s="154"/>
      <c r="MTZ442" s="154"/>
      <c r="MUA442" s="154"/>
      <c r="MUB442" s="154"/>
      <c r="MUC442" s="154"/>
      <c r="MUD442" s="154"/>
      <c r="MUE442" s="154"/>
      <c r="MUF442" s="154"/>
      <c r="MUG442" s="154"/>
      <c r="MUH442" s="154"/>
      <c r="MUI442" s="154"/>
      <c r="MUJ442" s="154"/>
      <c r="MUK442" s="154"/>
      <c r="MUL442" s="154"/>
      <c r="MUM442" s="154"/>
      <c r="MUN442" s="154"/>
      <c r="MUO442" s="154"/>
      <c r="MUP442" s="154"/>
      <c r="MUQ442" s="154"/>
      <c r="MUR442" s="154"/>
      <c r="MUS442" s="154"/>
      <c r="MUT442" s="154"/>
      <c r="MUU442" s="154"/>
      <c r="MUV442" s="154"/>
      <c r="MUW442" s="154"/>
      <c r="MUX442" s="154"/>
      <c r="MUY442" s="154"/>
      <c r="MUZ442" s="154"/>
      <c r="MVA442" s="154"/>
      <c r="MVB442" s="154"/>
      <c r="MVC442" s="154"/>
      <c r="MVD442" s="154"/>
      <c r="MVE442" s="154"/>
      <c r="MVF442" s="154"/>
      <c r="MVG442" s="154"/>
      <c r="MVH442" s="154"/>
      <c r="MVI442" s="154"/>
      <c r="MVJ442" s="154"/>
      <c r="MVK442" s="154"/>
      <c r="MVL442" s="154"/>
      <c r="MVM442" s="154"/>
      <c r="MVN442" s="154"/>
      <c r="MVO442" s="154"/>
      <c r="MVP442" s="154"/>
      <c r="MVQ442" s="154"/>
      <c r="MVR442" s="154"/>
      <c r="MVS442" s="154"/>
      <c r="MVT442" s="154"/>
      <c r="MVU442" s="154"/>
      <c r="MVV442" s="154"/>
      <c r="MVW442" s="154"/>
      <c r="MVX442" s="154"/>
      <c r="MVY442" s="154"/>
      <c r="MVZ442" s="154"/>
      <c r="MWA442" s="154"/>
      <c r="MWB442" s="154"/>
      <c r="MWC442" s="154"/>
      <c r="MWD442" s="154"/>
      <c r="MWE442" s="154"/>
      <c r="MWF442" s="154"/>
      <c r="MWG442" s="154"/>
      <c r="MWH442" s="154"/>
      <c r="MWI442" s="154"/>
      <c r="MWJ442" s="154"/>
      <c r="MWK442" s="154"/>
      <c r="MWL442" s="154"/>
      <c r="MWM442" s="154"/>
      <c r="MWN442" s="154"/>
      <c r="MWO442" s="154"/>
      <c r="MWP442" s="154"/>
      <c r="MWQ442" s="154"/>
      <c r="MWR442" s="154"/>
      <c r="MWS442" s="154"/>
      <c r="MWT442" s="154"/>
      <c r="MWU442" s="154"/>
      <c r="MWV442" s="154"/>
      <c r="MWW442" s="154"/>
      <c r="MWX442" s="154"/>
      <c r="MWY442" s="154"/>
      <c r="MWZ442" s="154"/>
      <c r="MXA442" s="154"/>
      <c r="MXB442" s="154"/>
      <c r="MXC442" s="154"/>
      <c r="MXD442" s="154"/>
      <c r="MXE442" s="154"/>
      <c r="MXF442" s="154"/>
      <c r="MXG442" s="154"/>
      <c r="MXH442" s="154"/>
      <c r="MXI442" s="154"/>
      <c r="MXJ442" s="154"/>
      <c r="MXK442" s="154"/>
      <c r="MXL442" s="154"/>
      <c r="MXM442" s="154"/>
      <c r="MXN442" s="154"/>
      <c r="MXO442" s="154"/>
      <c r="MXP442" s="154"/>
      <c r="MXQ442" s="154"/>
      <c r="MXR442" s="154"/>
      <c r="MXS442" s="154"/>
      <c r="MXT442" s="154"/>
      <c r="MXU442" s="154"/>
      <c r="MXV442" s="154"/>
      <c r="MXW442" s="154"/>
      <c r="MXX442" s="154"/>
      <c r="MXY442" s="154"/>
      <c r="MXZ442" s="154"/>
      <c r="MYA442" s="154"/>
      <c r="MYB442" s="154"/>
      <c r="MYC442" s="154"/>
      <c r="MYD442" s="154"/>
      <c r="MYE442" s="154"/>
      <c r="MYF442" s="154"/>
      <c r="MYG442" s="154"/>
      <c r="MYH442" s="154"/>
      <c r="MYI442" s="154"/>
      <c r="MYJ442" s="154"/>
      <c r="MYK442" s="154"/>
      <c r="MYL442" s="154"/>
      <c r="MYM442" s="154"/>
      <c r="MYN442" s="154"/>
      <c r="MYO442" s="154"/>
      <c r="MYP442" s="154"/>
      <c r="MYQ442" s="154"/>
      <c r="MYR442" s="154"/>
      <c r="MYS442" s="154"/>
      <c r="MYT442" s="154"/>
      <c r="MYU442" s="154"/>
      <c r="MYV442" s="154"/>
      <c r="MYW442" s="154"/>
      <c r="MYX442" s="154"/>
      <c r="MYY442" s="154"/>
      <c r="MYZ442" s="154"/>
      <c r="MZA442" s="154"/>
      <c r="MZB442" s="154"/>
      <c r="MZC442" s="154"/>
      <c r="MZD442" s="154"/>
      <c r="MZE442" s="154"/>
      <c r="MZF442" s="154"/>
      <c r="MZG442" s="154"/>
      <c r="MZH442" s="154"/>
      <c r="MZI442" s="154"/>
      <c r="MZJ442" s="154"/>
      <c r="MZK442" s="154"/>
      <c r="MZL442" s="154"/>
      <c r="MZM442" s="154"/>
      <c r="MZN442" s="154"/>
      <c r="MZO442" s="154"/>
      <c r="MZP442" s="154"/>
      <c r="MZQ442" s="154"/>
      <c r="MZR442" s="154"/>
      <c r="MZS442" s="154"/>
      <c r="MZT442" s="154"/>
      <c r="MZU442" s="154"/>
      <c r="MZV442" s="154"/>
      <c r="MZW442" s="154"/>
      <c r="MZX442" s="154"/>
      <c r="MZY442" s="154"/>
      <c r="MZZ442" s="154"/>
      <c r="NAA442" s="154"/>
      <c r="NAB442" s="154"/>
      <c r="NAC442" s="154"/>
      <c r="NAD442" s="154"/>
      <c r="NAE442" s="154"/>
      <c r="NAF442" s="154"/>
      <c r="NAG442" s="154"/>
      <c r="NAH442" s="154"/>
      <c r="NAI442" s="154"/>
      <c r="NAJ442" s="154"/>
      <c r="NAK442" s="154"/>
      <c r="NAL442" s="154"/>
      <c r="NAM442" s="154"/>
      <c r="NAN442" s="154"/>
      <c r="NAO442" s="154"/>
      <c r="NAP442" s="154"/>
      <c r="NAQ442" s="154"/>
      <c r="NAR442" s="154"/>
      <c r="NAS442" s="154"/>
      <c r="NAT442" s="154"/>
      <c r="NAU442" s="154"/>
      <c r="NAV442" s="154"/>
      <c r="NAW442" s="154"/>
      <c r="NAX442" s="154"/>
      <c r="NAY442" s="154"/>
      <c r="NAZ442" s="154"/>
      <c r="NBA442" s="154"/>
      <c r="NBB442" s="154"/>
      <c r="NBC442" s="154"/>
      <c r="NBD442" s="154"/>
      <c r="NBE442" s="154"/>
      <c r="NBF442" s="154"/>
      <c r="NBG442" s="154"/>
      <c r="NBH442" s="154"/>
      <c r="NBI442" s="154"/>
      <c r="NBJ442" s="154"/>
      <c r="NBK442" s="154"/>
      <c r="NBL442" s="154"/>
      <c r="NBM442" s="154"/>
      <c r="NBN442" s="154"/>
      <c r="NBO442" s="154"/>
      <c r="NBP442" s="154"/>
      <c r="NBQ442" s="154"/>
      <c r="NBR442" s="154"/>
      <c r="NBS442" s="154"/>
      <c r="NBT442" s="154"/>
      <c r="NBU442" s="154"/>
      <c r="NBV442" s="154"/>
      <c r="NBW442" s="154"/>
      <c r="NBX442" s="154"/>
      <c r="NBY442" s="154"/>
      <c r="NBZ442" s="154"/>
      <c r="NCA442" s="154"/>
      <c r="NCB442" s="154"/>
      <c r="NCC442" s="154"/>
      <c r="NCD442" s="154"/>
      <c r="NCE442" s="154"/>
      <c r="NCF442" s="154"/>
      <c r="NCG442" s="154"/>
      <c r="NCH442" s="154"/>
      <c r="NCI442" s="154"/>
      <c r="NCJ442" s="154"/>
      <c r="NCK442" s="154"/>
      <c r="NCL442" s="154"/>
      <c r="NCM442" s="154"/>
      <c r="NCN442" s="154"/>
      <c r="NCO442" s="154"/>
      <c r="NCP442" s="154"/>
      <c r="NCQ442" s="154"/>
      <c r="NCR442" s="154"/>
      <c r="NCS442" s="154"/>
      <c r="NCT442" s="154"/>
      <c r="NCU442" s="154"/>
      <c r="NCV442" s="154"/>
      <c r="NCW442" s="154"/>
      <c r="NCX442" s="154"/>
      <c r="NCY442" s="154"/>
      <c r="NCZ442" s="154"/>
      <c r="NDA442" s="154"/>
      <c r="NDB442" s="154"/>
      <c r="NDC442" s="154"/>
      <c r="NDD442" s="154"/>
      <c r="NDE442" s="154"/>
      <c r="NDF442" s="154"/>
      <c r="NDG442" s="154"/>
      <c r="NDH442" s="154"/>
      <c r="NDI442" s="154"/>
      <c r="NDJ442" s="154"/>
      <c r="NDK442" s="154"/>
      <c r="NDL442" s="154"/>
      <c r="NDM442" s="154"/>
      <c r="NDN442" s="154"/>
      <c r="NDO442" s="154"/>
      <c r="NDP442" s="154"/>
      <c r="NDQ442" s="154"/>
      <c r="NDR442" s="154"/>
      <c r="NDS442" s="154"/>
      <c r="NDT442" s="154"/>
      <c r="NDU442" s="154"/>
      <c r="NDV442" s="154"/>
      <c r="NDW442" s="154"/>
      <c r="NDX442" s="154"/>
      <c r="NDY442" s="154"/>
      <c r="NDZ442" s="154"/>
      <c r="NEA442" s="154"/>
      <c r="NEB442" s="154"/>
      <c r="NEC442" s="154"/>
      <c r="NED442" s="154"/>
      <c r="NEE442" s="154"/>
      <c r="NEF442" s="154"/>
      <c r="NEG442" s="154"/>
      <c r="NEH442" s="154"/>
      <c r="NEI442" s="154"/>
      <c r="NEJ442" s="154"/>
      <c r="NEK442" s="154"/>
      <c r="NEL442" s="154"/>
      <c r="NEM442" s="154"/>
      <c r="NEN442" s="154"/>
      <c r="NEO442" s="154"/>
      <c r="NEP442" s="154"/>
      <c r="NEQ442" s="154"/>
      <c r="NER442" s="154"/>
      <c r="NES442" s="154"/>
      <c r="NET442" s="154"/>
      <c r="NEU442" s="154"/>
      <c r="NEV442" s="154"/>
      <c r="NEW442" s="154"/>
      <c r="NEX442" s="154"/>
      <c r="NEY442" s="154"/>
      <c r="NEZ442" s="154"/>
      <c r="NFA442" s="154"/>
      <c r="NFB442" s="154"/>
      <c r="NFC442" s="154"/>
      <c r="NFD442" s="154"/>
      <c r="NFE442" s="154"/>
      <c r="NFF442" s="154"/>
      <c r="NFG442" s="154"/>
      <c r="NFH442" s="154"/>
      <c r="NFI442" s="154"/>
      <c r="NFJ442" s="154"/>
      <c r="NFK442" s="154"/>
      <c r="NFL442" s="154"/>
      <c r="NFM442" s="154"/>
      <c r="NFN442" s="154"/>
      <c r="NFO442" s="154"/>
      <c r="NFP442" s="154"/>
      <c r="NFQ442" s="154"/>
      <c r="NFR442" s="154"/>
      <c r="NFS442" s="154"/>
      <c r="NFT442" s="154"/>
      <c r="NFU442" s="154"/>
      <c r="NFV442" s="154"/>
      <c r="NFW442" s="154"/>
      <c r="NFX442" s="154"/>
      <c r="NFY442" s="154"/>
      <c r="NFZ442" s="154"/>
      <c r="NGA442" s="154"/>
      <c r="NGB442" s="154"/>
      <c r="NGC442" s="154"/>
      <c r="NGD442" s="154"/>
      <c r="NGE442" s="154"/>
      <c r="NGF442" s="154"/>
      <c r="NGG442" s="154"/>
      <c r="NGH442" s="154"/>
      <c r="NGI442" s="154"/>
      <c r="NGJ442" s="154"/>
      <c r="NGK442" s="154"/>
      <c r="NGL442" s="154"/>
      <c r="NGM442" s="154"/>
      <c r="NGN442" s="154"/>
      <c r="NGO442" s="154"/>
      <c r="NGP442" s="154"/>
      <c r="NGQ442" s="154"/>
      <c r="NGR442" s="154"/>
      <c r="NGS442" s="154"/>
      <c r="NGT442" s="154"/>
      <c r="NGU442" s="154"/>
      <c r="NGV442" s="154"/>
      <c r="NGW442" s="154"/>
      <c r="NGX442" s="154"/>
      <c r="NGY442" s="154"/>
      <c r="NGZ442" s="154"/>
      <c r="NHA442" s="154"/>
      <c r="NHB442" s="154"/>
      <c r="NHC442" s="154"/>
      <c r="NHD442" s="154"/>
      <c r="NHE442" s="154"/>
      <c r="NHF442" s="154"/>
      <c r="NHG442" s="154"/>
      <c r="NHH442" s="154"/>
      <c r="NHI442" s="154"/>
      <c r="NHJ442" s="154"/>
      <c r="NHK442" s="154"/>
      <c r="NHL442" s="154"/>
      <c r="NHM442" s="154"/>
      <c r="NHN442" s="154"/>
      <c r="NHO442" s="154"/>
      <c r="NHP442" s="154"/>
      <c r="NHQ442" s="154"/>
      <c r="NHR442" s="154"/>
      <c r="NHS442" s="154"/>
      <c r="NHT442" s="154"/>
      <c r="NHU442" s="154"/>
      <c r="NHV442" s="154"/>
      <c r="NHW442" s="154"/>
      <c r="NHX442" s="154"/>
      <c r="NHY442" s="154"/>
      <c r="NHZ442" s="154"/>
      <c r="NIA442" s="154"/>
      <c r="NIB442" s="154"/>
      <c r="NIC442" s="154"/>
      <c r="NID442" s="154"/>
      <c r="NIE442" s="154"/>
      <c r="NIF442" s="154"/>
      <c r="NIG442" s="154"/>
      <c r="NIH442" s="154"/>
      <c r="NII442" s="154"/>
      <c r="NIJ442" s="154"/>
      <c r="NIK442" s="154"/>
      <c r="NIL442" s="154"/>
      <c r="NIM442" s="154"/>
      <c r="NIN442" s="154"/>
      <c r="NIO442" s="154"/>
      <c r="NIP442" s="154"/>
      <c r="NIQ442" s="154"/>
      <c r="NIR442" s="154"/>
      <c r="NIS442" s="154"/>
      <c r="NIT442" s="154"/>
      <c r="NIU442" s="154"/>
      <c r="NIV442" s="154"/>
      <c r="NIW442" s="154"/>
      <c r="NIX442" s="154"/>
      <c r="NIY442" s="154"/>
      <c r="NIZ442" s="154"/>
      <c r="NJA442" s="154"/>
      <c r="NJB442" s="154"/>
      <c r="NJC442" s="154"/>
      <c r="NJD442" s="154"/>
      <c r="NJE442" s="154"/>
      <c r="NJF442" s="154"/>
      <c r="NJG442" s="154"/>
      <c r="NJH442" s="154"/>
      <c r="NJI442" s="154"/>
      <c r="NJJ442" s="154"/>
      <c r="NJK442" s="154"/>
      <c r="NJL442" s="154"/>
      <c r="NJM442" s="154"/>
      <c r="NJN442" s="154"/>
      <c r="NJO442" s="154"/>
      <c r="NJP442" s="154"/>
      <c r="NJQ442" s="154"/>
      <c r="NJR442" s="154"/>
      <c r="NJS442" s="154"/>
      <c r="NJT442" s="154"/>
      <c r="NJU442" s="154"/>
      <c r="NJV442" s="154"/>
      <c r="NJW442" s="154"/>
      <c r="NJX442" s="154"/>
      <c r="NJY442" s="154"/>
      <c r="NJZ442" s="154"/>
      <c r="NKA442" s="154"/>
      <c r="NKB442" s="154"/>
      <c r="NKC442" s="154"/>
      <c r="NKD442" s="154"/>
      <c r="NKE442" s="154"/>
      <c r="NKF442" s="154"/>
      <c r="NKG442" s="154"/>
      <c r="NKH442" s="154"/>
      <c r="NKI442" s="154"/>
      <c r="NKJ442" s="154"/>
      <c r="NKK442" s="154"/>
      <c r="NKL442" s="154"/>
      <c r="NKM442" s="154"/>
      <c r="NKN442" s="154"/>
      <c r="NKO442" s="154"/>
      <c r="NKP442" s="154"/>
      <c r="NKQ442" s="154"/>
      <c r="NKR442" s="154"/>
      <c r="NKS442" s="154"/>
      <c r="NKT442" s="154"/>
      <c r="NKU442" s="154"/>
      <c r="NKV442" s="154"/>
      <c r="NKW442" s="154"/>
      <c r="NKX442" s="154"/>
      <c r="NKY442" s="154"/>
      <c r="NKZ442" s="154"/>
      <c r="NLA442" s="154"/>
      <c r="NLB442" s="154"/>
      <c r="NLC442" s="154"/>
      <c r="NLD442" s="154"/>
      <c r="NLE442" s="154"/>
      <c r="NLF442" s="154"/>
      <c r="NLG442" s="154"/>
      <c r="NLH442" s="154"/>
      <c r="NLI442" s="154"/>
      <c r="NLJ442" s="154"/>
      <c r="NLK442" s="154"/>
      <c r="NLL442" s="154"/>
      <c r="NLM442" s="154"/>
      <c r="NLN442" s="154"/>
      <c r="NLO442" s="154"/>
      <c r="NLP442" s="154"/>
      <c r="NLQ442" s="154"/>
      <c r="NLR442" s="154"/>
      <c r="NLS442" s="154"/>
      <c r="NLT442" s="154"/>
      <c r="NLU442" s="154"/>
      <c r="NLV442" s="154"/>
      <c r="NLW442" s="154"/>
      <c r="NLX442" s="154"/>
      <c r="NLY442" s="154"/>
      <c r="NLZ442" s="154"/>
      <c r="NMA442" s="154"/>
      <c r="NMB442" s="154"/>
      <c r="NMC442" s="154"/>
      <c r="NMD442" s="154"/>
      <c r="NME442" s="154"/>
      <c r="NMF442" s="154"/>
      <c r="NMG442" s="154"/>
      <c r="NMH442" s="154"/>
      <c r="NMI442" s="154"/>
      <c r="NMJ442" s="154"/>
      <c r="NMK442" s="154"/>
      <c r="NML442" s="154"/>
      <c r="NMM442" s="154"/>
      <c r="NMN442" s="154"/>
      <c r="NMO442" s="154"/>
      <c r="NMP442" s="154"/>
      <c r="NMQ442" s="154"/>
      <c r="NMR442" s="154"/>
      <c r="NMS442" s="154"/>
      <c r="NMT442" s="154"/>
      <c r="NMU442" s="154"/>
      <c r="NMV442" s="154"/>
      <c r="NMW442" s="154"/>
      <c r="NMX442" s="154"/>
      <c r="NMY442" s="154"/>
      <c r="NMZ442" s="154"/>
      <c r="NNA442" s="154"/>
      <c r="NNB442" s="154"/>
      <c r="NNC442" s="154"/>
      <c r="NND442" s="154"/>
      <c r="NNE442" s="154"/>
      <c r="NNF442" s="154"/>
      <c r="NNG442" s="154"/>
      <c r="NNH442" s="154"/>
      <c r="NNI442" s="154"/>
      <c r="NNJ442" s="154"/>
      <c r="NNK442" s="154"/>
      <c r="NNL442" s="154"/>
      <c r="NNM442" s="154"/>
      <c r="NNN442" s="154"/>
      <c r="NNO442" s="154"/>
      <c r="NNP442" s="154"/>
      <c r="NNQ442" s="154"/>
      <c r="NNR442" s="154"/>
      <c r="NNS442" s="154"/>
      <c r="NNT442" s="154"/>
      <c r="NNU442" s="154"/>
      <c r="NNV442" s="154"/>
      <c r="NNW442" s="154"/>
      <c r="NNX442" s="154"/>
      <c r="NNY442" s="154"/>
      <c r="NNZ442" s="154"/>
      <c r="NOA442" s="154"/>
      <c r="NOB442" s="154"/>
      <c r="NOC442" s="154"/>
      <c r="NOD442" s="154"/>
      <c r="NOE442" s="154"/>
      <c r="NOF442" s="154"/>
      <c r="NOG442" s="154"/>
      <c r="NOH442" s="154"/>
      <c r="NOI442" s="154"/>
      <c r="NOJ442" s="154"/>
      <c r="NOK442" s="154"/>
      <c r="NOL442" s="154"/>
      <c r="NOM442" s="154"/>
      <c r="NON442" s="154"/>
      <c r="NOO442" s="154"/>
      <c r="NOP442" s="154"/>
      <c r="NOQ442" s="154"/>
      <c r="NOR442" s="154"/>
      <c r="NOS442" s="154"/>
      <c r="NOT442" s="154"/>
      <c r="NOU442" s="154"/>
      <c r="NOV442" s="154"/>
      <c r="NOW442" s="154"/>
      <c r="NOX442" s="154"/>
      <c r="NOY442" s="154"/>
      <c r="NOZ442" s="154"/>
      <c r="NPA442" s="154"/>
      <c r="NPB442" s="154"/>
      <c r="NPC442" s="154"/>
      <c r="NPD442" s="154"/>
      <c r="NPE442" s="154"/>
      <c r="NPF442" s="154"/>
      <c r="NPG442" s="154"/>
      <c r="NPH442" s="154"/>
      <c r="NPI442" s="154"/>
      <c r="NPJ442" s="154"/>
      <c r="NPK442" s="154"/>
      <c r="NPL442" s="154"/>
      <c r="NPM442" s="154"/>
      <c r="NPN442" s="154"/>
      <c r="NPO442" s="154"/>
      <c r="NPP442" s="154"/>
      <c r="NPQ442" s="154"/>
      <c r="NPR442" s="154"/>
      <c r="NPS442" s="154"/>
      <c r="NPT442" s="154"/>
      <c r="NPU442" s="154"/>
      <c r="NPV442" s="154"/>
      <c r="NPW442" s="154"/>
      <c r="NPX442" s="154"/>
      <c r="NPY442" s="154"/>
      <c r="NPZ442" s="154"/>
      <c r="NQA442" s="154"/>
      <c r="NQB442" s="154"/>
      <c r="NQC442" s="154"/>
      <c r="NQD442" s="154"/>
      <c r="NQE442" s="154"/>
      <c r="NQF442" s="154"/>
      <c r="NQG442" s="154"/>
      <c r="NQH442" s="154"/>
      <c r="NQI442" s="154"/>
      <c r="NQJ442" s="154"/>
      <c r="NQK442" s="154"/>
      <c r="NQL442" s="154"/>
      <c r="NQM442" s="154"/>
      <c r="NQN442" s="154"/>
      <c r="NQO442" s="154"/>
      <c r="NQP442" s="154"/>
      <c r="NQQ442" s="154"/>
      <c r="NQR442" s="154"/>
      <c r="NQS442" s="154"/>
      <c r="NQT442" s="154"/>
      <c r="NQU442" s="154"/>
      <c r="NQV442" s="154"/>
      <c r="NQW442" s="154"/>
      <c r="NQX442" s="154"/>
      <c r="NQY442" s="154"/>
      <c r="NQZ442" s="154"/>
      <c r="NRA442" s="154"/>
      <c r="NRB442" s="154"/>
      <c r="NRC442" s="154"/>
      <c r="NRD442" s="154"/>
      <c r="NRE442" s="154"/>
      <c r="NRF442" s="154"/>
      <c r="NRG442" s="154"/>
      <c r="NRH442" s="154"/>
      <c r="NRI442" s="154"/>
      <c r="NRJ442" s="154"/>
      <c r="NRK442" s="154"/>
      <c r="NRL442" s="154"/>
      <c r="NRM442" s="154"/>
      <c r="NRN442" s="154"/>
      <c r="NRO442" s="154"/>
      <c r="NRP442" s="154"/>
      <c r="NRQ442" s="154"/>
      <c r="NRR442" s="154"/>
      <c r="NRS442" s="154"/>
      <c r="NRT442" s="154"/>
      <c r="NRU442" s="154"/>
      <c r="NRV442" s="154"/>
      <c r="NRW442" s="154"/>
      <c r="NRX442" s="154"/>
      <c r="NRY442" s="154"/>
      <c r="NRZ442" s="154"/>
      <c r="NSA442" s="154"/>
      <c r="NSB442" s="154"/>
      <c r="NSC442" s="154"/>
      <c r="NSD442" s="154"/>
      <c r="NSE442" s="154"/>
      <c r="NSF442" s="154"/>
      <c r="NSG442" s="154"/>
      <c r="NSH442" s="154"/>
      <c r="NSI442" s="154"/>
      <c r="NSJ442" s="154"/>
      <c r="NSK442" s="154"/>
      <c r="NSL442" s="154"/>
      <c r="NSM442" s="154"/>
      <c r="NSN442" s="154"/>
      <c r="NSO442" s="154"/>
      <c r="NSP442" s="154"/>
      <c r="NSQ442" s="154"/>
      <c r="NSR442" s="154"/>
      <c r="NSS442" s="154"/>
      <c r="NST442" s="154"/>
      <c r="NSU442" s="154"/>
      <c r="NSV442" s="154"/>
      <c r="NSW442" s="154"/>
      <c r="NSX442" s="154"/>
      <c r="NSY442" s="154"/>
      <c r="NSZ442" s="154"/>
      <c r="NTA442" s="154"/>
      <c r="NTB442" s="154"/>
      <c r="NTC442" s="154"/>
      <c r="NTD442" s="154"/>
      <c r="NTE442" s="154"/>
      <c r="NTF442" s="154"/>
      <c r="NTG442" s="154"/>
      <c r="NTH442" s="154"/>
      <c r="NTI442" s="154"/>
      <c r="NTJ442" s="154"/>
      <c r="NTK442" s="154"/>
      <c r="NTL442" s="154"/>
      <c r="NTM442" s="154"/>
      <c r="NTN442" s="154"/>
      <c r="NTO442" s="154"/>
      <c r="NTP442" s="154"/>
      <c r="NTQ442" s="154"/>
      <c r="NTR442" s="154"/>
      <c r="NTS442" s="154"/>
      <c r="NTT442" s="154"/>
      <c r="NTU442" s="154"/>
      <c r="NTV442" s="154"/>
      <c r="NTW442" s="154"/>
      <c r="NTX442" s="154"/>
      <c r="NTY442" s="154"/>
      <c r="NTZ442" s="154"/>
      <c r="NUA442" s="154"/>
      <c r="NUB442" s="154"/>
      <c r="NUC442" s="154"/>
      <c r="NUD442" s="154"/>
      <c r="NUE442" s="154"/>
      <c r="NUF442" s="154"/>
      <c r="NUG442" s="154"/>
      <c r="NUH442" s="154"/>
      <c r="NUI442" s="154"/>
      <c r="NUJ442" s="154"/>
      <c r="NUK442" s="154"/>
      <c r="NUL442" s="154"/>
      <c r="NUM442" s="154"/>
      <c r="NUN442" s="154"/>
      <c r="NUO442" s="154"/>
      <c r="NUP442" s="154"/>
      <c r="NUQ442" s="154"/>
      <c r="NUR442" s="154"/>
      <c r="NUS442" s="154"/>
      <c r="NUT442" s="154"/>
      <c r="NUU442" s="154"/>
      <c r="NUV442" s="154"/>
      <c r="NUW442" s="154"/>
      <c r="NUX442" s="154"/>
      <c r="NUY442" s="154"/>
      <c r="NUZ442" s="154"/>
      <c r="NVA442" s="154"/>
      <c r="NVB442" s="154"/>
      <c r="NVC442" s="154"/>
      <c r="NVD442" s="154"/>
      <c r="NVE442" s="154"/>
      <c r="NVF442" s="154"/>
      <c r="NVG442" s="154"/>
      <c r="NVH442" s="154"/>
      <c r="NVI442" s="154"/>
      <c r="NVJ442" s="154"/>
      <c r="NVK442" s="154"/>
      <c r="NVL442" s="154"/>
      <c r="NVM442" s="154"/>
      <c r="NVN442" s="154"/>
      <c r="NVO442" s="154"/>
      <c r="NVP442" s="154"/>
      <c r="NVQ442" s="154"/>
      <c r="NVR442" s="154"/>
      <c r="NVS442" s="154"/>
      <c r="NVT442" s="154"/>
      <c r="NVU442" s="154"/>
      <c r="NVV442" s="154"/>
      <c r="NVW442" s="154"/>
      <c r="NVX442" s="154"/>
      <c r="NVY442" s="154"/>
      <c r="NVZ442" s="154"/>
      <c r="NWA442" s="154"/>
      <c r="NWB442" s="154"/>
      <c r="NWC442" s="154"/>
      <c r="NWD442" s="154"/>
      <c r="NWE442" s="154"/>
      <c r="NWF442" s="154"/>
      <c r="NWG442" s="154"/>
      <c r="NWH442" s="154"/>
      <c r="NWI442" s="154"/>
      <c r="NWJ442" s="154"/>
      <c r="NWK442" s="154"/>
      <c r="NWL442" s="154"/>
      <c r="NWM442" s="154"/>
      <c r="NWN442" s="154"/>
      <c r="NWO442" s="154"/>
      <c r="NWP442" s="154"/>
      <c r="NWQ442" s="154"/>
      <c r="NWR442" s="154"/>
      <c r="NWS442" s="154"/>
      <c r="NWT442" s="154"/>
      <c r="NWU442" s="154"/>
      <c r="NWV442" s="154"/>
      <c r="NWW442" s="154"/>
      <c r="NWX442" s="154"/>
      <c r="NWY442" s="154"/>
      <c r="NWZ442" s="154"/>
      <c r="NXA442" s="154"/>
      <c r="NXB442" s="154"/>
      <c r="NXC442" s="154"/>
      <c r="NXD442" s="154"/>
      <c r="NXE442" s="154"/>
      <c r="NXF442" s="154"/>
      <c r="NXG442" s="154"/>
      <c r="NXH442" s="154"/>
      <c r="NXI442" s="154"/>
      <c r="NXJ442" s="154"/>
      <c r="NXK442" s="154"/>
      <c r="NXL442" s="154"/>
      <c r="NXM442" s="154"/>
      <c r="NXN442" s="154"/>
      <c r="NXO442" s="154"/>
      <c r="NXP442" s="154"/>
      <c r="NXQ442" s="154"/>
      <c r="NXR442" s="154"/>
      <c r="NXS442" s="154"/>
      <c r="NXT442" s="154"/>
      <c r="NXU442" s="154"/>
      <c r="NXV442" s="154"/>
      <c r="NXW442" s="154"/>
      <c r="NXX442" s="154"/>
      <c r="NXY442" s="154"/>
      <c r="NXZ442" s="154"/>
      <c r="NYA442" s="154"/>
      <c r="NYB442" s="154"/>
      <c r="NYC442" s="154"/>
      <c r="NYD442" s="154"/>
      <c r="NYE442" s="154"/>
      <c r="NYF442" s="154"/>
      <c r="NYG442" s="154"/>
      <c r="NYH442" s="154"/>
      <c r="NYI442" s="154"/>
      <c r="NYJ442" s="154"/>
      <c r="NYK442" s="154"/>
      <c r="NYL442" s="154"/>
      <c r="NYM442" s="154"/>
      <c r="NYN442" s="154"/>
      <c r="NYO442" s="154"/>
      <c r="NYP442" s="154"/>
      <c r="NYQ442" s="154"/>
      <c r="NYR442" s="154"/>
      <c r="NYS442" s="154"/>
      <c r="NYT442" s="154"/>
      <c r="NYU442" s="154"/>
      <c r="NYV442" s="154"/>
      <c r="NYW442" s="154"/>
      <c r="NYX442" s="154"/>
      <c r="NYY442" s="154"/>
      <c r="NYZ442" s="154"/>
      <c r="NZA442" s="154"/>
      <c r="NZB442" s="154"/>
      <c r="NZC442" s="154"/>
      <c r="NZD442" s="154"/>
      <c r="NZE442" s="154"/>
      <c r="NZF442" s="154"/>
      <c r="NZG442" s="154"/>
      <c r="NZH442" s="154"/>
      <c r="NZI442" s="154"/>
      <c r="NZJ442" s="154"/>
      <c r="NZK442" s="154"/>
      <c r="NZL442" s="154"/>
      <c r="NZM442" s="154"/>
      <c r="NZN442" s="154"/>
      <c r="NZO442" s="154"/>
      <c r="NZP442" s="154"/>
      <c r="NZQ442" s="154"/>
      <c r="NZR442" s="154"/>
      <c r="NZS442" s="154"/>
      <c r="NZT442" s="154"/>
      <c r="NZU442" s="154"/>
      <c r="NZV442" s="154"/>
      <c r="NZW442" s="154"/>
      <c r="NZX442" s="154"/>
      <c r="NZY442" s="154"/>
      <c r="NZZ442" s="154"/>
      <c r="OAA442" s="154"/>
      <c r="OAB442" s="154"/>
      <c r="OAC442" s="154"/>
      <c r="OAD442" s="154"/>
      <c r="OAE442" s="154"/>
      <c r="OAF442" s="154"/>
      <c r="OAG442" s="154"/>
      <c r="OAH442" s="154"/>
      <c r="OAI442" s="154"/>
      <c r="OAJ442" s="154"/>
      <c r="OAK442" s="154"/>
      <c r="OAL442" s="154"/>
      <c r="OAM442" s="154"/>
      <c r="OAN442" s="154"/>
      <c r="OAO442" s="154"/>
      <c r="OAP442" s="154"/>
      <c r="OAQ442" s="154"/>
      <c r="OAR442" s="154"/>
      <c r="OAS442" s="154"/>
      <c r="OAT442" s="154"/>
      <c r="OAU442" s="154"/>
      <c r="OAV442" s="154"/>
      <c r="OAW442" s="154"/>
      <c r="OAX442" s="154"/>
      <c r="OAY442" s="154"/>
      <c r="OAZ442" s="154"/>
      <c r="OBA442" s="154"/>
      <c r="OBB442" s="154"/>
      <c r="OBC442" s="154"/>
      <c r="OBD442" s="154"/>
      <c r="OBE442" s="154"/>
      <c r="OBF442" s="154"/>
      <c r="OBG442" s="154"/>
      <c r="OBH442" s="154"/>
      <c r="OBI442" s="154"/>
      <c r="OBJ442" s="154"/>
      <c r="OBK442" s="154"/>
      <c r="OBL442" s="154"/>
      <c r="OBM442" s="154"/>
      <c r="OBN442" s="154"/>
      <c r="OBO442" s="154"/>
      <c r="OBP442" s="154"/>
      <c r="OBQ442" s="154"/>
      <c r="OBR442" s="154"/>
      <c r="OBS442" s="154"/>
      <c r="OBT442" s="154"/>
      <c r="OBU442" s="154"/>
      <c r="OBV442" s="154"/>
      <c r="OBW442" s="154"/>
      <c r="OBX442" s="154"/>
      <c r="OBY442" s="154"/>
      <c r="OBZ442" s="154"/>
      <c r="OCA442" s="154"/>
      <c r="OCB442" s="154"/>
      <c r="OCC442" s="154"/>
      <c r="OCD442" s="154"/>
      <c r="OCE442" s="154"/>
      <c r="OCF442" s="154"/>
      <c r="OCG442" s="154"/>
      <c r="OCH442" s="154"/>
      <c r="OCI442" s="154"/>
      <c r="OCJ442" s="154"/>
      <c r="OCK442" s="154"/>
      <c r="OCL442" s="154"/>
      <c r="OCM442" s="154"/>
      <c r="OCN442" s="154"/>
      <c r="OCO442" s="154"/>
      <c r="OCP442" s="154"/>
      <c r="OCQ442" s="154"/>
      <c r="OCR442" s="154"/>
      <c r="OCS442" s="154"/>
      <c r="OCT442" s="154"/>
      <c r="OCU442" s="154"/>
      <c r="OCV442" s="154"/>
      <c r="OCW442" s="154"/>
      <c r="OCX442" s="154"/>
      <c r="OCY442" s="154"/>
      <c r="OCZ442" s="154"/>
      <c r="ODA442" s="154"/>
      <c r="ODB442" s="154"/>
      <c r="ODC442" s="154"/>
      <c r="ODD442" s="154"/>
      <c r="ODE442" s="154"/>
      <c r="ODF442" s="154"/>
      <c r="ODG442" s="154"/>
      <c r="ODH442" s="154"/>
      <c r="ODI442" s="154"/>
      <c r="ODJ442" s="154"/>
      <c r="ODK442" s="154"/>
      <c r="ODL442" s="154"/>
      <c r="ODM442" s="154"/>
      <c r="ODN442" s="154"/>
      <c r="ODO442" s="154"/>
      <c r="ODP442" s="154"/>
      <c r="ODQ442" s="154"/>
      <c r="ODR442" s="154"/>
      <c r="ODS442" s="154"/>
      <c r="ODT442" s="154"/>
      <c r="ODU442" s="154"/>
      <c r="ODV442" s="154"/>
      <c r="ODW442" s="154"/>
      <c r="ODX442" s="154"/>
      <c r="ODY442" s="154"/>
      <c r="ODZ442" s="154"/>
      <c r="OEA442" s="154"/>
      <c r="OEB442" s="154"/>
      <c r="OEC442" s="154"/>
      <c r="OED442" s="154"/>
      <c r="OEE442" s="154"/>
      <c r="OEF442" s="154"/>
      <c r="OEG442" s="154"/>
      <c r="OEH442" s="154"/>
      <c r="OEI442" s="154"/>
      <c r="OEJ442" s="154"/>
      <c r="OEK442" s="154"/>
      <c r="OEL442" s="154"/>
      <c r="OEM442" s="154"/>
      <c r="OEN442" s="154"/>
      <c r="OEO442" s="154"/>
      <c r="OEP442" s="154"/>
      <c r="OEQ442" s="154"/>
      <c r="OER442" s="154"/>
      <c r="OES442" s="154"/>
      <c r="OET442" s="154"/>
      <c r="OEU442" s="154"/>
      <c r="OEV442" s="154"/>
      <c r="OEW442" s="154"/>
      <c r="OEX442" s="154"/>
      <c r="OEY442" s="154"/>
      <c r="OEZ442" s="154"/>
      <c r="OFA442" s="154"/>
      <c r="OFB442" s="154"/>
      <c r="OFC442" s="154"/>
      <c r="OFD442" s="154"/>
      <c r="OFE442" s="154"/>
      <c r="OFF442" s="154"/>
      <c r="OFG442" s="154"/>
      <c r="OFH442" s="154"/>
      <c r="OFI442" s="154"/>
      <c r="OFJ442" s="154"/>
      <c r="OFK442" s="154"/>
      <c r="OFL442" s="154"/>
      <c r="OFM442" s="154"/>
      <c r="OFN442" s="154"/>
      <c r="OFO442" s="154"/>
      <c r="OFP442" s="154"/>
      <c r="OFQ442" s="154"/>
      <c r="OFR442" s="154"/>
      <c r="OFS442" s="154"/>
      <c r="OFT442" s="154"/>
      <c r="OFU442" s="154"/>
      <c r="OFV442" s="154"/>
      <c r="OFW442" s="154"/>
      <c r="OFX442" s="154"/>
      <c r="OFY442" s="154"/>
      <c r="OFZ442" s="154"/>
      <c r="OGA442" s="154"/>
      <c r="OGB442" s="154"/>
      <c r="OGC442" s="154"/>
      <c r="OGD442" s="154"/>
      <c r="OGE442" s="154"/>
      <c r="OGF442" s="154"/>
      <c r="OGG442" s="154"/>
      <c r="OGH442" s="154"/>
      <c r="OGI442" s="154"/>
      <c r="OGJ442" s="154"/>
      <c r="OGK442" s="154"/>
      <c r="OGL442" s="154"/>
      <c r="OGM442" s="154"/>
      <c r="OGN442" s="154"/>
      <c r="OGO442" s="154"/>
      <c r="OGP442" s="154"/>
      <c r="OGQ442" s="154"/>
      <c r="OGR442" s="154"/>
      <c r="OGS442" s="154"/>
      <c r="OGT442" s="154"/>
      <c r="OGU442" s="154"/>
      <c r="OGV442" s="154"/>
      <c r="OGW442" s="154"/>
      <c r="OGX442" s="154"/>
      <c r="OGY442" s="154"/>
      <c r="OGZ442" s="154"/>
      <c r="OHA442" s="154"/>
      <c r="OHB442" s="154"/>
      <c r="OHC442" s="154"/>
      <c r="OHD442" s="154"/>
      <c r="OHE442" s="154"/>
      <c r="OHF442" s="154"/>
      <c r="OHG442" s="154"/>
      <c r="OHH442" s="154"/>
      <c r="OHI442" s="154"/>
      <c r="OHJ442" s="154"/>
      <c r="OHK442" s="154"/>
      <c r="OHL442" s="154"/>
      <c r="OHM442" s="154"/>
      <c r="OHN442" s="154"/>
      <c r="OHO442" s="154"/>
      <c r="OHP442" s="154"/>
      <c r="OHQ442" s="154"/>
      <c r="OHR442" s="154"/>
      <c r="OHS442" s="154"/>
      <c r="OHT442" s="154"/>
      <c r="OHU442" s="154"/>
      <c r="OHV442" s="154"/>
      <c r="OHW442" s="154"/>
      <c r="OHX442" s="154"/>
      <c r="OHY442" s="154"/>
      <c r="OHZ442" s="154"/>
      <c r="OIA442" s="154"/>
      <c r="OIB442" s="154"/>
      <c r="OIC442" s="154"/>
      <c r="OID442" s="154"/>
      <c r="OIE442" s="154"/>
      <c r="OIF442" s="154"/>
      <c r="OIG442" s="154"/>
      <c r="OIH442" s="154"/>
      <c r="OII442" s="154"/>
      <c r="OIJ442" s="154"/>
      <c r="OIK442" s="154"/>
      <c r="OIL442" s="154"/>
      <c r="OIM442" s="154"/>
      <c r="OIN442" s="154"/>
      <c r="OIO442" s="154"/>
      <c r="OIP442" s="154"/>
      <c r="OIQ442" s="154"/>
      <c r="OIR442" s="154"/>
      <c r="OIS442" s="154"/>
      <c r="OIT442" s="154"/>
      <c r="OIU442" s="154"/>
      <c r="OIV442" s="154"/>
      <c r="OIW442" s="154"/>
      <c r="OIX442" s="154"/>
      <c r="OIY442" s="154"/>
      <c r="OIZ442" s="154"/>
      <c r="OJA442" s="154"/>
      <c r="OJB442" s="154"/>
      <c r="OJC442" s="154"/>
      <c r="OJD442" s="154"/>
      <c r="OJE442" s="154"/>
      <c r="OJF442" s="154"/>
      <c r="OJG442" s="154"/>
      <c r="OJH442" s="154"/>
      <c r="OJI442" s="154"/>
      <c r="OJJ442" s="154"/>
      <c r="OJK442" s="154"/>
      <c r="OJL442" s="154"/>
      <c r="OJM442" s="154"/>
      <c r="OJN442" s="154"/>
      <c r="OJO442" s="154"/>
      <c r="OJP442" s="154"/>
      <c r="OJQ442" s="154"/>
      <c r="OJR442" s="154"/>
      <c r="OJS442" s="154"/>
      <c r="OJT442" s="154"/>
      <c r="OJU442" s="154"/>
      <c r="OJV442" s="154"/>
      <c r="OJW442" s="154"/>
      <c r="OJX442" s="154"/>
      <c r="OJY442" s="154"/>
      <c r="OJZ442" s="154"/>
      <c r="OKA442" s="154"/>
      <c r="OKB442" s="154"/>
      <c r="OKC442" s="154"/>
      <c r="OKD442" s="154"/>
      <c r="OKE442" s="154"/>
      <c r="OKF442" s="154"/>
      <c r="OKG442" s="154"/>
      <c r="OKH442" s="154"/>
      <c r="OKI442" s="154"/>
      <c r="OKJ442" s="154"/>
      <c r="OKK442" s="154"/>
      <c r="OKL442" s="154"/>
      <c r="OKM442" s="154"/>
      <c r="OKN442" s="154"/>
      <c r="OKO442" s="154"/>
      <c r="OKP442" s="154"/>
      <c r="OKQ442" s="154"/>
      <c r="OKR442" s="154"/>
      <c r="OKS442" s="154"/>
      <c r="OKT442" s="154"/>
      <c r="OKU442" s="154"/>
      <c r="OKV442" s="154"/>
      <c r="OKW442" s="154"/>
      <c r="OKX442" s="154"/>
      <c r="OKY442" s="154"/>
      <c r="OKZ442" s="154"/>
      <c r="OLA442" s="154"/>
      <c r="OLB442" s="154"/>
      <c r="OLC442" s="154"/>
      <c r="OLD442" s="154"/>
      <c r="OLE442" s="154"/>
      <c r="OLF442" s="154"/>
      <c r="OLG442" s="154"/>
      <c r="OLH442" s="154"/>
      <c r="OLI442" s="154"/>
      <c r="OLJ442" s="154"/>
      <c r="OLK442" s="154"/>
      <c r="OLL442" s="154"/>
      <c r="OLM442" s="154"/>
      <c r="OLN442" s="154"/>
      <c r="OLO442" s="154"/>
      <c r="OLP442" s="154"/>
      <c r="OLQ442" s="154"/>
      <c r="OLR442" s="154"/>
      <c r="OLS442" s="154"/>
      <c r="OLT442" s="154"/>
      <c r="OLU442" s="154"/>
      <c r="OLV442" s="154"/>
      <c r="OLW442" s="154"/>
      <c r="OLX442" s="154"/>
      <c r="OLY442" s="154"/>
      <c r="OLZ442" s="154"/>
      <c r="OMA442" s="154"/>
      <c r="OMB442" s="154"/>
      <c r="OMC442" s="154"/>
      <c r="OMD442" s="154"/>
      <c r="OME442" s="154"/>
      <c r="OMF442" s="154"/>
      <c r="OMG442" s="154"/>
      <c r="OMH442" s="154"/>
      <c r="OMI442" s="154"/>
      <c r="OMJ442" s="154"/>
      <c r="OMK442" s="154"/>
      <c r="OML442" s="154"/>
      <c r="OMM442" s="154"/>
      <c r="OMN442" s="154"/>
      <c r="OMO442" s="154"/>
      <c r="OMP442" s="154"/>
      <c r="OMQ442" s="154"/>
      <c r="OMR442" s="154"/>
      <c r="OMS442" s="154"/>
      <c r="OMT442" s="154"/>
      <c r="OMU442" s="154"/>
      <c r="OMV442" s="154"/>
      <c r="OMW442" s="154"/>
      <c r="OMX442" s="154"/>
      <c r="OMY442" s="154"/>
      <c r="OMZ442" s="154"/>
      <c r="ONA442" s="154"/>
      <c r="ONB442" s="154"/>
      <c r="ONC442" s="154"/>
      <c r="OND442" s="154"/>
      <c r="ONE442" s="154"/>
      <c r="ONF442" s="154"/>
      <c r="ONG442" s="154"/>
      <c r="ONH442" s="154"/>
      <c r="ONI442" s="154"/>
      <c r="ONJ442" s="154"/>
      <c r="ONK442" s="154"/>
      <c r="ONL442" s="154"/>
      <c r="ONM442" s="154"/>
      <c r="ONN442" s="154"/>
      <c r="ONO442" s="154"/>
      <c r="ONP442" s="154"/>
      <c r="ONQ442" s="154"/>
      <c r="ONR442" s="154"/>
      <c r="ONS442" s="154"/>
      <c r="ONT442" s="154"/>
      <c r="ONU442" s="154"/>
      <c r="ONV442" s="154"/>
      <c r="ONW442" s="154"/>
      <c r="ONX442" s="154"/>
      <c r="ONY442" s="154"/>
      <c r="ONZ442" s="154"/>
      <c r="OOA442" s="154"/>
      <c r="OOB442" s="154"/>
      <c r="OOC442" s="154"/>
      <c r="OOD442" s="154"/>
      <c r="OOE442" s="154"/>
      <c r="OOF442" s="154"/>
      <c r="OOG442" s="154"/>
      <c r="OOH442" s="154"/>
      <c r="OOI442" s="154"/>
      <c r="OOJ442" s="154"/>
      <c r="OOK442" s="154"/>
      <c r="OOL442" s="154"/>
      <c r="OOM442" s="154"/>
      <c r="OON442" s="154"/>
      <c r="OOO442" s="154"/>
      <c r="OOP442" s="154"/>
      <c r="OOQ442" s="154"/>
      <c r="OOR442" s="154"/>
      <c r="OOS442" s="154"/>
      <c r="OOT442" s="154"/>
      <c r="OOU442" s="154"/>
      <c r="OOV442" s="154"/>
      <c r="OOW442" s="154"/>
      <c r="OOX442" s="154"/>
      <c r="OOY442" s="154"/>
      <c r="OOZ442" s="154"/>
      <c r="OPA442" s="154"/>
      <c r="OPB442" s="154"/>
      <c r="OPC442" s="154"/>
      <c r="OPD442" s="154"/>
      <c r="OPE442" s="154"/>
      <c r="OPF442" s="154"/>
      <c r="OPG442" s="154"/>
      <c r="OPH442" s="154"/>
      <c r="OPI442" s="154"/>
      <c r="OPJ442" s="154"/>
      <c r="OPK442" s="154"/>
      <c r="OPL442" s="154"/>
      <c r="OPM442" s="154"/>
      <c r="OPN442" s="154"/>
      <c r="OPO442" s="154"/>
      <c r="OPP442" s="154"/>
      <c r="OPQ442" s="154"/>
      <c r="OPR442" s="154"/>
      <c r="OPS442" s="154"/>
      <c r="OPT442" s="154"/>
      <c r="OPU442" s="154"/>
      <c r="OPV442" s="154"/>
      <c r="OPW442" s="154"/>
      <c r="OPX442" s="154"/>
      <c r="OPY442" s="154"/>
      <c r="OPZ442" s="154"/>
      <c r="OQA442" s="154"/>
      <c r="OQB442" s="154"/>
      <c r="OQC442" s="154"/>
      <c r="OQD442" s="154"/>
      <c r="OQE442" s="154"/>
      <c r="OQF442" s="154"/>
      <c r="OQG442" s="154"/>
      <c r="OQH442" s="154"/>
      <c r="OQI442" s="154"/>
      <c r="OQJ442" s="154"/>
      <c r="OQK442" s="154"/>
      <c r="OQL442" s="154"/>
      <c r="OQM442" s="154"/>
      <c r="OQN442" s="154"/>
      <c r="OQO442" s="154"/>
      <c r="OQP442" s="154"/>
      <c r="OQQ442" s="154"/>
      <c r="OQR442" s="154"/>
      <c r="OQS442" s="154"/>
      <c r="OQT442" s="154"/>
      <c r="OQU442" s="154"/>
      <c r="OQV442" s="154"/>
      <c r="OQW442" s="154"/>
      <c r="OQX442" s="154"/>
      <c r="OQY442" s="154"/>
      <c r="OQZ442" s="154"/>
      <c r="ORA442" s="154"/>
      <c r="ORB442" s="154"/>
      <c r="ORC442" s="154"/>
      <c r="ORD442" s="154"/>
      <c r="ORE442" s="154"/>
      <c r="ORF442" s="154"/>
      <c r="ORG442" s="154"/>
      <c r="ORH442" s="154"/>
      <c r="ORI442" s="154"/>
      <c r="ORJ442" s="154"/>
      <c r="ORK442" s="154"/>
      <c r="ORL442" s="154"/>
      <c r="ORM442" s="154"/>
      <c r="ORN442" s="154"/>
      <c r="ORO442" s="154"/>
      <c r="ORP442" s="154"/>
      <c r="ORQ442" s="154"/>
      <c r="ORR442" s="154"/>
      <c r="ORS442" s="154"/>
      <c r="ORT442" s="154"/>
      <c r="ORU442" s="154"/>
      <c r="ORV442" s="154"/>
      <c r="ORW442" s="154"/>
      <c r="ORX442" s="154"/>
      <c r="ORY442" s="154"/>
      <c r="ORZ442" s="154"/>
      <c r="OSA442" s="154"/>
      <c r="OSB442" s="154"/>
      <c r="OSC442" s="154"/>
      <c r="OSD442" s="154"/>
      <c r="OSE442" s="154"/>
      <c r="OSF442" s="154"/>
      <c r="OSG442" s="154"/>
      <c r="OSH442" s="154"/>
      <c r="OSI442" s="154"/>
      <c r="OSJ442" s="154"/>
      <c r="OSK442" s="154"/>
      <c r="OSL442" s="154"/>
      <c r="OSM442" s="154"/>
      <c r="OSN442" s="154"/>
      <c r="OSO442" s="154"/>
      <c r="OSP442" s="154"/>
      <c r="OSQ442" s="154"/>
      <c r="OSR442" s="154"/>
      <c r="OSS442" s="154"/>
      <c r="OST442" s="154"/>
      <c r="OSU442" s="154"/>
      <c r="OSV442" s="154"/>
      <c r="OSW442" s="154"/>
      <c r="OSX442" s="154"/>
      <c r="OSY442" s="154"/>
      <c r="OSZ442" s="154"/>
      <c r="OTA442" s="154"/>
      <c r="OTB442" s="154"/>
      <c r="OTC442" s="154"/>
      <c r="OTD442" s="154"/>
      <c r="OTE442" s="154"/>
      <c r="OTF442" s="154"/>
      <c r="OTG442" s="154"/>
      <c r="OTH442" s="154"/>
      <c r="OTI442" s="154"/>
      <c r="OTJ442" s="154"/>
      <c r="OTK442" s="154"/>
      <c r="OTL442" s="154"/>
      <c r="OTM442" s="154"/>
      <c r="OTN442" s="154"/>
      <c r="OTO442" s="154"/>
      <c r="OTP442" s="154"/>
      <c r="OTQ442" s="154"/>
      <c r="OTR442" s="154"/>
      <c r="OTS442" s="154"/>
      <c r="OTT442" s="154"/>
      <c r="OTU442" s="154"/>
      <c r="OTV442" s="154"/>
      <c r="OTW442" s="154"/>
      <c r="OTX442" s="154"/>
      <c r="OTY442" s="154"/>
      <c r="OTZ442" s="154"/>
      <c r="OUA442" s="154"/>
      <c r="OUB442" s="154"/>
      <c r="OUC442" s="154"/>
      <c r="OUD442" s="154"/>
      <c r="OUE442" s="154"/>
      <c r="OUF442" s="154"/>
      <c r="OUG442" s="154"/>
      <c r="OUH442" s="154"/>
      <c r="OUI442" s="154"/>
      <c r="OUJ442" s="154"/>
      <c r="OUK442" s="154"/>
      <c r="OUL442" s="154"/>
      <c r="OUM442" s="154"/>
      <c r="OUN442" s="154"/>
      <c r="OUO442" s="154"/>
      <c r="OUP442" s="154"/>
      <c r="OUQ442" s="154"/>
      <c r="OUR442" s="154"/>
      <c r="OUS442" s="154"/>
      <c r="OUT442" s="154"/>
      <c r="OUU442" s="154"/>
      <c r="OUV442" s="154"/>
      <c r="OUW442" s="154"/>
      <c r="OUX442" s="154"/>
      <c r="OUY442" s="154"/>
      <c r="OUZ442" s="154"/>
      <c r="OVA442" s="154"/>
      <c r="OVB442" s="154"/>
      <c r="OVC442" s="154"/>
      <c r="OVD442" s="154"/>
      <c r="OVE442" s="154"/>
      <c r="OVF442" s="154"/>
      <c r="OVG442" s="154"/>
      <c r="OVH442" s="154"/>
      <c r="OVI442" s="154"/>
      <c r="OVJ442" s="154"/>
      <c r="OVK442" s="154"/>
      <c r="OVL442" s="154"/>
      <c r="OVM442" s="154"/>
      <c r="OVN442" s="154"/>
      <c r="OVO442" s="154"/>
      <c r="OVP442" s="154"/>
      <c r="OVQ442" s="154"/>
      <c r="OVR442" s="154"/>
      <c r="OVS442" s="154"/>
      <c r="OVT442" s="154"/>
      <c r="OVU442" s="154"/>
      <c r="OVV442" s="154"/>
      <c r="OVW442" s="154"/>
      <c r="OVX442" s="154"/>
      <c r="OVY442" s="154"/>
      <c r="OVZ442" s="154"/>
      <c r="OWA442" s="154"/>
      <c r="OWB442" s="154"/>
      <c r="OWC442" s="154"/>
      <c r="OWD442" s="154"/>
      <c r="OWE442" s="154"/>
      <c r="OWF442" s="154"/>
      <c r="OWG442" s="154"/>
      <c r="OWH442" s="154"/>
      <c r="OWI442" s="154"/>
      <c r="OWJ442" s="154"/>
      <c r="OWK442" s="154"/>
      <c r="OWL442" s="154"/>
      <c r="OWM442" s="154"/>
      <c r="OWN442" s="154"/>
      <c r="OWO442" s="154"/>
      <c r="OWP442" s="154"/>
      <c r="OWQ442" s="154"/>
      <c r="OWR442" s="154"/>
      <c r="OWS442" s="154"/>
      <c r="OWT442" s="154"/>
      <c r="OWU442" s="154"/>
      <c r="OWV442" s="154"/>
      <c r="OWW442" s="154"/>
      <c r="OWX442" s="154"/>
      <c r="OWY442" s="154"/>
      <c r="OWZ442" s="154"/>
      <c r="OXA442" s="154"/>
      <c r="OXB442" s="154"/>
      <c r="OXC442" s="154"/>
      <c r="OXD442" s="154"/>
      <c r="OXE442" s="154"/>
      <c r="OXF442" s="154"/>
      <c r="OXG442" s="154"/>
      <c r="OXH442" s="154"/>
      <c r="OXI442" s="154"/>
      <c r="OXJ442" s="154"/>
      <c r="OXK442" s="154"/>
      <c r="OXL442" s="154"/>
      <c r="OXM442" s="154"/>
      <c r="OXN442" s="154"/>
      <c r="OXO442" s="154"/>
      <c r="OXP442" s="154"/>
      <c r="OXQ442" s="154"/>
      <c r="OXR442" s="154"/>
      <c r="OXS442" s="154"/>
      <c r="OXT442" s="154"/>
      <c r="OXU442" s="154"/>
      <c r="OXV442" s="154"/>
      <c r="OXW442" s="154"/>
      <c r="OXX442" s="154"/>
      <c r="OXY442" s="154"/>
      <c r="OXZ442" s="154"/>
      <c r="OYA442" s="154"/>
      <c r="OYB442" s="154"/>
      <c r="OYC442" s="154"/>
      <c r="OYD442" s="154"/>
      <c r="OYE442" s="154"/>
      <c r="OYF442" s="154"/>
      <c r="OYG442" s="154"/>
      <c r="OYH442" s="154"/>
      <c r="OYI442" s="154"/>
      <c r="OYJ442" s="154"/>
      <c r="OYK442" s="154"/>
      <c r="OYL442" s="154"/>
      <c r="OYM442" s="154"/>
      <c r="OYN442" s="154"/>
      <c r="OYO442" s="154"/>
      <c r="OYP442" s="154"/>
      <c r="OYQ442" s="154"/>
      <c r="OYR442" s="154"/>
      <c r="OYS442" s="154"/>
      <c r="OYT442" s="154"/>
      <c r="OYU442" s="154"/>
      <c r="OYV442" s="154"/>
      <c r="OYW442" s="154"/>
      <c r="OYX442" s="154"/>
      <c r="OYY442" s="154"/>
      <c r="OYZ442" s="154"/>
      <c r="OZA442" s="154"/>
      <c r="OZB442" s="154"/>
      <c r="OZC442" s="154"/>
      <c r="OZD442" s="154"/>
      <c r="OZE442" s="154"/>
      <c r="OZF442" s="154"/>
      <c r="OZG442" s="154"/>
      <c r="OZH442" s="154"/>
      <c r="OZI442" s="154"/>
      <c r="OZJ442" s="154"/>
      <c r="OZK442" s="154"/>
      <c r="OZL442" s="154"/>
      <c r="OZM442" s="154"/>
      <c r="OZN442" s="154"/>
      <c r="OZO442" s="154"/>
      <c r="OZP442" s="154"/>
      <c r="OZQ442" s="154"/>
      <c r="OZR442" s="154"/>
      <c r="OZS442" s="154"/>
      <c r="OZT442" s="154"/>
      <c r="OZU442" s="154"/>
      <c r="OZV442" s="154"/>
      <c r="OZW442" s="154"/>
      <c r="OZX442" s="154"/>
      <c r="OZY442" s="154"/>
      <c r="OZZ442" s="154"/>
      <c r="PAA442" s="154"/>
      <c r="PAB442" s="154"/>
      <c r="PAC442" s="154"/>
      <c r="PAD442" s="154"/>
      <c r="PAE442" s="154"/>
      <c r="PAF442" s="154"/>
      <c r="PAG442" s="154"/>
      <c r="PAH442" s="154"/>
      <c r="PAI442" s="154"/>
      <c r="PAJ442" s="154"/>
      <c r="PAK442" s="154"/>
      <c r="PAL442" s="154"/>
      <c r="PAM442" s="154"/>
      <c r="PAN442" s="154"/>
      <c r="PAO442" s="154"/>
      <c r="PAP442" s="154"/>
      <c r="PAQ442" s="154"/>
      <c r="PAR442" s="154"/>
      <c r="PAS442" s="154"/>
      <c r="PAT442" s="154"/>
      <c r="PAU442" s="154"/>
      <c r="PAV442" s="154"/>
      <c r="PAW442" s="154"/>
      <c r="PAX442" s="154"/>
      <c r="PAY442" s="154"/>
      <c r="PAZ442" s="154"/>
      <c r="PBA442" s="154"/>
      <c r="PBB442" s="154"/>
      <c r="PBC442" s="154"/>
      <c r="PBD442" s="154"/>
      <c r="PBE442" s="154"/>
      <c r="PBF442" s="154"/>
      <c r="PBG442" s="154"/>
      <c r="PBH442" s="154"/>
      <c r="PBI442" s="154"/>
      <c r="PBJ442" s="154"/>
      <c r="PBK442" s="154"/>
      <c r="PBL442" s="154"/>
      <c r="PBM442" s="154"/>
      <c r="PBN442" s="154"/>
      <c r="PBO442" s="154"/>
      <c r="PBP442" s="154"/>
      <c r="PBQ442" s="154"/>
      <c r="PBR442" s="154"/>
      <c r="PBS442" s="154"/>
      <c r="PBT442" s="154"/>
      <c r="PBU442" s="154"/>
      <c r="PBV442" s="154"/>
      <c r="PBW442" s="154"/>
      <c r="PBX442" s="154"/>
      <c r="PBY442" s="154"/>
      <c r="PBZ442" s="154"/>
      <c r="PCA442" s="154"/>
      <c r="PCB442" s="154"/>
      <c r="PCC442" s="154"/>
      <c r="PCD442" s="154"/>
      <c r="PCE442" s="154"/>
      <c r="PCF442" s="154"/>
      <c r="PCG442" s="154"/>
      <c r="PCH442" s="154"/>
      <c r="PCI442" s="154"/>
      <c r="PCJ442" s="154"/>
      <c r="PCK442" s="154"/>
      <c r="PCL442" s="154"/>
      <c r="PCM442" s="154"/>
      <c r="PCN442" s="154"/>
      <c r="PCO442" s="154"/>
      <c r="PCP442" s="154"/>
      <c r="PCQ442" s="154"/>
      <c r="PCR442" s="154"/>
      <c r="PCS442" s="154"/>
      <c r="PCT442" s="154"/>
      <c r="PCU442" s="154"/>
      <c r="PCV442" s="154"/>
      <c r="PCW442" s="154"/>
      <c r="PCX442" s="154"/>
      <c r="PCY442" s="154"/>
      <c r="PCZ442" s="154"/>
      <c r="PDA442" s="154"/>
      <c r="PDB442" s="154"/>
      <c r="PDC442" s="154"/>
      <c r="PDD442" s="154"/>
      <c r="PDE442" s="154"/>
      <c r="PDF442" s="154"/>
      <c r="PDG442" s="154"/>
      <c r="PDH442" s="154"/>
      <c r="PDI442" s="154"/>
      <c r="PDJ442" s="154"/>
      <c r="PDK442" s="154"/>
      <c r="PDL442" s="154"/>
      <c r="PDM442" s="154"/>
      <c r="PDN442" s="154"/>
      <c r="PDO442" s="154"/>
      <c r="PDP442" s="154"/>
      <c r="PDQ442" s="154"/>
      <c r="PDR442" s="154"/>
      <c r="PDS442" s="154"/>
      <c r="PDT442" s="154"/>
      <c r="PDU442" s="154"/>
      <c r="PDV442" s="154"/>
      <c r="PDW442" s="154"/>
      <c r="PDX442" s="154"/>
      <c r="PDY442" s="154"/>
      <c r="PDZ442" s="154"/>
      <c r="PEA442" s="154"/>
      <c r="PEB442" s="154"/>
      <c r="PEC442" s="154"/>
      <c r="PED442" s="154"/>
      <c r="PEE442" s="154"/>
      <c r="PEF442" s="154"/>
      <c r="PEG442" s="154"/>
      <c r="PEH442" s="154"/>
      <c r="PEI442" s="154"/>
      <c r="PEJ442" s="154"/>
      <c r="PEK442" s="154"/>
      <c r="PEL442" s="154"/>
      <c r="PEM442" s="154"/>
      <c r="PEN442" s="154"/>
      <c r="PEO442" s="154"/>
      <c r="PEP442" s="154"/>
      <c r="PEQ442" s="154"/>
      <c r="PER442" s="154"/>
      <c r="PES442" s="154"/>
      <c r="PET442" s="154"/>
      <c r="PEU442" s="154"/>
      <c r="PEV442" s="154"/>
      <c r="PEW442" s="154"/>
      <c r="PEX442" s="154"/>
      <c r="PEY442" s="154"/>
      <c r="PEZ442" s="154"/>
      <c r="PFA442" s="154"/>
      <c r="PFB442" s="154"/>
      <c r="PFC442" s="154"/>
      <c r="PFD442" s="154"/>
      <c r="PFE442" s="154"/>
      <c r="PFF442" s="154"/>
      <c r="PFG442" s="154"/>
      <c r="PFH442" s="154"/>
      <c r="PFI442" s="154"/>
      <c r="PFJ442" s="154"/>
      <c r="PFK442" s="154"/>
      <c r="PFL442" s="154"/>
      <c r="PFM442" s="154"/>
      <c r="PFN442" s="154"/>
      <c r="PFO442" s="154"/>
      <c r="PFP442" s="154"/>
      <c r="PFQ442" s="154"/>
      <c r="PFR442" s="154"/>
      <c r="PFS442" s="154"/>
      <c r="PFT442" s="154"/>
      <c r="PFU442" s="154"/>
      <c r="PFV442" s="154"/>
      <c r="PFW442" s="154"/>
      <c r="PFX442" s="154"/>
      <c r="PFY442" s="154"/>
      <c r="PFZ442" s="154"/>
      <c r="PGA442" s="154"/>
      <c r="PGB442" s="154"/>
      <c r="PGC442" s="154"/>
      <c r="PGD442" s="154"/>
      <c r="PGE442" s="154"/>
      <c r="PGF442" s="154"/>
      <c r="PGG442" s="154"/>
      <c r="PGH442" s="154"/>
      <c r="PGI442" s="154"/>
      <c r="PGJ442" s="154"/>
      <c r="PGK442" s="154"/>
      <c r="PGL442" s="154"/>
      <c r="PGM442" s="154"/>
      <c r="PGN442" s="154"/>
      <c r="PGO442" s="154"/>
      <c r="PGP442" s="154"/>
      <c r="PGQ442" s="154"/>
      <c r="PGR442" s="154"/>
      <c r="PGS442" s="154"/>
      <c r="PGT442" s="154"/>
      <c r="PGU442" s="154"/>
      <c r="PGV442" s="154"/>
      <c r="PGW442" s="154"/>
      <c r="PGX442" s="154"/>
      <c r="PGY442" s="154"/>
      <c r="PGZ442" s="154"/>
      <c r="PHA442" s="154"/>
      <c r="PHB442" s="154"/>
      <c r="PHC442" s="154"/>
      <c r="PHD442" s="154"/>
      <c r="PHE442" s="154"/>
      <c r="PHF442" s="154"/>
      <c r="PHG442" s="154"/>
      <c r="PHH442" s="154"/>
      <c r="PHI442" s="154"/>
      <c r="PHJ442" s="154"/>
      <c r="PHK442" s="154"/>
      <c r="PHL442" s="154"/>
      <c r="PHM442" s="154"/>
      <c r="PHN442" s="154"/>
      <c r="PHO442" s="154"/>
      <c r="PHP442" s="154"/>
      <c r="PHQ442" s="154"/>
      <c r="PHR442" s="154"/>
      <c r="PHS442" s="154"/>
      <c r="PHT442" s="154"/>
      <c r="PHU442" s="154"/>
      <c r="PHV442" s="154"/>
      <c r="PHW442" s="154"/>
      <c r="PHX442" s="154"/>
      <c r="PHY442" s="154"/>
      <c r="PHZ442" s="154"/>
      <c r="PIA442" s="154"/>
      <c r="PIB442" s="154"/>
      <c r="PIC442" s="154"/>
      <c r="PID442" s="154"/>
      <c r="PIE442" s="154"/>
      <c r="PIF442" s="154"/>
      <c r="PIG442" s="154"/>
      <c r="PIH442" s="154"/>
      <c r="PII442" s="154"/>
      <c r="PIJ442" s="154"/>
      <c r="PIK442" s="154"/>
      <c r="PIL442" s="154"/>
      <c r="PIM442" s="154"/>
      <c r="PIN442" s="154"/>
      <c r="PIO442" s="154"/>
      <c r="PIP442" s="154"/>
      <c r="PIQ442" s="154"/>
      <c r="PIR442" s="154"/>
      <c r="PIS442" s="154"/>
      <c r="PIT442" s="154"/>
      <c r="PIU442" s="154"/>
      <c r="PIV442" s="154"/>
      <c r="PIW442" s="154"/>
      <c r="PIX442" s="154"/>
      <c r="PIY442" s="154"/>
      <c r="PIZ442" s="154"/>
      <c r="PJA442" s="154"/>
      <c r="PJB442" s="154"/>
      <c r="PJC442" s="154"/>
      <c r="PJD442" s="154"/>
      <c r="PJE442" s="154"/>
      <c r="PJF442" s="154"/>
      <c r="PJG442" s="154"/>
      <c r="PJH442" s="154"/>
      <c r="PJI442" s="154"/>
      <c r="PJJ442" s="154"/>
      <c r="PJK442" s="154"/>
      <c r="PJL442" s="154"/>
      <c r="PJM442" s="154"/>
      <c r="PJN442" s="154"/>
      <c r="PJO442" s="154"/>
      <c r="PJP442" s="154"/>
      <c r="PJQ442" s="154"/>
      <c r="PJR442" s="154"/>
      <c r="PJS442" s="154"/>
      <c r="PJT442" s="154"/>
      <c r="PJU442" s="154"/>
      <c r="PJV442" s="154"/>
      <c r="PJW442" s="154"/>
      <c r="PJX442" s="154"/>
      <c r="PJY442" s="154"/>
      <c r="PJZ442" s="154"/>
      <c r="PKA442" s="154"/>
      <c r="PKB442" s="154"/>
      <c r="PKC442" s="154"/>
      <c r="PKD442" s="154"/>
      <c r="PKE442" s="154"/>
      <c r="PKF442" s="154"/>
      <c r="PKG442" s="154"/>
      <c r="PKH442" s="154"/>
      <c r="PKI442" s="154"/>
      <c r="PKJ442" s="154"/>
      <c r="PKK442" s="154"/>
      <c r="PKL442" s="154"/>
      <c r="PKM442" s="154"/>
      <c r="PKN442" s="154"/>
      <c r="PKO442" s="154"/>
      <c r="PKP442" s="154"/>
      <c r="PKQ442" s="154"/>
      <c r="PKR442" s="154"/>
      <c r="PKS442" s="154"/>
      <c r="PKT442" s="154"/>
      <c r="PKU442" s="154"/>
      <c r="PKV442" s="154"/>
      <c r="PKW442" s="154"/>
      <c r="PKX442" s="154"/>
      <c r="PKY442" s="154"/>
      <c r="PKZ442" s="154"/>
      <c r="PLA442" s="154"/>
      <c r="PLB442" s="154"/>
      <c r="PLC442" s="154"/>
      <c r="PLD442" s="154"/>
      <c r="PLE442" s="154"/>
      <c r="PLF442" s="154"/>
      <c r="PLG442" s="154"/>
      <c r="PLH442" s="154"/>
      <c r="PLI442" s="154"/>
      <c r="PLJ442" s="154"/>
      <c r="PLK442" s="154"/>
      <c r="PLL442" s="154"/>
      <c r="PLM442" s="154"/>
      <c r="PLN442" s="154"/>
      <c r="PLO442" s="154"/>
      <c r="PLP442" s="154"/>
      <c r="PLQ442" s="154"/>
      <c r="PLR442" s="154"/>
      <c r="PLS442" s="154"/>
      <c r="PLT442" s="154"/>
      <c r="PLU442" s="154"/>
      <c r="PLV442" s="154"/>
      <c r="PLW442" s="154"/>
      <c r="PLX442" s="154"/>
      <c r="PLY442" s="154"/>
      <c r="PLZ442" s="154"/>
      <c r="PMA442" s="154"/>
      <c r="PMB442" s="154"/>
      <c r="PMC442" s="154"/>
      <c r="PMD442" s="154"/>
      <c r="PME442" s="154"/>
      <c r="PMF442" s="154"/>
      <c r="PMG442" s="154"/>
      <c r="PMH442" s="154"/>
      <c r="PMI442" s="154"/>
      <c r="PMJ442" s="154"/>
      <c r="PMK442" s="154"/>
      <c r="PML442" s="154"/>
      <c r="PMM442" s="154"/>
      <c r="PMN442" s="154"/>
      <c r="PMO442" s="154"/>
      <c r="PMP442" s="154"/>
      <c r="PMQ442" s="154"/>
      <c r="PMR442" s="154"/>
      <c r="PMS442" s="154"/>
      <c r="PMT442" s="154"/>
      <c r="PMU442" s="154"/>
      <c r="PMV442" s="154"/>
      <c r="PMW442" s="154"/>
      <c r="PMX442" s="154"/>
      <c r="PMY442" s="154"/>
      <c r="PMZ442" s="154"/>
      <c r="PNA442" s="154"/>
      <c r="PNB442" s="154"/>
      <c r="PNC442" s="154"/>
      <c r="PND442" s="154"/>
      <c r="PNE442" s="154"/>
      <c r="PNF442" s="154"/>
      <c r="PNG442" s="154"/>
      <c r="PNH442" s="154"/>
      <c r="PNI442" s="154"/>
      <c r="PNJ442" s="154"/>
      <c r="PNK442" s="154"/>
      <c r="PNL442" s="154"/>
      <c r="PNM442" s="154"/>
      <c r="PNN442" s="154"/>
      <c r="PNO442" s="154"/>
      <c r="PNP442" s="154"/>
      <c r="PNQ442" s="154"/>
      <c r="PNR442" s="154"/>
      <c r="PNS442" s="154"/>
      <c r="PNT442" s="154"/>
      <c r="PNU442" s="154"/>
      <c r="PNV442" s="154"/>
      <c r="PNW442" s="154"/>
      <c r="PNX442" s="154"/>
      <c r="PNY442" s="154"/>
      <c r="PNZ442" s="154"/>
      <c r="POA442" s="154"/>
      <c r="POB442" s="154"/>
      <c r="POC442" s="154"/>
      <c r="POD442" s="154"/>
      <c r="POE442" s="154"/>
      <c r="POF442" s="154"/>
      <c r="POG442" s="154"/>
      <c r="POH442" s="154"/>
      <c r="POI442" s="154"/>
      <c r="POJ442" s="154"/>
      <c r="POK442" s="154"/>
      <c r="POL442" s="154"/>
      <c r="POM442" s="154"/>
      <c r="PON442" s="154"/>
      <c r="POO442" s="154"/>
      <c r="POP442" s="154"/>
      <c r="POQ442" s="154"/>
      <c r="POR442" s="154"/>
      <c r="POS442" s="154"/>
      <c r="POT442" s="154"/>
      <c r="POU442" s="154"/>
      <c r="POV442" s="154"/>
      <c r="POW442" s="154"/>
      <c r="POX442" s="154"/>
      <c r="POY442" s="154"/>
      <c r="POZ442" s="154"/>
      <c r="PPA442" s="154"/>
      <c r="PPB442" s="154"/>
      <c r="PPC442" s="154"/>
      <c r="PPD442" s="154"/>
      <c r="PPE442" s="154"/>
      <c r="PPF442" s="154"/>
      <c r="PPG442" s="154"/>
      <c r="PPH442" s="154"/>
      <c r="PPI442" s="154"/>
      <c r="PPJ442" s="154"/>
      <c r="PPK442" s="154"/>
      <c r="PPL442" s="154"/>
      <c r="PPM442" s="154"/>
      <c r="PPN442" s="154"/>
      <c r="PPO442" s="154"/>
      <c r="PPP442" s="154"/>
      <c r="PPQ442" s="154"/>
      <c r="PPR442" s="154"/>
      <c r="PPS442" s="154"/>
      <c r="PPT442" s="154"/>
      <c r="PPU442" s="154"/>
      <c r="PPV442" s="154"/>
      <c r="PPW442" s="154"/>
      <c r="PPX442" s="154"/>
      <c r="PPY442" s="154"/>
      <c r="PPZ442" s="154"/>
      <c r="PQA442" s="154"/>
      <c r="PQB442" s="154"/>
      <c r="PQC442" s="154"/>
      <c r="PQD442" s="154"/>
      <c r="PQE442" s="154"/>
      <c r="PQF442" s="154"/>
      <c r="PQG442" s="154"/>
      <c r="PQH442" s="154"/>
      <c r="PQI442" s="154"/>
      <c r="PQJ442" s="154"/>
      <c r="PQK442" s="154"/>
      <c r="PQL442" s="154"/>
      <c r="PQM442" s="154"/>
      <c r="PQN442" s="154"/>
      <c r="PQO442" s="154"/>
      <c r="PQP442" s="154"/>
      <c r="PQQ442" s="154"/>
      <c r="PQR442" s="154"/>
      <c r="PQS442" s="154"/>
      <c r="PQT442" s="154"/>
      <c r="PQU442" s="154"/>
      <c r="PQV442" s="154"/>
      <c r="PQW442" s="154"/>
      <c r="PQX442" s="154"/>
      <c r="PQY442" s="154"/>
      <c r="PQZ442" s="154"/>
      <c r="PRA442" s="154"/>
      <c r="PRB442" s="154"/>
      <c r="PRC442" s="154"/>
      <c r="PRD442" s="154"/>
      <c r="PRE442" s="154"/>
      <c r="PRF442" s="154"/>
      <c r="PRG442" s="154"/>
      <c r="PRH442" s="154"/>
      <c r="PRI442" s="154"/>
      <c r="PRJ442" s="154"/>
      <c r="PRK442" s="154"/>
      <c r="PRL442" s="154"/>
      <c r="PRM442" s="154"/>
      <c r="PRN442" s="154"/>
      <c r="PRO442" s="154"/>
      <c r="PRP442" s="154"/>
      <c r="PRQ442" s="154"/>
      <c r="PRR442" s="154"/>
      <c r="PRS442" s="154"/>
      <c r="PRT442" s="154"/>
      <c r="PRU442" s="154"/>
      <c r="PRV442" s="154"/>
      <c r="PRW442" s="154"/>
      <c r="PRX442" s="154"/>
      <c r="PRY442" s="154"/>
      <c r="PRZ442" s="154"/>
      <c r="PSA442" s="154"/>
      <c r="PSB442" s="154"/>
      <c r="PSC442" s="154"/>
      <c r="PSD442" s="154"/>
      <c r="PSE442" s="154"/>
      <c r="PSF442" s="154"/>
      <c r="PSG442" s="154"/>
      <c r="PSH442" s="154"/>
      <c r="PSI442" s="154"/>
      <c r="PSJ442" s="154"/>
      <c r="PSK442" s="154"/>
      <c r="PSL442" s="154"/>
      <c r="PSM442" s="154"/>
      <c r="PSN442" s="154"/>
      <c r="PSO442" s="154"/>
      <c r="PSP442" s="154"/>
      <c r="PSQ442" s="154"/>
      <c r="PSR442" s="154"/>
      <c r="PSS442" s="154"/>
      <c r="PST442" s="154"/>
      <c r="PSU442" s="154"/>
      <c r="PSV442" s="154"/>
      <c r="PSW442" s="154"/>
      <c r="PSX442" s="154"/>
      <c r="PSY442" s="154"/>
      <c r="PSZ442" s="154"/>
      <c r="PTA442" s="154"/>
      <c r="PTB442" s="154"/>
      <c r="PTC442" s="154"/>
      <c r="PTD442" s="154"/>
      <c r="PTE442" s="154"/>
      <c r="PTF442" s="154"/>
      <c r="PTG442" s="154"/>
      <c r="PTH442" s="154"/>
      <c r="PTI442" s="154"/>
      <c r="PTJ442" s="154"/>
      <c r="PTK442" s="154"/>
      <c r="PTL442" s="154"/>
      <c r="PTM442" s="154"/>
      <c r="PTN442" s="154"/>
      <c r="PTO442" s="154"/>
      <c r="PTP442" s="154"/>
      <c r="PTQ442" s="154"/>
      <c r="PTR442" s="154"/>
      <c r="PTS442" s="154"/>
      <c r="PTT442" s="154"/>
      <c r="PTU442" s="154"/>
      <c r="PTV442" s="154"/>
      <c r="PTW442" s="154"/>
      <c r="PTX442" s="154"/>
      <c r="PTY442" s="154"/>
      <c r="PTZ442" s="154"/>
      <c r="PUA442" s="154"/>
      <c r="PUB442" s="154"/>
      <c r="PUC442" s="154"/>
      <c r="PUD442" s="154"/>
      <c r="PUE442" s="154"/>
      <c r="PUF442" s="154"/>
      <c r="PUG442" s="154"/>
      <c r="PUH442" s="154"/>
      <c r="PUI442" s="154"/>
      <c r="PUJ442" s="154"/>
      <c r="PUK442" s="154"/>
      <c r="PUL442" s="154"/>
      <c r="PUM442" s="154"/>
      <c r="PUN442" s="154"/>
      <c r="PUO442" s="154"/>
      <c r="PUP442" s="154"/>
      <c r="PUQ442" s="154"/>
      <c r="PUR442" s="154"/>
      <c r="PUS442" s="154"/>
      <c r="PUT442" s="154"/>
      <c r="PUU442" s="154"/>
      <c r="PUV442" s="154"/>
      <c r="PUW442" s="154"/>
      <c r="PUX442" s="154"/>
      <c r="PUY442" s="154"/>
      <c r="PUZ442" s="154"/>
      <c r="PVA442" s="154"/>
      <c r="PVB442" s="154"/>
      <c r="PVC442" s="154"/>
      <c r="PVD442" s="154"/>
      <c r="PVE442" s="154"/>
      <c r="PVF442" s="154"/>
      <c r="PVG442" s="154"/>
      <c r="PVH442" s="154"/>
      <c r="PVI442" s="154"/>
      <c r="PVJ442" s="154"/>
      <c r="PVK442" s="154"/>
      <c r="PVL442" s="154"/>
      <c r="PVM442" s="154"/>
      <c r="PVN442" s="154"/>
      <c r="PVO442" s="154"/>
      <c r="PVP442" s="154"/>
      <c r="PVQ442" s="154"/>
      <c r="PVR442" s="154"/>
      <c r="PVS442" s="154"/>
      <c r="PVT442" s="154"/>
      <c r="PVU442" s="154"/>
      <c r="PVV442" s="154"/>
      <c r="PVW442" s="154"/>
      <c r="PVX442" s="154"/>
      <c r="PVY442" s="154"/>
      <c r="PVZ442" s="154"/>
      <c r="PWA442" s="154"/>
      <c r="PWB442" s="154"/>
      <c r="PWC442" s="154"/>
      <c r="PWD442" s="154"/>
      <c r="PWE442" s="154"/>
      <c r="PWF442" s="154"/>
      <c r="PWG442" s="154"/>
      <c r="PWH442" s="154"/>
      <c r="PWI442" s="154"/>
      <c r="PWJ442" s="154"/>
      <c r="PWK442" s="154"/>
      <c r="PWL442" s="154"/>
      <c r="PWM442" s="154"/>
      <c r="PWN442" s="154"/>
      <c r="PWO442" s="154"/>
      <c r="PWP442" s="154"/>
      <c r="PWQ442" s="154"/>
      <c r="PWR442" s="154"/>
      <c r="PWS442" s="154"/>
      <c r="PWT442" s="154"/>
      <c r="PWU442" s="154"/>
      <c r="PWV442" s="154"/>
      <c r="PWW442" s="154"/>
      <c r="PWX442" s="154"/>
      <c r="PWY442" s="154"/>
      <c r="PWZ442" s="154"/>
      <c r="PXA442" s="154"/>
      <c r="PXB442" s="154"/>
      <c r="PXC442" s="154"/>
      <c r="PXD442" s="154"/>
      <c r="PXE442" s="154"/>
      <c r="PXF442" s="154"/>
      <c r="PXG442" s="154"/>
      <c r="PXH442" s="154"/>
      <c r="PXI442" s="154"/>
      <c r="PXJ442" s="154"/>
      <c r="PXK442" s="154"/>
      <c r="PXL442" s="154"/>
      <c r="PXM442" s="154"/>
      <c r="PXN442" s="154"/>
      <c r="PXO442" s="154"/>
      <c r="PXP442" s="154"/>
      <c r="PXQ442" s="154"/>
      <c r="PXR442" s="154"/>
      <c r="PXS442" s="154"/>
      <c r="PXT442" s="154"/>
      <c r="PXU442" s="154"/>
      <c r="PXV442" s="154"/>
      <c r="PXW442" s="154"/>
      <c r="PXX442" s="154"/>
      <c r="PXY442" s="154"/>
      <c r="PXZ442" s="154"/>
      <c r="PYA442" s="154"/>
      <c r="PYB442" s="154"/>
      <c r="PYC442" s="154"/>
      <c r="PYD442" s="154"/>
      <c r="PYE442" s="154"/>
      <c r="PYF442" s="154"/>
      <c r="PYG442" s="154"/>
      <c r="PYH442" s="154"/>
      <c r="PYI442" s="154"/>
      <c r="PYJ442" s="154"/>
      <c r="PYK442" s="154"/>
      <c r="PYL442" s="154"/>
      <c r="PYM442" s="154"/>
      <c r="PYN442" s="154"/>
      <c r="PYO442" s="154"/>
      <c r="PYP442" s="154"/>
      <c r="PYQ442" s="154"/>
      <c r="PYR442" s="154"/>
      <c r="PYS442" s="154"/>
      <c r="PYT442" s="154"/>
      <c r="PYU442" s="154"/>
      <c r="PYV442" s="154"/>
      <c r="PYW442" s="154"/>
      <c r="PYX442" s="154"/>
      <c r="PYY442" s="154"/>
      <c r="PYZ442" s="154"/>
      <c r="PZA442" s="154"/>
      <c r="PZB442" s="154"/>
      <c r="PZC442" s="154"/>
      <c r="PZD442" s="154"/>
      <c r="PZE442" s="154"/>
      <c r="PZF442" s="154"/>
      <c r="PZG442" s="154"/>
      <c r="PZH442" s="154"/>
      <c r="PZI442" s="154"/>
      <c r="PZJ442" s="154"/>
      <c r="PZK442" s="154"/>
      <c r="PZL442" s="154"/>
      <c r="PZM442" s="154"/>
      <c r="PZN442" s="154"/>
      <c r="PZO442" s="154"/>
      <c r="PZP442" s="154"/>
      <c r="PZQ442" s="154"/>
      <c r="PZR442" s="154"/>
      <c r="PZS442" s="154"/>
      <c r="PZT442" s="154"/>
      <c r="PZU442" s="154"/>
      <c r="PZV442" s="154"/>
      <c r="PZW442" s="154"/>
      <c r="PZX442" s="154"/>
      <c r="PZY442" s="154"/>
      <c r="PZZ442" s="154"/>
      <c r="QAA442" s="154"/>
      <c r="QAB442" s="154"/>
      <c r="QAC442" s="154"/>
      <c r="QAD442" s="154"/>
      <c r="QAE442" s="154"/>
      <c r="QAF442" s="154"/>
      <c r="QAG442" s="154"/>
      <c r="QAH442" s="154"/>
      <c r="QAI442" s="154"/>
      <c r="QAJ442" s="154"/>
      <c r="QAK442" s="154"/>
      <c r="QAL442" s="154"/>
      <c r="QAM442" s="154"/>
      <c r="QAN442" s="154"/>
      <c r="QAO442" s="154"/>
      <c r="QAP442" s="154"/>
      <c r="QAQ442" s="154"/>
      <c r="QAR442" s="154"/>
      <c r="QAS442" s="154"/>
      <c r="QAT442" s="154"/>
      <c r="QAU442" s="154"/>
      <c r="QAV442" s="154"/>
      <c r="QAW442" s="154"/>
      <c r="QAX442" s="154"/>
      <c r="QAY442" s="154"/>
      <c r="QAZ442" s="154"/>
      <c r="QBA442" s="154"/>
      <c r="QBB442" s="154"/>
      <c r="QBC442" s="154"/>
      <c r="QBD442" s="154"/>
      <c r="QBE442" s="154"/>
      <c r="QBF442" s="154"/>
      <c r="QBG442" s="154"/>
      <c r="QBH442" s="154"/>
      <c r="QBI442" s="154"/>
      <c r="QBJ442" s="154"/>
      <c r="QBK442" s="154"/>
      <c r="QBL442" s="154"/>
      <c r="QBM442" s="154"/>
      <c r="QBN442" s="154"/>
      <c r="QBO442" s="154"/>
      <c r="QBP442" s="154"/>
      <c r="QBQ442" s="154"/>
      <c r="QBR442" s="154"/>
      <c r="QBS442" s="154"/>
      <c r="QBT442" s="154"/>
      <c r="QBU442" s="154"/>
      <c r="QBV442" s="154"/>
      <c r="QBW442" s="154"/>
      <c r="QBX442" s="154"/>
      <c r="QBY442" s="154"/>
      <c r="QBZ442" s="154"/>
      <c r="QCA442" s="154"/>
      <c r="QCB442" s="154"/>
      <c r="QCC442" s="154"/>
      <c r="QCD442" s="154"/>
      <c r="QCE442" s="154"/>
      <c r="QCF442" s="154"/>
      <c r="QCG442" s="154"/>
      <c r="QCH442" s="154"/>
      <c r="QCI442" s="154"/>
      <c r="QCJ442" s="154"/>
      <c r="QCK442" s="154"/>
      <c r="QCL442" s="154"/>
      <c r="QCM442" s="154"/>
      <c r="QCN442" s="154"/>
      <c r="QCO442" s="154"/>
      <c r="QCP442" s="154"/>
      <c r="QCQ442" s="154"/>
      <c r="QCR442" s="154"/>
      <c r="QCS442" s="154"/>
      <c r="QCT442" s="154"/>
      <c r="QCU442" s="154"/>
      <c r="QCV442" s="154"/>
      <c r="QCW442" s="154"/>
      <c r="QCX442" s="154"/>
      <c r="QCY442" s="154"/>
      <c r="QCZ442" s="154"/>
      <c r="QDA442" s="154"/>
      <c r="QDB442" s="154"/>
      <c r="QDC442" s="154"/>
      <c r="QDD442" s="154"/>
      <c r="QDE442" s="154"/>
      <c r="QDF442" s="154"/>
      <c r="QDG442" s="154"/>
      <c r="QDH442" s="154"/>
      <c r="QDI442" s="154"/>
      <c r="QDJ442" s="154"/>
      <c r="QDK442" s="154"/>
      <c r="QDL442" s="154"/>
      <c r="QDM442" s="154"/>
      <c r="QDN442" s="154"/>
      <c r="QDO442" s="154"/>
      <c r="QDP442" s="154"/>
      <c r="QDQ442" s="154"/>
      <c r="QDR442" s="154"/>
      <c r="QDS442" s="154"/>
      <c r="QDT442" s="154"/>
      <c r="QDU442" s="154"/>
      <c r="QDV442" s="154"/>
      <c r="QDW442" s="154"/>
      <c r="QDX442" s="154"/>
      <c r="QDY442" s="154"/>
      <c r="QDZ442" s="154"/>
      <c r="QEA442" s="154"/>
      <c r="QEB442" s="154"/>
      <c r="QEC442" s="154"/>
      <c r="QED442" s="154"/>
      <c r="QEE442" s="154"/>
      <c r="QEF442" s="154"/>
      <c r="QEG442" s="154"/>
      <c r="QEH442" s="154"/>
      <c r="QEI442" s="154"/>
      <c r="QEJ442" s="154"/>
      <c r="QEK442" s="154"/>
      <c r="QEL442" s="154"/>
      <c r="QEM442" s="154"/>
      <c r="QEN442" s="154"/>
      <c r="QEO442" s="154"/>
      <c r="QEP442" s="154"/>
      <c r="QEQ442" s="154"/>
      <c r="QER442" s="154"/>
      <c r="QES442" s="154"/>
      <c r="QET442" s="154"/>
      <c r="QEU442" s="154"/>
      <c r="QEV442" s="154"/>
      <c r="QEW442" s="154"/>
      <c r="QEX442" s="154"/>
      <c r="QEY442" s="154"/>
      <c r="QEZ442" s="154"/>
      <c r="QFA442" s="154"/>
      <c r="QFB442" s="154"/>
      <c r="QFC442" s="154"/>
      <c r="QFD442" s="154"/>
      <c r="QFE442" s="154"/>
      <c r="QFF442" s="154"/>
      <c r="QFG442" s="154"/>
      <c r="QFH442" s="154"/>
      <c r="QFI442" s="154"/>
      <c r="QFJ442" s="154"/>
      <c r="QFK442" s="154"/>
      <c r="QFL442" s="154"/>
      <c r="QFM442" s="154"/>
      <c r="QFN442" s="154"/>
      <c r="QFO442" s="154"/>
      <c r="QFP442" s="154"/>
      <c r="QFQ442" s="154"/>
      <c r="QFR442" s="154"/>
      <c r="QFS442" s="154"/>
      <c r="QFT442" s="154"/>
      <c r="QFU442" s="154"/>
      <c r="QFV442" s="154"/>
      <c r="QFW442" s="154"/>
      <c r="QFX442" s="154"/>
      <c r="QFY442" s="154"/>
      <c r="QFZ442" s="154"/>
      <c r="QGA442" s="154"/>
      <c r="QGB442" s="154"/>
      <c r="QGC442" s="154"/>
      <c r="QGD442" s="154"/>
      <c r="QGE442" s="154"/>
      <c r="QGF442" s="154"/>
      <c r="QGG442" s="154"/>
      <c r="QGH442" s="154"/>
      <c r="QGI442" s="154"/>
      <c r="QGJ442" s="154"/>
      <c r="QGK442" s="154"/>
      <c r="QGL442" s="154"/>
      <c r="QGM442" s="154"/>
      <c r="QGN442" s="154"/>
      <c r="QGO442" s="154"/>
      <c r="QGP442" s="154"/>
      <c r="QGQ442" s="154"/>
      <c r="QGR442" s="154"/>
      <c r="QGS442" s="154"/>
      <c r="QGT442" s="154"/>
      <c r="QGU442" s="154"/>
      <c r="QGV442" s="154"/>
      <c r="QGW442" s="154"/>
      <c r="QGX442" s="154"/>
      <c r="QGY442" s="154"/>
      <c r="QGZ442" s="154"/>
      <c r="QHA442" s="154"/>
      <c r="QHB442" s="154"/>
      <c r="QHC442" s="154"/>
      <c r="QHD442" s="154"/>
      <c r="QHE442" s="154"/>
      <c r="QHF442" s="154"/>
      <c r="QHG442" s="154"/>
      <c r="QHH442" s="154"/>
      <c r="QHI442" s="154"/>
      <c r="QHJ442" s="154"/>
      <c r="QHK442" s="154"/>
      <c r="QHL442" s="154"/>
      <c r="QHM442" s="154"/>
      <c r="QHN442" s="154"/>
      <c r="QHO442" s="154"/>
      <c r="QHP442" s="154"/>
      <c r="QHQ442" s="154"/>
      <c r="QHR442" s="154"/>
      <c r="QHS442" s="154"/>
      <c r="QHT442" s="154"/>
      <c r="QHU442" s="154"/>
      <c r="QHV442" s="154"/>
      <c r="QHW442" s="154"/>
      <c r="QHX442" s="154"/>
      <c r="QHY442" s="154"/>
      <c r="QHZ442" s="154"/>
      <c r="QIA442" s="154"/>
      <c r="QIB442" s="154"/>
      <c r="QIC442" s="154"/>
      <c r="QID442" s="154"/>
      <c r="QIE442" s="154"/>
      <c r="QIF442" s="154"/>
      <c r="QIG442" s="154"/>
      <c r="QIH442" s="154"/>
      <c r="QII442" s="154"/>
      <c r="QIJ442" s="154"/>
      <c r="QIK442" s="154"/>
      <c r="QIL442" s="154"/>
      <c r="QIM442" s="154"/>
      <c r="QIN442" s="154"/>
      <c r="QIO442" s="154"/>
      <c r="QIP442" s="154"/>
      <c r="QIQ442" s="154"/>
      <c r="QIR442" s="154"/>
      <c r="QIS442" s="154"/>
      <c r="QIT442" s="154"/>
      <c r="QIU442" s="154"/>
      <c r="QIV442" s="154"/>
      <c r="QIW442" s="154"/>
      <c r="QIX442" s="154"/>
      <c r="QIY442" s="154"/>
      <c r="QIZ442" s="154"/>
      <c r="QJA442" s="154"/>
      <c r="QJB442" s="154"/>
      <c r="QJC442" s="154"/>
      <c r="QJD442" s="154"/>
      <c r="QJE442" s="154"/>
      <c r="QJF442" s="154"/>
      <c r="QJG442" s="154"/>
      <c r="QJH442" s="154"/>
      <c r="QJI442" s="154"/>
      <c r="QJJ442" s="154"/>
      <c r="QJK442" s="154"/>
      <c r="QJL442" s="154"/>
      <c r="QJM442" s="154"/>
      <c r="QJN442" s="154"/>
      <c r="QJO442" s="154"/>
      <c r="QJP442" s="154"/>
      <c r="QJQ442" s="154"/>
      <c r="QJR442" s="154"/>
      <c r="QJS442" s="154"/>
      <c r="QJT442" s="154"/>
      <c r="QJU442" s="154"/>
      <c r="QJV442" s="154"/>
      <c r="QJW442" s="154"/>
      <c r="QJX442" s="154"/>
      <c r="QJY442" s="154"/>
      <c r="QJZ442" s="154"/>
      <c r="QKA442" s="154"/>
      <c r="QKB442" s="154"/>
      <c r="QKC442" s="154"/>
      <c r="QKD442" s="154"/>
      <c r="QKE442" s="154"/>
      <c r="QKF442" s="154"/>
      <c r="QKG442" s="154"/>
      <c r="QKH442" s="154"/>
      <c r="QKI442" s="154"/>
      <c r="QKJ442" s="154"/>
      <c r="QKK442" s="154"/>
      <c r="QKL442" s="154"/>
      <c r="QKM442" s="154"/>
      <c r="QKN442" s="154"/>
      <c r="QKO442" s="154"/>
      <c r="QKP442" s="154"/>
      <c r="QKQ442" s="154"/>
      <c r="QKR442" s="154"/>
      <c r="QKS442" s="154"/>
      <c r="QKT442" s="154"/>
      <c r="QKU442" s="154"/>
      <c r="QKV442" s="154"/>
      <c r="QKW442" s="154"/>
      <c r="QKX442" s="154"/>
      <c r="QKY442" s="154"/>
      <c r="QKZ442" s="154"/>
      <c r="QLA442" s="154"/>
      <c r="QLB442" s="154"/>
      <c r="QLC442" s="154"/>
      <c r="QLD442" s="154"/>
      <c r="QLE442" s="154"/>
      <c r="QLF442" s="154"/>
      <c r="QLG442" s="154"/>
      <c r="QLH442" s="154"/>
      <c r="QLI442" s="154"/>
      <c r="QLJ442" s="154"/>
      <c r="QLK442" s="154"/>
      <c r="QLL442" s="154"/>
      <c r="QLM442" s="154"/>
      <c r="QLN442" s="154"/>
      <c r="QLO442" s="154"/>
      <c r="QLP442" s="154"/>
      <c r="QLQ442" s="154"/>
      <c r="QLR442" s="154"/>
      <c r="QLS442" s="154"/>
      <c r="QLT442" s="154"/>
      <c r="QLU442" s="154"/>
      <c r="QLV442" s="154"/>
      <c r="QLW442" s="154"/>
      <c r="QLX442" s="154"/>
      <c r="QLY442" s="154"/>
      <c r="QLZ442" s="154"/>
      <c r="QMA442" s="154"/>
      <c r="QMB442" s="154"/>
      <c r="QMC442" s="154"/>
      <c r="QMD442" s="154"/>
      <c r="QME442" s="154"/>
      <c r="QMF442" s="154"/>
      <c r="QMG442" s="154"/>
      <c r="QMH442" s="154"/>
      <c r="QMI442" s="154"/>
      <c r="QMJ442" s="154"/>
      <c r="QMK442" s="154"/>
      <c r="QML442" s="154"/>
      <c r="QMM442" s="154"/>
      <c r="QMN442" s="154"/>
      <c r="QMO442" s="154"/>
      <c r="QMP442" s="154"/>
      <c r="QMQ442" s="154"/>
      <c r="QMR442" s="154"/>
      <c r="QMS442" s="154"/>
      <c r="QMT442" s="154"/>
      <c r="QMU442" s="154"/>
      <c r="QMV442" s="154"/>
      <c r="QMW442" s="154"/>
      <c r="QMX442" s="154"/>
      <c r="QMY442" s="154"/>
      <c r="QMZ442" s="154"/>
      <c r="QNA442" s="154"/>
      <c r="QNB442" s="154"/>
      <c r="QNC442" s="154"/>
      <c r="QND442" s="154"/>
      <c r="QNE442" s="154"/>
      <c r="QNF442" s="154"/>
      <c r="QNG442" s="154"/>
      <c r="QNH442" s="154"/>
      <c r="QNI442" s="154"/>
      <c r="QNJ442" s="154"/>
      <c r="QNK442" s="154"/>
      <c r="QNL442" s="154"/>
      <c r="QNM442" s="154"/>
      <c r="QNN442" s="154"/>
      <c r="QNO442" s="154"/>
      <c r="QNP442" s="154"/>
      <c r="QNQ442" s="154"/>
      <c r="QNR442" s="154"/>
      <c r="QNS442" s="154"/>
      <c r="QNT442" s="154"/>
      <c r="QNU442" s="154"/>
      <c r="QNV442" s="154"/>
      <c r="QNW442" s="154"/>
      <c r="QNX442" s="154"/>
      <c r="QNY442" s="154"/>
      <c r="QNZ442" s="154"/>
      <c r="QOA442" s="154"/>
      <c r="QOB442" s="154"/>
      <c r="QOC442" s="154"/>
      <c r="QOD442" s="154"/>
      <c r="QOE442" s="154"/>
      <c r="QOF442" s="154"/>
      <c r="QOG442" s="154"/>
      <c r="QOH442" s="154"/>
      <c r="QOI442" s="154"/>
      <c r="QOJ442" s="154"/>
      <c r="QOK442" s="154"/>
      <c r="QOL442" s="154"/>
      <c r="QOM442" s="154"/>
      <c r="QON442" s="154"/>
      <c r="QOO442" s="154"/>
      <c r="QOP442" s="154"/>
      <c r="QOQ442" s="154"/>
      <c r="QOR442" s="154"/>
      <c r="QOS442" s="154"/>
      <c r="QOT442" s="154"/>
      <c r="QOU442" s="154"/>
      <c r="QOV442" s="154"/>
      <c r="QOW442" s="154"/>
      <c r="QOX442" s="154"/>
      <c r="QOY442" s="154"/>
      <c r="QOZ442" s="154"/>
      <c r="QPA442" s="154"/>
      <c r="QPB442" s="154"/>
      <c r="QPC442" s="154"/>
      <c r="QPD442" s="154"/>
      <c r="QPE442" s="154"/>
      <c r="QPF442" s="154"/>
      <c r="QPG442" s="154"/>
      <c r="QPH442" s="154"/>
      <c r="QPI442" s="154"/>
      <c r="QPJ442" s="154"/>
      <c r="QPK442" s="154"/>
      <c r="QPL442" s="154"/>
      <c r="QPM442" s="154"/>
      <c r="QPN442" s="154"/>
      <c r="QPO442" s="154"/>
      <c r="QPP442" s="154"/>
      <c r="QPQ442" s="154"/>
      <c r="QPR442" s="154"/>
      <c r="QPS442" s="154"/>
      <c r="QPT442" s="154"/>
      <c r="QPU442" s="154"/>
      <c r="QPV442" s="154"/>
      <c r="QPW442" s="154"/>
      <c r="QPX442" s="154"/>
      <c r="QPY442" s="154"/>
      <c r="QPZ442" s="154"/>
      <c r="QQA442" s="154"/>
      <c r="QQB442" s="154"/>
      <c r="QQC442" s="154"/>
      <c r="QQD442" s="154"/>
      <c r="QQE442" s="154"/>
      <c r="QQF442" s="154"/>
      <c r="QQG442" s="154"/>
      <c r="QQH442" s="154"/>
      <c r="QQI442" s="154"/>
      <c r="QQJ442" s="154"/>
      <c r="QQK442" s="154"/>
      <c r="QQL442" s="154"/>
      <c r="QQM442" s="154"/>
      <c r="QQN442" s="154"/>
      <c r="QQO442" s="154"/>
      <c r="QQP442" s="154"/>
      <c r="QQQ442" s="154"/>
      <c r="QQR442" s="154"/>
      <c r="QQS442" s="154"/>
      <c r="QQT442" s="154"/>
      <c r="QQU442" s="154"/>
      <c r="QQV442" s="154"/>
      <c r="QQW442" s="154"/>
      <c r="QQX442" s="154"/>
      <c r="QQY442" s="154"/>
      <c r="QQZ442" s="154"/>
      <c r="QRA442" s="154"/>
      <c r="QRB442" s="154"/>
      <c r="QRC442" s="154"/>
      <c r="QRD442" s="154"/>
      <c r="QRE442" s="154"/>
      <c r="QRF442" s="154"/>
      <c r="QRG442" s="154"/>
      <c r="QRH442" s="154"/>
      <c r="QRI442" s="154"/>
      <c r="QRJ442" s="154"/>
      <c r="QRK442" s="154"/>
      <c r="QRL442" s="154"/>
      <c r="QRM442" s="154"/>
      <c r="QRN442" s="154"/>
      <c r="QRO442" s="154"/>
      <c r="QRP442" s="154"/>
      <c r="QRQ442" s="154"/>
      <c r="QRR442" s="154"/>
      <c r="QRS442" s="154"/>
      <c r="QRT442" s="154"/>
      <c r="QRU442" s="154"/>
      <c r="QRV442" s="154"/>
      <c r="QRW442" s="154"/>
      <c r="QRX442" s="154"/>
      <c r="QRY442" s="154"/>
      <c r="QRZ442" s="154"/>
      <c r="QSA442" s="154"/>
      <c r="QSB442" s="154"/>
      <c r="QSC442" s="154"/>
      <c r="QSD442" s="154"/>
      <c r="QSE442" s="154"/>
      <c r="QSF442" s="154"/>
      <c r="QSG442" s="154"/>
      <c r="QSH442" s="154"/>
      <c r="QSI442" s="154"/>
      <c r="QSJ442" s="154"/>
      <c r="QSK442" s="154"/>
      <c r="QSL442" s="154"/>
      <c r="QSM442" s="154"/>
      <c r="QSN442" s="154"/>
      <c r="QSO442" s="154"/>
      <c r="QSP442" s="154"/>
      <c r="QSQ442" s="154"/>
      <c r="QSR442" s="154"/>
      <c r="QSS442" s="154"/>
      <c r="QST442" s="154"/>
      <c r="QSU442" s="154"/>
      <c r="QSV442" s="154"/>
      <c r="QSW442" s="154"/>
      <c r="QSX442" s="154"/>
      <c r="QSY442" s="154"/>
      <c r="QSZ442" s="154"/>
      <c r="QTA442" s="154"/>
      <c r="QTB442" s="154"/>
      <c r="QTC442" s="154"/>
      <c r="QTD442" s="154"/>
      <c r="QTE442" s="154"/>
      <c r="QTF442" s="154"/>
      <c r="QTG442" s="154"/>
      <c r="QTH442" s="154"/>
      <c r="QTI442" s="154"/>
      <c r="QTJ442" s="154"/>
      <c r="QTK442" s="154"/>
      <c r="QTL442" s="154"/>
      <c r="QTM442" s="154"/>
      <c r="QTN442" s="154"/>
      <c r="QTO442" s="154"/>
      <c r="QTP442" s="154"/>
      <c r="QTQ442" s="154"/>
      <c r="QTR442" s="154"/>
      <c r="QTS442" s="154"/>
      <c r="QTT442" s="154"/>
      <c r="QTU442" s="154"/>
      <c r="QTV442" s="154"/>
      <c r="QTW442" s="154"/>
      <c r="QTX442" s="154"/>
      <c r="QTY442" s="154"/>
      <c r="QTZ442" s="154"/>
      <c r="QUA442" s="154"/>
      <c r="QUB442" s="154"/>
      <c r="QUC442" s="154"/>
      <c r="QUD442" s="154"/>
      <c r="QUE442" s="154"/>
      <c r="QUF442" s="154"/>
      <c r="QUG442" s="154"/>
      <c r="QUH442" s="154"/>
      <c r="QUI442" s="154"/>
      <c r="QUJ442" s="154"/>
      <c r="QUK442" s="154"/>
      <c r="QUL442" s="154"/>
      <c r="QUM442" s="154"/>
      <c r="QUN442" s="154"/>
      <c r="QUO442" s="154"/>
      <c r="QUP442" s="154"/>
      <c r="QUQ442" s="154"/>
      <c r="QUR442" s="154"/>
      <c r="QUS442" s="154"/>
      <c r="QUT442" s="154"/>
      <c r="QUU442" s="154"/>
      <c r="QUV442" s="154"/>
      <c r="QUW442" s="154"/>
      <c r="QUX442" s="154"/>
      <c r="QUY442" s="154"/>
      <c r="QUZ442" s="154"/>
      <c r="QVA442" s="154"/>
      <c r="QVB442" s="154"/>
      <c r="QVC442" s="154"/>
      <c r="QVD442" s="154"/>
      <c r="QVE442" s="154"/>
      <c r="QVF442" s="154"/>
      <c r="QVG442" s="154"/>
      <c r="QVH442" s="154"/>
      <c r="QVI442" s="154"/>
      <c r="QVJ442" s="154"/>
      <c r="QVK442" s="154"/>
      <c r="QVL442" s="154"/>
      <c r="QVM442" s="154"/>
      <c r="QVN442" s="154"/>
      <c r="QVO442" s="154"/>
      <c r="QVP442" s="154"/>
      <c r="QVQ442" s="154"/>
      <c r="QVR442" s="154"/>
      <c r="QVS442" s="154"/>
      <c r="QVT442" s="154"/>
      <c r="QVU442" s="154"/>
      <c r="QVV442" s="154"/>
      <c r="QVW442" s="154"/>
      <c r="QVX442" s="154"/>
      <c r="QVY442" s="154"/>
      <c r="QVZ442" s="154"/>
      <c r="QWA442" s="154"/>
      <c r="QWB442" s="154"/>
      <c r="QWC442" s="154"/>
      <c r="QWD442" s="154"/>
      <c r="QWE442" s="154"/>
      <c r="QWF442" s="154"/>
      <c r="QWG442" s="154"/>
      <c r="QWH442" s="154"/>
      <c r="QWI442" s="154"/>
      <c r="QWJ442" s="154"/>
      <c r="QWK442" s="154"/>
      <c r="QWL442" s="154"/>
      <c r="QWM442" s="154"/>
      <c r="QWN442" s="154"/>
      <c r="QWO442" s="154"/>
      <c r="QWP442" s="154"/>
      <c r="QWQ442" s="154"/>
      <c r="QWR442" s="154"/>
      <c r="QWS442" s="154"/>
      <c r="QWT442" s="154"/>
      <c r="QWU442" s="154"/>
      <c r="QWV442" s="154"/>
      <c r="QWW442" s="154"/>
      <c r="QWX442" s="154"/>
      <c r="QWY442" s="154"/>
      <c r="QWZ442" s="154"/>
      <c r="QXA442" s="154"/>
      <c r="QXB442" s="154"/>
      <c r="QXC442" s="154"/>
      <c r="QXD442" s="154"/>
      <c r="QXE442" s="154"/>
      <c r="QXF442" s="154"/>
      <c r="QXG442" s="154"/>
      <c r="QXH442" s="154"/>
      <c r="QXI442" s="154"/>
      <c r="QXJ442" s="154"/>
      <c r="QXK442" s="154"/>
      <c r="QXL442" s="154"/>
      <c r="QXM442" s="154"/>
      <c r="QXN442" s="154"/>
      <c r="QXO442" s="154"/>
      <c r="QXP442" s="154"/>
      <c r="QXQ442" s="154"/>
      <c r="QXR442" s="154"/>
      <c r="QXS442" s="154"/>
      <c r="QXT442" s="154"/>
      <c r="QXU442" s="154"/>
      <c r="QXV442" s="154"/>
      <c r="QXW442" s="154"/>
      <c r="QXX442" s="154"/>
      <c r="QXY442" s="154"/>
      <c r="QXZ442" s="154"/>
      <c r="QYA442" s="154"/>
      <c r="QYB442" s="154"/>
      <c r="QYC442" s="154"/>
      <c r="QYD442" s="154"/>
      <c r="QYE442" s="154"/>
      <c r="QYF442" s="154"/>
      <c r="QYG442" s="154"/>
      <c r="QYH442" s="154"/>
      <c r="QYI442" s="154"/>
      <c r="QYJ442" s="154"/>
      <c r="QYK442" s="154"/>
      <c r="QYL442" s="154"/>
      <c r="QYM442" s="154"/>
      <c r="QYN442" s="154"/>
      <c r="QYO442" s="154"/>
      <c r="QYP442" s="154"/>
      <c r="QYQ442" s="154"/>
      <c r="QYR442" s="154"/>
      <c r="QYS442" s="154"/>
      <c r="QYT442" s="154"/>
      <c r="QYU442" s="154"/>
      <c r="QYV442" s="154"/>
      <c r="QYW442" s="154"/>
      <c r="QYX442" s="154"/>
      <c r="QYY442" s="154"/>
      <c r="QYZ442" s="154"/>
      <c r="QZA442" s="154"/>
      <c r="QZB442" s="154"/>
      <c r="QZC442" s="154"/>
      <c r="QZD442" s="154"/>
      <c r="QZE442" s="154"/>
      <c r="QZF442" s="154"/>
      <c r="QZG442" s="154"/>
      <c r="QZH442" s="154"/>
      <c r="QZI442" s="154"/>
      <c r="QZJ442" s="154"/>
      <c r="QZK442" s="154"/>
      <c r="QZL442" s="154"/>
      <c r="QZM442" s="154"/>
      <c r="QZN442" s="154"/>
      <c r="QZO442" s="154"/>
      <c r="QZP442" s="154"/>
      <c r="QZQ442" s="154"/>
      <c r="QZR442" s="154"/>
      <c r="QZS442" s="154"/>
      <c r="QZT442" s="154"/>
      <c r="QZU442" s="154"/>
      <c r="QZV442" s="154"/>
      <c r="QZW442" s="154"/>
      <c r="QZX442" s="154"/>
      <c r="QZY442" s="154"/>
      <c r="QZZ442" s="154"/>
      <c r="RAA442" s="154"/>
      <c r="RAB442" s="154"/>
      <c r="RAC442" s="154"/>
      <c r="RAD442" s="154"/>
      <c r="RAE442" s="154"/>
      <c r="RAF442" s="154"/>
      <c r="RAG442" s="154"/>
      <c r="RAH442" s="154"/>
      <c r="RAI442" s="154"/>
      <c r="RAJ442" s="154"/>
      <c r="RAK442" s="154"/>
      <c r="RAL442" s="154"/>
      <c r="RAM442" s="154"/>
      <c r="RAN442" s="154"/>
      <c r="RAO442" s="154"/>
      <c r="RAP442" s="154"/>
      <c r="RAQ442" s="154"/>
      <c r="RAR442" s="154"/>
      <c r="RAS442" s="154"/>
      <c r="RAT442" s="154"/>
      <c r="RAU442" s="154"/>
      <c r="RAV442" s="154"/>
      <c r="RAW442" s="154"/>
      <c r="RAX442" s="154"/>
      <c r="RAY442" s="154"/>
      <c r="RAZ442" s="154"/>
      <c r="RBA442" s="154"/>
      <c r="RBB442" s="154"/>
      <c r="RBC442" s="154"/>
      <c r="RBD442" s="154"/>
      <c r="RBE442" s="154"/>
      <c r="RBF442" s="154"/>
      <c r="RBG442" s="154"/>
      <c r="RBH442" s="154"/>
      <c r="RBI442" s="154"/>
      <c r="RBJ442" s="154"/>
      <c r="RBK442" s="154"/>
      <c r="RBL442" s="154"/>
      <c r="RBM442" s="154"/>
      <c r="RBN442" s="154"/>
      <c r="RBO442" s="154"/>
      <c r="RBP442" s="154"/>
      <c r="RBQ442" s="154"/>
      <c r="RBR442" s="154"/>
      <c r="RBS442" s="154"/>
      <c r="RBT442" s="154"/>
      <c r="RBU442" s="154"/>
      <c r="RBV442" s="154"/>
      <c r="RBW442" s="154"/>
      <c r="RBX442" s="154"/>
      <c r="RBY442" s="154"/>
      <c r="RBZ442" s="154"/>
      <c r="RCA442" s="154"/>
      <c r="RCB442" s="154"/>
      <c r="RCC442" s="154"/>
      <c r="RCD442" s="154"/>
      <c r="RCE442" s="154"/>
      <c r="RCF442" s="154"/>
      <c r="RCG442" s="154"/>
      <c r="RCH442" s="154"/>
      <c r="RCI442" s="154"/>
      <c r="RCJ442" s="154"/>
      <c r="RCK442" s="154"/>
      <c r="RCL442" s="154"/>
      <c r="RCM442" s="154"/>
      <c r="RCN442" s="154"/>
      <c r="RCO442" s="154"/>
      <c r="RCP442" s="154"/>
      <c r="RCQ442" s="154"/>
      <c r="RCR442" s="154"/>
      <c r="RCS442" s="154"/>
      <c r="RCT442" s="154"/>
      <c r="RCU442" s="154"/>
      <c r="RCV442" s="154"/>
      <c r="RCW442" s="154"/>
      <c r="RCX442" s="154"/>
      <c r="RCY442" s="154"/>
      <c r="RCZ442" s="154"/>
      <c r="RDA442" s="154"/>
      <c r="RDB442" s="154"/>
      <c r="RDC442" s="154"/>
      <c r="RDD442" s="154"/>
      <c r="RDE442" s="154"/>
      <c r="RDF442" s="154"/>
      <c r="RDG442" s="154"/>
      <c r="RDH442" s="154"/>
      <c r="RDI442" s="154"/>
      <c r="RDJ442" s="154"/>
      <c r="RDK442" s="154"/>
      <c r="RDL442" s="154"/>
      <c r="RDM442" s="154"/>
      <c r="RDN442" s="154"/>
      <c r="RDO442" s="154"/>
      <c r="RDP442" s="154"/>
      <c r="RDQ442" s="154"/>
      <c r="RDR442" s="154"/>
      <c r="RDS442" s="154"/>
      <c r="RDT442" s="154"/>
      <c r="RDU442" s="154"/>
      <c r="RDV442" s="154"/>
      <c r="RDW442" s="154"/>
      <c r="RDX442" s="154"/>
      <c r="RDY442" s="154"/>
      <c r="RDZ442" s="154"/>
      <c r="REA442" s="154"/>
      <c r="REB442" s="154"/>
      <c r="REC442" s="154"/>
      <c r="RED442" s="154"/>
      <c r="REE442" s="154"/>
      <c r="REF442" s="154"/>
      <c r="REG442" s="154"/>
      <c r="REH442" s="154"/>
      <c r="REI442" s="154"/>
      <c r="REJ442" s="154"/>
      <c r="REK442" s="154"/>
      <c r="REL442" s="154"/>
      <c r="REM442" s="154"/>
      <c r="REN442" s="154"/>
      <c r="REO442" s="154"/>
      <c r="REP442" s="154"/>
      <c r="REQ442" s="154"/>
      <c r="RER442" s="154"/>
      <c r="RES442" s="154"/>
      <c r="RET442" s="154"/>
      <c r="REU442" s="154"/>
      <c r="REV442" s="154"/>
      <c r="REW442" s="154"/>
      <c r="REX442" s="154"/>
      <c r="REY442" s="154"/>
      <c r="REZ442" s="154"/>
      <c r="RFA442" s="154"/>
      <c r="RFB442" s="154"/>
      <c r="RFC442" s="154"/>
      <c r="RFD442" s="154"/>
      <c r="RFE442" s="154"/>
      <c r="RFF442" s="154"/>
      <c r="RFG442" s="154"/>
      <c r="RFH442" s="154"/>
      <c r="RFI442" s="154"/>
      <c r="RFJ442" s="154"/>
      <c r="RFK442" s="154"/>
      <c r="RFL442" s="154"/>
      <c r="RFM442" s="154"/>
      <c r="RFN442" s="154"/>
      <c r="RFO442" s="154"/>
      <c r="RFP442" s="154"/>
      <c r="RFQ442" s="154"/>
      <c r="RFR442" s="154"/>
      <c r="RFS442" s="154"/>
      <c r="RFT442" s="154"/>
      <c r="RFU442" s="154"/>
      <c r="RFV442" s="154"/>
      <c r="RFW442" s="154"/>
      <c r="RFX442" s="154"/>
      <c r="RFY442" s="154"/>
      <c r="RFZ442" s="154"/>
      <c r="RGA442" s="154"/>
      <c r="RGB442" s="154"/>
      <c r="RGC442" s="154"/>
      <c r="RGD442" s="154"/>
      <c r="RGE442" s="154"/>
      <c r="RGF442" s="154"/>
      <c r="RGG442" s="154"/>
      <c r="RGH442" s="154"/>
      <c r="RGI442" s="154"/>
      <c r="RGJ442" s="154"/>
      <c r="RGK442" s="154"/>
      <c r="RGL442" s="154"/>
      <c r="RGM442" s="154"/>
      <c r="RGN442" s="154"/>
      <c r="RGO442" s="154"/>
      <c r="RGP442" s="154"/>
      <c r="RGQ442" s="154"/>
      <c r="RGR442" s="154"/>
      <c r="RGS442" s="154"/>
      <c r="RGT442" s="154"/>
      <c r="RGU442" s="154"/>
      <c r="RGV442" s="154"/>
      <c r="RGW442" s="154"/>
      <c r="RGX442" s="154"/>
      <c r="RGY442" s="154"/>
      <c r="RGZ442" s="154"/>
      <c r="RHA442" s="154"/>
      <c r="RHB442" s="154"/>
      <c r="RHC442" s="154"/>
      <c r="RHD442" s="154"/>
      <c r="RHE442" s="154"/>
      <c r="RHF442" s="154"/>
      <c r="RHG442" s="154"/>
      <c r="RHH442" s="154"/>
      <c r="RHI442" s="154"/>
      <c r="RHJ442" s="154"/>
      <c r="RHK442" s="154"/>
      <c r="RHL442" s="154"/>
      <c r="RHM442" s="154"/>
      <c r="RHN442" s="154"/>
      <c r="RHO442" s="154"/>
      <c r="RHP442" s="154"/>
      <c r="RHQ442" s="154"/>
      <c r="RHR442" s="154"/>
      <c r="RHS442" s="154"/>
      <c r="RHT442" s="154"/>
      <c r="RHU442" s="154"/>
      <c r="RHV442" s="154"/>
      <c r="RHW442" s="154"/>
      <c r="RHX442" s="154"/>
      <c r="RHY442" s="154"/>
      <c r="RHZ442" s="154"/>
      <c r="RIA442" s="154"/>
      <c r="RIB442" s="154"/>
      <c r="RIC442" s="154"/>
      <c r="RID442" s="154"/>
      <c r="RIE442" s="154"/>
      <c r="RIF442" s="154"/>
      <c r="RIG442" s="154"/>
      <c r="RIH442" s="154"/>
      <c r="RII442" s="154"/>
      <c r="RIJ442" s="154"/>
      <c r="RIK442" s="154"/>
      <c r="RIL442" s="154"/>
      <c r="RIM442" s="154"/>
      <c r="RIN442" s="154"/>
      <c r="RIO442" s="154"/>
      <c r="RIP442" s="154"/>
      <c r="RIQ442" s="154"/>
      <c r="RIR442" s="154"/>
      <c r="RIS442" s="154"/>
      <c r="RIT442" s="154"/>
      <c r="RIU442" s="154"/>
      <c r="RIV442" s="154"/>
      <c r="RIW442" s="154"/>
      <c r="RIX442" s="154"/>
      <c r="RIY442" s="154"/>
      <c r="RIZ442" s="154"/>
      <c r="RJA442" s="154"/>
      <c r="RJB442" s="154"/>
      <c r="RJC442" s="154"/>
      <c r="RJD442" s="154"/>
      <c r="RJE442" s="154"/>
      <c r="RJF442" s="154"/>
      <c r="RJG442" s="154"/>
      <c r="RJH442" s="154"/>
      <c r="RJI442" s="154"/>
      <c r="RJJ442" s="154"/>
      <c r="RJK442" s="154"/>
      <c r="RJL442" s="154"/>
      <c r="RJM442" s="154"/>
      <c r="RJN442" s="154"/>
      <c r="RJO442" s="154"/>
      <c r="RJP442" s="154"/>
      <c r="RJQ442" s="154"/>
      <c r="RJR442" s="154"/>
      <c r="RJS442" s="154"/>
      <c r="RJT442" s="154"/>
      <c r="RJU442" s="154"/>
      <c r="RJV442" s="154"/>
      <c r="RJW442" s="154"/>
      <c r="RJX442" s="154"/>
      <c r="RJY442" s="154"/>
      <c r="RJZ442" s="154"/>
      <c r="RKA442" s="154"/>
      <c r="RKB442" s="154"/>
      <c r="RKC442" s="154"/>
      <c r="RKD442" s="154"/>
      <c r="RKE442" s="154"/>
      <c r="RKF442" s="154"/>
      <c r="RKG442" s="154"/>
      <c r="RKH442" s="154"/>
      <c r="RKI442" s="154"/>
      <c r="RKJ442" s="154"/>
      <c r="RKK442" s="154"/>
      <c r="RKL442" s="154"/>
      <c r="RKM442" s="154"/>
      <c r="RKN442" s="154"/>
      <c r="RKO442" s="154"/>
      <c r="RKP442" s="154"/>
      <c r="RKQ442" s="154"/>
      <c r="RKR442" s="154"/>
      <c r="RKS442" s="154"/>
      <c r="RKT442" s="154"/>
      <c r="RKU442" s="154"/>
      <c r="RKV442" s="154"/>
      <c r="RKW442" s="154"/>
      <c r="RKX442" s="154"/>
      <c r="RKY442" s="154"/>
      <c r="RKZ442" s="154"/>
      <c r="RLA442" s="154"/>
      <c r="RLB442" s="154"/>
      <c r="RLC442" s="154"/>
      <c r="RLD442" s="154"/>
      <c r="RLE442" s="154"/>
      <c r="RLF442" s="154"/>
      <c r="RLG442" s="154"/>
      <c r="RLH442" s="154"/>
      <c r="RLI442" s="154"/>
      <c r="RLJ442" s="154"/>
      <c r="RLK442" s="154"/>
      <c r="RLL442" s="154"/>
      <c r="RLM442" s="154"/>
      <c r="RLN442" s="154"/>
      <c r="RLO442" s="154"/>
      <c r="RLP442" s="154"/>
      <c r="RLQ442" s="154"/>
      <c r="RLR442" s="154"/>
      <c r="RLS442" s="154"/>
      <c r="RLT442" s="154"/>
      <c r="RLU442" s="154"/>
      <c r="RLV442" s="154"/>
      <c r="RLW442" s="154"/>
      <c r="RLX442" s="154"/>
      <c r="RLY442" s="154"/>
      <c r="RLZ442" s="154"/>
      <c r="RMA442" s="154"/>
      <c r="RMB442" s="154"/>
      <c r="RMC442" s="154"/>
      <c r="RMD442" s="154"/>
      <c r="RME442" s="154"/>
      <c r="RMF442" s="154"/>
      <c r="RMG442" s="154"/>
      <c r="RMH442" s="154"/>
      <c r="RMI442" s="154"/>
      <c r="RMJ442" s="154"/>
      <c r="RMK442" s="154"/>
      <c r="RML442" s="154"/>
      <c r="RMM442" s="154"/>
      <c r="RMN442" s="154"/>
      <c r="RMO442" s="154"/>
      <c r="RMP442" s="154"/>
      <c r="RMQ442" s="154"/>
      <c r="RMR442" s="154"/>
      <c r="RMS442" s="154"/>
      <c r="RMT442" s="154"/>
      <c r="RMU442" s="154"/>
      <c r="RMV442" s="154"/>
      <c r="RMW442" s="154"/>
      <c r="RMX442" s="154"/>
      <c r="RMY442" s="154"/>
      <c r="RMZ442" s="154"/>
      <c r="RNA442" s="154"/>
      <c r="RNB442" s="154"/>
      <c r="RNC442" s="154"/>
      <c r="RND442" s="154"/>
      <c r="RNE442" s="154"/>
      <c r="RNF442" s="154"/>
      <c r="RNG442" s="154"/>
      <c r="RNH442" s="154"/>
      <c r="RNI442" s="154"/>
      <c r="RNJ442" s="154"/>
      <c r="RNK442" s="154"/>
      <c r="RNL442" s="154"/>
      <c r="RNM442" s="154"/>
      <c r="RNN442" s="154"/>
      <c r="RNO442" s="154"/>
      <c r="RNP442" s="154"/>
      <c r="RNQ442" s="154"/>
      <c r="RNR442" s="154"/>
      <c r="RNS442" s="154"/>
      <c r="RNT442" s="154"/>
      <c r="RNU442" s="154"/>
      <c r="RNV442" s="154"/>
      <c r="RNW442" s="154"/>
      <c r="RNX442" s="154"/>
      <c r="RNY442" s="154"/>
      <c r="RNZ442" s="154"/>
      <c r="ROA442" s="154"/>
      <c r="ROB442" s="154"/>
      <c r="ROC442" s="154"/>
      <c r="ROD442" s="154"/>
      <c r="ROE442" s="154"/>
      <c r="ROF442" s="154"/>
      <c r="ROG442" s="154"/>
      <c r="ROH442" s="154"/>
      <c r="ROI442" s="154"/>
      <c r="ROJ442" s="154"/>
      <c r="ROK442" s="154"/>
      <c r="ROL442" s="154"/>
      <c r="ROM442" s="154"/>
      <c r="RON442" s="154"/>
      <c r="ROO442" s="154"/>
      <c r="ROP442" s="154"/>
      <c r="ROQ442" s="154"/>
      <c r="ROR442" s="154"/>
      <c r="ROS442" s="154"/>
      <c r="ROT442" s="154"/>
      <c r="ROU442" s="154"/>
      <c r="ROV442" s="154"/>
      <c r="ROW442" s="154"/>
      <c r="ROX442" s="154"/>
      <c r="ROY442" s="154"/>
      <c r="ROZ442" s="154"/>
      <c r="RPA442" s="154"/>
      <c r="RPB442" s="154"/>
      <c r="RPC442" s="154"/>
      <c r="RPD442" s="154"/>
      <c r="RPE442" s="154"/>
      <c r="RPF442" s="154"/>
      <c r="RPG442" s="154"/>
      <c r="RPH442" s="154"/>
      <c r="RPI442" s="154"/>
      <c r="RPJ442" s="154"/>
      <c r="RPK442" s="154"/>
      <c r="RPL442" s="154"/>
      <c r="RPM442" s="154"/>
      <c r="RPN442" s="154"/>
      <c r="RPO442" s="154"/>
      <c r="RPP442" s="154"/>
      <c r="RPQ442" s="154"/>
      <c r="RPR442" s="154"/>
      <c r="RPS442" s="154"/>
      <c r="RPT442" s="154"/>
      <c r="RPU442" s="154"/>
      <c r="RPV442" s="154"/>
      <c r="RPW442" s="154"/>
      <c r="RPX442" s="154"/>
      <c r="RPY442" s="154"/>
      <c r="RPZ442" s="154"/>
      <c r="RQA442" s="154"/>
      <c r="RQB442" s="154"/>
      <c r="RQC442" s="154"/>
      <c r="RQD442" s="154"/>
      <c r="RQE442" s="154"/>
      <c r="RQF442" s="154"/>
      <c r="RQG442" s="154"/>
      <c r="RQH442" s="154"/>
      <c r="RQI442" s="154"/>
      <c r="RQJ442" s="154"/>
      <c r="RQK442" s="154"/>
      <c r="RQL442" s="154"/>
      <c r="RQM442" s="154"/>
      <c r="RQN442" s="154"/>
      <c r="RQO442" s="154"/>
      <c r="RQP442" s="154"/>
      <c r="RQQ442" s="154"/>
      <c r="RQR442" s="154"/>
      <c r="RQS442" s="154"/>
      <c r="RQT442" s="154"/>
      <c r="RQU442" s="154"/>
      <c r="RQV442" s="154"/>
      <c r="RQW442" s="154"/>
      <c r="RQX442" s="154"/>
      <c r="RQY442" s="154"/>
      <c r="RQZ442" s="154"/>
      <c r="RRA442" s="154"/>
      <c r="RRB442" s="154"/>
      <c r="RRC442" s="154"/>
      <c r="RRD442" s="154"/>
      <c r="RRE442" s="154"/>
      <c r="RRF442" s="154"/>
      <c r="RRG442" s="154"/>
      <c r="RRH442" s="154"/>
      <c r="RRI442" s="154"/>
      <c r="RRJ442" s="154"/>
      <c r="RRK442" s="154"/>
      <c r="RRL442" s="154"/>
      <c r="RRM442" s="154"/>
      <c r="RRN442" s="154"/>
      <c r="RRO442" s="154"/>
      <c r="RRP442" s="154"/>
      <c r="RRQ442" s="154"/>
      <c r="RRR442" s="154"/>
      <c r="RRS442" s="154"/>
      <c r="RRT442" s="154"/>
      <c r="RRU442" s="154"/>
      <c r="RRV442" s="154"/>
      <c r="RRW442" s="154"/>
      <c r="RRX442" s="154"/>
      <c r="RRY442" s="154"/>
      <c r="RRZ442" s="154"/>
      <c r="RSA442" s="154"/>
      <c r="RSB442" s="154"/>
      <c r="RSC442" s="154"/>
      <c r="RSD442" s="154"/>
      <c r="RSE442" s="154"/>
      <c r="RSF442" s="154"/>
      <c r="RSG442" s="154"/>
      <c r="RSH442" s="154"/>
      <c r="RSI442" s="154"/>
      <c r="RSJ442" s="154"/>
      <c r="RSK442" s="154"/>
      <c r="RSL442" s="154"/>
      <c r="RSM442" s="154"/>
      <c r="RSN442" s="154"/>
      <c r="RSO442" s="154"/>
      <c r="RSP442" s="154"/>
      <c r="RSQ442" s="154"/>
      <c r="RSR442" s="154"/>
      <c r="RSS442" s="154"/>
      <c r="RST442" s="154"/>
      <c r="RSU442" s="154"/>
      <c r="RSV442" s="154"/>
      <c r="RSW442" s="154"/>
      <c r="RSX442" s="154"/>
      <c r="RSY442" s="154"/>
      <c r="RSZ442" s="154"/>
      <c r="RTA442" s="154"/>
      <c r="RTB442" s="154"/>
      <c r="RTC442" s="154"/>
      <c r="RTD442" s="154"/>
      <c r="RTE442" s="154"/>
      <c r="RTF442" s="154"/>
      <c r="RTG442" s="154"/>
      <c r="RTH442" s="154"/>
      <c r="RTI442" s="154"/>
      <c r="RTJ442" s="154"/>
      <c r="RTK442" s="154"/>
      <c r="RTL442" s="154"/>
      <c r="RTM442" s="154"/>
      <c r="RTN442" s="154"/>
      <c r="RTO442" s="154"/>
      <c r="RTP442" s="154"/>
      <c r="RTQ442" s="154"/>
      <c r="RTR442" s="154"/>
      <c r="RTS442" s="154"/>
      <c r="RTT442" s="154"/>
      <c r="RTU442" s="154"/>
      <c r="RTV442" s="154"/>
      <c r="RTW442" s="154"/>
      <c r="RTX442" s="154"/>
      <c r="RTY442" s="154"/>
      <c r="RTZ442" s="154"/>
      <c r="RUA442" s="154"/>
      <c r="RUB442" s="154"/>
      <c r="RUC442" s="154"/>
      <c r="RUD442" s="154"/>
      <c r="RUE442" s="154"/>
      <c r="RUF442" s="154"/>
      <c r="RUG442" s="154"/>
      <c r="RUH442" s="154"/>
      <c r="RUI442" s="154"/>
      <c r="RUJ442" s="154"/>
      <c r="RUK442" s="154"/>
      <c r="RUL442" s="154"/>
      <c r="RUM442" s="154"/>
      <c r="RUN442" s="154"/>
      <c r="RUO442" s="154"/>
      <c r="RUP442" s="154"/>
      <c r="RUQ442" s="154"/>
      <c r="RUR442" s="154"/>
      <c r="RUS442" s="154"/>
      <c r="RUT442" s="154"/>
      <c r="RUU442" s="154"/>
      <c r="RUV442" s="154"/>
      <c r="RUW442" s="154"/>
      <c r="RUX442" s="154"/>
      <c r="RUY442" s="154"/>
      <c r="RUZ442" s="154"/>
      <c r="RVA442" s="154"/>
      <c r="RVB442" s="154"/>
      <c r="RVC442" s="154"/>
      <c r="RVD442" s="154"/>
      <c r="RVE442" s="154"/>
      <c r="RVF442" s="154"/>
      <c r="RVG442" s="154"/>
      <c r="RVH442" s="154"/>
      <c r="RVI442" s="154"/>
      <c r="RVJ442" s="154"/>
      <c r="RVK442" s="154"/>
      <c r="RVL442" s="154"/>
      <c r="RVM442" s="154"/>
      <c r="RVN442" s="154"/>
      <c r="RVO442" s="154"/>
      <c r="RVP442" s="154"/>
      <c r="RVQ442" s="154"/>
      <c r="RVR442" s="154"/>
      <c r="RVS442" s="154"/>
      <c r="RVT442" s="154"/>
      <c r="RVU442" s="154"/>
      <c r="RVV442" s="154"/>
      <c r="RVW442" s="154"/>
      <c r="RVX442" s="154"/>
      <c r="RVY442" s="154"/>
      <c r="RVZ442" s="154"/>
      <c r="RWA442" s="154"/>
      <c r="RWB442" s="154"/>
      <c r="RWC442" s="154"/>
      <c r="RWD442" s="154"/>
      <c r="RWE442" s="154"/>
      <c r="RWF442" s="154"/>
      <c r="RWG442" s="154"/>
      <c r="RWH442" s="154"/>
      <c r="RWI442" s="154"/>
      <c r="RWJ442" s="154"/>
      <c r="RWK442" s="154"/>
      <c r="RWL442" s="154"/>
      <c r="RWM442" s="154"/>
      <c r="RWN442" s="154"/>
      <c r="RWO442" s="154"/>
      <c r="RWP442" s="154"/>
      <c r="RWQ442" s="154"/>
      <c r="RWR442" s="154"/>
      <c r="RWS442" s="154"/>
      <c r="RWT442" s="154"/>
      <c r="RWU442" s="154"/>
      <c r="RWV442" s="154"/>
      <c r="RWW442" s="154"/>
      <c r="RWX442" s="154"/>
      <c r="RWY442" s="154"/>
      <c r="RWZ442" s="154"/>
      <c r="RXA442" s="154"/>
      <c r="RXB442" s="154"/>
      <c r="RXC442" s="154"/>
      <c r="RXD442" s="154"/>
      <c r="RXE442" s="154"/>
      <c r="RXF442" s="154"/>
      <c r="RXG442" s="154"/>
      <c r="RXH442" s="154"/>
      <c r="RXI442" s="154"/>
      <c r="RXJ442" s="154"/>
      <c r="RXK442" s="154"/>
      <c r="RXL442" s="154"/>
      <c r="RXM442" s="154"/>
      <c r="RXN442" s="154"/>
      <c r="RXO442" s="154"/>
      <c r="RXP442" s="154"/>
      <c r="RXQ442" s="154"/>
      <c r="RXR442" s="154"/>
      <c r="RXS442" s="154"/>
      <c r="RXT442" s="154"/>
      <c r="RXU442" s="154"/>
      <c r="RXV442" s="154"/>
      <c r="RXW442" s="154"/>
      <c r="RXX442" s="154"/>
      <c r="RXY442" s="154"/>
      <c r="RXZ442" s="154"/>
      <c r="RYA442" s="154"/>
      <c r="RYB442" s="154"/>
      <c r="RYC442" s="154"/>
      <c r="RYD442" s="154"/>
      <c r="RYE442" s="154"/>
      <c r="RYF442" s="154"/>
      <c r="RYG442" s="154"/>
      <c r="RYH442" s="154"/>
      <c r="RYI442" s="154"/>
      <c r="RYJ442" s="154"/>
      <c r="RYK442" s="154"/>
      <c r="RYL442" s="154"/>
      <c r="RYM442" s="154"/>
      <c r="RYN442" s="154"/>
      <c r="RYO442" s="154"/>
      <c r="RYP442" s="154"/>
      <c r="RYQ442" s="154"/>
      <c r="RYR442" s="154"/>
      <c r="RYS442" s="154"/>
      <c r="RYT442" s="154"/>
      <c r="RYU442" s="154"/>
      <c r="RYV442" s="154"/>
      <c r="RYW442" s="154"/>
      <c r="RYX442" s="154"/>
      <c r="RYY442" s="154"/>
      <c r="RYZ442" s="154"/>
      <c r="RZA442" s="154"/>
      <c r="RZB442" s="154"/>
      <c r="RZC442" s="154"/>
      <c r="RZD442" s="154"/>
      <c r="RZE442" s="154"/>
      <c r="RZF442" s="154"/>
      <c r="RZG442" s="154"/>
      <c r="RZH442" s="154"/>
      <c r="RZI442" s="154"/>
      <c r="RZJ442" s="154"/>
      <c r="RZK442" s="154"/>
      <c r="RZL442" s="154"/>
      <c r="RZM442" s="154"/>
      <c r="RZN442" s="154"/>
      <c r="RZO442" s="154"/>
      <c r="RZP442" s="154"/>
      <c r="RZQ442" s="154"/>
      <c r="RZR442" s="154"/>
      <c r="RZS442" s="154"/>
      <c r="RZT442" s="154"/>
      <c r="RZU442" s="154"/>
      <c r="RZV442" s="154"/>
      <c r="RZW442" s="154"/>
      <c r="RZX442" s="154"/>
      <c r="RZY442" s="154"/>
      <c r="RZZ442" s="154"/>
      <c r="SAA442" s="154"/>
      <c r="SAB442" s="154"/>
      <c r="SAC442" s="154"/>
      <c r="SAD442" s="154"/>
      <c r="SAE442" s="154"/>
      <c r="SAF442" s="154"/>
      <c r="SAG442" s="154"/>
      <c r="SAH442" s="154"/>
      <c r="SAI442" s="154"/>
      <c r="SAJ442" s="154"/>
      <c r="SAK442" s="154"/>
      <c r="SAL442" s="154"/>
      <c r="SAM442" s="154"/>
      <c r="SAN442" s="154"/>
      <c r="SAO442" s="154"/>
      <c r="SAP442" s="154"/>
      <c r="SAQ442" s="154"/>
      <c r="SAR442" s="154"/>
      <c r="SAS442" s="154"/>
      <c r="SAT442" s="154"/>
      <c r="SAU442" s="154"/>
      <c r="SAV442" s="154"/>
      <c r="SAW442" s="154"/>
      <c r="SAX442" s="154"/>
      <c r="SAY442" s="154"/>
      <c r="SAZ442" s="154"/>
      <c r="SBA442" s="154"/>
      <c r="SBB442" s="154"/>
      <c r="SBC442" s="154"/>
      <c r="SBD442" s="154"/>
      <c r="SBE442" s="154"/>
      <c r="SBF442" s="154"/>
      <c r="SBG442" s="154"/>
      <c r="SBH442" s="154"/>
      <c r="SBI442" s="154"/>
      <c r="SBJ442" s="154"/>
      <c r="SBK442" s="154"/>
      <c r="SBL442" s="154"/>
      <c r="SBM442" s="154"/>
      <c r="SBN442" s="154"/>
      <c r="SBO442" s="154"/>
      <c r="SBP442" s="154"/>
      <c r="SBQ442" s="154"/>
      <c r="SBR442" s="154"/>
      <c r="SBS442" s="154"/>
      <c r="SBT442" s="154"/>
      <c r="SBU442" s="154"/>
      <c r="SBV442" s="154"/>
      <c r="SBW442" s="154"/>
      <c r="SBX442" s="154"/>
      <c r="SBY442" s="154"/>
      <c r="SBZ442" s="154"/>
      <c r="SCA442" s="154"/>
      <c r="SCB442" s="154"/>
      <c r="SCC442" s="154"/>
      <c r="SCD442" s="154"/>
      <c r="SCE442" s="154"/>
      <c r="SCF442" s="154"/>
      <c r="SCG442" s="154"/>
      <c r="SCH442" s="154"/>
      <c r="SCI442" s="154"/>
      <c r="SCJ442" s="154"/>
      <c r="SCK442" s="154"/>
      <c r="SCL442" s="154"/>
      <c r="SCM442" s="154"/>
      <c r="SCN442" s="154"/>
      <c r="SCO442" s="154"/>
      <c r="SCP442" s="154"/>
      <c r="SCQ442" s="154"/>
      <c r="SCR442" s="154"/>
      <c r="SCS442" s="154"/>
      <c r="SCT442" s="154"/>
      <c r="SCU442" s="154"/>
      <c r="SCV442" s="154"/>
      <c r="SCW442" s="154"/>
      <c r="SCX442" s="154"/>
      <c r="SCY442" s="154"/>
      <c r="SCZ442" s="154"/>
      <c r="SDA442" s="154"/>
      <c r="SDB442" s="154"/>
      <c r="SDC442" s="154"/>
      <c r="SDD442" s="154"/>
      <c r="SDE442" s="154"/>
      <c r="SDF442" s="154"/>
      <c r="SDG442" s="154"/>
      <c r="SDH442" s="154"/>
      <c r="SDI442" s="154"/>
      <c r="SDJ442" s="154"/>
      <c r="SDK442" s="154"/>
      <c r="SDL442" s="154"/>
      <c r="SDM442" s="154"/>
      <c r="SDN442" s="154"/>
      <c r="SDO442" s="154"/>
      <c r="SDP442" s="154"/>
      <c r="SDQ442" s="154"/>
      <c r="SDR442" s="154"/>
      <c r="SDS442" s="154"/>
      <c r="SDT442" s="154"/>
      <c r="SDU442" s="154"/>
      <c r="SDV442" s="154"/>
      <c r="SDW442" s="154"/>
      <c r="SDX442" s="154"/>
      <c r="SDY442" s="154"/>
      <c r="SDZ442" s="154"/>
      <c r="SEA442" s="154"/>
      <c r="SEB442" s="154"/>
      <c r="SEC442" s="154"/>
      <c r="SED442" s="154"/>
      <c r="SEE442" s="154"/>
      <c r="SEF442" s="154"/>
      <c r="SEG442" s="154"/>
      <c r="SEH442" s="154"/>
      <c r="SEI442" s="154"/>
      <c r="SEJ442" s="154"/>
      <c r="SEK442" s="154"/>
      <c r="SEL442" s="154"/>
      <c r="SEM442" s="154"/>
      <c r="SEN442" s="154"/>
      <c r="SEO442" s="154"/>
      <c r="SEP442" s="154"/>
      <c r="SEQ442" s="154"/>
      <c r="SER442" s="154"/>
      <c r="SES442" s="154"/>
      <c r="SET442" s="154"/>
      <c r="SEU442" s="154"/>
      <c r="SEV442" s="154"/>
      <c r="SEW442" s="154"/>
      <c r="SEX442" s="154"/>
      <c r="SEY442" s="154"/>
      <c r="SEZ442" s="154"/>
      <c r="SFA442" s="154"/>
      <c r="SFB442" s="154"/>
      <c r="SFC442" s="154"/>
      <c r="SFD442" s="154"/>
      <c r="SFE442" s="154"/>
      <c r="SFF442" s="154"/>
      <c r="SFG442" s="154"/>
      <c r="SFH442" s="154"/>
      <c r="SFI442" s="154"/>
      <c r="SFJ442" s="154"/>
      <c r="SFK442" s="154"/>
      <c r="SFL442" s="154"/>
      <c r="SFM442" s="154"/>
      <c r="SFN442" s="154"/>
      <c r="SFO442" s="154"/>
      <c r="SFP442" s="154"/>
      <c r="SFQ442" s="154"/>
      <c r="SFR442" s="154"/>
      <c r="SFS442" s="154"/>
      <c r="SFT442" s="154"/>
      <c r="SFU442" s="154"/>
      <c r="SFV442" s="154"/>
      <c r="SFW442" s="154"/>
      <c r="SFX442" s="154"/>
      <c r="SFY442" s="154"/>
      <c r="SFZ442" s="154"/>
      <c r="SGA442" s="154"/>
      <c r="SGB442" s="154"/>
      <c r="SGC442" s="154"/>
      <c r="SGD442" s="154"/>
      <c r="SGE442" s="154"/>
      <c r="SGF442" s="154"/>
      <c r="SGG442" s="154"/>
      <c r="SGH442" s="154"/>
      <c r="SGI442" s="154"/>
      <c r="SGJ442" s="154"/>
      <c r="SGK442" s="154"/>
      <c r="SGL442" s="154"/>
      <c r="SGM442" s="154"/>
      <c r="SGN442" s="154"/>
      <c r="SGO442" s="154"/>
      <c r="SGP442" s="154"/>
      <c r="SGQ442" s="154"/>
      <c r="SGR442" s="154"/>
      <c r="SGS442" s="154"/>
      <c r="SGT442" s="154"/>
      <c r="SGU442" s="154"/>
      <c r="SGV442" s="154"/>
      <c r="SGW442" s="154"/>
      <c r="SGX442" s="154"/>
      <c r="SGY442" s="154"/>
      <c r="SGZ442" s="154"/>
      <c r="SHA442" s="154"/>
      <c r="SHB442" s="154"/>
      <c r="SHC442" s="154"/>
      <c r="SHD442" s="154"/>
      <c r="SHE442" s="154"/>
      <c r="SHF442" s="154"/>
      <c r="SHG442" s="154"/>
      <c r="SHH442" s="154"/>
      <c r="SHI442" s="154"/>
      <c r="SHJ442" s="154"/>
      <c r="SHK442" s="154"/>
      <c r="SHL442" s="154"/>
      <c r="SHM442" s="154"/>
      <c r="SHN442" s="154"/>
      <c r="SHO442" s="154"/>
      <c r="SHP442" s="154"/>
      <c r="SHQ442" s="154"/>
      <c r="SHR442" s="154"/>
      <c r="SHS442" s="154"/>
      <c r="SHT442" s="154"/>
      <c r="SHU442" s="154"/>
      <c r="SHV442" s="154"/>
      <c r="SHW442" s="154"/>
      <c r="SHX442" s="154"/>
      <c r="SHY442" s="154"/>
      <c r="SHZ442" s="154"/>
      <c r="SIA442" s="154"/>
      <c r="SIB442" s="154"/>
      <c r="SIC442" s="154"/>
      <c r="SID442" s="154"/>
      <c r="SIE442" s="154"/>
      <c r="SIF442" s="154"/>
      <c r="SIG442" s="154"/>
      <c r="SIH442" s="154"/>
      <c r="SII442" s="154"/>
      <c r="SIJ442" s="154"/>
      <c r="SIK442" s="154"/>
      <c r="SIL442" s="154"/>
      <c r="SIM442" s="154"/>
      <c r="SIN442" s="154"/>
      <c r="SIO442" s="154"/>
      <c r="SIP442" s="154"/>
      <c r="SIQ442" s="154"/>
      <c r="SIR442" s="154"/>
      <c r="SIS442" s="154"/>
      <c r="SIT442" s="154"/>
      <c r="SIU442" s="154"/>
      <c r="SIV442" s="154"/>
      <c r="SIW442" s="154"/>
      <c r="SIX442" s="154"/>
      <c r="SIY442" s="154"/>
      <c r="SIZ442" s="154"/>
      <c r="SJA442" s="154"/>
      <c r="SJB442" s="154"/>
      <c r="SJC442" s="154"/>
      <c r="SJD442" s="154"/>
      <c r="SJE442" s="154"/>
      <c r="SJF442" s="154"/>
      <c r="SJG442" s="154"/>
      <c r="SJH442" s="154"/>
      <c r="SJI442" s="154"/>
      <c r="SJJ442" s="154"/>
      <c r="SJK442" s="154"/>
      <c r="SJL442" s="154"/>
      <c r="SJM442" s="154"/>
      <c r="SJN442" s="154"/>
      <c r="SJO442" s="154"/>
      <c r="SJP442" s="154"/>
      <c r="SJQ442" s="154"/>
      <c r="SJR442" s="154"/>
      <c r="SJS442" s="154"/>
      <c r="SJT442" s="154"/>
      <c r="SJU442" s="154"/>
      <c r="SJV442" s="154"/>
      <c r="SJW442" s="154"/>
      <c r="SJX442" s="154"/>
      <c r="SJY442" s="154"/>
      <c r="SJZ442" s="154"/>
      <c r="SKA442" s="154"/>
      <c r="SKB442" s="154"/>
      <c r="SKC442" s="154"/>
      <c r="SKD442" s="154"/>
      <c r="SKE442" s="154"/>
      <c r="SKF442" s="154"/>
      <c r="SKG442" s="154"/>
      <c r="SKH442" s="154"/>
      <c r="SKI442" s="154"/>
      <c r="SKJ442" s="154"/>
      <c r="SKK442" s="154"/>
      <c r="SKL442" s="154"/>
      <c r="SKM442" s="154"/>
      <c r="SKN442" s="154"/>
      <c r="SKO442" s="154"/>
      <c r="SKP442" s="154"/>
      <c r="SKQ442" s="154"/>
      <c r="SKR442" s="154"/>
      <c r="SKS442" s="154"/>
      <c r="SKT442" s="154"/>
      <c r="SKU442" s="154"/>
      <c r="SKV442" s="154"/>
      <c r="SKW442" s="154"/>
      <c r="SKX442" s="154"/>
      <c r="SKY442" s="154"/>
      <c r="SKZ442" s="154"/>
      <c r="SLA442" s="154"/>
      <c r="SLB442" s="154"/>
      <c r="SLC442" s="154"/>
      <c r="SLD442" s="154"/>
      <c r="SLE442" s="154"/>
      <c r="SLF442" s="154"/>
      <c r="SLG442" s="154"/>
      <c r="SLH442" s="154"/>
      <c r="SLI442" s="154"/>
      <c r="SLJ442" s="154"/>
      <c r="SLK442" s="154"/>
      <c r="SLL442" s="154"/>
      <c r="SLM442" s="154"/>
      <c r="SLN442" s="154"/>
      <c r="SLO442" s="154"/>
      <c r="SLP442" s="154"/>
      <c r="SLQ442" s="154"/>
      <c r="SLR442" s="154"/>
      <c r="SLS442" s="154"/>
      <c r="SLT442" s="154"/>
      <c r="SLU442" s="154"/>
      <c r="SLV442" s="154"/>
      <c r="SLW442" s="154"/>
      <c r="SLX442" s="154"/>
      <c r="SLY442" s="154"/>
      <c r="SLZ442" s="154"/>
      <c r="SMA442" s="154"/>
      <c r="SMB442" s="154"/>
      <c r="SMC442" s="154"/>
      <c r="SMD442" s="154"/>
      <c r="SME442" s="154"/>
      <c r="SMF442" s="154"/>
      <c r="SMG442" s="154"/>
      <c r="SMH442" s="154"/>
      <c r="SMI442" s="154"/>
      <c r="SMJ442" s="154"/>
      <c r="SMK442" s="154"/>
      <c r="SML442" s="154"/>
      <c r="SMM442" s="154"/>
      <c r="SMN442" s="154"/>
      <c r="SMO442" s="154"/>
      <c r="SMP442" s="154"/>
      <c r="SMQ442" s="154"/>
      <c r="SMR442" s="154"/>
      <c r="SMS442" s="154"/>
      <c r="SMT442" s="154"/>
      <c r="SMU442" s="154"/>
      <c r="SMV442" s="154"/>
      <c r="SMW442" s="154"/>
      <c r="SMX442" s="154"/>
      <c r="SMY442" s="154"/>
      <c r="SMZ442" s="154"/>
      <c r="SNA442" s="154"/>
      <c r="SNB442" s="154"/>
      <c r="SNC442" s="154"/>
      <c r="SND442" s="154"/>
      <c r="SNE442" s="154"/>
      <c r="SNF442" s="154"/>
      <c r="SNG442" s="154"/>
      <c r="SNH442" s="154"/>
      <c r="SNI442" s="154"/>
      <c r="SNJ442" s="154"/>
      <c r="SNK442" s="154"/>
      <c r="SNL442" s="154"/>
      <c r="SNM442" s="154"/>
      <c r="SNN442" s="154"/>
      <c r="SNO442" s="154"/>
      <c r="SNP442" s="154"/>
      <c r="SNQ442" s="154"/>
      <c r="SNR442" s="154"/>
      <c r="SNS442" s="154"/>
      <c r="SNT442" s="154"/>
      <c r="SNU442" s="154"/>
      <c r="SNV442" s="154"/>
      <c r="SNW442" s="154"/>
      <c r="SNX442" s="154"/>
      <c r="SNY442" s="154"/>
      <c r="SNZ442" s="154"/>
      <c r="SOA442" s="154"/>
      <c r="SOB442" s="154"/>
      <c r="SOC442" s="154"/>
      <c r="SOD442" s="154"/>
      <c r="SOE442" s="154"/>
      <c r="SOF442" s="154"/>
      <c r="SOG442" s="154"/>
      <c r="SOH442" s="154"/>
      <c r="SOI442" s="154"/>
      <c r="SOJ442" s="154"/>
      <c r="SOK442" s="154"/>
      <c r="SOL442" s="154"/>
      <c r="SOM442" s="154"/>
      <c r="SON442" s="154"/>
      <c r="SOO442" s="154"/>
      <c r="SOP442" s="154"/>
      <c r="SOQ442" s="154"/>
      <c r="SOR442" s="154"/>
      <c r="SOS442" s="154"/>
      <c r="SOT442" s="154"/>
      <c r="SOU442" s="154"/>
      <c r="SOV442" s="154"/>
      <c r="SOW442" s="154"/>
      <c r="SOX442" s="154"/>
      <c r="SOY442" s="154"/>
      <c r="SOZ442" s="154"/>
      <c r="SPA442" s="154"/>
      <c r="SPB442" s="154"/>
      <c r="SPC442" s="154"/>
      <c r="SPD442" s="154"/>
      <c r="SPE442" s="154"/>
      <c r="SPF442" s="154"/>
      <c r="SPG442" s="154"/>
      <c r="SPH442" s="154"/>
      <c r="SPI442" s="154"/>
      <c r="SPJ442" s="154"/>
      <c r="SPK442" s="154"/>
      <c r="SPL442" s="154"/>
      <c r="SPM442" s="154"/>
      <c r="SPN442" s="154"/>
      <c r="SPO442" s="154"/>
      <c r="SPP442" s="154"/>
      <c r="SPQ442" s="154"/>
      <c r="SPR442" s="154"/>
      <c r="SPS442" s="154"/>
      <c r="SPT442" s="154"/>
      <c r="SPU442" s="154"/>
      <c r="SPV442" s="154"/>
      <c r="SPW442" s="154"/>
      <c r="SPX442" s="154"/>
      <c r="SPY442" s="154"/>
      <c r="SPZ442" s="154"/>
      <c r="SQA442" s="154"/>
      <c r="SQB442" s="154"/>
      <c r="SQC442" s="154"/>
      <c r="SQD442" s="154"/>
      <c r="SQE442" s="154"/>
      <c r="SQF442" s="154"/>
      <c r="SQG442" s="154"/>
      <c r="SQH442" s="154"/>
      <c r="SQI442" s="154"/>
      <c r="SQJ442" s="154"/>
      <c r="SQK442" s="154"/>
      <c r="SQL442" s="154"/>
      <c r="SQM442" s="154"/>
      <c r="SQN442" s="154"/>
      <c r="SQO442" s="154"/>
      <c r="SQP442" s="154"/>
      <c r="SQQ442" s="154"/>
      <c r="SQR442" s="154"/>
      <c r="SQS442" s="154"/>
      <c r="SQT442" s="154"/>
      <c r="SQU442" s="154"/>
      <c r="SQV442" s="154"/>
      <c r="SQW442" s="154"/>
      <c r="SQX442" s="154"/>
      <c r="SQY442" s="154"/>
      <c r="SQZ442" s="154"/>
      <c r="SRA442" s="154"/>
      <c r="SRB442" s="154"/>
      <c r="SRC442" s="154"/>
      <c r="SRD442" s="154"/>
      <c r="SRE442" s="154"/>
      <c r="SRF442" s="154"/>
      <c r="SRG442" s="154"/>
      <c r="SRH442" s="154"/>
      <c r="SRI442" s="154"/>
      <c r="SRJ442" s="154"/>
      <c r="SRK442" s="154"/>
      <c r="SRL442" s="154"/>
      <c r="SRM442" s="154"/>
      <c r="SRN442" s="154"/>
      <c r="SRO442" s="154"/>
      <c r="SRP442" s="154"/>
      <c r="SRQ442" s="154"/>
      <c r="SRR442" s="154"/>
      <c r="SRS442" s="154"/>
      <c r="SRT442" s="154"/>
      <c r="SRU442" s="154"/>
      <c r="SRV442" s="154"/>
      <c r="SRW442" s="154"/>
      <c r="SRX442" s="154"/>
      <c r="SRY442" s="154"/>
      <c r="SRZ442" s="154"/>
      <c r="SSA442" s="154"/>
      <c r="SSB442" s="154"/>
      <c r="SSC442" s="154"/>
      <c r="SSD442" s="154"/>
      <c r="SSE442" s="154"/>
      <c r="SSF442" s="154"/>
      <c r="SSG442" s="154"/>
      <c r="SSH442" s="154"/>
      <c r="SSI442" s="154"/>
      <c r="SSJ442" s="154"/>
      <c r="SSK442" s="154"/>
      <c r="SSL442" s="154"/>
      <c r="SSM442" s="154"/>
      <c r="SSN442" s="154"/>
      <c r="SSO442" s="154"/>
      <c r="SSP442" s="154"/>
      <c r="SSQ442" s="154"/>
      <c r="SSR442" s="154"/>
      <c r="SSS442" s="154"/>
      <c r="SST442" s="154"/>
      <c r="SSU442" s="154"/>
      <c r="SSV442" s="154"/>
      <c r="SSW442" s="154"/>
      <c r="SSX442" s="154"/>
      <c r="SSY442" s="154"/>
      <c r="SSZ442" s="154"/>
      <c r="STA442" s="154"/>
      <c r="STB442" s="154"/>
      <c r="STC442" s="154"/>
      <c r="STD442" s="154"/>
      <c r="STE442" s="154"/>
      <c r="STF442" s="154"/>
      <c r="STG442" s="154"/>
      <c r="STH442" s="154"/>
      <c r="STI442" s="154"/>
      <c r="STJ442" s="154"/>
      <c r="STK442" s="154"/>
      <c r="STL442" s="154"/>
      <c r="STM442" s="154"/>
      <c r="STN442" s="154"/>
      <c r="STO442" s="154"/>
      <c r="STP442" s="154"/>
      <c r="STQ442" s="154"/>
      <c r="STR442" s="154"/>
      <c r="STS442" s="154"/>
      <c r="STT442" s="154"/>
      <c r="STU442" s="154"/>
      <c r="STV442" s="154"/>
      <c r="STW442" s="154"/>
      <c r="STX442" s="154"/>
      <c r="STY442" s="154"/>
      <c r="STZ442" s="154"/>
      <c r="SUA442" s="154"/>
      <c r="SUB442" s="154"/>
      <c r="SUC442" s="154"/>
      <c r="SUD442" s="154"/>
      <c r="SUE442" s="154"/>
      <c r="SUF442" s="154"/>
      <c r="SUG442" s="154"/>
      <c r="SUH442" s="154"/>
      <c r="SUI442" s="154"/>
      <c r="SUJ442" s="154"/>
      <c r="SUK442" s="154"/>
      <c r="SUL442" s="154"/>
      <c r="SUM442" s="154"/>
      <c r="SUN442" s="154"/>
      <c r="SUO442" s="154"/>
      <c r="SUP442" s="154"/>
      <c r="SUQ442" s="154"/>
      <c r="SUR442" s="154"/>
      <c r="SUS442" s="154"/>
      <c r="SUT442" s="154"/>
      <c r="SUU442" s="154"/>
      <c r="SUV442" s="154"/>
      <c r="SUW442" s="154"/>
      <c r="SUX442" s="154"/>
      <c r="SUY442" s="154"/>
      <c r="SUZ442" s="154"/>
      <c r="SVA442" s="154"/>
      <c r="SVB442" s="154"/>
      <c r="SVC442" s="154"/>
      <c r="SVD442" s="154"/>
      <c r="SVE442" s="154"/>
      <c r="SVF442" s="154"/>
      <c r="SVG442" s="154"/>
      <c r="SVH442" s="154"/>
      <c r="SVI442" s="154"/>
      <c r="SVJ442" s="154"/>
      <c r="SVK442" s="154"/>
      <c r="SVL442" s="154"/>
      <c r="SVM442" s="154"/>
      <c r="SVN442" s="154"/>
      <c r="SVO442" s="154"/>
      <c r="SVP442" s="154"/>
      <c r="SVQ442" s="154"/>
      <c r="SVR442" s="154"/>
      <c r="SVS442" s="154"/>
      <c r="SVT442" s="154"/>
      <c r="SVU442" s="154"/>
      <c r="SVV442" s="154"/>
      <c r="SVW442" s="154"/>
      <c r="SVX442" s="154"/>
      <c r="SVY442" s="154"/>
      <c r="SVZ442" s="154"/>
      <c r="SWA442" s="154"/>
      <c r="SWB442" s="154"/>
      <c r="SWC442" s="154"/>
      <c r="SWD442" s="154"/>
      <c r="SWE442" s="154"/>
      <c r="SWF442" s="154"/>
      <c r="SWG442" s="154"/>
      <c r="SWH442" s="154"/>
      <c r="SWI442" s="154"/>
      <c r="SWJ442" s="154"/>
      <c r="SWK442" s="154"/>
      <c r="SWL442" s="154"/>
      <c r="SWM442" s="154"/>
      <c r="SWN442" s="154"/>
      <c r="SWO442" s="154"/>
      <c r="SWP442" s="154"/>
      <c r="SWQ442" s="154"/>
      <c r="SWR442" s="154"/>
      <c r="SWS442" s="154"/>
      <c r="SWT442" s="154"/>
      <c r="SWU442" s="154"/>
      <c r="SWV442" s="154"/>
      <c r="SWW442" s="154"/>
      <c r="SWX442" s="154"/>
      <c r="SWY442" s="154"/>
      <c r="SWZ442" s="154"/>
      <c r="SXA442" s="154"/>
      <c r="SXB442" s="154"/>
      <c r="SXC442" s="154"/>
      <c r="SXD442" s="154"/>
      <c r="SXE442" s="154"/>
      <c r="SXF442" s="154"/>
      <c r="SXG442" s="154"/>
      <c r="SXH442" s="154"/>
      <c r="SXI442" s="154"/>
      <c r="SXJ442" s="154"/>
      <c r="SXK442" s="154"/>
      <c r="SXL442" s="154"/>
      <c r="SXM442" s="154"/>
      <c r="SXN442" s="154"/>
      <c r="SXO442" s="154"/>
      <c r="SXP442" s="154"/>
      <c r="SXQ442" s="154"/>
      <c r="SXR442" s="154"/>
      <c r="SXS442" s="154"/>
      <c r="SXT442" s="154"/>
      <c r="SXU442" s="154"/>
      <c r="SXV442" s="154"/>
      <c r="SXW442" s="154"/>
      <c r="SXX442" s="154"/>
      <c r="SXY442" s="154"/>
      <c r="SXZ442" s="154"/>
      <c r="SYA442" s="154"/>
      <c r="SYB442" s="154"/>
      <c r="SYC442" s="154"/>
      <c r="SYD442" s="154"/>
      <c r="SYE442" s="154"/>
      <c r="SYF442" s="154"/>
      <c r="SYG442" s="154"/>
      <c r="SYH442" s="154"/>
      <c r="SYI442" s="154"/>
      <c r="SYJ442" s="154"/>
      <c r="SYK442" s="154"/>
      <c r="SYL442" s="154"/>
      <c r="SYM442" s="154"/>
      <c r="SYN442" s="154"/>
      <c r="SYO442" s="154"/>
      <c r="SYP442" s="154"/>
      <c r="SYQ442" s="154"/>
      <c r="SYR442" s="154"/>
      <c r="SYS442" s="154"/>
      <c r="SYT442" s="154"/>
      <c r="SYU442" s="154"/>
      <c r="SYV442" s="154"/>
      <c r="SYW442" s="154"/>
      <c r="SYX442" s="154"/>
      <c r="SYY442" s="154"/>
      <c r="SYZ442" s="154"/>
      <c r="SZA442" s="154"/>
      <c r="SZB442" s="154"/>
      <c r="SZC442" s="154"/>
      <c r="SZD442" s="154"/>
      <c r="SZE442" s="154"/>
      <c r="SZF442" s="154"/>
      <c r="SZG442" s="154"/>
      <c r="SZH442" s="154"/>
      <c r="SZI442" s="154"/>
      <c r="SZJ442" s="154"/>
      <c r="SZK442" s="154"/>
      <c r="SZL442" s="154"/>
      <c r="SZM442" s="154"/>
      <c r="SZN442" s="154"/>
      <c r="SZO442" s="154"/>
      <c r="SZP442" s="154"/>
      <c r="SZQ442" s="154"/>
      <c r="SZR442" s="154"/>
      <c r="SZS442" s="154"/>
      <c r="SZT442" s="154"/>
      <c r="SZU442" s="154"/>
      <c r="SZV442" s="154"/>
      <c r="SZW442" s="154"/>
      <c r="SZX442" s="154"/>
      <c r="SZY442" s="154"/>
      <c r="SZZ442" s="154"/>
      <c r="TAA442" s="154"/>
      <c r="TAB442" s="154"/>
      <c r="TAC442" s="154"/>
      <c r="TAD442" s="154"/>
      <c r="TAE442" s="154"/>
      <c r="TAF442" s="154"/>
      <c r="TAG442" s="154"/>
      <c r="TAH442" s="154"/>
      <c r="TAI442" s="154"/>
      <c r="TAJ442" s="154"/>
      <c r="TAK442" s="154"/>
      <c r="TAL442" s="154"/>
      <c r="TAM442" s="154"/>
      <c r="TAN442" s="154"/>
      <c r="TAO442" s="154"/>
      <c r="TAP442" s="154"/>
      <c r="TAQ442" s="154"/>
      <c r="TAR442" s="154"/>
      <c r="TAS442" s="154"/>
      <c r="TAT442" s="154"/>
      <c r="TAU442" s="154"/>
      <c r="TAV442" s="154"/>
      <c r="TAW442" s="154"/>
      <c r="TAX442" s="154"/>
      <c r="TAY442" s="154"/>
      <c r="TAZ442" s="154"/>
      <c r="TBA442" s="154"/>
      <c r="TBB442" s="154"/>
      <c r="TBC442" s="154"/>
      <c r="TBD442" s="154"/>
      <c r="TBE442" s="154"/>
      <c r="TBF442" s="154"/>
      <c r="TBG442" s="154"/>
      <c r="TBH442" s="154"/>
      <c r="TBI442" s="154"/>
      <c r="TBJ442" s="154"/>
      <c r="TBK442" s="154"/>
      <c r="TBL442" s="154"/>
      <c r="TBM442" s="154"/>
      <c r="TBN442" s="154"/>
      <c r="TBO442" s="154"/>
      <c r="TBP442" s="154"/>
      <c r="TBQ442" s="154"/>
      <c r="TBR442" s="154"/>
      <c r="TBS442" s="154"/>
      <c r="TBT442" s="154"/>
      <c r="TBU442" s="154"/>
      <c r="TBV442" s="154"/>
      <c r="TBW442" s="154"/>
      <c r="TBX442" s="154"/>
      <c r="TBY442" s="154"/>
      <c r="TBZ442" s="154"/>
      <c r="TCA442" s="154"/>
      <c r="TCB442" s="154"/>
      <c r="TCC442" s="154"/>
      <c r="TCD442" s="154"/>
      <c r="TCE442" s="154"/>
      <c r="TCF442" s="154"/>
      <c r="TCG442" s="154"/>
      <c r="TCH442" s="154"/>
      <c r="TCI442" s="154"/>
      <c r="TCJ442" s="154"/>
      <c r="TCK442" s="154"/>
      <c r="TCL442" s="154"/>
      <c r="TCM442" s="154"/>
      <c r="TCN442" s="154"/>
      <c r="TCO442" s="154"/>
      <c r="TCP442" s="154"/>
      <c r="TCQ442" s="154"/>
      <c r="TCR442" s="154"/>
      <c r="TCS442" s="154"/>
      <c r="TCT442" s="154"/>
      <c r="TCU442" s="154"/>
      <c r="TCV442" s="154"/>
      <c r="TCW442" s="154"/>
      <c r="TCX442" s="154"/>
      <c r="TCY442" s="154"/>
      <c r="TCZ442" s="154"/>
      <c r="TDA442" s="154"/>
      <c r="TDB442" s="154"/>
      <c r="TDC442" s="154"/>
      <c r="TDD442" s="154"/>
      <c r="TDE442" s="154"/>
      <c r="TDF442" s="154"/>
      <c r="TDG442" s="154"/>
      <c r="TDH442" s="154"/>
      <c r="TDI442" s="154"/>
      <c r="TDJ442" s="154"/>
      <c r="TDK442" s="154"/>
      <c r="TDL442" s="154"/>
      <c r="TDM442" s="154"/>
      <c r="TDN442" s="154"/>
      <c r="TDO442" s="154"/>
      <c r="TDP442" s="154"/>
      <c r="TDQ442" s="154"/>
      <c r="TDR442" s="154"/>
      <c r="TDS442" s="154"/>
      <c r="TDT442" s="154"/>
      <c r="TDU442" s="154"/>
      <c r="TDV442" s="154"/>
      <c r="TDW442" s="154"/>
      <c r="TDX442" s="154"/>
      <c r="TDY442" s="154"/>
      <c r="TDZ442" s="154"/>
      <c r="TEA442" s="154"/>
      <c r="TEB442" s="154"/>
      <c r="TEC442" s="154"/>
      <c r="TED442" s="154"/>
      <c r="TEE442" s="154"/>
      <c r="TEF442" s="154"/>
      <c r="TEG442" s="154"/>
      <c r="TEH442" s="154"/>
      <c r="TEI442" s="154"/>
      <c r="TEJ442" s="154"/>
      <c r="TEK442" s="154"/>
      <c r="TEL442" s="154"/>
      <c r="TEM442" s="154"/>
      <c r="TEN442" s="154"/>
      <c r="TEO442" s="154"/>
      <c r="TEP442" s="154"/>
      <c r="TEQ442" s="154"/>
      <c r="TER442" s="154"/>
      <c r="TES442" s="154"/>
      <c r="TET442" s="154"/>
      <c r="TEU442" s="154"/>
      <c r="TEV442" s="154"/>
      <c r="TEW442" s="154"/>
      <c r="TEX442" s="154"/>
      <c r="TEY442" s="154"/>
      <c r="TEZ442" s="154"/>
      <c r="TFA442" s="154"/>
      <c r="TFB442" s="154"/>
      <c r="TFC442" s="154"/>
      <c r="TFD442" s="154"/>
      <c r="TFE442" s="154"/>
      <c r="TFF442" s="154"/>
      <c r="TFG442" s="154"/>
      <c r="TFH442" s="154"/>
      <c r="TFI442" s="154"/>
      <c r="TFJ442" s="154"/>
      <c r="TFK442" s="154"/>
      <c r="TFL442" s="154"/>
      <c r="TFM442" s="154"/>
      <c r="TFN442" s="154"/>
      <c r="TFO442" s="154"/>
      <c r="TFP442" s="154"/>
      <c r="TFQ442" s="154"/>
      <c r="TFR442" s="154"/>
      <c r="TFS442" s="154"/>
      <c r="TFT442" s="154"/>
      <c r="TFU442" s="154"/>
      <c r="TFV442" s="154"/>
      <c r="TFW442" s="154"/>
      <c r="TFX442" s="154"/>
      <c r="TFY442" s="154"/>
      <c r="TFZ442" s="154"/>
      <c r="TGA442" s="154"/>
      <c r="TGB442" s="154"/>
      <c r="TGC442" s="154"/>
      <c r="TGD442" s="154"/>
      <c r="TGE442" s="154"/>
      <c r="TGF442" s="154"/>
      <c r="TGG442" s="154"/>
      <c r="TGH442" s="154"/>
      <c r="TGI442" s="154"/>
      <c r="TGJ442" s="154"/>
      <c r="TGK442" s="154"/>
      <c r="TGL442" s="154"/>
      <c r="TGM442" s="154"/>
      <c r="TGN442" s="154"/>
      <c r="TGO442" s="154"/>
      <c r="TGP442" s="154"/>
      <c r="TGQ442" s="154"/>
      <c r="TGR442" s="154"/>
      <c r="TGS442" s="154"/>
      <c r="TGT442" s="154"/>
      <c r="TGU442" s="154"/>
      <c r="TGV442" s="154"/>
      <c r="TGW442" s="154"/>
      <c r="TGX442" s="154"/>
      <c r="TGY442" s="154"/>
      <c r="TGZ442" s="154"/>
      <c r="THA442" s="154"/>
      <c r="THB442" s="154"/>
      <c r="THC442" s="154"/>
      <c r="THD442" s="154"/>
      <c r="THE442" s="154"/>
      <c r="THF442" s="154"/>
      <c r="THG442" s="154"/>
      <c r="THH442" s="154"/>
      <c r="THI442" s="154"/>
      <c r="THJ442" s="154"/>
      <c r="THK442" s="154"/>
      <c r="THL442" s="154"/>
      <c r="THM442" s="154"/>
      <c r="THN442" s="154"/>
      <c r="THO442" s="154"/>
      <c r="THP442" s="154"/>
      <c r="THQ442" s="154"/>
      <c r="THR442" s="154"/>
      <c r="THS442" s="154"/>
      <c r="THT442" s="154"/>
      <c r="THU442" s="154"/>
      <c r="THV442" s="154"/>
      <c r="THW442" s="154"/>
      <c r="THX442" s="154"/>
      <c r="THY442" s="154"/>
      <c r="THZ442" s="154"/>
      <c r="TIA442" s="154"/>
      <c r="TIB442" s="154"/>
      <c r="TIC442" s="154"/>
      <c r="TID442" s="154"/>
      <c r="TIE442" s="154"/>
      <c r="TIF442" s="154"/>
      <c r="TIG442" s="154"/>
      <c r="TIH442" s="154"/>
      <c r="TII442" s="154"/>
      <c r="TIJ442" s="154"/>
      <c r="TIK442" s="154"/>
      <c r="TIL442" s="154"/>
      <c r="TIM442" s="154"/>
      <c r="TIN442" s="154"/>
      <c r="TIO442" s="154"/>
      <c r="TIP442" s="154"/>
      <c r="TIQ442" s="154"/>
      <c r="TIR442" s="154"/>
      <c r="TIS442" s="154"/>
      <c r="TIT442" s="154"/>
      <c r="TIU442" s="154"/>
      <c r="TIV442" s="154"/>
      <c r="TIW442" s="154"/>
      <c r="TIX442" s="154"/>
      <c r="TIY442" s="154"/>
      <c r="TIZ442" s="154"/>
      <c r="TJA442" s="154"/>
      <c r="TJB442" s="154"/>
      <c r="TJC442" s="154"/>
      <c r="TJD442" s="154"/>
      <c r="TJE442" s="154"/>
      <c r="TJF442" s="154"/>
      <c r="TJG442" s="154"/>
      <c r="TJH442" s="154"/>
      <c r="TJI442" s="154"/>
      <c r="TJJ442" s="154"/>
      <c r="TJK442" s="154"/>
      <c r="TJL442" s="154"/>
      <c r="TJM442" s="154"/>
      <c r="TJN442" s="154"/>
      <c r="TJO442" s="154"/>
      <c r="TJP442" s="154"/>
      <c r="TJQ442" s="154"/>
      <c r="TJR442" s="154"/>
      <c r="TJS442" s="154"/>
      <c r="TJT442" s="154"/>
      <c r="TJU442" s="154"/>
      <c r="TJV442" s="154"/>
      <c r="TJW442" s="154"/>
      <c r="TJX442" s="154"/>
      <c r="TJY442" s="154"/>
      <c r="TJZ442" s="154"/>
      <c r="TKA442" s="154"/>
      <c r="TKB442" s="154"/>
      <c r="TKC442" s="154"/>
      <c r="TKD442" s="154"/>
      <c r="TKE442" s="154"/>
      <c r="TKF442" s="154"/>
      <c r="TKG442" s="154"/>
      <c r="TKH442" s="154"/>
      <c r="TKI442" s="154"/>
      <c r="TKJ442" s="154"/>
      <c r="TKK442" s="154"/>
      <c r="TKL442" s="154"/>
      <c r="TKM442" s="154"/>
      <c r="TKN442" s="154"/>
      <c r="TKO442" s="154"/>
      <c r="TKP442" s="154"/>
      <c r="TKQ442" s="154"/>
      <c r="TKR442" s="154"/>
      <c r="TKS442" s="154"/>
      <c r="TKT442" s="154"/>
      <c r="TKU442" s="154"/>
      <c r="TKV442" s="154"/>
      <c r="TKW442" s="154"/>
      <c r="TKX442" s="154"/>
      <c r="TKY442" s="154"/>
      <c r="TKZ442" s="154"/>
      <c r="TLA442" s="154"/>
      <c r="TLB442" s="154"/>
      <c r="TLC442" s="154"/>
      <c r="TLD442" s="154"/>
      <c r="TLE442" s="154"/>
      <c r="TLF442" s="154"/>
      <c r="TLG442" s="154"/>
      <c r="TLH442" s="154"/>
      <c r="TLI442" s="154"/>
      <c r="TLJ442" s="154"/>
      <c r="TLK442" s="154"/>
      <c r="TLL442" s="154"/>
      <c r="TLM442" s="154"/>
      <c r="TLN442" s="154"/>
      <c r="TLO442" s="154"/>
      <c r="TLP442" s="154"/>
      <c r="TLQ442" s="154"/>
      <c r="TLR442" s="154"/>
      <c r="TLS442" s="154"/>
      <c r="TLT442" s="154"/>
      <c r="TLU442" s="154"/>
      <c r="TLV442" s="154"/>
      <c r="TLW442" s="154"/>
      <c r="TLX442" s="154"/>
      <c r="TLY442" s="154"/>
      <c r="TLZ442" s="154"/>
      <c r="TMA442" s="154"/>
      <c r="TMB442" s="154"/>
      <c r="TMC442" s="154"/>
      <c r="TMD442" s="154"/>
      <c r="TME442" s="154"/>
      <c r="TMF442" s="154"/>
      <c r="TMG442" s="154"/>
      <c r="TMH442" s="154"/>
      <c r="TMI442" s="154"/>
      <c r="TMJ442" s="154"/>
      <c r="TMK442" s="154"/>
      <c r="TML442" s="154"/>
      <c r="TMM442" s="154"/>
      <c r="TMN442" s="154"/>
      <c r="TMO442" s="154"/>
      <c r="TMP442" s="154"/>
      <c r="TMQ442" s="154"/>
      <c r="TMR442" s="154"/>
      <c r="TMS442" s="154"/>
      <c r="TMT442" s="154"/>
      <c r="TMU442" s="154"/>
      <c r="TMV442" s="154"/>
      <c r="TMW442" s="154"/>
      <c r="TMX442" s="154"/>
      <c r="TMY442" s="154"/>
      <c r="TMZ442" s="154"/>
      <c r="TNA442" s="154"/>
      <c r="TNB442" s="154"/>
      <c r="TNC442" s="154"/>
      <c r="TND442" s="154"/>
      <c r="TNE442" s="154"/>
      <c r="TNF442" s="154"/>
      <c r="TNG442" s="154"/>
      <c r="TNH442" s="154"/>
      <c r="TNI442" s="154"/>
      <c r="TNJ442" s="154"/>
      <c r="TNK442" s="154"/>
      <c r="TNL442" s="154"/>
      <c r="TNM442" s="154"/>
      <c r="TNN442" s="154"/>
      <c r="TNO442" s="154"/>
      <c r="TNP442" s="154"/>
      <c r="TNQ442" s="154"/>
      <c r="TNR442" s="154"/>
      <c r="TNS442" s="154"/>
      <c r="TNT442" s="154"/>
      <c r="TNU442" s="154"/>
      <c r="TNV442" s="154"/>
      <c r="TNW442" s="154"/>
      <c r="TNX442" s="154"/>
      <c r="TNY442" s="154"/>
      <c r="TNZ442" s="154"/>
      <c r="TOA442" s="154"/>
      <c r="TOB442" s="154"/>
      <c r="TOC442" s="154"/>
      <c r="TOD442" s="154"/>
      <c r="TOE442" s="154"/>
      <c r="TOF442" s="154"/>
      <c r="TOG442" s="154"/>
      <c r="TOH442" s="154"/>
      <c r="TOI442" s="154"/>
      <c r="TOJ442" s="154"/>
      <c r="TOK442" s="154"/>
      <c r="TOL442" s="154"/>
      <c r="TOM442" s="154"/>
      <c r="TON442" s="154"/>
      <c r="TOO442" s="154"/>
      <c r="TOP442" s="154"/>
      <c r="TOQ442" s="154"/>
      <c r="TOR442" s="154"/>
      <c r="TOS442" s="154"/>
      <c r="TOT442" s="154"/>
      <c r="TOU442" s="154"/>
      <c r="TOV442" s="154"/>
      <c r="TOW442" s="154"/>
      <c r="TOX442" s="154"/>
      <c r="TOY442" s="154"/>
      <c r="TOZ442" s="154"/>
      <c r="TPA442" s="154"/>
      <c r="TPB442" s="154"/>
      <c r="TPC442" s="154"/>
      <c r="TPD442" s="154"/>
      <c r="TPE442" s="154"/>
      <c r="TPF442" s="154"/>
      <c r="TPG442" s="154"/>
      <c r="TPH442" s="154"/>
      <c r="TPI442" s="154"/>
      <c r="TPJ442" s="154"/>
      <c r="TPK442" s="154"/>
      <c r="TPL442" s="154"/>
      <c r="TPM442" s="154"/>
      <c r="TPN442" s="154"/>
      <c r="TPO442" s="154"/>
      <c r="TPP442" s="154"/>
      <c r="TPQ442" s="154"/>
      <c r="TPR442" s="154"/>
      <c r="TPS442" s="154"/>
      <c r="TPT442" s="154"/>
      <c r="TPU442" s="154"/>
      <c r="TPV442" s="154"/>
      <c r="TPW442" s="154"/>
      <c r="TPX442" s="154"/>
      <c r="TPY442" s="154"/>
      <c r="TPZ442" s="154"/>
      <c r="TQA442" s="154"/>
      <c r="TQB442" s="154"/>
      <c r="TQC442" s="154"/>
      <c r="TQD442" s="154"/>
      <c r="TQE442" s="154"/>
      <c r="TQF442" s="154"/>
      <c r="TQG442" s="154"/>
      <c r="TQH442" s="154"/>
      <c r="TQI442" s="154"/>
      <c r="TQJ442" s="154"/>
      <c r="TQK442" s="154"/>
      <c r="TQL442" s="154"/>
      <c r="TQM442" s="154"/>
      <c r="TQN442" s="154"/>
      <c r="TQO442" s="154"/>
      <c r="TQP442" s="154"/>
      <c r="TQQ442" s="154"/>
      <c r="TQR442" s="154"/>
      <c r="TQS442" s="154"/>
      <c r="TQT442" s="154"/>
      <c r="TQU442" s="154"/>
      <c r="TQV442" s="154"/>
      <c r="TQW442" s="154"/>
      <c r="TQX442" s="154"/>
      <c r="TQY442" s="154"/>
      <c r="TQZ442" s="154"/>
      <c r="TRA442" s="154"/>
      <c r="TRB442" s="154"/>
      <c r="TRC442" s="154"/>
      <c r="TRD442" s="154"/>
      <c r="TRE442" s="154"/>
      <c r="TRF442" s="154"/>
      <c r="TRG442" s="154"/>
      <c r="TRH442" s="154"/>
      <c r="TRI442" s="154"/>
      <c r="TRJ442" s="154"/>
      <c r="TRK442" s="154"/>
      <c r="TRL442" s="154"/>
      <c r="TRM442" s="154"/>
      <c r="TRN442" s="154"/>
      <c r="TRO442" s="154"/>
      <c r="TRP442" s="154"/>
      <c r="TRQ442" s="154"/>
      <c r="TRR442" s="154"/>
      <c r="TRS442" s="154"/>
      <c r="TRT442" s="154"/>
      <c r="TRU442" s="154"/>
      <c r="TRV442" s="154"/>
      <c r="TRW442" s="154"/>
      <c r="TRX442" s="154"/>
      <c r="TRY442" s="154"/>
      <c r="TRZ442" s="154"/>
      <c r="TSA442" s="154"/>
      <c r="TSB442" s="154"/>
      <c r="TSC442" s="154"/>
      <c r="TSD442" s="154"/>
      <c r="TSE442" s="154"/>
      <c r="TSF442" s="154"/>
      <c r="TSG442" s="154"/>
      <c r="TSH442" s="154"/>
      <c r="TSI442" s="154"/>
      <c r="TSJ442" s="154"/>
      <c r="TSK442" s="154"/>
      <c r="TSL442" s="154"/>
      <c r="TSM442" s="154"/>
      <c r="TSN442" s="154"/>
      <c r="TSO442" s="154"/>
      <c r="TSP442" s="154"/>
      <c r="TSQ442" s="154"/>
      <c r="TSR442" s="154"/>
      <c r="TSS442" s="154"/>
      <c r="TST442" s="154"/>
      <c r="TSU442" s="154"/>
      <c r="TSV442" s="154"/>
      <c r="TSW442" s="154"/>
      <c r="TSX442" s="154"/>
      <c r="TSY442" s="154"/>
      <c r="TSZ442" s="154"/>
      <c r="TTA442" s="154"/>
      <c r="TTB442" s="154"/>
      <c r="TTC442" s="154"/>
      <c r="TTD442" s="154"/>
      <c r="TTE442" s="154"/>
      <c r="TTF442" s="154"/>
      <c r="TTG442" s="154"/>
      <c r="TTH442" s="154"/>
      <c r="TTI442" s="154"/>
      <c r="TTJ442" s="154"/>
      <c r="TTK442" s="154"/>
      <c r="TTL442" s="154"/>
      <c r="TTM442" s="154"/>
      <c r="TTN442" s="154"/>
      <c r="TTO442" s="154"/>
      <c r="TTP442" s="154"/>
      <c r="TTQ442" s="154"/>
      <c r="TTR442" s="154"/>
      <c r="TTS442" s="154"/>
      <c r="TTT442" s="154"/>
      <c r="TTU442" s="154"/>
      <c r="TTV442" s="154"/>
      <c r="TTW442" s="154"/>
      <c r="TTX442" s="154"/>
      <c r="TTY442" s="154"/>
      <c r="TTZ442" s="154"/>
      <c r="TUA442" s="154"/>
      <c r="TUB442" s="154"/>
      <c r="TUC442" s="154"/>
      <c r="TUD442" s="154"/>
      <c r="TUE442" s="154"/>
      <c r="TUF442" s="154"/>
      <c r="TUG442" s="154"/>
      <c r="TUH442" s="154"/>
      <c r="TUI442" s="154"/>
      <c r="TUJ442" s="154"/>
      <c r="TUK442" s="154"/>
      <c r="TUL442" s="154"/>
      <c r="TUM442" s="154"/>
      <c r="TUN442" s="154"/>
      <c r="TUO442" s="154"/>
      <c r="TUP442" s="154"/>
      <c r="TUQ442" s="154"/>
      <c r="TUR442" s="154"/>
      <c r="TUS442" s="154"/>
      <c r="TUT442" s="154"/>
      <c r="TUU442" s="154"/>
      <c r="TUV442" s="154"/>
      <c r="TUW442" s="154"/>
      <c r="TUX442" s="154"/>
      <c r="TUY442" s="154"/>
      <c r="TUZ442" s="154"/>
      <c r="TVA442" s="154"/>
      <c r="TVB442" s="154"/>
      <c r="TVC442" s="154"/>
      <c r="TVD442" s="154"/>
      <c r="TVE442" s="154"/>
      <c r="TVF442" s="154"/>
      <c r="TVG442" s="154"/>
      <c r="TVH442" s="154"/>
      <c r="TVI442" s="154"/>
      <c r="TVJ442" s="154"/>
      <c r="TVK442" s="154"/>
      <c r="TVL442" s="154"/>
      <c r="TVM442" s="154"/>
      <c r="TVN442" s="154"/>
      <c r="TVO442" s="154"/>
      <c r="TVP442" s="154"/>
      <c r="TVQ442" s="154"/>
      <c r="TVR442" s="154"/>
      <c r="TVS442" s="154"/>
      <c r="TVT442" s="154"/>
      <c r="TVU442" s="154"/>
      <c r="TVV442" s="154"/>
      <c r="TVW442" s="154"/>
      <c r="TVX442" s="154"/>
      <c r="TVY442" s="154"/>
      <c r="TVZ442" s="154"/>
      <c r="TWA442" s="154"/>
      <c r="TWB442" s="154"/>
      <c r="TWC442" s="154"/>
      <c r="TWD442" s="154"/>
      <c r="TWE442" s="154"/>
      <c r="TWF442" s="154"/>
      <c r="TWG442" s="154"/>
      <c r="TWH442" s="154"/>
      <c r="TWI442" s="154"/>
      <c r="TWJ442" s="154"/>
      <c r="TWK442" s="154"/>
      <c r="TWL442" s="154"/>
      <c r="TWM442" s="154"/>
      <c r="TWN442" s="154"/>
      <c r="TWO442" s="154"/>
      <c r="TWP442" s="154"/>
      <c r="TWQ442" s="154"/>
      <c r="TWR442" s="154"/>
      <c r="TWS442" s="154"/>
      <c r="TWT442" s="154"/>
      <c r="TWU442" s="154"/>
      <c r="TWV442" s="154"/>
      <c r="TWW442" s="154"/>
      <c r="TWX442" s="154"/>
      <c r="TWY442" s="154"/>
      <c r="TWZ442" s="154"/>
      <c r="TXA442" s="154"/>
      <c r="TXB442" s="154"/>
      <c r="TXC442" s="154"/>
      <c r="TXD442" s="154"/>
      <c r="TXE442" s="154"/>
      <c r="TXF442" s="154"/>
      <c r="TXG442" s="154"/>
      <c r="TXH442" s="154"/>
      <c r="TXI442" s="154"/>
      <c r="TXJ442" s="154"/>
      <c r="TXK442" s="154"/>
      <c r="TXL442" s="154"/>
      <c r="TXM442" s="154"/>
      <c r="TXN442" s="154"/>
      <c r="TXO442" s="154"/>
      <c r="TXP442" s="154"/>
      <c r="TXQ442" s="154"/>
      <c r="TXR442" s="154"/>
      <c r="TXS442" s="154"/>
      <c r="TXT442" s="154"/>
      <c r="TXU442" s="154"/>
      <c r="TXV442" s="154"/>
      <c r="TXW442" s="154"/>
      <c r="TXX442" s="154"/>
      <c r="TXY442" s="154"/>
      <c r="TXZ442" s="154"/>
      <c r="TYA442" s="154"/>
      <c r="TYB442" s="154"/>
      <c r="TYC442" s="154"/>
      <c r="TYD442" s="154"/>
      <c r="TYE442" s="154"/>
      <c r="TYF442" s="154"/>
      <c r="TYG442" s="154"/>
      <c r="TYH442" s="154"/>
      <c r="TYI442" s="154"/>
      <c r="TYJ442" s="154"/>
      <c r="TYK442" s="154"/>
      <c r="TYL442" s="154"/>
      <c r="TYM442" s="154"/>
      <c r="TYN442" s="154"/>
      <c r="TYO442" s="154"/>
      <c r="TYP442" s="154"/>
      <c r="TYQ442" s="154"/>
      <c r="TYR442" s="154"/>
      <c r="TYS442" s="154"/>
      <c r="TYT442" s="154"/>
      <c r="TYU442" s="154"/>
      <c r="TYV442" s="154"/>
      <c r="TYW442" s="154"/>
      <c r="TYX442" s="154"/>
      <c r="TYY442" s="154"/>
      <c r="TYZ442" s="154"/>
      <c r="TZA442" s="154"/>
      <c r="TZB442" s="154"/>
      <c r="TZC442" s="154"/>
      <c r="TZD442" s="154"/>
      <c r="TZE442" s="154"/>
      <c r="TZF442" s="154"/>
      <c r="TZG442" s="154"/>
      <c r="TZH442" s="154"/>
      <c r="TZI442" s="154"/>
      <c r="TZJ442" s="154"/>
      <c r="TZK442" s="154"/>
      <c r="TZL442" s="154"/>
      <c r="TZM442" s="154"/>
      <c r="TZN442" s="154"/>
      <c r="TZO442" s="154"/>
      <c r="TZP442" s="154"/>
      <c r="TZQ442" s="154"/>
      <c r="TZR442" s="154"/>
      <c r="TZS442" s="154"/>
      <c r="TZT442" s="154"/>
      <c r="TZU442" s="154"/>
      <c r="TZV442" s="154"/>
      <c r="TZW442" s="154"/>
      <c r="TZX442" s="154"/>
      <c r="TZY442" s="154"/>
      <c r="TZZ442" s="154"/>
      <c r="UAA442" s="154"/>
      <c r="UAB442" s="154"/>
      <c r="UAC442" s="154"/>
      <c r="UAD442" s="154"/>
      <c r="UAE442" s="154"/>
      <c r="UAF442" s="154"/>
      <c r="UAG442" s="154"/>
      <c r="UAH442" s="154"/>
      <c r="UAI442" s="154"/>
      <c r="UAJ442" s="154"/>
      <c r="UAK442" s="154"/>
      <c r="UAL442" s="154"/>
      <c r="UAM442" s="154"/>
      <c r="UAN442" s="154"/>
      <c r="UAO442" s="154"/>
      <c r="UAP442" s="154"/>
      <c r="UAQ442" s="154"/>
      <c r="UAR442" s="154"/>
      <c r="UAS442" s="154"/>
      <c r="UAT442" s="154"/>
      <c r="UAU442" s="154"/>
      <c r="UAV442" s="154"/>
      <c r="UAW442" s="154"/>
      <c r="UAX442" s="154"/>
      <c r="UAY442" s="154"/>
      <c r="UAZ442" s="154"/>
      <c r="UBA442" s="154"/>
      <c r="UBB442" s="154"/>
      <c r="UBC442" s="154"/>
      <c r="UBD442" s="154"/>
      <c r="UBE442" s="154"/>
      <c r="UBF442" s="154"/>
      <c r="UBG442" s="154"/>
      <c r="UBH442" s="154"/>
      <c r="UBI442" s="154"/>
      <c r="UBJ442" s="154"/>
      <c r="UBK442" s="154"/>
      <c r="UBL442" s="154"/>
      <c r="UBM442" s="154"/>
      <c r="UBN442" s="154"/>
      <c r="UBO442" s="154"/>
      <c r="UBP442" s="154"/>
      <c r="UBQ442" s="154"/>
      <c r="UBR442" s="154"/>
      <c r="UBS442" s="154"/>
      <c r="UBT442" s="154"/>
      <c r="UBU442" s="154"/>
      <c r="UBV442" s="154"/>
      <c r="UBW442" s="154"/>
      <c r="UBX442" s="154"/>
      <c r="UBY442" s="154"/>
      <c r="UBZ442" s="154"/>
      <c r="UCA442" s="154"/>
      <c r="UCB442" s="154"/>
      <c r="UCC442" s="154"/>
      <c r="UCD442" s="154"/>
      <c r="UCE442" s="154"/>
      <c r="UCF442" s="154"/>
      <c r="UCG442" s="154"/>
      <c r="UCH442" s="154"/>
      <c r="UCI442" s="154"/>
      <c r="UCJ442" s="154"/>
      <c r="UCK442" s="154"/>
      <c r="UCL442" s="154"/>
      <c r="UCM442" s="154"/>
      <c r="UCN442" s="154"/>
      <c r="UCO442" s="154"/>
      <c r="UCP442" s="154"/>
      <c r="UCQ442" s="154"/>
      <c r="UCR442" s="154"/>
      <c r="UCS442" s="154"/>
      <c r="UCT442" s="154"/>
      <c r="UCU442" s="154"/>
      <c r="UCV442" s="154"/>
      <c r="UCW442" s="154"/>
      <c r="UCX442" s="154"/>
      <c r="UCY442" s="154"/>
      <c r="UCZ442" s="154"/>
      <c r="UDA442" s="154"/>
      <c r="UDB442" s="154"/>
      <c r="UDC442" s="154"/>
      <c r="UDD442" s="154"/>
      <c r="UDE442" s="154"/>
      <c r="UDF442" s="154"/>
      <c r="UDG442" s="154"/>
      <c r="UDH442" s="154"/>
      <c r="UDI442" s="154"/>
      <c r="UDJ442" s="154"/>
      <c r="UDK442" s="154"/>
      <c r="UDL442" s="154"/>
      <c r="UDM442" s="154"/>
      <c r="UDN442" s="154"/>
      <c r="UDO442" s="154"/>
      <c r="UDP442" s="154"/>
      <c r="UDQ442" s="154"/>
      <c r="UDR442" s="154"/>
      <c r="UDS442" s="154"/>
      <c r="UDT442" s="154"/>
      <c r="UDU442" s="154"/>
      <c r="UDV442" s="154"/>
      <c r="UDW442" s="154"/>
      <c r="UDX442" s="154"/>
      <c r="UDY442" s="154"/>
      <c r="UDZ442" s="154"/>
      <c r="UEA442" s="154"/>
      <c r="UEB442" s="154"/>
      <c r="UEC442" s="154"/>
      <c r="UED442" s="154"/>
      <c r="UEE442" s="154"/>
      <c r="UEF442" s="154"/>
      <c r="UEG442" s="154"/>
      <c r="UEH442" s="154"/>
      <c r="UEI442" s="154"/>
      <c r="UEJ442" s="154"/>
      <c r="UEK442" s="154"/>
      <c r="UEL442" s="154"/>
      <c r="UEM442" s="154"/>
      <c r="UEN442" s="154"/>
      <c r="UEO442" s="154"/>
      <c r="UEP442" s="154"/>
      <c r="UEQ442" s="154"/>
      <c r="UER442" s="154"/>
      <c r="UES442" s="154"/>
      <c r="UET442" s="154"/>
      <c r="UEU442" s="154"/>
      <c r="UEV442" s="154"/>
      <c r="UEW442" s="154"/>
      <c r="UEX442" s="154"/>
      <c r="UEY442" s="154"/>
      <c r="UEZ442" s="154"/>
      <c r="UFA442" s="154"/>
      <c r="UFB442" s="154"/>
      <c r="UFC442" s="154"/>
      <c r="UFD442" s="154"/>
      <c r="UFE442" s="154"/>
      <c r="UFF442" s="154"/>
      <c r="UFG442" s="154"/>
      <c r="UFH442" s="154"/>
      <c r="UFI442" s="154"/>
      <c r="UFJ442" s="154"/>
      <c r="UFK442" s="154"/>
      <c r="UFL442" s="154"/>
      <c r="UFM442" s="154"/>
      <c r="UFN442" s="154"/>
      <c r="UFO442" s="154"/>
      <c r="UFP442" s="154"/>
      <c r="UFQ442" s="154"/>
      <c r="UFR442" s="154"/>
      <c r="UFS442" s="154"/>
      <c r="UFT442" s="154"/>
      <c r="UFU442" s="154"/>
      <c r="UFV442" s="154"/>
      <c r="UFW442" s="154"/>
      <c r="UFX442" s="154"/>
      <c r="UFY442" s="154"/>
      <c r="UFZ442" s="154"/>
      <c r="UGA442" s="154"/>
      <c r="UGB442" s="154"/>
      <c r="UGC442" s="154"/>
      <c r="UGD442" s="154"/>
      <c r="UGE442" s="154"/>
      <c r="UGF442" s="154"/>
      <c r="UGG442" s="154"/>
      <c r="UGH442" s="154"/>
      <c r="UGI442" s="154"/>
      <c r="UGJ442" s="154"/>
      <c r="UGK442" s="154"/>
      <c r="UGL442" s="154"/>
      <c r="UGM442" s="154"/>
      <c r="UGN442" s="154"/>
      <c r="UGO442" s="154"/>
      <c r="UGP442" s="154"/>
      <c r="UGQ442" s="154"/>
      <c r="UGR442" s="154"/>
      <c r="UGS442" s="154"/>
      <c r="UGT442" s="154"/>
      <c r="UGU442" s="154"/>
      <c r="UGV442" s="154"/>
      <c r="UGW442" s="154"/>
      <c r="UGX442" s="154"/>
      <c r="UGY442" s="154"/>
      <c r="UGZ442" s="154"/>
      <c r="UHA442" s="154"/>
      <c r="UHB442" s="154"/>
      <c r="UHC442" s="154"/>
      <c r="UHD442" s="154"/>
      <c r="UHE442" s="154"/>
      <c r="UHF442" s="154"/>
      <c r="UHG442" s="154"/>
      <c r="UHH442" s="154"/>
      <c r="UHI442" s="154"/>
      <c r="UHJ442" s="154"/>
      <c r="UHK442" s="154"/>
      <c r="UHL442" s="154"/>
      <c r="UHM442" s="154"/>
      <c r="UHN442" s="154"/>
      <c r="UHO442" s="154"/>
      <c r="UHP442" s="154"/>
      <c r="UHQ442" s="154"/>
      <c r="UHR442" s="154"/>
      <c r="UHS442" s="154"/>
      <c r="UHT442" s="154"/>
      <c r="UHU442" s="154"/>
      <c r="UHV442" s="154"/>
      <c r="UHW442" s="154"/>
      <c r="UHX442" s="154"/>
      <c r="UHY442" s="154"/>
      <c r="UHZ442" s="154"/>
      <c r="UIA442" s="154"/>
      <c r="UIB442" s="154"/>
      <c r="UIC442" s="154"/>
      <c r="UID442" s="154"/>
      <c r="UIE442" s="154"/>
      <c r="UIF442" s="154"/>
      <c r="UIG442" s="154"/>
      <c r="UIH442" s="154"/>
      <c r="UII442" s="154"/>
      <c r="UIJ442" s="154"/>
      <c r="UIK442" s="154"/>
      <c r="UIL442" s="154"/>
      <c r="UIM442" s="154"/>
      <c r="UIN442" s="154"/>
      <c r="UIO442" s="154"/>
      <c r="UIP442" s="154"/>
      <c r="UIQ442" s="154"/>
      <c r="UIR442" s="154"/>
      <c r="UIS442" s="154"/>
      <c r="UIT442" s="154"/>
      <c r="UIU442" s="154"/>
      <c r="UIV442" s="154"/>
      <c r="UIW442" s="154"/>
      <c r="UIX442" s="154"/>
      <c r="UIY442" s="154"/>
      <c r="UIZ442" s="154"/>
      <c r="UJA442" s="154"/>
      <c r="UJB442" s="154"/>
      <c r="UJC442" s="154"/>
      <c r="UJD442" s="154"/>
      <c r="UJE442" s="154"/>
      <c r="UJF442" s="154"/>
      <c r="UJG442" s="154"/>
      <c r="UJH442" s="154"/>
      <c r="UJI442" s="154"/>
      <c r="UJJ442" s="154"/>
      <c r="UJK442" s="154"/>
      <c r="UJL442" s="154"/>
      <c r="UJM442" s="154"/>
      <c r="UJN442" s="154"/>
      <c r="UJO442" s="154"/>
      <c r="UJP442" s="154"/>
      <c r="UJQ442" s="154"/>
      <c r="UJR442" s="154"/>
      <c r="UJS442" s="154"/>
      <c r="UJT442" s="154"/>
      <c r="UJU442" s="154"/>
      <c r="UJV442" s="154"/>
      <c r="UJW442" s="154"/>
      <c r="UJX442" s="154"/>
      <c r="UJY442" s="154"/>
      <c r="UJZ442" s="154"/>
      <c r="UKA442" s="154"/>
      <c r="UKB442" s="154"/>
      <c r="UKC442" s="154"/>
      <c r="UKD442" s="154"/>
      <c r="UKE442" s="154"/>
      <c r="UKF442" s="154"/>
      <c r="UKG442" s="154"/>
      <c r="UKH442" s="154"/>
      <c r="UKI442" s="154"/>
      <c r="UKJ442" s="154"/>
      <c r="UKK442" s="154"/>
      <c r="UKL442" s="154"/>
      <c r="UKM442" s="154"/>
      <c r="UKN442" s="154"/>
      <c r="UKO442" s="154"/>
      <c r="UKP442" s="154"/>
      <c r="UKQ442" s="154"/>
      <c r="UKR442" s="154"/>
      <c r="UKS442" s="154"/>
      <c r="UKT442" s="154"/>
      <c r="UKU442" s="154"/>
      <c r="UKV442" s="154"/>
      <c r="UKW442" s="154"/>
      <c r="UKX442" s="154"/>
      <c r="UKY442" s="154"/>
      <c r="UKZ442" s="154"/>
      <c r="ULA442" s="154"/>
      <c r="ULB442" s="154"/>
      <c r="ULC442" s="154"/>
      <c r="ULD442" s="154"/>
      <c r="ULE442" s="154"/>
      <c r="ULF442" s="154"/>
      <c r="ULG442" s="154"/>
      <c r="ULH442" s="154"/>
      <c r="ULI442" s="154"/>
      <c r="ULJ442" s="154"/>
      <c r="ULK442" s="154"/>
      <c r="ULL442" s="154"/>
      <c r="ULM442" s="154"/>
      <c r="ULN442" s="154"/>
      <c r="ULO442" s="154"/>
      <c r="ULP442" s="154"/>
      <c r="ULQ442" s="154"/>
      <c r="ULR442" s="154"/>
      <c r="ULS442" s="154"/>
      <c r="ULT442" s="154"/>
      <c r="ULU442" s="154"/>
      <c r="ULV442" s="154"/>
      <c r="ULW442" s="154"/>
      <c r="ULX442" s="154"/>
      <c r="ULY442" s="154"/>
      <c r="ULZ442" s="154"/>
      <c r="UMA442" s="154"/>
      <c r="UMB442" s="154"/>
      <c r="UMC442" s="154"/>
      <c r="UMD442" s="154"/>
      <c r="UME442" s="154"/>
      <c r="UMF442" s="154"/>
      <c r="UMG442" s="154"/>
      <c r="UMH442" s="154"/>
      <c r="UMI442" s="154"/>
      <c r="UMJ442" s="154"/>
      <c r="UMK442" s="154"/>
      <c r="UML442" s="154"/>
      <c r="UMM442" s="154"/>
      <c r="UMN442" s="154"/>
      <c r="UMO442" s="154"/>
      <c r="UMP442" s="154"/>
      <c r="UMQ442" s="154"/>
      <c r="UMR442" s="154"/>
      <c r="UMS442" s="154"/>
      <c r="UMT442" s="154"/>
      <c r="UMU442" s="154"/>
      <c r="UMV442" s="154"/>
      <c r="UMW442" s="154"/>
      <c r="UMX442" s="154"/>
      <c r="UMY442" s="154"/>
      <c r="UMZ442" s="154"/>
      <c r="UNA442" s="154"/>
      <c r="UNB442" s="154"/>
      <c r="UNC442" s="154"/>
      <c r="UND442" s="154"/>
      <c r="UNE442" s="154"/>
      <c r="UNF442" s="154"/>
      <c r="UNG442" s="154"/>
      <c r="UNH442" s="154"/>
      <c r="UNI442" s="154"/>
      <c r="UNJ442" s="154"/>
      <c r="UNK442" s="154"/>
      <c r="UNL442" s="154"/>
      <c r="UNM442" s="154"/>
      <c r="UNN442" s="154"/>
      <c r="UNO442" s="154"/>
      <c r="UNP442" s="154"/>
      <c r="UNQ442" s="154"/>
      <c r="UNR442" s="154"/>
      <c r="UNS442" s="154"/>
      <c r="UNT442" s="154"/>
      <c r="UNU442" s="154"/>
      <c r="UNV442" s="154"/>
      <c r="UNW442" s="154"/>
      <c r="UNX442" s="154"/>
      <c r="UNY442" s="154"/>
      <c r="UNZ442" s="154"/>
      <c r="UOA442" s="154"/>
      <c r="UOB442" s="154"/>
      <c r="UOC442" s="154"/>
      <c r="UOD442" s="154"/>
      <c r="UOE442" s="154"/>
      <c r="UOF442" s="154"/>
      <c r="UOG442" s="154"/>
      <c r="UOH442" s="154"/>
      <c r="UOI442" s="154"/>
      <c r="UOJ442" s="154"/>
      <c r="UOK442" s="154"/>
      <c r="UOL442" s="154"/>
      <c r="UOM442" s="154"/>
      <c r="UON442" s="154"/>
      <c r="UOO442" s="154"/>
      <c r="UOP442" s="154"/>
      <c r="UOQ442" s="154"/>
      <c r="UOR442" s="154"/>
      <c r="UOS442" s="154"/>
      <c r="UOT442" s="154"/>
      <c r="UOU442" s="154"/>
      <c r="UOV442" s="154"/>
      <c r="UOW442" s="154"/>
      <c r="UOX442" s="154"/>
      <c r="UOY442" s="154"/>
      <c r="UOZ442" s="154"/>
      <c r="UPA442" s="154"/>
      <c r="UPB442" s="154"/>
      <c r="UPC442" s="154"/>
      <c r="UPD442" s="154"/>
      <c r="UPE442" s="154"/>
      <c r="UPF442" s="154"/>
      <c r="UPG442" s="154"/>
      <c r="UPH442" s="154"/>
      <c r="UPI442" s="154"/>
      <c r="UPJ442" s="154"/>
      <c r="UPK442" s="154"/>
      <c r="UPL442" s="154"/>
      <c r="UPM442" s="154"/>
      <c r="UPN442" s="154"/>
      <c r="UPO442" s="154"/>
      <c r="UPP442" s="154"/>
      <c r="UPQ442" s="154"/>
      <c r="UPR442" s="154"/>
      <c r="UPS442" s="154"/>
      <c r="UPT442" s="154"/>
      <c r="UPU442" s="154"/>
      <c r="UPV442" s="154"/>
      <c r="UPW442" s="154"/>
      <c r="UPX442" s="154"/>
      <c r="UPY442" s="154"/>
      <c r="UPZ442" s="154"/>
      <c r="UQA442" s="154"/>
      <c r="UQB442" s="154"/>
      <c r="UQC442" s="154"/>
      <c r="UQD442" s="154"/>
      <c r="UQE442" s="154"/>
      <c r="UQF442" s="154"/>
      <c r="UQG442" s="154"/>
      <c r="UQH442" s="154"/>
      <c r="UQI442" s="154"/>
      <c r="UQJ442" s="154"/>
      <c r="UQK442" s="154"/>
      <c r="UQL442" s="154"/>
      <c r="UQM442" s="154"/>
      <c r="UQN442" s="154"/>
      <c r="UQO442" s="154"/>
      <c r="UQP442" s="154"/>
      <c r="UQQ442" s="154"/>
      <c r="UQR442" s="154"/>
      <c r="UQS442" s="154"/>
      <c r="UQT442" s="154"/>
      <c r="UQU442" s="154"/>
      <c r="UQV442" s="154"/>
      <c r="UQW442" s="154"/>
      <c r="UQX442" s="154"/>
      <c r="UQY442" s="154"/>
      <c r="UQZ442" s="154"/>
      <c r="URA442" s="154"/>
      <c r="URB442" s="154"/>
      <c r="URC442" s="154"/>
      <c r="URD442" s="154"/>
      <c r="URE442" s="154"/>
      <c r="URF442" s="154"/>
      <c r="URG442" s="154"/>
      <c r="URH442" s="154"/>
      <c r="URI442" s="154"/>
      <c r="URJ442" s="154"/>
      <c r="URK442" s="154"/>
      <c r="URL442" s="154"/>
      <c r="URM442" s="154"/>
      <c r="URN442" s="154"/>
      <c r="URO442" s="154"/>
      <c r="URP442" s="154"/>
      <c r="URQ442" s="154"/>
      <c r="URR442" s="154"/>
      <c r="URS442" s="154"/>
      <c r="URT442" s="154"/>
      <c r="URU442" s="154"/>
      <c r="URV442" s="154"/>
      <c r="URW442" s="154"/>
      <c r="URX442" s="154"/>
      <c r="URY442" s="154"/>
      <c r="URZ442" s="154"/>
      <c r="USA442" s="154"/>
      <c r="USB442" s="154"/>
      <c r="USC442" s="154"/>
      <c r="USD442" s="154"/>
      <c r="USE442" s="154"/>
      <c r="USF442" s="154"/>
      <c r="USG442" s="154"/>
      <c r="USH442" s="154"/>
      <c r="USI442" s="154"/>
      <c r="USJ442" s="154"/>
      <c r="USK442" s="154"/>
      <c r="USL442" s="154"/>
      <c r="USM442" s="154"/>
      <c r="USN442" s="154"/>
      <c r="USO442" s="154"/>
      <c r="USP442" s="154"/>
      <c r="USQ442" s="154"/>
      <c r="USR442" s="154"/>
      <c r="USS442" s="154"/>
      <c r="UST442" s="154"/>
      <c r="USU442" s="154"/>
      <c r="USV442" s="154"/>
      <c r="USW442" s="154"/>
      <c r="USX442" s="154"/>
      <c r="USY442" s="154"/>
      <c r="USZ442" s="154"/>
      <c r="UTA442" s="154"/>
      <c r="UTB442" s="154"/>
      <c r="UTC442" s="154"/>
      <c r="UTD442" s="154"/>
      <c r="UTE442" s="154"/>
      <c r="UTF442" s="154"/>
      <c r="UTG442" s="154"/>
      <c r="UTH442" s="154"/>
      <c r="UTI442" s="154"/>
      <c r="UTJ442" s="154"/>
      <c r="UTK442" s="154"/>
      <c r="UTL442" s="154"/>
      <c r="UTM442" s="154"/>
      <c r="UTN442" s="154"/>
      <c r="UTO442" s="154"/>
      <c r="UTP442" s="154"/>
      <c r="UTQ442" s="154"/>
      <c r="UTR442" s="154"/>
      <c r="UTS442" s="154"/>
      <c r="UTT442" s="154"/>
      <c r="UTU442" s="154"/>
      <c r="UTV442" s="154"/>
      <c r="UTW442" s="154"/>
      <c r="UTX442" s="154"/>
      <c r="UTY442" s="154"/>
      <c r="UTZ442" s="154"/>
      <c r="UUA442" s="154"/>
      <c r="UUB442" s="154"/>
      <c r="UUC442" s="154"/>
      <c r="UUD442" s="154"/>
      <c r="UUE442" s="154"/>
      <c r="UUF442" s="154"/>
      <c r="UUG442" s="154"/>
      <c r="UUH442" s="154"/>
      <c r="UUI442" s="154"/>
      <c r="UUJ442" s="154"/>
      <c r="UUK442" s="154"/>
      <c r="UUL442" s="154"/>
      <c r="UUM442" s="154"/>
      <c r="UUN442" s="154"/>
      <c r="UUO442" s="154"/>
      <c r="UUP442" s="154"/>
      <c r="UUQ442" s="154"/>
      <c r="UUR442" s="154"/>
      <c r="UUS442" s="154"/>
      <c r="UUT442" s="154"/>
      <c r="UUU442" s="154"/>
      <c r="UUV442" s="154"/>
      <c r="UUW442" s="154"/>
      <c r="UUX442" s="154"/>
      <c r="UUY442" s="154"/>
      <c r="UUZ442" s="154"/>
      <c r="UVA442" s="154"/>
      <c r="UVB442" s="154"/>
      <c r="UVC442" s="154"/>
      <c r="UVD442" s="154"/>
      <c r="UVE442" s="154"/>
      <c r="UVF442" s="154"/>
      <c r="UVG442" s="154"/>
      <c r="UVH442" s="154"/>
      <c r="UVI442" s="154"/>
      <c r="UVJ442" s="154"/>
      <c r="UVK442" s="154"/>
      <c r="UVL442" s="154"/>
      <c r="UVM442" s="154"/>
      <c r="UVN442" s="154"/>
      <c r="UVO442" s="154"/>
      <c r="UVP442" s="154"/>
      <c r="UVQ442" s="154"/>
      <c r="UVR442" s="154"/>
      <c r="UVS442" s="154"/>
      <c r="UVT442" s="154"/>
      <c r="UVU442" s="154"/>
      <c r="UVV442" s="154"/>
      <c r="UVW442" s="154"/>
      <c r="UVX442" s="154"/>
      <c r="UVY442" s="154"/>
      <c r="UVZ442" s="154"/>
      <c r="UWA442" s="154"/>
      <c r="UWB442" s="154"/>
      <c r="UWC442" s="154"/>
      <c r="UWD442" s="154"/>
      <c r="UWE442" s="154"/>
      <c r="UWF442" s="154"/>
      <c r="UWG442" s="154"/>
      <c r="UWH442" s="154"/>
      <c r="UWI442" s="154"/>
      <c r="UWJ442" s="154"/>
      <c r="UWK442" s="154"/>
      <c r="UWL442" s="154"/>
      <c r="UWM442" s="154"/>
      <c r="UWN442" s="154"/>
      <c r="UWO442" s="154"/>
      <c r="UWP442" s="154"/>
      <c r="UWQ442" s="154"/>
      <c r="UWR442" s="154"/>
      <c r="UWS442" s="154"/>
      <c r="UWT442" s="154"/>
      <c r="UWU442" s="154"/>
      <c r="UWV442" s="154"/>
      <c r="UWW442" s="154"/>
      <c r="UWX442" s="154"/>
      <c r="UWY442" s="154"/>
      <c r="UWZ442" s="154"/>
      <c r="UXA442" s="154"/>
      <c r="UXB442" s="154"/>
      <c r="UXC442" s="154"/>
      <c r="UXD442" s="154"/>
      <c r="UXE442" s="154"/>
      <c r="UXF442" s="154"/>
      <c r="UXG442" s="154"/>
      <c r="UXH442" s="154"/>
      <c r="UXI442" s="154"/>
      <c r="UXJ442" s="154"/>
      <c r="UXK442" s="154"/>
      <c r="UXL442" s="154"/>
      <c r="UXM442" s="154"/>
      <c r="UXN442" s="154"/>
      <c r="UXO442" s="154"/>
      <c r="UXP442" s="154"/>
      <c r="UXQ442" s="154"/>
      <c r="UXR442" s="154"/>
      <c r="UXS442" s="154"/>
      <c r="UXT442" s="154"/>
      <c r="UXU442" s="154"/>
      <c r="UXV442" s="154"/>
      <c r="UXW442" s="154"/>
      <c r="UXX442" s="154"/>
      <c r="UXY442" s="154"/>
      <c r="UXZ442" s="154"/>
      <c r="UYA442" s="154"/>
      <c r="UYB442" s="154"/>
      <c r="UYC442" s="154"/>
      <c r="UYD442" s="154"/>
      <c r="UYE442" s="154"/>
      <c r="UYF442" s="154"/>
      <c r="UYG442" s="154"/>
      <c r="UYH442" s="154"/>
      <c r="UYI442" s="154"/>
      <c r="UYJ442" s="154"/>
      <c r="UYK442" s="154"/>
      <c r="UYL442" s="154"/>
      <c r="UYM442" s="154"/>
      <c r="UYN442" s="154"/>
      <c r="UYO442" s="154"/>
      <c r="UYP442" s="154"/>
      <c r="UYQ442" s="154"/>
      <c r="UYR442" s="154"/>
      <c r="UYS442" s="154"/>
      <c r="UYT442" s="154"/>
      <c r="UYU442" s="154"/>
      <c r="UYV442" s="154"/>
      <c r="UYW442" s="154"/>
      <c r="UYX442" s="154"/>
      <c r="UYY442" s="154"/>
      <c r="UYZ442" s="154"/>
      <c r="UZA442" s="154"/>
      <c r="UZB442" s="154"/>
      <c r="UZC442" s="154"/>
      <c r="UZD442" s="154"/>
      <c r="UZE442" s="154"/>
      <c r="UZF442" s="154"/>
      <c r="UZG442" s="154"/>
      <c r="UZH442" s="154"/>
      <c r="UZI442" s="154"/>
      <c r="UZJ442" s="154"/>
      <c r="UZK442" s="154"/>
      <c r="UZL442" s="154"/>
      <c r="UZM442" s="154"/>
      <c r="UZN442" s="154"/>
      <c r="UZO442" s="154"/>
      <c r="UZP442" s="154"/>
      <c r="UZQ442" s="154"/>
      <c r="UZR442" s="154"/>
      <c r="UZS442" s="154"/>
      <c r="UZT442" s="154"/>
      <c r="UZU442" s="154"/>
      <c r="UZV442" s="154"/>
      <c r="UZW442" s="154"/>
      <c r="UZX442" s="154"/>
      <c r="UZY442" s="154"/>
      <c r="UZZ442" s="154"/>
      <c r="VAA442" s="154"/>
      <c r="VAB442" s="154"/>
      <c r="VAC442" s="154"/>
      <c r="VAD442" s="154"/>
      <c r="VAE442" s="154"/>
      <c r="VAF442" s="154"/>
      <c r="VAG442" s="154"/>
      <c r="VAH442" s="154"/>
      <c r="VAI442" s="154"/>
      <c r="VAJ442" s="154"/>
      <c r="VAK442" s="154"/>
      <c r="VAL442" s="154"/>
      <c r="VAM442" s="154"/>
      <c r="VAN442" s="154"/>
      <c r="VAO442" s="154"/>
      <c r="VAP442" s="154"/>
      <c r="VAQ442" s="154"/>
      <c r="VAR442" s="154"/>
      <c r="VAS442" s="154"/>
      <c r="VAT442" s="154"/>
      <c r="VAU442" s="154"/>
      <c r="VAV442" s="154"/>
      <c r="VAW442" s="154"/>
      <c r="VAX442" s="154"/>
      <c r="VAY442" s="154"/>
      <c r="VAZ442" s="154"/>
      <c r="VBA442" s="154"/>
      <c r="VBB442" s="154"/>
      <c r="VBC442" s="154"/>
      <c r="VBD442" s="154"/>
      <c r="VBE442" s="154"/>
      <c r="VBF442" s="154"/>
      <c r="VBG442" s="154"/>
      <c r="VBH442" s="154"/>
      <c r="VBI442" s="154"/>
      <c r="VBJ442" s="154"/>
      <c r="VBK442" s="154"/>
      <c r="VBL442" s="154"/>
      <c r="VBM442" s="154"/>
      <c r="VBN442" s="154"/>
      <c r="VBO442" s="154"/>
      <c r="VBP442" s="154"/>
      <c r="VBQ442" s="154"/>
      <c r="VBR442" s="154"/>
      <c r="VBS442" s="154"/>
      <c r="VBT442" s="154"/>
      <c r="VBU442" s="154"/>
      <c r="VBV442" s="154"/>
      <c r="VBW442" s="154"/>
      <c r="VBX442" s="154"/>
      <c r="VBY442" s="154"/>
      <c r="VBZ442" s="154"/>
      <c r="VCA442" s="154"/>
      <c r="VCB442" s="154"/>
      <c r="VCC442" s="154"/>
      <c r="VCD442" s="154"/>
      <c r="VCE442" s="154"/>
      <c r="VCF442" s="154"/>
      <c r="VCG442" s="154"/>
      <c r="VCH442" s="154"/>
      <c r="VCI442" s="154"/>
      <c r="VCJ442" s="154"/>
      <c r="VCK442" s="154"/>
      <c r="VCL442" s="154"/>
      <c r="VCM442" s="154"/>
      <c r="VCN442" s="154"/>
      <c r="VCO442" s="154"/>
      <c r="VCP442" s="154"/>
      <c r="VCQ442" s="154"/>
      <c r="VCR442" s="154"/>
      <c r="VCS442" s="154"/>
      <c r="VCT442" s="154"/>
      <c r="VCU442" s="154"/>
      <c r="VCV442" s="154"/>
      <c r="VCW442" s="154"/>
      <c r="VCX442" s="154"/>
      <c r="VCY442" s="154"/>
      <c r="VCZ442" s="154"/>
      <c r="VDA442" s="154"/>
      <c r="VDB442" s="154"/>
      <c r="VDC442" s="154"/>
      <c r="VDD442" s="154"/>
      <c r="VDE442" s="154"/>
      <c r="VDF442" s="154"/>
      <c r="VDG442" s="154"/>
      <c r="VDH442" s="154"/>
      <c r="VDI442" s="154"/>
      <c r="VDJ442" s="154"/>
      <c r="VDK442" s="154"/>
      <c r="VDL442" s="154"/>
      <c r="VDM442" s="154"/>
      <c r="VDN442" s="154"/>
      <c r="VDO442" s="154"/>
      <c r="VDP442" s="154"/>
      <c r="VDQ442" s="154"/>
      <c r="VDR442" s="154"/>
      <c r="VDS442" s="154"/>
      <c r="VDT442" s="154"/>
      <c r="VDU442" s="154"/>
      <c r="VDV442" s="154"/>
      <c r="VDW442" s="154"/>
      <c r="VDX442" s="154"/>
      <c r="VDY442" s="154"/>
      <c r="VDZ442" s="154"/>
      <c r="VEA442" s="154"/>
      <c r="VEB442" s="154"/>
      <c r="VEC442" s="154"/>
      <c r="VED442" s="154"/>
      <c r="VEE442" s="154"/>
      <c r="VEF442" s="154"/>
      <c r="VEG442" s="154"/>
      <c r="VEH442" s="154"/>
      <c r="VEI442" s="154"/>
      <c r="VEJ442" s="154"/>
      <c r="VEK442" s="154"/>
      <c r="VEL442" s="154"/>
      <c r="VEM442" s="154"/>
      <c r="VEN442" s="154"/>
      <c r="VEO442" s="154"/>
      <c r="VEP442" s="154"/>
      <c r="VEQ442" s="154"/>
      <c r="VER442" s="154"/>
      <c r="VES442" s="154"/>
      <c r="VET442" s="154"/>
      <c r="VEU442" s="154"/>
      <c r="VEV442" s="154"/>
      <c r="VEW442" s="154"/>
      <c r="VEX442" s="154"/>
      <c r="VEY442" s="154"/>
      <c r="VEZ442" s="154"/>
      <c r="VFA442" s="154"/>
      <c r="VFB442" s="154"/>
      <c r="VFC442" s="154"/>
      <c r="VFD442" s="154"/>
      <c r="VFE442" s="154"/>
      <c r="VFF442" s="154"/>
      <c r="VFG442" s="154"/>
      <c r="VFH442" s="154"/>
      <c r="VFI442" s="154"/>
      <c r="VFJ442" s="154"/>
      <c r="VFK442" s="154"/>
      <c r="VFL442" s="154"/>
      <c r="VFM442" s="154"/>
      <c r="VFN442" s="154"/>
      <c r="VFO442" s="154"/>
      <c r="VFP442" s="154"/>
      <c r="VFQ442" s="154"/>
      <c r="VFR442" s="154"/>
      <c r="VFS442" s="154"/>
      <c r="VFT442" s="154"/>
      <c r="VFU442" s="154"/>
      <c r="VFV442" s="154"/>
      <c r="VFW442" s="154"/>
      <c r="VFX442" s="154"/>
      <c r="VFY442" s="154"/>
      <c r="VFZ442" s="154"/>
      <c r="VGA442" s="154"/>
      <c r="VGB442" s="154"/>
      <c r="VGC442" s="154"/>
      <c r="VGD442" s="154"/>
      <c r="VGE442" s="154"/>
      <c r="VGF442" s="154"/>
      <c r="VGG442" s="154"/>
      <c r="VGH442" s="154"/>
      <c r="VGI442" s="154"/>
      <c r="VGJ442" s="154"/>
      <c r="VGK442" s="154"/>
      <c r="VGL442" s="154"/>
      <c r="VGM442" s="154"/>
      <c r="VGN442" s="154"/>
      <c r="VGO442" s="154"/>
      <c r="VGP442" s="154"/>
      <c r="VGQ442" s="154"/>
      <c r="VGR442" s="154"/>
      <c r="VGS442" s="154"/>
      <c r="VGT442" s="154"/>
      <c r="VGU442" s="154"/>
      <c r="VGV442" s="154"/>
      <c r="VGW442" s="154"/>
      <c r="VGX442" s="154"/>
      <c r="VGY442" s="154"/>
      <c r="VGZ442" s="154"/>
      <c r="VHA442" s="154"/>
      <c r="VHB442" s="154"/>
      <c r="VHC442" s="154"/>
      <c r="VHD442" s="154"/>
      <c r="VHE442" s="154"/>
      <c r="VHF442" s="154"/>
      <c r="VHG442" s="154"/>
      <c r="VHH442" s="154"/>
      <c r="VHI442" s="154"/>
      <c r="VHJ442" s="154"/>
      <c r="VHK442" s="154"/>
      <c r="VHL442" s="154"/>
      <c r="VHM442" s="154"/>
      <c r="VHN442" s="154"/>
      <c r="VHO442" s="154"/>
      <c r="VHP442" s="154"/>
      <c r="VHQ442" s="154"/>
      <c r="VHR442" s="154"/>
      <c r="VHS442" s="154"/>
      <c r="VHT442" s="154"/>
      <c r="VHU442" s="154"/>
      <c r="VHV442" s="154"/>
      <c r="VHW442" s="154"/>
      <c r="VHX442" s="154"/>
      <c r="VHY442" s="154"/>
      <c r="VHZ442" s="154"/>
      <c r="VIA442" s="154"/>
      <c r="VIB442" s="154"/>
      <c r="VIC442" s="154"/>
      <c r="VID442" s="154"/>
      <c r="VIE442" s="154"/>
      <c r="VIF442" s="154"/>
      <c r="VIG442" s="154"/>
      <c r="VIH442" s="154"/>
      <c r="VII442" s="154"/>
      <c r="VIJ442" s="154"/>
      <c r="VIK442" s="154"/>
      <c r="VIL442" s="154"/>
      <c r="VIM442" s="154"/>
      <c r="VIN442" s="154"/>
      <c r="VIO442" s="154"/>
      <c r="VIP442" s="154"/>
      <c r="VIQ442" s="154"/>
      <c r="VIR442" s="154"/>
      <c r="VIS442" s="154"/>
      <c r="VIT442" s="154"/>
      <c r="VIU442" s="154"/>
      <c r="VIV442" s="154"/>
      <c r="VIW442" s="154"/>
      <c r="VIX442" s="154"/>
      <c r="VIY442" s="154"/>
      <c r="VIZ442" s="154"/>
      <c r="VJA442" s="154"/>
      <c r="VJB442" s="154"/>
      <c r="VJC442" s="154"/>
      <c r="VJD442" s="154"/>
      <c r="VJE442" s="154"/>
      <c r="VJF442" s="154"/>
      <c r="VJG442" s="154"/>
      <c r="VJH442" s="154"/>
      <c r="VJI442" s="154"/>
      <c r="VJJ442" s="154"/>
      <c r="VJK442" s="154"/>
      <c r="VJL442" s="154"/>
      <c r="VJM442" s="154"/>
      <c r="VJN442" s="154"/>
      <c r="VJO442" s="154"/>
      <c r="VJP442" s="154"/>
      <c r="VJQ442" s="154"/>
      <c r="VJR442" s="154"/>
      <c r="VJS442" s="154"/>
      <c r="VJT442" s="154"/>
      <c r="VJU442" s="154"/>
      <c r="VJV442" s="154"/>
      <c r="VJW442" s="154"/>
      <c r="VJX442" s="154"/>
      <c r="VJY442" s="154"/>
      <c r="VJZ442" s="154"/>
      <c r="VKA442" s="154"/>
      <c r="VKB442" s="154"/>
      <c r="VKC442" s="154"/>
      <c r="VKD442" s="154"/>
      <c r="VKE442" s="154"/>
      <c r="VKF442" s="154"/>
      <c r="VKG442" s="154"/>
      <c r="VKH442" s="154"/>
      <c r="VKI442" s="154"/>
      <c r="VKJ442" s="154"/>
      <c r="VKK442" s="154"/>
      <c r="VKL442" s="154"/>
      <c r="VKM442" s="154"/>
      <c r="VKN442" s="154"/>
      <c r="VKO442" s="154"/>
      <c r="VKP442" s="154"/>
      <c r="VKQ442" s="154"/>
      <c r="VKR442" s="154"/>
      <c r="VKS442" s="154"/>
      <c r="VKT442" s="154"/>
      <c r="VKU442" s="154"/>
      <c r="VKV442" s="154"/>
      <c r="VKW442" s="154"/>
      <c r="VKX442" s="154"/>
      <c r="VKY442" s="154"/>
      <c r="VKZ442" s="154"/>
      <c r="VLA442" s="154"/>
      <c r="VLB442" s="154"/>
      <c r="VLC442" s="154"/>
      <c r="VLD442" s="154"/>
      <c r="VLE442" s="154"/>
      <c r="VLF442" s="154"/>
      <c r="VLG442" s="154"/>
      <c r="VLH442" s="154"/>
      <c r="VLI442" s="154"/>
      <c r="VLJ442" s="154"/>
      <c r="VLK442" s="154"/>
      <c r="VLL442" s="154"/>
      <c r="VLM442" s="154"/>
      <c r="VLN442" s="154"/>
      <c r="VLO442" s="154"/>
      <c r="VLP442" s="154"/>
      <c r="VLQ442" s="154"/>
      <c r="VLR442" s="154"/>
      <c r="VLS442" s="154"/>
      <c r="VLT442" s="154"/>
      <c r="VLU442" s="154"/>
      <c r="VLV442" s="154"/>
      <c r="VLW442" s="154"/>
      <c r="VLX442" s="154"/>
      <c r="VLY442" s="154"/>
      <c r="VLZ442" s="154"/>
      <c r="VMA442" s="154"/>
      <c r="VMB442" s="154"/>
      <c r="VMC442" s="154"/>
      <c r="VMD442" s="154"/>
      <c r="VME442" s="154"/>
      <c r="VMF442" s="154"/>
      <c r="VMG442" s="154"/>
      <c r="VMH442" s="154"/>
      <c r="VMI442" s="154"/>
      <c r="VMJ442" s="154"/>
      <c r="VMK442" s="154"/>
      <c r="VML442" s="154"/>
      <c r="VMM442" s="154"/>
      <c r="VMN442" s="154"/>
      <c r="VMO442" s="154"/>
      <c r="VMP442" s="154"/>
      <c r="VMQ442" s="154"/>
      <c r="VMR442" s="154"/>
      <c r="VMS442" s="154"/>
      <c r="VMT442" s="154"/>
      <c r="VMU442" s="154"/>
      <c r="VMV442" s="154"/>
      <c r="VMW442" s="154"/>
      <c r="VMX442" s="154"/>
      <c r="VMY442" s="154"/>
      <c r="VMZ442" s="154"/>
      <c r="VNA442" s="154"/>
      <c r="VNB442" s="154"/>
      <c r="VNC442" s="154"/>
      <c r="VND442" s="154"/>
      <c r="VNE442" s="154"/>
      <c r="VNF442" s="154"/>
      <c r="VNG442" s="154"/>
      <c r="VNH442" s="154"/>
      <c r="VNI442" s="154"/>
      <c r="VNJ442" s="154"/>
      <c r="VNK442" s="154"/>
      <c r="VNL442" s="154"/>
      <c r="VNM442" s="154"/>
      <c r="VNN442" s="154"/>
      <c r="VNO442" s="154"/>
      <c r="VNP442" s="154"/>
      <c r="VNQ442" s="154"/>
      <c r="VNR442" s="154"/>
      <c r="VNS442" s="154"/>
      <c r="VNT442" s="154"/>
      <c r="VNU442" s="154"/>
      <c r="VNV442" s="154"/>
      <c r="VNW442" s="154"/>
      <c r="VNX442" s="154"/>
      <c r="VNY442" s="154"/>
      <c r="VNZ442" s="154"/>
      <c r="VOA442" s="154"/>
      <c r="VOB442" s="154"/>
      <c r="VOC442" s="154"/>
      <c r="VOD442" s="154"/>
      <c r="VOE442" s="154"/>
      <c r="VOF442" s="154"/>
      <c r="VOG442" s="154"/>
      <c r="VOH442" s="154"/>
      <c r="VOI442" s="154"/>
      <c r="VOJ442" s="154"/>
      <c r="VOK442" s="154"/>
      <c r="VOL442" s="154"/>
      <c r="VOM442" s="154"/>
      <c r="VON442" s="154"/>
      <c r="VOO442" s="154"/>
      <c r="VOP442" s="154"/>
      <c r="VOQ442" s="154"/>
      <c r="VOR442" s="154"/>
      <c r="VOS442" s="154"/>
      <c r="VOT442" s="154"/>
      <c r="VOU442" s="154"/>
      <c r="VOV442" s="154"/>
      <c r="VOW442" s="154"/>
      <c r="VOX442" s="154"/>
      <c r="VOY442" s="154"/>
      <c r="VOZ442" s="154"/>
      <c r="VPA442" s="154"/>
      <c r="VPB442" s="154"/>
      <c r="VPC442" s="154"/>
      <c r="VPD442" s="154"/>
      <c r="VPE442" s="154"/>
      <c r="VPF442" s="154"/>
      <c r="VPG442" s="154"/>
      <c r="VPH442" s="154"/>
      <c r="VPI442" s="154"/>
      <c r="VPJ442" s="154"/>
      <c r="VPK442" s="154"/>
      <c r="VPL442" s="154"/>
      <c r="VPM442" s="154"/>
      <c r="VPN442" s="154"/>
      <c r="VPO442" s="154"/>
      <c r="VPP442" s="154"/>
      <c r="VPQ442" s="154"/>
      <c r="VPR442" s="154"/>
      <c r="VPS442" s="154"/>
      <c r="VPT442" s="154"/>
      <c r="VPU442" s="154"/>
      <c r="VPV442" s="154"/>
      <c r="VPW442" s="154"/>
      <c r="VPX442" s="154"/>
      <c r="VPY442" s="154"/>
      <c r="VPZ442" s="154"/>
      <c r="VQA442" s="154"/>
      <c r="VQB442" s="154"/>
      <c r="VQC442" s="154"/>
      <c r="VQD442" s="154"/>
      <c r="VQE442" s="154"/>
      <c r="VQF442" s="154"/>
      <c r="VQG442" s="154"/>
      <c r="VQH442" s="154"/>
      <c r="VQI442" s="154"/>
      <c r="VQJ442" s="154"/>
      <c r="VQK442" s="154"/>
      <c r="VQL442" s="154"/>
      <c r="VQM442" s="154"/>
      <c r="VQN442" s="154"/>
      <c r="VQO442" s="154"/>
      <c r="VQP442" s="154"/>
      <c r="VQQ442" s="154"/>
      <c r="VQR442" s="154"/>
      <c r="VQS442" s="154"/>
      <c r="VQT442" s="154"/>
      <c r="VQU442" s="154"/>
      <c r="VQV442" s="154"/>
      <c r="VQW442" s="154"/>
      <c r="VQX442" s="154"/>
      <c r="VQY442" s="154"/>
      <c r="VQZ442" s="154"/>
      <c r="VRA442" s="154"/>
      <c r="VRB442" s="154"/>
      <c r="VRC442" s="154"/>
      <c r="VRD442" s="154"/>
      <c r="VRE442" s="154"/>
      <c r="VRF442" s="154"/>
      <c r="VRG442" s="154"/>
      <c r="VRH442" s="154"/>
      <c r="VRI442" s="154"/>
      <c r="VRJ442" s="154"/>
      <c r="VRK442" s="154"/>
      <c r="VRL442" s="154"/>
      <c r="VRM442" s="154"/>
      <c r="VRN442" s="154"/>
      <c r="VRO442" s="154"/>
      <c r="VRP442" s="154"/>
      <c r="VRQ442" s="154"/>
      <c r="VRR442" s="154"/>
      <c r="VRS442" s="154"/>
      <c r="VRT442" s="154"/>
      <c r="VRU442" s="154"/>
      <c r="VRV442" s="154"/>
      <c r="VRW442" s="154"/>
      <c r="VRX442" s="154"/>
      <c r="VRY442" s="154"/>
      <c r="VRZ442" s="154"/>
      <c r="VSA442" s="154"/>
      <c r="VSB442" s="154"/>
      <c r="VSC442" s="154"/>
      <c r="VSD442" s="154"/>
      <c r="VSE442" s="154"/>
      <c r="VSF442" s="154"/>
      <c r="VSG442" s="154"/>
      <c r="VSH442" s="154"/>
      <c r="VSI442" s="154"/>
      <c r="VSJ442" s="154"/>
      <c r="VSK442" s="154"/>
      <c r="VSL442" s="154"/>
      <c r="VSM442" s="154"/>
      <c r="VSN442" s="154"/>
      <c r="VSO442" s="154"/>
      <c r="VSP442" s="154"/>
      <c r="VSQ442" s="154"/>
      <c r="VSR442" s="154"/>
      <c r="VSS442" s="154"/>
      <c r="VST442" s="154"/>
      <c r="VSU442" s="154"/>
      <c r="VSV442" s="154"/>
      <c r="VSW442" s="154"/>
      <c r="VSX442" s="154"/>
      <c r="VSY442" s="154"/>
      <c r="VSZ442" s="154"/>
      <c r="VTA442" s="154"/>
      <c r="VTB442" s="154"/>
      <c r="VTC442" s="154"/>
      <c r="VTD442" s="154"/>
      <c r="VTE442" s="154"/>
      <c r="VTF442" s="154"/>
      <c r="VTG442" s="154"/>
      <c r="VTH442" s="154"/>
      <c r="VTI442" s="154"/>
      <c r="VTJ442" s="154"/>
      <c r="VTK442" s="154"/>
      <c r="VTL442" s="154"/>
      <c r="VTM442" s="154"/>
      <c r="VTN442" s="154"/>
      <c r="VTO442" s="154"/>
      <c r="VTP442" s="154"/>
      <c r="VTQ442" s="154"/>
      <c r="VTR442" s="154"/>
      <c r="VTS442" s="154"/>
      <c r="VTT442" s="154"/>
      <c r="VTU442" s="154"/>
      <c r="VTV442" s="154"/>
      <c r="VTW442" s="154"/>
      <c r="VTX442" s="154"/>
      <c r="VTY442" s="154"/>
      <c r="VTZ442" s="154"/>
      <c r="VUA442" s="154"/>
      <c r="VUB442" s="154"/>
      <c r="VUC442" s="154"/>
      <c r="VUD442" s="154"/>
      <c r="VUE442" s="154"/>
      <c r="VUF442" s="154"/>
      <c r="VUG442" s="154"/>
      <c r="VUH442" s="154"/>
      <c r="VUI442" s="154"/>
      <c r="VUJ442" s="154"/>
      <c r="VUK442" s="154"/>
      <c r="VUL442" s="154"/>
      <c r="VUM442" s="154"/>
      <c r="VUN442" s="154"/>
      <c r="VUO442" s="154"/>
      <c r="VUP442" s="154"/>
      <c r="VUQ442" s="154"/>
      <c r="VUR442" s="154"/>
      <c r="VUS442" s="154"/>
      <c r="VUT442" s="154"/>
      <c r="VUU442" s="154"/>
      <c r="VUV442" s="154"/>
      <c r="VUW442" s="154"/>
      <c r="VUX442" s="154"/>
      <c r="VUY442" s="154"/>
      <c r="VUZ442" s="154"/>
      <c r="VVA442" s="154"/>
      <c r="VVB442" s="154"/>
      <c r="VVC442" s="154"/>
      <c r="VVD442" s="154"/>
      <c r="VVE442" s="154"/>
      <c r="VVF442" s="154"/>
      <c r="VVG442" s="154"/>
      <c r="VVH442" s="154"/>
      <c r="VVI442" s="154"/>
      <c r="VVJ442" s="154"/>
      <c r="VVK442" s="154"/>
      <c r="VVL442" s="154"/>
      <c r="VVM442" s="154"/>
      <c r="VVN442" s="154"/>
      <c r="VVO442" s="154"/>
      <c r="VVP442" s="154"/>
      <c r="VVQ442" s="154"/>
      <c r="VVR442" s="154"/>
      <c r="VVS442" s="154"/>
      <c r="VVT442" s="154"/>
      <c r="VVU442" s="154"/>
      <c r="VVV442" s="154"/>
      <c r="VVW442" s="154"/>
      <c r="VVX442" s="154"/>
      <c r="VVY442" s="154"/>
      <c r="VVZ442" s="154"/>
      <c r="VWA442" s="154"/>
      <c r="VWB442" s="154"/>
      <c r="VWC442" s="154"/>
      <c r="VWD442" s="154"/>
      <c r="VWE442" s="154"/>
      <c r="VWF442" s="154"/>
      <c r="VWG442" s="154"/>
      <c r="VWH442" s="154"/>
      <c r="VWI442" s="154"/>
      <c r="VWJ442" s="154"/>
      <c r="VWK442" s="154"/>
      <c r="VWL442" s="154"/>
      <c r="VWM442" s="154"/>
      <c r="VWN442" s="154"/>
      <c r="VWO442" s="154"/>
      <c r="VWP442" s="154"/>
      <c r="VWQ442" s="154"/>
      <c r="VWR442" s="154"/>
      <c r="VWS442" s="154"/>
      <c r="VWT442" s="154"/>
      <c r="VWU442" s="154"/>
      <c r="VWV442" s="154"/>
      <c r="VWW442" s="154"/>
      <c r="VWX442" s="154"/>
      <c r="VWY442" s="154"/>
      <c r="VWZ442" s="154"/>
      <c r="VXA442" s="154"/>
      <c r="VXB442" s="154"/>
      <c r="VXC442" s="154"/>
      <c r="VXD442" s="154"/>
      <c r="VXE442" s="154"/>
      <c r="VXF442" s="154"/>
      <c r="VXG442" s="154"/>
      <c r="VXH442" s="154"/>
      <c r="VXI442" s="154"/>
      <c r="VXJ442" s="154"/>
      <c r="VXK442" s="154"/>
      <c r="VXL442" s="154"/>
      <c r="VXM442" s="154"/>
      <c r="VXN442" s="154"/>
      <c r="VXO442" s="154"/>
      <c r="VXP442" s="154"/>
      <c r="VXQ442" s="154"/>
      <c r="VXR442" s="154"/>
      <c r="VXS442" s="154"/>
      <c r="VXT442" s="154"/>
      <c r="VXU442" s="154"/>
      <c r="VXV442" s="154"/>
      <c r="VXW442" s="154"/>
      <c r="VXX442" s="154"/>
      <c r="VXY442" s="154"/>
      <c r="VXZ442" s="154"/>
      <c r="VYA442" s="154"/>
      <c r="VYB442" s="154"/>
      <c r="VYC442" s="154"/>
      <c r="VYD442" s="154"/>
      <c r="VYE442" s="154"/>
      <c r="VYF442" s="154"/>
      <c r="VYG442" s="154"/>
      <c r="VYH442" s="154"/>
      <c r="VYI442" s="154"/>
      <c r="VYJ442" s="154"/>
      <c r="VYK442" s="154"/>
      <c r="VYL442" s="154"/>
      <c r="VYM442" s="154"/>
      <c r="VYN442" s="154"/>
      <c r="VYO442" s="154"/>
      <c r="VYP442" s="154"/>
      <c r="VYQ442" s="154"/>
      <c r="VYR442" s="154"/>
      <c r="VYS442" s="154"/>
      <c r="VYT442" s="154"/>
      <c r="VYU442" s="154"/>
      <c r="VYV442" s="154"/>
      <c r="VYW442" s="154"/>
      <c r="VYX442" s="154"/>
      <c r="VYY442" s="154"/>
      <c r="VYZ442" s="154"/>
      <c r="VZA442" s="154"/>
      <c r="VZB442" s="154"/>
      <c r="VZC442" s="154"/>
      <c r="VZD442" s="154"/>
      <c r="VZE442" s="154"/>
      <c r="VZF442" s="154"/>
      <c r="VZG442" s="154"/>
      <c r="VZH442" s="154"/>
      <c r="VZI442" s="154"/>
      <c r="VZJ442" s="154"/>
      <c r="VZK442" s="154"/>
      <c r="VZL442" s="154"/>
      <c r="VZM442" s="154"/>
      <c r="VZN442" s="154"/>
      <c r="VZO442" s="154"/>
      <c r="VZP442" s="154"/>
      <c r="VZQ442" s="154"/>
      <c r="VZR442" s="154"/>
      <c r="VZS442" s="154"/>
      <c r="VZT442" s="154"/>
      <c r="VZU442" s="154"/>
      <c r="VZV442" s="154"/>
      <c r="VZW442" s="154"/>
      <c r="VZX442" s="154"/>
      <c r="VZY442" s="154"/>
      <c r="VZZ442" s="154"/>
      <c r="WAA442" s="154"/>
      <c r="WAB442" s="154"/>
      <c r="WAC442" s="154"/>
      <c r="WAD442" s="154"/>
      <c r="WAE442" s="154"/>
      <c r="WAF442" s="154"/>
      <c r="WAG442" s="154"/>
      <c r="WAH442" s="154"/>
      <c r="WAI442" s="154"/>
      <c r="WAJ442" s="154"/>
      <c r="WAK442" s="154"/>
      <c r="WAL442" s="154"/>
      <c r="WAM442" s="154"/>
      <c r="WAN442" s="154"/>
      <c r="WAO442" s="154"/>
      <c r="WAP442" s="154"/>
      <c r="WAQ442" s="154"/>
      <c r="WAR442" s="154"/>
      <c r="WAS442" s="154"/>
      <c r="WAT442" s="154"/>
      <c r="WAU442" s="154"/>
      <c r="WAV442" s="154"/>
      <c r="WAW442" s="154"/>
      <c r="WAX442" s="154"/>
      <c r="WAY442" s="154"/>
      <c r="WAZ442" s="154"/>
      <c r="WBA442" s="154"/>
      <c r="WBB442" s="154"/>
      <c r="WBC442" s="154"/>
      <c r="WBD442" s="154"/>
      <c r="WBE442" s="154"/>
      <c r="WBF442" s="154"/>
      <c r="WBG442" s="154"/>
      <c r="WBH442" s="154"/>
      <c r="WBI442" s="154"/>
      <c r="WBJ442" s="154"/>
      <c r="WBK442" s="154"/>
      <c r="WBL442" s="154"/>
      <c r="WBM442" s="154"/>
      <c r="WBN442" s="154"/>
      <c r="WBO442" s="154"/>
      <c r="WBP442" s="154"/>
      <c r="WBQ442" s="154"/>
      <c r="WBR442" s="154"/>
      <c r="WBS442" s="154"/>
      <c r="WBT442" s="154"/>
      <c r="WBU442" s="154"/>
      <c r="WBV442" s="154"/>
      <c r="WBW442" s="154"/>
      <c r="WBX442" s="154"/>
      <c r="WBY442" s="154"/>
      <c r="WBZ442" s="154"/>
      <c r="WCA442" s="154"/>
      <c r="WCB442" s="154"/>
      <c r="WCC442" s="154"/>
      <c r="WCD442" s="154"/>
      <c r="WCE442" s="154"/>
      <c r="WCF442" s="154"/>
      <c r="WCG442" s="154"/>
      <c r="WCH442" s="154"/>
      <c r="WCI442" s="154"/>
      <c r="WCJ442" s="154"/>
      <c r="WCK442" s="154"/>
      <c r="WCL442" s="154"/>
      <c r="WCM442" s="154"/>
      <c r="WCN442" s="154"/>
      <c r="WCO442" s="154"/>
      <c r="WCP442" s="154"/>
      <c r="WCQ442" s="154"/>
      <c r="WCR442" s="154"/>
      <c r="WCS442" s="154"/>
      <c r="WCT442" s="154"/>
      <c r="WCU442" s="154"/>
      <c r="WCV442" s="154"/>
      <c r="WCW442" s="154"/>
      <c r="WCX442" s="154"/>
      <c r="WCY442" s="154"/>
      <c r="WCZ442" s="154"/>
      <c r="WDA442" s="154"/>
      <c r="WDB442" s="154"/>
      <c r="WDC442" s="154"/>
      <c r="WDD442" s="154"/>
      <c r="WDE442" s="154"/>
      <c r="WDF442" s="154"/>
      <c r="WDG442" s="154"/>
      <c r="WDH442" s="154"/>
      <c r="WDI442" s="154"/>
      <c r="WDJ442" s="154"/>
      <c r="WDK442" s="154"/>
      <c r="WDL442" s="154"/>
      <c r="WDM442" s="154"/>
      <c r="WDN442" s="154"/>
      <c r="WDO442" s="154"/>
      <c r="WDP442" s="154"/>
      <c r="WDQ442" s="154"/>
      <c r="WDR442" s="154"/>
      <c r="WDS442" s="154"/>
      <c r="WDT442" s="154"/>
      <c r="WDU442" s="154"/>
      <c r="WDV442" s="154"/>
      <c r="WDW442" s="154"/>
      <c r="WDX442" s="154"/>
      <c r="WDY442" s="154"/>
      <c r="WDZ442" s="154"/>
      <c r="WEA442" s="154"/>
      <c r="WEB442" s="154"/>
      <c r="WEC442" s="154"/>
      <c r="WED442" s="154"/>
      <c r="WEE442" s="154"/>
      <c r="WEF442" s="154"/>
      <c r="WEG442" s="154"/>
      <c r="WEH442" s="154"/>
      <c r="WEI442" s="154"/>
      <c r="WEJ442" s="154"/>
      <c r="WEK442" s="154"/>
      <c r="WEL442" s="154"/>
      <c r="WEM442" s="154"/>
      <c r="WEN442" s="154"/>
      <c r="WEO442" s="154"/>
      <c r="WEP442" s="154"/>
      <c r="WEQ442" s="154"/>
      <c r="WER442" s="154"/>
      <c r="WES442" s="154"/>
      <c r="WET442" s="154"/>
      <c r="WEU442" s="154"/>
      <c r="WEV442" s="154"/>
      <c r="WEW442" s="154"/>
      <c r="WEX442" s="154"/>
      <c r="WEY442" s="154"/>
      <c r="WEZ442" s="154"/>
      <c r="WFA442" s="154"/>
      <c r="WFB442" s="154"/>
      <c r="WFC442" s="154"/>
      <c r="WFD442" s="154"/>
      <c r="WFE442" s="154"/>
      <c r="WFF442" s="154"/>
      <c r="WFG442" s="154"/>
      <c r="WFH442" s="154"/>
      <c r="WFI442" s="154"/>
      <c r="WFJ442" s="154"/>
      <c r="WFK442" s="154"/>
      <c r="WFL442" s="154"/>
      <c r="WFM442" s="154"/>
      <c r="WFN442" s="154"/>
      <c r="WFO442" s="154"/>
      <c r="WFP442" s="154"/>
      <c r="WFQ442" s="154"/>
      <c r="WFR442" s="154"/>
      <c r="WFS442" s="154"/>
      <c r="WFT442" s="154"/>
      <c r="WFU442" s="154"/>
      <c r="WFV442" s="154"/>
      <c r="WFW442" s="154"/>
      <c r="WFX442" s="154"/>
      <c r="WFY442" s="154"/>
      <c r="WFZ442" s="154"/>
      <c r="WGA442" s="154"/>
      <c r="WGB442" s="154"/>
      <c r="WGC442" s="154"/>
      <c r="WGD442" s="154"/>
      <c r="WGE442" s="154"/>
      <c r="WGF442" s="154"/>
      <c r="WGG442" s="154"/>
      <c r="WGH442" s="154"/>
      <c r="WGI442" s="154"/>
      <c r="WGJ442" s="154"/>
      <c r="WGK442" s="154"/>
      <c r="WGL442" s="154"/>
      <c r="WGM442" s="154"/>
      <c r="WGN442" s="154"/>
      <c r="WGO442" s="154"/>
      <c r="WGP442" s="154"/>
      <c r="WGQ442" s="154"/>
      <c r="WGR442" s="154"/>
      <c r="WGS442" s="154"/>
      <c r="WGT442" s="154"/>
      <c r="WGU442" s="154"/>
      <c r="WGV442" s="154"/>
      <c r="WGW442" s="154"/>
      <c r="WGX442" s="154"/>
      <c r="WGY442" s="154"/>
      <c r="WGZ442" s="154"/>
      <c r="WHA442" s="154"/>
      <c r="WHB442" s="154"/>
      <c r="WHC442" s="154"/>
      <c r="WHD442" s="154"/>
      <c r="WHE442" s="154"/>
      <c r="WHF442" s="154"/>
      <c r="WHG442" s="154"/>
      <c r="WHH442" s="154"/>
      <c r="WHI442" s="154"/>
      <c r="WHJ442" s="154"/>
      <c r="WHK442" s="154"/>
      <c r="WHL442" s="154"/>
      <c r="WHM442" s="154"/>
      <c r="WHN442" s="154"/>
      <c r="WHO442" s="154"/>
      <c r="WHP442" s="154"/>
      <c r="WHQ442" s="154"/>
      <c r="WHR442" s="154"/>
      <c r="WHS442" s="154"/>
      <c r="WHT442" s="154"/>
      <c r="WHU442" s="154"/>
      <c r="WHV442" s="154"/>
      <c r="WHW442" s="154"/>
      <c r="WHX442" s="154"/>
      <c r="WHY442" s="154"/>
      <c r="WHZ442" s="154"/>
      <c r="WIA442" s="154"/>
      <c r="WIB442" s="154"/>
      <c r="WIC442" s="154"/>
      <c r="WID442" s="154"/>
      <c r="WIE442" s="154"/>
      <c r="WIF442" s="154"/>
      <c r="WIG442" s="154"/>
      <c r="WIH442" s="154"/>
      <c r="WII442" s="154"/>
      <c r="WIJ442" s="154"/>
      <c r="WIK442" s="154"/>
      <c r="WIL442" s="154"/>
      <c r="WIM442" s="154"/>
      <c r="WIN442" s="154"/>
      <c r="WIO442" s="154"/>
      <c r="WIP442" s="154"/>
      <c r="WIQ442" s="154"/>
      <c r="WIR442" s="154"/>
      <c r="WIS442" s="154"/>
      <c r="WIT442" s="154"/>
      <c r="WIU442" s="154"/>
      <c r="WIV442" s="154"/>
      <c r="WIW442" s="154"/>
      <c r="WIX442" s="154"/>
      <c r="WIY442" s="154"/>
      <c r="WIZ442" s="154"/>
      <c r="WJA442" s="154"/>
      <c r="WJB442" s="154"/>
      <c r="WJC442" s="154"/>
      <c r="WJD442" s="154"/>
      <c r="WJE442" s="154"/>
      <c r="WJF442" s="154"/>
      <c r="WJG442" s="154"/>
      <c r="WJH442" s="154"/>
      <c r="WJI442" s="154"/>
      <c r="WJJ442" s="154"/>
      <c r="WJK442" s="154"/>
      <c r="WJL442" s="154"/>
      <c r="WJM442" s="154"/>
      <c r="WJN442" s="154"/>
      <c r="WJO442" s="154"/>
      <c r="WJP442" s="154"/>
      <c r="WJQ442" s="154"/>
      <c r="WJR442" s="154"/>
      <c r="WJS442" s="154"/>
      <c r="WJT442" s="154"/>
      <c r="WJU442" s="154"/>
      <c r="WJV442" s="154"/>
      <c r="WJW442" s="154"/>
      <c r="WJX442" s="154"/>
      <c r="WJY442" s="154"/>
      <c r="WJZ442" s="154"/>
      <c r="WKA442" s="154"/>
      <c r="WKB442" s="154"/>
      <c r="WKC442" s="154"/>
      <c r="WKD442" s="154"/>
      <c r="WKE442" s="154"/>
      <c r="WKF442" s="154"/>
      <c r="WKG442" s="154"/>
      <c r="WKH442" s="154"/>
      <c r="WKI442" s="154"/>
      <c r="WKJ442" s="154"/>
      <c r="WKK442" s="154"/>
      <c r="WKL442" s="154"/>
      <c r="WKM442" s="154"/>
      <c r="WKN442" s="154"/>
      <c r="WKO442" s="154"/>
      <c r="WKP442" s="154"/>
      <c r="WKQ442" s="154"/>
      <c r="WKR442" s="154"/>
      <c r="WKS442" s="154"/>
      <c r="WKT442" s="154"/>
      <c r="WKU442" s="154"/>
      <c r="WKV442" s="154"/>
      <c r="WKW442" s="154"/>
      <c r="WKX442" s="154"/>
      <c r="WKY442" s="154"/>
      <c r="WKZ442" s="154"/>
      <c r="WLA442" s="154"/>
      <c r="WLB442" s="154"/>
      <c r="WLC442" s="154"/>
      <c r="WLD442" s="154"/>
      <c r="WLE442" s="154"/>
      <c r="WLF442" s="154"/>
      <c r="WLG442" s="154"/>
      <c r="WLH442" s="154"/>
      <c r="WLI442" s="154"/>
      <c r="WLJ442" s="154"/>
      <c r="WLK442" s="154"/>
      <c r="WLL442" s="154"/>
      <c r="WLM442" s="154"/>
      <c r="WLN442" s="154"/>
      <c r="WLO442" s="154"/>
      <c r="WLP442" s="154"/>
      <c r="WLQ442" s="154"/>
      <c r="WLR442" s="154"/>
      <c r="WLS442" s="154"/>
      <c r="WLT442" s="154"/>
      <c r="WLU442" s="154"/>
      <c r="WLV442" s="154"/>
      <c r="WLW442" s="154"/>
      <c r="WLX442" s="154"/>
      <c r="WLY442" s="154"/>
      <c r="WLZ442" s="154"/>
      <c r="WMA442" s="154"/>
      <c r="WMB442" s="154"/>
      <c r="WMC442" s="154"/>
      <c r="WMD442" s="154"/>
      <c r="WME442" s="154"/>
      <c r="WMF442" s="154"/>
      <c r="WMG442" s="154"/>
      <c r="WMH442" s="154"/>
      <c r="WMI442" s="154"/>
      <c r="WMJ442" s="154"/>
      <c r="WMK442" s="154"/>
      <c r="WML442" s="154"/>
      <c r="WMM442" s="154"/>
      <c r="WMN442" s="154"/>
      <c r="WMO442" s="154"/>
      <c r="WMP442" s="154"/>
      <c r="WMQ442" s="154"/>
      <c r="WMR442" s="154"/>
      <c r="WMS442" s="154"/>
      <c r="WMT442" s="154"/>
      <c r="WMU442" s="154"/>
      <c r="WMV442" s="154"/>
      <c r="WMW442" s="154"/>
      <c r="WMX442" s="154"/>
      <c r="WMY442" s="154"/>
      <c r="WMZ442" s="154"/>
      <c r="WNA442" s="154"/>
      <c r="WNB442" s="154"/>
      <c r="WNC442" s="154"/>
      <c r="WND442" s="154"/>
      <c r="WNE442" s="154"/>
      <c r="WNF442" s="154"/>
      <c r="WNG442" s="154"/>
      <c r="WNH442" s="154"/>
      <c r="WNI442" s="154"/>
      <c r="WNJ442" s="154"/>
      <c r="WNK442" s="154"/>
      <c r="WNL442" s="154"/>
      <c r="WNM442" s="154"/>
      <c r="WNN442" s="154"/>
      <c r="WNO442" s="154"/>
      <c r="WNP442" s="154"/>
      <c r="WNQ442" s="154"/>
      <c r="WNR442" s="154"/>
      <c r="WNS442" s="154"/>
      <c r="WNT442" s="154"/>
      <c r="WNU442" s="154"/>
      <c r="WNV442" s="154"/>
      <c r="WNW442" s="154"/>
      <c r="WNX442" s="154"/>
      <c r="WNY442" s="154"/>
      <c r="WNZ442" s="154"/>
      <c r="WOA442" s="154"/>
      <c r="WOB442" s="154"/>
      <c r="WOC442" s="154"/>
      <c r="WOD442" s="154"/>
      <c r="WOE442" s="154"/>
      <c r="WOF442" s="154"/>
      <c r="WOG442" s="154"/>
      <c r="WOH442" s="154"/>
      <c r="WOI442" s="154"/>
      <c r="WOJ442" s="154"/>
      <c r="WOK442" s="154"/>
      <c r="WOL442" s="154"/>
      <c r="WOM442" s="154"/>
      <c r="WON442" s="154"/>
      <c r="WOO442" s="154"/>
      <c r="WOP442" s="154"/>
      <c r="WOQ442" s="154"/>
      <c r="WOR442" s="154"/>
      <c r="WOS442" s="154"/>
      <c r="WOT442" s="154"/>
      <c r="WOU442" s="154"/>
      <c r="WOV442" s="154"/>
      <c r="WOW442" s="154"/>
      <c r="WOX442" s="154"/>
      <c r="WOY442" s="154"/>
      <c r="WOZ442" s="154"/>
      <c r="WPA442" s="154"/>
      <c r="WPB442" s="154"/>
      <c r="WPC442" s="154"/>
      <c r="WPD442" s="154"/>
      <c r="WPE442" s="154"/>
      <c r="WPF442" s="154"/>
      <c r="WPG442" s="154"/>
      <c r="WPH442" s="154"/>
      <c r="WPI442" s="154"/>
      <c r="WPJ442" s="154"/>
      <c r="WPK442" s="154"/>
      <c r="WPL442" s="154"/>
      <c r="WPM442" s="154"/>
      <c r="WPN442" s="154"/>
      <c r="WPO442" s="154"/>
      <c r="WPP442" s="154"/>
      <c r="WPQ442" s="154"/>
      <c r="WPR442" s="154"/>
      <c r="WPS442" s="154"/>
      <c r="WPT442" s="154"/>
      <c r="WPU442" s="154"/>
      <c r="WPV442" s="154"/>
      <c r="WPW442" s="154"/>
      <c r="WPX442" s="154"/>
      <c r="WPY442" s="154"/>
      <c r="WPZ442" s="154"/>
      <c r="WQA442" s="154"/>
      <c r="WQB442" s="154"/>
      <c r="WQC442" s="154"/>
      <c r="WQD442" s="154"/>
      <c r="WQE442" s="154"/>
      <c r="WQF442" s="154"/>
      <c r="WQG442" s="154"/>
      <c r="WQH442" s="154"/>
      <c r="WQI442" s="154"/>
      <c r="WQJ442" s="154"/>
      <c r="WQK442" s="154"/>
      <c r="WQL442" s="154"/>
      <c r="WQM442" s="154"/>
      <c r="WQN442" s="154"/>
      <c r="WQO442" s="154"/>
      <c r="WQP442" s="154"/>
      <c r="WQQ442" s="154"/>
      <c r="WQR442" s="154"/>
      <c r="WQS442" s="154"/>
      <c r="WQT442" s="154"/>
      <c r="WQU442" s="154"/>
      <c r="WQV442" s="154"/>
      <c r="WQW442" s="154"/>
      <c r="WQX442" s="154"/>
      <c r="WQY442" s="154"/>
      <c r="WQZ442" s="154"/>
      <c r="WRA442" s="154"/>
      <c r="WRB442" s="154"/>
      <c r="WRC442" s="154"/>
      <c r="WRD442" s="154"/>
      <c r="WRE442" s="154"/>
      <c r="WRF442" s="154"/>
      <c r="WRG442" s="154"/>
      <c r="WRH442" s="154"/>
      <c r="WRI442" s="154"/>
      <c r="WRJ442" s="154"/>
      <c r="WRK442" s="154"/>
      <c r="WRL442" s="154"/>
      <c r="WRM442" s="154"/>
      <c r="WRN442" s="154"/>
      <c r="WRO442" s="154"/>
      <c r="WRP442" s="154"/>
      <c r="WRQ442" s="154"/>
      <c r="WRR442" s="154"/>
      <c r="WRS442" s="154"/>
      <c r="WRT442" s="154"/>
      <c r="WRU442" s="154"/>
      <c r="WRV442" s="154"/>
      <c r="WRW442" s="154"/>
      <c r="WRX442" s="154"/>
      <c r="WRY442" s="154"/>
      <c r="WRZ442" s="154"/>
      <c r="WSA442" s="154"/>
      <c r="WSB442" s="154"/>
      <c r="WSC442" s="154"/>
      <c r="WSD442" s="154"/>
      <c r="WSE442" s="154"/>
      <c r="WSF442" s="154"/>
      <c r="WSG442" s="154"/>
      <c r="WSH442" s="154"/>
      <c r="WSI442" s="154"/>
      <c r="WSJ442" s="154"/>
      <c r="WSK442" s="154"/>
      <c r="WSL442" s="154"/>
      <c r="WSM442" s="154"/>
      <c r="WSN442" s="154"/>
      <c r="WSO442" s="154"/>
      <c r="WSP442" s="154"/>
      <c r="WSQ442" s="154"/>
      <c r="WSR442" s="154"/>
      <c r="WSS442" s="154"/>
      <c r="WST442" s="154"/>
      <c r="WSU442" s="154"/>
      <c r="WSV442" s="154"/>
      <c r="WSW442" s="154"/>
      <c r="WSX442" s="154"/>
      <c r="WSY442" s="154"/>
      <c r="WSZ442" s="154"/>
      <c r="WTA442" s="154"/>
      <c r="WTB442" s="154"/>
      <c r="WTC442" s="154"/>
      <c r="WTD442" s="154"/>
      <c r="WTE442" s="154"/>
      <c r="WTF442" s="154"/>
      <c r="WTG442" s="154"/>
      <c r="WTH442" s="154"/>
      <c r="WTI442" s="154"/>
      <c r="WTJ442" s="154"/>
      <c r="WTK442" s="154"/>
      <c r="WTL442" s="154"/>
      <c r="WTM442" s="154"/>
      <c r="WTN442" s="154"/>
      <c r="WTO442" s="154"/>
      <c r="WTP442" s="154"/>
      <c r="WTQ442" s="154"/>
      <c r="WTR442" s="154"/>
      <c r="WTS442" s="154"/>
      <c r="WTT442" s="154"/>
      <c r="WTU442" s="154"/>
      <c r="WTV442" s="154"/>
      <c r="WTW442" s="154"/>
      <c r="WTX442" s="154"/>
      <c r="WTY442" s="154"/>
      <c r="WTZ442" s="154"/>
      <c r="WUA442" s="154"/>
      <c r="WUB442" s="154"/>
      <c r="WUC442" s="154"/>
      <c r="WUD442" s="154"/>
      <c r="WUE442" s="154"/>
      <c r="WUF442" s="154"/>
      <c r="WUG442" s="154"/>
      <c r="WUH442" s="154"/>
      <c r="WUI442" s="154"/>
      <c r="WUJ442" s="154"/>
      <c r="WUK442" s="154"/>
      <c r="WUL442" s="154"/>
      <c r="WUM442" s="154"/>
      <c r="WUN442" s="154"/>
      <c r="WUO442" s="154"/>
      <c r="WUP442" s="154"/>
      <c r="WUQ442" s="154"/>
      <c r="WUR442" s="154"/>
      <c r="WUS442" s="154"/>
      <c r="WUT442" s="154"/>
      <c r="WUU442" s="154"/>
      <c r="WUV442" s="154"/>
      <c r="WUW442" s="154"/>
      <c r="WUX442" s="154"/>
      <c r="WUY442" s="154"/>
      <c r="WUZ442" s="154"/>
      <c r="WVA442" s="154"/>
      <c r="WVB442" s="154"/>
      <c r="WVC442" s="154"/>
      <c r="WVD442" s="154"/>
      <c r="WVE442" s="154"/>
      <c r="WVF442" s="154"/>
      <c r="WVG442" s="154"/>
      <c r="WVH442" s="154"/>
      <c r="WVI442" s="154"/>
      <c r="WVJ442" s="154"/>
      <c r="WVK442" s="154"/>
      <c r="WVL442" s="154"/>
      <c r="WVM442" s="154"/>
      <c r="WVN442" s="154"/>
      <c r="WVO442" s="154"/>
      <c r="WVP442" s="154"/>
      <c r="WVQ442" s="154"/>
      <c r="WVR442" s="154"/>
      <c r="WVS442" s="154"/>
      <c r="WVT442" s="154"/>
      <c r="WVU442" s="154"/>
      <c r="WVV442" s="154"/>
      <c r="WVW442" s="154"/>
      <c r="WVX442" s="154"/>
      <c r="WVY442" s="154"/>
      <c r="WVZ442" s="154"/>
      <c r="WWA442" s="154"/>
      <c r="WWB442" s="154"/>
      <c r="WWC442" s="154"/>
      <c r="WWD442" s="154"/>
      <c r="WWE442" s="154"/>
      <c r="WWF442" s="154"/>
      <c r="WWG442" s="154"/>
      <c r="WWH442" s="154"/>
      <c r="WWI442" s="154"/>
      <c r="WWJ442" s="154"/>
      <c r="WWK442" s="154"/>
      <c r="WWL442" s="154"/>
      <c r="WWM442" s="154"/>
      <c r="WWN442" s="154"/>
      <c r="WWO442" s="154"/>
      <c r="WWP442" s="154"/>
      <c r="WWQ442" s="154"/>
      <c r="WWR442" s="154"/>
      <c r="WWS442" s="154"/>
      <c r="WWT442" s="154"/>
      <c r="WWU442" s="154"/>
      <c r="WWV442" s="154"/>
      <c r="WWW442" s="154"/>
      <c r="WWX442" s="154"/>
      <c r="WWY442" s="154"/>
      <c r="WWZ442" s="154"/>
      <c r="WXA442" s="154"/>
      <c r="WXB442" s="154"/>
      <c r="WXC442" s="154"/>
      <c r="WXD442" s="154"/>
      <c r="WXE442" s="154"/>
      <c r="WXF442" s="154"/>
      <c r="WXG442" s="154"/>
      <c r="WXH442" s="154"/>
      <c r="WXI442" s="154"/>
      <c r="WXJ442" s="154"/>
      <c r="WXK442" s="154"/>
      <c r="WXL442" s="154"/>
      <c r="WXM442" s="154"/>
      <c r="WXN442" s="154"/>
      <c r="WXO442" s="154"/>
      <c r="WXP442" s="154"/>
      <c r="WXQ442" s="154"/>
      <c r="WXR442" s="154"/>
      <c r="WXS442" s="154"/>
      <c r="WXT442" s="154"/>
      <c r="WXU442" s="154"/>
      <c r="WXV442" s="154"/>
      <c r="WXW442" s="154"/>
      <c r="WXX442" s="154"/>
      <c r="WXY442" s="154"/>
      <c r="WXZ442" s="154"/>
      <c r="WYA442" s="154"/>
      <c r="WYB442" s="154"/>
      <c r="WYC442" s="154"/>
      <c r="WYD442" s="154"/>
      <c r="WYE442" s="154"/>
      <c r="WYF442" s="154"/>
      <c r="WYG442" s="154"/>
      <c r="WYH442" s="154"/>
      <c r="WYI442" s="154"/>
      <c r="WYJ442" s="154"/>
      <c r="WYK442" s="154"/>
      <c r="WYL442" s="154"/>
      <c r="WYM442" s="154"/>
      <c r="WYN442" s="154"/>
      <c r="WYO442" s="154"/>
      <c r="WYP442" s="154"/>
      <c r="WYQ442" s="154"/>
      <c r="WYR442" s="154"/>
      <c r="WYS442" s="154"/>
      <c r="WYT442" s="154"/>
      <c r="WYU442" s="154"/>
      <c r="WYV442" s="154"/>
      <c r="WYW442" s="154"/>
      <c r="WYX442" s="154"/>
      <c r="WYY442" s="154"/>
      <c r="WYZ442" s="154"/>
      <c r="WZA442" s="154"/>
      <c r="WZB442" s="154"/>
      <c r="WZC442" s="154"/>
      <c r="WZD442" s="154"/>
      <c r="WZE442" s="154"/>
      <c r="WZF442" s="154"/>
      <c r="WZG442" s="154"/>
      <c r="WZH442" s="154"/>
      <c r="WZI442" s="154"/>
      <c r="WZJ442" s="154"/>
      <c r="WZK442" s="154"/>
      <c r="WZL442" s="154"/>
      <c r="WZM442" s="154"/>
      <c r="WZN442" s="154"/>
      <c r="WZO442" s="154"/>
      <c r="WZP442" s="154"/>
      <c r="WZQ442" s="154"/>
      <c r="WZR442" s="154"/>
      <c r="WZS442" s="154"/>
      <c r="WZT442" s="154"/>
      <c r="WZU442" s="154"/>
      <c r="WZV442" s="154"/>
      <c r="WZW442" s="154"/>
      <c r="WZX442" s="154"/>
      <c r="WZY442" s="154"/>
      <c r="WZZ442" s="154"/>
      <c r="XAA442" s="154"/>
      <c r="XAB442" s="154"/>
      <c r="XAC442" s="154"/>
      <c r="XAD442" s="154"/>
      <c r="XAE442" s="154"/>
      <c r="XAF442" s="154"/>
      <c r="XAG442" s="154"/>
      <c r="XAH442" s="154"/>
      <c r="XAI442" s="154"/>
      <c r="XAJ442" s="154"/>
      <c r="XAK442" s="154"/>
      <c r="XAL442" s="154"/>
      <c r="XAM442" s="154"/>
      <c r="XAN442" s="154"/>
      <c r="XAO442" s="154"/>
      <c r="XAP442" s="154"/>
      <c r="XAQ442" s="154"/>
      <c r="XAR442" s="154"/>
      <c r="XAS442" s="154"/>
      <c r="XAT442" s="154"/>
      <c r="XAU442" s="154"/>
      <c r="XAV442" s="154"/>
      <c r="XAW442" s="154"/>
      <c r="XAX442" s="154"/>
      <c r="XAY442" s="154"/>
      <c r="XAZ442" s="154"/>
      <c r="XBA442" s="154"/>
      <c r="XBB442" s="154"/>
      <c r="XBC442" s="154"/>
      <c r="XBD442" s="154"/>
      <c r="XBE442" s="154"/>
      <c r="XBF442" s="154"/>
      <c r="XBG442" s="154"/>
      <c r="XBH442" s="154"/>
      <c r="XBI442" s="154"/>
      <c r="XBJ442" s="154"/>
      <c r="XBK442" s="154"/>
      <c r="XBL442" s="154"/>
      <c r="XBM442" s="154"/>
      <c r="XBN442" s="154"/>
      <c r="XBO442" s="154"/>
      <c r="XBP442" s="154"/>
      <c r="XBQ442" s="154"/>
      <c r="XBR442" s="154"/>
      <c r="XBS442" s="154"/>
      <c r="XBT442" s="154"/>
      <c r="XBU442" s="154"/>
      <c r="XBV442" s="154"/>
      <c r="XBW442" s="154"/>
      <c r="XBX442" s="154"/>
      <c r="XBY442" s="154"/>
      <c r="XBZ442" s="154"/>
      <c r="XCA442" s="154"/>
      <c r="XCB442" s="154"/>
      <c r="XCC442" s="154"/>
      <c r="XCD442" s="154"/>
      <c r="XCE442" s="154"/>
      <c r="XCF442" s="154"/>
      <c r="XCG442" s="154"/>
      <c r="XCH442" s="154"/>
      <c r="XCI442" s="154"/>
      <c r="XCJ442" s="154"/>
      <c r="XCK442" s="154"/>
      <c r="XCL442" s="154"/>
      <c r="XCM442" s="154"/>
      <c r="XCN442" s="154"/>
      <c r="XCO442" s="154"/>
      <c r="XCP442" s="154"/>
      <c r="XCQ442" s="154"/>
      <c r="XCR442" s="154"/>
      <c r="XCS442" s="154"/>
      <c r="XCT442" s="154"/>
      <c r="XCU442" s="154"/>
      <c r="XCV442" s="154"/>
      <c r="XCW442" s="154"/>
      <c r="XCX442" s="154"/>
      <c r="XCY442" s="154"/>
      <c r="XCZ442" s="154"/>
      <c r="XDA442" s="154"/>
      <c r="XDB442" s="154"/>
      <c r="XDC442" s="154"/>
      <c r="XDD442" s="154"/>
      <c r="XDE442" s="154"/>
      <c r="XDF442" s="154"/>
      <c r="XDG442" s="154"/>
      <c r="XDH442" s="154"/>
      <c r="XDI442" s="154"/>
      <c r="XDJ442" s="154"/>
      <c r="XDK442" s="154"/>
      <c r="XDL442" s="154"/>
      <c r="XDM442" s="154"/>
      <c r="XDN442" s="154"/>
      <c r="XDO442" s="154"/>
      <c r="XDP442" s="154"/>
      <c r="XDQ442" s="154"/>
      <c r="XDR442" s="154"/>
      <c r="XDS442" s="154"/>
      <c r="XDT442" s="154"/>
      <c r="XDU442" s="154"/>
      <c r="XDV442" s="154"/>
      <c r="XDW442" s="154"/>
      <c r="XDX442" s="154"/>
      <c r="XDY442" s="154"/>
      <c r="XDZ442" s="154"/>
      <c r="XEA442" s="154"/>
      <c r="XEB442" s="154"/>
      <c r="XEC442" s="154"/>
      <c r="XED442" s="154"/>
      <c r="XEE442" s="154"/>
      <c r="XEF442" s="154"/>
      <c r="XEG442" s="154"/>
      <c r="XEH442" s="154"/>
      <c r="XEI442" s="154"/>
      <c r="XEJ442" s="154"/>
      <c r="XEK442" s="154"/>
      <c r="XEL442" s="154"/>
      <c r="XEM442" s="154"/>
      <c r="XEN442" s="154"/>
      <c r="XEO442" s="154"/>
      <c r="XEP442" s="154"/>
      <c r="XEQ442" s="154"/>
      <c r="XER442" s="154"/>
      <c r="XES442" s="154"/>
      <c r="XET442" s="154"/>
      <c r="XEU442" s="154"/>
      <c r="XEV442" s="154"/>
      <c r="XEW442" s="154"/>
      <c r="XEX442" s="154"/>
      <c r="XEY442" s="154"/>
      <c r="XEZ442" s="154"/>
      <c r="XFA442" s="154"/>
      <c r="XFB442" s="154"/>
      <c r="XFC442" s="154"/>
      <c r="XFD442" s="154"/>
    </row>
    <row r="443" spans="1:16384" hidden="1" outlineLevel="2" x14ac:dyDescent="0.2">
      <c r="B443" s="159" t="s">
        <v>66</v>
      </c>
      <c r="C443" s="155"/>
      <c r="D443" s="155"/>
      <c r="E443" s="155"/>
      <c r="F443" s="155" t="s">
        <v>401</v>
      </c>
      <c r="G443" s="155"/>
      <c r="H443" s="7"/>
      <c r="I443" s="155">
        <v>0</v>
      </c>
      <c r="J443" s="155">
        <v>0</v>
      </c>
      <c r="K443" s="155">
        <v>0</v>
      </c>
      <c r="L443" s="155">
        <v>0</v>
      </c>
      <c r="M443" s="155">
        <v>0</v>
      </c>
      <c r="N443" s="155">
        <v>624.50726573111524</v>
      </c>
      <c r="O443" s="155">
        <v>628.01875503133988</v>
      </c>
      <c r="P443" s="155">
        <v>908.05380584873024</v>
      </c>
      <c r="Q443" s="155">
        <v>632.6844455742314</v>
      </c>
      <c r="R443" s="155">
        <v>629.70525642121174</v>
      </c>
      <c r="S443" s="155">
        <v>631.52212498721815</v>
      </c>
      <c r="T443" s="155">
        <v>989.11133928600907</v>
      </c>
      <c r="U443" s="155">
        <v>647.2794501294627</v>
      </c>
      <c r="V443" s="155">
        <v>682.47214018054535</v>
      </c>
      <c r="W443" s="155">
        <v>646.26124183627849</v>
      </c>
      <c r="X443" s="155">
        <v>649.9429074749188</v>
      </c>
      <c r="Y443" s="155">
        <v>931.32299518064315</v>
      </c>
      <c r="Z443" s="155">
        <v>472.86221682566116</v>
      </c>
      <c r="AA443" s="155">
        <v>463.36206582784871</v>
      </c>
      <c r="AB443" s="155">
        <v>467.06041870234276</v>
      </c>
      <c r="AC443" s="155">
        <v>657.88467355640034</v>
      </c>
      <c r="AD443" s="155">
        <v>388.12742443489532</v>
      </c>
      <c r="AE443" s="155">
        <v>366.89223700651252</v>
      </c>
      <c r="AF443" s="155">
        <v>368.69601969812328</v>
      </c>
      <c r="AG443" s="155">
        <f t="shared" ref="AG443:AJ443" si="149">MAX(IF(AF$25="","",AG442+AG440),0)</f>
        <v>366.20371999605766</v>
      </c>
      <c r="AH443" s="155">
        <f t="shared" si="149"/>
        <v>370.00375960694902</v>
      </c>
      <c r="AI443" s="155">
        <f t="shared" si="149"/>
        <v>491.90957884622907</v>
      </c>
      <c r="AJ443" s="221">
        <f t="shared" si="149"/>
        <v>144.82915226714141</v>
      </c>
      <c r="AL443" s="152"/>
      <c r="AM443" s="152"/>
      <c r="AN443" s="152"/>
      <c r="AO443" s="152"/>
      <c r="AP443" s="152"/>
      <c r="AQ443" s="152"/>
      <c r="AR443" s="152"/>
      <c r="AS443" s="152"/>
      <c r="AT443" s="152"/>
      <c r="AU443" s="152"/>
      <c r="AV443" s="152"/>
      <c r="AW443" s="152"/>
      <c r="AX443" s="152"/>
      <c r="AY443" s="152"/>
      <c r="AZ443" s="152"/>
      <c r="BA443" s="152"/>
      <c r="BB443" s="152"/>
      <c r="BC443" s="152"/>
      <c r="BD443" s="152"/>
      <c r="BE443" s="152"/>
      <c r="BF443" s="152"/>
      <c r="BG443" s="152"/>
      <c r="BH443" s="152"/>
      <c r="BI443" s="152"/>
      <c r="BJ443" s="152"/>
      <c r="BK443" s="152"/>
      <c r="BL443" s="152"/>
      <c r="BM443" s="152"/>
      <c r="BN443" s="152"/>
      <c r="BO443" s="152"/>
      <c r="BP443" s="152"/>
      <c r="BQ443" s="152"/>
    </row>
    <row r="444" spans="1:16384" hidden="1" outlineLevel="2" x14ac:dyDescent="0.2">
      <c r="B444" s="69"/>
      <c r="C444" s="152"/>
      <c r="D444" s="152"/>
      <c r="E444" s="152"/>
      <c r="F444" s="152"/>
      <c r="G444" s="152"/>
      <c r="H444" s="152"/>
      <c r="I444" s="152"/>
      <c r="J444" s="152"/>
      <c r="K444" s="152"/>
      <c r="L444" s="152"/>
      <c r="M444" s="7"/>
      <c r="N444" s="152"/>
      <c r="O444" s="152"/>
      <c r="P444" s="152"/>
      <c r="Q444" s="152"/>
      <c r="R444" s="152"/>
      <c r="S444" s="152"/>
      <c r="T444" s="152"/>
      <c r="U444" s="152"/>
      <c r="V444" s="152"/>
      <c r="W444" s="152"/>
      <c r="X444" s="152"/>
      <c r="Y444" s="152"/>
      <c r="Z444" s="152"/>
      <c r="AA444" s="152"/>
      <c r="AB444" s="152"/>
      <c r="AC444" s="152"/>
      <c r="AD444" s="152"/>
      <c r="AE444" s="152"/>
      <c r="AF444" s="152"/>
      <c r="AG444" s="152"/>
      <c r="AH444" s="152"/>
      <c r="AI444" s="152"/>
      <c r="AJ444" s="27"/>
      <c r="AL444" s="152"/>
      <c r="AM444" s="152"/>
      <c r="AN444" s="152"/>
      <c r="AO444" s="152"/>
      <c r="AP444" s="152"/>
      <c r="AQ444" s="152"/>
      <c r="AR444" s="152"/>
      <c r="AS444" s="152"/>
      <c r="AT444" s="152"/>
      <c r="AU444" s="152"/>
      <c r="AV444" s="152"/>
      <c r="AW444" s="152"/>
      <c r="AX444" s="152"/>
      <c r="AY444" s="152"/>
      <c r="AZ444" s="152"/>
      <c r="BA444" s="152"/>
      <c r="BB444" s="152"/>
      <c r="BC444" s="152"/>
      <c r="BD444" s="152"/>
      <c r="BE444" s="152"/>
      <c r="BF444" s="152"/>
      <c r="BG444" s="152"/>
      <c r="BH444" s="152"/>
      <c r="BI444" s="152"/>
      <c r="BJ444" s="152"/>
      <c r="BK444" s="152"/>
      <c r="BL444" s="152"/>
      <c r="BM444" s="152"/>
      <c r="BN444" s="152"/>
      <c r="BO444" s="152"/>
      <c r="BP444" s="152"/>
      <c r="BQ444" s="152"/>
    </row>
    <row r="445" spans="1:16384" hidden="1" outlineLevel="2" x14ac:dyDescent="0.2">
      <c r="B445" s="159" t="s">
        <v>432</v>
      </c>
      <c r="C445" s="152"/>
      <c r="D445" s="152"/>
      <c r="E445" s="152"/>
      <c r="F445" s="152"/>
      <c r="G445" s="152"/>
      <c r="H445" s="152"/>
      <c r="I445" s="152"/>
      <c r="J445" s="152"/>
      <c r="K445" s="152"/>
      <c r="L445" s="152"/>
      <c r="M445" s="7"/>
      <c r="N445" s="152"/>
      <c r="O445" s="152"/>
      <c r="P445" s="152"/>
      <c r="Q445" s="152"/>
      <c r="R445" s="152"/>
      <c r="S445" s="152"/>
      <c r="T445" s="152"/>
      <c r="U445" s="152"/>
      <c r="V445" s="152"/>
      <c r="W445" s="152"/>
      <c r="X445" s="152"/>
      <c r="Y445" s="152"/>
      <c r="Z445" s="152"/>
      <c r="AA445" s="152"/>
      <c r="AB445" s="152"/>
      <c r="AC445" s="152"/>
      <c r="AD445" s="152"/>
      <c r="AE445" s="152"/>
      <c r="AF445" s="152"/>
      <c r="AG445" s="152"/>
      <c r="AH445" s="152"/>
      <c r="AI445" s="152"/>
      <c r="AJ445" s="27"/>
      <c r="AL445" s="152"/>
      <c r="AM445" s="152"/>
      <c r="AN445" s="152"/>
      <c r="AO445" s="152"/>
      <c r="AP445" s="152"/>
      <c r="AQ445" s="152"/>
      <c r="AR445" s="152"/>
      <c r="AS445" s="152"/>
      <c r="AT445" s="152"/>
      <c r="AU445" s="152"/>
      <c r="AV445" s="152"/>
      <c r="AW445" s="152"/>
      <c r="AX445" s="152"/>
      <c r="AY445" s="152"/>
      <c r="AZ445" s="152"/>
      <c r="BA445" s="152"/>
      <c r="BB445" s="152"/>
      <c r="BC445" s="152"/>
      <c r="BD445" s="152"/>
      <c r="BE445" s="152"/>
      <c r="BF445" s="152"/>
      <c r="BG445" s="152"/>
      <c r="BH445" s="152"/>
      <c r="BI445" s="152"/>
      <c r="BJ445" s="152"/>
      <c r="BK445" s="152"/>
      <c r="BL445" s="152"/>
      <c r="BM445" s="152"/>
      <c r="BN445" s="152"/>
      <c r="BO445" s="152"/>
      <c r="BP445" s="152"/>
      <c r="BQ445" s="152"/>
    </row>
    <row r="446" spans="1:16384" hidden="1" outlineLevel="2" x14ac:dyDescent="0.2">
      <c r="B446" s="29" t="s">
        <v>75</v>
      </c>
      <c r="C446" s="152"/>
      <c r="D446" s="152"/>
      <c r="E446" s="152"/>
      <c r="F446" s="152" t="s">
        <v>431</v>
      </c>
      <c r="G446" s="152"/>
      <c r="H446" s="7"/>
      <c r="I446" s="152">
        <v>1</v>
      </c>
      <c r="J446" s="152">
        <v>1</v>
      </c>
      <c r="K446" s="152">
        <v>1</v>
      </c>
      <c r="L446" s="152">
        <v>1</v>
      </c>
      <c r="M446" s="152">
        <v>1</v>
      </c>
      <c r="N446" s="152">
        <v>1</v>
      </c>
      <c r="O446" s="152">
        <v>1</v>
      </c>
      <c r="P446" s="152">
        <v>1</v>
      </c>
      <c r="Q446" s="152">
        <v>1</v>
      </c>
      <c r="R446" s="152">
        <v>1</v>
      </c>
      <c r="S446" s="152">
        <v>1</v>
      </c>
      <c r="T446" s="152">
        <v>1</v>
      </c>
      <c r="U446" s="152">
        <v>1</v>
      </c>
      <c r="V446" s="152">
        <v>1</v>
      </c>
      <c r="W446" s="152">
        <v>1</v>
      </c>
      <c r="X446" s="152">
        <v>1</v>
      </c>
      <c r="Y446" s="152">
        <v>1</v>
      </c>
      <c r="Z446" s="152">
        <v>1</v>
      </c>
      <c r="AA446" s="152">
        <v>1</v>
      </c>
      <c r="AB446" s="152">
        <v>1</v>
      </c>
      <c r="AC446" s="152">
        <v>1</v>
      </c>
      <c r="AD446" s="152">
        <v>1</v>
      </c>
      <c r="AE446" s="152">
        <v>1</v>
      </c>
      <c r="AF446" s="152">
        <v>1</v>
      </c>
      <c r="AG446" s="152">
        <f t="shared" ref="AG446:AJ446" si="150">AG430</f>
        <v>1</v>
      </c>
      <c r="AH446" s="152">
        <f t="shared" si="150"/>
        <v>1</v>
      </c>
      <c r="AI446" s="152">
        <f t="shared" si="150"/>
        <v>1</v>
      </c>
      <c r="AJ446" s="27">
        <f t="shared" si="150"/>
        <v>1</v>
      </c>
      <c r="AL446" s="152"/>
      <c r="AM446" s="152"/>
      <c r="AN446" s="152"/>
      <c r="AO446" s="152"/>
      <c r="AP446" s="152"/>
      <c r="AQ446" s="152"/>
      <c r="AR446" s="152"/>
      <c r="AS446" s="152"/>
      <c r="AT446" s="152"/>
      <c r="AU446" s="152"/>
      <c r="AV446" s="152"/>
      <c r="AW446" s="152"/>
      <c r="AX446" s="152"/>
      <c r="AY446" s="152"/>
      <c r="AZ446" s="152"/>
      <c r="BA446" s="152"/>
      <c r="BB446" s="152"/>
      <c r="BC446" s="152"/>
      <c r="BD446" s="152"/>
      <c r="BE446" s="152"/>
      <c r="BF446" s="152"/>
      <c r="BG446" s="152"/>
      <c r="BH446" s="152"/>
      <c r="BI446" s="152"/>
      <c r="BJ446" s="152"/>
      <c r="BK446" s="152"/>
      <c r="BL446" s="152"/>
      <c r="BM446" s="152"/>
      <c r="BN446" s="152"/>
      <c r="BO446" s="152"/>
      <c r="BP446" s="152"/>
      <c r="BQ446" s="152"/>
    </row>
    <row r="447" spans="1:16384" hidden="1" outlineLevel="2" x14ac:dyDescent="0.2">
      <c r="B447" s="29" t="s">
        <v>74</v>
      </c>
      <c r="C447" s="152"/>
      <c r="D447" s="152"/>
      <c r="E447" s="152"/>
      <c r="F447" s="152" t="s">
        <v>401</v>
      </c>
      <c r="G447" s="152"/>
      <c r="H447" s="7"/>
      <c r="I447" s="154">
        <v>6926.9413629999999</v>
      </c>
      <c r="J447" s="154">
        <v>7273.2884311500002</v>
      </c>
      <c r="K447" s="154">
        <v>7636.9528527074999</v>
      </c>
      <c r="L447" s="154">
        <v>8018.8004953428754</v>
      </c>
      <c r="M447" s="154">
        <v>8419.7405201100191</v>
      </c>
      <c r="N447" s="154">
        <v>8840.7275461155205</v>
      </c>
      <c r="O447" s="154">
        <v>8597.6855672390357</v>
      </c>
      <c r="P447" s="154">
        <v>8340.1826801186453</v>
      </c>
      <c r="Q447" s="154">
        <v>7784.8642764447395</v>
      </c>
      <c r="R447" s="154">
        <v>7486.23513039513</v>
      </c>
      <c r="S447" s="154">
        <v>7177.2945865316924</v>
      </c>
      <c r="T447" s="154">
        <v>6852.6781143768485</v>
      </c>
      <c r="U447" s="154">
        <v>6147.9556384335674</v>
      </c>
      <c r="V447" s="154">
        <v>5761.1887211704425</v>
      </c>
      <c r="W447" s="154">
        <v>5321.1425781628122</v>
      </c>
      <c r="X447" s="154">
        <v>4898.434586810321</v>
      </c>
      <c r="Y447" s="154">
        <v>4453.0555255431336</v>
      </c>
      <c r="Z447" s="154">
        <v>3700.082422986578</v>
      </c>
      <c r="AA447" s="154">
        <v>3382.1439071322666</v>
      </c>
      <c r="AB447" s="154">
        <v>3059.6971136336729</v>
      </c>
      <c r="AC447" s="154">
        <v>2719.0467162091418</v>
      </c>
      <c r="AD447" s="154">
        <v>2168.0676698477355</v>
      </c>
      <c r="AE447" s="154">
        <v>1868.2343521439075</v>
      </c>
      <c r="AF447" s="154">
        <v>1576.7000553002356</v>
      </c>
      <c r="AG447" s="154">
        <f t="shared" ref="AG447:AJ447" si="151">IF(AF$25="","",AG446*AG439)</f>
        <v>1270.2817628746889</v>
      </c>
      <c r="AH447" s="154">
        <f t="shared" si="151"/>
        <v>952.70589795937644</v>
      </c>
      <c r="AI447" s="154">
        <f t="shared" si="151"/>
        <v>617.0403372475796</v>
      </c>
      <c r="AJ447" s="222">
        <f t="shared" si="151"/>
        <v>141.7288340228921</v>
      </c>
      <c r="AL447" s="152"/>
      <c r="AM447" s="152"/>
      <c r="AN447" s="152"/>
      <c r="AO447" s="152"/>
      <c r="AP447" s="152"/>
      <c r="AQ447" s="152"/>
      <c r="AR447" s="152"/>
      <c r="AS447" s="152"/>
      <c r="AT447" s="152"/>
      <c r="AU447" s="152"/>
      <c r="AV447" s="152"/>
      <c r="AW447" s="152"/>
      <c r="AX447" s="152"/>
      <c r="AY447" s="152"/>
      <c r="AZ447" s="152"/>
      <c r="BA447" s="152"/>
      <c r="BB447" s="152"/>
      <c r="BC447" s="152"/>
      <c r="BD447" s="152"/>
      <c r="BE447" s="152"/>
      <c r="BF447" s="152"/>
      <c r="BG447" s="152"/>
      <c r="BH447" s="152"/>
      <c r="BI447" s="152"/>
      <c r="BJ447" s="152"/>
      <c r="BK447" s="152"/>
      <c r="BL447" s="152"/>
      <c r="BM447" s="152"/>
      <c r="BN447" s="152"/>
      <c r="BO447" s="152"/>
      <c r="BP447" s="152"/>
      <c r="BQ447" s="152"/>
    </row>
    <row r="448" spans="1:16384" hidden="1" outlineLevel="2" x14ac:dyDescent="0.2">
      <c r="B448" s="69" t="s">
        <v>268</v>
      </c>
      <c r="C448" s="152"/>
      <c r="D448" s="152"/>
      <c r="E448" s="152"/>
      <c r="F448" s="152" t="s">
        <v>401</v>
      </c>
      <c r="G448" s="152"/>
      <c r="H448" s="7"/>
      <c r="I448" s="154">
        <v>-346.34706815000004</v>
      </c>
      <c r="J448" s="154">
        <v>-363.66442155750002</v>
      </c>
      <c r="K448" s="154">
        <v>-381.847642635375</v>
      </c>
      <c r="L448" s="154">
        <v>-400.94002476714377</v>
      </c>
      <c r="M448" s="154">
        <v>-420.98702600550098</v>
      </c>
      <c r="N448" s="154">
        <v>243.04197887648436</v>
      </c>
      <c r="O448" s="154">
        <v>257.5028871203906</v>
      </c>
      <c r="P448" s="154">
        <v>555.31840367390623</v>
      </c>
      <c r="Q448" s="154">
        <v>298.62914604960935</v>
      </c>
      <c r="R448" s="154">
        <v>308.94054386343748</v>
      </c>
      <c r="S448" s="154">
        <v>324.61647215484379</v>
      </c>
      <c r="T448" s="154">
        <v>704.72247594328121</v>
      </c>
      <c r="U448" s="154">
        <v>386.76691726312498</v>
      </c>
      <c r="V448" s="154">
        <v>440.04614300763046</v>
      </c>
      <c r="W448" s="154">
        <v>422.70799135249126</v>
      </c>
      <c r="X448" s="154">
        <v>445.37906126718701</v>
      </c>
      <c r="Y448" s="154">
        <v>752.97310255655577</v>
      </c>
      <c r="Z448" s="154">
        <v>317.93851585431145</v>
      </c>
      <c r="AA448" s="154">
        <v>322.44679349859376</v>
      </c>
      <c r="AB448" s="154">
        <v>340.65039742453121</v>
      </c>
      <c r="AC448" s="154">
        <v>550.97904636140618</v>
      </c>
      <c r="AD448" s="154">
        <v>299.83331770382813</v>
      </c>
      <c r="AE448" s="154">
        <v>291.53429684367188</v>
      </c>
      <c r="AF448" s="154">
        <v>306.41829242554684</v>
      </c>
      <c r="AG448" s="154">
        <f t="shared" ref="AG448:AJ448" si="152">IF(AF$25="","",AG446*AG440)</f>
        <v>317.57586491531248</v>
      </c>
      <c r="AH448" s="154">
        <f t="shared" si="152"/>
        <v>335.66556071179684</v>
      </c>
      <c r="AI448" s="154">
        <f t="shared" si="152"/>
        <v>475.3115032246875</v>
      </c>
      <c r="AJ448" s="222">
        <f t="shared" si="152"/>
        <v>141.72883402289062</v>
      </c>
      <c r="AL448" s="152"/>
      <c r="AM448" s="152"/>
      <c r="AN448" s="152"/>
      <c r="AO448" s="152"/>
      <c r="AP448" s="152"/>
      <c r="AQ448" s="152"/>
      <c r="AR448" s="152"/>
      <c r="AS448" s="152"/>
      <c r="AT448" s="152"/>
      <c r="AU448" s="152"/>
      <c r="AV448" s="152"/>
      <c r="AW448" s="152"/>
      <c r="AX448" s="152"/>
      <c r="AY448" s="152"/>
      <c r="AZ448" s="152"/>
      <c r="BA448" s="152"/>
      <c r="BB448" s="152"/>
      <c r="BC448" s="152"/>
      <c r="BD448" s="152"/>
      <c r="BE448" s="152"/>
      <c r="BF448" s="152"/>
      <c r="BG448" s="152"/>
      <c r="BH448" s="152"/>
      <c r="BI448" s="152"/>
      <c r="BJ448" s="152"/>
      <c r="BK448" s="152"/>
      <c r="BL448" s="152"/>
      <c r="BM448" s="152"/>
      <c r="BN448" s="152"/>
      <c r="BO448" s="152"/>
      <c r="BP448" s="152"/>
      <c r="BQ448" s="152"/>
    </row>
    <row r="449" spans="2:69" hidden="1" outlineLevel="2" x14ac:dyDescent="0.2">
      <c r="B449" s="56" t="s">
        <v>71</v>
      </c>
      <c r="C449" s="155"/>
      <c r="D449" s="155"/>
      <c r="E449" s="155"/>
      <c r="F449" s="155" t="s">
        <v>401</v>
      </c>
      <c r="G449" s="155"/>
      <c r="H449" s="7"/>
      <c r="I449" s="156">
        <v>7273.2884311500002</v>
      </c>
      <c r="J449" s="156">
        <v>7636.9528527074999</v>
      </c>
      <c r="K449" s="156">
        <v>8018.8004953428754</v>
      </c>
      <c r="L449" s="156">
        <v>8419.7405201100191</v>
      </c>
      <c r="M449" s="156">
        <v>8840.7275461155205</v>
      </c>
      <c r="N449" s="156">
        <v>8597.6855672390357</v>
      </c>
      <c r="O449" s="156">
        <v>8340.1826801186453</v>
      </c>
      <c r="P449" s="156">
        <v>7784.8642764447395</v>
      </c>
      <c r="Q449" s="156">
        <v>7486.23513039513</v>
      </c>
      <c r="R449" s="156">
        <v>7177.2945865316924</v>
      </c>
      <c r="S449" s="156">
        <v>6852.6781143768485</v>
      </c>
      <c r="T449" s="156">
        <v>6147.9556384335674</v>
      </c>
      <c r="U449" s="156">
        <v>5761.1887211704425</v>
      </c>
      <c r="V449" s="156">
        <v>5321.1425781628122</v>
      </c>
      <c r="W449" s="156">
        <v>4898.434586810321</v>
      </c>
      <c r="X449" s="156">
        <v>4453.0555255431336</v>
      </c>
      <c r="Y449" s="156">
        <v>3700.082422986578</v>
      </c>
      <c r="Z449" s="156">
        <v>3382.1439071322666</v>
      </c>
      <c r="AA449" s="156">
        <v>3059.6971136336729</v>
      </c>
      <c r="AB449" s="156">
        <v>2719.0467162091418</v>
      </c>
      <c r="AC449" s="156">
        <v>2168.0676698477355</v>
      </c>
      <c r="AD449" s="156">
        <v>1868.2343521439075</v>
      </c>
      <c r="AE449" s="156">
        <v>1576.7000553002356</v>
      </c>
      <c r="AF449" s="156">
        <v>1270.2817628746889</v>
      </c>
      <c r="AG449" s="156">
        <f t="shared" ref="AG449:AJ449" si="153">IF(AF$25="","",AG446*AG441)</f>
        <v>952.70589795937644</v>
      </c>
      <c r="AH449" s="156">
        <f t="shared" si="153"/>
        <v>617.0403372475796</v>
      </c>
      <c r="AI449" s="156">
        <f t="shared" si="153"/>
        <v>141.7288340228921</v>
      </c>
      <c r="AJ449" s="223">
        <f t="shared" si="153"/>
        <v>1.4779288903810084E-12</v>
      </c>
      <c r="AL449" s="152"/>
      <c r="AM449" s="152"/>
      <c r="AN449" s="152"/>
      <c r="AO449" s="152"/>
      <c r="AP449" s="152"/>
      <c r="AQ449" s="152"/>
      <c r="AR449" s="152"/>
      <c r="AS449" s="152"/>
      <c r="AT449" s="152"/>
      <c r="AU449" s="152"/>
      <c r="AV449" s="152"/>
      <c r="AW449" s="152"/>
      <c r="AX449" s="152"/>
      <c r="AY449" s="152"/>
      <c r="AZ449" s="152"/>
      <c r="BA449" s="152"/>
      <c r="BB449" s="152"/>
      <c r="BC449" s="152"/>
      <c r="BD449" s="152"/>
      <c r="BE449" s="152"/>
      <c r="BF449" s="152"/>
      <c r="BG449" s="152"/>
      <c r="BH449" s="152"/>
      <c r="BI449" s="152"/>
      <c r="BJ449" s="152"/>
      <c r="BK449" s="152"/>
      <c r="BL449" s="152"/>
      <c r="BM449" s="152"/>
      <c r="BN449" s="152"/>
      <c r="BO449" s="152"/>
      <c r="BP449" s="152"/>
      <c r="BQ449" s="152"/>
    </row>
    <row r="450" spans="2:69" hidden="1" outlineLevel="2" x14ac:dyDescent="0.2">
      <c r="B450" s="63" t="s">
        <v>267</v>
      </c>
      <c r="C450" s="152"/>
      <c r="D450" s="152"/>
      <c r="E450" s="152"/>
      <c r="F450" s="152" t="s">
        <v>401</v>
      </c>
      <c r="G450" s="152"/>
      <c r="H450" s="7"/>
      <c r="I450" s="154">
        <v>0</v>
      </c>
      <c r="J450" s="154">
        <v>0</v>
      </c>
      <c r="K450" s="154">
        <v>0</v>
      </c>
      <c r="L450" s="154">
        <v>0</v>
      </c>
      <c r="M450" s="154">
        <v>0</v>
      </c>
      <c r="N450" s="154">
        <v>381.4652868546309</v>
      </c>
      <c r="O450" s="154">
        <v>370.51586791094923</v>
      </c>
      <c r="P450" s="154">
        <v>352.735402174824</v>
      </c>
      <c r="Q450" s="154">
        <v>334.05529952462211</v>
      </c>
      <c r="R450" s="154">
        <v>320.76471255777426</v>
      </c>
      <c r="S450" s="154">
        <v>306.9056528323743</v>
      </c>
      <c r="T450" s="154">
        <v>284.3888633427278</v>
      </c>
      <c r="U450" s="154">
        <v>260.51253286633772</v>
      </c>
      <c r="V450" s="154">
        <v>242.42599717291492</v>
      </c>
      <c r="W450" s="154">
        <v>223.55325048378725</v>
      </c>
      <c r="X450" s="154">
        <v>204.56384620773181</v>
      </c>
      <c r="Y450" s="154">
        <v>178.34989262408743</v>
      </c>
      <c r="Z450" s="154">
        <v>154.92370097134972</v>
      </c>
      <c r="AA450" s="154">
        <v>140.91527232925492</v>
      </c>
      <c r="AB450" s="154">
        <v>126.41002127781157</v>
      </c>
      <c r="AC450" s="154">
        <v>106.90562719499418</v>
      </c>
      <c r="AD450" s="154">
        <v>88.294106731067188</v>
      </c>
      <c r="AE450" s="154">
        <v>75.357940162840634</v>
      </c>
      <c r="AF450" s="154">
        <v>62.277727272576463</v>
      </c>
      <c r="AG450" s="154">
        <f t="shared" ref="AG450:AJ450" si="154">IF(AF$25="","",AG446*AG442)</f>
        <v>48.627855080745178</v>
      </c>
      <c r="AH450" s="154">
        <f t="shared" si="154"/>
        <v>34.338198895152161</v>
      </c>
      <c r="AI450" s="154">
        <f t="shared" si="154"/>
        <v>16.598075621541568</v>
      </c>
      <c r="AJ450" s="222">
        <f t="shared" si="154"/>
        <v>3.1003182442507971</v>
      </c>
      <c r="AL450" s="152"/>
      <c r="AM450" s="152"/>
      <c r="AN450" s="152"/>
      <c r="AO450" s="152"/>
      <c r="AP450" s="152"/>
      <c r="AQ450" s="152"/>
      <c r="AR450" s="152"/>
      <c r="AS450" s="152"/>
      <c r="AT450" s="152"/>
      <c r="AU450" s="152"/>
      <c r="AV450" s="152"/>
      <c r="AW450" s="152"/>
      <c r="AX450" s="152"/>
      <c r="AY450" s="152"/>
      <c r="AZ450" s="152"/>
      <c r="BA450" s="152"/>
      <c r="BB450" s="152"/>
      <c r="BC450" s="152"/>
      <c r="BD450" s="152"/>
      <c r="BE450" s="152"/>
      <c r="BF450" s="152"/>
      <c r="BG450" s="152"/>
      <c r="BH450" s="152"/>
      <c r="BI450" s="152"/>
      <c r="BJ450" s="152"/>
      <c r="BK450" s="152"/>
      <c r="BL450" s="152"/>
      <c r="BM450" s="152"/>
      <c r="BN450" s="152"/>
      <c r="BO450" s="152"/>
      <c r="BP450" s="152"/>
      <c r="BQ450" s="152"/>
    </row>
    <row r="451" spans="2:69" hidden="1" outlineLevel="2" x14ac:dyDescent="0.2">
      <c r="B451" s="56" t="s">
        <v>66</v>
      </c>
      <c r="C451" s="155"/>
      <c r="D451" s="155"/>
      <c r="E451" s="155"/>
      <c r="F451" s="155" t="s">
        <v>401</v>
      </c>
      <c r="G451" s="155"/>
      <c r="H451" s="7"/>
      <c r="I451" s="156">
        <v>0</v>
      </c>
      <c r="J451" s="156">
        <v>0</v>
      </c>
      <c r="K451" s="156">
        <v>0</v>
      </c>
      <c r="L451" s="156">
        <v>0</v>
      </c>
      <c r="M451" s="156">
        <v>0</v>
      </c>
      <c r="N451" s="156">
        <v>624.50726573111524</v>
      </c>
      <c r="O451" s="156">
        <v>628.01875503133988</v>
      </c>
      <c r="P451" s="156">
        <v>908.05380584873024</v>
      </c>
      <c r="Q451" s="156">
        <v>632.6844455742314</v>
      </c>
      <c r="R451" s="156">
        <v>629.70525642121174</v>
      </c>
      <c r="S451" s="156">
        <v>631.52212498721815</v>
      </c>
      <c r="T451" s="156">
        <v>989.11133928600907</v>
      </c>
      <c r="U451" s="156">
        <v>647.2794501294627</v>
      </c>
      <c r="V451" s="156">
        <v>682.47214018054535</v>
      </c>
      <c r="W451" s="156">
        <v>646.26124183627849</v>
      </c>
      <c r="X451" s="156">
        <v>649.9429074749188</v>
      </c>
      <c r="Y451" s="156">
        <v>931.32299518064315</v>
      </c>
      <c r="Z451" s="156">
        <v>472.86221682566116</v>
      </c>
      <c r="AA451" s="156">
        <v>463.36206582784871</v>
      </c>
      <c r="AB451" s="156">
        <v>467.06041870234276</v>
      </c>
      <c r="AC451" s="156">
        <v>657.88467355640034</v>
      </c>
      <c r="AD451" s="156">
        <v>388.12742443489532</v>
      </c>
      <c r="AE451" s="156">
        <v>366.89223700651252</v>
      </c>
      <c r="AF451" s="156">
        <v>368.69601969812328</v>
      </c>
      <c r="AG451" s="156">
        <f t="shared" ref="AG451:AJ451" si="155">IF(AF$25="","",AG446*AG443)</f>
        <v>366.20371999605766</v>
      </c>
      <c r="AH451" s="156">
        <f t="shared" si="155"/>
        <v>370.00375960694902</v>
      </c>
      <c r="AI451" s="156">
        <f t="shared" si="155"/>
        <v>491.90957884622907</v>
      </c>
      <c r="AJ451" s="223">
        <f t="shared" si="155"/>
        <v>144.82915226714141</v>
      </c>
      <c r="AL451" s="152"/>
      <c r="AM451" s="152"/>
      <c r="AN451" s="152"/>
      <c r="AO451" s="152"/>
      <c r="AP451" s="152"/>
      <c r="AQ451" s="152"/>
      <c r="AR451" s="152"/>
      <c r="AS451" s="152"/>
      <c r="AT451" s="152"/>
      <c r="AU451" s="152"/>
      <c r="AV451" s="152"/>
      <c r="AW451" s="152"/>
      <c r="AX451" s="152"/>
      <c r="AY451" s="152"/>
      <c r="AZ451" s="152"/>
      <c r="BA451" s="152"/>
      <c r="BB451" s="152"/>
      <c r="BC451" s="152"/>
      <c r="BD451" s="152"/>
      <c r="BE451" s="152"/>
      <c r="BF451" s="152"/>
      <c r="BG451" s="152"/>
      <c r="BH451" s="152"/>
      <c r="BI451" s="152"/>
      <c r="BJ451" s="152"/>
      <c r="BK451" s="152"/>
      <c r="BL451" s="152"/>
      <c r="BM451" s="152"/>
      <c r="BN451" s="152"/>
      <c r="BO451" s="152"/>
      <c r="BP451" s="152"/>
      <c r="BQ451" s="152"/>
    </row>
    <row r="452" spans="2:69" hidden="1" outlineLevel="2" x14ac:dyDescent="0.2">
      <c r="B452" s="29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224"/>
      <c r="AL452" s="152"/>
      <c r="AM452" s="152"/>
      <c r="AN452" s="152"/>
      <c r="AO452" s="152"/>
      <c r="AP452" s="152"/>
      <c r="AQ452" s="152"/>
      <c r="AR452" s="152"/>
      <c r="AS452" s="152"/>
      <c r="AT452" s="152"/>
      <c r="AU452" s="152"/>
      <c r="AV452" s="152"/>
      <c r="AW452" s="152"/>
      <c r="AX452" s="152"/>
      <c r="AY452" s="152"/>
      <c r="AZ452" s="152"/>
      <c r="BA452" s="152"/>
      <c r="BB452" s="152"/>
      <c r="BC452" s="152"/>
      <c r="BD452" s="152"/>
      <c r="BE452" s="152"/>
      <c r="BF452" s="152"/>
      <c r="BG452" s="152"/>
      <c r="BH452" s="152"/>
      <c r="BI452" s="152"/>
      <c r="BJ452" s="152"/>
      <c r="BK452" s="152"/>
      <c r="BL452" s="152"/>
      <c r="BM452" s="152"/>
      <c r="BN452" s="152"/>
      <c r="BO452" s="152"/>
      <c r="BP452" s="152"/>
      <c r="BQ452" s="152"/>
    </row>
    <row r="453" spans="2:69" hidden="1" outlineLevel="2" x14ac:dyDescent="0.2">
      <c r="B453" s="56" t="s">
        <v>433</v>
      </c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224"/>
      <c r="AL453" s="152"/>
      <c r="AM453" s="152"/>
      <c r="AN453" s="152"/>
      <c r="AO453" s="152"/>
      <c r="AP453" s="152"/>
      <c r="AQ453" s="152"/>
      <c r="AR453" s="152"/>
      <c r="AS453" s="152"/>
      <c r="AT453" s="152"/>
      <c r="AU453" s="152"/>
      <c r="AV453" s="152"/>
      <c r="AW453" s="152"/>
      <c r="AX453" s="152"/>
      <c r="AY453" s="152"/>
      <c r="AZ453" s="152"/>
      <c r="BA453" s="152"/>
      <c r="BB453" s="152"/>
      <c r="BC453" s="152"/>
      <c r="BD453" s="152"/>
      <c r="BE453" s="152"/>
      <c r="BF453" s="152"/>
      <c r="BG453" s="152"/>
      <c r="BH453" s="152"/>
      <c r="BI453" s="152"/>
      <c r="BJ453" s="152"/>
      <c r="BK453" s="152"/>
      <c r="BL453" s="152"/>
      <c r="BM453" s="152"/>
      <c r="BN453" s="152"/>
      <c r="BO453" s="152"/>
      <c r="BP453" s="152"/>
      <c r="BQ453" s="152"/>
    </row>
    <row r="454" spans="2:69" hidden="1" outlineLevel="2" x14ac:dyDescent="0.2">
      <c r="B454" s="29" t="s">
        <v>83</v>
      </c>
      <c r="C454" s="7"/>
      <c r="D454" s="7"/>
      <c r="E454" s="7"/>
      <c r="F454" s="7" t="s">
        <v>82</v>
      </c>
      <c r="G454" s="7"/>
      <c r="H454" s="7"/>
      <c r="I454" s="7">
        <v>1</v>
      </c>
      <c r="J454" s="7">
        <v>2</v>
      </c>
      <c r="K454" s="7">
        <v>3</v>
      </c>
      <c r="L454" s="7">
        <v>4</v>
      </c>
      <c r="M454" s="7">
        <v>5</v>
      </c>
      <c r="N454" s="7">
        <v>6</v>
      </c>
      <c r="O454" s="7">
        <v>7</v>
      </c>
      <c r="P454" s="7">
        <v>8</v>
      </c>
      <c r="Q454" s="7">
        <v>9</v>
      </c>
      <c r="R454" s="7">
        <v>10</v>
      </c>
      <c r="S454" s="7">
        <v>11</v>
      </c>
      <c r="T454" s="7">
        <v>12</v>
      </c>
      <c r="U454" s="7">
        <v>13</v>
      </c>
      <c r="V454" s="7">
        <v>14</v>
      </c>
      <c r="W454" s="7">
        <v>15</v>
      </c>
      <c r="X454" s="7">
        <v>16</v>
      </c>
      <c r="Y454" s="7">
        <v>17</v>
      </c>
      <c r="Z454" s="7">
        <v>18</v>
      </c>
      <c r="AA454" s="7">
        <v>19</v>
      </c>
      <c r="AB454" s="7">
        <v>20</v>
      </c>
      <c r="AC454" s="7">
        <v>21</v>
      </c>
      <c r="AD454" s="7">
        <v>22</v>
      </c>
      <c r="AE454" s="7">
        <v>23</v>
      </c>
      <c r="AF454" s="7">
        <v>24</v>
      </c>
      <c r="AG454" s="7">
        <f t="shared" ref="AG454:AJ454" si="156">IF(AF$25="","",IF($I397=0,"",(IF(AG421&lt;($I392+$I404),0,AF454+1))))</f>
        <v>25</v>
      </c>
      <c r="AH454" s="7">
        <f t="shared" si="156"/>
        <v>26</v>
      </c>
      <c r="AI454" s="7">
        <f t="shared" si="156"/>
        <v>27</v>
      </c>
      <c r="AJ454" s="224">
        <f t="shared" si="156"/>
        <v>28</v>
      </c>
      <c r="AL454" s="152"/>
      <c r="AM454" s="152"/>
      <c r="AN454" s="152"/>
      <c r="AO454" s="152"/>
      <c r="AP454" s="152"/>
      <c r="AQ454" s="152"/>
      <c r="AR454" s="152"/>
      <c r="AS454" s="152"/>
      <c r="AT454" s="152"/>
      <c r="AU454" s="152"/>
      <c r="AV454" s="152"/>
      <c r="AW454" s="152"/>
      <c r="AX454" s="152"/>
      <c r="AY454" s="152"/>
      <c r="AZ454" s="152"/>
      <c r="BA454" s="152"/>
      <c r="BB454" s="152"/>
      <c r="BC454" s="152"/>
      <c r="BD454" s="152"/>
      <c r="BE454" s="152"/>
      <c r="BF454" s="152"/>
      <c r="BG454" s="152"/>
      <c r="BH454" s="152"/>
      <c r="BI454" s="152"/>
      <c r="BJ454" s="152"/>
      <c r="BK454" s="152"/>
      <c r="BL454" s="152"/>
      <c r="BM454" s="152"/>
      <c r="BN454" s="152"/>
      <c r="BO454" s="152"/>
      <c r="BP454" s="152"/>
      <c r="BQ454" s="152"/>
    </row>
    <row r="455" spans="2:69" hidden="1" outlineLevel="2" x14ac:dyDescent="0.2">
      <c r="B455" s="29" t="s">
        <v>81</v>
      </c>
      <c r="C455" s="7"/>
      <c r="D455" s="7"/>
      <c r="E455" s="7"/>
      <c r="F455" s="152">
        <v>0</v>
      </c>
      <c r="G455" s="7"/>
      <c r="H455" s="7"/>
      <c r="I455" s="157">
        <v>0.05</v>
      </c>
      <c r="J455" s="157">
        <v>0.05</v>
      </c>
      <c r="K455" s="157">
        <v>0.05</v>
      </c>
      <c r="L455" s="157">
        <v>0.05</v>
      </c>
      <c r="M455" s="157">
        <v>0.05</v>
      </c>
      <c r="N455" s="157">
        <v>0.05</v>
      </c>
      <c r="O455" s="157">
        <v>0.05</v>
      </c>
      <c r="P455" s="157">
        <v>0.05</v>
      </c>
      <c r="Q455" s="157">
        <v>0.05</v>
      </c>
      <c r="R455" s="157">
        <v>0.05</v>
      </c>
      <c r="S455" s="157">
        <v>0.05</v>
      </c>
      <c r="T455" s="157">
        <v>0.05</v>
      </c>
      <c r="U455" s="157">
        <v>0.05</v>
      </c>
      <c r="V455" s="157">
        <v>0.05</v>
      </c>
      <c r="W455" s="157">
        <v>0.05</v>
      </c>
      <c r="X455" s="157">
        <v>0.05</v>
      </c>
      <c r="Y455" s="157">
        <v>0.05</v>
      </c>
      <c r="Z455" s="157">
        <v>0.05</v>
      </c>
      <c r="AA455" s="157">
        <v>0.05</v>
      </c>
      <c r="AB455" s="157">
        <v>0.05</v>
      </c>
      <c r="AC455" s="157">
        <v>0.05</v>
      </c>
      <c r="AD455" s="157">
        <v>0.05</v>
      </c>
      <c r="AE455" s="157">
        <v>0.05</v>
      </c>
      <c r="AF455" s="157">
        <v>0.05</v>
      </c>
      <c r="AG455" s="157">
        <f t="shared" ref="AG455:AJ455" si="157">IF(AF$25="","",IF($I399="Fixed",$I401,$I402+AF$52))</f>
        <v>0.05</v>
      </c>
      <c r="AH455" s="157">
        <f t="shared" si="157"/>
        <v>0.05</v>
      </c>
      <c r="AI455" s="157">
        <f t="shared" si="157"/>
        <v>0.05</v>
      </c>
      <c r="AJ455" s="219">
        <f t="shared" si="157"/>
        <v>0.05</v>
      </c>
      <c r="AL455" s="152"/>
      <c r="AM455" s="152"/>
      <c r="AN455" s="152"/>
      <c r="AO455" s="152"/>
      <c r="AP455" s="152"/>
      <c r="AQ455" s="152"/>
      <c r="AR455" s="152"/>
      <c r="AS455" s="152"/>
      <c r="AT455" s="152"/>
      <c r="AU455" s="152"/>
      <c r="AV455" s="152"/>
      <c r="AW455" s="152"/>
      <c r="AX455" s="152"/>
      <c r="AY455" s="152"/>
      <c r="AZ455" s="152"/>
      <c r="BA455" s="152"/>
      <c r="BB455" s="152"/>
      <c r="BC455" s="152"/>
      <c r="BD455" s="152"/>
      <c r="BE455" s="152"/>
      <c r="BF455" s="152"/>
      <c r="BG455" s="152"/>
      <c r="BH455" s="152"/>
      <c r="BI455" s="152"/>
      <c r="BJ455" s="152"/>
      <c r="BK455" s="152"/>
      <c r="BL455" s="152"/>
      <c r="BM455" s="152"/>
      <c r="BN455" s="152"/>
      <c r="BO455" s="152"/>
      <c r="BP455" s="152"/>
      <c r="BQ455" s="152"/>
    </row>
    <row r="456" spans="2:69" hidden="1" outlineLevel="2" x14ac:dyDescent="0.2">
      <c r="B456" s="29" t="s">
        <v>74</v>
      </c>
      <c r="C456" s="7"/>
      <c r="D456" s="7"/>
      <c r="E456" s="7"/>
      <c r="F456" s="7" t="s">
        <v>401</v>
      </c>
      <c r="G456" s="7"/>
      <c r="H456" s="7"/>
      <c r="I456" s="67">
        <v>0</v>
      </c>
      <c r="J456" s="57">
        <v>0</v>
      </c>
      <c r="K456" s="57">
        <v>0</v>
      </c>
      <c r="L456" s="57">
        <v>0</v>
      </c>
      <c r="M456" s="57">
        <v>0</v>
      </c>
      <c r="N456" s="57">
        <v>0</v>
      </c>
      <c r="O456" s="57">
        <v>198.84176240326664</v>
      </c>
      <c r="P456" s="57">
        <v>405.34655952479</v>
      </c>
      <c r="Q456" s="57">
        <v>769.66790623591726</v>
      </c>
      <c r="R456" s="57">
        <v>997.9660751630754</v>
      </c>
      <c r="S456" s="57">
        <v>1231.728396002989</v>
      </c>
      <c r="T456" s="57">
        <v>1473.797607441463</v>
      </c>
      <c r="U456" s="57">
        <v>1847.2397667307905</v>
      </c>
      <c r="V456" s="57">
        <v>2052.1928903431594</v>
      </c>
      <c r="W456" s="57">
        <v>2285.3794104860699</v>
      </c>
      <c r="X456" s="57">
        <v>2459.378204945172</v>
      </c>
      <c r="Y456" s="57">
        <v>2695.3907120235731</v>
      </c>
      <c r="Z456" s="57">
        <v>3094.4015438111146</v>
      </c>
      <c r="AA456" s="57">
        <v>3262.8815482596092</v>
      </c>
      <c r="AB456" s="57">
        <v>3433.7505512084044</v>
      </c>
      <c r="AC456" s="57">
        <v>3614.2658949353199</v>
      </c>
      <c r="AD456" s="57">
        <v>3906.2372905133689</v>
      </c>
      <c r="AE456" s="57">
        <v>4065.1231007613342</v>
      </c>
      <c r="AF456" s="57">
        <v>4219.6111453982967</v>
      </c>
      <c r="AG456" s="57">
        <f t="shared" ref="AG456:AJ456" si="158">IF(AF$25="","",AF464)</f>
        <v>4381.9864245689787</v>
      </c>
      <c r="AH456" s="57">
        <f t="shared" si="158"/>
        <v>4550.2742552833424</v>
      </c>
      <c r="AI456" s="57">
        <f t="shared" si="158"/>
        <v>4728.1480652870478</v>
      </c>
      <c r="AJ456" s="225">
        <f t="shared" si="158"/>
        <v>4980.022186176544</v>
      </c>
      <c r="AL456" s="152"/>
      <c r="AM456" s="152"/>
      <c r="AN456" s="152"/>
      <c r="AO456" s="152"/>
      <c r="AP456" s="152"/>
      <c r="AQ456" s="152"/>
      <c r="AR456" s="152"/>
      <c r="AS456" s="152"/>
      <c r="AT456" s="152"/>
      <c r="AU456" s="152"/>
      <c r="AV456" s="152"/>
      <c r="AW456" s="152"/>
      <c r="AX456" s="152"/>
      <c r="AY456" s="152"/>
      <c r="AZ456" s="152"/>
      <c r="BA456" s="152"/>
      <c r="BB456" s="152"/>
      <c r="BC456" s="152"/>
      <c r="BD456" s="152"/>
      <c r="BE456" s="152"/>
      <c r="BF456" s="152"/>
      <c r="BG456" s="152"/>
      <c r="BH456" s="152"/>
      <c r="BI456" s="152"/>
      <c r="BJ456" s="152"/>
      <c r="BK456" s="152"/>
      <c r="BL456" s="152"/>
      <c r="BM456" s="152"/>
      <c r="BN456" s="152"/>
      <c r="BO456" s="152"/>
      <c r="BP456" s="152"/>
      <c r="BQ456" s="152"/>
    </row>
    <row r="457" spans="2:69" hidden="1" outlineLevel="2" x14ac:dyDescent="0.2">
      <c r="B457" s="29" t="s">
        <v>73</v>
      </c>
      <c r="C457" s="7"/>
      <c r="D457" s="7"/>
      <c r="E457" s="7"/>
      <c r="F457" s="7" t="s">
        <v>401</v>
      </c>
      <c r="G457" s="7"/>
      <c r="H457" s="7"/>
      <c r="I457" s="57">
        <v>0</v>
      </c>
      <c r="J457" s="57">
        <v>0</v>
      </c>
      <c r="K457" s="57">
        <v>0</v>
      </c>
      <c r="L457" s="57">
        <v>0</v>
      </c>
      <c r="M457" s="57">
        <v>0</v>
      </c>
      <c r="N457" s="57">
        <v>0</v>
      </c>
      <c r="O457" s="57">
        <v>0</v>
      </c>
      <c r="P457" s="57">
        <v>0</v>
      </c>
      <c r="Q457" s="57">
        <v>0</v>
      </c>
      <c r="R457" s="57">
        <v>0</v>
      </c>
      <c r="S457" s="57">
        <v>0</v>
      </c>
      <c r="T457" s="57">
        <v>0</v>
      </c>
      <c r="U457" s="57">
        <v>0</v>
      </c>
      <c r="V457" s="57">
        <v>0</v>
      </c>
      <c r="W457" s="57">
        <v>50</v>
      </c>
      <c r="X457" s="57">
        <v>0</v>
      </c>
      <c r="Y457" s="57">
        <v>0</v>
      </c>
      <c r="Z457" s="57">
        <v>0</v>
      </c>
      <c r="AA457" s="57">
        <v>0</v>
      </c>
      <c r="AB457" s="57">
        <v>0</v>
      </c>
      <c r="AC457" s="57">
        <v>0</v>
      </c>
      <c r="AD457" s="57">
        <v>0</v>
      </c>
      <c r="AE457" s="57">
        <v>0</v>
      </c>
      <c r="AF457" s="57">
        <v>0</v>
      </c>
      <c r="AG457" s="57">
        <f t="shared" ref="AG457:AJ457" si="159">IF(AF$25="","",IF($I$397&gt;0,IF($I$405="Bullet",AG458,IF($I$405="Equal Installment",AG459,IF($I$405="Mortgage Style",IF(AG454=($I403-$I404),AG456,AG460),0))),0))</f>
        <v>0</v>
      </c>
      <c r="AH457" s="57">
        <f t="shared" si="159"/>
        <v>0</v>
      </c>
      <c r="AI457" s="57">
        <f t="shared" si="159"/>
        <v>0</v>
      </c>
      <c r="AJ457" s="225">
        <f t="shared" si="159"/>
        <v>0</v>
      </c>
      <c r="AL457" s="152"/>
      <c r="AM457" s="152"/>
      <c r="AN457" s="152"/>
      <c r="AO457" s="152"/>
      <c r="AP457" s="152"/>
      <c r="AQ457" s="152"/>
      <c r="AR457" s="152"/>
      <c r="AS457" s="152"/>
      <c r="AT457" s="152"/>
      <c r="AU457" s="152"/>
      <c r="AV457" s="152"/>
      <c r="AW457" s="152"/>
      <c r="AX457" s="152"/>
      <c r="AY457" s="152"/>
      <c r="AZ457" s="152"/>
      <c r="BA457" s="152"/>
      <c r="BB457" s="152"/>
      <c r="BC457" s="152"/>
      <c r="BD457" s="152"/>
      <c r="BE457" s="152"/>
      <c r="BF457" s="152"/>
      <c r="BG457" s="152"/>
      <c r="BH457" s="152"/>
      <c r="BI457" s="152"/>
      <c r="BJ457" s="152"/>
      <c r="BK457" s="152"/>
      <c r="BL457" s="152"/>
      <c r="BM457" s="152"/>
      <c r="BN457" s="152"/>
      <c r="BO457" s="152"/>
      <c r="BP457" s="152"/>
      <c r="BQ457" s="152"/>
    </row>
    <row r="458" spans="2:69" hidden="1" outlineLevel="2" x14ac:dyDescent="0.2">
      <c r="B458" s="29" t="s">
        <v>80</v>
      </c>
      <c r="C458" s="7"/>
      <c r="D458" s="7"/>
      <c r="E458" s="7"/>
      <c r="F458" s="7" t="s">
        <v>401</v>
      </c>
      <c r="G458" s="7"/>
      <c r="H458" s="7"/>
      <c r="I458" s="57">
        <v>0</v>
      </c>
      <c r="J458" s="57">
        <v>0</v>
      </c>
      <c r="K458" s="57">
        <v>0</v>
      </c>
      <c r="L458" s="57">
        <v>0</v>
      </c>
      <c r="M458" s="57">
        <v>0</v>
      </c>
      <c r="N458" s="57">
        <v>0</v>
      </c>
      <c r="O458" s="57">
        <v>0</v>
      </c>
      <c r="P458" s="57">
        <v>0</v>
      </c>
      <c r="Q458" s="57">
        <v>0</v>
      </c>
      <c r="R458" s="57">
        <v>0</v>
      </c>
      <c r="S458" s="57">
        <v>0</v>
      </c>
      <c r="T458" s="57">
        <v>0</v>
      </c>
      <c r="U458" s="57">
        <v>0</v>
      </c>
      <c r="V458" s="57">
        <v>0</v>
      </c>
      <c r="W458" s="57">
        <v>50</v>
      </c>
      <c r="X458" s="57">
        <v>0</v>
      </c>
      <c r="Y458" s="57">
        <v>0</v>
      </c>
      <c r="Z458" s="57">
        <v>0</v>
      </c>
      <c r="AA458" s="57">
        <v>0</v>
      </c>
      <c r="AB458" s="57">
        <v>0</v>
      </c>
      <c r="AC458" s="57">
        <v>0</v>
      </c>
      <c r="AD458" s="57">
        <v>0</v>
      </c>
      <c r="AE458" s="57">
        <v>0</v>
      </c>
      <c r="AF458" s="57">
        <v>0</v>
      </c>
      <c r="AG458" s="57">
        <f t="shared" ref="AG458:AJ458" si="160">IF(AF$25="","",IF($I$397&gt;0,IF(AND($I$405="Bullet",AG454=($I$403-$I$404)),$I$397,0),0))</f>
        <v>0</v>
      </c>
      <c r="AH458" s="57">
        <f t="shared" si="160"/>
        <v>0</v>
      </c>
      <c r="AI458" s="57">
        <f t="shared" si="160"/>
        <v>0</v>
      </c>
      <c r="AJ458" s="225">
        <f t="shared" si="160"/>
        <v>0</v>
      </c>
      <c r="AL458" s="152"/>
      <c r="AM458" s="152"/>
      <c r="AN458" s="152"/>
      <c r="AO458" s="152"/>
      <c r="AP458" s="152"/>
      <c r="AQ458" s="152"/>
      <c r="AR458" s="152"/>
      <c r="AS458" s="152"/>
      <c r="AT458" s="152"/>
      <c r="AU458" s="152"/>
      <c r="AV458" s="152"/>
      <c r="AW458" s="152"/>
      <c r="AX458" s="152"/>
      <c r="AY458" s="152"/>
      <c r="AZ458" s="152"/>
      <c r="BA458" s="152"/>
      <c r="BB458" s="152"/>
      <c r="BC458" s="152"/>
      <c r="BD458" s="152"/>
      <c r="BE458" s="152"/>
      <c r="BF458" s="152"/>
      <c r="BG458" s="152"/>
      <c r="BH458" s="152"/>
      <c r="BI458" s="152"/>
      <c r="BJ458" s="152"/>
      <c r="BK458" s="152"/>
      <c r="BL458" s="152"/>
      <c r="BM458" s="152"/>
      <c r="BN458" s="152"/>
      <c r="BO458" s="152"/>
      <c r="BP458" s="152"/>
      <c r="BQ458" s="152"/>
    </row>
    <row r="459" spans="2:69" hidden="1" outlineLevel="2" x14ac:dyDescent="0.2">
      <c r="B459" s="29" t="s">
        <v>79</v>
      </c>
      <c r="C459" s="7"/>
      <c r="D459" s="7"/>
      <c r="E459" s="7"/>
      <c r="F459" s="7" t="s">
        <v>401</v>
      </c>
      <c r="G459" s="7"/>
      <c r="H459" s="7"/>
      <c r="I459" s="57">
        <v>0</v>
      </c>
      <c r="J459" s="57">
        <v>0</v>
      </c>
      <c r="K459" s="57">
        <v>0</v>
      </c>
      <c r="L459" s="57">
        <v>0</v>
      </c>
      <c r="M459" s="57">
        <v>0</v>
      </c>
      <c r="N459" s="57">
        <v>0</v>
      </c>
      <c r="O459" s="57">
        <v>0</v>
      </c>
      <c r="P459" s="57">
        <v>0</v>
      </c>
      <c r="Q459" s="57">
        <v>0</v>
      </c>
      <c r="R459" s="57">
        <v>0</v>
      </c>
      <c r="S459" s="57">
        <v>0</v>
      </c>
      <c r="T459" s="57">
        <v>0</v>
      </c>
      <c r="U459" s="57">
        <v>0</v>
      </c>
      <c r="V459" s="57">
        <v>0</v>
      </c>
      <c r="W459" s="57">
        <v>0</v>
      </c>
      <c r="X459" s="57">
        <v>0</v>
      </c>
      <c r="Y459" s="57">
        <v>0</v>
      </c>
      <c r="Z459" s="57">
        <v>0</v>
      </c>
      <c r="AA459" s="57">
        <v>0</v>
      </c>
      <c r="AB459" s="57">
        <v>0</v>
      </c>
      <c r="AC459" s="57">
        <v>0</v>
      </c>
      <c r="AD459" s="57">
        <v>0</v>
      </c>
      <c r="AE459" s="57">
        <v>0</v>
      </c>
      <c r="AF459" s="57">
        <v>0</v>
      </c>
      <c r="AG459" s="57">
        <f t="shared" ref="AG459:AJ459" si="161">IF(AF$25="","",IF($I$397&gt;0,IF(AND($I$405="Equal Installment",AG$454&gt;0,AG$454&lt;=($I$403-$I$404)),$I$397/($I$403-$I$404),0),0))</f>
        <v>0</v>
      </c>
      <c r="AH459" s="57">
        <f t="shared" si="161"/>
        <v>0</v>
      </c>
      <c r="AI459" s="57">
        <f t="shared" si="161"/>
        <v>0</v>
      </c>
      <c r="AJ459" s="225">
        <f t="shared" si="161"/>
        <v>0</v>
      </c>
      <c r="AL459" s="152"/>
      <c r="AM459" s="152"/>
      <c r="AN459" s="152"/>
      <c r="AO459" s="152"/>
      <c r="AP459" s="152"/>
      <c r="AQ459" s="152"/>
      <c r="AR459" s="152"/>
      <c r="AS459" s="152"/>
      <c r="AT459" s="152"/>
      <c r="AU459" s="152"/>
      <c r="AV459" s="152"/>
      <c r="AW459" s="152"/>
      <c r="AX459" s="152"/>
      <c r="AY459" s="152"/>
      <c r="AZ459" s="152"/>
      <c r="BA459" s="152"/>
      <c r="BB459" s="152"/>
      <c r="BC459" s="152"/>
      <c r="BD459" s="152"/>
      <c r="BE459" s="152"/>
      <c r="BF459" s="152"/>
      <c r="BG459" s="152"/>
      <c r="BH459" s="152"/>
      <c r="BI459" s="152"/>
      <c r="BJ459" s="152"/>
      <c r="BK459" s="152"/>
      <c r="BL459" s="152"/>
      <c r="BM459" s="152"/>
      <c r="BN459" s="152"/>
      <c r="BO459" s="152"/>
      <c r="BP459" s="152"/>
      <c r="BQ459" s="152"/>
    </row>
    <row r="460" spans="2:69" hidden="1" outlineLevel="2" x14ac:dyDescent="0.2">
      <c r="B460" s="29" t="s">
        <v>78</v>
      </c>
      <c r="C460" s="7"/>
      <c r="D460" s="7"/>
      <c r="E460" s="7"/>
      <c r="F460" s="7" t="s">
        <v>401</v>
      </c>
      <c r="G460" s="7"/>
      <c r="H460" s="7"/>
      <c r="I460" s="57">
        <v>0</v>
      </c>
      <c r="J460" s="57">
        <v>0</v>
      </c>
      <c r="K460" s="57">
        <v>0</v>
      </c>
      <c r="L460" s="57">
        <v>0</v>
      </c>
      <c r="M460" s="57">
        <v>0</v>
      </c>
      <c r="N460" s="57">
        <v>0</v>
      </c>
      <c r="O460" s="57">
        <v>0</v>
      </c>
      <c r="P460" s="57">
        <v>0</v>
      </c>
      <c r="Q460" s="57">
        <v>0</v>
      </c>
      <c r="R460" s="57">
        <v>0</v>
      </c>
      <c r="S460" s="57">
        <v>0</v>
      </c>
      <c r="T460" s="57">
        <v>0</v>
      </c>
      <c r="U460" s="57">
        <v>0</v>
      </c>
      <c r="V460" s="57">
        <v>0</v>
      </c>
      <c r="W460" s="57">
        <v>0</v>
      </c>
      <c r="X460" s="57">
        <v>0</v>
      </c>
      <c r="Y460" s="57">
        <v>0</v>
      </c>
      <c r="Z460" s="57">
        <v>0</v>
      </c>
      <c r="AA460" s="57">
        <v>0</v>
      </c>
      <c r="AB460" s="57">
        <v>0</v>
      </c>
      <c r="AC460" s="57">
        <v>0</v>
      </c>
      <c r="AD460" s="57">
        <v>0</v>
      </c>
      <c r="AE460" s="57">
        <v>0</v>
      </c>
      <c r="AF460" s="57">
        <v>0</v>
      </c>
      <c r="AG460" s="57">
        <f>IF(AF$25="","",IF($I$397&gt;0,IF(AND($I$405="mortgage Style",AG454&gt;0,AG454&lt;=($I$403-$I$404)),AG456*AF461/SUM(AG461:$AK461)-AG462,0)))</f>
        <v>0</v>
      </c>
      <c r="AH460" s="57">
        <f>IF(AG$25="","",IF($I$397&gt;0,IF(AND($I$405="mortgage Style",AH454&gt;0,AH454&lt;=($I$403-$I$404)),AH456*AG461/SUM(AH461:$AK461)-AH462,0)))</f>
        <v>0</v>
      </c>
      <c r="AI460" s="57">
        <f>IF(AH$25="","",IF($I$397&gt;0,IF(AND($I$405="mortgage Style",AI454&gt;0,AI454&lt;=($I$403-$I$404)),AI456*AH461/SUM(AI461:$AK461)-AI462,0)))</f>
        <v>0</v>
      </c>
      <c r="AJ460" s="225">
        <f>IF(AI$25="","",IF($I$397&gt;0,IF(AND($I$405="mortgage Style",AJ454&gt;0,AJ454&lt;=($I$403-$I$404)),AJ456*AI461/SUM(AJ461:$AK461)-AJ462,0)))</f>
        <v>0</v>
      </c>
      <c r="AL460" s="152"/>
      <c r="AM460" s="152"/>
      <c r="AN460" s="152"/>
      <c r="AO460" s="152"/>
      <c r="AP460" s="152"/>
      <c r="AQ460" s="152"/>
      <c r="AR460" s="152"/>
      <c r="AS460" s="152"/>
      <c r="AT460" s="152"/>
      <c r="AU460" s="152"/>
      <c r="AV460" s="152"/>
      <c r="AW460" s="152"/>
      <c r="AX460" s="152"/>
      <c r="AY460" s="152"/>
      <c r="AZ460" s="152"/>
      <c r="BA460" s="152"/>
      <c r="BB460" s="152"/>
      <c r="BC460" s="152"/>
      <c r="BD460" s="152"/>
      <c r="BE460" s="152"/>
      <c r="BF460" s="152"/>
      <c r="BG460" s="152"/>
      <c r="BH460" s="152"/>
      <c r="BI460" s="152"/>
      <c r="BJ460" s="152"/>
      <c r="BK460" s="152"/>
      <c r="BL460" s="152"/>
      <c r="BM460" s="152"/>
      <c r="BN460" s="152"/>
      <c r="BO460" s="152"/>
      <c r="BP460" s="152"/>
      <c r="BQ460" s="152"/>
    </row>
    <row r="461" spans="2:69" hidden="1" outlineLevel="2" x14ac:dyDescent="0.2">
      <c r="B461" s="29" t="s">
        <v>77</v>
      </c>
      <c r="C461" s="7"/>
      <c r="D461" s="7"/>
      <c r="E461" s="7"/>
      <c r="F461" s="7" t="s">
        <v>401</v>
      </c>
      <c r="G461" s="7"/>
      <c r="H461" s="7"/>
      <c r="I461" s="57">
        <v>0</v>
      </c>
      <c r="J461" s="57">
        <v>0</v>
      </c>
      <c r="K461" s="57">
        <v>0</v>
      </c>
      <c r="L461" s="57">
        <v>0</v>
      </c>
      <c r="M461" s="57">
        <v>0</v>
      </c>
      <c r="N461" s="57">
        <v>0</v>
      </c>
      <c r="O461" s="57">
        <v>0</v>
      </c>
      <c r="P461" s="57">
        <v>0</v>
      </c>
      <c r="Q461" s="57">
        <v>0</v>
      </c>
      <c r="R461" s="57">
        <v>0</v>
      </c>
      <c r="S461" s="57">
        <v>0</v>
      </c>
      <c r="T461" s="57">
        <v>0</v>
      </c>
      <c r="U461" s="57">
        <v>0</v>
      </c>
      <c r="V461" s="57">
        <v>0</v>
      </c>
      <c r="W461" s="57">
        <v>0</v>
      </c>
      <c r="X461" s="57">
        <v>0</v>
      </c>
      <c r="Y461" s="57">
        <v>0</v>
      </c>
      <c r="Z461" s="57">
        <v>0</v>
      </c>
      <c r="AA461" s="57">
        <v>0</v>
      </c>
      <c r="AB461" s="57">
        <v>0</v>
      </c>
      <c r="AC461" s="57">
        <v>0</v>
      </c>
      <c r="AD461" s="57">
        <v>0</v>
      </c>
      <c r="AE461" s="57">
        <v>0</v>
      </c>
      <c r="AF461" s="57">
        <v>0</v>
      </c>
      <c r="AG461" s="57">
        <f t="shared" ref="AG461:AJ461" si="162">IF(AF$25="","",IF($I$397&gt;0,IF(AND($I$405="mortgage Style",AG$454&lt;=($I$403-$I$404)),AF461/(1+AG455),0),0))</f>
        <v>0</v>
      </c>
      <c r="AH461" s="57">
        <f t="shared" si="162"/>
        <v>0</v>
      </c>
      <c r="AI461" s="57">
        <f t="shared" si="162"/>
        <v>0</v>
      </c>
      <c r="AJ461" s="225">
        <f t="shared" si="162"/>
        <v>0</v>
      </c>
      <c r="AL461" s="152"/>
      <c r="AM461" s="152"/>
      <c r="AN461" s="152"/>
      <c r="AO461" s="152"/>
      <c r="AP461" s="152"/>
      <c r="AQ461" s="152"/>
      <c r="AR461" s="152"/>
      <c r="AS461" s="152"/>
      <c r="AT461" s="152"/>
      <c r="AU461" s="152"/>
      <c r="AV461" s="152"/>
      <c r="AW461" s="152"/>
      <c r="AX461" s="152"/>
      <c r="AY461" s="152"/>
      <c r="AZ461" s="152"/>
      <c r="BA461" s="152"/>
      <c r="BB461" s="152"/>
      <c r="BC461" s="152"/>
      <c r="BD461" s="152"/>
      <c r="BE461" s="152"/>
      <c r="BF461" s="152"/>
      <c r="BG461" s="152"/>
      <c r="BH461" s="152"/>
      <c r="BI461" s="152"/>
      <c r="BJ461" s="152"/>
      <c r="BK461" s="152"/>
      <c r="BL461" s="152"/>
      <c r="BM461" s="152"/>
      <c r="BN461" s="152"/>
      <c r="BO461" s="152"/>
      <c r="BP461" s="152"/>
      <c r="BQ461" s="152"/>
    </row>
    <row r="462" spans="2:69" hidden="1" outlineLevel="2" x14ac:dyDescent="0.2">
      <c r="B462" s="29" t="s">
        <v>76</v>
      </c>
      <c r="C462" s="7"/>
      <c r="D462" s="7"/>
      <c r="E462" s="7"/>
      <c r="F462" s="7" t="s">
        <v>401</v>
      </c>
      <c r="G462" s="7"/>
      <c r="H462" s="7"/>
      <c r="I462" s="57">
        <v>0</v>
      </c>
      <c r="J462" s="57">
        <v>0</v>
      </c>
      <c r="K462" s="57">
        <v>0</v>
      </c>
      <c r="L462" s="57">
        <v>0</v>
      </c>
      <c r="M462" s="57">
        <v>0</v>
      </c>
      <c r="N462" s="57">
        <v>0</v>
      </c>
      <c r="O462" s="57">
        <v>0</v>
      </c>
      <c r="P462" s="57">
        <v>0</v>
      </c>
      <c r="Q462" s="57">
        <v>0</v>
      </c>
      <c r="R462" s="57">
        <v>0</v>
      </c>
      <c r="S462" s="57">
        <v>0</v>
      </c>
      <c r="T462" s="57">
        <v>0</v>
      </c>
      <c r="U462" s="57">
        <v>0</v>
      </c>
      <c r="V462" s="57">
        <v>0</v>
      </c>
      <c r="W462" s="57">
        <v>0</v>
      </c>
      <c r="X462" s="57">
        <v>0</v>
      </c>
      <c r="Y462" s="57">
        <v>0</v>
      </c>
      <c r="Z462" s="57">
        <v>0</v>
      </c>
      <c r="AA462" s="57">
        <v>0</v>
      </c>
      <c r="AB462" s="57">
        <v>0</v>
      </c>
      <c r="AC462" s="57">
        <v>0</v>
      </c>
      <c r="AD462" s="57">
        <v>0</v>
      </c>
      <c r="AE462" s="57">
        <v>0</v>
      </c>
      <c r="AF462" s="57">
        <v>0</v>
      </c>
      <c r="AG462" s="57">
        <f t="shared" ref="AG462:AJ462" si="163">IF(AF$25="","",IF($I$397&gt;0,IF($I$405="mortgage Style",AG456*AG455,0),0))</f>
        <v>0</v>
      </c>
      <c r="AH462" s="57">
        <f t="shared" si="163"/>
        <v>0</v>
      </c>
      <c r="AI462" s="57">
        <f t="shared" si="163"/>
        <v>0</v>
      </c>
      <c r="AJ462" s="225">
        <f t="shared" si="163"/>
        <v>0</v>
      </c>
      <c r="AL462" s="152"/>
      <c r="AM462" s="152"/>
      <c r="AN462" s="152"/>
      <c r="AO462" s="152"/>
      <c r="AP462" s="152"/>
      <c r="AQ462" s="152"/>
      <c r="AR462" s="152"/>
      <c r="AS462" s="152"/>
      <c r="AT462" s="152"/>
      <c r="AU462" s="152"/>
      <c r="AV462" s="152"/>
      <c r="AW462" s="152"/>
      <c r="AX462" s="152"/>
      <c r="AY462" s="152"/>
      <c r="AZ462" s="152"/>
      <c r="BA462" s="152"/>
      <c r="BB462" s="152"/>
      <c r="BC462" s="152"/>
      <c r="BD462" s="152"/>
      <c r="BE462" s="152"/>
      <c r="BF462" s="152"/>
      <c r="BG462" s="152"/>
      <c r="BH462" s="152"/>
      <c r="BI462" s="152"/>
      <c r="BJ462" s="152"/>
      <c r="BK462" s="152"/>
      <c r="BL462" s="152"/>
      <c r="BM462" s="152"/>
      <c r="BN462" s="152"/>
      <c r="BO462" s="152"/>
      <c r="BP462" s="152"/>
      <c r="BQ462" s="152"/>
    </row>
    <row r="463" spans="2:69" hidden="1" outlineLevel="2" x14ac:dyDescent="0.2">
      <c r="B463" s="29" t="s">
        <v>72</v>
      </c>
      <c r="C463" s="7"/>
      <c r="D463" s="7"/>
      <c r="E463" s="7"/>
      <c r="F463" s="7" t="s">
        <v>401</v>
      </c>
      <c r="G463" s="7"/>
      <c r="H463" s="7"/>
      <c r="I463" s="57">
        <v>0</v>
      </c>
      <c r="J463" s="57">
        <v>0</v>
      </c>
      <c r="K463" s="57">
        <v>0</v>
      </c>
      <c r="L463" s="57">
        <v>0</v>
      </c>
      <c r="M463" s="57">
        <v>0</v>
      </c>
      <c r="N463" s="57">
        <v>198.84176240326664</v>
      </c>
      <c r="O463" s="57">
        <v>206.50479712152332</v>
      </c>
      <c r="P463" s="57">
        <v>364.32134671112726</v>
      </c>
      <c r="Q463" s="57">
        <v>228.29816892715812</v>
      </c>
      <c r="R463" s="57">
        <v>233.76232083991354</v>
      </c>
      <c r="S463" s="57">
        <v>242.0692114384739</v>
      </c>
      <c r="T463" s="57">
        <v>373.44215928932744</v>
      </c>
      <c r="U463" s="57">
        <v>204.95312361236898</v>
      </c>
      <c r="V463" s="57">
        <v>233.18652014291047</v>
      </c>
      <c r="W463" s="57">
        <v>223.99879445910224</v>
      </c>
      <c r="X463" s="57">
        <v>236.01250707840103</v>
      </c>
      <c r="Y463" s="57">
        <v>399.01083178754152</v>
      </c>
      <c r="Z463" s="57">
        <v>168.48000444849455</v>
      </c>
      <c r="AA463" s="57">
        <v>170.86900294879513</v>
      </c>
      <c r="AB463" s="57">
        <v>180.51534372691569</v>
      </c>
      <c r="AC463" s="57">
        <v>291.97139557804911</v>
      </c>
      <c r="AD463" s="57">
        <v>158.88581024796534</v>
      </c>
      <c r="AE463" s="57">
        <v>154.4880446369628</v>
      </c>
      <c r="AF463" s="57">
        <v>162.37527917068235</v>
      </c>
      <c r="AG463" s="57">
        <f t="shared" ref="AG463:AJ463" si="164">IF(AF$25="","",IF($I$397&gt;0,AG$398,0))</f>
        <v>168.28783071436354</v>
      </c>
      <c r="AH463" s="57">
        <f t="shared" si="164"/>
        <v>177.87381000370567</v>
      </c>
      <c r="AI463" s="57">
        <f t="shared" si="164"/>
        <v>251.87412088949665</v>
      </c>
      <c r="AJ463" s="225">
        <f t="shared" si="164"/>
        <v>75.104063823454354</v>
      </c>
      <c r="AL463" s="152"/>
      <c r="AM463" s="152"/>
      <c r="AN463" s="152"/>
      <c r="AO463" s="152"/>
      <c r="AP463" s="152"/>
      <c r="AQ463" s="152"/>
      <c r="AR463" s="152"/>
      <c r="AS463" s="152"/>
      <c r="AT463" s="152"/>
      <c r="AU463" s="152"/>
      <c r="AV463" s="152"/>
      <c r="AW463" s="152"/>
      <c r="AX463" s="152"/>
      <c r="AY463" s="152"/>
      <c r="AZ463" s="152"/>
      <c r="BA463" s="152"/>
      <c r="BB463" s="152"/>
      <c r="BC463" s="152"/>
      <c r="BD463" s="152"/>
      <c r="BE463" s="152"/>
      <c r="BF463" s="152"/>
      <c r="BG463" s="152"/>
      <c r="BH463" s="152"/>
      <c r="BI463" s="152"/>
      <c r="BJ463" s="152"/>
      <c r="BK463" s="152"/>
      <c r="BL463" s="152"/>
      <c r="BM463" s="152"/>
      <c r="BN463" s="152"/>
      <c r="BO463" s="152"/>
      <c r="BP463" s="152"/>
      <c r="BQ463" s="152"/>
    </row>
    <row r="464" spans="2:69" hidden="1" outlineLevel="2" x14ac:dyDescent="0.2">
      <c r="B464" s="56" t="s">
        <v>71</v>
      </c>
      <c r="C464" s="55"/>
      <c r="D464" s="55"/>
      <c r="E464" s="55"/>
      <c r="F464" s="55" t="s">
        <v>401</v>
      </c>
      <c r="G464" s="55"/>
      <c r="H464" s="7"/>
      <c r="I464" s="60">
        <v>0</v>
      </c>
      <c r="J464" s="60">
        <v>0</v>
      </c>
      <c r="K464" s="60">
        <v>0</v>
      </c>
      <c r="L464" s="60">
        <v>0</v>
      </c>
      <c r="M464" s="60">
        <v>0</v>
      </c>
      <c r="N464" s="60">
        <v>198.84176240326664</v>
      </c>
      <c r="O464" s="60">
        <v>405.34655952479</v>
      </c>
      <c r="P464" s="60">
        <v>769.66790623591726</v>
      </c>
      <c r="Q464" s="60">
        <v>997.9660751630754</v>
      </c>
      <c r="R464" s="60">
        <v>1231.728396002989</v>
      </c>
      <c r="S464" s="60">
        <v>1473.797607441463</v>
      </c>
      <c r="T464" s="60">
        <v>1847.2397667307905</v>
      </c>
      <c r="U464" s="60">
        <v>2052.1928903431594</v>
      </c>
      <c r="V464" s="60">
        <v>2285.3794104860699</v>
      </c>
      <c r="W464" s="60">
        <v>2459.378204945172</v>
      </c>
      <c r="X464" s="60">
        <v>2695.3907120235731</v>
      </c>
      <c r="Y464" s="60">
        <v>3094.4015438111146</v>
      </c>
      <c r="Z464" s="60">
        <v>3262.8815482596092</v>
      </c>
      <c r="AA464" s="60">
        <v>3433.7505512084044</v>
      </c>
      <c r="AB464" s="60">
        <v>3614.2658949353199</v>
      </c>
      <c r="AC464" s="60">
        <v>3906.2372905133689</v>
      </c>
      <c r="AD464" s="60">
        <v>4065.1231007613342</v>
      </c>
      <c r="AE464" s="60">
        <v>4219.6111453982967</v>
      </c>
      <c r="AF464" s="60">
        <v>4381.9864245689787</v>
      </c>
      <c r="AG464" s="60">
        <f t="shared" ref="AG464:AJ464" si="165">IF(AF$25="","",AG456-AG457+AG463)</f>
        <v>4550.2742552833424</v>
      </c>
      <c r="AH464" s="60">
        <f t="shared" si="165"/>
        <v>4728.1480652870478</v>
      </c>
      <c r="AI464" s="60">
        <f t="shared" si="165"/>
        <v>4980.022186176544</v>
      </c>
      <c r="AJ464" s="226">
        <f t="shared" si="165"/>
        <v>5055.1262499999984</v>
      </c>
      <c r="AL464" s="152"/>
      <c r="AM464" s="152"/>
      <c r="AN464" s="152"/>
      <c r="AO464" s="152"/>
      <c r="AP464" s="152"/>
      <c r="AQ464" s="152"/>
      <c r="AR464" s="152"/>
      <c r="AS464" s="152"/>
      <c r="AT464" s="152"/>
      <c r="AU464" s="152"/>
      <c r="AV464" s="152"/>
      <c r="AW464" s="152"/>
      <c r="AX464" s="152"/>
      <c r="AY464" s="152"/>
      <c r="AZ464" s="152"/>
      <c r="BA464" s="152"/>
      <c r="BB464" s="152"/>
      <c r="BC464" s="152"/>
      <c r="BD464" s="152"/>
      <c r="BE464" s="152"/>
      <c r="BF464" s="152"/>
      <c r="BG464" s="152"/>
      <c r="BH464" s="152"/>
      <c r="BI464" s="152"/>
      <c r="BJ464" s="152"/>
      <c r="BK464" s="152"/>
      <c r="BL464" s="152"/>
      <c r="BM464" s="152"/>
      <c r="BN464" s="152"/>
      <c r="BO464" s="152"/>
      <c r="BP464" s="152"/>
      <c r="BQ464" s="152"/>
    </row>
    <row r="465" spans="2:69" hidden="1" outlineLevel="2" x14ac:dyDescent="0.2">
      <c r="B465" s="29" t="s">
        <v>70</v>
      </c>
      <c r="C465" s="7"/>
      <c r="D465" s="7"/>
      <c r="E465" s="7"/>
      <c r="F465" s="7" t="s">
        <v>401</v>
      </c>
      <c r="G465" s="7"/>
      <c r="H465" s="7"/>
      <c r="I465" s="57">
        <v>0</v>
      </c>
      <c r="J465" s="57">
        <v>0</v>
      </c>
      <c r="K465" s="57">
        <v>0</v>
      </c>
      <c r="L465" s="57">
        <v>0</v>
      </c>
      <c r="M465" s="57">
        <v>0</v>
      </c>
      <c r="N465" s="57">
        <v>4.9710440600816668</v>
      </c>
      <c r="O465" s="57">
        <v>15.104708048201417</v>
      </c>
      <c r="P465" s="57">
        <v>29.375361644017683</v>
      </c>
      <c r="Q465" s="57">
        <v>44.190849534974816</v>
      </c>
      <c r="R465" s="57">
        <v>55.742361779151615</v>
      </c>
      <c r="S465" s="57">
        <v>67.638150086111295</v>
      </c>
      <c r="T465" s="57">
        <v>83.025934354306344</v>
      </c>
      <c r="U465" s="57">
        <v>97.485816426848757</v>
      </c>
      <c r="V465" s="57">
        <v>108.43930752073075</v>
      </c>
      <c r="W465" s="57">
        <v>118.61894038578106</v>
      </c>
      <c r="X465" s="57">
        <v>128.86922292421863</v>
      </c>
      <c r="Y465" s="57">
        <v>144.74480639586719</v>
      </c>
      <c r="Z465" s="57">
        <v>158.93207730176812</v>
      </c>
      <c r="AA465" s="57">
        <v>167.41580248670036</v>
      </c>
      <c r="AB465" s="57">
        <v>176.20041115359311</v>
      </c>
      <c r="AC465" s="57">
        <v>188.01257963621723</v>
      </c>
      <c r="AD465" s="57">
        <v>199.28400978186758</v>
      </c>
      <c r="AE465" s="57">
        <v>207.11835615399079</v>
      </c>
      <c r="AF465" s="57">
        <v>215.03993924918188</v>
      </c>
      <c r="AG465" s="57">
        <f t="shared" ref="AG465:AJ465" si="166">IF(AF$25="","",IF($I$397&gt;0,IF(AND($I$405="mortgage Style",AG$454&gt;0),AG462,(AG455*(AG456+AG464)/2)),0))</f>
        <v>223.30651699630803</v>
      </c>
      <c r="AH465" s="57">
        <f t="shared" si="166"/>
        <v>231.96055801425973</v>
      </c>
      <c r="AI465" s="57">
        <f t="shared" si="166"/>
        <v>242.70425628658978</v>
      </c>
      <c r="AJ465" s="225">
        <f t="shared" si="166"/>
        <v>250.87871090441359</v>
      </c>
      <c r="AL465" s="152"/>
      <c r="AM465" s="152"/>
      <c r="AN465" s="152"/>
      <c r="AO465" s="152"/>
      <c r="AP465" s="152"/>
      <c r="AQ465" s="152"/>
      <c r="AR465" s="152"/>
      <c r="AS465" s="152"/>
      <c r="AT465" s="152"/>
      <c r="AU465" s="152"/>
      <c r="AV465" s="152"/>
      <c r="AW465" s="152"/>
      <c r="AX465" s="152"/>
      <c r="AY465" s="152"/>
      <c r="AZ465" s="152"/>
      <c r="BA465" s="152"/>
      <c r="BB465" s="152"/>
      <c r="BC465" s="152"/>
      <c r="BD465" s="152"/>
      <c r="BE465" s="152"/>
      <c r="BF465" s="152"/>
      <c r="BG465" s="152"/>
      <c r="BH465" s="152"/>
      <c r="BI465" s="152"/>
      <c r="BJ465" s="152"/>
      <c r="BK465" s="152"/>
      <c r="BL465" s="152"/>
      <c r="BM465" s="152"/>
      <c r="BN465" s="152"/>
      <c r="BO465" s="152"/>
      <c r="BP465" s="152"/>
      <c r="BQ465" s="152"/>
    </row>
    <row r="466" spans="2:69" hidden="1" outlineLevel="2" x14ac:dyDescent="0.2">
      <c r="B466" s="29" t="s">
        <v>69</v>
      </c>
      <c r="C466" s="7"/>
      <c r="D466" s="7"/>
      <c r="E466" s="7"/>
      <c r="F466" s="7" t="s">
        <v>401</v>
      </c>
      <c r="G466" s="7"/>
      <c r="H466" s="7"/>
      <c r="I466" s="57">
        <v>0</v>
      </c>
      <c r="J466" s="57">
        <v>0</v>
      </c>
      <c r="K466" s="57">
        <v>0</v>
      </c>
      <c r="L466" s="57">
        <v>0</v>
      </c>
      <c r="M466" s="57">
        <v>0</v>
      </c>
      <c r="N466" s="57">
        <v>0</v>
      </c>
      <c r="O466" s="57">
        <v>0</v>
      </c>
      <c r="P466" s="57">
        <v>0</v>
      </c>
      <c r="Q466" s="57">
        <v>0</v>
      </c>
      <c r="R466" s="57">
        <v>0</v>
      </c>
      <c r="S466" s="57">
        <v>0</v>
      </c>
      <c r="T466" s="57">
        <v>0</v>
      </c>
      <c r="U466" s="57">
        <v>0</v>
      </c>
      <c r="V466" s="57">
        <v>0</v>
      </c>
      <c r="W466" s="57">
        <v>0</v>
      </c>
      <c r="X466" s="57">
        <v>0</v>
      </c>
      <c r="Y466" s="57">
        <v>0</v>
      </c>
      <c r="Z466" s="57">
        <v>0</v>
      </c>
      <c r="AA466" s="57">
        <v>0</v>
      </c>
      <c r="AB466" s="57">
        <v>0</v>
      </c>
      <c r="AC466" s="57">
        <v>0</v>
      </c>
      <c r="AD466" s="57">
        <v>0</v>
      </c>
      <c r="AE466" s="57">
        <v>0</v>
      </c>
      <c r="AF466" s="57">
        <v>0</v>
      </c>
      <c r="AG466" s="57">
        <f t="shared" ref="AG466:AJ466" si="167">IF(AF$25="","",IF($I$397&gt;0,IF($I$392=AG$22,$I$397*$I$407,0),0))</f>
        <v>0</v>
      </c>
      <c r="AH466" s="57">
        <f t="shared" si="167"/>
        <v>0</v>
      </c>
      <c r="AI466" s="57">
        <f t="shared" si="167"/>
        <v>0</v>
      </c>
      <c r="AJ466" s="225">
        <f t="shared" si="167"/>
        <v>0</v>
      </c>
      <c r="AL466" s="152"/>
      <c r="AM466" s="152"/>
      <c r="AN466" s="152"/>
      <c r="AO466" s="152"/>
      <c r="AP466" s="152"/>
      <c r="AQ466" s="152"/>
      <c r="AR466" s="152"/>
      <c r="AS466" s="152"/>
      <c r="AT466" s="152"/>
      <c r="AU466" s="152"/>
      <c r="AV466" s="152"/>
      <c r="AW466" s="152"/>
      <c r="AX466" s="152"/>
      <c r="AY466" s="152"/>
      <c r="AZ466" s="152"/>
      <c r="BA466" s="152"/>
      <c r="BB466" s="152"/>
      <c r="BC466" s="152"/>
      <c r="BD466" s="152"/>
      <c r="BE466" s="152"/>
      <c r="BF466" s="152"/>
      <c r="BG466" s="152"/>
      <c r="BH466" s="152"/>
      <c r="BI466" s="152"/>
      <c r="BJ466" s="152"/>
      <c r="BK466" s="152"/>
      <c r="BL466" s="152"/>
      <c r="BM466" s="152"/>
      <c r="BN466" s="152"/>
      <c r="BO466" s="152"/>
      <c r="BP466" s="152"/>
      <c r="BQ466" s="152"/>
    </row>
    <row r="467" spans="2:69" hidden="1" outlineLevel="2" x14ac:dyDescent="0.2">
      <c r="B467" s="29" t="s">
        <v>68</v>
      </c>
      <c r="C467" s="7"/>
      <c r="D467" s="7"/>
      <c r="E467" s="7"/>
      <c r="F467" s="7" t="s">
        <v>401</v>
      </c>
      <c r="G467" s="7"/>
      <c r="H467" s="7"/>
      <c r="I467" s="71">
        <v>0</v>
      </c>
      <c r="J467" s="71">
        <v>0</v>
      </c>
      <c r="K467" s="71">
        <v>0</v>
      </c>
      <c r="L467" s="71">
        <v>0</v>
      </c>
      <c r="M467" s="71">
        <v>0</v>
      </c>
      <c r="N467" s="71">
        <v>0</v>
      </c>
      <c r="O467" s="71">
        <v>0</v>
      </c>
      <c r="P467" s="71">
        <v>0</v>
      </c>
      <c r="Q467" s="71">
        <v>0</v>
      </c>
      <c r="R467" s="71">
        <v>0</v>
      </c>
      <c r="S467" s="71">
        <v>0</v>
      </c>
      <c r="T467" s="71">
        <v>0</v>
      </c>
      <c r="U467" s="71">
        <v>0</v>
      </c>
      <c r="V467" s="71">
        <v>0</v>
      </c>
      <c r="W467" s="71">
        <v>0</v>
      </c>
      <c r="X467" s="71">
        <v>0</v>
      </c>
      <c r="Y467" s="71">
        <v>0</v>
      </c>
      <c r="Z467" s="71">
        <v>0</v>
      </c>
      <c r="AA467" s="71">
        <v>0</v>
      </c>
      <c r="AB467" s="71">
        <v>0</v>
      </c>
      <c r="AC467" s="71">
        <v>0</v>
      </c>
      <c r="AD467" s="71">
        <v>0</v>
      </c>
      <c r="AE467" s="71">
        <v>0</v>
      </c>
      <c r="AF467" s="71">
        <v>0</v>
      </c>
      <c r="AG467" s="71">
        <f t="shared" ref="AG467:AJ467" si="168">IF(AF$25="","",IF($I$397&gt;0,IF(AND(AG$22&lt;=($I$404+$I$392),AG$22&gt;=$I$392),$I$397-AG456-AG463,0),0))</f>
        <v>0</v>
      </c>
      <c r="AH467" s="71">
        <f t="shared" si="168"/>
        <v>0</v>
      </c>
      <c r="AI467" s="71">
        <f t="shared" si="168"/>
        <v>0</v>
      </c>
      <c r="AJ467" s="227">
        <f t="shared" si="168"/>
        <v>0</v>
      </c>
      <c r="AL467" s="152"/>
      <c r="AM467" s="152"/>
      <c r="AN467" s="152"/>
      <c r="AO467" s="152"/>
      <c r="AP467" s="152"/>
      <c r="AQ467" s="152"/>
      <c r="AR467" s="152"/>
      <c r="AS467" s="152"/>
      <c r="AT467" s="152"/>
      <c r="AU467" s="152"/>
      <c r="AV467" s="152"/>
      <c r="AW467" s="152"/>
      <c r="AX467" s="152"/>
      <c r="AY467" s="152"/>
      <c r="AZ467" s="152"/>
      <c r="BA467" s="152"/>
      <c r="BB467" s="152"/>
      <c r="BC467" s="152"/>
      <c r="BD467" s="152"/>
      <c r="BE467" s="152"/>
      <c r="BF467" s="152"/>
      <c r="BG467" s="152"/>
      <c r="BH467" s="152"/>
      <c r="BI467" s="152"/>
      <c r="BJ467" s="152"/>
      <c r="BK467" s="152"/>
      <c r="BL467" s="152"/>
      <c r="BM467" s="152"/>
      <c r="BN467" s="152"/>
      <c r="BO467" s="152"/>
      <c r="BP467" s="152"/>
      <c r="BQ467" s="152"/>
    </row>
    <row r="468" spans="2:69" hidden="1" outlineLevel="2" x14ac:dyDescent="0.2">
      <c r="B468" s="29" t="s">
        <v>67</v>
      </c>
      <c r="C468" s="7"/>
      <c r="D468" s="7"/>
      <c r="E468" s="7"/>
      <c r="F468" s="7" t="s">
        <v>401</v>
      </c>
      <c r="G468" s="7"/>
      <c r="H468" s="7"/>
      <c r="I468" s="71">
        <v>0</v>
      </c>
      <c r="J468" s="71">
        <v>0</v>
      </c>
      <c r="K468" s="71">
        <v>0</v>
      </c>
      <c r="L468" s="71">
        <v>0</v>
      </c>
      <c r="M468" s="71">
        <v>0</v>
      </c>
      <c r="N468" s="71">
        <v>0</v>
      </c>
      <c r="O468" s="71">
        <v>0</v>
      </c>
      <c r="P468" s="71">
        <v>0</v>
      </c>
      <c r="Q468" s="71">
        <v>0</v>
      </c>
      <c r="R468" s="71">
        <v>0</v>
      </c>
      <c r="S468" s="71">
        <v>0</v>
      </c>
      <c r="T468" s="71">
        <v>0</v>
      </c>
      <c r="U468" s="71">
        <v>0</v>
      </c>
      <c r="V468" s="71">
        <v>0</v>
      </c>
      <c r="W468" s="71">
        <v>0</v>
      </c>
      <c r="X468" s="71">
        <v>0</v>
      </c>
      <c r="Y468" s="71">
        <v>0</v>
      </c>
      <c r="Z468" s="71">
        <v>0</v>
      </c>
      <c r="AA468" s="71">
        <v>0</v>
      </c>
      <c r="AB468" s="71">
        <v>0</v>
      </c>
      <c r="AC468" s="71">
        <v>0</v>
      </c>
      <c r="AD468" s="71">
        <v>0</v>
      </c>
      <c r="AE468" s="71">
        <v>0</v>
      </c>
      <c r="AF468" s="71">
        <v>0</v>
      </c>
      <c r="AG468" s="71">
        <f t="shared" ref="AG468:AJ468" si="169">IF(AF$25="","",IF($I$397&gt;0,$I$408*AG467,0))</f>
        <v>0</v>
      </c>
      <c r="AH468" s="71">
        <f t="shared" si="169"/>
        <v>0</v>
      </c>
      <c r="AI468" s="71">
        <f t="shared" si="169"/>
        <v>0</v>
      </c>
      <c r="AJ468" s="227">
        <f t="shared" si="169"/>
        <v>0</v>
      </c>
      <c r="AL468" s="152"/>
      <c r="AM468" s="152"/>
      <c r="AN468" s="152"/>
      <c r="AO468" s="152"/>
      <c r="AP468" s="152"/>
      <c r="AQ468" s="152"/>
      <c r="AR468" s="152"/>
      <c r="AS468" s="152"/>
      <c r="AT468" s="152"/>
      <c r="AU468" s="152"/>
      <c r="AV468" s="152"/>
      <c r="AW468" s="152"/>
      <c r="AX468" s="152"/>
      <c r="AY468" s="152"/>
      <c r="AZ468" s="152"/>
      <c r="BA468" s="152"/>
      <c r="BB468" s="152"/>
      <c r="BC468" s="152"/>
      <c r="BD468" s="152"/>
      <c r="BE468" s="152"/>
      <c r="BF468" s="152"/>
      <c r="BG468" s="152"/>
      <c r="BH468" s="152"/>
      <c r="BI468" s="152"/>
      <c r="BJ468" s="152"/>
      <c r="BK468" s="152"/>
      <c r="BL468" s="152"/>
      <c r="BM468" s="152"/>
      <c r="BN468" s="152"/>
      <c r="BO468" s="152"/>
      <c r="BP468" s="152"/>
      <c r="BQ468" s="152"/>
    </row>
    <row r="469" spans="2:69" hidden="1" outlineLevel="2" x14ac:dyDescent="0.2">
      <c r="B469" s="56" t="s">
        <v>66</v>
      </c>
      <c r="C469" s="55"/>
      <c r="D469" s="55"/>
      <c r="E469" s="55"/>
      <c r="F469" s="55" t="s">
        <v>401</v>
      </c>
      <c r="G469" s="55"/>
      <c r="H469" s="7"/>
      <c r="I469" s="70">
        <v>0</v>
      </c>
      <c r="J469" s="70">
        <v>0</v>
      </c>
      <c r="K469" s="70">
        <v>0</v>
      </c>
      <c r="L469" s="70">
        <v>0</v>
      </c>
      <c r="M469" s="70">
        <v>0</v>
      </c>
      <c r="N469" s="70">
        <v>4.9710440600816668</v>
      </c>
      <c r="O469" s="70">
        <v>15.104708048201417</v>
      </c>
      <c r="P469" s="70">
        <v>29.375361644017683</v>
      </c>
      <c r="Q469" s="70">
        <v>44.190849534974816</v>
      </c>
      <c r="R469" s="70">
        <v>55.742361779151615</v>
      </c>
      <c r="S469" s="70">
        <v>67.638150086111295</v>
      </c>
      <c r="T469" s="70">
        <v>83.025934354306344</v>
      </c>
      <c r="U469" s="70">
        <v>97.485816426848757</v>
      </c>
      <c r="V469" s="70">
        <v>108.43930752073075</v>
      </c>
      <c r="W469" s="70">
        <v>168.61894038578106</v>
      </c>
      <c r="X469" s="70">
        <v>128.86922292421863</v>
      </c>
      <c r="Y469" s="70">
        <v>144.74480639586719</v>
      </c>
      <c r="Z469" s="70">
        <v>158.93207730176812</v>
      </c>
      <c r="AA469" s="70">
        <v>167.41580248670036</v>
      </c>
      <c r="AB469" s="70">
        <v>176.20041115359311</v>
      </c>
      <c r="AC469" s="70">
        <v>188.01257963621723</v>
      </c>
      <c r="AD469" s="70">
        <v>199.28400978186758</v>
      </c>
      <c r="AE469" s="70">
        <v>207.11835615399079</v>
      </c>
      <c r="AF469" s="70">
        <v>215.03993924918188</v>
      </c>
      <c r="AG469" s="70">
        <f t="shared" ref="AG469:AJ469" si="170">IF(AF$25="","",IF($I$397&gt;0,AG457+AG465+AG466+AG468,0))</f>
        <v>223.30651699630803</v>
      </c>
      <c r="AH469" s="70">
        <f t="shared" si="170"/>
        <v>231.96055801425973</v>
      </c>
      <c r="AI469" s="70">
        <f t="shared" si="170"/>
        <v>242.70425628658978</v>
      </c>
      <c r="AJ469" s="228">
        <f t="shared" si="170"/>
        <v>250.87871090441359</v>
      </c>
      <c r="AL469" s="152"/>
      <c r="AM469" s="152"/>
      <c r="AN469" s="152"/>
      <c r="AO469" s="152"/>
      <c r="AP469" s="152"/>
      <c r="AQ469" s="152"/>
      <c r="AR469" s="152"/>
      <c r="AS469" s="152"/>
      <c r="AT469" s="152"/>
      <c r="AU469" s="152"/>
      <c r="AV469" s="152"/>
      <c r="AW469" s="152"/>
      <c r="AX469" s="152"/>
      <c r="AY469" s="152"/>
      <c r="AZ469" s="152"/>
      <c r="BA469" s="152"/>
      <c r="BB469" s="152"/>
      <c r="BC469" s="152"/>
      <c r="BD469" s="152"/>
      <c r="BE469" s="152"/>
      <c r="BF469" s="152"/>
      <c r="BG469" s="152"/>
      <c r="BH469" s="152"/>
      <c r="BI469" s="152"/>
      <c r="BJ469" s="152"/>
      <c r="BK469" s="152"/>
      <c r="BL469" s="152"/>
      <c r="BM469" s="152"/>
      <c r="BN469" s="152"/>
      <c r="BO469" s="152"/>
      <c r="BP469" s="152"/>
      <c r="BQ469" s="152"/>
    </row>
    <row r="470" spans="2:69" hidden="1" outlineLevel="2" x14ac:dyDescent="0.2">
      <c r="B470" s="29"/>
      <c r="C470" s="7"/>
      <c r="D470" s="7"/>
      <c r="E470" s="7"/>
      <c r="F470" s="7"/>
      <c r="G470" s="7"/>
      <c r="H470" s="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57"/>
      <c r="AF470" s="57"/>
      <c r="AG470" s="57"/>
      <c r="AH470" s="57"/>
      <c r="AI470" s="57"/>
      <c r="AJ470" s="225"/>
      <c r="AL470" s="152"/>
      <c r="AM470" s="152"/>
      <c r="AN470" s="152"/>
      <c r="AO470" s="152"/>
      <c r="AP470" s="152"/>
      <c r="AQ470" s="152"/>
      <c r="AR470" s="152"/>
      <c r="AS470" s="152"/>
      <c r="AT470" s="152"/>
      <c r="AU470" s="152"/>
      <c r="AV470" s="152"/>
      <c r="AW470" s="152"/>
      <c r="AX470" s="152"/>
      <c r="AY470" s="152"/>
      <c r="AZ470" s="152"/>
      <c r="BA470" s="152"/>
      <c r="BB470" s="152"/>
      <c r="BC470" s="152"/>
      <c r="BD470" s="152"/>
      <c r="BE470" s="152"/>
      <c r="BF470" s="152"/>
      <c r="BG470" s="152"/>
      <c r="BH470" s="152"/>
      <c r="BI470" s="152"/>
      <c r="BJ470" s="152"/>
      <c r="BK470" s="152"/>
      <c r="BL470" s="152"/>
      <c r="BM470" s="152"/>
      <c r="BN470" s="152"/>
      <c r="BO470" s="152"/>
      <c r="BP470" s="152"/>
      <c r="BQ470" s="152"/>
    </row>
    <row r="471" spans="2:69" hidden="1" outlineLevel="2" x14ac:dyDescent="0.2">
      <c r="B471" s="159" t="s">
        <v>433</v>
      </c>
      <c r="C471" s="7"/>
      <c r="D471" s="7"/>
      <c r="E471" s="7"/>
      <c r="F471" s="7"/>
      <c r="G471" s="7"/>
      <c r="H471" s="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  <c r="AE471" s="57"/>
      <c r="AF471" s="57"/>
      <c r="AG471" s="57"/>
      <c r="AH471" s="57"/>
      <c r="AI471" s="57"/>
      <c r="AJ471" s="225"/>
      <c r="AL471" s="152"/>
      <c r="AM471" s="152"/>
      <c r="AN471" s="152"/>
      <c r="AO471" s="152"/>
      <c r="AP471" s="152"/>
      <c r="AQ471" s="152"/>
      <c r="AR471" s="152"/>
      <c r="AS471" s="152"/>
      <c r="AT471" s="152"/>
      <c r="AU471" s="152"/>
      <c r="AV471" s="152"/>
      <c r="AW471" s="152"/>
      <c r="AX471" s="152"/>
      <c r="AY471" s="152"/>
      <c r="AZ471" s="152"/>
      <c r="BA471" s="152"/>
      <c r="BB471" s="152"/>
      <c r="BC471" s="152"/>
      <c r="BD471" s="152"/>
      <c r="BE471" s="152"/>
      <c r="BF471" s="152"/>
      <c r="BG471" s="152"/>
      <c r="BH471" s="152"/>
      <c r="BI471" s="152"/>
      <c r="BJ471" s="152"/>
      <c r="BK471" s="152"/>
      <c r="BL471" s="152"/>
      <c r="BM471" s="152"/>
      <c r="BN471" s="152"/>
      <c r="BO471" s="152"/>
      <c r="BP471" s="152"/>
      <c r="BQ471" s="152"/>
    </row>
    <row r="472" spans="2:69" hidden="1" outlineLevel="2" x14ac:dyDescent="0.2">
      <c r="B472" s="69" t="s">
        <v>75</v>
      </c>
      <c r="C472" s="7"/>
      <c r="D472" s="7"/>
      <c r="E472" s="7"/>
      <c r="F472" s="7" t="s">
        <v>431</v>
      </c>
      <c r="G472" s="7"/>
      <c r="H472" s="7"/>
      <c r="I472" s="154">
        <v>1</v>
      </c>
      <c r="J472" s="154">
        <v>1</v>
      </c>
      <c r="K472" s="154">
        <v>1</v>
      </c>
      <c r="L472" s="154">
        <v>1</v>
      </c>
      <c r="M472" s="154">
        <v>1</v>
      </c>
      <c r="N472" s="154">
        <v>1</v>
      </c>
      <c r="O472" s="154">
        <v>1</v>
      </c>
      <c r="P472" s="154">
        <v>1</v>
      </c>
      <c r="Q472" s="154">
        <v>1</v>
      </c>
      <c r="R472" s="154">
        <v>1</v>
      </c>
      <c r="S472" s="154">
        <v>1</v>
      </c>
      <c r="T472" s="154">
        <v>1</v>
      </c>
      <c r="U472" s="154">
        <v>1</v>
      </c>
      <c r="V472" s="154">
        <v>1</v>
      </c>
      <c r="W472" s="154">
        <v>1</v>
      </c>
      <c r="X472" s="154">
        <v>1</v>
      </c>
      <c r="Y472" s="154">
        <v>1</v>
      </c>
      <c r="Z472" s="154">
        <v>1</v>
      </c>
      <c r="AA472" s="154">
        <v>1</v>
      </c>
      <c r="AB472" s="154">
        <v>1</v>
      </c>
      <c r="AC472" s="154">
        <v>1</v>
      </c>
      <c r="AD472" s="154">
        <v>1</v>
      </c>
      <c r="AE472" s="154">
        <v>1</v>
      </c>
      <c r="AF472" s="154">
        <v>1</v>
      </c>
      <c r="AG472" s="154">
        <f>IF(AND(AF25="",AG25=""),"",IF(AG$25="",AF472,IF($I$393=$C$20,#REF!,IF($I$393=$C$19,#REF!,1))))</f>
        <v>1</v>
      </c>
      <c r="AH472" s="154">
        <f>IF(AND(AG25="",AH25=""),"",IF(AH$25="",AG472,IF($I$393=$C$20,#REF!,IF($I$393=$C$19,#REF!,1))))</f>
        <v>1</v>
      </c>
      <c r="AI472" s="154">
        <f>IF(AND(AH25="",AI25=""),"",IF(AI$25="",AH472,IF($I$393=$C$20,#REF!,IF($I$393=$C$19,#REF!,1))))</f>
        <v>1</v>
      </c>
      <c r="AJ472" s="222">
        <f>IF(AND(AI25="",AJ25=""),"",IF(AJ$25="",AI472,IF($I$393=$C$20,#REF!,IF($I$393=$C$19,#REF!,1))))</f>
        <v>1</v>
      </c>
      <c r="AL472" s="152"/>
      <c r="AM472" s="152"/>
      <c r="AN472" s="152"/>
      <c r="AO472" s="152"/>
      <c r="AP472" s="152"/>
      <c r="AQ472" s="152"/>
      <c r="AR472" s="152"/>
      <c r="AS472" s="152"/>
      <c r="AT472" s="152"/>
      <c r="AU472" s="152"/>
      <c r="AV472" s="152"/>
      <c r="AW472" s="152"/>
      <c r="AX472" s="152"/>
      <c r="AY472" s="152"/>
      <c r="AZ472" s="152"/>
      <c r="BA472" s="152"/>
      <c r="BB472" s="152"/>
      <c r="BC472" s="152"/>
      <c r="BD472" s="152"/>
      <c r="BE472" s="152"/>
      <c r="BF472" s="152"/>
      <c r="BG472" s="152"/>
      <c r="BH472" s="152"/>
      <c r="BI472" s="152"/>
      <c r="BJ472" s="152"/>
      <c r="BK472" s="152"/>
      <c r="BL472" s="152"/>
      <c r="BM472" s="152"/>
      <c r="BN472" s="152"/>
      <c r="BO472" s="152"/>
      <c r="BP472" s="152"/>
      <c r="BQ472" s="152"/>
    </row>
    <row r="473" spans="2:69" hidden="1" outlineLevel="2" x14ac:dyDescent="0.2">
      <c r="B473" s="29" t="s">
        <v>74</v>
      </c>
      <c r="C473" s="7"/>
      <c r="D473" s="7"/>
      <c r="E473" s="7"/>
      <c r="F473" s="152" t="s">
        <v>401</v>
      </c>
      <c r="G473" s="7"/>
      <c r="H473" s="7"/>
      <c r="I473" s="57">
        <v>0</v>
      </c>
      <c r="J473" s="57">
        <v>0</v>
      </c>
      <c r="K473" s="57">
        <v>0</v>
      </c>
      <c r="L473" s="57">
        <v>0</v>
      </c>
      <c r="M473" s="57">
        <v>0</v>
      </c>
      <c r="N473" s="57">
        <v>0</v>
      </c>
      <c r="O473" s="57">
        <v>198.84176240326664</v>
      </c>
      <c r="P473" s="57">
        <v>405.34655952479</v>
      </c>
      <c r="Q473" s="57">
        <v>769.66790623591726</v>
      </c>
      <c r="R473" s="57">
        <v>997.9660751630754</v>
      </c>
      <c r="S473" s="57">
        <v>1231.728396002989</v>
      </c>
      <c r="T473" s="57">
        <v>1473.797607441463</v>
      </c>
      <c r="U473" s="57">
        <v>1847.2397667307905</v>
      </c>
      <c r="V473" s="57">
        <v>2052.1928903431594</v>
      </c>
      <c r="W473" s="57">
        <v>2285.3794104860699</v>
      </c>
      <c r="X473" s="57">
        <v>2459.378204945172</v>
      </c>
      <c r="Y473" s="57">
        <v>2695.3907120235731</v>
      </c>
      <c r="Z473" s="57">
        <v>3094.4015438111146</v>
      </c>
      <c r="AA473" s="57">
        <v>3262.8815482596092</v>
      </c>
      <c r="AB473" s="57">
        <v>3433.7505512084044</v>
      </c>
      <c r="AC473" s="57">
        <v>3614.2658949353199</v>
      </c>
      <c r="AD473" s="57">
        <v>3906.2372905133689</v>
      </c>
      <c r="AE473" s="57">
        <v>4065.1231007613342</v>
      </c>
      <c r="AF473" s="57">
        <v>4219.6111453982967</v>
      </c>
      <c r="AG473" s="57">
        <f t="shared" ref="AG473:AJ473" si="171">IF(AF$25="","",IF($I$397&gt;0,AG472*AG456,0))</f>
        <v>4381.9864245689787</v>
      </c>
      <c r="AH473" s="57">
        <f t="shared" si="171"/>
        <v>4550.2742552833424</v>
      </c>
      <c r="AI473" s="57">
        <f t="shared" si="171"/>
        <v>4728.1480652870478</v>
      </c>
      <c r="AJ473" s="225">
        <f t="shared" si="171"/>
        <v>4980.022186176544</v>
      </c>
      <c r="AL473" s="152"/>
      <c r="AM473" s="152"/>
      <c r="AN473" s="152"/>
      <c r="AO473" s="152"/>
      <c r="AP473" s="152"/>
      <c r="AQ473" s="152"/>
      <c r="AR473" s="152"/>
      <c r="AS473" s="152"/>
      <c r="AT473" s="152"/>
      <c r="AU473" s="152"/>
      <c r="AV473" s="152"/>
      <c r="AW473" s="152"/>
      <c r="AX473" s="152"/>
      <c r="AY473" s="152"/>
      <c r="AZ473" s="152"/>
      <c r="BA473" s="152"/>
      <c r="BB473" s="152"/>
      <c r="BC473" s="152"/>
      <c r="BD473" s="152"/>
      <c r="BE473" s="152"/>
      <c r="BF473" s="152"/>
      <c r="BG473" s="152"/>
      <c r="BH473" s="152"/>
      <c r="BI473" s="152"/>
      <c r="BJ473" s="152"/>
      <c r="BK473" s="152"/>
      <c r="BL473" s="152"/>
      <c r="BM473" s="152"/>
      <c r="BN473" s="152"/>
      <c r="BO473" s="152"/>
      <c r="BP473" s="152"/>
      <c r="BQ473" s="152"/>
    </row>
    <row r="474" spans="2:69" hidden="1" outlineLevel="2" x14ac:dyDescent="0.2">
      <c r="B474" s="29" t="s">
        <v>73</v>
      </c>
      <c r="C474" s="7"/>
      <c r="D474" s="7"/>
      <c r="E474" s="7"/>
      <c r="F474" s="152" t="s">
        <v>401</v>
      </c>
      <c r="G474" s="7"/>
      <c r="H474" s="7"/>
      <c r="I474" s="57">
        <v>0</v>
      </c>
      <c r="J474" s="57">
        <v>0</v>
      </c>
      <c r="K474" s="57">
        <v>0</v>
      </c>
      <c r="L474" s="57">
        <v>0</v>
      </c>
      <c r="M474" s="57">
        <v>0</v>
      </c>
      <c r="N474" s="57">
        <v>0</v>
      </c>
      <c r="O474" s="57">
        <v>0</v>
      </c>
      <c r="P474" s="57">
        <v>0</v>
      </c>
      <c r="Q474" s="57">
        <v>0</v>
      </c>
      <c r="R474" s="57">
        <v>0</v>
      </c>
      <c r="S474" s="57">
        <v>0</v>
      </c>
      <c r="T474" s="57">
        <v>0</v>
      </c>
      <c r="U474" s="57">
        <v>0</v>
      </c>
      <c r="V474" s="57">
        <v>0</v>
      </c>
      <c r="W474" s="57">
        <v>50</v>
      </c>
      <c r="X474" s="57">
        <v>0</v>
      </c>
      <c r="Y474" s="57">
        <v>0</v>
      </c>
      <c r="Z474" s="57">
        <v>0</v>
      </c>
      <c r="AA474" s="57">
        <v>0</v>
      </c>
      <c r="AB474" s="57">
        <v>0</v>
      </c>
      <c r="AC474" s="57">
        <v>0</v>
      </c>
      <c r="AD474" s="57">
        <v>0</v>
      </c>
      <c r="AE474" s="57">
        <v>0</v>
      </c>
      <c r="AF474" s="57">
        <v>0</v>
      </c>
      <c r="AG474" s="57">
        <f t="shared" ref="AG474:AJ474" si="172">IF(AF$25="","",IF($I$397&gt;0,AG472*AG457,0))</f>
        <v>0</v>
      </c>
      <c r="AH474" s="57">
        <f t="shared" si="172"/>
        <v>0</v>
      </c>
      <c r="AI474" s="57">
        <f t="shared" si="172"/>
        <v>0</v>
      </c>
      <c r="AJ474" s="225">
        <f t="shared" si="172"/>
        <v>0</v>
      </c>
      <c r="AL474" s="152"/>
      <c r="AM474" s="152"/>
      <c r="AN474" s="152"/>
      <c r="AO474" s="152"/>
      <c r="AP474" s="152"/>
      <c r="AQ474" s="152"/>
      <c r="AR474" s="152"/>
      <c r="AS474" s="152"/>
      <c r="AT474" s="152"/>
      <c r="AU474" s="152"/>
      <c r="AV474" s="152"/>
      <c r="AW474" s="152"/>
      <c r="AX474" s="152"/>
      <c r="AY474" s="152"/>
      <c r="AZ474" s="152"/>
      <c r="BA474" s="152"/>
      <c r="BB474" s="152"/>
      <c r="BC474" s="152"/>
      <c r="BD474" s="152"/>
      <c r="BE474" s="152"/>
      <c r="BF474" s="152"/>
      <c r="BG474" s="152"/>
      <c r="BH474" s="152"/>
      <c r="BI474" s="152"/>
      <c r="BJ474" s="152"/>
      <c r="BK474" s="152"/>
      <c r="BL474" s="152"/>
      <c r="BM474" s="152"/>
      <c r="BN474" s="152"/>
      <c r="BO474" s="152"/>
      <c r="BP474" s="152"/>
      <c r="BQ474" s="152"/>
    </row>
    <row r="475" spans="2:69" hidden="1" outlineLevel="2" x14ac:dyDescent="0.2">
      <c r="B475" s="29" t="s">
        <v>72</v>
      </c>
      <c r="C475" s="7"/>
      <c r="D475" s="7"/>
      <c r="E475" s="7"/>
      <c r="F475" s="152" t="s">
        <v>401</v>
      </c>
      <c r="G475" s="7"/>
      <c r="H475" s="7"/>
      <c r="I475" s="57">
        <v>0</v>
      </c>
      <c r="J475" s="57">
        <v>0</v>
      </c>
      <c r="K475" s="57">
        <v>0</v>
      </c>
      <c r="L475" s="57">
        <v>0</v>
      </c>
      <c r="M475" s="57">
        <v>0</v>
      </c>
      <c r="N475" s="57">
        <v>198.84176240326664</v>
      </c>
      <c r="O475" s="57">
        <v>206.50479712152332</v>
      </c>
      <c r="P475" s="57">
        <v>364.32134671112726</v>
      </c>
      <c r="Q475" s="57">
        <v>228.29816892715812</v>
      </c>
      <c r="R475" s="57">
        <v>233.76232083991354</v>
      </c>
      <c r="S475" s="57">
        <v>242.0692114384739</v>
      </c>
      <c r="T475" s="57">
        <v>373.44215928932744</v>
      </c>
      <c r="U475" s="57">
        <v>204.95312361236898</v>
      </c>
      <c r="V475" s="57">
        <v>233.18652014291047</v>
      </c>
      <c r="W475" s="57">
        <v>223.99879445910224</v>
      </c>
      <c r="X475" s="57">
        <v>236.01250707840103</v>
      </c>
      <c r="Y475" s="57">
        <v>399.01083178754152</v>
      </c>
      <c r="Z475" s="57">
        <v>168.48000444849455</v>
      </c>
      <c r="AA475" s="57">
        <v>170.86900294879513</v>
      </c>
      <c r="AB475" s="57">
        <v>180.51534372691569</v>
      </c>
      <c r="AC475" s="57">
        <v>291.97139557804911</v>
      </c>
      <c r="AD475" s="57">
        <v>158.88581024796534</v>
      </c>
      <c r="AE475" s="57">
        <v>154.4880446369628</v>
      </c>
      <c r="AF475" s="57">
        <v>162.37527917068235</v>
      </c>
      <c r="AG475" s="57">
        <f t="shared" ref="AG475:AJ475" si="173">IF(AF$25="","",IF($I$397&gt;0,AG472*AG463,0))</f>
        <v>168.28783071436354</v>
      </c>
      <c r="AH475" s="57">
        <f t="shared" si="173"/>
        <v>177.87381000370567</v>
      </c>
      <c r="AI475" s="57">
        <f t="shared" si="173"/>
        <v>251.87412088949665</v>
      </c>
      <c r="AJ475" s="225">
        <f t="shared" si="173"/>
        <v>75.104063823454354</v>
      </c>
      <c r="AL475" s="152"/>
      <c r="AM475" s="152"/>
      <c r="AN475" s="152"/>
      <c r="AO475" s="152"/>
      <c r="AP475" s="152"/>
      <c r="AQ475" s="152"/>
      <c r="AR475" s="152"/>
      <c r="AS475" s="152"/>
      <c r="AT475" s="152"/>
      <c r="AU475" s="152"/>
      <c r="AV475" s="152"/>
      <c r="AW475" s="152"/>
      <c r="AX475" s="152"/>
      <c r="AY475" s="152"/>
      <c r="AZ475" s="152"/>
      <c r="BA475" s="152"/>
      <c r="BB475" s="152"/>
      <c r="BC475" s="152"/>
      <c r="BD475" s="152"/>
      <c r="BE475" s="152"/>
      <c r="BF475" s="152"/>
      <c r="BG475" s="152"/>
      <c r="BH475" s="152"/>
      <c r="BI475" s="152"/>
      <c r="BJ475" s="152"/>
      <c r="BK475" s="152"/>
      <c r="BL475" s="152"/>
      <c r="BM475" s="152"/>
      <c r="BN475" s="152"/>
      <c r="BO475" s="152"/>
      <c r="BP475" s="152"/>
      <c r="BQ475" s="152"/>
    </row>
    <row r="476" spans="2:69" hidden="1" outlineLevel="2" x14ac:dyDescent="0.2">
      <c r="B476" s="56" t="s">
        <v>71</v>
      </c>
      <c r="C476" s="55"/>
      <c r="D476" s="55"/>
      <c r="E476" s="55"/>
      <c r="F476" s="155" t="s">
        <v>401</v>
      </c>
      <c r="G476" s="55"/>
      <c r="H476" s="7"/>
      <c r="I476" s="60">
        <v>0</v>
      </c>
      <c r="J476" s="60">
        <v>0</v>
      </c>
      <c r="K476" s="60">
        <v>0</v>
      </c>
      <c r="L476" s="60">
        <v>0</v>
      </c>
      <c r="M476" s="60">
        <v>0</v>
      </c>
      <c r="N476" s="60">
        <v>198.84176240326664</v>
      </c>
      <c r="O476" s="60">
        <v>405.34655952479</v>
      </c>
      <c r="P476" s="60">
        <v>769.66790623591726</v>
      </c>
      <c r="Q476" s="60">
        <v>997.9660751630754</v>
      </c>
      <c r="R476" s="60">
        <v>1231.728396002989</v>
      </c>
      <c r="S476" s="60">
        <v>1473.797607441463</v>
      </c>
      <c r="T476" s="60">
        <v>1847.2397667307905</v>
      </c>
      <c r="U476" s="60">
        <v>2052.1928903431594</v>
      </c>
      <c r="V476" s="60">
        <v>2285.3794104860699</v>
      </c>
      <c r="W476" s="60">
        <v>2459.378204945172</v>
      </c>
      <c r="X476" s="60">
        <v>2695.3907120235731</v>
      </c>
      <c r="Y476" s="60">
        <v>3094.4015438111146</v>
      </c>
      <c r="Z476" s="60">
        <v>3262.8815482596092</v>
      </c>
      <c r="AA476" s="60">
        <v>3433.7505512084044</v>
      </c>
      <c r="AB476" s="60">
        <v>3614.2658949353199</v>
      </c>
      <c r="AC476" s="60">
        <v>3906.2372905133689</v>
      </c>
      <c r="AD476" s="60">
        <v>4065.1231007613342</v>
      </c>
      <c r="AE476" s="60">
        <v>4219.6111453982967</v>
      </c>
      <c r="AF476" s="60">
        <v>4381.9864245689787</v>
      </c>
      <c r="AG476" s="60">
        <f t="shared" ref="AG476:AJ476" si="174">IF(AF$25="","",IF($I$397&gt;0,AG472*AG464,0))</f>
        <v>4550.2742552833424</v>
      </c>
      <c r="AH476" s="60">
        <f t="shared" si="174"/>
        <v>4728.1480652870478</v>
      </c>
      <c r="AI476" s="60">
        <f t="shared" si="174"/>
        <v>4980.022186176544</v>
      </c>
      <c r="AJ476" s="226">
        <f t="shared" si="174"/>
        <v>5055.1262499999984</v>
      </c>
      <c r="AL476" s="152"/>
      <c r="AM476" s="152"/>
      <c r="AN476" s="152"/>
      <c r="AO476" s="152"/>
      <c r="AP476" s="152"/>
      <c r="AQ476" s="152"/>
      <c r="AR476" s="152"/>
      <c r="AS476" s="152"/>
      <c r="AT476" s="152"/>
      <c r="AU476" s="152"/>
      <c r="AV476" s="152"/>
      <c r="AW476" s="152"/>
      <c r="AX476" s="152"/>
      <c r="AY476" s="152"/>
      <c r="AZ476" s="152"/>
      <c r="BA476" s="152"/>
      <c r="BB476" s="152"/>
      <c r="BC476" s="152"/>
      <c r="BD476" s="152"/>
      <c r="BE476" s="152"/>
      <c r="BF476" s="152"/>
      <c r="BG476" s="152"/>
      <c r="BH476" s="152"/>
      <c r="BI476" s="152"/>
      <c r="BJ476" s="152"/>
      <c r="BK476" s="152"/>
      <c r="BL476" s="152"/>
      <c r="BM476" s="152"/>
      <c r="BN476" s="152"/>
      <c r="BO476" s="152"/>
      <c r="BP476" s="152"/>
      <c r="BQ476" s="152"/>
    </row>
    <row r="477" spans="2:69" hidden="1" outlineLevel="2" x14ac:dyDescent="0.2">
      <c r="B477" s="29" t="s">
        <v>70</v>
      </c>
      <c r="C477" s="7"/>
      <c r="D477" s="7"/>
      <c r="E477" s="7"/>
      <c r="F477" s="152" t="s">
        <v>401</v>
      </c>
      <c r="G477" s="7"/>
      <c r="H477" s="7"/>
      <c r="I477" s="57">
        <v>0</v>
      </c>
      <c r="J477" s="57">
        <v>0</v>
      </c>
      <c r="K477" s="57">
        <v>0</v>
      </c>
      <c r="L477" s="57">
        <v>0</v>
      </c>
      <c r="M477" s="57">
        <v>0</v>
      </c>
      <c r="N477" s="57">
        <v>4.9710440600816668</v>
      </c>
      <c r="O477" s="57">
        <v>15.104708048201417</v>
      </c>
      <c r="P477" s="57">
        <v>29.375361644017683</v>
      </c>
      <c r="Q477" s="57">
        <v>44.190849534974816</v>
      </c>
      <c r="R477" s="57">
        <v>55.742361779151615</v>
      </c>
      <c r="S477" s="57">
        <v>67.638150086111295</v>
      </c>
      <c r="T477" s="57">
        <v>83.025934354306344</v>
      </c>
      <c r="U477" s="57">
        <v>97.485816426848757</v>
      </c>
      <c r="V477" s="57">
        <v>108.43930752073075</v>
      </c>
      <c r="W477" s="57">
        <v>118.61894038578106</v>
      </c>
      <c r="X477" s="57">
        <v>128.86922292421863</v>
      </c>
      <c r="Y477" s="57">
        <v>144.74480639586719</v>
      </c>
      <c r="Z477" s="57">
        <v>158.93207730176812</v>
      </c>
      <c r="AA477" s="57">
        <v>167.41580248670036</v>
      </c>
      <c r="AB477" s="57">
        <v>176.20041115359311</v>
      </c>
      <c r="AC477" s="57">
        <v>188.01257963621723</v>
      </c>
      <c r="AD477" s="57">
        <v>199.28400978186758</v>
      </c>
      <c r="AE477" s="57">
        <v>207.11835615399079</v>
      </c>
      <c r="AF477" s="57">
        <v>215.03993924918188</v>
      </c>
      <c r="AG477" s="57">
        <f t="shared" ref="AG477:AJ477" si="175">IF(AF$25="","",IF($I$397&gt;0,AG472*AG465,0))</f>
        <v>223.30651699630803</v>
      </c>
      <c r="AH477" s="57">
        <f t="shared" si="175"/>
        <v>231.96055801425973</v>
      </c>
      <c r="AI477" s="57">
        <f t="shared" si="175"/>
        <v>242.70425628658978</v>
      </c>
      <c r="AJ477" s="225">
        <f t="shared" si="175"/>
        <v>250.87871090441359</v>
      </c>
      <c r="AL477" s="152"/>
      <c r="AM477" s="152"/>
      <c r="AN477" s="152"/>
      <c r="AO477" s="152"/>
      <c r="AP477" s="152"/>
      <c r="AQ477" s="152"/>
      <c r="AR477" s="152"/>
      <c r="AS477" s="152"/>
      <c r="AT477" s="152"/>
      <c r="AU477" s="152"/>
      <c r="AV477" s="152"/>
      <c r="AW477" s="152"/>
      <c r="AX477" s="152"/>
      <c r="AY477" s="152"/>
      <c r="AZ477" s="152"/>
      <c r="BA477" s="152"/>
      <c r="BB477" s="152"/>
      <c r="BC477" s="152"/>
      <c r="BD477" s="152"/>
      <c r="BE477" s="152"/>
      <c r="BF477" s="152"/>
      <c r="BG477" s="152"/>
      <c r="BH477" s="152"/>
      <c r="BI477" s="152"/>
      <c r="BJ477" s="152"/>
      <c r="BK477" s="152"/>
      <c r="BL477" s="152"/>
      <c r="BM477" s="152"/>
      <c r="BN477" s="152"/>
      <c r="BO477" s="152"/>
      <c r="BP477" s="152"/>
      <c r="BQ477" s="152"/>
    </row>
    <row r="478" spans="2:69" hidden="1" outlineLevel="2" x14ac:dyDescent="0.2">
      <c r="B478" s="29" t="s">
        <v>69</v>
      </c>
      <c r="C478" s="7"/>
      <c r="D478" s="7"/>
      <c r="E478" s="7"/>
      <c r="F478" s="152" t="s">
        <v>401</v>
      </c>
      <c r="G478" s="7"/>
      <c r="H478" s="7"/>
      <c r="I478" s="57">
        <v>0</v>
      </c>
      <c r="J478" s="57">
        <v>0</v>
      </c>
      <c r="K478" s="57">
        <v>0</v>
      </c>
      <c r="L478" s="57">
        <v>0</v>
      </c>
      <c r="M478" s="57">
        <v>0</v>
      </c>
      <c r="N478" s="57">
        <v>0</v>
      </c>
      <c r="O478" s="57">
        <v>0</v>
      </c>
      <c r="P478" s="57">
        <v>0</v>
      </c>
      <c r="Q478" s="57">
        <v>0</v>
      </c>
      <c r="R478" s="57">
        <v>0</v>
      </c>
      <c r="S478" s="57">
        <v>0</v>
      </c>
      <c r="T478" s="57">
        <v>0</v>
      </c>
      <c r="U478" s="57">
        <v>0</v>
      </c>
      <c r="V478" s="57">
        <v>0</v>
      </c>
      <c r="W478" s="57">
        <v>0</v>
      </c>
      <c r="X478" s="57">
        <v>0</v>
      </c>
      <c r="Y478" s="57">
        <v>0</v>
      </c>
      <c r="Z478" s="57">
        <v>0</v>
      </c>
      <c r="AA478" s="57">
        <v>0</v>
      </c>
      <c r="AB478" s="57">
        <v>0</v>
      </c>
      <c r="AC478" s="57">
        <v>0</v>
      </c>
      <c r="AD478" s="57">
        <v>0</v>
      </c>
      <c r="AE478" s="57">
        <v>0</v>
      </c>
      <c r="AF478" s="57">
        <v>0</v>
      </c>
      <c r="AG478" s="57">
        <f t="shared" ref="AG478:AJ478" si="176">IF(AF$25="","",IF($I$397&gt;0,AG472*AG466,0))</f>
        <v>0</v>
      </c>
      <c r="AH478" s="57">
        <f t="shared" si="176"/>
        <v>0</v>
      </c>
      <c r="AI478" s="57">
        <f t="shared" si="176"/>
        <v>0</v>
      </c>
      <c r="AJ478" s="225">
        <f t="shared" si="176"/>
        <v>0</v>
      </c>
      <c r="AL478" s="152"/>
      <c r="AM478" s="152"/>
      <c r="AN478" s="152"/>
      <c r="AO478" s="152"/>
      <c r="AP478" s="152"/>
      <c r="AQ478" s="152"/>
      <c r="AR478" s="152"/>
      <c r="AS478" s="152"/>
      <c r="AT478" s="152"/>
      <c r="AU478" s="152"/>
      <c r="AV478" s="152"/>
      <c r="AW478" s="152"/>
      <c r="AX478" s="152"/>
      <c r="AY478" s="152"/>
      <c r="AZ478" s="152"/>
      <c r="BA478" s="152"/>
      <c r="BB478" s="152"/>
      <c r="BC478" s="152"/>
      <c r="BD478" s="152"/>
      <c r="BE478" s="152"/>
      <c r="BF478" s="152"/>
      <c r="BG478" s="152"/>
      <c r="BH478" s="152"/>
      <c r="BI478" s="152"/>
      <c r="BJ478" s="152"/>
      <c r="BK478" s="152"/>
      <c r="BL478" s="152"/>
      <c r="BM478" s="152"/>
      <c r="BN478" s="152"/>
      <c r="BO478" s="152"/>
      <c r="BP478" s="152"/>
      <c r="BQ478" s="152"/>
    </row>
    <row r="479" spans="2:69" hidden="1" outlineLevel="2" x14ac:dyDescent="0.2">
      <c r="B479" s="29" t="s">
        <v>68</v>
      </c>
      <c r="C479" s="7"/>
      <c r="D479" s="7"/>
      <c r="E479" s="7"/>
      <c r="F479" s="152" t="s">
        <v>401</v>
      </c>
      <c r="G479" s="7"/>
      <c r="H479" s="7"/>
      <c r="I479" s="57">
        <v>0</v>
      </c>
      <c r="J479" s="57">
        <v>0</v>
      </c>
      <c r="K479" s="57">
        <v>0</v>
      </c>
      <c r="L479" s="57">
        <v>0</v>
      </c>
      <c r="M479" s="57">
        <v>0</v>
      </c>
      <c r="N479" s="57">
        <v>0</v>
      </c>
      <c r="O479" s="57">
        <v>0</v>
      </c>
      <c r="P479" s="57">
        <v>0</v>
      </c>
      <c r="Q479" s="57">
        <v>0</v>
      </c>
      <c r="R479" s="57">
        <v>0</v>
      </c>
      <c r="S479" s="57">
        <v>0</v>
      </c>
      <c r="T479" s="57">
        <v>0</v>
      </c>
      <c r="U479" s="57">
        <v>0</v>
      </c>
      <c r="V479" s="57">
        <v>0</v>
      </c>
      <c r="W479" s="57">
        <v>0</v>
      </c>
      <c r="X479" s="57">
        <v>0</v>
      </c>
      <c r="Y479" s="57">
        <v>0</v>
      </c>
      <c r="Z479" s="57">
        <v>0</v>
      </c>
      <c r="AA479" s="57">
        <v>0</v>
      </c>
      <c r="AB479" s="57">
        <v>0</v>
      </c>
      <c r="AC479" s="57">
        <v>0</v>
      </c>
      <c r="AD479" s="57">
        <v>0</v>
      </c>
      <c r="AE479" s="57">
        <v>0</v>
      </c>
      <c r="AF479" s="57">
        <v>0</v>
      </c>
      <c r="AG479" s="57">
        <f t="shared" ref="AG479:AJ479" si="177">IF(AF$25="","",IF($I$397&gt;0,AG472*AG467,0))</f>
        <v>0</v>
      </c>
      <c r="AH479" s="57">
        <f t="shared" si="177"/>
        <v>0</v>
      </c>
      <c r="AI479" s="57">
        <f t="shared" si="177"/>
        <v>0</v>
      </c>
      <c r="AJ479" s="225">
        <f t="shared" si="177"/>
        <v>0</v>
      </c>
      <c r="AL479" s="152"/>
      <c r="AM479" s="152"/>
      <c r="AN479" s="152"/>
      <c r="AO479" s="152"/>
      <c r="AP479" s="152"/>
      <c r="AQ479" s="152"/>
      <c r="AR479" s="152"/>
      <c r="AS479" s="152"/>
      <c r="AT479" s="152"/>
      <c r="AU479" s="152"/>
      <c r="AV479" s="152"/>
      <c r="AW479" s="152"/>
      <c r="AX479" s="152"/>
      <c r="AY479" s="152"/>
      <c r="AZ479" s="152"/>
      <c r="BA479" s="152"/>
      <c r="BB479" s="152"/>
      <c r="BC479" s="152"/>
      <c r="BD479" s="152"/>
      <c r="BE479" s="152"/>
      <c r="BF479" s="152"/>
      <c r="BG479" s="152"/>
      <c r="BH479" s="152"/>
      <c r="BI479" s="152"/>
      <c r="BJ479" s="152"/>
      <c r="BK479" s="152"/>
      <c r="BL479" s="152"/>
      <c r="BM479" s="152"/>
      <c r="BN479" s="152"/>
      <c r="BO479" s="152"/>
      <c r="BP479" s="152"/>
      <c r="BQ479" s="152"/>
    </row>
    <row r="480" spans="2:69" hidden="1" outlineLevel="2" x14ac:dyDescent="0.2">
      <c r="B480" s="29" t="s">
        <v>67</v>
      </c>
      <c r="C480" s="7"/>
      <c r="D480" s="7"/>
      <c r="E480" s="7"/>
      <c r="F480" s="152" t="s">
        <v>401</v>
      </c>
      <c r="G480" s="7"/>
      <c r="H480" s="7"/>
      <c r="I480" s="57">
        <v>0</v>
      </c>
      <c r="J480" s="57">
        <v>0</v>
      </c>
      <c r="K480" s="57">
        <v>0</v>
      </c>
      <c r="L480" s="57">
        <v>0</v>
      </c>
      <c r="M480" s="57">
        <v>0</v>
      </c>
      <c r="N480" s="57">
        <v>0</v>
      </c>
      <c r="O480" s="57">
        <v>0</v>
      </c>
      <c r="P480" s="57">
        <v>0</v>
      </c>
      <c r="Q480" s="57">
        <v>0</v>
      </c>
      <c r="R480" s="57">
        <v>0</v>
      </c>
      <c r="S480" s="57">
        <v>0</v>
      </c>
      <c r="T480" s="57">
        <v>0</v>
      </c>
      <c r="U480" s="57">
        <v>0</v>
      </c>
      <c r="V480" s="57">
        <v>0</v>
      </c>
      <c r="W480" s="57">
        <v>0</v>
      </c>
      <c r="X480" s="57">
        <v>0</v>
      </c>
      <c r="Y480" s="57">
        <v>0</v>
      </c>
      <c r="Z480" s="57">
        <v>0</v>
      </c>
      <c r="AA480" s="57">
        <v>0</v>
      </c>
      <c r="AB480" s="57">
        <v>0</v>
      </c>
      <c r="AC480" s="57">
        <v>0</v>
      </c>
      <c r="AD480" s="57">
        <v>0</v>
      </c>
      <c r="AE480" s="57">
        <v>0</v>
      </c>
      <c r="AF480" s="57">
        <v>0</v>
      </c>
      <c r="AG480" s="57">
        <f t="shared" ref="AG480:AJ480" si="178">IF(AF$25="","",IF($I$397&gt;0,AG472*AG468,0))</f>
        <v>0</v>
      </c>
      <c r="AH480" s="57">
        <f t="shared" si="178"/>
        <v>0</v>
      </c>
      <c r="AI480" s="57">
        <f t="shared" si="178"/>
        <v>0</v>
      </c>
      <c r="AJ480" s="225">
        <f t="shared" si="178"/>
        <v>0</v>
      </c>
      <c r="AL480" s="152"/>
      <c r="AM480" s="152"/>
      <c r="AN480" s="152"/>
      <c r="AO480" s="152"/>
      <c r="AP480" s="152"/>
      <c r="AQ480" s="152"/>
      <c r="AR480" s="152"/>
      <c r="AS480" s="152"/>
      <c r="AT480" s="152"/>
      <c r="AU480" s="152"/>
      <c r="AV480" s="152"/>
      <c r="AW480" s="152"/>
      <c r="AX480" s="152"/>
      <c r="AY480" s="152"/>
      <c r="AZ480" s="152"/>
      <c r="BA480" s="152"/>
      <c r="BB480" s="152"/>
      <c r="BC480" s="152"/>
      <c r="BD480" s="152"/>
      <c r="BE480" s="152"/>
      <c r="BF480" s="152"/>
      <c r="BG480" s="152"/>
      <c r="BH480" s="152"/>
      <c r="BI480" s="152"/>
      <c r="BJ480" s="152"/>
      <c r="BK480" s="152"/>
      <c r="BL480" s="152"/>
      <c r="BM480" s="152"/>
      <c r="BN480" s="152"/>
      <c r="BO480" s="152"/>
      <c r="BP480" s="152"/>
      <c r="BQ480" s="152"/>
    </row>
    <row r="481" spans="1:69" hidden="1" outlineLevel="2" x14ac:dyDescent="0.2">
      <c r="B481" s="56" t="s">
        <v>66</v>
      </c>
      <c r="C481" s="55"/>
      <c r="D481" s="55"/>
      <c r="E481" s="55"/>
      <c r="F481" s="155" t="s">
        <v>401</v>
      </c>
      <c r="G481" s="55"/>
      <c r="H481" s="7"/>
      <c r="I481" s="60">
        <v>0</v>
      </c>
      <c r="J481" s="60">
        <v>0</v>
      </c>
      <c r="K481" s="60">
        <v>0</v>
      </c>
      <c r="L481" s="60">
        <v>0</v>
      </c>
      <c r="M481" s="60">
        <v>0</v>
      </c>
      <c r="N481" s="60">
        <v>4.9710440600816668</v>
      </c>
      <c r="O481" s="60">
        <v>15.104708048201417</v>
      </c>
      <c r="P481" s="60">
        <v>29.375361644017683</v>
      </c>
      <c r="Q481" s="60">
        <v>44.190849534974816</v>
      </c>
      <c r="R481" s="60">
        <v>55.742361779151615</v>
      </c>
      <c r="S481" s="60">
        <v>67.638150086111295</v>
      </c>
      <c r="T481" s="60">
        <v>83.025934354306344</v>
      </c>
      <c r="U481" s="60">
        <v>97.485816426848757</v>
      </c>
      <c r="V481" s="60">
        <v>108.43930752073075</v>
      </c>
      <c r="W481" s="60">
        <v>168.61894038578106</v>
      </c>
      <c r="X481" s="60">
        <v>128.86922292421863</v>
      </c>
      <c r="Y481" s="60">
        <v>144.74480639586719</v>
      </c>
      <c r="Z481" s="60">
        <v>158.93207730176812</v>
      </c>
      <c r="AA481" s="60">
        <v>167.41580248670036</v>
      </c>
      <c r="AB481" s="60">
        <v>176.20041115359311</v>
      </c>
      <c r="AC481" s="60">
        <v>188.01257963621723</v>
      </c>
      <c r="AD481" s="60">
        <v>199.28400978186758</v>
      </c>
      <c r="AE481" s="60">
        <v>207.11835615399079</v>
      </c>
      <c r="AF481" s="60">
        <v>215.03993924918188</v>
      </c>
      <c r="AG481" s="60">
        <f t="shared" ref="AG481:AJ481" si="179">IF(AF$25="","",IF($I$397&gt;0,AG472*AG469,0))</f>
        <v>223.30651699630803</v>
      </c>
      <c r="AH481" s="60">
        <f t="shared" si="179"/>
        <v>231.96055801425973</v>
      </c>
      <c r="AI481" s="60">
        <f t="shared" si="179"/>
        <v>242.70425628658978</v>
      </c>
      <c r="AJ481" s="226">
        <f t="shared" si="179"/>
        <v>250.87871090441359</v>
      </c>
      <c r="AL481" s="152"/>
      <c r="AM481" s="152"/>
      <c r="AN481" s="152"/>
      <c r="AO481" s="152"/>
      <c r="AP481" s="152"/>
      <c r="AQ481" s="152"/>
      <c r="AR481" s="152"/>
      <c r="AS481" s="152"/>
      <c r="AT481" s="152"/>
      <c r="AU481" s="152"/>
      <c r="AV481" s="152"/>
      <c r="AW481" s="152"/>
      <c r="AX481" s="152"/>
      <c r="AY481" s="152"/>
      <c r="AZ481" s="152"/>
      <c r="BA481" s="152"/>
      <c r="BB481" s="152"/>
      <c r="BC481" s="152"/>
      <c r="BD481" s="152"/>
      <c r="BE481" s="152"/>
      <c r="BF481" s="152"/>
      <c r="BG481" s="152"/>
      <c r="BH481" s="152"/>
      <c r="BI481" s="152"/>
      <c r="BJ481" s="152"/>
      <c r="BK481" s="152"/>
      <c r="BL481" s="152"/>
      <c r="BM481" s="152"/>
      <c r="BN481" s="152"/>
      <c r="BO481" s="152"/>
      <c r="BP481" s="152"/>
      <c r="BQ481" s="152"/>
    </row>
    <row r="482" spans="1:69" hidden="1" outlineLevel="2" x14ac:dyDescent="0.2">
      <c r="B482" s="56"/>
      <c r="C482" s="55"/>
      <c r="D482" s="55"/>
      <c r="E482" s="55"/>
      <c r="F482" s="155"/>
      <c r="G482" s="55"/>
      <c r="H482" s="7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226"/>
      <c r="AL482" s="152"/>
      <c r="AM482" s="152"/>
      <c r="AN482" s="152"/>
      <c r="AO482" s="152"/>
      <c r="AP482" s="152"/>
      <c r="AQ482" s="152"/>
      <c r="AR482" s="152"/>
      <c r="AS482" s="152"/>
      <c r="AT482" s="152"/>
      <c r="AU482" s="152"/>
      <c r="AV482" s="152"/>
      <c r="AW482" s="152"/>
      <c r="AX482" s="152"/>
      <c r="AY482" s="152"/>
      <c r="AZ482" s="152"/>
      <c r="BA482" s="152"/>
      <c r="BB482" s="152"/>
      <c r="BC482" s="152"/>
      <c r="BD482" s="152"/>
      <c r="BE482" s="152"/>
      <c r="BF482" s="152"/>
      <c r="BG482" s="152"/>
      <c r="BH482" s="152"/>
      <c r="BI482" s="152"/>
      <c r="BJ482" s="152"/>
      <c r="BK482" s="152"/>
      <c r="BL482" s="152"/>
      <c r="BM482" s="152"/>
      <c r="BN482" s="152"/>
      <c r="BO482" s="152"/>
      <c r="BP482" s="152"/>
      <c r="BQ482" s="152"/>
    </row>
    <row r="483" spans="1:69" hidden="1" outlineLevel="2" x14ac:dyDescent="0.2">
      <c r="B483" s="56" t="s">
        <v>316</v>
      </c>
      <c r="C483" s="55"/>
      <c r="D483" s="55"/>
      <c r="E483" s="55"/>
      <c r="F483" s="155"/>
      <c r="G483" s="55"/>
      <c r="H483" s="7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226"/>
      <c r="AL483" s="152"/>
      <c r="AM483" s="152"/>
      <c r="AN483" s="152"/>
      <c r="AO483" s="152"/>
      <c r="AP483" s="152"/>
      <c r="AQ483" s="152"/>
      <c r="AR483" s="152"/>
      <c r="AS483" s="152"/>
      <c r="AT483" s="152"/>
      <c r="AU483" s="152"/>
      <c r="AV483" s="152"/>
      <c r="AW483" s="152"/>
      <c r="AX483" s="152"/>
      <c r="AY483" s="152"/>
      <c r="AZ483" s="152"/>
      <c r="BA483" s="152"/>
      <c r="BB483" s="152"/>
      <c r="BC483" s="152"/>
      <c r="BD483" s="152"/>
      <c r="BE483" s="152"/>
      <c r="BF483" s="152"/>
      <c r="BG483" s="152"/>
      <c r="BH483" s="152"/>
      <c r="BI483" s="152"/>
      <c r="BJ483" s="152"/>
      <c r="BK483" s="152"/>
      <c r="BL483" s="152"/>
      <c r="BM483" s="152"/>
      <c r="BN483" s="152"/>
      <c r="BO483" s="152"/>
      <c r="BP483" s="152"/>
      <c r="BQ483" s="152"/>
    </row>
    <row r="484" spans="1:69" hidden="1" outlineLevel="2" x14ac:dyDescent="0.2">
      <c r="B484" s="69" t="s">
        <v>75</v>
      </c>
      <c r="C484" s="7"/>
      <c r="D484" s="7"/>
      <c r="E484" s="7"/>
      <c r="F484" s="7" t="s">
        <v>431</v>
      </c>
      <c r="G484" s="55"/>
      <c r="H484" s="7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226"/>
      <c r="AL484" s="152"/>
      <c r="AM484" s="152"/>
      <c r="AN484" s="152"/>
      <c r="AO484" s="152"/>
      <c r="AP484" s="152"/>
      <c r="AQ484" s="152"/>
      <c r="AR484" s="152"/>
      <c r="AS484" s="152"/>
      <c r="AT484" s="152"/>
      <c r="AU484" s="152"/>
      <c r="AV484" s="152"/>
      <c r="AW484" s="152"/>
      <c r="AX484" s="152"/>
      <c r="AY484" s="152"/>
      <c r="AZ484" s="152"/>
      <c r="BA484" s="152"/>
      <c r="BB484" s="152"/>
      <c r="BC484" s="152"/>
      <c r="BD484" s="152"/>
      <c r="BE484" s="152"/>
      <c r="BF484" s="152"/>
      <c r="BG484" s="152"/>
      <c r="BH484" s="152"/>
      <c r="BI484" s="152"/>
      <c r="BJ484" s="152"/>
      <c r="BK484" s="152"/>
      <c r="BL484" s="152"/>
      <c r="BM484" s="152"/>
      <c r="BN484" s="152"/>
      <c r="BO484" s="152"/>
      <c r="BP484" s="152"/>
      <c r="BQ484" s="152"/>
    </row>
    <row r="485" spans="1:69" hidden="1" outlineLevel="2" x14ac:dyDescent="0.2">
      <c r="B485" s="29" t="s">
        <v>74</v>
      </c>
      <c r="C485" s="7"/>
      <c r="D485" s="7"/>
      <c r="E485" s="7"/>
      <c r="F485" s="152" t="s">
        <v>401</v>
      </c>
      <c r="G485" s="55"/>
      <c r="H485" s="7"/>
      <c r="I485" s="152">
        <v>0</v>
      </c>
      <c r="J485" s="60">
        <v>795.07525831750354</v>
      </c>
      <c r="K485" s="60">
        <v>760.08644883640045</v>
      </c>
      <c r="L485" s="60">
        <v>746.15410139034611</v>
      </c>
      <c r="M485" s="60">
        <v>726.31213492600182</v>
      </c>
      <c r="N485" s="60">
        <v>1563.0865857362551</v>
      </c>
      <c r="O485" s="60">
        <v>1580.172528340765</v>
      </c>
      <c r="P485" s="60">
        <v>1855.5876422914662</v>
      </c>
      <c r="Q485" s="60">
        <v>1576.3057906042959</v>
      </c>
      <c r="R485" s="60">
        <v>1585.2271402318711</v>
      </c>
      <c r="S485" s="60">
        <v>1602.9120479423382</v>
      </c>
      <c r="T485" s="60">
        <v>1855.9233843258371</v>
      </c>
      <c r="U485" s="60">
        <v>1539.5127145657407</v>
      </c>
      <c r="V485" s="60">
        <v>1590.4492461405498</v>
      </c>
      <c r="W485" s="60">
        <v>1573.6194840778298</v>
      </c>
      <c r="X485" s="60">
        <v>1648.8371743653497</v>
      </c>
      <c r="Y485" s="60">
        <v>1955.3403594344672</v>
      </c>
      <c r="Z485" s="60">
        <v>1519.3579078681705</v>
      </c>
      <c r="AA485" s="60">
        <v>1519.3882406638895</v>
      </c>
      <c r="AB485" s="60">
        <v>1538.7813229299336</v>
      </c>
      <c r="AC485" s="60">
        <v>1753.4794138355937</v>
      </c>
      <c r="AD485" s="60">
        <v>1501.054329599041</v>
      </c>
      <c r="AE485" s="60">
        <v>1489.2197652778341</v>
      </c>
      <c r="AF485" s="60">
        <v>1503.9368801150995</v>
      </c>
      <c r="AG485" s="60">
        <f t="shared" ref="AG485:AJ485" si="180">AF486</f>
        <v>1517.2781622148741</v>
      </c>
      <c r="AH485" s="60">
        <f t="shared" ca="1" si="180"/>
        <v>1534.2857529711582</v>
      </c>
      <c r="AI485" s="60">
        <f t="shared" ca="1" si="180"/>
        <v>1672.5943553216111</v>
      </c>
      <c r="AJ485" s="226">
        <f t="shared" ca="1" si="180"/>
        <v>1337.5443124820504</v>
      </c>
      <c r="AL485" s="152"/>
      <c r="AM485" s="152"/>
      <c r="AN485" s="152"/>
      <c r="AO485" s="152"/>
      <c r="AP485" s="152"/>
      <c r="AQ485" s="152"/>
      <c r="AR485" s="152"/>
      <c r="AS485" s="152"/>
      <c r="AT485" s="152"/>
      <c r="AU485" s="152"/>
      <c r="AV485" s="152"/>
      <c r="AW485" s="152"/>
      <c r="AX485" s="152"/>
      <c r="AY485" s="152"/>
      <c r="AZ485" s="152"/>
      <c r="BA485" s="152"/>
      <c r="BB485" s="152"/>
      <c r="BC485" s="152"/>
      <c r="BD485" s="152"/>
      <c r="BE485" s="152"/>
      <c r="BF485" s="152"/>
      <c r="BG485" s="152"/>
      <c r="BH485" s="152"/>
      <c r="BI485" s="152"/>
      <c r="BJ485" s="152"/>
      <c r="BK485" s="152"/>
      <c r="BL485" s="152"/>
      <c r="BM485" s="152"/>
      <c r="BN485" s="152"/>
      <c r="BO485" s="152"/>
      <c r="BP485" s="152"/>
      <c r="BQ485" s="152"/>
    </row>
    <row r="486" spans="1:69" hidden="1" outlineLevel="2" x14ac:dyDescent="0.2">
      <c r="B486" s="29" t="s">
        <v>71</v>
      </c>
      <c r="C486" s="55"/>
      <c r="D486" s="55"/>
      <c r="E486" s="55"/>
      <c r="F486" s="152" t="s">
        <v>401</v>
      </c>
      <c r="G486" s="55"/>
      <c r="H486" s="7"/>
      <c r="I486" s="60">
        <v>795.07525831750354</v>
      </c>
      <c r="J486" s="60">
        <v>760.08644883640045</v>
      </c>
      <c r="K486" s="60">
        <v>746.15410139034611</v>
      </c>
      <c r="L486" s="60">
        <v>726.31213492600182</v>
      </c>
      <c r="M486" s="60">
        <v>1563.0865857362551</v>
      </c>
      <c r="N486" s="60">
        <v>1580.172528340765</v>
      </c>
      <c r="O486" s="60">
        <v>1855.5876422914662</v>
      </c>
      <c r="P486" s="60">
        <v>1576.3057906042959</v>
      </c>
      <c r="Q486" s="60">
        <v>1585.2271402318711</v>
      </c>
      <c r="R486" s="60">
        <v>1602.9120479423382</v>
      </c>
      <c r="S486" s="60">
        <v>1855.9233843258371</v>
      </c>
      <c r="T486" s="60">
        <v>1539.5127145657389</v>
      </c>
      <c r="U486" s="60">
        <v>1590.4492461405498</v>
      </c>
      <c r="V486" s="60">
        <v>1573.6194840778298</v>
      </c>
      <c r="W486" s="60">
        <v>1648.8371743653479</v>
      </c>
      <c r="X486" s="60">
        <v>1955.3403594344654</v>
      </c>
      <c r="Y486" s="60">
        <v>1519.3579078681687</v>
      </c>
      <c r="Z486" s="60">
        <v>1519.3882406638877</v>
      </c>
      <c r="AA486" s="60">
        <v>1538.7813229299318</v>
      </c>
      <c r="AB486" s="60">
        <v>1753.4794138355937</v>
      </c>
      <c r="AC486" s="60">
        <v>1501.0543295990392</v>
      </c>
      <c r="AD486" s="60">
        <v>1489.2197652778341</v>
      </c>
      <c r="AE486" s="60">
        <v>1503.9368801150995</v>
      </c>
      <c r="AF486" s="60">
        <v>1517.2781622148741</v>
      </c>
      <c r="AG486" s="60">
        <f t="shared" ref="AG486:AJ486" ca="1" si="181">AG411</f>
        <v>1534.2857529711582</v>
      </c>
      <c r="AH486" s="60">
        <f t="shared" ca="1" si="181"/>
        <v>1672.5943553216111</v>
      </c>
      <c r="AI486" s="60">
        <f t="shared" ca="1" si="181"/>
        <v>1337.5443124820504</v>
      </c>
      <c r="AJ486" s="226">
        <f t="shared" ca="1" si="181"/>
        <v>1193.0562912522673</v>
      </c>
      <c r="AL486" s="152"/>
      <c r="AM486" s="152"/>
      <c r="AN486" s="152"/>
      <c r="AO486" s="152"/>
      <c r="AP486" s="152"/>
      <c r="AQ486" s="152"/>
      <c r="AR486" s="152"/>
      <c r="AS486" s="152"/>
      <c r="AT486" s="152"/>
      <c r="AU486" s="152"/>
      <c r="AV486" s="152"/>
      <c r="AW486" s="152"/>
      <c r="AX486" s="152"/>
      <c r="AY486" s="152"/>
      <c r="AZ486" s="152"/>
      <c r="BA486" s="152"/>
      <c r="BB486" s="152"/>
      <c r="BC486" s="152"/>
      <c r="BD486" s="152"/>
      <c r="BE486" s="152"/>
      <c r="BF486" s="152"/>
      <c r="BG486" s="152"/>
      <c r="BH486" s="152"/>
      <c r="BI486" s="152"/>
      <c r="BJ486" s="152"/>
      <c r="BK486" s="152"/>
      <c r="BL486" s="152"/>
      <c r="BM486" s="152"/>
      <c r="BN486" s="152"/>
      <c r="BO486" s="152"/>
      <c r="BP486" s="152"/>
      <c r="BQ486" s="152"/>
    </row>
    <row r="487" spans="1:69" hidden="1" outlineLevel="2" x14ac:dyDescent="0.2">
      <c r="B487" s="69" t="s">
        <v>277</v>
      </c>
      <c r="C487" s="55"/>
      <c r="D487" s="55"/>
      <c r="E487" s="55"/>
      <c r="F487" s="155"/>
      <c r="G487" s="55"/>
      <c r="H487" s="7"/>
      <c r="I487" s="60">
        <v>19.876881457937589</v>
      </c>
      <c r="J487" s="60">
        <v>38.879042678847604</v>
      </c>
      <c r="K487" s="60">
        <v>37.656013755668667</v>
      </c>
      <c r="L487" s="60">
        <v>36.811655907908701</v>
      </c>
      <c r="M487" s="60">
        <v>57.234968016556422</v>
      </c>
      <c r="N487" s="60">
        <v>78.581477851925513</v>
      </c>
      <c r="O487" s="60">
        <v>85.894004265805791</v>
      </c>
      <c r="P487" s="60">
        <v>85.797335822394061</v>
      </c>
      <c r="Q487" s="60">
        <v>79.038323270904186</v>
      </c>
      <c r="R487" s="60">
        <v>79.703479704355232</v>
      </c>
      <c r="S487" s="60">
        <v>86.470885806704388</v>
      </c>
      <c r="T487" s="60">
        <v>84.885902472289402</v>
      </c>
      <c r="U487" s="60">
        <v>78.249049017657271</v>
      </c>
      <c r="V487" s="60">
        <v>79.101718255459502</v>
      </c>
      <c r="W487" s="60">
        <v>80.561416461079446</v>
      </c>
      <c r="X487" s="60">
        <v>90.104438344995387</v>
      </c>
      <c r="Y487" s="60">
        <v>86.867456682565901</v>
      </c>
      <c r="Z487" s="60">
        <v>75.968653713301464</v>
      </c>
      <c r="AA487" s="60">
        <v>76.45423908984553</v>
      </c>
      <c r="AB487" s="60">
        <v>82.306518419138186</v>
      </c>
      <c r="AC487" s="60">
        <v>81.363343585865834</v>
      </c>
      <c r="AD487" s="60">
        <v>74.75685237192188</v>
      </c>
      <c r="AE487" s="60">
        <v>74.828916134823345</v>
      </c>
      <c r="AF487" s="60">
        <v>75.530376058249345</v>
      </c>
      <c r="AG487" s="60">
        <f t="shared" ref="AG487:AJ487" ca="1" si="182">AVERAGE(AG485:AG486)*$I$415</f>
        <v>76.289097879650811</v>
      </c>
      <c r="AH487" s="60">
        <f t="shared" ca="1" si="182"/>
        <v>80.172002707319237</v>
      </c>
      <c r="AI487" s="60">
        <f t="shared" ca="1" si="182"/>
        <v>75.253466695091547</v>
      </c>
      <c r="AJ487" s="226">
        <f t="shared" ca="1" si="182"/>
        <v>63.265015093357945</v>
      </c>
      <c r="AL487" s="152"/>
      <c r="AM487" s="152"/>
      <c r="AN487" s="152"/>
      <c r="AO487" s="152"/>
      <c r="AP487" s="152"/>
      <c r="AQ487" s="152"/>
      <c r="AR487" s="152"/>
      <c r="AS487" s="152"/>
      <c r="AT487" s="152"/>
      <c r="AU487" s="152"/>
      <c r="AV487" s="152"/>
      <c r="AW487" s="152"/>
      <c r="AX487" s="152"/>
      <c r="AY487" s="152"/>
      <c r="AZ487" s="152"/>
      <c r="BA487" s="152"/>
      <c r="BB487" s="152"/>
      <c r="BC487" s="152"/>
      <c r="BD487" s="152"/>
      <c r="BE487" s="152"/>
      <c r="BF487" s="152"/>
      <c r="BG487" s="152"/>
      <c r="BH487" s="152"/>
      <c r="BI487" s="152"/>
      <c r="BJ487" s="152"/>
      <c r="BK487" s="152"/>
      <c r="BL487" s="152"/>
      <c r="BM487" s="152"/>
      <c r="BN487" s="152"/>
      <c r="BO487" s="152"/>
      <c r="BP487" s="152"/>
      <c r="BQ487" s="152"/>
    </row>
    <row r="488" spans="1:69" hidden="1" outlineLevel="2" x14ac:dyDescent="0.2">
      <c r="B488" s="56"/>
      <c r="C488" s="55"/>
      <c r="D488" s="55"/>
      <c r="E488" s="55"/>
      <c r="F488" s="155"/>
      <c r="G488" s="55"/>
      <c r="H488" s="7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226"/>
      <c r="AL488" s="152"/>
      <c r="AM488" s="152"/>
      <c r="AN488" s="152"/>
      <c r="AO488" s="152"/>
      <c r="AP488" s="152"/>
      <c r="AQ488" s="152"/>
      <c r="AR488" s="152"/>
      <c r="AS488" s="152"/>
      <c r="AT488" s="152"/>
      <c r="AU488" s="152"/>
      <c r="AV488" s="152"/>
      <c r="AW488" s="152"/>
      <c r="AX488" s="152"/>
      <c r="AY488" s="152"/>
      <c r="AZ488" s="152"/>
      <c r="BA488" s="152"/>
      <c r="BB488" s="152"/>
      <c r="BC488" s="152"/>
      <c r="BD488" s="152"/>
      <c r="BE488" s="152"/>
      <c r="BF488" s="152"/>
      <c r="BG488" s="152"/>
      <c r="BH488" s="152"/>
      <c r="BI488" s="152"/>
      <c r="BJ488" s="152"/>
      <c r="BK488" s="152"/>
      <c r="BL488" s="152"/>
      <c r="BM488" s="152"/>
      <c r="BN488" s="152"/>
      <c r="BO488" s="152"/>
      <c r="BP488" s="152"/>
      <c r="BQ488" s="152"/>
    </row>
    <row r="489" spans="1:69" hidden="1" outlineLevel="2" x14ac:dyDescent="0.2">
      <c r="B489" s="56"/>
      <c r="C489" s="55"/>
      <c r="D489" s="55"/>
      <c r="E489" s="55"/>
      <c r="F489" s="155"/>
      <c r="G489" s="55"/>
      <c r="H489" s="7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226"/>
      <c r="AL489" s="152"/>
      <c r="AM489" s="152"/>
      <c r="AN489" s="152"/>
      <c r="AO489" s="152"/>
      <c r="AP489" s="152"/>
      <c r="AQ489" s="152"/>
      <c r="AR489" s="152"/>
      <c r="AS489" s="152"/>
      <c r="AT489" s="152"/>
      <c r="AU489" s="152"/>
      <c r="AV489" s="152"/>
      <c r="AW489" s="152"/>
      <c r="AX489" s="152"/>
      <c r="AY489" s="152"/>
      <c r="AZ489" s="152"/>
      <c r="BA489" s="152"/>
      <c r="BB489" s="152"/>
      <c r="BC489" s="152"/>
      <c r="BD489" s="152"/>
      <c r="BE489" s="152"/>
      <c r="BF489" s="152"/>
      <c r="BG489" s="152"/>
      <c r="BH489" s="152"/>
      <c r="BI489" s="152"/>
      <c r="BJ489" s="152"/>
      <c r="BK489" s="152"/>
      <c r="BL489" s="152"/>
      <c r="BM489" s="152"/>
      <c r="BN489" s="152"/>
      <c r="BO489" s="152"/>
      <c r="BP489" s="152"/>
      <c r="BQ489" s="152"/>
    </row>
    <row r="490" spans="1:69" hidden="1" outlineLevel="2" x14ac:dyDescent="0.2">
      <c r="B490" s="29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224"/>
      <c r="AL490" s="152"/>
      <c r="AM490" s="152"/>
      <c r="AN490" s="152"/>
      <c r="AO490" s="152"/>
      <c r="AP490" s="152"/>
      <c r="AQ490" s="152"/>
      <c r="AR490" s="152"/>
      <c r="AS490" s="152"/>
      <c r="AT490" s="152"/>
      <c r="AU490" s="152"/>
      <c r="AV490" s="152"/>
      <c r="AW490" s="152"/>
      <c r="AX490" s="152"/>
      <c r="AY490" s="152"/>
      <c r="AZ490" s="152"/>
      <c r="BA490" s="152"/>
      <c r="BB490" s="152"/>
      <c r="BC490" s="152"/>
      <c r="BD490" s="152"/>
      <c r="BE490" s="152"/>
      <c r="BF490" s="152"/>
      <c r="BG490" s="152"/>
      <c r="BH490" s="152"/>
      <c r="BI490" s="152"/>
      <c r="BJ490" s="152"/>
      <c r="BK490" s="152"/>
      <c r="BL490" s="152"/>
      <c r="BM490" s="152"/>
      <c r="BN490" s="152"/>
      <c r="BO490" s="152"/>
      <c r="BP490" s="152"/>
      <c r="BQ490" s="152"/>
    </row>
    <row r="491" spans="1:69" s="154" customFormat="1" hidden="1" outlineLevel="2" x14ac:dyDescent="0.2">
      <c r="A491" s="34"/>
      <c r="B491" s="62" t="s">
        <v>277</v>
      </c>
      <c r="C491" s="229"/>
      <c r="D491" s="229"/>
      <c r="E491" s="229"/>
      <c r="F491" s="230"/>
      <c r="G491" s="229"/>
      <c r="H491" s="230"/>
      <c r="I491" s="229">
        <v>82.022506457937581</v>
      </c>
      <c r="J491" s="229">
        <v>104.13194892884761</v>
      </c>
      <c r="K491" s="229">
        <v>106.17156531816867</v>
      </c>
      <c r="L491" s="229">
        <v>108.7529850485337</v>
      </c>
      <c r="M491" s="229">
        <v>132.77336361421266</v>
      </c>
      <c r="N491" s="229">
        <v>496.82655503783866</v>
      </c>
      <c r="O491" s="229">
        <v>497.53991808321143</v>
      </c>
      <c r="P491" s="229">
        <v>488.1500290865452</v>
      </c>
      <c r="Q491" s="229">
        <v>471.74299336286498</v>
      </c>
      <c r="R491" s="229">
        <v>464.88566666069943</v>
      </c>
      <c r="S491" s="229">
        <v>463.90639293166282</v>
      </c>
      <c r="T491" s="229">
        <v>452.30070016932353</v>
      </c>
      <c r="U491" s="229">
        <v>436.24739831084378</v>
      </c>
      <c r="V491" s="229">
        <v>429.96702294910517</v>
      </c>
      <c r="W491" s="229">
        <v>422.73360733064777</v>
      </c>
      <c r="X491" s="229">
        <v>423.53750747694585</v>
      </c>
      <c r="Y491" s="229">
        <v>409.96215570252053</v>
      </c>
      <c r="Z491" s="229">
        <v>389.82443198641931</v>
      </c>
      <c r="AA491" s="229">
        <v>384.78531390580082</v>
      </c>
      <c r="AB491" s="229">
        <v>384.91695085054283</v>
      </c>
      <c r="AC491" s="229">
        <v>376.28155041707726</v>
      </c>
      <c r="AD491" s="229">
        <v>362.33496888485666</v>
      </c>
      <c r="AE491" s="229">
        <v>357.30521245165482</v>
      </c>
      <c r="AF491" s="229">
        <v>352.8480425800077</v>
      </c>
      <c r="AG491" s="229">
        <f t="shared" ref="AG491:AJ491" ca="1" si="183">SUM(AG426,AG442)+MIN(AG424,0)*(-1)+MIN(AG432,0)*(-1)+AG465+MAX(AG487,0)</f>
        <v>348.22346995670404</v>
      </c>
      <c r="AH491" s="229">
        <f t="shared" ca="1" si="183"/>
        <v>346.47075961673113</v>
      </c>
      <c r="AI491" s="229">
        <f t="shared" ca="1" si="183"/>
        <v>334.55579860322291</v>
      </c>
      <c r="AJ491" s="231">
        <f t="shared" ca="1" si="183"/>
        <v>317.24404424202237</v>
      </c>
      <c r="AK491" s="153"/>
    </row>
    <row r="492" spans="1:69" hidden="1" outlineLevel="1" collapsed="1" x14ac:dyDescent="0.2">
      <c r="AK492" s="152"/>
      <c r="AL492" s="152"/>
      <c r="AM492" s="152"/>
      <c r="AN492" s="152"/>
      <c r="AO492" s="152"/>
      <c r="AP492" s="152"/>
      <c r="AQ492" s="152"/>
      <c r="AR492" s="152"/>
      <c r="AS492" s="152"/>
      <c r="AT492" s="152"/>
      <c r="AU492" s="152"/>
      <c r="AV492" s="152"/>
      <c r="AW492" s="152"/>
      <c r="AX492" s="152"/>
      <c r="AY492" s="152"/>
      <c r="AZ492" s="152"/>
      <c r="BA492" s="152"/>
      <c r="BB492" s="152"/>
      <c r="BC492" s="152"/>
      <c r="BD492" s="152"/>
      <c r="BE492" s="152"/>
      <c r="BF492" s="152"/>
      <c r="BG492" s="152"/>
      <c r="BH492" s="152"/>
      <c r="BI492" s="152"/>
      <c r="BJ492" s="152"/>
      <c r="BK492" s="152"/>
      <c r="BL492" s="152"/>
      <c r="BM492" s="152"/>
      <c r="BN492" s="152"/>
      <c r="BO492" s="152"/>
      <c r="BP492" s="152"/>
      <c r="BQ492" s="152"/>
    </row>
    <row r="493" spans="1:69" hidden="1" outlineLevel="1" x14ac:dyDescent="0.2">
      <c r="A493" s="6" t="s">
        <v>65</v>
      </c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152"/>
      <c r="AL493" s="152"/>
      <c r="AM493" s="152"/>
      <c r="AN493" s="152"/>
      <c r="AO493" s="152"/>
      <c r="AP493" s="152"/>
      <c r="AQ493" s="152"/>
      <c r="AR493" s="152"/>
      <c r="AS493" s="152"/>
      <c r="AT493" s="152"/>
      <c r="AU493" s="152"/>
      <c r="AV493" s="152"/>
      <c r="AW493" s="152"/>
      <c r="AX493" s="152"/>
      <c r="AY493" s="152"/>
      <c r="AZ493" s="152"/>
      <c r="BA493" s="152"/>
      <c r="BB493" s="152"/>
      <c r="BC493" s="152"/>
      <c r="BD493" s="152"/>
      <c r="BE493" s="152"/>
      <c r="BF493" s="152"/>
      <c r="BG493" s="152"/>
      <c r="BH493" s="152"/>
      <c r="BI493" s="152"/>
      <c r="BJ493" s="152"/>
      <c r="BK493" s="152"/>
      <c r="BL493" s="152"/>
      <c r="BM493" s="152"/>
      <c r="BN493" s="152"/>
      <c r="BO493" s="152"/>
      <c r="BP493" s="152"/>
      <c r="BQ493" s="152"/>
    </row>
    <row r="494" spans="1:69" hidden="1" outlineLevel="2" x14ac:dyDescent="0.2">
      <c r="AK494" s="152"/>
      <c r="AL494" s="152"/>
      <c r="AM494" s="152"/>
      <c r="AN494" s="152"/>
      <c r="AO494" s="152"/>
      <c r="AP494" s="152"/>
      <c r="AQ494" s="152"/>
      <c r="AR494" s="152"/>
      <c r="AS494" s="152"/>
      <c r="AT494" s="152"/>
      <c r="AU494" s="152"/>
      <c r="AV494" s="152"/>
      <c r="AW494" s="152"/>
      <c r="AX494" s="152"/>
      <c r="AY494" s="152"/>
      <c r="AZ494" s="152"/>
      <c r="BA494" s="152"/>
      <c r="BB494" s="152"/>
      <c r="BC494" s="152"/>
      <c r="BD494" s="152"/>
      <c r="BE494" s="152"/>
      <c r="BF494" s="152"/>
      <c r="BG494" s="152"/>
      <c r="BH494" s="152"/>
      <c r="BI494" s="152"/>
      <c r="BJ494" s="152"/>
      <c r="BK494" s="152"/>
      <c r="BL494" s="152"/>
      <c r="BM494" s="152"/>
      <c r="BN494" s="152"/>
      <c r="BO494" s="152"/>
      <c r="BP494" s="152"/>
      <c r="BQ494" s="152"/>
    </row>
    <row r="495" spans="1:69" hidden="1" outlineLevel="2" x14ac:dyDescent="0.2">
      <c r="B495" s="59" t="s">
        <v>65</v>
      </c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152"/>
      <c r="AL495" s="152"/>
      <c r="AM495" s="152"/>
      <c r="AN495" s="152"/>
      <c r="AO495" s="152"/>
      <c r="AP495" s="152"/>
      <c r="AQ495" s="152"/>
      <c r="AR495" s="152"/>
      <c r="AS495" s="152"/>
      <c r="AT495" s="152"/>
      <c r="AU495" s="152"/>
      <c r="AV495" s="152"/>
      <c r="AW495" s="152"/>
      <c r="AX495" s="152"/>
      <c r="AY495" s="152"/>
      <c r="AZ495" s="152"/>
      <c r="BA495" s="152"/>
      <c r="BB495" s="152"/>
      <c r="BC495" s="152"/>
      <c r="BD495" s="152"/>
      <c r="BE495" s="152"/>
      <c r="BF495" s="152"/>
      <c r="BG495" s="152"/>
      <c r="BH495" s="152"/>
      <c r="BI495" s="152"/>
      <c r="BJ495" s="152"/>
      <c r="BK495" s="152"/>
      <c r="BL495" s="152"/>
      <c r="BM495" s="152"/>
      <c r="BN495" s="152"/>
      <c r="BO495" s="152"/>
      <c r="BP495" s="152"/>
      <c r="BQ495" s="152"/>
    </row>
    <row r="496" spans="1:69" hidden="1" outlineLevel="2" x14ac:dyDescent="0.2">
      <c r="B496" s="29" t="s">
        <v>33</v>
      </c>
      <c r="C496" s="7"/>
      <c r="D496" s="7"/>
      <c r="E496" s="7"/>
      <c r="F496" s="152" t="s">
        <v>401</v>
      </c>
      <c r="G496" s="7"/>
      <c r="H496" s="7"/>
      <c r="I496" s="57">
        <v>-127.88127790679403</v>
      </c>
      <c r="J496" s="57">
        <v>-130.20539564558811</v>
      </c>
      <c r="K496" s="57">
        <v>-151.65260174159937</v>
      </c>
      <c r="L496" s="57">
        <v>-168.87824750084224</v>
      </c>
      <c r="M496" s="57">
        <v>-188.99427775629078</v>
      </c>
      <c r="N496" s="57">
        <v>462.41025571373808</v>
      </c>
      <c r="O496" s="57">
        <v>468.94271549391988</v>
      </c>
      <c r="P496" s="57">
        <v>609.27835603530104</v>
      </c>
      <c r="Q496" s="57">
        <v>488.66726676110028</v>
      </c>
      <c r="R496" s="57">
        <v>493.49959117737978</v>
      </c>
      <c r="S496" s="57">
        <v>501.1073442029334</v>
      </c>
      <c r="T496" s="57">
        <v>620.25441259578395</v>
      </c>
      <c r="U496" s="57">
        <v>473.31221482770354</v>
      </c>
      <c r="V496" s="57">
        <v>501.33190173033398</v>
      </c>
      <c r="W496" s="57">
        <v>496.06055880529914</v>
      </c>
      <c r="X496" s="57">
        <v>510.06536053865358</v>
      </c>
      <c r="Y496" s="57">
        <v>657.3908849681784</v>
      </c>
      <c r="Z496" s="57">
        <v>455.33444971081519</v>
      </c>
      <c r="AA496" s="57">
        <v>460.68265776749024</v>
      </c>
      <c r="AB496" s="57">
        <v>472.76723279801593</v>
      </c>
      <c r="AC496" s="57">
        <v>574.78604182750553</v>
      </c>
      <c r="AD496" s="57">
        <v>459.66196785407209</v>
      </c>
      <c r="AE496" s="57">
        <v>459.18887117049451</v>
      </c>
      <c r="AF496" s="57">
        <v>469.68880422025302</v>
      </c>
      <c r="AG496" s="57">
        <f t="shared" ref="AG496:AJ496" ca="1" si="184">IF(AG25="","",AG534)</f>
        <v>478.4789667180479</v>
      </c>
      <c r="AH496" s="57">
        <f t="shared" ca="1" si="184"/>
        <v>490.72387026943278</v>
      </c>
      <c r="AI496" s="57">
        <f t="shared" ca="1" si="184"/>
        <v>559.65408280709391</v>
      </c>
      <c r="AJ496" s="57">
        <f t="shared" ca="1" si="184"/>
        <v>405.90695036983124</v>
      </c>
      <c r="AK496" s="152"/>
      <c r="AL496" s="152"/>
      <c r="AM496" s="152"/>
      <c r="AN496" s="152"/>
      <c r="AO496" s="152"/>
      <c r="AP496" s="152"/>
      <c r="AQ496" s="152"/>
      <c r="AR496" s="152"/>
      <c r="AS496" s="152"/>
      <c r="AT496" s="152"/>
      <c r="AU496" s="152"/>
      <c r="AV496" s="152"/>
      <c r="AW496" s="152"/>
      <c r="AX496" s="152"/>
      <c r="AY496" s="152"/>
      <c r="AZ496" s="152"/>
      <c r="BA496" s="152"/>
      <c r="BB496" s="152"/>
      <c r="BC496" s="152"/>
      <c r="BD496" s="152"/>
      <c r="BE496" s="152"/>
      <c r="BF496" s="152"/>
      <c r="BG496" s="152"/>
      <c r="BH496" s="152"/>
      <c r="BI496" s="152"/>
      <c r="BJ496" s="152"/>
      <c r="BK496" s="152"/>
      <c r="BL496" s="152"/>
      <c r="BM496" s="152"/>
      <c r="BN496" s="152"/>
      <c r="BO496" s="152"/>
      <c r="BP496" s="152"/>
      <c r="BQ496" s="152"/>
    </row>
    <row r="497" spans="1:69" hidden="1" outlineLevel="2" x14ac:dyDescent="0.2">
      <c r="B497" s="29" t="s">
        <v>64</v>
      </c>
      <c r="C497" s="7"/>
      <c r="D497" s="7"/>
      <c r="E497" s="7"/>
      <c r="F497" s="152" t="s">
        <v>401</v>
      </c>
      <c r="G497" s="7"/>
      <c r="H497" s="7"/>
      <c r="I497" s="57">
        <v>4220.3009769573209</v>
      </c>
      <c r="J497" s="57">
        <v>4162.8328250926434</v>
      </c>
      <c r="K497" s="57">
        <v>4092.7758997589076</v>
      </c>
      <c r="L497" s="57">
        <v>4002.3469908314414</v>
      </c>
      <c r="M497" s="57">
        <v>3938.4711251244712</v>
      </c>
      <c r="N497" s="57">
        <v>4890.3194729101569</v>
      </c>
      <c r="O497" s="57">
        <v>4833.997808441788</v>
      </c>
      <c r="P497" s="57">
        <v>4901.9484306755403</v>
      </c>
      <c r="Q497" s="57">
        <v>4703.5377188189041</v>
      </c>
      <c r="R497" s="57">
        <v>4642.3314202521315</v>
      </c>
      <c r="S497" s="57">
        <v>4591.4750057831106</v>
      </c>
      <c r="T497" s="57">
        <v>4691.7744125425443</v>
      </c>
      <c r="U497" s="57">
        <v>4521.6411486710649</v>
      </c>
      <c r="V497" s="57">
        <v>4536.5277633391715</v>
      </c>
      <c r="W497" s="57">
        <v>4517.4646495091793</v>
      </c>
      <c r="X497" s="57">
        <v>4525.8970025855542</v>
      </c>
      <c r="Y497" s="57">
        <v>4653.4193034761638</v>
      </c>
      <c r="Z497" s="57">
        <v>4425.2027598771856</v>
      </c>
      <c r="AA497" s="57">
        <v>4419.7152497875313</v>
      </c>
      <c r="AB497" s="57">
        <v>4426.3488309620052</v>
      </c>
      <c r="AC497" s="57">
        <v>4514.3475451785234</v>
      </c>
      <c r="AD497" s="57">
        <v>4380.0933596797549</v>
      </c>
      <c r="AE497" s="57">
        <v>4369.6187207639241</v>
      </c>
      <c r="AF497" s="57">
        <v>4370.9027364507347</v>
      </c>
      <c r="AG497" s="57">
        <f t="shared" ref="AG497:AJ497" ca="1" si="185">IF(AG25="","",AG510)</f>
        <v>4370.5201109623476</v>
      </c>
      <c r="AH497" s="57">
        <f t="shared" ca="1" si="185"/>
        <v>4376.673976955427</v>
      </c>
      <c r="AI497" s="57">
        <f t="shared" ca="1" si="185"/>
        <v>4429.5632235701751</v>
      </c>
      <c r="AJ497" s="57">
        <f t="shared" ca="1" si="185"/>
        <v>4254.592929955792</v>
      </c>
      <c r="AK497" s="152"/>
      <c r="AL497" s="152"/>
      <c r="AM497" s="152"/>
      <c r="AN497" s="152"/>
      <c r="AO497" s="152"/>
      <c r="AP497" s="152"/>
      <c r="AQ497" s="152"/>
      <c r="AR497" s="152"/>
      <c r="AS497" s="152"/>
      <c r="AT497" s="152"/>
      <c r="AU497" s="152"/>
      <c r="AV497" s="152"/>
      <c r="AW497" s="152"/>
      <c r="AX497" s="152"/>
      <c r="AY497" s="152"/>
      <c r="AZ497" s="152"/>
      <c r="BA497" s="152"/>
      <c r="BB497" s="152"/>
      <c r="BC497" s="152"/>
      <c r="BD497" s="152"/>
      <c r="BE497" s="152"/>
      <c r="BF497" s="152"/>
      <c r="BG497" s="152"/>
      <c r="BH497" s="152"/>
      <c r="BI497" s="152"/>
      <c r="BJ497" s="152"/>
      <c r="BK497" s="152"/>
      <c r="BL497" s="152"/>
      <c r="BM497" s="152"/>
      <c r="BN497" s="152"/>
      <c r="BO497" s="152"/>
      <c r="BP497" s="152"/>
      <c r="BQ497" s="152"/>
    </row>
    <row r="498" spans="1:69" hidden="1" outlineLevel="2" x14ac:dyDescent="0.2">
      <c r="B498" s="56" t="s">
        <v>63</v>
      </c>
      <c r="C498" s="55"/>
      <c r="D498" s="55"/>
      <c r="E498" s="55"/>
      <c r="F498" s="55"/>
      <c r="G498" s="55"/>
      <c r="H498" s="55"/>
      <c r="I498" s="54">
        <v>-3.0301459209904891E-2</v>
      </c>
      <c r="J498" s="54">
        <v>-3.1278074598801699E-2</v>
      </c>
      <c r="K498" s="54">
        <v>-3.7053727214952752E-2</v>
      </c>
      <c r="L498" s="54">
        <v>-4.2194804170579851E-2</v>
      </c>
      <c r="M498" s="54">
        <v>-4.7986711531449358E-2</v>
      </c>
      <c r="N498" s="54">
        <v>9.4556246943630573E-2</v>
      </c>
      <c r="O498" s="54">
        <v>9.7009294186064368E-2</v>
      </c>
      <c r="P498" s="54">
        <v>0.12429309786748124</v>
      </c>
      <c r="Q498" s="54">
        <v>0.10389355756751718</v>
      </c>
      <c r="R498" s="54">
        <v>0.10630425674144935</v>
      </c>
      <c r="S498" s="54">
        <v>0.10913864141082606</v>
      </c>
      <c r="T498" s="54">
        <v>0.13220039116494064</v>
      </c>
      <c r="U498" s="54">
        <v>0.10467708499309207</v>
      </c>
      <c r="V498" s="54">
        <v>0.11051004818745383</v>
      </c>
      <c r="W498" s="54">
        <v>0.10980950539573031</v>
      </c>
      <c r="X498" s="54">
        <v>0.11269928596414444</v>
      </c>
      <c r="Y498" s="54">
        <v>0.14127050284875445</v>
      </c>
      <c r="Z498" s="54">
        <v>0.10289572578216784</v>
      </c>
      <c r="AA498" s="54">
        <v>0.10423356070046291</v>
      </c>
      <c r="AB498" s="54">
        <v>0.10680749548951987</v>
      </c>
      <c r="AC498" s="54">
        <v>0.1273242779992419</v>
      </c>
      <c r="AD498" s="54">
        <v>0.10494341789273635</v>
      </c>
      <c r="AE498" s="54">
        <v>0.10508671362754878</v>
      </c>
      <c r="AF498" s="54">
        <v>0.10745807732195163</v>
      </c>
      <c r="AG498" s="54">
        <f t="shared" ref="AG498:AJ498" ca="1" si="186">IF(AG25="","",AG496/AG497)</f>
        <v>0.10947872440122265</v>
      </c>
      <c r="AH498" s="54">
        <f t="shared" ca="1" si="186"/>
        <v>0.11212255535898931</v>
      </c>
      <c r="AI498" s="54">
        <f t="shared" ca="1" si="186"/>
        <v>0.12634520709155145</v>
      </c>
      <c r="AJ498" s="54">
        <f t="shared" ca="1" si="186"/>
        <v>9.5404415193734854E-2</v>
      </c>
      <c r="AK498" s="152"/>
      <c r="AL498" s="152"/>
      <c r="AM498" s="152"/>
      <c r="AN498" s="152"/>
      <c r="AO498" s="152"/>
      <c r="AP498" s="152"/>
      <c r="AQ498" s="152"/>
      <c r="AR498" s="152"/>
      <c r="AS498" s="152"/>
      <c r="AT498" s="152"/>
      <c r="AU498" s="152"/>
      <c r="AV498" s="152"/>
      <c r="AW498" s="152"/>
      <c r="AX498" s="152"/>
      <c r="AY498" s="152"/>
      <c r="AZ498" s="152"/>
      <c r="BA498" s="152"/>
      <c r="BB498" s="152"/>
      <c r="BC498" s="152"/>
      <c r="BD498" s="152"/>
      <c r="BE498" s="152"/>
      <c r="BF498" s="152"/>
      <c r="BG498" s="152"/>
      <c r="BH498" s="152"/>
      <c r="BI498" s="152"/>
      <c r="BJ498" s="152"/>
      <c r="BK498" s="152"/>
      <c r="BL498" s="152"/>
      <c r="BM498" s="152"/>
      <c r="BN498" s="152"/>
      <c r="BO498" s="152"/>
      <c r="BP498" s="152"/>
      <c r="BQ498" s="152"/>
    </row>
    <row r="499" spans="1:69" hidden="1" outlineLevel="2" x14ac:dyDescent="0.2">
      <c r="B499" s="29" t="s">
        <v>62</v>
      </c>
      <c r="C499" s="7"/>
      <c r="D499" s="7"/>
      <c r="E499" s="7"/>
      <c r="F499" s="152" t="s">
        <v>401</v>
      </c>
      <c r="G499" s="7"/>
      <c r="H499" s="7"/>
      <c r="I499" s="57">
        <v>9408.3840701489935</v>
      </c>
      <c r="J499" s="57">
        <v>9367.2960738669681</v>
      </c>
      <c r="K499" s="57">
        <v>9301.746896232602</v>
      </c>
      <c r="L499" s="57">
        <v>9259.5541830853253</v>
      </c>
      <c r="M499" s="57">
        <v>9185.2248103615748</v>
      </c>
      <c r="N499" s="57">
        <v>9268.8127514938769</v>
      </c>
      <c r="O499" s="57">
        <v>9536.6503795954413</v>
      </c>
      <c r="P499" s="57">
        <v>9792.1372969785225</v>
      </c>
      <c r="Q499" s="57">
        <v>10058.54669158559</v>
      </c>
      <c r="R499" s="57">
        <v>10337.497378872653</v>
      </c>
      <c r="S499" s="57">
        <v>10620.02323354992</v>
      </c>
      <c r="T499" s="57">
        <v>10907.316996652236</v>
      </c>
      <c r="U499" s="57">
        <v>11196.941368402169</v>
      </c>
      <c r="V499" s="57">
        <v>11488.831589851297</v>
      </c>
      <c r="W499" s="57">
        <v>11786.128140807181</v>
      </c>
      <c r="X499" s="57">
        <v>12085.773731029662</v>
      </c>
      <c r="Y499" s="57">
        <v>12386.746302390031</v>
      </c>
      <c r="Z499" s="57">
        <v>12688.649694850948</v>
      </c>
      <c r="AA499" s="57">
        <v>12994.495889351023</v>
      </c>
      <c r="AB499" s="57">
        <v>13308.180108766133</v>
      </c>
      <c r="AC499" s="57">
        <v>13624.00309413881</v>
      </c>
      <c r="AD499" s="57">
        <v>13938.951361083367</v>
      </c>
      <c r="AE499" s="57">
        <v>14257.674828440346</v>
      </c>
      <c r="AF499" s="57">
        <v>14582.760654837852</v>
      </c>
      <c r="AG499" s="57">
        <f t="shared" ref="AG499:AJ499" ca="1" si="187">IF(AG25="","",(AG562+AF562)/2)</f>
        <v>14910.95031408529</v>
      </c>
      <c r="AH499" s="57">
        <f t="shared" ca="1" si="187"/>
        <v>15241.060124804377</v>
      </c>
      <c r="AI499" s="57">
        <f t="shared" ca="1" si="187"/>
        <v>15574.527923965712</v>
      </c>
      <c r="AJ499" s="57">
        <f t="shared" ca="1" si="187"/>
        <v>15910.497798267628</v>
      </c>
      <c r="AK499" s="152"/>
      <c r="AL499" s="152"/>
      <c r="AM499" s="152"/>
      <c r="AN499" s="152"/>
      <c r="AO499" s="152"/>
      <c r="AP499" s="152"/>
      <c r="AQ499" s="152"/>
      <c r="AR499" s="152"/>
      <c r="AS499" s="152"/>
      <c r="AT499" s="152"/>
      <c r="AU499" s="152"/>
      <c r="AV499" s="152"/>
      <c r="AW499" s="152"/>
      <c r="AX499" s="152"/>
      <c r="AY499" s="152"/>
      <c r="AZ499" s="152"/>
      <c r="BA499" s="152"/>
      <c r="BB499" s="152"/>
      <c r="BC499" s="152"/>
      <c r="BD499" s="152"/>
      <c r="BE499" s="152"/>
      <c r="BF499" s="152"/>
      <c r="BG499" s="152"/>
      <c r="BH499" s="152"/>
      <c r="BI499" s="152"/>
      <c r="BJ499" s="152"/>
      <c r="BK499" s="152"/>
      <c r="BL499" s="152"/>
      <c r="BM499" s="152"/>
      <c r="BN499" s="152"/>
      <c r="BO499" s="152"/>
      <c r="BP499" s="152"/>
      <c r="BQ499" s="152"/>
    </row>
    <row r="500" spans="1:69" hidden="1" outlineLevel="2" x14ac:dyDescent="0.2">
      <c r="B500" s="56" t="s">
        <v>61</v>
      </c>
      <c r="C500" s="55"/>
      <c r="D500" s="55"/>
      <c r="E500" s="55"/>
      <c r="F500" s="55"/>
      <c r="G500" s="55"/>
      <c r="H500" s="55"/>
      <c r="I500" s="54">
        <v>-1.3592268018961609E-2</v>
      </c>
      <c r="J500" s="54">
        <v>-1.3899997888273992E-2</v>
      </c>
      <c r="K500" s="54">
        <v>-1.6303668916536718E-2</v>
      </c>
      <c r="L500" s="54">
        <v>-1.8238269808857174E-2</v>
      </c>
      <c r="M500" s="54">
        <v>-2.0575901151933924E-2</v>
      </c>
      <c r="N500" s="54">
        <v>4.9888833458115796E-2</v>
      </c>
      <c r="O500" s="54">
        <v>4.9172686092935403E-2</v>
      </c>
      <c r="P500" s="54">
        <v>6.2221181909214135E-2</v>
      </c>
      <c r="Q500" s="54">
        <v>4.8582293421165067E-2</v>
      </c>
      <c r="R500" s="54">
        <v>4.7738787550841245E-2</v>
      </c>
      <c r="S500" s="54">
        <v>4.7185145755602072E-2</v>
      </c>
      <c r="T500" s="54">
        <v>5.6865901374843833E-2</v>
      </c>
      <c r="U500" s="54">
        <v>4.2271563211306373E-2</v>
      </c>
      <c r="V500" s="54">
        <v>4.3636456658759572E-2</v>
      </c>
      <c r="W500" s="54">
        <v>4.2088508870677027E-2</v>
      </c>
      <c r="X500" s="54">
        <v>4.2203782057336096E-2</v>
      </c>
      <c r="Y500" s="54">
        <v>5.3072119902975196E-2</v>
      </c>
      <c r="Z500" s="54">
        <v>3.5885177750284165E-2</v>
      </c>
      <c r="AA500" s="54">
        <v>3.5452137712015379E-2</v>
      </c>
      <c r="AB500" s="54">
        <v>3.5524559251088203E-2</v>
      </c>
      <c r="AC500" s="54">
        <v>4.2189218385805013E-2</v>
      </c>
      <c r="AD500" s="54">
        <v>3.2976796887132988E-2</v>
      </c>
      <c r="AE500" s="54">
        <v>3.2206434548116669E-2</v>
      </c>
      <c r="AF500" s="54">
        <v>3.2208497097182563E-2</v>
      </c>
      <c r="AG500" s="54">
        <f t="shared" ref="AG500:AJ500" ca="1" si="188">IF(AG25="","",AG496/AG499)</f>
        <v>3.2089099396036727E-2</v>
      </c>
      <c r="AH500" s="54">
        <f t="shared" ca="1" si="188"/>
        <v>3.2197489298713161E-2</v>
      </c>
      <c r="AI500" s="54">
        <f t="shared" ca="1" si="188"/>
        <v>3.5933935560634976E-2</v>
      </c>
      <c r="AJ500" s="54">
        <f t="shared" ca="1" si="188"/>
        <v>2.5511895071820275E-2</v>
      </c>
      <c r="AK500" s="152"/>
      <c r="AL500" s="152"/>
      <c r="AM500" s="152"/>
      <c r="AN500" s="152"/>
      <c r="AO500" s="152"/>
      <c r="AP500" s="152"/>
      <c r="AQ500" s="152"/>
      <c r="AR500" s="152"/>
      <c r="AS500" s="152"/>
      <c r="AT500" s="152"/>
      <c r="AU500" s="152"/>
      <c r="AV500" s="152"/>
      <c r="AW500" s="152"/>
      <c r="AX500" s="152"/>
      <c r="AY500" s="152"/>
      <c r="AZ500" s="152"/>
      <c r="BA500" s="152"/>
      <c r="BB500" s="152"/>
      <c r="BC500" s="152"/>
      <c r="BD500" s="152"/>
      <c r="BE500" s="152"/>
      <c r="BF500" s="152"/>
      <c r="BG500" s="152"/>
      <c r="BH500" s="152"/>
      <c r="BI500" s="152"/>
      <c r="BJ500" s="152"/>
      <c r="BK500" s="152"/>
      <c r="BL500" s="152"/>
      <c r="BM500" s="152"/>
      <c r="BN500" s="152"/>
      <c r="BO500" s="152"/>
      <c r="BP500" s="152"/>
      <c r="BQ500" s="152"/>
    </row>
    <row r="501" spans="1:69" hidden="1" outlineLevel="2" x14ac:dyDescent="0.2">
      <c r="B501" s="26" t="s">
        <v>60</v>
      </c>
      <c r="C501" s="53"/>
      <c r="D501" s="53"/>
      <c r="E501" s="53"/>
      <c r="F501" s="53"/>
      <c r="G501" s="53"/>
      <c r="H501" s="53"/>
      <c r="I501" s="52">
        <v>-28.71824616174769</v>
      </c>
      <c r="J501" s="52">
        <v>-27.600487665590485</v>
      </c>
      <c r="K501" s="52">
        <v>-23.175068626371413</v>
      </c>
      <c r="L501" s="52">
        <v>-20.383756726626689</v>
      </c>
      <c r="M501" s="52">
        <v>-17.840456485062621</v>
      </c>
      <c r="N501" s="52">
        <v>7.1422817206598506</v>
      </c>
      <c r="O501" s="52">
        <v>6.8987641565743729</v>
      </c>
      <c r="P501" s="52">
        <v>5.2014297792130533</v>
      </c>
      <c r="Q501" s="52">
        <v>6.353272471433133</v>
      </c>
      <c r="R501" s="52">
        <v>6.1634705449452749</v>
      </c>
      <c r="S501" s="52">
        <v>5.9472531172183283</v>
      </c>
      <c r="T501" s="52">
        <v>4.7872219968269976</v>
      </c>
      <c r="U501" s="52">
        <v>6.2507185272634702</v>
      </c>
      <c r="V501" s="52">
        <v>5.8802367776062319</v>
      </c>
      <c r="W501" s="52">
        <v>5.9217016470942268</v>
      </c>
      <c r="X501" s="52">
        <v>5.7389879507100714</v>
      </c>
      <c r="Y501" s="52">
        <v>4.4374813455145148</v>
      </c>
      <c r="Z501" s="52">
        <v>6.384813720342934</v>
      </c>
      <c r="AA501" s="52">
        <v>6.2894858329560002</v>
      </c>
      <c r="AB501" s="52">
        <v>6.1084067452637765</v>
      </c>
      <c r="AC501" s="52">
        <v>5.0078089884974064</v>
      </c>
      <c r="AD501" s="52">
        <v>6.2418696158726146</v>
      </c>
      <c r="AE501" s="52">
        <v>6.2284811281071795</v>
      </c>
      <c r="AF501" s="52">
        <v>6.070225023119737</v>
      </c>
      <c r="AG501" s="52">
        <f t="shared" ref="AG501:AJ501" ca="1" si="189">IF(AG25="","",(AG520-AG532)/AG534)</f>
        <v>5.9403932130554162</v>
      </c>
      <c r="AH501" s="52">
        <f t="shared" ca="1" si="189"/>
        <v>5.7746513180910757</v>
      </c>
      <c r="AI501" s="52">
        <f t="shared" ca="1" si="189"/>
        <v>5.048360312369466</v>
      </c>
      <c r="AJ501" s="52">
        <f t="shared" ca="1" si="189"/>
        <v>6.9402173999907202</v>
      </c>
      <c r="AK501" s="152"/>
      <c r="AL501" s="152"/>
      <c r="AM501" s="152"/>
      <c r="AN501" s="152"/>
      <c r="AO501" s="152"/>
      <c r="AP501" s="152"/>
      <c r="AQ501" s="152"/>
      <c r="AR501" s="152"/>
      <c r="AS501" s="152"/>
      <c r="AT501" s="152"/>
      <c r="AU501" s="152"/>
      <c r="AV501" s="152"/>
      <c r="AW501" s="152"/>
      <c r="AX501" s="152"/>
      <c r="AY501" s="152"/>
      <c r="AZ501" s="152"/>
      <c r="BA501" s="152"/>
      <c r="BB501" s="152"/>
      <c r="BC501" s="152"/>
      <c r="BD501" s="152"/>
      <c r="BE501" s="152"/>
      <c r="BF501" s="152"/>
      <c r="BG501" s="152"/>
      <c r="BH501" s="152"/>
      <c r="BI501" s="152"/>
      <c r="BJ501" s="152"/>
      <c r="BK501" s="152"/>
      <c r="BL501" s="152"/>
      <c r="BM501" s="152"/>
      <c r="BN501" s="152"/>
      <c r="BO501" s="152"/>
      <c r="BP501" s="152"/>
      <c r="BQ501" s="152"/>
    </row>
    <row r="502" spans="1:69" hidden="1" outlineLevel="1" collapsed="1" x14ac:dyDescent="0.2"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152"/>
      <c r="AL502" s="152"/>
      <c r="AM502" s="152"/>
      <c r="AN502" s="152"/>
      <c r="AO502" s="152"/>
      <c r="AP502" s="152"/>
      <c r="AQ502" s="152"/>
      <c r="AR502" s="152"/>
      <c r="AS502" s="152"/>
      <c r="AT502" s="152"/>
      <c r="AU502" s="152"/>
      <c r="AV502" s="152"/>
      <c r="AW502" s="152"/>
      <c r="AX502" s="152"/>
      <c r="AY502" s="152"/>
      <c r="AZ502" s="152"/>
      <c r="BA502" s="152"/>
      <c r="BB502" s="152"/>
      <c r="BC502" s="152"/>
      <c r="BD502" s="152"/>
      <c r="BE502" s="152"/>
      <c r="BF502" s="152"/>
      <c r="BG502" s="152"/>
      <c r="BH502" s="152"/>
      <c r="BI502" s="152"/>
      <c r="BJ502" s="152"/>
      <c r="BK502" s="152"/>
      <c r="BL502" s="152"/>
      <c r="BM502" s="152"/>
      <c r="BN502" s="152"/>
      <c r="BO502" s="152"/>
      <c r="BP502" s="152"/>
      <c r="BQ502" s="152"/>
    </row>
    <row r="503" spans="1:69" collapsed="1" x14ac:dyDescent="0.2">
      <c r="A503" s="14" t="s">
        <v>59</v>
      </c>
      <c r="B503" s="13"/>
      <c r="C503" s="13"/>
      <c r="D503" s="13"/>
      <c r="E503" s="12"/>
      <c r="F503" s="12"/>
      <c r="G503" s="197" t="s">
        <v>162</v>
      </c>
      <c r="H503" s="12"/>
      <c r="I503" s="12"/>
      <c r="J503" s="12">
        <v>1</v>
      </c>
      <c r="K503" s="12">
        <v>1</v>
      </c>
      <c r="L503" s="12">
        <v>1</v>
      </c>
      <c r="M503" s="12">
        <v>1</v>
      </c>
      <c r="N503" s="12">
        <v>1</v>
      </c>
      <c r="O503" s="12">
        <v>1</v>
      </c>
      <c r="P503" s="12">
        <v>1</v>
      </c>
      <c r="Q503" s="12">
        <v>1</v>
      </c>
      <c r="R503" s="12">
        <v>1</v>
      </c>
      <c r="S503" s="12">
        <v>1</v>
      </c>
      <c r="T503" s="12">
        <v>1</v>
      </c>
      <c r="U503" s="12">
        <v>1</v>
      </c>
      <c r="V503" s="12">
        <v>1</v>
      </c>
      <c r="W503" s="12">
        <v>1</v>
      </c>
      <c r="X503" s="12">
        <v>1</v>
      </c>
      <c r="Y503" s="12">
        <v>1</v>
      </c>
      <c r="Z503" s="12">
        <v>1</v>
      </c>
      <c r="AA503" s="12">
        <v>1</v>
      </c>
      <c r="AB503" s="12">
        <v>1</v>
      </c>
      <c r="AC503" s="12">
        <v>1</v>
      </c>
      <c r="AD503" s="12">
        <v>1</v>
      </c>
      <c r="AE503" s="12">
        <v>1</v>
      </c>
      <c r="AF503" s="12">
        <v>1</v>
      </c>
      <c r="AG503" s="12">
        <v>1</v>
      </c>
      <c r="AH503" s="12">
        <v>1</v>
      </c>
      <c r="AI503" s="12">
        <v>1</v>
      </c>
      <c r="AJ503" s="12">
        <v>1</v>
      </c>
      <c r="AK503" s="152"/>
      <c r="AL503" s="152"/>
      <c r="AM503" s="152"/>
      <c r="AN503" s="152"/>
      <c r="AO503" s="152"/>
      <c r="AP503" s="152"/>
      <c r="AQ503" s="152"/>
      <c r="AR503" s="152"/>
      <c r="AS503" s="152"/>
      <c r="AT503" s="152"/>
      <c r="AU503" s="152"/>
      <c r="AV503" s="152"/>
      <c r="AW503" s="152"/>
      <c r="AX503" s="152"/>
      <c r="AY503" s="152"/>
      <c r="AZ503" s="152"/>
      <c r="BA503" s="152"/>
      <c r="BB503" s="152"/>
      <c r="BC503" s="152"/>
      <c r="BD503" s="152"/>
      <c r="BE503" s="152"/>
      <c r="BF503" s="152"/>
      <c r="BG503" s="152"/>
      <c r="BH503" s="152"/>
      <c r="BI503" s="152"/>
      <c r="BJ503" s="152"/>
      <c r="BK503" s="152"/>
      <c r="BL503" s="152"/>
      <c r="BM503" s="152"/>
      <c r="BN503" s="152"/>
      <c r="BO503" s="152"/>
      <c r="BP503" s="152"/>
      <c r="BQ503" s="152"/>
    </row>
    <row r="504" spans="1:69" x14ac:dyDescent="0.2">
      <c r="AK504" s="152"/>
      <c r="AL504" s="152"/>
      <c r="AM504" s="152"/>
      <c r="AN504" s="152"/>
      <c r="AO504" s="152"/>
      <c r="AP504" s="152"/>
      <c r="AQ504" s="152"/>
      <c r="AR504" s="152"/>
      <c r="AS504" s="152"/>
      <c r="AT504" s="152"/>
      <c r="AU504" s="152"/>
      <c r="AV504" s="152"/>
      <c r="AW504" s="152"/>
      <c r="AX504" s="152"/>
      <c r="AY504" s="152"/>
      <c r="AZ504" s="152"/>
      <c r="BA504" s="152"/>
      <c r="BB504" s="152"/>
      <c r="BC504" s="152"/>
      <c r="BD504" s="152"/>
      <c r="BE504" s="152"/>
      <c r="BF504" s="152"/>
      <c r="BG504" s="152"/>
      <c r="BH504" s="152"/>
      <c r="BI504" s="152"/>
      <c r="BJ504" s="152"/>
      <c r="BK504" s="152"/>
      <c r="BL504" s="152"/>
      <c r="BM504" s="152"/>
      <c r="BN504" s="152"/>
      <c r="BO504" s="152"/>
      <c r="BP504" s="152"/>
      <c r="BQ504" s="152"/>
    </row>
    <row r="505" spans="1:69" hidden="1" outlineLevel="1" x14ac:dyDescent="0.2">
      <c r="A505" s="6" t="s">
        <v>434</v>
      </c>
      <c r="B505" s="5"/>
      <c r="C505" s="5"/>
      <c r="D505" s="5"/>
      <c r="E505" s="5"/>
      <c r="F505" s="5"/>
      <c r="G505" s="5"/>
      <c r="H505" s="5">
        <v>0</v>
      </c>
      <c r="I505" s="5">
        <v>1</v>
      </c>
      <c r="J505" s="5">
        <v>2</v>
      </c>
      <c r="K505" s="5">
        <v>3</v>
      </c>
      <c r="L505" s="5">
        <v>4</v>
      </c>
      <c r="M505" s="5">
        <v>5</v>
      </c>
      <c r="N505" s="5">
        <v>6</v>
      </c>
      <c r="O505" s="5">
        <v>7</v>
      </c>
      <c r="P505" s="5">
        <v>8</v>
      </c>
      <c r="Q505" s="5">
        <v>9</v>
      </c>
      <c r="R505" s="5">
        <v>10</v>
      </c>
      <c r="S505" s="5">
        <v>11</v>
      </c>
      <c r="T505" s="5">
        <v>12</v>
      </c>
      <c r="U505" s="5">
        <v>13</v>
      </c>
      <c r="V505" s="5">
        <v>14</v>
      </c>
      <c r="W505" s="5">
        <v>15</v>
      </c>
      <c r="X505" s="5">
        <v>16</v>
      </c>
      <c r="Y505" s="5">
        <v>17</v>
      </c>
      <c r="Z505" s="5">
        <v>18</v>
      </c>
      <c r="AA505" s="5">
        <v>19</v>
      </c>
      <c r="AB505" s="5">
        <v>20</v>
      </c>
      <c r="AC505" s="5">
        <v>21</v>
      </c>
      <c r="AD505" s="5">
        <v>22</v>
      </c>
      <c r="AE505" s="5">
        <v>23</v>
      </c>
      <c r="AF505" s="5">
        <v>24</v>
      </c>
      <c r="AG505" s="5">
        <f t="shared" ref="AG505:AJ505" si="190">IF(AH25="","",AG$22)</f>
        <v>25</v>
      </c>
      <c r="AH505" s="5">
        <f t="shared" si="190"/>
        <v>26</v>
      </c>
      <c r="AI505" s="5">
        <f t="shared" si="190"/>
        <v>27</v>
      </c>
      <c r="AJ505" s="5" t="str">
        <f t="shared" si="190"/>
        <v/>
      </c>
      <c r="AK505" s="152"/>
      <c r="AL505" s="152"/>
      <c r="AM505" s="152"/>
      <c r="AN505" s="152"/>
      <c r="AO505" s="152"/>
      <c r="AP505" s="152"/>
      <c r="AQ505" s="152"/>
      <c r="AR505" s="152"/>
      <c r="AS505" s="152"/>
      <c r="AT505" s="152"/>
      <c r="AU505" s="152"/>
      <c r="AV505" s="152"/>
      <c r="AW505" s="152"/>
      <c r="AX505" s="152"/>
      <c r="AY505" s="152"/>
      <c r="AZ505" s="152"/>
      <c r="BA505" s="152"/>
      <c r="BB505" s="152"/>
      <c r="BC505" s="152"/>
      <c r="BD505" s="152"/>
      <c r="BE505" s="152"/>
      <c r="BF505" s="152"/>
      <c r="BG505" s="152"/>
      <c r="BH505" s="152"/>
      <c r="BI505" s="152"/>
      <c r="BJ505" s="152"/>
      <c r="BK505" s="152"/>
      <c r="BL505" s="152"/>
      <c r="BM505" s="152"/>
      <c r="BN505" s="152"/>
      <c r="BO505" s="152"/>
      <c r="BP505" s="152"/>
      <c r="BQ505" s="152"/>
    </row>
    <row r="506" spans="1:69" hidden="1" outlineLevel="2" x14ac:dyDescent="0.2">
      <c r="AK506" s="152"/>
      <c r="AL506" s="152"/>
      <c r="AM506" s="152"/>
      <c r="AN506" s="152"/>
      <c r="AO506" s="152"/>
      <c r="AP506" s="152"/>
      <c r="AQ506" s="152"/>
      <c r="AR506" s="152"/>
      <c r="AS506" s="152"/>
      <c r="AT506" s="152"/>
      <c r="AU506" s="152"/>
      <c r="AV506" s="152"/>
      <c r="AW506" s="152"/>
      <c r="AX506" s="152"/>
      <c r="AY506" s="152"/>
      <c r="AZ506" s="152"/>
      <c r="BA506" s="152"/>
      <c r="BB506" s="152"/>
      <c r="BC506" s="152"/>
      <c r="BD506" s="152"/>
      <c r="BE506" s="152"/>
      <c r="BF506" s="152"/>
      <c r="BG506" s="152"/>
      <c r="BH506" s="152"/>
      <c r="BI506" s="152"/>
      <c r="BJ506" s="152"/>
      <c r="BK506" s="152"/>
      <c r="BL506" s="152"/>
      <c r="BM506" s="152"/>
      <c r="BN506" s="152"/>
      <c r="BO506" s="152"/>
      <c r="BP506" s="152"/>
      <c r="BQ506" s="152"/>
    </row>
    <row r="507" spans="1:69" hidden="1" outlineLevel="2" x14ac:dyDescent="0.2">
      <c r="B507" s="33" t="s">
        <v>58</v>
      </c>
      <c r="AK507" s="152"/>
      <c r="AL507" s="152"/>
      <c r="AM507" s="152"/>
      <c r="AN507" s="152"/>
      <c r="AO507" s="152"/>
      <c r="AP507" s="152"/>
      <c r="AQ507" s="152"/>
      <c r="AR507" s="152"/>
      <c r="AS507" s="152"/>
      <c r="AT507" s="152"/>
      <c r="AU507" s="152"/>
      <c r="AV507" s="152"/>
      <c r="AW507" s="152"/>
      <c r="AX507" s="152"/>
      <c r="AY507" s="152"/>
      <c r="AZ507" s="152"/>
      <c r="BA507" s="152"/>
      <c r="BB507" s="152"/>
      <c r="BC507" s="152"/>
      <c r="BD507" s="152"/>
      <c r="BE507" s="152"/>
      <c r="BF507" s="152"/>
      <c r="BG507" s="152"/>
      <c r="BH507" s="152"/>
      <c r="BI507" s="152"/>
      <c r="BJ507" s="152"/>
      <c r="BK507" s="152"/>
      <c r="BL507" s="152"/>
      <c r="BM507" s="152"/>
      <c r="BN507" s="152"/>
      <c r="BO507" s="152"/>
      <c r="BP507" s="152"/>
      <c r="BQ507" s="152"/>
    </row>
    <row r="508" spans="1:69" hidden="1" outlineLevel="2" x14ac:dyDescent="0.2">
      <c r="B508" s="153" t="s">
        <v>241</v>
      </c>
      <c r="F508" s="152" t="s">
        <v>401</v>
      </c>
      <c r="I508" s="34">
        <v>4200.5899769573207</v>
      </c>
      <c r="J508" s="34">
        <v>4143.1218250926431</v>
      </c>
      <c r="K508" s="34">
        <v>4073.0648997589078</v>
      </c>
      <c r="L508" s="34">
        <v>3982.6359908314416</v>
      </c>
      <c r="M508" s="34">
        <v>3918.7601251244714</v>
      </c>
      <c r="N508" s="34">
        <v>4870.6084729101567</v>
      </c>
      <c r="O508" s="34">
        <v>4814.2868084417878</v>
      </c>
      <c r="P508" s="34">
        <v>4882.2374306755401</v>
      </c>
      <c r="Q508" s="34">
        <v>4683.8267188189038</v>
      </c>
      <c r="R508" s="34">
        <v>4622.6204202521312</v>
      </c>
      <c r="S508" s="34">
        <v>4571.7640057831104</v>
      </c>
      <c r="T508" s="34">
        <v>4672.0634125425449</v>
      </c>
      <c r="U508" s="34">
        <v>4501.9301486710647</v>
      </c>
      <c r="V508" s="34">
        <v>4516.8167633391713</v>
      </c>
      <c r="W508" s="34">
        <v>4497.753649509179</v>
      </c>
      <c r="X508" s="34">
        <v>4506.186002585554</v>
      </c>
      <c r="Y508" s="34">
        <v>4633.7083034761636</v>
      </c>
      <c r="Z508" s="34">
        <v>4405.4917598771854</v>
      </c>
      <c r="AA508" s="34">
        <v>4400.0042497875311</v>
      </c>
      <c r="AB508" s="34">
        <v>4406.637830962005</v>
      </c>
      <c r="AC508" s="34">
        <v>4494.6365451785232</v>
      </c>
      <c r="AD508" s="34">
        <v>4360.3823596797547</v>
      </c>
      <c r="AE508" s="34">
        <v>4349.9077207639239</v>
      </c>
      <c r="AF508" s="34">
        <v>4351.1917364507344</v>
      </c>
      <c r="AG508" s="34">
        <f t="shared" ref="AG508:AJ508" ca="1" si="191">AG543</f>
        <v>4350.8091109623474</v>
      </c>
      <c r="AH508" s="34">
        <f t="shared" ca="1" si="191"/>
        <v>4356.9629769554267</v>
      </c>
      <c r="AI508" s="34">
        <f t="shared" ca="1" si="191"/>
        <v>4409.8522235701748</v>
      </c>
      <c r="AJ508" s="34">
        <f t="shared" ca="1" si="191"/>
        <v>4234.8819299557917</v>
      </c>
      <c r="AK508" s="152"/>
      <c r="AL508" s="152"/>
      <c r="AM508" s="152"/>
      <c r="AN508" s="152"/>
      <c r="AO508" s="152"/>
      <c r="AP508" s="152"/>
      <c r="AQ508" s="152"/>
      <c r="AR508" s="152"/>
      <c r="AS508" s="152"/>
      <c r="AT508" s="152"/>
      <c r="AU508" s="152"/>
      <c r="AV508" s="152"/>
      <c r="AW508" s="152"/>
      <c r="AX508" s="152"/>
      <c r="AY508" s="152"/>
      <c r="AZ508" s="152"/>
      <c r="BA508" s="152"/>
      <c r="BB508" s="152"/>
      <c r="BC508" s="152"/>
      <c r="BD508" s="152"/>
      <c r="BE508" s="152"/>
      <c r="BF508" s="152"/>
      <c r="BG508" s="152"/>
      <c r="BH508" s="152"/>
      <c r="BI508" s="152"/>
      <c r="BJ508" s="152"/>
      <c r="BK508" s="152"/>
      <c r="BL508" s="152"/>
      <c r="BM508" s="152"/>
      <c r="BN508" s="152"/>
      <c r="BO508" s="152"/>
      <c r="BP508" s="152"/>
      <c r="BQ508" s="152"/>
    </row>
    <row r="509" spans="1:69" hidden="1" outlineLevel="2" x14ac:dyDescent="0.2">
      <c r="B509" s="153" t="s">
        <v>280</v>
      </c>
      <c r="F509" s="152" t="s">
        <v>401</v>
      </c>
      <c r="I509" s="34">
        <v>19.710999999999999</v>
      </c>
      <c r="J509" s="34">
        <v>19.710999999999999</v>
      </c>
      <c r="K509" s="34">
        <v>19.710999999999999</v>
      </c>
      <c r="L509" s="34">
        <v>19.710999999999999</v>
      </c>
      <c r="M509" s="34">
        <v>19.710999999999999</v>
      </c>
      <c r="N509" s="34">
        <v>19.710999999999999</v>
      </c>
      <c r="O509" s="34">
        <v>19.710999999999999</v>
      </c>
      <c r="P509" s="34">
        <v>19.710999999999999</v>
      </c>
      <c r="Q509" s="34">
        <v>19.710999999999999</v>
      </c>
      <c r="R509" s="34">
        <v>19.710999999999999</v>
      </c>
      <c r="S509" s="34">
        <v>19.710999999999999</v>
      </c>
      <c r="T509" s="34">
        <v>19.710999999999999</v>
      </c>
      <c r="U509" s="34">
        <v>19.710999999999999</v>
      </c>
      <c r="V509" s="34">
        <v>19.710999999999999</v>
      </c>
      <c r="W509" s="34">
        <v>19.710999999999999</v>
      </c>
      <c r="X509" s="34">
        <v>19.710999999999999</v>
      </c>
      <c r="Y509" s="34">
        <v>19.710999999999999</v>
      </c>
      <c r="Z509" s="34">
        <v>19.710999999999999</v>
      </c>
      <c r="AA509" s="34">
        <v>19.710999999999999</v>
      </c>
      <c r="AB509" s="34">
        <v>19.710999999999999</v>
      </c>
      <c r="AC509" s="34">
        <v>19.710999999999999</v>
      </c>
      <c r="AD509" s="34">
        <v>19.710999999999999</v>
      </c>
      <c r="AE509" s="34">
        <v>19.710999999999999</v>
      </c>
      <c r="AF509" s="34">
        <v>19.710999999999999</v>
      </c>
      <c r="AG509" s="34">
        <f t="shared" ref="AG509:AJ509" si="192">AG547</f>
        <v>19.710999999999999</v>
      </c>
      <c r="AH509" s="34">
        <f t="shared" si="192"/>
        <v>19.710999999999999</v>
      </c>
      <c r="AI509" s="34">
        <f t="shared" si="192"/>
        <v>19.710999999999999</v>
      </c>
      <c r="AJ509" s="34">
        <f t="shared" si="192"/>
        <v>19.710999999999999</v>
      </c>
      <c r="AK509" s="152"/>
      <c r="AL509" s="152"/>
      <c r="AM509" s="152"/>
      <c r="AN509" s="152"/>
      <c r="AO509" s="152"/>
      <c r="AP509" s="152"/>
      <c r="AQ509" s="152"/>
      <c r="AR509" s="152"/>
      <c r="AS509" s="152"/>
      <c r="AT509" s="152"/>
      <c r="AU509" s="152"/>
      <c r="AV509" s="152"/>
      <c r="AW509" s="152"/>
      <c r="AX509" s="152"/>
      <c r="AY509" s="152"/>
      <c r="AZ509" s="152"/>
      <c r="BA509" s="152"/>
      <c r="BB509" s="152"/>
      <c r="BC509" s="152"/>
      <c r="BD509" s="152"/>
      <c r="BE509" s="152"/>
      <c r="BF509" s="152"/>
      <c r="BG509" s="152"/>
      <c r="BH509" s="152"/>
      <c r="BI509" s="152"/>
      <c r="BJ509" s="152"/>
      <c r="BK509" s="152"/>
      <c r="BL509" s="152"/>
      <c r="BM509" s="152"/>
      <c r="BN509" s="152"/>
      <c r="BO509" s="152"/>
      <c r="BP509" s="152"/>
      <c r="BQ509" s="152"/>
    </row>
    <row r="510" spans="1:69" ht="16" hidden="1" outlineLevel="2" thickBot="1" x14ac:dyDescent="0.25">
      <c r="B510" s="40" t="s">
        <v>362</v>
      </c>
      <c r="C510" s="40"/>
      <c r="D510" s="40"/>
      <c r="E510" s="40"/>
      <c r="F510" s="41" t="s">
        <v>401</v>
      </c>
      <c r="G510" s="40"/>
      <c r="H510" s="40">
        <v>4408.7510000000002</v>
      </c>
      <c r="I510" s="39">
        <v>4220.3009769573209</v>
      </c>
      <c r="J510" s="39">
        <v>4162.8328250926434</v>
      </c>
      <c r="K510" s="39">
        <v>4092.7758997589076</v>
      </c>
      <c r="L510" s="39">
        <v>4002.3469908314414</v>
      </c>
      <c r="M510" s="39">
        <v>3938.4711251244712</v>
      </c>
      <c r="N510" s="39">
        <v>4890.3194729101569</v>
      </c>
      <c r="O510" s="39">
        <v>4833.997808441788</v>
      </c>
      <c r="P510" s="39">
        <v>4901.9484306755403</v>
      </c>
      <c r="Q510" s="39">
        <v>4703.5377188189041</v>
      </c>
      <c r="R510" s="39">
        <v>4642.3314202521315</v>
      </c>
      <c r="S510" s="39">
        <v>4591.4750057831106</v>
      </c>
      <c r="T510" s="39">
        <v>4691.7744125425452</v>
      </c>
      <c r="U510" s="39">
        <v>4521.6411486710649</v>
      </c>
      <c r="V510" s="39">
        <v>4536.5277633391715</v>
      </c>
      <c r="W510" s="39">
        <v>4517.4646495091793</v>
      </c>
      <c r="X510" s="39">
        <v>4525.8970025855542</v>
      </c>
      <c r="Y510" s="39">
        <v>4653.4193034761638</v>
      </c>
      <c r="Z510" s="39">
        <v>4425.2027598771856</v>
      </c>
      <c r="AA510" s="39">
        <v>4419.7152497875313</v>
      </c>
      <c r="AB510" s="39">
        <v>4426.3488309620052</v>
      </c>
      <c r="AC510" s="39">
        <v>4514.3475451785234</v>
      </c>
      <c r="AD510" s="39">
        <v>4380.0933596797549</v>
      </c>
      <c r="AE510" s="39">
        <v>4369.6187207639241</v>
      </c>
      <c r="AF510" s="39">
        <v>4370.9027364507347</v>
      </c>
      <c r="AG510" s="39">
        <f t="shared" ref="AG510:AJ510" ca="1" si="193">IF(AG25="","",SUM(AG508:AG509))</f>
        <v>4370.5201109623476</v>
      </c>
      <c r="AH510" s="39">
        <f t="shared" ca="1" si="193"/>
        <v>4376.673976955427</v>
      </c>
      <c r="AI510" s="39">
        <f t="shared" ca="1" si="193"/>
        <v>4429.5632235701751</v>
      </c>
      <c r="AJ510" s="39">
        <f t="shared" ca="1" si="193"/>
        <v>4254.592929955792</v>
      </c>
      <c r="AK510" s="152"/>
      <c r="AL510" s="152"/>
      <c r="AM510" s="152"/>
      <c r="AN510" s="152"/>
      <c r="AO510" s="152"/>
      <c r="AP510" s="152"/>
      <c r="AQ510" s="152"/>
      <c r="AR510" s="152"/>
      <c r="AS510" s="152"/>
      <c r="AT510" s="152"/>
      <c r="AU510" s="152"/>
      <c r="AV510" s="152"/>
      <c r="AW510" s="152"/>
      <c r="AX510" s="152"/>
      <c r="AY510" s="152"/>
      <c r="AZ510" s="152"/>
      <c r="BA510" s="152"/>
      <c r="BB510" s="152"/>
      <c r="BC510" s="152"/>
      <c r="BD510" s="152"/>
      <c r="BE510" s="152"/>
      <c r="BF510" s="152"/>
      <c r="BG510" s="152"/>
      <c r="BH510" s="152"/>
      <c r="BI510" s="152"/>
      <c r="BJ510" s="152"/>
      <c r="BK510" s="152"/>
      <c r="BL510" s="152"/>
      <c r="BM510" s="152"/>
      <c r="BN510" s="152"/>
      <c r="BO510" s="152"/>
      <c r="BP510" s="152"/>
      <c r="BQ510" s="152"/>
    </row>
    <row r="511" spans="1:69" hidden="1" outlineLevel="2" x14ac:dyDescent="0.2"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152"/>
      <c r="AL511" s="152"/>
      <c r="AM511" s="152"/>
      <c r="AN511" s="152"/>
      <c r="AO511" s="152"/>
      <c r="AP511" s="152"/>
      <c r="AQ511" s="152"/>
      <c r="AR511" s="152"/>
      <c r="AS511" s="152"/>
      <c r="AT511" s="152"/>
      <c r="AU511" s="152"/>
      <c r="AV511" s="152"/>
      <c r="AW511" s="152"/>
      <c r="AX511" s="152"/>
      <c r="AY511" s="152"/>
      <c r="AZ511" s="152"/>
      <c r="BA511" s="152"/>
      <c r="BB511" s="152"/>
      <c r="BC511" s="152"/>
      <c r="BD511" s="152"/>
      <c r="BE511" s="152"/>
      <c r="BF511" s="152"/>
      <c r="BG511" s="152"/>
      <c r="BH511" s="152"/>
      <c r="BI511" s="152"/>
      <c r="BJ511" s="152"/>
      <c r="BK511" s="152"/>
      <c r="BL511" s="152"/>
      <c r="BM511" s="152"/>
      <c r="BN511" s="152"/>
      <c r="BO511" s="152"/>
      <c r="BP511" s="152"/>
      <c r="BQ511" s="152"/>
    </row>
    <row r="512" spans="1:69" hidden="1" outlineLevel="2" x14ac:dyDescent="0.2">
      <c r="B512" s="33" t="s">
        <v>57</v>
      </c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152"/>
      <c r="AL512" s="152"/>
      <c r="AM512" s="152"/>
      <c r="AN512" s="152"/>
      <c r="AO512" s="152"/>
      <c r="AP512" s="152"/>
      <c r="AQ512" s="152"/>
      <c r="AR512" s="152"/>
      <c r="AS512" s="152"/>
      <c r="AT512" s="152"/>
      <c r="AU512" s="152"/>
      <c r="AV512" s="152"/>
      <c r="AW512" s="152"/>
      <c r="AX512" s="152"/>
      <c r="AY512" s="152"/>
      <c r="AZ512" s="152"/>
      <c r="BA512" s="152"/>
      <c r="BB512" s="152"/>
      <c r="BC512" s="152"/>
      <c r="BD512" s="152"/>
      <c r="BE512" s="152"/>
      <c r="BF512" s="152"/>
      <c r="BG512" s="152"/>
      <c r="BH512" s="152"/>
      <c r="BI512" s="152"/>
      <c r="BJ512" s="152"/>
      <c r="BK512" s="152"/>
      <c r="BL512" s="152"/>
      <c r="BM512" s="152"/>
      <c r="BN512" s="152"/>
      <c r="BO512" s="152"/>
      <c r="BP512" s="152"/>
      <c r="BQ512" s="152"/>
    </row>
    <row r="513" spans="1:69" hidden="1" outlineLevel="2" x14ac:dyDescent="0.2">
      <c r="B513" s="153" t="s">
        <v>56</v>
      </c>
      <c r="F513" s="152" t="s">
        <v>401</v>
      </c>
      <c r="I513" s="34">
        <v>2185.3380184061766</v>
      </c>
      <c r="J513" s="34">
        <v>2102.5785365093839</v>
      </c>
      <c r="K513" s="34">
        <v>2021.3190339293383</v>
      </c>
      <c r="L513" s="34">
        <v>1941.5502904882198</v>
      </c>
      <c r="M513" s="34">
        <v>1863.2631370190638</v>
      </c>
      <c r="N513" s="34">
        <v>1786.4484550998197</v>
      </c>
      <c r="O513" s="34">
        <v>1711.0971767887495</v>
      </c>
      <c r="P513" s="34">
        <v>1637.2002843611551</v>
      </c>
      <c r="Q513" s="34">
        <v>1564.7488100474279</v>
      </c>
      <c r="R513" s="34">
        <v>1493.7338357724109</v>
      </c>
      <c r="S513" s="34">
        <v>1424.1464928960693</v>
      </c>
      <c r="T513" s="34">
        <v>1405.0191884119636</v>
      </c>
      <c r="U513" s="34">
        <v>1385.9722874160966</v>
      </c>
      <c r="V513" s="34">
        <v>1367.00545192457</v>
      </c>
      <c r="W513" s="34">
        <v>1348.1183453742349</v>
      </c>
      <c r="X513" s="34">
        <v>1329.3106326167181</v>
      </c>
      <c r="Y513" s="34">
        <v>1310.5819799124747</v>
      </c>
      <c r="Z513" s="34">
        <v>1291.9320549248666</v>
      </c>
      <c r="AA513" s="34">
        <v>1273.3605267142652</v>
      </c>
      <c r="AB513" s="34">
        <v>1254.8670657321802</v>
      </c>
      <c r="AC513" s="34">
        <v>1236.4513438154088</v>
      </c>
      <c r="AD513" s="34">
        <v>1218.1130341802148</v>
      </c>
      <c r="AE513" s="34">
        <v>1199.8518114165283</v>
      </c>
      <c r="AF513" s="34">
        <v>1181.6673514821746</v>
      </c>
      <c r="AG513" s="34">
        <f t="shared" ref="AG513:AJ513" si="194">IF(AG30="","",SUM(AG98))</f>
        <v>1163.5593316971197</v>
      </c>
      <c r="AH513" s="34">
        <f t="shared" si="194"/>
        <v>1145.5274307377481</v>
      </c>
      <c r="AI513" s="34">
        <f t="shared" si="194"/>
        <v>1127.5713286311577</v>
      </c>
      <c r="AJ513" s="34">
        <f t="shared" si="194"/>
        <v>1109.6907067494858</v>
      </c>
      <c r="AK513" s="152"/>
      <c r="AL513" s="152"/>
      <c r="AM513" s="152"/>
      <c r="AN513" s="152"/>
      <c r="AO513" s="152"/>
      <c r="AP513" s="152"/>
      <c r="AQ513" s="152"/>
      <c r="AR513" s="152"/>
      <c r="AS513" s="152"/>
      <c r="AT513" s="152"/>
      <c r="AU513" s="152"/>
      <c r="AV513" s="152"/>
      <c r="AW513" s="152"/>
      <c r="AX513" s="152"/>
      <c r="AY513" s="152"/>
      <c r="AZ513" s="152"/>
      <c r="BA513" s="152"/>
      <c r="BB513" s="152"/>
      <c r="BC513" s="152"/>
      <c r="BD513" s="152"/>
      <c r="BE513" s="152"/>
      <c r="BF513" s="152"/>
      <c r="BG513" s="152"/>
      <c r="BH513" s="152"/>
      <c r="BI513" s="152"/>
      <c r="BJ513" s="152"/>
      <c r="BK513" s="152"/>
      <c r="BL513" s="152"/>
      <c r="BM513" s="152"/>
      <c r="BN513" s="152"/>
      <c r="BO513" s="152"/>
      <c r="BP513" s="152"/>
      <c r="BQ513" s="152"/>
    </row>
    <row r="514" spans="1:69" hidden="1" outlineLevel="2" x14ac:dyDescent="0.2">
      <c r="B514" s="153" t="s">
        <v>218</v>
      </c>
      <c r="F514" s="152" t="s">
        <v>401</v>
      </c>
      <c r="I514" s="34">
        <v>735</v>
      </c>
      <c r="J514" s="34">
        <v>735</v>
      </c>
      <c r="K514" s="34">
        <v>735</v>
      </c>
      <c r="L514" s="34">
        <v>735</v>
      </c>
      <c r="M514" s="34">
        <v>735</v>
      </c>
      <c r="N514" s="34">
        <v>735</v>
      </c>
      <c r="O514" s="34">
        <v>735</v>
      </c>
      <c r="P514" s="34">
        <v>735</v>
      </c>
      <c r="Q514" s="34">
        <v>735</v>
      </c>
      <c r="R514" s="34">
        <v>735</v>
      </c>
      <c r="S514" s="34">
        <v>735</v>
      </c>
      <c r="T514" s="34">
        <v>735</v>
      </c>
      <c r="U514" s="34">
        <v>735</v>
      </c>
      <c r="V514" s="34">
        <v>735</v>
      </c>
      <c r="W514" s="34">
        <v>735</v>
      </c>
      <c r="X514" s="34">
        <v>735</v>
      </c>
      <c r="Y514" s="34">
        <v>735</v>
      </c>
      <c r="Z514" s="34">
        <v>735</v>
      </c>
      <c r="AA514" s="34">
        <v>735</v>
      </c>
      <c r="AB514" s="34">
        <v>735</v>
      </c>
      <c r="AC514" s="34">
        <v>735</v>
      </c>
      <c r="AD514" s="34">
        <v>735</v>
      </c>
      <c r="AE514" s="34">
        <v>735</v>
      </c>
      <c r="AF514" s="34">
        <v>735</v>
      </c>
      <c r="AG514" s="34">
        <f t="shared" ref="AG514:AJ514" si="195">IF(AG31="","",SUM(AG104))</f>
        <v>735</v>
      </c>
      <c r="AH514" s="34">
        <f t="shared" si="195"/>
        <v>735</v>
      </c>
      <c r="AI514" s="34">
        <f t="shared" si="195"/>
        <v>735</v>
      </c>
      <c r="AJ514" s="34">
        <f t="shared" si="195"/>
        <v>735</v>
      </c>
      <c r="AK514" s="152"/>
      <c r="AL514" s="152"/>
      <c r="AM514" s="152"/>
      <c r="AN514" s="152"/>
      <c r="AO514" s="152"/>
      <c r="AP514" s="152"/>
      <c r="AQ514" s="152"/>
      <c r="AR514" s="152"/>
      <c r="AS514" s="152"/>
      <c r="AT514" s="152"/>
      <c r="AU514" s="152"/>
      <c r="AV514" s="152"/>
      <c r="AW514" s="152"/>
      <c r="AX514" s="152"/>
      <c r="AY514" s="152"/>
      <c r="AZ514" s="152"/>
      <c r="BA514" s="152"/>
      <c r="BB514" s="152"/>
      <c r="BC514" s="152"/>
      <c r="BD514" s="152"/>
      <c r="BE514" s="152"/>
      <c r="BF514" s="152"/>
      <c r="BG514" s="152"/>
      <c r="BH514" s="152"/>
      <c r="BI514" s="152"/>
      <c r="BJ514" s="152"/>
      <c r="BK514" s="152"/>
      <c r="BL514" s="152"/>
      <c r="BM514" s="152"/>
      <c r="BN514" s="152"/>
      <c r="BO514" s="152"/>
      <c r="BP514" s="152"/>
      <c r="BQ514" s="152"/>
    </row>
    <row r="515" spans="1:69" hidden="1" outlineLevel="2" x14ac:dyDescent="0.2">
      <c r="B515" s="153" t="s">
        <v>233</v>
      </c>
      <c r="F515" s="152" t="s">
        <v>401</v>
      </c>
      <c r="I515" s="34">
        <v>57.3</v>
      </c>
      <c r="J515" s="34">
        <v>57.5</v>
      </c>
      <c r="K515" s="34">
        <v>57.5</v>
      </c>
      <c r="L515" s="34">
        <v>58.075000000000003</v>
      </c>
      <c r="M515" s="34">
        <v>58.655750000000005</v>
      </c>
      <c r="N515" s="34">
        <v>59.242307500000003</v>
      </c>
      <c r="O515" s="34">
        <v>59.834730575000002</v>
      </c>
      <c r="P515" s="34">
        <v>60.433077880750005</v>
      </c>
      <c r="Q515" s="34">
        <v>61.037408659557506</v>
      </c>
      <c r="R515" s="34">
        <v>61.647782746153084</v>
      </c>
      <c r="S515" s="34">
        <v>62.264260573614614</v>
      </c>
      <c r="T515" s="34">
        <v>62.88690317935076</v>
      </c>
      <c r="U515" s="34">
        <v>63.515772211144267</v>
      </c>
      <c r="V515" s="34">
        <v>64.150929933255711</v>
      </c>
      <c r="W515" s="34">
        <v>64.792439232588265</v>
      </c>
      <c r="X515" s="34">
        <v>65.440363624914141</v>
      </c>
      <c r="Y515" s="34">
        <v>66.094767261163284</v>
      </c>
      <c r="Z515" s="34">
        <v>66.755714933774911</v>
      </c>
      <c r="AA515" s="34">
        <v>67.423272083112664</v>
      </c>
      <c r="AB515" s="34">
        <v>68.097504803943792</v>
      </c>
      <c r="AC515" s="34">
        <v>68.778479851983235</v>
      </c>
      <c r="AD515" s="34">
        <v>69.466264650503064</v>
      </c>
      <c r="AE515" s="34">
        <v>70.160927297008101</v>
      </c>
      <c r="AF515" s="34">
        <v>70.86253656997819</v>
      </c>
      <c r="AG515" s="34">
        <f t="shared" ref="AG515:AJ515" si="196">IF(AG114="","",SUM(AG114))</f>
        <v>71.571161935677978</v>
      </c>
      <c r="AH515" s="34">
        <f t="shared" si="196"/>
        <v>72.286873555034759</v>
      </c>
      <c r="AI515" s="34">
        <f t="shared" si="196"/>
        <v>73.009742290585109</v>
      </c>
      <c r="AJ515" s="34">
        <f t="shared" si="196"/>
        <v>73.739839713490966</v>
      </c>
      <c r="AK515" s="152"/>
      <c r="AL515" s="152"/>
      <c r="AM515" s="152"/>
      <c r="AN515" s="152"/>
      <c r="AO515" s="152"/>
      <c r="AP515" s="152"/>
      <c r="AQ515" s="152"/>
      <c r="AR515" s="152"/>
      <c r="AS515" s="152"/>
      <c r="AT515" s="152"/>
      <c r="AU515" s="152"/>
      <c r="AV515" s="152"/>
      <c r="AW515" s="152"/>
      <c r="AX515" s="152"/>
      <c r="AY515" s="152"/>
      <c r="AZ515" s="152"/>
      <c r="BA515" s="152"/>
      <c r="BB515" s="152"/>
      <c r="BC515" s="152"/>
      <c r="BD515" s="152"/>
      <c r="BE515" s="152"/>
      <c r="BF515" s="152"/>
      <c r="BG515" s="152"/>
      <c r="BH515" s="152"/>
      <c r="BI515" s="152"/>
      <c r="BJ515" s="152"/>
      <c r="BK515" s="152"/>
      <c r="BL515" s="152"/>
      <c r="BM515" s="152"/>
      <c r="BN515" s="152"/>
      <c r="BO515" s="152"/>
      <c r="BP515" s="152"/>
      <c r="BQ515" s="152"/>
    </row>
    <row r="516" spans="1:69" hidden="1" outlineLevel="2" x14ac:dyDescent="0.2">
      <c r="B516" s="153" t="s">
        <v>225</v>
      </c>
      <c r="F516" s="152" t="s">
        <v>401</v>
      </c>
      <c r="I516" s="34">
        <v>149</v>
      </c>
      <c r="J516" s="34">
        <v>149</v>
      </c>
      <c r="K516" s="34">
        <v>149</v>
      </c>
      <c r="L516" s="34">
        <v>150.49</v>
      </c>
      <c r="M516" s="34">
        <v>151.9949</v>
      </c>
      <c r="N516" s="34">
        <v>153.514849</v>
      </c>
      <c r="O516" s="34">
        <v>155.04999749000001</v>
      </c>
      <c r="P516" s="34">
        <v>156.6004974649</v>
      </c>
      <c r="Q516" s="34">
        <v>158.16650243954899</v>
      </c>
      <c r="R516" s="34">
        <v>159.7481674639445</v>
      </c>
      <c r="S516" s="34">
        <v>161.34564913858395</v>
      </c>
      <c r="T516" s="34">
        <v>162.9591056299698</v>
      </c>
      <c r="U516" s="34">
        <v>164.58869668626949</v>
      </c>
      <c r="V516" s="34">
        <v>166.23458365313218</v>
      </c>
      <c r="W516" s="34">
        <v>167.89692948966351</v>
      </c>
      <c r="X516" s="34">
        <v>169.57589878456014</v>
      </c>
      <c r="Y516" s="34">
        <v>171.27165777240575</v>
      </c>
      <c r="Z516" s="34">
        <v>172.9843743501298</v>
      </c>
      <c r="AA516" s="34">
        <v>174.7142180936311</v>
      </c>
      <c r="AB516" s="34">
        <v>176.46136027456743</v>
      </c>
      <c r="AC516" s="34">
        <v>178.22597387731309</v>
      </c>
      <c r="AD516" s="34">
        <v>180.00823361608622</v>
      </c>
      <c r="AE516" s="34">
        <v>181.80831595224709</v>
      </c>
      <c r="AF516" s="34">
        <v>183.62639911176956</v>
      </c>
      <c r="AG516" s="34">
        <f t="shared" ref="AG516:AJ516" si="197">IF(AG117="","",SUM(AG117))</f>
        <v>185.46266310288726</v>
      </c>
      <c r="AH516" s="34">
        <f t="shared" si="197"/>
        <v>187.31728973391614</v>
      </c>
      <c r="AI516" s="34">
        <f t="shared" si="197"/>
        <v>189.19046263125531</v>
      </c>
      <c r="AJ516" s="34">
        <f t="shared" si="197"/>
        <v>191.08236725756788</v>
      </c>
      <c r="AK516" s="152"/>
      <c r="AL516" s="152"/>
      <c r="AM516" s="152"/>
      <c r="AN516" s="152"/>
      <c r="AO516" s="152"/>
      <c r="AP516" s="152"/>
      <c r="AQ516" s="152"/>
      <c r="AR516" s="152"/>
      <c r="AS516" s="152"/>
      <c r="AT516" s="152"/>
      <c r="AU516" s="152"/>
      <c r="AV516" s="152"/>
      <c r="AW516" s="152"/>
      <c r="AX516" s="152"/>
      <c r="AY516" s="152"/>
      <c r="AZ516" s="152"/>
      <c r="BA516" s="152"/>
      <c r="BB516" s="152"/>
      <c r="BC516" s="152"/>
      <c r="BD516" s="152"/>
      <c r="BE516" s="152"/>
      <c r="BF516" s="152"/>
      <c r="BG516" s="152"/>
      <c r="BH516" s="152"/>
      <c r="BI516" s="152"/>
      <c r="BJ516" s="152"/>
      <c r="BK516" s="152"/>
      <c r="BL516" s="152"/>
      <c r="BM516" s="152"/>
      <c r="BN516" s="152"/>
      <c r="BO516" s="152"/>
      <c r="BP516" s="152"/>
      <c r="BQ516" s="152"/>
    </row>
    <row r="517" spans="1:69" hidden="1" outlineLevel="2" x14ac:dyDescent="0.2">
      <c r="B517" s="153" t="s">
        <v>227</v>
      </c>
      <c r="F517" s="152" t="s">
        <v>401</v>
      </c>
      <c r="I517" s="34">
        <v>112</v>
      </c>
      <c r="J517" s="34">
        <v>113</v>
      </c>
      <c r="K517" s="34">
        <v>113</v>
      </c>
      <c r="L517" s="34">
        <v>114.13</v>
      </c>
      <c r="M517" s="34">
        <v>115.2713</v>
      </c>
      <c r="N517" s="34">
        <v>116.424013</v>
      </c>
      <c r="O517" s="34">
        <v>117.58825313</v>
      </c>
      <c r="P517" s="34">
        <v>118.7641356613</v>
      </c>
      <c r="Q517" s="34">
        <v>119.951777017913</v>
      </c>
      <c r="R517" s="34">
        <v>121.15129478809213</v>
      </c>
      <c r="S517" s="34">
        <v>122.36280773597305</v>
      </c>
      <c r="T517" s="34">
        <v>123.58643581333278</v>
      </c>
      <c r="U517" s="34">
        <v>124.82230017146611</v>
      </c>
      <c r="V517" s="34">
        <v>126.07052317318077</v>
      </c>
      <c r="W517" s="34">
        <v>127.33122840491258</v>
      </c>
      <c r="X517" s="34">
        <v>128.60454068896172</v>
      </c>
      <c r="Y517" s="34">
        <v>129.89058609585135</v>
      </c>
      <c r="Z517" s="34">
        <v>131.18949195680986</v>
      </c>
      <c r="AA517" s="34">
        <v>132.50138687637795</v>
      </c>
      <c r="AB517" s="34">
        <v>133.82640074514174</v>
      </c>
      <c r="AC517" s="34">
        <v>135.16466475259315</v>
      </c>
      <c r="AD517" s="34">
        <v>136.51631140011909</v>
      </c>
      <c r="AE517" s="34">
        <v>137.8814745141203</v>
      </c>
      <c r="AF517" s="34">
        <v>139.2602892592615</v>
      </c>
      <c r="AG517" s="34">
        <f t="shared" ref="AG517:AJ517" si="198">IF(AG120="","",SUM(AG120))</f>
        <v>140.6528921518541</v>
      </c>
      <c r="AH517" s="34">
        <f t="shared" si="198"/>
        <v>142.05942107337265</v>
      </c>
      <c r="AI517" s="34">
        <f t="shared" si="198"/>
        <v>143.48001528410637</v>
      </c>
      <c r="AJ517" s="34">
        <f t="shared" si="198"/>
        <v>144.91481543694744</v>
      </c>
      <c r="AK517" s="152"/>
      <c r="AL517" s="152"/>
      <c r="AM517" s="152"/>
      <c r="AN517" s="152"/>
      <c r="AO517" s="152"/>
      <c r="AP517" s="152"/>
      <c r="AQ517" s="152"/>
      <c r="AR517" s="152"/>
      <c r="AS517" s="152"/>
      <c r="AT517" s="152"/>
      <c r="AU517" s="152"/>
      <c r="AV517" s="152"/>
      <c r="AW517" s="152"/>
      <c r="AX517" s="152"/>
      <c r="AY517" s="152"/>
      <c r="AZ517" s="152"/>
      <c r="BA517" s="152"/>
      <c r="BB517" s="152"/>
      <c r="BC517" s="152"/>
      <c r="BD517" s="152"/>
      <c r="BE517" s="152"/>
      <c r="BF517" s="152"/>
      <c r="BG517" s="152"/>
      <c r="BH517" s="152"/>
      <c r="BI517" s="152"/>
      <c r="BJ517" s="152"/>
      <c r="BK517" s="152"/>
      <c r="BL517" s="152"/>
      <c r="BM517" s="152"/>
      <c r="BN517" s="152"/>
      <c r="BO517" s="152"/>
      <c r="BP517" s="152"/>
      <c r="BQ517" s="152"/>
    </row>
    <row r="518" spans="1:69" hidden="1" outlineLevel="2" x14ac:dyDescent="0.2">
      <c r="B518" s="153" t="s">
        <v>234</v>
      </c>
      <c r="F518" s="152" t="s">
        <v>401</v>
      </c>
      <c r="I518" s="34">
        <v>206.58799999999999</v>
      </c>
      <c r="J518" s="34">
        <v>208.65387999999999</v>
      </c>
      <c r="K518" s="34">
        <v>210.74041879999999</v>
      </c>
      <c r="L518" s="34">
        <v>212.84782298799999</v>
      </c>
      <c r="M518" s="34">
        <v>214.97630121787998</v>
      </c>
      <c r="N518" s="34">
        <v>217.12606423005877</v>
      </c>
      <c r="O518" s="34">
        <v>219.29732487235935</v>
      </c>
      <c r="P518" s="34">
        <v>221.49029812108296</v>
      </c>
      <c r="Q518" s="34">
        <v>223.70520110229378</v>
      </c>
      <c r="R518" s="34">
        <v>225.94225311331672</v>
      </c>
      <c r="S518" s="34">
        <v>228.20167564444989</v>
      </c>
      <c r="T518" s="34">
        <v>230.4836924008944</v>
      </c>
      <c r="U518" s="34">
        <v>232.78852932490335</v>
      </c>
      <c r="V518" s="34">
        <v>235.11641461815239</v>
      </c>
      <c r="W518" s="34">
        <v>237.46757876433392</v>
      </c>
      <c r="X518" s="34">
        <v>239.84225455197728</v>
      </c>
      <c r="Y518" s="34">
        <v>242.24067709749704</v>
      </c>
      <c r="Z518" s="34">
        <v>244.663083868472</v>
      </c>
      <c r="AA518" s="34">
        <v>247.10971470715671</v>
      </c>
      <c r="AB518" s="34">
        <v>249.58081185422827</v>
      </c>
      <c r="AC518" s="34">
        <v>252.07661997277054</v>
      </c>
      <c r="AD518" s="34">
        <v>254.59738617249826</v>
      </c>
      <c r="AE518" s="34">
        <v>257.14336003422324</v>
      </c>
      <c r="AF518" s="34">
        <v>259.71479363456547</v>
      </c>
      <c r="AG518" s="34">
        <f t="shared" ref="AG518:AJ518" si="199">IF(AG126="","",SUM(AG126))</f>
        <v>262.31194157091113</v>
      </c>
      <c r="AH518" s="34">
        <f t="shared" si="199"/>
        <v>264.93506098662027</v>
      </c>
      <c r="AI518" s="34">
        <f t="shared" si="199"/>
        <v>267.58441159648646</v>
      </c>
      <c r="AJ518" s="34">
        <f t="shared" si="199"/>
        <v>270.26025571245134</v>
      </c>
      <c r="AK518" s="152"/>
      <c r="AL518" s="152"/>
      <c r="AM518" s="152"/>
      <c r="AN518" s="152"/>
      <c r="AO518" s="152"/>
      <c r="AP518" s="152"/>
      <c r="AQ518" s="152"/>
      <c r="AR518" s="152"/>
      <c r="AS518" s="152"/>
      <c r="AT518" s="152"/>
      <c r="AU518" s="152"/>
      <c r="AV518" s="152"/>
      <c r="AW518" s="152"/>
      <c r="AX518" s="152"/>
      <c r="AY518" s="152"/>
      <c r="AZ518" s="152"/>
      <c r="BA518" s="152"/>
      <c r="BB518" s="152"/>
      <c r="BC518" s="152"/>
      <c r="BD518" s="152"/>
      <c r="BE518" s="152"/>
      <c r="BF518" s="152"/>
      <c r="BG518" s="152"/>
      <c r="BH518" s="152"/>
      <c r="BI518" s="152"/>
      <c r="BJ518" s="152"/>
      <c r="BK518" s="152"/>
      <c r="BL518" s="152"/>
      <c r="BM518" s="152"/>
      <c r="BN518" s="152"/>
      <c r="BO518" s="152"/>
      <c r="BP518" s="152"/>
      <c r="BQ518" s="152"/>
    </row>
    <row r="519" spans="1:69" hidden="1" outlineLevel="2" x14ac:dyDescent="0.2">
      <c r="B519" s="153" t="s">
        <v>235</v>
      </c>
      <c r="F519" s="152" t="s">
        <v>401</v>
      </c>
      <c r="I519" s="34">
        <v>227.3</v>
      </c>
      <c r="J519" s="34">
        <v>228</v>
      </c>
      <c r="K519" s="34">
        <v>228</v>
      </c>
      <c r="L519" s="34">
        <v>230.28</v>
      </c>
      <c r="M519" s="34">
        <v>232.58279999999999</v>
      </c>
      <c r="N519" s="34">
        <v>234.90862799999999</v>
      </c>
      <c r="O519" s="34">
        <v>237.25771427999999</v>
      </c>
      <c r="P519" s="34">
        <v>239.63029142279998</v>
      </c>
      <c r="Q519" s="34">
        <v>242.02659433702797</v>
      </c>
      <c r="R519" s="34">
        <v>244.44686028039825</v>
      </c>
      <c r="S519" s="34">
        <v>246.89132888320225</v>
      </c>
      <c r="T519" s="34">
        <v>249.36024217203428</v>
      </c>
      <c r="U519" s="34">
        <v>251.85384459375462</v>
      </c>
      <c r="V519" s="34">
        <v>254.37238303969215</v>
      </c>
      <c r="W519" s="34">
        <v>256.9161068700891</v>
      </c>
      <c r="X519" s="34">
        <v>259.48526793879</v>
      </c>
      <c r="Y519" s="34">
        <v>262.08012061817789</v>
      </c>
      <c r="Z519" s="34">
        <v>264.70092182435968</v>
      </c>
      <c r="AA519" s="34">
        <v>267.34793104260331</v>
      </c>
      <c r="AB519" s="34">
        <v>270.02141035302935</v>
      </c>
      <c r="AC519" s="34">
        <v>272.72162445655965</v>
      </c>
      <c r="AD519" s="34">
        <v>275.44884070112528</v>
      </c>
      <c r="AE519" s="34">
        <v>278.20332910813653</v>
      </c>
      <c r="AF519" s="34">
        <v>280.98536239921788</v>
      </c>
      <c r="AG519" s="34">
        <f t="shared" ref="AG519:AJ519" si="200">IF(AG123="","",SUM(AG123))</f>
        <v>283.79521602321006</v>
      </c>
      <c r="AH519" s="34">
        <f t="shared" si="200"/>
        <v>286.63316818344214</v>
      </c>
      <c r="AI519" s="34">
        <f t="shared" si="200"/>
        <v>289.49949986527656</v>
      </c>
      <c r="AJ519" s="34">
        <f t="shared" si="200"/>
        <v>292.39449486392931</v>
      </c>
      <c r="AK519" s="152"/>
      <c r="AL519" s="152"/>
      <c r="AM519" s="152"/>
      <c r="AN519" s="152"/>
      <c r="AO519" s="152"/>
      <c r="AP519" s="152"/>
      <c r="AQ519" s="152"/>
      <c r="AR519" s="152"/>
      <c r="AS519" s="152"/>
      <c r="AT519" s="152"/>
      <c r="AU519" s="152"/>
      <c r="AV519" s="152"/>
      <c r="AW519" s="152"/>
      <c r="AX519" s="152"/>
      <c r="AY519" s="152"/>
      <c r="AZ519" s="152"/>
      <c r="BA519" s="152"/>
      <c r="BB519" s="152"/>
      <c r="BC519" s="152"/>
      <c r="BD519" s="152"/>
      <c r="BE519" s="152"/>
      <c r="BF519" s="152"/>
      <c r="BG519" s="152"/>
      <c r="BH519" s="152"/>
      <c r="BI519" s="152"/>
      <c r="BJ519" s="152"/>
      <c r="BK519" s="152"/>
      <c r="BL519" s="152"/>
      <c r="BM519" s="152"/>
      <c r="BN519" s="152"/>
      <c r="BO519" s="152"/>
      <c r="BP519" s="152"/>
      <c r="BQ519" s="152"/>
    </row>
    <row r="520" spans="1:69" ht="16" hidden="1" outlineLevel="2" thickBot="1" x14ac:dyDescent="0.25">
      <c r="B520" s="40" t="s">
        <v>55</v>
      </c>
      <c r="C520" s="40"/>
      <c r="D520" s="40"/>
      <c r="E520" s="40"/>
      <c r="F520" s="41" t="s">
        <v>401</v>
      </c>
      <c r="G520" s="40"/>
      <c r="H520" s="40"/>
      <c r="I520" s="39">
        <v>3672.5260184061772</v>
      </c>
      <c r="J520" s="39">
        <v>3593.7324165093837</v>
      </c>
      <c r="K520" s="39">
        <v>3514.5594527293383</v>
      </c>
      <c r="L520" s="39">
        <v>3442.3731134762197</v>
      </c>
      <c r="M520" s="39">
        <v>3371.744188236944</v>
      </c>
      <c r="N520" s="39">
        <v>3302.6643168298788</v>
      </c>
      <c r="O520" s="39">
        <v>3235.1251971361085</v>
      </c>
      <c r="P520" s="39">
        <v>3169.1185849119879</v>
      </c>
      <c r="Q520" s="39">
        <v>3104.6362936037694</v>
      </c>
      <c r="R520" s="39">
        <v>3041.6701941643155</v>
      </c>
      <c r="S520" s="39">
        <v>2980.2122148718936</v>
      </c>
      <c r="T520" s="39">
        <v>2969.2955676075453</v>
      </c>
      <c r="U520" s="39">
        <v>2958.5414304036344</v>
      </c>
      <c r="V520" s="39">
        <v>2947.950286341983</v>
      </c>
      <c r="W520" s="39">
        <v>2937.5226281358223</v>
      </c>
      <c r="X520" s="39">
        <v>2927.2589582059213</v>
      </c>
      <c r="Y520" s="39">
        <v>2917.1597887575699</v>
      </c>
      <c r="Z520" s="39">
        <v>2907.2256418584125</v>
      </c>
      <c r="AA520" s="39">
        <v>2897.4570495171474</v>
      </c>
      <c r="AB520" s="39">
        <v>2887.8545537630907</v>
      </c>
      <c r="AC520" s="39">
        <v>2878.4187067266284</v>
      </c>
      <c r="AD520" s="39">
        <v>2869.1500707205469</v>
      </c>
      <c r="AE520" s="39">
        <v>2860.0492183222641</v>
      </c>
      <c r="AF520" s="39">
        <v>2851.1167324569669</v>
      </c>
      <c r="AG520" s="39">
        <f t="shared" ref="AG520:AJ520" si="201">IF(AG25="","",SUM(AG513:AG519))</f>
        <v>2842.35320648166</v>
      </c>
      <c r="AH520" s="39">
        <f t="shared" si="201"/>
        <v>2833.7592442701339</v>
      </c>
      <c r="AI520" s="39">
        <f t="shared" si="201"/>
        <v>2825.3354602988675</v>
      </c>
      <c r="AJ520" s="39">
        <f t="shared" si="201"/>
        <v>2817.0824797338723</v>
      </c>
      <c r="AK520" s="152"/>
      <c r="AL520" s="152"/>
      <c r="AM520" s="152"/>
      <c r="AN520" s="152"/>
      <c r="AO520" s="152"/>
      <c r="AP520" s="152"/>
      <c r="AQ520" s="152"/>
      <c r="AR520" s="152"/>
      <c r="AS520" s="152"/>
      <c r="AT520" s="152"/>
      <c r="AU520" s="152"/>
      <c r="AV520" s="152"/>
      <c r="AW520" s="152"/>
      <c r="AX520" s="152"/>
      <c r="AY520" s="152"/>
      <c r="AZ520" s="152"/>
      <c r="BA520" s="152"/>
      <c r="BB520" s="152"/>
      <c r="BC520" s="152"/>
      <c r="BD520" s="152"/>
      <c r="BE520" s="152"/>
      <c r="BF520" s="152"/>
      <c r="BG520" s="152"/>
      <c r="BH520" s="152"/>
      <c r="BI520" s="152"/>
      <c r="BJ520" s="152"/>
      <c r="BK520" s="152"/>
      <c r="BL520" s="152"/>
      <c r="BM520" s="152"/>
      <c r="BN520" s="152"/>
      <c r="BO520" s="152"/>
      <c r="BP520" s="152"/>
      <c r="BQ520" s="152"/>
    </row>
    <row r="521" spans="1:69" hidden="1" outlineLevel="2" x14ac:dyDescent="0.2"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152"/>
      <c r="AL521" s="152"/>
      <c r="AM521" s="152"/>
      <c r="AN521" s="152"/>
      <c r="AO521" s="152"/>
      <c r="AP521" s="152"/>
      <c r="AQ521" s="152"/>
      <c r="AR521" s="152"/>
      <c r="AS521" s="152"/>
      <c r="AT521" s="152"/>
      <c r="AU521" s="152"/>
      <c r="AV521" s="152"/>
      <c r="AW521" s="152"/>
      <c r="AX521" s="152"/>
      <c r="AY521" s="152"/>
      <c r="AZ521" s="152"/>
      <c r="BA521" s="152"/>
      <c r="BB521" s="152"/>
      <c r="BC521" s="152"/>
      <c r="BD521" s="152"/>
      <c r="BE521" s="152"/>
      <c r="BF521" s="152"/>
      <c r="BG521" s="152"/>
      <c r="BH521" s="152"/>
      <c r="BI521" s="152"/>
      <c r="BJ521" s="152"/>
      <c r="BK521" s="152"/>
      <c r="BL521" s="152"/>
      <c r="BM521" s="152"/>
      <c r="BN521" s="152"/>
      <c r="BO521" s="152"/>
      <c r="BP521" s="152"/>
      <c r="BQ521" s="152"/>
    </row>
    <row r="522" spans="1:69" hidden="1" outlineLevel="2" x14ac:dyDescent="0.2">
      <c r="B522" s="153" t="s">
        <v>270</v>
      </c>
      <c r="F522" s="152" t="s">
        <v>401</v>
      </c>
      <c r="H522" s="153" t="s">
        <v>304</v>
      </c>
      <c r="I522" s="34">
        <v>19.748530000000002</v>
      </c>
      <c r="J522" s="34">
        <v>19.946015300000003</v>
      </c>
      <c r="K522" s="34">
        <v>20.145475453000003</v>
      </c>
      <c r="L522" s="34">
        <v>20.346930207530004</v>
      </c>
      <c r="M522" s="34">
        <v>20.550399509605306</v>
      </c>
      <c r="N522" s="34">
        <v>20.755903504701358</v>
      </c>
      <c r="O522" s="34">
        <v>20.96346253974837</v>
      </c>
      <c r="P522" s="34">
        <v>21.173097165145855</v>
      </c>
      <c r="Q522" s="34">
        <v>21.384828136797314</v>
      </c>
      <c r="R522" s="34">
        <v>21.598676418165287</v>
      </c>
      <c r="S522" s="34">
        <v>21.814663182346941</v>
      </c>
      <c r="T522" s="34">
        <v>22.03280981417041</v>
      </c>
      <c r="U522" s="34">
        <v>22.253137912312113</v>
      </c>
      <c r="V522" s="34">
        <v>22.475669291435235</v>
      </c>
      <c r="W522" s="34">
        <v>22.700425984349586</v>
      </c>
      <c r="X522" s="34">
        <v>22.927430244193083</v>
      </c>
      <c r="Y522" s="34">
        <v>23.156704546635012</v>
      </c>
      <c r="Z522" s="34">
        <v>23.388271592101361</v>
      </c>
      <c r="AA522" s="34">
        <v>23.622154308022374</v>
      </c>
      <c r="AB522" s="34">
        <v>23.858375851102597</v>
      </c>
      <c r="AC522" s="34">
        <v>24.096959609613624</v>
      </c>
      <c r="AD522" s="34">
        <v>24.337929205709759</v>
      </c>
      <c r="AE522" s="34">
        <v>24.581308497766859</v>
      </c>
      <c r="AF522" s="34">
        <v>24.827121582744528</v>
      </c>
      <c r="AG522" s="34">
        <f t="shared" ref="AG522:AJ522" si="202">IF(AG130="","",SUM(AG130))</f>
        <v>25.075392798571972</v>
      </c>
      <c r="AH522" s="34">
        <f t="shared" si="202"/>
        <v>25.326146726557692</v>
      </c>
      <c r="AI522" s="34">
        <f t="shared" si="202"/>
        <v>25.579408193823269</v>
      </c>
      <c r="AJ522" s="34">
        <f t="shared" si="202"/>
        <v>25.835202275761503</v>
      </c>
      <c r="AK522" s="152"/>
      <c r="AL522" s="152"/>
      <c r="AM522" s="152"/>
      <c r="AN522" s="152"/>
      <c r="AO522" s="152"/>
      <c r="AP522" s="152"/>
      <c r="AQ522" s="152"/>
      <c r="AR522" s="152"/>
      <c r="AS522" s="152"/>
      <c r="AT522" s="152"/>
      <c r="AU522" s="152"/>
      <c r="AV522" s="152"/>
      <c r="AW522" s="152"/>
      <c r="AX522" s="152"/>
      <c r="AY522" s="152"/>
      <c r="AZ522" s="152"/>
      <c r="BA522" s="152"/>
      <c r="BB522" s="152"/>
      <c r="BC522" s="152"/>
      <c r="BD522" s="152"/>
      <c r="BE522" s="152"/>
      <c r="BF522" s="152"/>
      <c r="BG522" s="152"/>
      <c r="BH522" s="152"/>
      <c r="BI522" s="152"/>
      <c r="BJ522" s="152"/>
      <c r="BK522" s="152"/>
      <c r="BL522" s="152"/>
      <c r="BM522" s="152"/>
      <c r="BN522" s="152"/>
      <c r="BO522" s="152"/>
      <c r="BP522" s="152"/>
      <c r="BQ522" s="152"/>
    </row>
    <row r="523" spans="1:69" hidden="1" outlineLevel="2" x14ac:dyDescent="0.2">
      <c r="A523" s="33"/>
      <c r="B523" s="153" t="s">
        <v>31</v>
      </c>
      <c r="F523" s="152" t="s">
        <v>401</v>
      </c>
      <c r="I523" s="34">
        <v>299.99900000000002</v>
      </c>
      <c r="J523" s="34">
        <v>295.916</v>
      </c>
      <c r="K523" s="34">
        <v>325</v>
      </c>
      <c r="L523" s="34">
        <v>325</v>
      </c>
      <c r="M523" s="34">
        <v>328.25</v>
      </c>
      <c r="N523" s="34">
        <v>331.53250000000003</v>
      </c>
      <c r="O523" s="34">
        <v>334.84782500000006</v>
      </c>
      <c r="P523" s="34">
        <v>338.19630325000003</v>
      </c>
      <c r="Q523" s="34">
        <v>341.57826628250001</v>
      </c>
      <c r="R523" s="34">
        <v>344.99404894532501</v>
      </c>
      <c r="S523" s="34">
        <v>348.44398943477825</v>
      </c>
      <c r="T523" s="34">
        <v>351.928429329126</v>
      </c>
      <c r="U523" s="34">
        <v>355.44771362241727</v>
      </c>
      <c r="V523" s="34">
        <v>359.00219075864152</v>
      </c>
      <c r="W523" s="34">
        <v>362.59221266622785</v>
      </c>
      <c r="X523" s="34">
        <v>366.21813479289017</v>
      </c>
      <c r="Y523" s="34">
        <v>369.8803161408191</v>
      </c>
      <c r="Z523" s="34">
        <v>373.57911930222724</v>
      </c>
      <c r="AA523" s="34">
        <v>377.31491049524959</v>
      </c>
      <c r="AB523" s="34">
        <v>381.08805960020203</v>
      </c>
      <c r="AC523" s="34">
        <v>384.89894019620408</v>
      </c>
      <c r="AD523" s="34">
        <v>388.74792959816614</v>
      </c>
      <c r="AE523" s="34">
        <v>392.63540889414776</v>
      </c>
      <c r="AF523" s="34">
        <v>396.5617629830893</v>
      </c>
      <c r="AG523" s="34">
        <f t="shared" ref="AG523:AJ523" si="203">IF(AG346="","",SUM(AG346))</f>
        <v>400.52738061292018</v>
      </c>
      <c r="AH523" s="34">
        <f t="shared" si="203"/>
        <v>404.53265441904932</v>
      </c>
      <c r="AI523" s="34">
        <f t="shared" si="203"/>
        <v>408.57798096323984</v>
      </c>
      <c r="AJ523" s="34">
        <f t="shared" si="203"/>
        <v>412.66376077287225</v>
      </c>
      <c r="AK523" s="152"/>
      <c r="AL523" s="152"/>
      <c r="AM523" s="152"/>
      <c r="AN523" s="152"/>
      <c r="AO523" s="152"/>
      <c r="AP523" s="152"/>
      <c r="AQ523" s="152"/>
      <c r="AR523" s="152"/>
      <c r="AS523" s="152"/>
      <c r="AT523" s="152"/>
      <c r="AU523" s="152"/>
      <c r="AV523" s="152"/>
      <c r="AW523" s="152"/>
      <c r="AX523" s="152"/>
      <c r="AY523" s="152"/>
      <c r="AZ523" s="152"/>
      <c r="BA523" s="152"/>
      <c r="BB523" s="152"/>
      <c r="BC523" s="152"/>
      <c r="BD523" s="152"/>
      <c r="BE523" s="152"/>
      <c r="BF523" s="152"/>
      <c r="BG523" s="152"/>
      <c r="BH523" s="152"/>
      <c r="BI523" s="152"/>
      <c r="BJ523" s="152"/>
      <c r="BK523" s="152"/>
      <c r="BL523" s="152"/>
      <c r="BM523" s="152"/>
      <c r="BN523" s="152"/>
      <c r="BO523" s="152"/>
      <c r="BP523" s="152"/>
      <c r="BQ523" s="152"/>
    </row>
    <row r="524" spans="1:69" hidden="1" outlineLevel="2" x14ac:dyDescent="0.2">
      <c r="A524" s="33"/>
      <c r="B524" s="153" t="s">
        <v>271</v>
      </c>
      <c r="F524" s="152" t="s">
        <v>401</v>
      </c>
      <c r="I524" s="34">
        <v>82.022506457937581</v>
      </c>
      <c r="J524" s="34">
        <v>104.13194892884761</v>
      </c>
      <c r="K524" s="34">
        <v>106.17156531816867</v>
      </c>
      <c r="L524" s="34">
        <v>108.7529850485337</v>
      </c>
      <c r="M524" s="34">
        <v>132.77336361421266</v>
      </c>
      <c r="N524" s="34">
        <v>496.82655503783866</v>
      </c>
      <c r="O524" s="34">
        <v>497.53991808321143</v>
      </c>
      <c r="P524" s="34">
        <v>488.1500290865452</v>
      </c>
      <c r="Q524" s="34">
        <v>471.74299336286498</v>
      </c>
      <c r="R524" s="34">
        <v>464.88566666069943</v>
      </c>
      <c r="S524" s="34">
        <v>463.90639293166282</v>
      </c>
      <c r="T524" s="34">
        <v>452.30070016932353</v>
      </c>
      <c r="U524" s="34">
        <v>436.24739831084378</v>
      </c>
      <c r="V524" s="34">
        <v>429.96702294910517</v>
      </c>
      <c r="W524" s="34">
        <v>422.73360733064777</v>
      </c>
      <c r="X524" s="34">
        <v>423.53750747694585</v>
      </c>
      <c r="Y524" s="34">
        <v>409.96215570252053</v>
      </c>
      <c r="Z524" s="34">
        <v>389.82443198641931</v>
      </c>
      <c r="AA524" s="34">
        <v>384.78531390580082</v>
      </c>
      <c r="AB524" s="34">
        <v>384.91695085054283</v>
      </c>
      <c r="AC524" s="34">
        <v>376.28155041707726</v>
      </c>
      <c r="AD524" s="34">
        <v>362.33496888485666</v>
      </c>
      <c r="AE524" s="34">
        <v>357.30521245165482</v>
      </c>
      <c r="AF524" s="34">
        <v>352.8480425800077</v>
      </c>
      <c r="AG524" s="34">
        <f t="shared" ref="AG524:AJ524" ca="1" si="204">IF(AG491="","",SUM(AG491))</f>
        <v>348.22346995670404</v>
      </c>
      <c r="AH524" s="34">
        <f t="shared" ca="1" si="204"/>
        <v>346.47075961673113</v>
      </c>
      <c r="AI524" s="34">
        <f t="shared" ca="1" si="204"/>
        <v>334.55579860322291</v>
      </c>
      <c r="AJ524" s="34">
        <f t="shared" ca="1" si="204"/>
        <v>317.24404424202237</v>
      </c>
      <c r="AK524" s="152"/>
      <c r="AL524" s="152"/>
      <c r="AM524" s="152"/>
      <c r="AN524" s="152"/>
      <c r="AO524" s="152"/>
      <c r="AP524" s="152"/>
      <c r="AQ524" s="152"/>
      <c r="AR524" s="152"/>
      <c r="AS524" s="152"/>
      <c r="AT524" s="152"/>
      <c r="AU524" s="152"/>
      <c r="AV524" s="152"/>
      <c r="AW524" s="152"/>
      <c r="AX524" s="152"/>
      <c r="AY524" s="152"/>
      <c r="AZ524" s="152"/>
      <c r="BA524" s="152"/>
      <c r="BB524" s="152"/>
      <c r="BC524" s="152"/>
      <c r="BD524" s="152"/>
      <c r="BE524" s="152"/>
      <c r="BF524" s="152"/>
      <c r="BG524" s="152"/>
      <c r="BH524" s="152"/>
      <c r="BI524" s="152"/>
      <c r="BJ524" s="152"/>
      <c r="BK524" s="152"/>
      <c r="BL524" s="152"/>
      <c r="BM524" s="152"/>
      <c r="BN524" s="152"/>
      <c r="BO524" s="152"/>
      <c r="BP524" s="152"/>
      <c r="BQ524" s="152"/>
    </row>
    <row r="525" spans="1:69" hidden="1" outlineLevel="2" x14ac:dyDescent="0.2">
      <c r="B525" s="153" t="s">
        <v>273</v>
      </c>
      <c r="F525" s="152" t="s">
        <v>401</v>
      </c>
      <c r="I525" s="34">
        <v>0</v>
      </c>
      <c r="J525" s="34">
        <v>0</v>
      </c>
      <c r="K525" s="34">
        <v>0</v>
      </c>
      <c r="L525" s="34">
        <v>0</v>
      </c>
      <c r="M525" s="34">
        <v>0</v>
      </c>
      <c r="N525" s="34">
        <v>0</v>
      </c>
      <c r="O525" s="34">
        <v>0</v>
      </c>
      <c r="P525" s="34">
        <v>0</v>
      </c>
      <c r="Q525" s="34">
        <v>0</v>
      </c>
      <c r="R525" s="34">
        <v>0</v>
      </c>
      <c r="S525" s="34">
        <v>0</v>
      </c>
      <c r="T525" s="34">
        <v>0</v>
      </c>
      <c r="U525" s="34">
        <v>0</v>
      </c>
      <c r="V525" s="34">
        <v>0</v>
      </c>
      <c r="W525" s="34">
        <v>0</v>
      </c>
      <c r="X525" s="34">
        <v>0</v>
      </c>
      <c r="Y525" s="34">
        <v>0</v>
      </c>
      <c r="Z525" s="34">
        <v>0</v>
      </c>
      <c r="AA525" s="34">
        <v>0</v>
      </c>
      <c r="AB525" s="34">
        <v>0</v>
      </c>
      <c r="AC525" s="34">
        <v>0</v>
      </c>
      <c r="AD525" s="34">
        <v>0</v>
      </c>
      <c r="AE525" s="34">
        <v>0</v>
      </c>
      <c r="AF525" s="34">
        <v>0</v>
      </c>
      <c r="AG525" s="34">
        <f t="shared" ref="AG525:AJ525" si="205">IF(AG133="","",SUM(AG133))</f>
        <v>0</v>
      </c>
      <c r="AH525" s="34">
        <f t="shared" si="205"/>
        <v>0</v>
      </c>
      <c r="AI525" s="34">
        <f t="shared" si="205"/>
        <v>0</v>
      </c>
      <c r="AJ525" s="34">
        <f t="shared" si="205"/>
        <v>0</v>
      </c>
      <c r="AK525" s="152"/>
      <c r="AL525" s="152"/>
      <c r="AM525" s="152"/>
      <c r="AN525" s="152"/>
      <c r="AO525" s="152"/>
      <c r="AP525" s="152"/>
      <c r="AQ525" s="152"/>
      <c r="AR525" s="152"/>
      <c r="AS525" s="152"/>
      <c r="AT525" s="152"/>
      <c r="AU525" s="152"/>
      <c r="AV525" s="152"/>
      <c r="AW525" s="152"/>
      <c r="AX525" s="152"/>
      <c r="AY525" s="152"/>
      <c r="AZ525" s="152"/>
      <c r="BA525" s="152"/>
      <c r="BB525" s="152"/>
      <c r="BC525" s="152"/>
      <c r="BD525" s="152"/>
      <c r="BE525" s="152"/>
      <c r="BF525" s="152"/>
      <c r="BG525" s="152"/>
      <c r="BH525" s="152"/>
      <c r="BI525" s="152"/>
      <c r="BJ525" s="152"/>
      <c r="BK525" s="152"/>
      <c r="BL525" s="152"/>
      <c r="BM525" s="152"/>
      <c r="BN525" s="152"/>
      <c r="BO525" s="152"/>
      <c r="BP525" s="152"/>
      <c r="BQ525" s="152"/>
    </row>
    <row r="526" spans="1:69" hidden="1" outlineLevel="2" x14ac:dyDescent="0.2"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152"/>
      <c r="AL526" s="152"/>
      <c r="AM526" s="152"/>
      <c r="AN526" s="152"/>
      <c r="AO526" s="152"/>
      <c r="AP526" s="152"/>
      <c r="AQ526" s="152"/>
      <c r="AR526" s="152"/>
      <c r="AS526" s="152"/>
      <c r="AT526" s="152"/>
      <c r="AU526" s="152"/>
      <c r="AV526" s="152"/>
      <c r="AW526" s="152"/>
      <c r="AX526" s="152"/>
      <c r="AY526" s="152"/>
      <c r="AZ526" s="152"/>
      <c r="BA526" s="152"/>
      <c r="BB526" s="152"/>
      <c r="BC526" s="152"/>
      <c r="BD526" s="152"/>
      <c r="BE526" s="152"/>
      <c r="BF526" s="152"/>
      <c r="BG526" s="152"/>
      <c r="BH526" s="152"/>
      <c r="BI526" s="152"/>
      <c r="BJ526" s="152"/>
      <c r="BK526" s="152"/>
      <c r="BL526" s="152"/>
      <c r="BM526" s="152"/>
      <c r="BN526" s="152"/>
      <c r="BO526" s="152"/>
      <c r="BP526" s="152"/>
      <c r="BQ526" s="152"/>
    </row>
    <row r="527" spans="1:69" ht="16" hidden="1" outlineLevel="2" thickBot="1" x14ac:dyDescent="0.25">
      <c r="B527" s="40" t="s">
        <v>274</v>
      </c>
      <c r="C527" s="40"/>
      <c r="D527" s="40"/>
      <c r="E527" s="40"/>
      <c r="F527" s="41" t="s">
        <v>401</v>
      </c>
      <c r="G527" s="40"/>
      <c r="H527" s="40"/>
      <c r="I527" s="39">
        <v>4074.2960548641149</v>
      </c>
      <c r="J527" s="39">
        <v>4013.7263807382315</v>
      </c>
      <c r="K527" s="39">
        <v>3965.876493500507</v>
      </c>
      <c r="L527" s="39">
        <v>3896.4730287322836</v>
      </c>
      <c r="M527" s="39">
        <v>3853.317951360762</v>
      </c>
      <c r="N527" s="39">
        <v>4151.7792753724189</v>
      </c>
      <c r="O527" s="39">
        <v>4088.4764027590682</v>
      </c>
      <c r="P527" s="39">
        <v>4016.6380144136792</v>
      </c>
      <c r="Q527" s="39">
        <v>3939.3423813859317</v>
      </c>
      <c r="R527" s="39">
        <v>3873.1485861885053</v>
      </c>
      <c r="S527" s="39">
        <v>3814.3772604206815</v>
      </c>
      <c r="T527" s="39">
        <v>3795.557506920165</v>
      </c>
      <c r="U527" s="39">
        <v>3772.4896802492076</v>
      </c>
      <c r="V527" s="39">
        <v>3759.395169341165</v>
      </c>
      <c r="W527" s="39">
        <v>3745.5488741170475</v>
      </c>
      <c r="X527" s="39">
        <v>3739.9420307199507</v>
      </c>
      <c r="Y527" s="39">
        <v>3720.1589651475447</v>
      </c>
      <c r="Z527" s="39">
        <v>3694.0174647391605</v>
      </c>
      <c r="AA527" s="39">
        <v>3683.1794282262199</v>
      </c>
      <c r="AB527" s="39">
        <v>3677.7179400649384</v>
      </c>
      <c r="AC527" s="39">
        <v>3663.6961569495234</v>
      </c>
      <c r="AD527" s="39">
        <v>3644.5708984092794</v>
      </c>
      <c r="AE527" s="39">
        <v>3634.5711481658336</v>
      </c>
      <c r="AF527" s="39">
        <v>3625.3536596028084</v>
      </c>
      <c r="AG527" s="39">
        <f t="shared" ref="AG527:AJ527" ca="1" si="206">SUM(AG522:AG525,AG520)</f>
        <v>3616.1794498498562</v>
      </c>
      <c r="AH527" s="39">
        <f t="shared" ca="1" si="206"/>
        <v>3610.088805032472</v>
      </c>
      <c r="AI527" s="39">
        <f t="shared" ca="1" si="206"/>
        <v>3594.0486480591535</v>
      </c>
      <c r="AJ527" s="39">
        <f t="shared" ca="1" si="206"/>
        <v>3572.8254870245282</v>
      </c>
      <c r="AK527" s="152"/>
      <c r="AL527" s="152"/>
      <c r="AM527" s="152"/>
      <c r="AN527" s="152"/>
      <c r="AO527" s="152"/>
      <c r="AP527" s="152"/>
      <c r="AQ527" s="152"/>
      <c r="AR527" s="152"/>
      <c r="AS527" s="152"/>
      <c r="AT527" s="152"/>
      <c r="AU527" s="152"/>
      <c r="AV527" s="152"/>
      <c r="AW527" s="152"/>
      <c r="AX527" s="152"/>
      <c r="AY527" s="152"/>
      <c r="AZ527" s="152"/>
      <c r="BA527" s="152"/>
      <c r="BB527" s="152"/>
      <c r="BC527" s="152"/>
      <c r="BD527" s="152"/>
      <c r="BE527" s="152"/>
      <c r="BF527" s="152"/>
      <c r="BG527" s="152"/>
      <c r="BH527" s="152"/>
      <c r="BI527" s="152"/>
      <c r="BJ527" s="152"/>
      <c r="BK527" s="152"/>
      <c r="BL527" s="152"/>
      <c r="BM527" s="152"/>
      <c r="BN527" s="152"/>
      <c r="BO527" s="152"/>
      <c r="BP527" s="152"/>
      <c r="BQ527" s="152"/>
    </row>
    <row r="528" spans="1:69" hidden="1" outlineLevel="2" x14ac:dyDescent="0.2"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152"/>
      <c r="AL528" s="152"/>
      <c r="AM528" s="152"/>
      <c r="AN528" s="152"/>
      <c r="AO528" s="152"/>
      <c r="AP528" s="152"/>
      <c r="AQ528" s="152"/>
      <c r="AR528" s="152"/>
      <c r="AS528" s="152"/>
      <c r="AT528" s="152"/>
      <c r="AU528" s="152"/>
      <c r="AV528" s="152"/>
      <c r="AW528" s="152"/>
      <c r="AX528" s="152"/>
      <c r="AY528" s="152"/>
      <c r="AZ528" s="152"/>
      <c r="BA528" s="152"/>
      <c r="BB528" s="152"/>
      <c r="BC528" s="152"/>
      <c r="BD528" s="152"/>
      <c r="BE528" s="152"/>
      <c r="BF528" s="152"/>
      <c r="BG528" s="152"/>
      <c r="BH528" s="152"/>
      <c r="BI528" s="152"/>
      <c r="BJ528" s="152"/>
      <c r="BK528" s="152"/>
      <c r="BL528" s="152"/>
      <c r="BM528" s="152"/>
      <c r="BN528" s="152"/>
      <c r="BO528" s="152"/>
      <c r="BP528" s="152"/>
      <c r="BQ528" s="152"/>
    </row>
    <row r="529" spans="1:16384" hidden="1" outlineLevel="2" x14ac:dyDescent="0.2">
      <c r="B529" s="153" t="s">
        <v>278</v>
      </c>
      <c r="I529" s="34">
        <v>146.00492209320601</v>
      </c>
      <c r="J529" s="34">
        <v>149.10644435441191</v>
      </c>
      <c r="K529" s="34">
        <v>126.89940625840063</v>
      </c>
      <c r="L529" s="34">
        <v>105.87396209915778</v>
      </c>
      <c r="M529" s="34">
        <v>85.153173763709219</v>
      </c>
      <c r="N529" s="34">
        <v>738.54019753773809</v>
      </c>
      <c r="O529" s="34">
        <v>745.52140568271989</v>
      </c>
      <c r="P529" s="34">
        <v>885.31041626186106</v>
      </c>
      <c r="Q529" s="34">
        <v>764.19533743297234</v>
      </c>
      <c r="R529" s="34">
        <v>769.18283406362616</v>
      </c>
      <c r="S529" s="34">
        <v>777.09774536242912</v>
      </c>
      <c r="T529" s="34">
        <v>896.21690562238018</v>
      </c>
      <c r="U529" s="34">
        <v>749.15146842185732</v>
      </c>
      <c r="V529" s="34">
        <v>777.13259399800654</v>
      </c>
      <c r="W529" s="34">
        <v>771.91577539213176</v>
      </c>
      <c r="X529" s="34">
        <v>785.95497186560351</v>
      </c>
      <c r="Y529" s="34">
        <v>933.26033832861913</v>
      </c>
      <c r="Z529" s="34">
        <v>731.18529513802514</v>
      </c>
      <c r="AA529" s="34">
        <v>736.53582156131142</v>
      </c>
      <c r="AB529" s="34">
        <v>748.63089089706682</v>
      </c>
      <c r="AC529" s="34">
        <v>850.65138822900008</v>
      </c>
      <c r="AD529" s="34">
        <v>735.52246127047556</v>
      </c>
      <c r="AE529" s="34">
        <v>735.04757259809048</v>
      </c>
      <c r="AF529" s="34">
        <v>745.54907684792624</v>
      </c>
      <c r="AG529" s="34">
        <f t="shared" ref="AG529:AJ529" ca="1" si="207">AG510-AG527</f>
        <v>754.34066111249149</v>
      </c>
      <c r="AH529" s="34">
        <f t="shared" ca="1" si="207"/>
        <v>766.58517192295494</v>
      </c>
      <c r="AI529" s="34">
        <f t="shared" ca="1" si="207"/>
        <v>835.51457551102158</v>
      </c>
      <c r="AJ529" s="34">
        <f t="shared" ca="1" si="207"/>
        <v>681.76744293126376</v>
      </c>
      <c r="AK529" s="152"/>
      <c r="AL529" s="152"/>
      <c r="AM529" s="152"/>
      <c r="AN529" s="152"/>
      <c r="AO529" s="152"/>
      <c r="AP529" s="152"/>
      <c r="AQ529" s="152"/>
      <c r="AR529" s="152"/>
      <c r="AS529" s="152"/>
      <c r="AT529" s="152"/>
      <c r="AU529" s="152"/>
      <c r="AV529" s="152"/>
      <c r="AW529" s="152"/>
      <c r="AX529" s="152"/>
      <c r="AY529" s="152"/>
      <c r="AZ529" s="152"/>
      <c r="BA529" s="152"/>
      <c r="BB529" s="152"/>
      <c r="BC529" s="152"/>
      <c r="BD529" s="152"/>
      <c r="BE529" s="152"/>
      <c r="BF529" s="152"/>
      <c r="BG529" s="152"/>
      <c r="BH529" s="152"/>
      <c r="BI529" s="152"/>
      <c r="BJ529" s="152"/>
      <c r="BK529" s="152"/>
      <c r="BL529" s="152"/>
      <c r="BM529" s="152"/>
      <c r="BN529" s="152"/>
      <c r="BO529" s="152"/>
      <c r="BP529" s="152"/>
      <c r="BQ529" s="152"/>
    </row>
    <row r="530" spans="1:16384" hidden="1" outlineLevel="2" x14ac:dyDescent="0.2"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152"/>
      <c r="AL530" s="152"/>
      <c r="AM530" s="152"/>
      <c r="AN530" s="152"/>
      <c r="AO530" s="152"/>
      <c r="AP530" s="152"/>
      <c r="AQ530" s="152"/>
      <c r="AR530" s="152"/>
      <c r="AS530" s="152"/>
      <c r="AT530" s="152"/>
      <c r="AU530" s="152"/>
      <c r="AV530" s="152"/>
      <c r="AW530" s="152"/>
      <c r="AX530" s="152"/>
      <c r="AY530" s="152"/>
      <c r="AZ530" s="152"/>
      <c r="BA530" s="152"/>
      <c r="BB530" s="152"/>
      <c r="BC530" s="152"/>
      <c r="BD530" s="152"/>
      <c r="BE530" s="152"/>
      <c r="BF530" s="152"/>
      <c r="BG530" s="152"/>
      <c r="BH530" s="152"/>
      <c r="BI530" s="152"/>
      <c r="BJ530" s="152"/>
      <c r="BK530" s="152"/>
      <c r="BL530" s="152"/>
      <c r="BM530" s="152"/>
      <c r="BN530" s="152"/>
      <c r="BO530" s="152"/>
      <c r="BP530" s="152"/>
      <c r="BQ530" s="152"/>
    </row>
    <row r="531" spans="1:16384" hidden="1" outlineLevel="2" x14ac:dyDescent="0.2">
      <c r="B531" s="153" t="s">
        <v>272</v>
      </c>
      <c r="F531" s="152" t="s">
        <v>401</v>
      </c>
      <c r="I531" s="34">
        <v>273.88620000000003</v>
      </c>
      <c r="J531" s="34">
        <v>279.31184000000002</v>
      </c>
      <c r="K531" s="34">
        <v>278.552008</v>
      </c>
      <c r="L531" s="34">
        <v>274.75220960000001</v>
      </c>
      <c r="M531" s="34">
        <v>274.14745152</v>
      </c>
      <c r="N531" s="34">
        <v>276.12994182400001</v>
      </c>
      <c r="O531" s="34">
        <v>276.57869018880001</v>
      </c>
      <c r="P531" s="34">
        <v>276.03206022656002</v>
      </c>
      <c r="Q531" s="34">
        <v>275.52807067187206</v>
      </c>
      <c r="R531" s="34">
        <v>275.68324288624638</v>
      </c>
      <c r="S531" s="34">
        <v>275.99040115949572</v>
      </c>
      <c r="T531" s="34">
        <v>275.96249302659487</v>
      </c>
      <c r="U531" s="34">
        <v>275.83925359415377</v>
      </c>
      <c r="V531" s="34">
        <v>275.80069226767256</v>
      </c>
      <c r="W531" s="34">
        <v>275.85521658683263</v>
      </c>
      <c r="X531" s="34">
        <v>275.88961132694993</v>
      </c>
      <c r="Y531" s="34">
        <v>275.86945336044079</v>
      </c>
      <c r="Z531" s="34">
        <v>275.85084542720995</v>
      </c>
      <c r="AA531" s="34">
        <v>275.85316379382118</v>
      </c>
      <c r="AB531" s="34">
        <v>275.86365809905089</v>
      </c>
      <c r="AC531" s="34">
        <v>275.86534640149455</v>
      </c>
      <c r="AD531" s="34">
        <v>275.86049341640347</v>
      </c>
      <c r="AE531" s="34">
        <v>275.85870142759597</v>
      </c>
      <c r="AF531" s="34">
        <v>275.86027262767323</v>
      </c>
      <c r="AG531" s="34">
        <f t="shared" ref="AG531:AJ531" ca="1" si="208">IF(AG154="","",AG154)</f>
        <v>275.86169439444359</v>
      </c>
      <c r="AH531" s="34">
        <f t="shared" ca="1" si="208"/>
        <v>275.86130165352216</v>
      </c>
      <c r="AI531" s="34">
        <f t="shared" ca="1" si="208"/>
        <v>275.86049270392766</v>
      </c>
      <c r="AJ531" s="34">
        <f t="shared" ca="1" si="208"/>
        <v>275.86049256143252</v>
      </c>
      <c r="AK531" s="152"/>
      <c r="AL531" s="152"/>
      <c r="AM531" s="152"/>
      <c r="AN531" s="152"/>
      <c r="AO531" s="152"/>
      <c r="AP531" s="152"/>
      <c r="AQ531" s="152"/>
      <c r="AR531" s="152"/>
      <c r="AS531" s="152"/>
      <c r="AT531" s="152"/>
      <c r="AU531" s="152"/>
      <c r="AV531" s="152"/>
      <c r="AW531" s="152"/>
      <c r="AX531" s="152"/>
      <c r="AY531" s="152"/>
      <c r="AZ531" s="152"/>
      <c r="BA531" s="152"/>
      <c r="BB531" s="152"/>
      <c r="BC531" s="152"/>
      <c r="BD531" s="152"/>
      <c r="BE531" s="152"/>
      <c r="BF531" s="152"/>
      <c r="BG531" s="152"/>
      <c r="BH531" s="152"/>
      <c r="BI531" s="152"/>
      <c r="BJ531" s="152"/>
      <c r="BK531" s="152"/>
      <c r="BL531" s="152"/>
      <c r="BM531" s="152"/>
      <c r="BN531" s="152"/>
      <c r="BO531" s="152"/>
      <c r="BP531" s="152"/>
      <c r="BQ531" s="152"/>
    </row>
    <row r="532" spans="1:16384" hidden="1" outlineLevel="2" x14ac:dyDescent="0.2">
      <c r="B532" s="153" t="s">
        <v>275</v>
      </c>
      <c r="F532" s="152" t="s">
        <v>401</v>
      </c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152"/>
      <c r="AL532" s="152"/>
      <c r="AM532" s="152"/>
      <c r="AN532" s="152"/>
      <c r="AO532" s="152"/>
      <c r="AP532" s="152"/>
      <c r="AQ532" s="152"/>
      <c r="AR532" s="152"/>
      <c r="AS532" s="152"/>
      <c r="AT532" s="152"/>
      <c r="AU532" s="152"/>
      <c r="AV532" s="152"/>
      <c r="AW532" s="152"/>
      <c r="AX532" s="152"/>
      <c r="AY532" s="152"/>
      <c r="AZ532" s="152"/>
      <c r="BA532" s="152"/>
      <c r="BB532" s="152"/>
      <c r="BC532" s="152"/>
      <c r="BD532" s="152"/>
      <c r="BE532" s="152"/>
      <c r="BF532" s="152"/>
      <c r="BG532" s="152"/>
      <c r="BH532" s="152"/>
      <c r="BI532" s="152"/>
      <c r="BJ532" s="152"/>
      <c r="BK532" s="152"/>
      <c r="BL532" s="152"/>
      <c r="BM532" s="152"/>
      <c r="BN532" s="152"/>
      <c r="BO532" s="152"/>
      <c r="BP532" s="152"/>
      <c r="BQ532" s="152"/>
    </row>
    <row r="533" spans="1:16384" s="155" customFormat="1" hidden="1" outlineLevel="2" x14ac:dyDescent="0.2">
      <c r="A533" s="153"/>
      <c r="B533" s="153"/>
      <c r="C533" s="153"/>
      <c r="D533" s="153"/>
      <c r="E533" s="153"/>
      <c r="F533" s="153"/>
      <c r="G533" s="153"/>
      <c r="H533" s="153"/>
      <c r="I533" s="185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152"/>
      <c r="AL533" s="152"/>
      <c r="AM533" s="152"/>
      <c r="AN533" s="152"/>
      <c r="AO533" s="152"/>
      <c r="AP533" s="152"/>
      <c r="AQ533" s="152"/>
      <c r="AR533" s="152"/>
      <c r="AS533" s="152"/>
      <c r="AT533" s="152"/>
      <c r="AU533" s="152"/>
      <c r="AV533" s="152"/>
      <c r="AW533" s="152"/>
      <c r="AX533" s="152"/>
      <c r="AY533" s="152"/>
      <c r="AZ533" s="152"/>
      <c r="BA533" s="152"/>
      <c r="BB533" s="152"/>
      <c r="BC533" s="152"/>
      <c r="BD533" s="152"/>
      <c r="BE533" s="152"/>
      <c r="BF533" s="152"/>
      <c r="BG533" s="152"/>
      <c r="BH533" s="152"/>
      <c r="BI533" s="152"/>
      <c r="BJ533" s="152"/>
      <c r="BK533" s="152"/>
      <c r="BL533" s="152"/>
      <c r="BM533" s="152"/>
      <c r="BN533" s="152"/>
      <c r="BO533" s="152"/>
      <c r="BP533" s="152"/>
      <c r="BQ533" s="152"/>
      <c r="BR533" s="152"/>
      <c r="BS533" s="152"/>
      <c r="BT533" s="152"/>
      <c r="BU533" s="152"/>
      <c r="BV533" s="152"/>
      <c r="BW533" s="152"/>
      <c r="BX533" s="152"/>
      <c r="BY533" s="152"/>
      <c r="BZ533" s="152"/>
      <c r="CA533" s="152"/>
      <c r="CB533" s="152"/>
      <c r="CC533" s="152"/>
      <c r="CD533" s="152"/>
      <c r="CE533" s="152"/>
      <c r="CF533" s="152"/>
      <c r="CG533" s="152"/>
      <c r="CH533" s="152"/>
      <c r="CI533" s="152"/>
      <c r="CJ533" s="152"/>
      <c r="CK533" s="152"/>
      <c r="CL533" s="152"/>
      <c r="CM533" s="152"/>
      <c r="CN533" s="152"/>
      <c r="CO533" s="152"/>
      <c r="CP533" s="152"/>
      <c r="CQ533" s="152"/>
      <c r="CR533" s="152"/>
      <c r="CS533" s="152"/>
      <c r="CT533" s="152"/>
      <c r="CU533" s="152"/>
      <c r="CV533" s="152"/>
      <c r="CW533" s="152"/>
      <c r="CX533" s="152"/>
      <c r="CY533" s="152"/>
      <c r="CZ533" s="152"/>
      <c r="DA533" s="152"/>
      <c r="DB533" s="152"/>
      <c r="DC533" s="152"/>
      <c r="DD533" s="152"/>
      <c r="DE533" s="152"/>
      <c r="DF533" s="152"/>
      <c r="DG533" s="152"/>
      <c r="DH533" s="152"/>
      <c r="DI533" s="152"/>
      <c r="DJ533" s="152"/>
      <c r="DK533" s="152"/>
      <c r="DL533" s="152"/>
      <c r="DM533" s="152"/>
      <c r="DN533" s="152"/>
      <c r="DO533" s="152"/>
      <c r="DP533" s="152"/>
      <c r="DQ533" s="152"/>
      <c r="DR533" s="152"/>
      <c r="DS533" s="152"/>
      <c r="DT533" s="152"/>
      <c r="DU533" s="152"/>
      <c r="DV533" s="152"/>
      <c r="DW533" s="152"/>
      <c r="DX533" s="152"/>
      <c r="DY533" s="152"/>
      <c r="DZ533" s="152"/>
      <c r="EA533" s="152"/>
      <c r="EB533" s="152"/>
      <c r="EC533" s="152"/>
      <c r="ED533" s="152"/>
      <c r="EE533" s="152"/>
      <c r="EF533" s="152"/>
      <c r="EG533" s="152"/>
      <c r="EH533" s="152"/>
      <c r="EI533" s="152"/>
      <c r="EJ533" s="152"/>
      <c r="EK533" s="152"/>
      <c r="EL533" s="152"/>
      <c r="EM533" s="152"/>
      <c r="EN533" s="152"/>
      <c r="EO533" s="152"/>
      <c r="EP533" s="152"/>
      <c r="EQ533" s="152"/>
      <c r="ER533" s="152"/>
      <c r="ES533" s="152"/>
      <c r="ET533" s="152"/>
      <c r="EU533" s="152"/>
      <c r="EV533" s="152"/>
      <c r="EW533" s="152"/>
      <c r="EX533" s="152"/>
      <c r="EY533" s="152"/>
      <c r="EZ533" s="152"/>
      <c r="FA533" s="152"/>
      <c r="FB533" s="152"/>
      <c r="FC533" s="152"/>
      <c r="FD533" s="152"/>
      <c r="FE533" s="152"/>
      <c r="FF533" s="152"/>
      <c r="FG533" s="152"/>
      <c r="FH533" s="152"/>
      <c r="FI533" s="152"/>
      <c r="FJ533" s="152"/>
      <c r="FK533" s="152"/>
      <c r="FL533" s="152"/>
      <c r="FM533" s="152"/>
      <c r="FN533" s="152"/>
      <c r="FO533" s="152"/>
      <c r="FP533" s="152"/>
      <c r="FQ533" s="152"/>
      <c r="FR533" s="152"/>
      <c r="FS533" s="152"/>
      <c r="FT533" s="152"/>
      <c r="FU533" s="152"/>
      <c r="FV533" s="152"/>
      <c r="FW533" s="152"/>
      <c r="FX533" s="152"/>
      <c r="FY533" s="152"/>
      <c r="FZ533" s="152"/>
      <c r="GA533" s="152"/>
      <c r="GB533" s="152"/>
      <c r="GC533" s="152"/>
      <c r="GD533" s="152"/>
      <c r="GE533" s="152"/>
      <c r="GF533" s="152"/>
      <c r="GG533" s="152"/>
      <c r="GH533" s="152"/>
      <c r="GI533" s="152"/>
      <c r="GJ533" s="152"/>
      <c r="GK533" s="152"/>
      <c r="GL533" s="152"/>
      <c r="GM533" s="152"/>
      <c r="GN533" s="152"/>
      <c r="GO533" s="152"/>
      <c r="GP533" s="152"/>
      <c r="GQ533" s="152"/>
      <c r="GR533" s="152"/>
      <c r="GS533" s="152"/>
      <c r="GT533" s="152"/>
      <c r="GU533" s="152"/>
      <c r="GV533" s="152"/>
      <c r="GW533" s="152"/>
      <c r="GX533" s="152"/>
      <c r="GY533" s="152"/>
      <c r="GZ533" s="152"/>
      <c r="HA533" s="152"/>
      <c r="HB533" s="152"/>
      <c r="HC533" s="152"/>
      <c r="HD533" s="152"/>
      <c r="HE533" s="152"/>
      <c r="HF533" s="152"/>
      <c r="HG533" s="152"/>
      <c r="HH533" s="152"/>
      <c r="HI533" s="152"/>
      <c r="HJ533" s="152"/>
      <c r="HK533" s="152"/>
      <c r="HL533" s="152"/>
      <c r="HM533" s="152"/>
      <c r="HN533" s="152"/>
      <c r="HO533" s="152"/>
      <c r="HP533" s="152"/>
      <c r="HQ533" s="152"/>
      <c r="HR533" s="152"/>
      <c r="HS533" s="152"/>
      <c r="HT533" s="152"/>
      <c r="HU533" s="152"/>
      <c r="HV533" s="152"/>
      <c r="HW533" s="152"/>
      <c r="HX533" s="152"/>
      <c r="HY533" s="152"/>
      <c r="HZ533" s="152"/>
      <c r="IA533" s="152"/>
      <c r="IB533" s="152"/>
      <c r="IC533" s="152"/>
      <c r="ID533" s="152"/>
      <c r="IE533" s="152"/>
      <c r="IF533" s="152"/>
      <c r="IG533" s="152"/>
      <c r="IH533" s="152"/>
      <c r="II533" s="152"/>
      <c r="IJ533" s="152"/>
      <c r="IK533" s="152"/>
      <c r="IL533" s="152"/>
      <c r="IM533" s="152"/>
      <c r="IN533" s="152"/>
      <c r="IO533" s="152"/>
      <c r="IP533" s="152"/>
      <c r="IQ533" s="152"/>
      <c r="IR533" s="152"/>
      <c r="IS533" s="152"/>
      <c r="IT533" s="152"/>
      <c r="IU533" s="152"/>
      <c r="IV533" s="152"/>
      <c r="IW533" s="152"/>
      <c r="IX533" s="152"/>
      <c r="IY533" s="152"/>
      <c r="IZ533" s="152"/>
      <c r="JA533" s="152"/>
      <c r="JB533" s="152"/>
      <c r="JC533" s="152"/>
      <c r="JD533" s="152"/>
      <c r="JE533" s="152"/>
      <c r="JF533" s="152"/>
      <c r="JG533" s="152"/>
      <c r="JH533" s="152"/>
      <c r="JI533" s="152"/>
      <c r="JJ533" s="152"/>
      <c r="JK533" s="152"/>
      <c r="JL533" s="152"/>
      <c r="JM533" s="152"/>
      <c r="JN533" s="152"/>
      <c r="JO533" s="152"/>
      <c r="JP533" s="152"/>
      <c r="JQ533" s="152"/>
      <c r="JR533" s="152"/>
      <c r="JS533" s="152"/>
      <c r="JT533" s="152"/>
      <c r="JU533" s="152"/>
      <c r="JV533" s="152"/>
      <c r="JW533" s="152"/>
      <c r="JX533" s="152"/>
      <c r="JY533" s="152"/>
      <c r="JZ533" s="152"/>
      <c r="KA533" s="152"/>
      <c r="KB533" s="152"/>
      <c r="KC533" s="152"/>
      <c r="KD533" s="152"/>
      <c r="KE533" s="152"/>
      <c r="KF533" s="152"/>
      <c r="KG533" s="152"/>
      <c r="KH533" s="152"/>
      <c r="KI533" s="152"/>
      <c r="KJ533" s="152"/>
      <c r="KK533" s="152"/>
      <c r="KL533" s="152"/>
      <c r="KM533" s="152"/>
      <c r="KN533" s="152"/>
      <c r="KO533" s="152"/>
      <c r="KP533" s="152"/>
      <c r="KQ533" s="152"/>
      <c r="KR533" s="152"/>
      <c r="KS533" s="152"/>
      <c r="KT533" s="152"/>
      <c r="KU533" s="152"/>
      <c r="KV533" s="152"/>
      <c r="KW533" s="152"/>
      <c r="KX533" s="152"/>
      <c r="KY533" s="152"/>
      <c r="KZ533" s="152"/>
      <c r="LA533" s="152"/>
      <c r="LB533" s="152"/>
      <c r="LC533" s="152"/>
      <c r="LD533" s="152"/>
      <c r="LE533" s="152"/>
      <c r="LF533" s="152"/>
      <c r="LG533" s="152"/>
      <c r="LH533" s="152"/>
      <c r="LI533" s="152"/>
      <c r="LJ533" s="152"/>
      <c r="LK533" s="152"/>
      <c r="LL533" s="152"/>
      <c r="LM533" s="152"/>
      <c r="LN533" s="152"/>
      <c r="LO533" s="152"/>
      <c r="LP533" s="152"/>
      <c r="LQ533" s="152"/>
      <c r="LR533" s="152"/>
      <c r="LS533" s="152"/>
      <c r="LT533" s="152"/>
      <c r="LU533" s="152"/>
      <c r="LV533" s="152"/>
      <c r="LW533" s="152"/>
      <c r="LX533" s="152"/>
      <c r="LY533" s="152"/>
      <c r="LZ533" s="152"/>
      <c r="MA533" s="152"/>
      <c r="MB533" s="152"/>
      <c r="MC533" s="152"/>
      <c r="MD533" s="152"/>
      <c r="ME533" s="152"/>
      <c r="MF533" s="152"/>
      <c r="MG533" s="152"/>
      <c r="MH533" s="152"/>
      <c r="MI533" s="152"/>
      <c r="MJ533" s="152"/>
      <c r="MK533" s="152"/>
      <c r="ML533" s="152"/>
      <c r="MM533" s="152"/>
      <c r="MN533" s="152"/>
      <c r="MO533" s="152"/>
      <c r="MP533" s="152"/>
      <c r="MQ533" s="152"/>
      <c r="MR533" s="152"/>
      <c r="MS533" s="152"/>
      <c r="MT533" s="152"/>
      <c r="MU533" s="152"/>
      <c r="MV533" s="152"/>
      <c r="MW533" s="152"/>
      <c r="MX533" s="152"/>
      <c r="MY533" s="152"/>
      <c r="MZ533" s="152"/>
      <c r="NA533" s="152"/>
      <c r="NB533" s="152"/>
      <c r="NC533" s="152"/>
      <c r="ND533" s="152"/>
      <c r="NE533" s="152"/>
      <c r="NF533" s="152"/>
      <c r="NG533" s="152"/>
      <c r="NH533" s="152"/>
      <c r="NI533" s="152"/>
      <c r="NJ533" s="152"/>
      <c r="NK533" s="152"/>
      <c r="NL533" s="152"/>
      <c r="NM533" s="152"/>
      <c r="NN533" s="152"/>
      <c r="NO533" s="152"/>
      <c r="NP533" s="152"/>
      <c r="NQ533" s="152"/>
      <c r="NR533" s="152"/>
      <c r="NS533" s="152"/>
      <c r="NT533" s="152"/>
      <c r="NU533" s="152"/>
      <c r="NV533" s="152"/>
      <c r="NW533" s="152"/>
      <c r="NX533" s="152"/>
      <c r="NY533" s="152"/>
      <c r="NZ533" s="152"/>
      <c r="OA533" s="152"/>
      <c r="OB533" s="152"/>
      <c r="OC533" s="152"/>
      <c r="OD533" s="152"/>
      <c r="OE533" s="152"/>
      <c r="OF533" s="152"/>
      <c r="OG533" s="152"/>
      <c r="OH533" s="152"/>
      <c r="OI533" s="152"/>
      <c r="OJ533" s="152"/>
      <c r="OK533" s="152"/>
      <c r="OL533" s="152"/>
      <c r="OM533" s="152"/>
      <c r="ON533" s="152"/>
      <c r="OO533" s="152"/>
      <c r="OP533" s="152"/>
      <c r="OQ533" s="152"/>
      <c r="OR533" s="152"/>
      <c r="OS533" s="152"/>
      <c r="OT533" s="152"/>
      <c r="OU533" s="152"/>
      <c r="OV533" s="152"/>
      <c r="OW533" s="152"/>
      <c r="OX533" s="152"/>
      <c r="OY533" s="152"/>
      <c r="OZ533" s="152"/>
      <c r="PA533" s="152"/>
      <c r="PB533" s="152"/>
      <c r="PC533" s="152"/>
      <c r="PD533" s="152"/>
      <c r="PE533" s="152"/>
      <c r="PF533" s="152"/>
      <c r="PG533" s="152"/>
      <c r="PH533" s="152"/>
      <c r="PI533" s="152"/>
      <c r="PJ533" s="152"/>
      <c r="PK533" s="152"/>
      <c r="PL533" s="152"/>
      <c r="PM533" s="152"/>
      <c r="PN533" s="152"/>
      <c r="PO533" s="152"/>
      <c r="PP533" s="152"/>
      <c r="PQ533" s="152"/>
      <c r="PR533" s="152"/>
      <c r="PS533" s="152"/>
      <c r="PT533" s="152"/>
      <c r="PU533" s="152"/>
      <c r="PV533" s="152"/>
      <c r="PW533" s="152"/>
      <c r="PX533" s="152"/>
      <c r="PY533" s="152"/>
      <c r="PZ533" s="152"/>
      <c r="QA533" s="152"/>
      <c r="QB533" s="152"/>
      <c r="QC533" s="152"/>
      <c r="QD533" s="152"/>
      <c r="QE533" s="152"/>
      <c r="QF533" s="152"/>
      <c r="QG533" s="152"/>
      <c r="QH533" s="152"/>
      <c r="QI533" s="152"/>
      <c r="QJ533" s="152"/>
      <c r="QK533" s="152"/>
      <c r="QL533" s="152"/>
      <c r="QM533" s="152"/>
      <c r="QN533" s="152"/>
      <c r="QO533" s="152"/>
      <c r="QP533" s="152"/>
      <c r="QQ533" s="152"/>
      <c r="QR533" s="152"/>
      <c r="QS533" s="152"/>
      <c r="QT533" s="152"/>
      <c r="QU533" s="152"/>
      <c r="QV533" s="152"/>
      <c r="QW533" s="152"/>
      <c r="QX533" s="152"/>
      <c r="QY533" s="152"/>
      <c r="QZ533" s="152"/>
      <c r="RA533" s="152"/>
      <c r="RB533" s="152"/>
      <c r="RC533" s="152"/>
      <c r="RD533" s="152"/>
      <c r="RE533" s="152"/>
      <c r="RF533" s="152"/>
      <c r="RG533" s="152"/>
      <c r="RH533" s="152"/>
      <c r="RI533" s="152"/>
      <c r="RJ533" s="152"/>
      <c r="RK533" s="152"/>
      <c r="RL533" s="152"/>
      <c r="RM533" s="152"/>
      <c r="RN533" s="152"/>
      <c r="RO533" s="152"/>
      <c r="RP533" s="152"/>
      <c r="RQ533" s="152"/>
      <c r="RR533" s="152"/>
      <c r="RS533" s="152"/>
      <c r="RT533" s="152"/>
      <c r="RU533" s="152"/>
      <c r="RV533" s="152"/>
      <c r="RW533" s="152"/>
      <c r="RX533" s="152"/>
      <c r="RY533" s="152"/>
      <c r="RZ533" s="152"/>
      <c r="SA533" s="152"/>
      <c r="SB533" s="152"/>
      <c r="SC533" s="152"/>
      <c r="SD533" s="152"/>
      <c r="SE533" s="152"/>
      <c r="SF533" s="152"/>
      <c r="SG533" s="152"/>
      <c r="SH533" s="152"/>
      <c r="SI533" s="152"/>
      <c r="SJ533" s="152"/>
      <c r="SK533" s="152"/>
      <c r="SL533" s="152"/>
      <c r="SM533" s="152"/>
      <c r="SN533" s="152"/>
      <c r="SO533" s="152"/>
      <c r="SP533" s="152"/>
      <c r="SQ533" s="152"/>
      <c r="SR533" s="152"/>
      <c r="SS533" s="152"/>
      <c r="ST533" s="152"/>
      <c r="SU533" s="152"/>
      <c r="SV533" s="152"/>
      <c r="SW533" s="152"/>
      <c r="SX533" s="152"/>
      <c r="SY533" s="152"/>
      <c r="SZ533" s="152"/>
      <c r="TA533" s="152"/>
      <c r="TB533" s="152"/>
      <c r="TC533" s="152"/>
      <c r="TD533" s="152"/>
      <c r="TE533" s="152"/>
      <c r="TF533" s="152"/>
      <c r="TG533" s="152"/>
      <c r="TH533" s="152"/>
      <c r="TI533" s="152"/>
      <c r="TJ533" s="152"/>
      <c r="TK533" s="152"/>
      <c r="TL533" s="152"/>
      <c r="TM533" s="152"/>
      <c r="TN533" s="152"/>
      <c r="TO533" s="152"/>
      <c r="TP533" s="152"/>
      <c r="TQ533" s="152"/>
      <c r="TR533" s="152"/>
      <c r="TS533" s="152"/>
      <c r="TT533" s="152"/>
      <c r="TU533" s="152"/>
      <c r="TV533" s="152"/>
      <c r="TW533" s="152"/>
      <c r="TX533" s="152"/>
      <c r="TY533" s="152"/>
      <c r="TZ533" s="152"/>
      <c r="UA533" s="152"/>
      <c r="UB533" s="152"/>
      <c r="UC533" s="152"/>
      <c r="UD533" s="152"/>
      <c r="UE533" s="152"/>
      <c r="UF533" s="152"/>
      <c r="UG533" s="152"/>
      <c r="UH533" s="152"/>
      <c r="UI533" s="152"/>
      <c r="UJ533" s="152"/>
      <c r="UK533" s="152"/>
      <c r="UL533" s="152"/>
      <c r="UM533" s="152"/>
      <c r="UN533" s="152"/>
      <c r="UO533" s="152"/>
      <c r="UP533" s="152"/>
      <c r="UQ533" s="152"/>
      <c r="UR533" s="152"/>
      <c r="US533" s="152"/>
      <c r="UT533" s="152"/>
      <c r="UU533" s="152"/>
      <c r="UV533" s="152"/>
      <c r="UW533" s="152"/>
      <c r="UX533" s="152"/>
      <c r="UY533" s="152"/>
      <c r="UZ533" s="152"/>
      <c r="VA533" s="152"/>
      <c r="VB533" s="152"/>
      <c r="VC533" s="152"/>
      <c r="VD533" s="152"/>
      <c r="VE533" s="152"/>
      <c r="VF533" s="152"/>
      <c r="VG533" s="152"/>
      <c r="VH533" s="152"/>
      <c r="VI533" s="152"/>
      <c r="VJ533" s="152"/>
      <c r="VK533" s="152"/>
      <c r="VL533" s="152"/>
      <c r="VM533" s="152"/>
      <c r="VN533" s="152"/>
      <c r="VO533" s="152"/>
      <c r="VP533" s="152"/>
      <c r="VQ533" s="152"/>
      <c r="VR533" s="152"/>
      <c r="VS533" s="152"/>
      <c r="VT533" s="152"/>
      <c r="VU533" s="152"/>
      <c r="VV533" s="152"/>
      <c r="VW533" s="152"/>
      <c r="VX533" s="152"/>
      <c r="VY533" s="152"/>
      <c r="VZ533" s="152"/>
      <c r="WA533" s="152"/>
      <c r="WB533" s="152"/>
      <c r="WC533" s="152"/>
      <c r="WD533" s="152"/>
      <c r="WE533" s="152"/>
      <c r="WF533" s="152"/>
      <c r="WG533" s="152"/>
      <c r="WH533" s="152"/>
      <c r="WI533" s="152"/>
      <c r="WJ533" s="152"/>
      <c r="WK533" s="152"/>
      <c r="WL533" s="152"/>
      <c r="WM533" s="152"/>
      <c r="WN533" s="152"/>
      <c r="WO533" s="152"/>
      <c r="WP533" s="152"/>
      <c r="WQ533" s="152"/>
      <c r="WR533" s="152"/>
      <c r="WS533" s="152"/>
      <c r="WT533" s="152"/>
      <c r="WU533" s="152"/>
      <c r="WV533" s="152"/>
      <c r="WW533" s="152"/>
      <c r="WX533" s="152"/>
      <c r="WY533" s="152"/>
      <c r="WZ533" s="152"/>
      <c r="XA533" s="152"/>
      <c r="XB533" s="152"/>
      <c r="XC533" s="152"/>
      <c r="XD533" s="152"/>
      <c r="XE533" s="152"/>
      <c r="XF533" s="152"/>
      <c r="XG533" s="152"/>
      <c r="XH533" s="152"/>
      <c r="XI533" s="152"/>
      <c r="XJ533" s="152"/>
      <c r="XK533" s="152"/>
      <c r="XL533" s="152"/>
      <c r="XM533" s="152"/>
      <c r="XN533" s="152"/>
      <c r="XO533" s="152"/>
      <c r="XP533" s="152"/>
      <c r="XQ533" s="152"/>
      <c r="XR533" s="152"/>
      <c r="XS533" s="152"/>
      <c r="XT533" s="152"/>
      <c r="XU533" s="152"/>
      <c r="XV533" s="152"/>
      <c r="XW533" s="152"/>
      <c r="XX533" s="152"/>
      <c r="XY533" s="152"/>
      <c r="XZ533" s="152"/>
      <c r="YA533" s="152"/>
      <c r="YB533" s="152"/>
      <c r="YC533" s="152"/>
      <c r="YD533" s="152"/>
      <c r="YE533" s="152"/>
      <c r="YF533" s="152"/>
      <c r="YG533" s="152"/>
      <c r="YH533" s="152"/>
      <c r="YI533" s="152"/>
      <c r="YJ533" s="152"/>
      <c r="YK533" s="152"/>
      <c r="YL533" s="152"/>
      <c r="YM533" s="152"/>
      <c r="YN533" s="152"/>
      <c r="YO533" s="152"/>
      <c r="YP533" s="152"/>
      <c r="YQ533" s="152"/>
      <c r="YR533" s="152"/>
      <c r="YS533" s="152"/>
      <c r="YT533" s="152"/>
      <c r="YU533" s="152"/>
      <c r="YV533" s="152"/>
      <c r="YW533" s="152"/>
      <c r="YX533" s="152"/>
      <c r="YY533" s="152"/>
      <c r="YZ533" s="152"/>
      <c r="ZA533" s="152"/>
      <c r="ZB533" s="152"/>
      <c r="ZC533" s="152"/>
      <c r="ZD533" s="152"/>
      <c r="ZE533" s="152"/>
      <c r="ZF533" s="152"/>
      <c r="ZG533" s="152"/>
      <c r="ZH533" s="152"/>
      <c r="ZI533" s="152"/>
      <c r="ZJ533" s="152"/>
      <c r="ZK533" s="152"/>
      <c r="ZL533" s="152"/>
      <c r="ZM533" s="152"/>
      <c r="ZN533" s="152"/>
      <c r="ZO533" s="152"/>
      <c r="ZP533" s="152"/>
      <c r="ZQ533" s="152"/>
      <c r="ZR533" s="152"/>
      <c r="ZS533" s="152"/>
      <c r="ZT533" s="152"/>
      <c r="ZU533" s="152"/>
      <c r="ZV533" s="152"/>
      <c r="ZW533" s="152"/>
      <c r="ZX533" s="152"/>
      <c r="ZY533" s="152"/>
      <c r="ZZ533" s="152"/>
      <c r="AAA533" s="152"/>
      <c r="AAB533" s="152"/>
      <c r="AAC533" s="152"/>
      <c r="AAD533" s="152"/>
      <c r="AAE533" s="152"/>
      <c r="AAF533" s="152"/>
      <c r="AAG533" s="152"/>
      <c r="AAH533" s="152"/>
      <c r="AAI533" s="152"/>
      <c r="AAJ533" s="152"/>
      <c r="AAK533" s="152"/>
      <c r="AAL533" s="152"/>
      <c r="AAM533" s="152"/>
      <c r="AAN533" s="152"/>
      <c r="AAO533" s="152"/>
      <c r="AAP533" s="152"/>
      <c r="AAQ533" s="152"/>
      <c r="AAR533" s="152"/>
      <c r="AAS533" s="152"/>
      <c r="AAT533" s="152"/>
      <c r="AAU533" s="152"/>
      <c r="AAV533" s="152"/>
      <c r="AAW533" s="152"/>
      <c r="AAX533" s="152"/>
      <c r="AAY533" s="152"/>
      <c r="AAZ533" s="152"/>
      <c r="ABA533" s="152"/>
      <c r="ABB533" s="152"/>
      <c r="ABC533" s="152"/>
      <c r="ABD533" s="152"/>
      <c r="ABE533" s="152"/>
      <c r="ABF533" s="152"/>
      <c r="ABG533" s="152"/>
      <c r="ABH533" s="152"/>
      <c r="ABI533" s="152"/>
      <c r="ABJ533" s="152"/>
      <c r="ABK533" s="152"/>
      <c r="ABL533" s="152"/>
      <c r="ABM533" s="152"/>
      <c r="ABN533" s="152"/>
      <c r="ABO533" s="152"/>
      <c r="ABP533" s="152"/>
      <c r="ABQ533" s="152"/>
      <c r="ABR533" s="152"/>
      <c r="ABS533" s="152"/>
      <c r="ABT533" s="152"/>
      <c r="ABU533" s="152"/>
      <c r="ABV533" s="152"/>
      <c r="ABW533" s="152"/>
      <c r="ABX533" s="152"/>
      <c r="ABY533" s="152"/>
      <c r="ABZ533" s="152"/>
      <c r="ACA533" s="152"/>
      <c r="ACB533" s="152"/>
      <c r="ACC533" s="152"/>
      <c r="ACD533" s="152"/>
      <c r="ACE533" s="152"/>
      <c r="ACF533" s="152"/>
      <c r="ACG533" s="152"/>
      <c r="ACH533" s="152"/>
      <c r="ACI533" s="152"/>
      <c r="ACJ533" s="152"/>
      <c r="ACK533" s="152"/>
      <c r="ACL533" s="152"/>
      <c r="ACM533" s="152"/>
      <c r="ACN533" s="152"/>
      <c r="ACO533" s="152"/>
      <c r="ACP533" s="152"/>
      <c r="ACQ533" s="152"/>
      <c r="ACR533" s="152"/>
      <c r="ACS533" s="152"/>
      <c r="ACT533" s="152"/>
      <c r="ACU533" s="152"/>
      <c r="ACV533" s="152"/>
      <c r="ACW533" s="152"/>
      <c r="ACX533" s="152"/>
      <c r="ACY533" s="152"/>
      <c r="ACZ533" s="152"/>
      <c r="ADA533" s="152"/>
      <c r="ADB533" s="152"/>
      <c r="ADC533" s="152"/>
      <c r="ADD533" s="152"/>
      <c r="ADE533" s="152"/>
      <c r="ADF533" s="152"/>
      <c r="ADG533" s="152"/>
      <c r="ADH533" s="152"/>
      <c r="ADI533" s="152"/>
      <c r="ADJ533" s="152"/>
      <c r="ADK533" s="152"/>
      <c r="ADL533" s="152"/>
      <c r="ADM533" s="152"/>
      <c r="ADN533" s="152"/>
      <c r="ADO533" s="152"/>
      <c r="ADP533" s="152"/>
      <c r="ADQ533" s="152"/>
      <c r="ADR533" s="152"/>
      <c r="ADS533" s="152"/>
      <c r="ADT533" s="152"/>
      <c r="ADU533" s="152"/>
      <c r="ADV533" s="152"/>
      <c r="ADW533" s="152"/>
      <c r="ADX533" s="152"/>
      <c r="ADY533" s="152"/>
      <c r="ADZ533" s="152"/>
      <c r="AEA533" s="152"/>
      <c r="AEB533" s="152"/>
      <c r="AEC533" s="152"/>
      <c r="AED533" s="152"/>
      <c r="AEE533" s="152"/>
      <c r="AEF533" s="152"/>
      <c r="AEG533" s="152"/>
      <c r="AEH533" s="152"/>
      <c r="AEI533" s="152"/>
      <c r="AEJ533" s="152"/>
      <c r="AEK533" s="152"/>
      <c r="AEL533" s="152"/>
      <c r="AEM533" s="152"/>
      <c r="AEN533" s="152"/>
      <c r="AEO533" s="152"/>
      <c r="AEP533" s="152"/>
      <c r="AEQ533" s="152"/>
      <c r="AER533" s="152"/>
      <c r="AES533" s="152"/>
      <c r="AET533" s="152"/>
      <c r="AEU533" s="152"/>
      <c r="AEV533" s="152"/>
      <c r="AEW533" s="152"/>
      <c r="AEX533" s="152"/>
      <c r="AEY533" s="152"/>
      <c r="AEZ533" s="152"/>
      <c r="AFA533" s="152"/>
      <c r="AFB533" s="152"/>
      <c r="AFC533" s="152"/>
      <c r="AFD533" s="152"/>
      <c r="AFE533" s="152"/>
      <c r="AFF533" s="152"/>
      <c r="AFG533" s="152"/>
      <c r="AFH533" s="152"/>
      <c r="AFI533" s="152"/>
      <c r="AFJ533" s="152"/>
      <c r="AFK533" s="152"/>
      <c r="AFL533" s="152"/>
      <c r="AFM533" s="152"/>
      <c r="AFN533" s="152"/>
      <c r="AFO533" s="152"/>
      <c r="AFP533" s="152"/>
      <c r="AFQ533" s="152"/>
      <c r="AFR533" s="152"/>
      <c r="AFS533" s="152"/>
      <c r="AFT533" s="152"/>
      <c r="AFU533" s="152"/>
      <c r="AFV533" s="152"/>
      <c r="AFW533" s="152"/>
      <c r="AFX533" s="152"/>
      <c r="AFY533" s="152"/>
      <c r="AFZ533" s="152"/>
      <c r="AGA533" s="152"/>
      <c r="AGB533" s="152"/>
      <c r="AGC533" s="152"/>
      <c r="AGD533" s="152"/>
      <c r="AGE533" s="152"/>
      <c r="AGF533" s="152"/>
      <c r="AGG533" s="152"/>
      <c r="AGH533" s="152"/>
      <c r="AGI533" s="152"/>
      <c r="AGJ533" s="152"/>
      <c r="AGK533" s="152"/>
      <c r="AGL533" s="152"/>
      <c r="AGM533" s="152"/>
      <c r="AGN533" s="152"/>
      <c r="AGO533" s="152"/>
      <c r="AGP533" s="152"/>
      <c r="AGQ533" s="152"/>
      <c r="AGR533" s="152"/>
      <c r="AGS533" s="152"/>
      <c r="AGT533" s="152"/>
      <c r="AGU533" s="152"/>
      <c r="AGV533" s="152"/>
      <c r="AGW533" s="152"/>
      <c r="AGX533" s="152"/>
      <c r="AGY533" s="152"/>
      <c r="AGZ533" s="152"/>
      <c r="AHA533" s="152"/>
      <c r="AHB533" s="152"/>
      <c r="AHC533" s="152"/>
      <c r="AHD533" s="152"/>
      <c r="AHE533" s="152"/>
      <c r="AHF533" s="152"/>
      <c r="AHG533" s="152"/>
      <c r="AHH533" s="152"/>
      <c r="AHI533" s="152"/>
      <c r="AHJ533" s="152"/>
      <c r="AHK533" s="152"/>
      <c r="AHL533" s="152"/>
      <c r="AHM533" s="152"/>
      <c r="AHN533" s="152"/>
      <c r="AHO533" s="152"/>
      <c r="AHP533" s="152"/>
      <c r="AHQ533" s="152"/>
      <c r="AHR533" s="152"/>
      <c r="AHS533" s="152"/>
      <c r="AHT533" s="152"/>
      <c r="AHU533" s="152"/>
      <c r="AHV533" s="152"/>
      <c r="AHW533" s="152"/>
      <c r="AHX533" s="152"/>
      <c r="AHY533" s="152"/>
      <c r="AHZ533" s="152"/>
      <c r="AIA533" s="152"/>
      <c r="AIB533" s="152"/>
      <c r="AIC533" s="152"/>
      <c r="AID533" s="152"/>
      <c r="AIE533" s="152"/>
      <c r="AIF533" s="152"/>
      <c r="AIG533" s="152"/>
      <c r="AIH533" s="152"/>
      <c r="AII533" s="152"/>
      <c r="AIJ533" s="152"/>
      <c r="AIK533" s="152"/>
      <c r="AIL533" s="152"/>
      <c r="AIM533" s="152"/>
      <c r="AIN533" s="152"/>
      <c r="AIO533" s="152"/>
      <c r="AIP533" s="152"/>
      <c r="AIQ533" s="152"/>
      <c r="AIR533" s="152"/>
      <c r="AIS533" s="152"/>
      <c r="AIT533" s="152"/>
      <c r="AIU533" s="152"/>
      <c r="AIV533" s="152"/>
      <c r="AIW533" s="152"/>
      <c r="AIX533" s="152"/>
      <c r="AIY533" s="152"/>
      <c r="AIZ533" s="152"/>
      <c r="AJA533" s="152"/>
      <c r="AJB533" s="152"/>
      <c r="AJC533" s="152"/>
      <c r="AJD533" s="152"/>
      <c r="AJE533" s="152"/>
      <c r="AJF533" s="152"/>
      <c r="AJG533" s="152"/>
      <c r="AJH533" s="152"/>
      <c r="AJI533" s="152"/>
      <c r="AJJ533" s="152"/>
      <c r="AJK533" s="152"/>
      <c r="AJL533" s="152"/>
      <c r="AJM533" s="152"/>
      <c r="AJN533" s="152"/>
      <c r="AJO533" s="152"/>
      <c r="AJP533" s="152"/>
      <c r="AJQ533" s="152"/>
      <c r="AJR533" s="152"/>
      <c r="AJS533" s="152"/>
      <c r="AJT533" s="152"/>
      <c r="AJU533" s="152"/>
      <c r="AJV533" s="152"/>
      <c r="AJW533" s="152"/>
      <c r="AJX533" s="152"/>
      <c r="AJY533" s="152"/>
      <c r="AJZ533" s="152"/>
      <c r="AKA533" s="152"/>
      <c r="AKB533" s="152"/>
      <c r="AKC533" s="152"/>
      <c r="AKD533" s="152"/>
      <c r="AKE533" s="152"/>
      <c r="AKF533" s="152"/>
      <c r="AKG533" s="152"/>
      <c r="AKH533" s="152"/>
      <c r="AKI533" s="152"/>
      <c r="AKJ533" s="152"/>
      <c r="AKK533" s="152"/>
      <c r="AKL533" s="152"/>
      <c r="AKM533" s="152"/>
      <c r="AKN533" s="152"/>
      <c r="AKO533" s="152"/>
      <c r="AKP533" s="152"/>
      <c r="AKQ533" s="152"/>
      <c r="AKR533" s="152"/>
      <c r="AKS533" s="152"/>
      <c r="AKT533" s="152"/>
      <c r="AKU533" s="152"/>
      <c r="AKV533" s="152"/>
      <c r="AKW533" s="152"/>
      <c r="AKX533" s="152"/>
      <c r="AKY533" s="152"/>
      <c r="AKZ533" s="152"/>
      <c r="ALA533" s="152"/>
      <c r="ALB533" s="152"/>
      <c r="ALC533" s="152"/>
      <c r="ALD533" s="152"/>
      <c r="ALE533" s="152"/>
      <c r="ALF533" s="152"/>
      <c r="ALG533" s="152"/>
      <c r="ALH533" s="152"/>
      <c r="ALI533" s="152"/>
      <c r="ALJ533" s="152"/>
      <c r="ALK533" s="152"/>
      <c r="ALL533" s="152"/>
      <c r="ALM533" s="152"/>
      <c r="ALN533" s="152"/>
      <c r="ALO533" s="152"/>
      <c r="ALP533" s="152"/>
      <c r="ALQ533" s="152"/>
      <c r="ALR533" s="152"/>
      <c r="ALS533" s="152"/>
      <c r="ALT533" s="152"/>
      <c r="ALU533" s="152"/>
      <c r="ALV533" s="152"/>
      <c r="ALW533" s="152"/>
      <c r="ALX533" s="152"/>
      <c r="ALY533" s="152"/>
      <c r="ALZ533" s="152"/>
      <c r="AMA533" s="152"/>
      <c r="AMB533" s="152"/>
      <c r="AMC533" s="152"/>
      <c r="AMD533" s="152"/>
      <c r="AME533" s="152"/>
      <c r="AMF533" s="152"/>
      <c r="AMG533" s="152"/>
      <c r="AMH533" s="152"/>
      <c r="AMI533" s="152"/>
      <c r="AMJ533" s="152"/>
      <c r="AMK533" s="152"/>
      <c r="AML533" s="152"/>
      <c r="AMM533" s="152"/>
      <c r="AMN533" s="152"/>
      <c r="AMO533" s="152"/>
      <c r="AMP533" s="152"/>
      <c r="AMQ533" s="152"/>
      <c r="AMR533" s="152"/>
      <c r="AMS533" s="152"/>
      <c r="AMT533" s="152"/>
      <c r="AMU533" s="152"/>
      <c r="AMV533" s="152"/>
      <c r="AMW533" s="152"/>
      <c r="AMX533" s="152"/>
      <c r="AMY533" s="152"/>
      <c r="AMZ533" s="152"/>
      <c r="ANA533" s="152"/>
      <c r="ANB533" s="152"/>
      <c r="ANC533" s="152"/>
      <c r="AND533" s="152"/>
      <c r="ANE533" s="152"/>
      <c r="ANF533" s="152"/>
      <c r="ANG533" s="152"/>
      <c r="ANH533" s="152"/>
      <c r="ANI533" s="152"/>
      <c r="ANJ533" s="152"/>
      <c r="ANK533" s="152"/>
      <c r="ANL533" s="152"/>
      <c r="ANM533" s="152"/>
      <c r="ANN533" s="152"/>
      <c r="ANO533" s="152"/>
      <c r="ANP533" s="152"/>
      <c r="ANQ533" s="152"/>
      <c r="ANR533" s="152"/>
      <c r="ANS533" s="152"/>
      <c r="ANT533" s="152"/>
      <c r="ANU533" s="152"/>
      <c r="ANV533" s="152"/>
      <c r="ANW533" s="152"/>
      <c r="ANX533" s="152"/>
      <c r="ANY533" s="152"/>
      <c r="ANZ533" s="152"/>
      <c r="AOA533" s="152"/>
      <c r="AOB533" s="152"/>
      <c r="AOC533" s="152"/>
      <c r="AOD533" s="152"/>
      <c r="AOE533" s="152"/>
      <c r="AOF533" s="152"/>
      <c r="AOG533" s="152"/>
      <c r="AOH533" s="152"/>
      <c r="AOI533" s="152"/>
      <c r="AOJ533" s="152"/>
      <c r="AOK533" s="152"/>
      <c r="AOL533" s="152"/>
      <c r="AOM533" s="152"/>
      <c r="AON533" s="152"/>
      <c r="AOO533" s="152"/>
      <c r="AOP533" s="152"/>
      <c r="AOQ533" s="152"/>
      <c r="AOR533" s="152"/>
      <c r="AOS533" s="152"/>
      <c r="AOT533" s="152"/>
      <c r="AOU533" s="152"/>
      <c r="AOV533" s="152"/>
      <c r="AOW533" s="152"/>
      <c r="AOX533" s="152"/>
      <c r="AOY533" s="152"/>
      <c r="AOZ533" s="152"/>
      <c r="APA533" s="152"/>
      <c r="APB533" s="152"/>
      <c r="APC533" s="152"/>
      <c r="APD533" s="152"/>
      <c r="APE533" s="152"/>
      <c r="APF533" s="152"/>
      <c r="APG533" s="152"/>
      <c r="APH533" s="152"/>
      <c r="API533" s="152"/>
      <c r="APJ533" s="152"/>
      <c r="APK533" s="152"/>
      <c r="APL533" s="152"/>
      <c r="APM533" s="152"/>
      <c r="APN533" s="152"/>
      <c r="APO533" s="152"/>
      <c r="APP533" s="152"/>
      <c r="APQ533" s="152"/>
      <c r="APR533" s="152"/>
      <c r="APS533" s="152"/>
      <c r="APT533" s="152"/>
      <c r="APU533" s="152"/>
      <c r="APV533" s="152"/>
      <c r="APW533" s="152"/>
      <c r="APX533" s="152"/>
      <c r="APY533" s="152"/>
      <c r="APZ533" s="152"/>
      <c r="AQA533" s="152"/>
      <c r="AQB533" s="152"/>
      <c r="AQC533" s="152"/>
      <c r="AQD533" s="152"/>
      <c r="AQE533" s="152"/>
      <c r="AQF533" s="152"/>
      <c r="AQG533" s="152"/>
      <c r="AQH533" s="152"/>
      <c r="AQI533" s="152"/>
      <c r="AQJ533" s="152"/>
      <c r="AQK533" s="152"/>
      <c r="AQL533" s="152"/>
      <c r="AQM533" s="152"/>
      <c r="AQN533" s="152"/>
      <c r="AQO533" s="152"/>
      <c r="AQP533" s="152"/>
      <c r="AQQ533" s="152"/>
      <c r="AQR533" s="152"/>
      <c r="AQS533" s="152"/>
      <c r="AQT533" s="152"/>
      <c r="AQU533" s="152"/>
      <c r="AQV533" s="152"/>
      <c r="AQW533" s="152"/>
      <c r="AQX533" s="152"/>
      <c r="AQY533" s="152"/>
      <c r="AQZ533" s="152"/>
      <c r="ARA533" s="152"/>
      <c r="ARB533" s="152"/>
      <c r="ARC533" s="152"/>
      <c r="ARD533" s="152"/>
      <c r="ARE533" s="152"/>
      <c r="ARF533" s="152"/>
      <c r="ARG533" s="152"/>
      <c r="ARH533" s="152"/>
      <c r="ARI533" s="152"/>
      <c r="ARJ533" s="152"/>
      <c r="ARK533" s="152"/>
      <c r="ARL533" s="152"/>
      <c r="ARM533" s="152"/>
      <c r="ARN533" s="152"/>
      <c r="ARO533" s="152"/>
      <c r="ARP533" s="152"/>
      <c r="ARQ533" s="152"/>
      <c r="ARR533" s="152"/>
      <c r="ARS533" s="152"/>
      <c r="ART533" s="152"/>
      <c r="ARU533" s="152"/>
      <c r="ARV533" s="152"/>
      <c r="ARW533" s="152"/>
      <c r="ARX533" s="152"/>
      <c r="ARY533" s="152"/>
      <c r="ARZ533" s="152"/>
      <c r="ASA533" s="152"/>
      <c r="ASB533" s="152"/>
      <c r="ASC533" s="152"/>
      <c r="ASD533" s="152"/>
      <c r="ASE533" s="152"/>
      <c r="ASF533" s="152"/>
      <c r="ASG533" s="152"/>
      <c r="ASH533" s="152"/>
      <c r="ASI533" s="152"/>
      <c r="ASJ533" s="152"/>
      <c r="ASK533" s="152"/>
      <c r="ASL533" s="152"/>
      <c r="ASM533" s="152"/>
      <c r="ASN533" s="152"/>
      <c r="ASO533" s="152"/>
      <c r="ASP533" s="152"/>
      <c r="ASQ533" s="152"/>
      <c r="ASR533" s="152"/>
      <c r="ASS533" s="152"/>
      <c r="AST533" s="152"/>
      <c r="ASU533" s="152"/>
      <c r="ASV533" s="152"/>
      <c r="ASW533" s="152"/>
      <c r="ASX533" s="152"/>
      <c r="ASY533" s="152"/>
      <c r="ASZ533" s="152"/>
      <c r="ATA533" s="152"/>
      <c r="ATB533" s="152"/>
      <c r="ATC533" s="152"/>
      <c r="ATD533" s="152"/>
      <c r="ATE533" s="152"/>
      <c r="ATF533" s="152"/>
      <c r="ATG533" s="152"/>
      <c r="ATH533" s="152"/>
      <c r="ATI533" s="152"/>
      <c r="ATJ533" s="152"/>
      <c r="ATK533" s="152"/>
      <c r="ATL533" s="152"/>
      <c r="ATM533" s="152"/>
      <c r="ATN533" s="152"/>
      <c r="ATO533" s="152"/>
      <c r="ATP533" s="152"/>
      <c r="ATQ533" s="152"/>
      <c r="ATR533" s="152"/>
      <c r="ATS533" s="152"/>
      <c r="ATT533" s="152"/>
      <c r="ATU533" s="152"/>
      <c r="ATV533" s="152"/>
      <c r="ATW533" s="152"/>
      <c r="ATX533" s="152"/>
      <c r="ATY533" s="152"/>
      <c r="ATZ533" s="152"/>
      <c r="AUA533" s="152"/>
      <c r="AUB533" s="152"/>
      <c r="AUC533" s="152"/>
      <c r="AUD533" s="152"/>
      <c r="AUE533" s="152"/>
      <c r="AUF533" s="152"/>
      <c r="AUG533" s="152"/>
      <c r="AUH533" s="152"/>
      <c r="AUI533" s="152"/>
      <c r="AUJ533" s="152"/>
      <c r="AUK533" s="152"/>
      <c r="AUL533" s="152"/>
      <c r="AUM533" s="152"/>
      <c r="AUN533" s="152"/>
      <c r="AUO533" s="152"/>
      <c r="AUP533" s="152"/>
      <c r="AUQ533" s="152"/>
      <c r="AUR533" s="152"/>
      <c r="AUS533" s="152"/>
      <c r="AUT533" s="152"/>
      <c r="AUU533" s="152"/>
      <c r="AUV533" s="152"/>
      <c r="AUW533" s="152"/>
      <c r="AUX533" s="152"/>
      <c r="AUY533" s="152"/>
      <c r="AUZ533" s="152"/>
      <c r="AVA533" s="152"/>
      <c r="AVB533" s="152"/>
      <c r="AVC533" s="152"/>
      <c r="AVD533" s="152"/>
      <c r="AVE533" s="152"/>
      <c r="AVF533" s="152"/>
      <c r="AVG533" s="152"/>
      <c r="AVH533" s="152"/>
      <c r="AVI533" s="152"/>
      <c r="AVJ533" s="152"/>
      <c r="AVK533" s="152"/>
      <c r="AVL533" s="152"/>
      <c r="AVM533" s="152"/>
      <c r="AVN533" s="152"/>
      <c r="AVO533" s="152"/>
      <c r="AVP533" s="152"/>
      <c r="AVQ533" s="152"/>
      <c r="AVR533" s="152"/>
      <c r="AVS533" s="152"/>
      <c r="AVT533" s="152"/>
      <c r="AVU533" s="152"/>
      <c r="AVV533" s="152"/>
      <c r="AVW533" s="152"/>
      <c r="AVX533" s="152"/>
      <c r="AVY533" s="152"/>
      <c r="AVZ533" s="152"/>
      <c r="AWA533" s="152"/>
      <c r="AWB533" s="152"/>
      <c r="AWC533" s="152"/>
      <c r="AWD533" s="152"/>
      <c r="AWE533" s="152"/>
      <c r="AWF533" s="152"/>
      <c r="AWG533" s="152"/>
      <c r="AWH533" s="152"/>
      <c r="AWI533" s="152"/>
      <c r="AWJ533" s="152"/>
      <c r="AWK533" s="152"/>
      <c r="AWL533" s="152"/>
      <c r="AWM533" s="152"/>
      <c r="AWN533" s="152"/>
      <c r="AWO533" s="152"/>
      <c r="AWP533" s="152"/>
      <c r="AWQ533" s="152"/>
      <c r="AWR533" s="152"/>
      <c r="AWS533" s="152"/>
      <c r="AWT533" s="152"/>
      <c r="AWU533" s="152"/>
      <c r="AWV533" s="152"/>
      <c r="AWW533" s="152"/>
      <c r="AWX533" s="152"/>
      <c r="AWY533" s="152"/>
      <c r="AWZ533" s="152"/>
      <c r="AXA533" s="152"/>
      <c r="AXB533" s="152"/>
      <c r="AXC533" s="152"/>
      <c r="AXD533" s="152"/>
      <c r="AXE533" s="152"/>
      <c r="AXF533" s="152"/>
      <c r="AXG533" s="152"/>
      <c r="AXH533" s="152"/>
      <c r="AXI533" s="152"/>
      <c r="AXJ533" s="152"/>
      <c r="AXK533" s="152"/>
      <c r="AXL533" s="152"/>
      <c r="AXM533" s="152"/>
      <c r="AXN533" s="152"/>
      <c r="AXO533" s="152"/>
      <c r="AXP533" s="152"/>
      <c r="AXQ533" s="152"/>
      <c r="AXR533" s="152"/>
      <c r="AXS533" s="152"/>
      <c r="AXT533" s="152"/>
      <c r="AXU533" s="152"/>
      <c r="AXV533" s="152"/>
      <c r="AXW533" s="152"/>
      <c r="AXX533" s="152"/>
      <c r="AXY533" s="152"/>
      <c r="AXZ533" s="152"/>
      <c r="AYA533" s="152"/>
      <c r="AYB533" s="152"/>
      <c r="AYC533" s="152"/>
      <c r="AYD533" s="152"/>
      <c r="AYE533" s="152"/>
      <c r="AYF533" s="152"/>
      <c r="AYG533" s="152"/>
      <c r="AYH533" s="152"/>
      <c r="AYI533" s="152"/>
      <c r="AYJ533" s="152"/>
      <c r="AYK533" s="152"/>
      <c r="AYL533" s="152"/>
      <c r="AYM533" s="152"/>
      <c r="AYN533" s="152"/>
      <c r="AYO533" s="152"/>
      <c r="AYP533" s="152"/>
      <c r="AYQ533" s="152"/>
      <c r="AYR533" s="152"/>
      <c r="AYS533" s="152"/>
      <c r="AYT533" s="152"/>
      <c r="AYU533" s="152"/>
      <c r="AYV533" s="152"/>
      <c r="AYW533" s="152"/>
      <c r="AYX533" s="152"/>
      <c r="AYY533" s="152"/>
      <c r="AYZ533" s="152"/>
      <c r="AZA533" s="152"/>
      <c r="AZB533" s="152"/>
      <c r="AZC533" s="152"/>
      <c r="AZD533" s="152"/>
      <c r="AZE533" s="152"/>
      <c r="AZF533" s="152"/>
      <c r="AZG533" s="152"/>
      <c r="AZH533" s="152"/>
      <c r="AZI533" s="152"/>
      <c r="AZJ533" s="152"/>
      <c r="AZK533" s="152"/>
      <c r="AZL533" s="152"/>
      <c r="AZM533" s="152"/>
      <c r="AZN533" s="152"/>
      <c r="AZO533" s="152"/>
      <c r="AZP533" s="152"/>
      <c r="AZQ533" s="152"/>
      <c r="AZR533" s="152"/>
      <c r="AZS533" s="152"/>
      <c r="AZT533" s="152"/>
      <c r="AZU533" s="152"/>
      <c r="AZV533" s="152"/>
      <c r="AZW533" s="152"/>
      <c r="AZX533" s="152"/>
      <c r="AZY533" s="152"/>
      <c r="AZZ533" s="152"/>
      <c r="BAA533" s="152"/>
      <c r="BAB533" s="152"/>
      <c r="BAC533" s="152"/>
      <c r="BAD533" s="152"/>
      <c r="BAE533" s="152"/>
      <c r="BAF533" s="152"/>
      <c r="BAG533" s="152"/>
      <c r="BAH533" s="152"/>
      <c r="BAI533" s="152"/>
      <c r="BAJ533" s="152"/>
      <c r="BAK533" s="152"/>
      <c r="BAL533" s="152"/>
      <c r="BAM533" s="152"/>
      <c r="BAN533" s="152"/>
      <c r="BAO533" s="152"/>
      <c r="BAP533" s="152"/>
      <c r="BAQ533" s="152"/>
      <c r="BAR533" s="152"/>
      <c r="BAS533" s="152"/>
      <c r="BAT533" s="152"/>
      <c r="BAU533" s="152"/>
      <c r="BAV533" s="152"/>
      <c r="BAW533" s="152"/>
      <c r="BAX533" s="152"/>
      <c r="BAY533" s="152"/>
      <c r="BAZ533" s="152"/>
      <c r="BBA533" s="152"/>
      <c r="BBB533" s="152"/>
      <c r="BBC533" s="152"/>
      <c r="BBD533" s="152"/>
      <c r="BBE533" s="152"/>
      <c r="BBF533" s="152"/>
      <c r="BBG533" s="152"/>
      <c r="BBH533" s="152"/>
      <c r="BBI533" s="152"/>
      <c r="BBJ533" s="152"/>
      <c r="BBK533" s="152"/>
      <c r="BBL533" s="152"/>
      <c r="BBM533" s="152"/>
      <c r="BBN533" s="152"/>
      <c r="BBO533" s="152"/>
      <c r="BBP533" s="152"/>
      <c r="BBQ533" s="152"/>
      <c r="BBR533" s="152"/>
      <c r="BBS533" s="152"/>
      <c r="BBT533" s="152"/>
      <c r="BBU533" s="152"/>
      <c r="BBV533" s="152"/>
      <c r="BBW533" s="152"/>
      <c r="BBX533" s="152"/>
      <c r="BBY533" s="152"/>
      <c r="BBZ533" s="152"/>
      <c r="BCA533" s="152"/>
      <c r="BCB533" s="152"/>
      <c r="BCC533" s="152"/>
      <c r="BCD533" s="152"/>
      <c r="BCE533" s="152"/>
      <c r="BCF533" s="152"/>
      <c r="BCG533" s="152"/>
      <c r="BCH533" s="152"/>
      <c r="BCI533" s="152"/>
      <c r="BCJ533" s="152"/>
      <c r="BCK533" s="152"/>
      <c r="BCL533" s="152"/>
      <c r="BCM533" s="152"/>
      <c r="BCN533" s="152"/>
      <c r="BCO533" s="152"/>
      <c r="BCP533" s="152"/>
      <c r="BCQ533" s="152"/>
      <c r="BCR533" s="152"/>
      <c r="BCS533" s="152"/>
      <c r="BCT533" s="152"/>
      <c r="BCU533" s="152"/>
      <c r="BCV533" s="152"/>
      <c r="BCW533" s="152"/>
      <c r="BCX533" s="152"/>
      <c r="BCY533" s="152"/>
      <c r="BCZ533" s="152"/>
      <c r="BDA533" s="152"/>
      <c r="BDB533" s="152"/>
      <c r="BDC533" s="152"/>
      <c r="BDD533" s="152"/>
      <c r="BDE533" s="152"/>
      <c r="BDF533" s="152"/>
      <c r="BDG533" s="152"/>
      <c r="BDH533" s="152"/>
      <c r="BDI533" s="152"/>
      <c r="BDJ533" s="152"/>
      <c r="BDK533" s="152"/>
      <c r="BDL533" s="152"/>
      <c r="BDM533" s="152"/>
      <c r="BDN533" s="152"/>
      <c r="BDO533" s="152"/>
      <c r="BDP533" s="152"/>
      <c r="BDQ533" s="152"/>
      <c r="BDR533" s="152"/>
      <c r="BDS533" s="152"/>
      <c r="BDT533" s="152"/>
      <c r="BDU533" s="152"/>
      <c r="BDV533" s="152"/>
      <c r="BDW533" s="152"/>
      <c r="BDX533" s="152"/>
      <c r="BDY533" s="152"/>
      <c r="BDZ533" s="152"/>
      <c r="BEA533" s="152"/>
      <c r="BEB533" s="152"/>
      <c r="BEC533" s="152"/>
      <c r="BED533" s="152"/>
      <c r="BEE533" s="152"/>
      <c r="BEF533" s="152"/>
      <c r="BEG533" s="152"/>
      <c r="BEH533" s="152"/>
      <c r="BEI533" s="152"/>
      <c r="BEJ533" s="152"/>
      <c r="BEK533" s="152"/>
      <c r="BEL533" s="152"/>
      <c r="BEM533" s="152"/>
      <c r="BEN533" s="152"/>
      <c r="BEO533" s="152"/>
      <c r="BEP533" s="152"/>
      <c r="BEQ533" s="152"/>
      <c r="BER533" s="152"/>
      <c r="BES533" s="152"/>
      <c r="BET533" s="152"/>
      <c r="BEU533" s="152"/>
      <c r="BEV533" s="152"/>
      <c r="BEW533" s="152"/>
      <c r="BEX533" s="152"/>
      <c r="BEY533" s="152"/>
      <c r="BEZ533" s="152"/>
      <c r="BFA533" s="152"/>
      <c r="BFB533" s="152"/>
      <c r="BFC533" s="152"/>
      <c r="BFD533" s="152"/>
      <c r="BFE533" s="152"/>
      <c r="BFF533" s="152"/>
      <c r="BFG533" s="152"/>
      <c r="BFH533" s="152"/>
      <c r="BFI533" s="152"/>
      <c r="BFJ533" s="152"/>
      <c r="BFK533" s="152"/>
      <c r="BFL533" s="152"/>
      <c r="BFM533" s="152"/>
      <c r="BFN533" s="152"/>
      <c r="BFO533" s="152"/>
      <c r="BFP533" s="152"/>
      <c r="BFQ533" s="152"/>
      <c r="BFR533" s="152"/>
      <c r="BFS533" s="152"/>
      <c r="BFT533" s="152"/>
      <c r="BFU533" s="152"/>
      <c r="BFV533" s="152"/>
      <c r="BFW533" s="152"/>
      <c r="BFX533" s="152"/>
      <c r="BFY533" s="152"/>
      <c r="BFZ533" s="152"/>
      <c r="BGA533" s="152"/>
      <c r="BGB533" s="152"/>
      <c r="BGC533" s="152"/>
      <c r="BGD533" s="152"/>
      <c r="BGE533" s="152"/>
      <c r="BGF533" s="152"/>
      <c r="BGG533" s="152"/>
      <c r="BGH533" s="152"/>
      <c r="BGI533" s="152"/>
      <c r="BGJ533" s="152"/>
      <c r="BGK533" s="152"/>
      <c r="BGL533" s="152"/>
      <c r="BGM533" s="152"/>
      <c r="BGN533" s="152"/>
      <c r="BGO533" s="152"/>
      <c r="BGP533" s="152"/>
      <c r="BGQ533" s="152"/>
      <c r="BGR533" s="152"/>
      <c r="BGS533" s="152"/>
      <c r="BGT533" s="152"/>
      <c r="BGU533" s="152"/>
      <c r="BGV533" s="152"/>
      <c r="BGW533" s="152"/>
      <c r="BGX533" s="152"/>
      <c r="BGY533" s="152"/>
      <c r="BGZ533" s="152"/>
      <c r="BHA533" s="152"/>
      <c r="BHB533" s="152"/>
      <c r="BHC533" s="152"/>
      <c r="BHD533" s="152"/>
      <c r="BHE533" s="152"/>
      <c r="BHF533" s="152"/>
      <c r="BHG533" s="152"/>
      <c r="BHH533" s="152"/>
      <c r="BHI533" s="152"/>
      <c r="BHJ533" s="152"/>
      <c r="BHK533" s="152"/>
      <c r="BHL533" s="152"/>
      <c r="BHM533" s="152"/>
      <c r="BHN533" s="152"/>
      <c r="BHO533" s="152"/>
      <c r="BHP533" s="152"/>
      <c r="BHQ533" s="152"/>
      <c r="BHR533" s="152"/>
      <c r="BHS533" s="152"/>
      <c r="BHT533" s="152"/>
      <c r="BHU533" s="152"/>
      <c r="BHV533" s="152"/>
      <c r="BHW533" s="152"/>
      <c r="BHX533" s="152"/>
      <c r="BHY533" s="152"/>
      <c r="BHZ533" s="152"/>
      <c r="BIA533" s="152"/>
      <c r="BIB533" s="152"/>
      <c r="BIC533" s="152"/>
      <c r="BID533" s="152"/>
      <c r="BIE533" s="152"/>
      <c r="BIF533" s="152"/>
      <c r="BIG533" s="152"/>
      <c r="BIH533" s="152"/>
      <c r="BII533" s="152"/>
      <c r="BIJ533" s="152"/>
      <c r="BIK533" s="152"/>
      <c r="BIL533" s="152"/>
      <c r="BIM533" s="152"/>
      <c r="BIN533" s="152"/>
      <c r="BIO533" s="152"/>
      <c r="BIP533" s="152"/>
      <c r="BIQ533" s="152"/>
      <c r="BIR533" s="152"/>
      <c r="BIS533" s="152"/>
      <c r="BIT533" s="152"/>
      <c r="BIU533" s="152"/>
      <c r="BIV533" s="152"/>
      <c r="BIW533" s="152"/>
      <c r="BIX533" s="152"/>
      <c r="BIY533" s="152"/>
      <c r="BIZ533" s="152"/>
      <c r="BJA533" s="152"/>
      <c r="BJB533" s="152"/>
      <c r="BJC533" s="152"/>
      <c r="BJD533" s="152"/>
      <c r="BJE533" s="152"/>
      <c r="BJF533" s="152"/>
      <c r="BJG533" s="152"/>
      <c r="BJH533" s="152"/>
      <c r="BJI533" s="152"/>
      <c r="BJJ533" s="152"/>
      <c r="BJK533" s="152"/>
      <c r="BJL533" s="152"/>
      <c r="BJM533" s="152"/>
      <c r="BJN533" s="152"/>
      <c r="BJO533" s="152"/>
      <c r="BJP533" s="152"/>
      <c r="BJQ533" s="152"/>
      <c r="BJR533" s="152"/>
      <c r="BJS533" s="152"/>
      <c r="BJT533" s="152"/>
      <c r="BJU533" s="152"/>
      <c r="BJV533" s="152"/>
      <c r="BJW533" s="152"/>
      <c r="BJX533" s="152"/>
      <c r="BJY533" s="152"/>
      <c r="BJZ533" s="152"/>
      <c r="BKA533" s="152"/>
      <c r="BKB533" s="152"/>
      <c r="BKC533" s="152"/>
      <c r="BKD533" s="152"/>
      <c r="BKE533" s="152"/>
      <c r="BKF533" s="152"/>
      <c r="BKG533" s="152"/>
      <c r="BKH533" s="152"/>
      <c r="BKI533" s="152"/>
      <c r="BKJ533" s="152"/>
      <c r="BKK533" s="152"/>
      <c r="BKL533" s="152"/>
      <c r="BKM533" s="152"/>
      <c r="BKN533" s="152"/>
      <c r="BKO533" s="152"/>
      <c r="BKP533" s="152"/>
      <c r="BKQ533" s="152"/>
      <c r="BKR533" s="152"/>
      <c r="BKS533" s="152"/>
      <c r="BKT533" s="152"/>
      <c r="BKU533" s="152"/>
      <c r="BKV533" s="152"/>
      <c r="BKW533" s="152"/>
      <c r="BKX533" s="152"/>
      <c r="BKY533" s="152"/>
      <c r="BKZ533" s="152"/>
      <c r="BLA533" s="152"/>
      <c r="BLB533" s="152"/>
      <c r="BLC533" s="152"/>
      <c r="BLD533" s="152"/>
      <c r="BLE533" s="152"/>
      <c r="BLF533" s="152"/>
      <c r="BLG533" s="152"/>
      <c r="BLH533" s="152"/>
      <c r="BLI533" s="152"/>
      <c r="BLJ533" s="152"/>
      <c r="BLK533" s="152"/>
      <c r="BLL533" s="152"/>
      <c r="BLM533" s="152"/>
      <c r="BLN533" s="152"/>
      <c r="BLO533" s="152"/>
      <c r="BLP533" s="152"/>
      <c r="BLQ533" s="152"/>
      <c r="BLR533" s="152"/>
      <c r="BLS533" s="152"/>
      <c r="BLT533" s="152"/>
      <c r="BLU533" s="152"/>
      <c r="BLV533" s="152"/>
      <c r="BLW533" s="152"/>
      <c r="BLX533" s="152"/>
      <c r="BLY533" s="152"/>
      <c r="BLZ533" s="152"/>
      <c r="BMA533" s="152"/>
      <c r="BMB533" s="152"/>
      <c r="BMC533" s="152"/>
      <c r="BMD533" s="152"/>
      <c r="BME533" s="152"/>
      <c r="BMF533" s="152"/>
      <c r="BMG533" s="152"/>
      <c r="BMH533" s="152"/>
      <c r="BMI533" s="152"/>
      <c r="BMJ533" s="152"/>
      <c r="BMK533" s="152"/>
      <c r="BML533" s="152"/>
      <c r="BMM533" s="152"/>
      <c r="BMN533" s="152"/>
      <c r="BMO533" s="152"/>
      <c r="BMP533" s="152"/>
      <c r="BMQ533" s="152"/>
      <c r="BMR533" s="152"/>
      <c r="BMS533" s="152"/>
      <c r="BMT533" s="152"/>
      <c r="BMU533" s="152"/>
      <c r="BMV533" s="152"/>
      <c r="BMW533" s="152"/>
      <c r="BMX533" s="152"/>
      <c r="BMY533" s="152"/>
      <c r="BMZ533" s="152"/>
      <c r="BNA533" s="152"/>
      <c r="BNB533" s="152"/>
      <c r="BNC533" s="152"/>
      <c r="BND533" s="152"/>
      <c r="BNE533" s="152"/>
      <c r="BNF533" s="152"/>
      <c r="BNG533" s="152"/>
      <c r="BNH533" s="152"/>
      <c r="BNI533" s="152"/>
      <c r="BNJ533" s="152"/>
      <c r="BNK533" s="152"/>
      <c r="BNL533" s="152"/>
      <c r="BNM533" s="152"/>
      <c r="BNN533" s="152"/>
      <c r="BNO533" s="152"/>
      <c r="BNP533" s="152"/>
      <c r="BNQ533" s="152"/>
      <c r="BNR533" s="152"/>
      <c r="BNS533" s="152"/>
      <c r="BNT533" s="152"/>
      <c r="BNU533" s="152"/>
      <c r="BNV533" s="152"/>
      <c r="BNW533" s="152"/>
      <c r="BNX533" s="152"/>
      <c r="BNY533" s="152"/>
      <c r="BNZ533" s="152"/>
      <c r="BOA533" s="152"/>
      <c r="BOB533" s="152"/>
      <c r="BOC533" s="152"/>
      <c r="BOD533" s="152"/>
      <c r="BOE533" s="152"/>
      <c r="BOF533" s="152"/>
      <c r="BOG533" s="152"/>
      <c r="BOH533" s="152"/>
      <c r="BOI533" s="152"/>
      <c r="BOJ533" s="152"/>
      <c r="BOK533" s="152"/>
      <c r="BOL533" s="152"/>
      <c r="BOM533" s="152"/>
      <c r="BON533" s="152"/>
      <c r="BOO533" s="152"/>
      <c r="BOP533" s="152"/>
      <c r="BOQ533" s="152"/>
      <c r="BOR533" s="152"/>
      <c r="BOS533" s="152"/>
      <c r="BOT533" s="152"/>
      <c r="BOU533" s="152"/>
      <c r="BOV533" s="152"/>
      <c r="BOW533" s="152"/>
      <c r="BOX533" s="152"/>
      <c r="BOY533" s="152"/>
      <c r="BOZ533" s="152"/>
      <c r="BPA533" s="152"/>
      <c r="BPB533" s="152"/>
      <c r="BPC533" s="152"/>
      <c r="BPD533" s="152"/>
      <c r="BPE533" s="152"/>
      <c r="BPF533" s="152"/>
      <c r="BPG533" s="152"/>
      <c r="BPH533" s="152"/>
      <c r="BPI533" s="152"/>
      <c r="BPJ533" s="152"/>
      <c r="BPK533" s="152"/>
      <c r="BPL533" s="152"/>
      <c r="BPM533" s="152"/>
      <c r="BPN533" s="152"/>
      <c r="BPO533" s="152"/>
      <c r="BPP533" s="152"/>
      <c r="BPQ533" s="152"/>
      <c r="BPR533" s="152"/>
      <c r="BPS533" s="152"/>
      <c r="BPT533" s="152"/>
      <c r="BPU533" s="152"/>
      <c r="BPV533" s="152"/>
      <c r="BPW533" s="152"/>
      <c r="BPX533" s="152"/>
      <c r="BPY533" s="152"/>
      <c r="BPZ533" s="152"/>
      <c r="BQA533" s="152"/>
      <c r="BQB533" s="152"/>
      <c r="BQC533" s="152"/>
      <c r="BQD533" s="152"/>
      <c r="BQE533" s="152"/>
      <c r="BQF533" s="152"/>
      <c r="BQG533" s="152"/>
      <c r="BQH533" s="152"/>
      <c r="BQI533" s="152"/>
      <c r="BQJ533" s="152"/>
      <c r="BQK533" s="152"/>
      <c r="BQL533" s="152"/>
      <c r="BQM533" s="152"/>
      <c r="BQN533" s="152"/>
      <c r="BQO533" s="152"/>
      <c r="BQP533" s="152"/>
      <c r="BQQ533" s="152"/>
      <c r="BQR533" s="152"/>
      <c r="BQS533" s="152"/>
      <c r="BQT533" s="152"/>
      <c r="BQU533" s="152"/>
      <c r="BQV533" s="152"/>
      <c r="BQW533" s="152"/>
      <c r="BQX533" s="152"/>
      <c r="BQY533" s="152"/>
      <c r="BQZ533" s="152"/>
      <c r="BRA533" s="152"/>
      <c r="BRB533" s="152"/>
      <c r="BRC533" s="152"/>
      <c r="BRD533" s="152"/>
      <c r="BRE533" s="152"/>
      <c r="BRF533" s="152"/>
      <c r="BRG533" s="152"/>
      <c r="BRH533" s="152"/>
      <c r="BRI533" s="152"/>
      <c r="BRJ533" s="152"/>
      <c r="BRK533" s="152"/>
      <c r="BRL533" s="152"/>
      <c r="BRM533" s="152"/>
      <c r="BRN533" s="152"/>
      <c r="BRO533" s="152"/>
      <c r="BRP533" s="152"/>
      <c r="BRQ533" s="152"/>
      <c r="BRR533" s="152"/>
      <c r="BRS533" s="152"/>
      <c r="BRT533" s="152"/>
      <c r="BRU533" s="152"/>
      <c r="BRV533" s="152"/>
      <c r="BRW533" s="152"/>
      <c r="BRX533" s="152"/>
      <c r="BRY533" s="152"/>
      <c r="BRZ533" s="152"/>
      <c r="BSA533" s="152"/>
      <c r="BSB533" s="152"/>
      <c r="BSC533" s="152"/>
      <c r="BSD533" s="152"/>
      <c r="BSE533" s="152"/>
      <c r="BSF533" s="152"/>
      <c r="BSG533" s="152"/>
      <c r="BSH533" s="152"/>
      <c r="BSI533" s="152"/>
      <c r="BSJ533" s="152"/>
      <c r="BSK533" s="152"/>
      <c r="BSL533" s="152"/>
      <c r="BSM533" s="152"/>
      <c r="BSN533" s="152"/>
      <c r="BSO533" s="152"/>
      <c r="BSP533" s="152"/>
      <c r="BSQ533" s="152"/>
      <c r="BSR533" s="152"/>
      <c r="BSS533" s="152"/>
      <c r="BST533" s="152"/>
      <c r="BSU533" s="152"/>
      <c r="BSV533" s="152"/>
      <c r="BSW533" s="152"/>
      <c r="BSX533" s="152"/>
      <c r="BSY533" s="152"/>
      <c r="BSZ533" s="152"/>
      <c r="BTA533" s="152"/>
      <c r="BTB533" s="152"/>
      <c r="BTC533" s="152"/>
      <c r="BTD533" s="152"/>
      <c r="BTE533" s="152"/>
      <c r="BTF533" s="152"/>
      <c r="BTG533" s="152"/>
      <c r="BTH533" s="152"/>
      <c r="BTI533" s="152"/>
      <c r="BTJ533" s="152"/>
      <c r="BTK533" s="152"/>
      <c r="BTL533" s="152"/>
      <c r="BTM533" s="152"/>
      <c r="BTN533" s="152"/>
      <c r="BTO533" s="152"/>
      <c r="BTP533" s="152"/>
      <c r="BTQ533" s="152"/>
      <c r="BTR533" s="152"/>
      <c r="BTS533" s="152"/>
      <c r="BTT533" s="152"/>
      <c r="BTU533" s="152"/>
      <c r="BTV533" s="152"/>
      <c r="BTW533" s="152"/>
      <c r="BTX533" s="152"/>
      <c r="BTY533" s="152"/>
      <c r="BTZ533" s="152"/>
      <c r="BUA533" s="152"/>
      <c r="BUB533" s="152"/>
      <c r="BUC533" s="152"/>
      <c r="BUD533" s="152"/>
      <c r="BUE533" s="152"/>
      <c r="BUF533" s="152"/>
      <c r="BUG533" s="152"/>
      <c r="BUH533" s="152"/>
      <c r="BUI533" s="152"/>
      <c r="BUJ533" s="152"/>
      <c r="BUK533" s="152"/>
      <c r="BUL533" s="152"/>
      <c r="BUM533" s="152"/>
      <c r="BUN533" s="152"/>
      <c r="BUO533" s="152"/>
      <c r="BUP533" s="152"/>
      <c r="BUQ533" s="152"/>
      <c r="BUR533" s="152"/>
      <c r="BUS533" s="152"/>
      <c r="BUT533" s="152"/>
      <c r="BUU533" s="152"/>
      <c r="BUV533" s="152"/>
      <c r="BUW533" s="152"/>
      <c r="BUX533" s="152"/>
      <c r="BUY533" s="152"/>
      <c r="BUZ533" s="152"/>
      <c r="BVA533" s="152"/>
      <c r="BVB533" s="152"/>
      <c r="BVC533" s="152"/>
      <c r="BVD533" s="152"/>
      <c r="BVE533" s="152"/>
      <c r="BVF533" s="152"/>
      <c r="BVG533" s="152"/>
      <c r="BVH533" s="152"/>
      <c r="BVI533" s="152"/>
      <c r="BVJ533" s="152"/>
      <c r="BVK533" s="152"/>
      <c r="BVL533" s="152"/>
      <c r="BVM533" s="152"/>
      <c r="BVN533" s="152"/>
      <c r="BVO533" s="152"/>
      <c r="BVP533" s="152"/>
      <c r="BVQ533" s="152"/>
      <c r="BVR533" s="152"/>
      <c r="BVS533" s="152"/>
      <c r="BVT533" s="152"/>
      <c r="BVU533" s="152"/>
      <c r="BVV533" s="152"/>
      <c r="BVW533" s="152"/>
      <c r="BVX533" s="152"/>
      <c r="BVY533" s="152"/>
      <c r="BVZ533" s="152"/>
      <c r="BWA533" s="152"/>
      <c r="BWB533" s="152"/>
      <c r="BWC533" s="152"/>
      <c r="BWD533" s="152"/>
      <c r="BWE533" s="152"/>
      <c r="BWF533" s="152"/>
      <c r="BWG533" s="152"/>
      <c r="BWH533" s="152"/>
      <c r="BWI533" s="152"/>
      <c r="BWJ533" s="152"/>
      <c r="BWK533" s="152"/>
      <c r="BWL533" s="152"/>
      <c r="BWM533" s="152"/>
      <c r="BWN533" s="152"/>
      <c r="BWO533" s="152"/>
      <c r="BWP533" s="152"/>
      <c r="BWQ533" s="152"/>
      <c r="BWR533" s="152"/>
      <c r="BWS533" s="152"/>
      <c r="BWT533" s="152"/>
      <c r="BWU533" s="152"/>
      <c r="BWV533" s="152"/>
      <c r="BWW533" s="152"/>
      <c r="BWX533" s="152"/>
      <c r="BWY533" s="152"/>
      <c r="BWZ533" s="152"/>
      <c r="BXA533" s="152"/>
      <c r="BXB533" s="152"/>
      <c r="BXC533" s="152"/>
      <c r="BXD533" s="152"/>
      <c r="BXE533" s="152"/>
      <c r="BXF533" s="152"/>
      <c r="BXG533" s="152"/>
      <c r="BXH533" s="152"/>
      <c r="BXI533" s="152"/>
      <c r="BXJ533" s="152"/>
      <c r="BXK533" s="152"/>
      <c r="BXL533" s="152"/>
      <c r="BXM533" s="152"/>
      <c r="BXN533" s="152"/>
      <c r="BXO533" s="152"/>
      <c r="BXP533" s="152"/>
      <c r="BXQ533" s="152"/>
      <c r="BXR533" s="152"/>
      <c r="BXS533" s="152"/>
      <c r="BXT533" s="152"/>
      <c r="BXU533" s="152"/>
      <c r="BXV533" s="152"/>
      <c r="BXW533" s="152"/>
      <c r="BXX533" s="152"/>
      <c r="BXY533" s="152"/>
      <c r="BXZ533" s="152"/>
      <c r="BYA533" s="152"/>
      <c r="BYB533" s="152"/>
      <c r="BYC533" s="152"/>
      <c r="BYD533" s="152"/>
      <c r="BYE533" s="152"/>
      <c r="BYF533" s="152"/>
      <c r="BYG533" s="152"/>
      <c r="BYH533" s="152"/>
      <c r="BYI533" s="152"/>
      <c r="BYJ533" s="152"/>
      <c r="BYK533" s="152"/>
      <c r="BYL533" s="152"/>
      <c r="BYM533" s="152"/>
      <c r="BYN533" s="152"/>
      <c r="BYO533" s="152"/>
      <c r="BYP533" s="152"/>
      <c r="BYQ533" s="152"/>
      <c r="BYR533" s="152"/>
      <c r="BYS533" s="152"/>
      <c r="BYT533" s="152"/>
      <c r="BYU533" s="152"/>
      <c r="BYV533" s="152"/>
      <c r="BYW533" s="152"/>
      <c r="BYX533" s="152"/>
      <c r="BYY533" s="152"/>
      <c r="BYZ533" s="152"/>
      <c r="BZA533" s="152"/>
      <c r="BZB533" s="152"/>
      <c r="BZC533" s="152"/>
      <c r="BZD533" s="152"/>
      <c r="BZE533" s="152"/>
      <c r="BZF533" s="152"/>
      <c r="BZG533" s="152"/>
      <c r="BZH533" s="152"/>
      <c r="BZI533" s="152"/>
      <c r="BZJ533" s="152"/>
      <c r="BZK533" s="152"/>
      <c r="BZL533" s="152"/>
      <c r="BZM533" s="152"/>
      <c r="BZN533" s="152"/>
      <c r="BZO533" s="152"/>
      <c r="BZP533" s="152"/>
      <c r="BZQ533" s="152"/>
      <c r="BZR533" s="152"/>
      <c r="BZS533" s="152"/>
      <c r="BZT533" s="152"/>
      <c r="BZU533" s="152"/>
      <c r="BZV533" s="152"/>
      <c r="BZW533" s="152"/>
      <c r="BZX533" s="152"/>
      <c r="BZY533" s="152"/>
      <c r="BZZ533" s="152"/>
      <c r="CAA533" s="152"/>
      <c r="CAB533" s="152"/>
      <c r="CAC533" s="152"/>
      <c r="CAD533" s="152"/>
      <c r="CAE533" s="152"/>
      <c r="CAF533" s="152"/>
      <c r="CAG533" s="152"/>
      <c r="CAH533" s="152"/>
      <c r="CAI533" s="152"/>
      <c r="CAJ533" s="152"/>
      <c r="CAK533" s="152"/>
      <c r="CAL533" s="152"/>
      <c r="CAM533" s="152"/>
      <c r="CAN533" s="152"/>
      <c r="CAO533" s="152"/>
      <c r="CAP533" s="152"/>
      <c r="CAQ533" s="152"/>
      <c r="CAR533" s="152"/>
      <c r="CAS533" s="152"/>
      <c r="CAT533" s="152"/>
      <c r="CAU533" s="152"/>
      <c r="CAV533" s="152"/>
      <c r="CAW533" s="152"/>
      <c r="CAX533" s="152"/>
      <c r="CAY533" s="152"/>
      <c r="CAZ533" s="152"/>
      <c r="CBA533" s="152"/>
      <c r="CBB533" s="152"/>
      <c r="CBC533" s="152"/>
      <c r="CBD533" s="152"/>
      <c r="CBE533" s="152"/>
      <c r="CBF533" s="152"/>
      <c r="CBG533" s="152"/>
      <c r="CBH533" s="152"/>
      <c r="CBI533" s="152"/>
      <c r="CBJ533" s="152"/>
      <c r="CBK533" s="152"/>
      <c r="CBL533" s="152"/>
      <c r="CBM533" s="152"/>
      <c r="CBN533" s="152"/>
      <c r="CBO533" s="152"/>
      <c r="CBP533" s="152"/>
      <c r="CBQ533" s="152"/>
      <c r="CBR533" s="152"/>
      <c r="CBS533" s="152"/>
      <c r="CBT533" s="152"/>
      <c r="CBU533" s="152"/>
      <c r="CBV533" s="152"/>
      <c r="CBW533" s="152"/>
      <c r="CBX533" s="152"/>
      <c r="CBY533" s="152"/>
      <c r="CBZ533" s="152"/>
      <c r="CCA533" s="152"/>
      <c r="CCB533" s="152"/>
      <c r="CCC533" s="152"/>
      <c r="CCD533" s="152"/>
      <c r="CCE533" s="152"/>
      <c r="CCF533" s="152"/>
      <c r="CCG533" s="152"/>
      <c r="CCH533" s="152"/>
      <c r="CCI533" s="152"/>
      <c r="CCJ533" s="152"/>
      <c r="CCK533" s="152"/>
      <c r="CCL533" s="152"/>
      <c r="CCM533" s="152"/>
      <c r="CCN533" s="152"/>
      <c r="CCO533" s="152"/>
      <c r="CCP533" s="152"/>
      <c r="CCQ533" s="152"/>
      <c r="CCR533" s="152"/>
      <c r="CCS533" s="152"/>
      <c r="CCT533" s="152"/>
      <c r="CCU533" s="152"/>
      <c r="CCV533" s="152"/>
      <c r="CCW533" s="152"/>
      <c r="CCX533" s="152"/>
      <c r="CCY533" s="152"/>
      <c r="CCZ533" s="152"/>
      <c r="CDA533" s="152"/>
      <c r="CDB533" s="152"/>
      <c r="CDC533" s="152"/>
      <c r="CDD533" s="152"/>
      <c r="CDE533" s="152"/>
      <c r="CDF533" s="152"/>
      <c r="CDG533" s="152"/>
      <c r="CDH533" s="152"/>
      <c r="CDI533" s="152"/>
      <c r="CDJ533" s="152"/>
      <c r="CDK533" s="152"/>
      <c r="CDL533" s="152"/>
      <c r="CDM533" s="152"/>
      <c r="CDN533" s="152"/>
      <c r="CDO533" s="152"/>
      <c r="CDP533" s="152"/>
      <c r="CDQ533" s="152"/>
      <c r="CDR533" s="152"/>
      <c r="CDS533" s="152"/>
      <c r="CDT533" s="152"/>
      <c r="CDU533" s="152"/>
      <c r="CDV533" s="152"/>
      <c r="CDW533" s="152"/>
      <c r="CDX533" s="152"/>
      <c r="CDY533" s="152"/>
      <c r="CDZ533" s="152"/>
      <c r="CEA533" s="152"/>
      <c r="CEB533" s="152"/>
      <c r="CEC533" s="152"/>
      <c r="CED533" s="152"/>
      <c r="CEE533" s="152"/>
      <c r="CEF533" s="152"/>
      <c r="CEG533" s="152"/>
      <c r="CEH533" s="152"/>
      <c r="CEI533" s="152"/>
      <c r="CEJ533" s="152"/>
      <c r="CEK533" s="152"/>
      <c r="CEL533" s="152"/>
      <c r="CEM533" s="152"/>
      <c r="CEN533" s="152"/>
      <c r="CEO533" s="152"/>
      <c r="CEP533" s="152"/>
      <c r="CEQ533" s="152"/>
      <c r="CER533" s="152"/>
      <c r="CES533" s="152"/>
      <c r="CET533" s="152"/>
      <c r="CEU533" s="152"/>
      <c r="CEV533" s="152"/>
      <c r="CEW533" s="152"/>
      <c r="CEX533" s="152"/>
      <c r="CEY533" s="152"/>
      <c r="CEZ533" s="152"/>
      <c r="CFA533" s="152"/>
      <c r="CFB533" s="152"/>
      <c r="CFC533" s="152"/>
      <c r="CFD533" s="152"/>
      <c r="CFE533" s="152"/>
      <c r="CFF533" s="152"/>
      <c r="CFG533" s="152"/>
      <c r="CFH533" s="152"/>
      <c r="CFI533" s="152"/>
      <c r="CFJ533" s="152"/>
      <c r="CFK533" s="152"/>
      <c r="CFL533" s="152"/>
      <c r="CFM533" s="152"/>
      <c r="CFN533" s="152"/>
      <c r="CFO533" s="152"/>
      <c r="CFP533" s="152"/>
      <c r="CFQ533" s="152"/>
      <c r="CFR533" s="152"/>
      <c r="CFS533" s="152"/>
      <c r="CFT533" s="152"/>
      <c r="CFU533" s="152"/>
      <c r="CFV533" s="152"/>
      <c r="CFW533" s="152"/>
      <c r="CFX533" s="152"/>
      <c r="CFY533" s="152"/>
      <c r="CFZ533" s="152"/>
      <c r="CGA533" s="152"/>
      <c r="CGB533" s="152"/>
      <c r="CGC533" s="152"/>
      <c r="CGD533" s="152"/>
      <c r="CGE533" s="152"/>
      <c r="CGF533" s="152"/>
      <c r="CGG533" s="152"/>
      <c r="CGH533" s="152"/>
      <c r="CGI533" s="152"/>
      <c r="CGJ533" s="152"/>
      <c r="CGK533" s="152"/>
      <c r="CGL533" s="152"/>
      <c r="CGM533" s="152"/>
      <c r="CGN533" s="152"/>
      <c r="CGO533" s="152"/>
      <c r="CGP533" s="152"/>
      <c r="CGQ533" s="152"/>
      <c r="CGR533" s="152"/>
      <c r="CGS533" s="152"/>
      <c r="CGT533" s="152"/>
      <c r="CGU533" s="152"/>
      <c r="CGV533" s="152"/>
      <c r="CGW533" s="152"/>
      <c r="CGX533" s="152"/>
      <c r="CGY533" s="152"/>
      <c r="CGZ533" s="152"/>
      <c r="CHA533" s="152"/>
      <c r="CHB533" s="152"/>
      <c r="CHC533" s="152"/>
      <c r="CHD533" s="152"/>
      <c r="CHE533" s="152"/>
      <c r="CHF533" s="152"/>
      <c r="CHG533" s="152"/>
      <c r="CHH533" s="152"/>
      <c r="CHI533" s="152"/>
      <c r="CHJ533" s="152"/>
      <c r="CHK533" s="152"/>
      <c r="CHL533" s="152"/>
      <c r="CHM533" s="152"/>
      <c r="CHN533" s="152"/>
      <c r="CHO533" s="152"/>
      <c r="CHP533" s="152"/>
      <c r="CHQ533" s="152"/>
      <c r="CHR533" s="152"/>
      <c r="CHS533" s="152"/>
      <c r="CHT533" s="152"/>
      <c r="CHU533" s="152"/>
      <c r="CHV533" s="152"/>
      <c r="CHW533" s="152"/>
      <c r="CHX533" s="152"/>
      <c r="CHY533" s="152"/>
      <c r="CHZ533" s="152"/>
      <c r="CIA533" s="152"/>
      <c r="CIB533" s="152"/>
      <c r="CIC533" s="152"/>
      <c r="CID533" s="152"/>
      <c r="CIE533" s="152"/>
      <c r="CIF533" s="152"/>
      <c r="CIG533" s="152"/>
      <c r="CIH533" s="152"/>
      <c r="CII533" s="152"/>
      <c r="CIJ533" s="152"/>
      <c r="CIK533" s="152"/>
      <c r="CIL533" s="152"/>
      <c r="CIM533" s="152"/>
      <c r="CIN533" s="152"/>
      <c r="CIO533" s="152"/>
      <c r="CIP533" s="152"/>
      <c r="CIQ533" s="152"/>
      <c r="CIR533" s="152"/>
      <c r="CIS533" s="152"/>
      <c r="CIT533" s="152"/>
      <c r="CIU533" s="152"/>
      <c r="CIV533" s="152"/>
      <c r="CIW533" s="152"/>
      <c r="CIX533" s="152"/>
      <c r="CIY533" s="152"/>
      <c r="CIZ533" s="152"/>
      <c r="CJA533" s="152"/>
      <c r="CJB533" s="152"/>
      <c r="CJC533" s="152"/>
      <c r="CJD533" s="152"/>
      <c r="CJE533" s="152"/>
      <c r="CJF533" s="152"/>
      <c r="CJG533" s="152"/>
      <c r="CJH533" s="152"/>
      <c r="CJI533" s="152"/>
      <c r="CJJ533" s="152"/>
      <c r="CJK533" s="152"/>
      <c r="CJL533" s="152"/>
      <c r="CJM533" s="152"/>
      <c r="CJN533" s="152"/>
      <c r="CJO533" s="152"/>
      <c r="CJP533" s="152"/>
      <c r="CJQ533" s="152"/>
      <c r="CJR533" s="152"/>
      <c r="CJS533" s="152"/>
      <c r="CJT533" s="152"/>
      <c r="CJU533" s="152"/>
      <c r="CJV533" s="152"/>
      <c r="CJW533" s="152"/>
      <c r="CJX533" s="152"/>
      <c r="CJY533" s="152"/>
      <c r="CJZ533" s="152"/>
      <c r="CKA533" s="152"/>
      <c r="CKB533" s="152"/>
      <c r="CKC533" s="152"/>
      <c r="CKD533" s="152"/>
      <c r="CKE533" s="152"/>
      <c r="CKF533" s="152"/>
      <c r="CKG533" s="152"/>
      <c r="CKH533" s="152"/>
      <c r="CKI533" s="152"/>
      <c r="CKJ533" s="152"/>
      <c r="CKK533" s="152"/>
      <c r="CKL533" s="152"/>
      <c r="CKM533" s="152"/>
      <c r="CKN533" s="152"/>
      <c r="CKO533" s="152"/>
      <c r="CKP533" s="152"/>
      <c r="CKQ533" s="152"/>
      <c r="CKR533" s="152"/>
      <c r="CKS533" s="152"/>
      <c r="CKT533" s="152"/>
      <c r="CKU533" s="152"/>
      <c r="CKV533" s="152"/>
      <c r="CKW533" s="152"/>
      <c r="CKX533" s="152"/>
      <c r="CKY533" s="152"/>
      <c r="CKZ533" s="152"/>
      <c r="CLA533" s="152"/>
      <c r="CLB533" s="152"/>
      <c r="CLC533" s="152"/>
      <c r="CLD533" s="152"/>
      <c r="CLE533" s="152"/>
      <c r="CLF533" s="152"/>
      <c r="CLG533" s="152"/>
      <c r="CLH533" s="152"/>
      <c r="CLI533" s="152"/>
      <c r="CLJ533" s="152"/>
      <c r="CLK533" s="152"/>
      <c r="CLL533" s="152"/>
      <c r="CLM533" s="152"/>
      <c r="CLN533" s="152"/>
      <c r="CLO533" s="152"/>
      <c r="CLP533" s="152"/>
      <c r="CLQ533" s="152"/>
      <c r="CLR533" s="152"/>
      <c r="CLS533" s="152"/>
      <c r="CLT533" s="152"/>
      <c r="CLU533" s="152"/>
      <c r="CLV533" s="152"/>
      <c r="CLW533" s="152"/>
      <c r="CLX533" s="152"/>
      <c r="CLY533" s="152"/>
      <c r="CLZ533" s="152"/>
      <c r="CMA533" s="152"/>
      <c r="CMB533" s="152"/>
      <c r="CMC533" s="152"/>
      <c r="CMD533" s="152"/>
      <c r="CME533" s="152"/>
      <c r="CMF533" s="152"/>
      <c r="CMG533" s="152"/>
      <c r="CMH533" s="152"/>
      <c r="CMI533" s="152"/>
      <c r="CMJ533" s="152"/>
      <c r="CMK533" s="152"/>
      <c r="CML533" s="152"/>
      <c r="CMM533" s="152"/>
      <c r="CMN533" s="152"/>
      <c r="CMO533" s="152"/>
      <c r="CMP533" s="152"/>
      <c r="CMQ533" s="152"/>
      <c r="CMR533" s="152"/>
      <c r="CMS533" s="152"/>
      <c r="CMT533" s="152"/>
      <c r="CMU533" s="152"/>
      <c r="CMV533" s="152"/>
      <c r="CMW533" s="152"/>
      <c r="CMX533" s="152"/>
      <c r="CMY533" s="152"/>
      <c r="CMZ533" s="152"/>
      <c r="CNA533" s="152"/>
      <c r="CNB533" s="152"/>
      <c r="CNC533" s="152"/>
      <c r="CND533" s="152"/>
      <c r="CNE533" s="152"/>
      <c r="CNF533" s="152"/>
      <c r="CNG533" s="152"/>
      <c r="CNH533" s="152"/>
      <c r="CNI533" s="152"/>
      <c r="CNJ533" s="152"/>
      <c r="CNK533" s="152"/>
      <c r="CNL533" s="152"/>
      <c r="CNM533" s="152"/>
      <c r="CNN533" s="152"/>
      <c r="CNO533" s="152"/>
      <c r="CNP533" s="152"/>
      <c r="CNQ533" s="152"/>
      <c r="CNR533" s="152"/>
      <c r="CNS533" s="152"/>
      <c r="CNT533" s="152"/>
      <c r="CNU533" s="152"/>
      <c r="CNV533" s="152"/>
      <c r="CNW533" s="152"/>
      <c r="CNX533" s="152"/>
      <c r="CNY533" s="152"/>
      <c r="CNZ533" s="152"/>
      <c r="COA533" s="152"/>
      <c r="COB533" s="152"/>
      <c r="COC533" s="152"/>
      <c r="COD533" s="152"/>
      <c r="COE533" s="152"/>
      <c r="COF533" s="152"/>
      <c r="COG533" s="152"/>
      <c r="COH533" s="152"/>
      <c r="COI533" s="152"/>
      <c r="COJ533" s="152"/>
      <c r="COK533" s="152"/>
      <c r="COL533" s="152"/>
      <c r="COM533" s="152"/>
      <c r="CON533" s="152"/>
      <c r="COO533" s="152"/>
      <c r="COP533" s="152"/>
      <c r="COQ533" s="152"/>
      <c r="COR533" s="152"/>
      <c r="COS533" s="152"/>
      <c r="COT533" s="152"/>
      <c r="COU533" s="152"/>
      <c r="COV533" s="152"/>
      <c r="COW533" s="152"/>
      <c r="COX533" s="152"/>
      <c r="COY533" s="152"/>
      <c r="COZ533" s="152"/>
      <c r="CPA533" s="152"/>
      <c r="CPB533" s="152"/>
      <c r="CPC533" s="152"/>
      <c r="CPD533" s="152"/>
      <c r="CPE533" s="152"/>
      <c r="CPF533" s="152"/>
      <c r="CPG533" s="152"/>
      <c r="CPH533" s="152"/>
      <c r="CPI533" s="152"/>
      <c r="CPJ533" s="152"/>
      <c r="CPK533" s="152"/>
      <c r="CPL533" s="152"/>
      <c r="CPM533" s="152"/>
      <c r="CPN533" s="152"/>
      <c r="CPO533" s="152"/>
      <c r="CPP533" s="152"/>
      <c r="CPQ533" s="152"/>
      <c r="CPR533" s="152"/>
      <c r="CPS533" s="152"/>
      <c r="CPT533" s="152"/>
      <c r="CPU533" s="152"/>
      <c r="CPV533" s="152"/>
      <c r="CPW533" s="152"/>
      <c r="CPX533" s="152"/>
      <c r="CPY533" s="152"/>
      <c r="CPZ533" s="152"/>
      <c r="CQA533" s="152"/>
      <c r="CQB533" s="152"/>
      <c r="CQC533" s="152"/>
      <c r="CQD533" s="152"/>
      <c r="CQE533" s="152"/>
      <c r="CQF533" s="152"/>
      <c r="CQG533" s="152"/>
      <c r="CQH533" s="152"/>
      <c r="CQI533" s="152"/>
      <c r="CQJ533" s="152"/>
      <c r="CQK533" s="152"/>
      <c r="CQL533" s="152"/>
      <c r="CQM533" s="152"/>
      <c r="CQN533" s="152"/>
      <c r="CQO533" s="152"/>
      <c r="CQP533" s="152"/>
      <c r="CQQ533" s="152"/>
      <c r="CQR533" s="152"/>
      <c r="CQS533" s="152"/>
      <c r="CQT533" s="152"/>
      <c r="CQU533" s="152"/>
      <c r="CQV533" s="152"/>
      <c r="CQW533" s="152"/>
      <c r="CQX533" s="152"/>
      <c r="CQY533" s="152"/>
      <c r="CQZ533" s="152"/>
      <c r="CRA533" s="152"/>
      <c r="CRB533" s="152"/>
      <c r="CRC533" s="152"/>
      <c r="CRD533" s="152"/>
      <c r="CRE533" s="152"/>
      <c r="CRF533" s="152"/>
      <c r="CRG533" s="152"/>
      <c r="CRH533" s="152"/>
      <c r="CRI533" s="152"/>
      <c r="CRJ533" s="152"/>
      <c r="CRK533" s="152"/>
      <c r="CRL533" s="152"/>
      <c r="CRM533" s="152"/>
      <c r="CRN533" s="152"/>
      <c r="CRO533" s="152"/>
      <c r="CRP533" s="152"/>
      <c r="CRQ533" s="152"/>
      <c r="CRR533" s="152"/>
      <c r="CRS533" s="152"/>
      <c r="CRT533" s="152"/>
      <c r="CRU533" s="152"/>
      <c r="CRV533" s="152"/>
      <c r="CRW533" s="152"/>
      <c r="CRX533" s="152"/>
      <c r="CRY533" s="152"/>
      <c r="CRZ533" s="152"/>
      <c r="CSA533" s="152"/>
      <c r="CSB533" s="152"/>
      <c r="CSC533" s="152"/>
      <c r="CSD533" s="152"/>
      <c r="CSE533" s="152"/>
      <c r="CSF533" s="152"/>
      <c r="CSG533" s="152"/>
      <c r="CSH533" s="152"/>
      <c r="CSI533" s="152"/>
      <c r="CSJ533" s="152"/>
      <c r="CSK533" s="152"/>
      <c r="CSL533" s="152"/>
      <c r="CSM533" s="152"/>
      <c r="CSN533" s="152"/>
      <c r="CSO533" s="152"/>
      <c r="CSP533" s="152"/>
      <c r="CSQ533" s="152"/>
      <c r="CSR533" s="152"/>
      <c r="CSS533" s="152"/>
      <c r="CST533" s="152"/>
      <c r="CSU533" s="152"/>
      <c r="CSV533" s="152"/>
      <c r="CSW533" s="152"/>
      <c r="CSX533" s="152"/>
      <c r="CSY533" s="152"/>
      <c r="CSZ533" s="152"/>
      <c r="CTA533" s="152"/>
      <c r="CTB533" s="152"/>
      <c r="CTC533" s="152"/>
      <c r="CTD533" s="152"/>
      <c r="CTE533" s="152"/>
      <c r="CTF533" s="152"/>
      <c r="CTG533" s="152"/>
      <c r="CTH533" s="152"/>
      <c r="CTI533" s="152"/>
      <c r="CTJ533" s="152"/>
      <c r="CTK533" s="152"/>
      <c r="CTL533" s="152"/>
      <c r="CTM533" s="152"/>
      <c r="CTN533" s="152"/>
      <c r="CTO533" s="152"/>
      <c r="CTP533" s="152"/>
      <c r="CTQ533" s="152"/>
      <c r="CTR533" s="152"/>
      <c r="CTS533" s="152"/>
      <c r="CTT533" s="152"/>
      <c r="CTU533" s="152"/>
      <c r="CTV533" s="152"/>
      <c r="CTW533" s="152"/>
      <c r="CTX533" s="152"/>
      <c r="CTY533" s="152"/>
      <c r="CTZ533" s="152"/>
      <c r="CUA533" s="152"/>
      <c r="CUB533" s="152"/>
      <c r="CUC533" s="152"/>
      <c r="CUD533" s="152"/>
      <c r="CUE533" s="152"/>
      <c r="CUF533" s="152"/>
      <c r="CUG533" s="152"/>
      <c r="CUH533" s="152"/>
      <c r="CUI533" s="152"/>
      <c r="CUJ533" s="152"/>
      <c r="CUK533" s="152"/>
      <c r="CUL533" s="152"/>
      <c r="CUM533" s="152"/>
      <c r="CUN533" s="152"/>
      <c r="CUO533" s="152"/>
      <c r="CUP533" s="152"/>
      <c r="CUQ533" s="152"/>
      <c r="CUR533" s="152"/>
      <c r="CUS533" s="152"/>
      <c r="CUT533" s="152"/>
      <c r="CUU533" s="152"/>
      <c r="CUV533" s="152"/>
      <c r="CUW533" s="152"/>
      <c r="CUX533" s="152"/>
      <c r="CUY533" s="152"/>
      <c r="CUZ533" s="152"/>
      <c r="CVA533" s="152"/>
      <c r="CVB533" s="152"/>
      <c r="CVC533" s="152"/>
      <c r="CVD533" s="152"/>
      <c r="CVE533" s="152"/>
      <c r="CVF533" s="152"/>
      <c r="CVG533" s="152"/>
      <c r="CVH533" s="152"/>
      <c r="CVI533" s="152"/>
      <c r="CVJ533" s="152"/>
      <c r="CVK533" s="152"/>
      <c r="CVL533" s="152"/>
      <c r="CVM533" s="152"/>
      <c r="CVN533" s="152"/>
      <c r="CVO533" s="152"/>
      <c r="CVP533" s="152"/>
      <c r="CVQ533" s="152"/>
      <c r="CVR533" s="152"/>
      <c r="CVS533" s="152"/>
      <c r="CVT533" s="152"/>
      <c r="CVU533" s="152"/>
      <c r="CVV533" s="152"/>
      <c r="CVW533" s="152"/>
      <c r="CVX533" s="152"/>
      <c r="CVY533" s="152"/>
      <c r="CVZ533" s="152"/>
      <c r="CWA533" s="152"/>
      <c r="CWB533" s="152"/>
      <c r="CWC533" s="152"/>
      <c r="CWD533" s="152"/>
      <c r="CWE533" s="152"/>
      <c r="CWF533" s="152"/>
      <c r="CWG533" s="152"/>
      <c r="CWH533" s="152"/>
      <c r="CWI533" s="152"/>
      <c r="CWJ533" s="152"/>
      <c r="CWK533" s="152"/>
      <c r="CWL533" s="152"/>
      <c r="CWM533" s="152"/>
      <c r="CWN533" s="152"/>
      <c r="CWO533" s="152"/>
      <c r="CWP533" s="152"/>
      <c r="CWQ533" s="152"/>
      <c r="CWR533" s="152"/>
      <c r="CWS533" s="152"/>
      <c r="CWT533" s="152"/>
      <c r="CWU533" s="152"/>
      <c r="CWV533" s="152"/>
      <c r="CWW533" s="152"/>
      <c r="CWX533" s="152"/>
      <c r="CWY533" s="152"/>
      <c r="CWZ533" s="152"/>
      <c r="CXA533" s="152"/>
      <c r="CXB533" s="152"/>
      <c r="CXC533" s="152"/>
      <c r="CXD533" s="152"/>
      <c r="CXE533" s="152"/>
      <c r="CXF533" s="152"/>
      <c r="CXG533" s="152"/>
      <c r="CXH533" s="152"/>
      <c r="CXI533" s="152"/>
      <c r="CXJ533" s="152"/>
      <c r="CXK533" s="152"/>
      <c r="CXL533" s="152"/>
      <c r="CXM533" s="152"/>
      <c r="CXN533" s="152"/>
      <c r="CXO533" s="152"/>
      <c r="CXP533" s="152"/>
      <c r="CXQ533" s="152"/>
      <c r="CXR533" s="152"/>
      <c r="CXS533" s="152"/>
      <c r="CXT533" s="152"/>
      <c r="CXU533" s="152"/>
      <c r="CXV533" s="152"/>
      <c r="CXW533" s="152"/>
      <c r="CXX533" s="152"/>
      <c r="CXY533" s="152"/>
      <c r="CXZ533" s="152"/>
      <c r="CYA533" s="152"/>
      <c r="CYB533" s="152"/>
      <c r="CYC533" s="152"/>
      <c r="CYD533" s="152"/>
      <c r="CYE533" s="152"/>
      <c r="CYF533" s="152"/>
      <c r="CYG533" s="152"/>
      <c r="CYH533" s="152"/>
      <c r="CYI533" s="152"/>
      <c r="CYJ533" s="152"/>
      <c r="CYK533" s="152"/>
      <c r="CYL533" s="152"/>
      <c r="CYM533" s="152"/>
      <c r="CYN533" s="152"/>
      <c r="CYO533" s="152"/>
      <c r="CYP533" s="152"/>
      <c r="CYQ533" s="152"/>
      <c r="CYR533" s="152"/>
      <c r="CYS533" s="152"/>
      <c r="CYT533" s="152"/>
      <c r="CYU533" s="152"/>
      <c r="CYV533" s="152"/>
      <c r="CYW533" s="152"/>
      <c r="CYX533" s="152"/>
      <c r="CYY533" s="152"/>
      <c r="CYZ533" s="152"/>
      <c r="CZA533" s="152"/>
      <c r="CZB533" s="152"/>
      <c r="CZC533" s="152"/>
      <c r="CZD533" s="152"/>
      <c r="CZE533" s="152"/>
      <c r="CZF533" s="152"/>
      <c r="CZG533" s="152"/>
      <c r="CZH533" s="152"/>
      <c r="CZI533" s="152"/>
      <c r="CZJ533" s="152"/>
      <c r="CZK533" s="152"/>
      <c r="CZL533" s="152"/>
      <c r="CZM533" s="152"/>
      <c r="CZN533" s="152"/>
      <c r="CZO533" s="152"/>
      <c r="CZP533" s="152"/>
      <c r="CZQ533" s="152"/>
      <c r="CZR533" s="152"/>
      <c r="CZS533" s="152"/>
      <c r="CZT533" s="152"/>
      <c r="CZU533" s="152"/>
      <c r="CZV533" s="152"/>
      <c r="CZW533" s="152"/>
      <c r="CZX533" s="152"/>
      <c r="CZY533" s="152"/>
      <c r="CZZ533" s="152"/>
      <c r="DAA533" s="152"/>
      <c r="DAB533" s="152"/>
      <c r="DAC533" s="152"/>
      <c r="DAD533" s="152"/>
      <c r="DAE533" s="152"/>
      <c r="DAF533" s="152"/>
      <c r="DAG533" s="152"/>
      <c r="DAH533" s="152"/>
      <c r="DAI533" s="152"/>
      <c r="DAJ533" s="152"/>
      <c r="DAK533" s="152"/>
      <c r="DAL533" s="152"/>
      <c r="DAM533" s="152"/>
      <c r="DAN533" s="152"/>
      <c r="DAO533" s="152"/>
      <c r="DAP533" s="152"/>
      <c r="DAQ533" s="152"/>
      <c r="DAR533" s="152"/>
      <c r="DAS533" s="152"/>
      <c r="DAT533" s="152"/>
      <c r="DAU533" s="152"/>
      <c r="DAV533" s="152"/>
      <c r="DAW533" s="152"/>
      <c r="DAX533" s="152"/>
      <c r="DAY533" s="152"/>
      <c r="DAZ533" s="152"/>
      <c r="DBA533" s="152"/>
      <c r="DBB533" s="152"/>
      <c r="DBC533" s="152"/>
      <c r="DBD533" s="152"/>
      <c r="DBE533" s="152"/>
      <c r="DBF533" s="152"/>
      <c r="DBG533" s="152"/>
      <c r="DBH533" s="152"/>
      <c r="DBI533" s="152"/>
      <c r="DBJ533" s="152"/>
      <c r="DBK533" s="152"/>
      <c r="DBL533" s="152"/>
      <c r="DBM533" s="152"/>
      <c r="DBN533" s="152"/>
      <c r="DBO533" s="152"/>
      <c r="DBP533" s="152"/>
      <c r="DBQ533" s="152"/>
      <c r="DBR533" s="152"/>
      <c r="DBS533" s="152"/>
      <c r="DBT533" s="152"/>
      <c r="DBU533" s="152"/>
      <c r="DBV533" s="152"/>
      <c r="DBW533" s="152"/>
      <c r="DBX533" s="152"/>
      <c r="DBY533" s="152"/>
      <c r="DBZ533" s="152"/>
      <c r="DCA533" s="152"/>
      <c r="DCB533" s="152"/>
      <c r="DCC533" s="152"/>
      <c r="DCD533" s="152"/>
      <c r="DCE533" s="152"/>
      <c r="DCF533" s="152"/>
      <c r="DCG533" s="152"/>
      <c r="DCH533" s="152"/>
      <c r="DCI533" s="152"/>
      <c r="DCJ533" s="152"/>
      <c r="DCK533" s="152"/>
      <c r="DCL533" s="152"/>
      <c r="DCM533" s="152"/>
      <c r="DCN533" s="152"/>
      <c r="DCO533" s="152"/>
      <c r="DCP533" s="152"/>
      <c r="DCQ533" s="152"/>
      <c r="DCR533" s="152"/>
      <c r="DCS533" s="152"/>
      <c r="DCT533" s="152"/>
      <c r="DCU533" s="152"/>
      <c r="DCV533" s="152"/>
      <c r="DCW533" s="152"/>
      <c r="DCX533" s="152"/>
      <c r="DCY533" s="152"/>
      <c r="DCZ533" s="152"/>
      <c r="DDA533" s="152"/>
      <c r="DDB533" s="152"/>
      <c r="DDC533" s="152"/>
      <c r="DDD533" s="152"/>
      <c r="DDE533" s="152"/>
      <c r="DDF533" s="152"/>
      <c r="DDG533" s="152"/>
      <c r="DDH533" s="152"/>
      <c r="DDI533" s="152"/>
      <c r="DDJ533" s="152"/>
      <c r="DDK533" s="152"/>
      <c r="DDL533" s="152"/>
      <c r="DDM533" s="152"/>
      <c r="DDN533" s="152"/>
      <c r="DDO533" s="152"/>
      <c r="DDP533" s="152"/>
      <c r="DDQ533" s="152"/>
      <c r="DDR533" s="152"/>
      <c r="DDS533" s="152"/>
      <c r="DDT533" s="152"/>
      <c r="DDU533" s="152"/>
      <c r="DDV533" s="152"/>
      <c r="DDW533" s="152"/>
      <c r="DDX533" s="152"/>
      <c r="DDY533" s="152"/>
      <c r="DDZ533" s="152"/>
      <c r="DEA533" s="152"/>
      <c r="DEB533" s="152"/>
      <c r="DEC533" s="152"/>
      <c r="DED533" s="152"/>
      <c r="DEE533" s="152"/>
      <c r="DEF533" s="152"/>
      <c r="DEG533" s="152"/>
      <c r="DEH533" s="152"/>
      <c r="DEI533" s="152"/>
      <c r="DEJ533" s="152"/>
      <c r="DEK533" s="152"/>
      <c r="DEL533" s="152"/>
      <c r="DEM533" s="152"/>
      <c r="DEN533" s="152"/>
      <c r="DEO533" s="152"/>
      <c r="DEP533" s="152"/>
      <c r="DEQ533" s="152"/>
      <c r="DER533" s="152"/>
      <c r="DES533" s="152"/>
      <c r="DET533" s="152"/>
      <c r="DEU533" s="152"/>
      <c r="DEV533" s="152"/>
      <c r="DEW533" s="152"/>
      <c r="DEX533" s="152"/>
      <c r="DEY533" s="152"/>
      <c r="DEZ533" s="152"/>
      <c r="DFA533" s="152"/>
      <c r="DFB533" s="152"/>
      <c r="DFC533" s="152"/>
      <c r="DFD533" s="152"/>
      <c r="DFE533" s="152"/>
      <c r="DFF533" s="152"/>
      <c r="DFG533" s="152"/>
      <c r="DFH533" s="152"/>
      <c r="DFI533" s="152"/>
      <c r="DFJ533" s="152"/>
      <c r="DFK533" s="152"/>
      <c r="DFL533" s="152"/>
      <c r="DFM533" s="152"/>
      <c r="DFN533" s="152"/>
      <c r="DFO533" s="152"/>
      <c r="DFP533" s="152"/>
      <c r="DFQ533" s="152"/>
      <c r="DFR533" s="152"/>
      <c r="DFS533" s="152"/>
      <c r="DFT533" s="152"/>
      <c r="DFU533" s="152"/>
      <c r="DFV533" s="152"/>
      <c r="DFW533" s="152"/>
      <c r="DFX533" s="152"/>
      <c r="DFY533" s="152"/>
      <c r="DFZ533" s="152"/>
      <c r="DGA533" s="152"/>
      <c r="DGB533" s="152"/>
      <c r="DGC533" s="152"/>
      <c r="DGD533" s="152"/>
      <c r="DGE533" s="152"/>
      <c r="DGF533" s="152"/>
      <c r="DGG533" s="152"/>
      <c r="DGH533" s="152"/>
      <c r="DGI533" s="152"/>
      <c r="DGJ533" s="152"/>
      <c r="DGK533" s="152"/>
      <c r="DGL533" s="152"/>
      <c r="DGM533" s="152"/>
      <c r="DGN533" s="152"/>
      <c r="DGO533" s="152"/>
      <c r="DGP533" s="152"/>
      <c r="DGQ533" s="152"/>
      <c r="DGR533" s="152"/>
      <c r="DGS533" s="152"/>
      <c r="DGT533" s="152"/>
      <c r="DGU533" s="152"/>
      <c r="DGV533" s="152"/>
      <c r="DGW533" s="152"/>
      <c r="DGX533" s="152"/>
      <c r="DGY533" s="152"/>
      <c r="DGZ533" s="152"/>
      <c r="DHA533" s="152"/>
      <c r="DHB533" s="152"/>
      <c r="DHC533" s="152"/>
      <c r="DHD533" s="152"/>
      <c r="DHE533" s="152"/>
      <c r="DHF533" s="152"/>
      <c r="DHG533" s="152"/>
      <c r="DHH533" s="152"/>
      <c r="DHI533" s="152"/>
      <c r="DHJ533" s="152"/>
      <c r="DHK533" s="152"/>
      <c r="DHL533" s="152"/>
      <c r="DHM533" s="152"/>
      <c r="DHN533" s="152"/>
      <c r="DHO533" s="152"/>
      <c r="DHP533" s="152"/>
      <c r="DHQ533" s="152"/>
      <c r="DHR533" s="152"/>
      <c r="DHS533" s="152"/>
      <c r="DHT533" s="152"/>
      <c r="DHU533" s="152"/>
      <c r="DHV533" s="152"/>
      <c r="DHW533" s="152"/>
      <c r="DHX533" s="152"/>
      <c r="DHY533" s="152"/>
      <c r="DHZ533" s="152"/>
      <c r="DIA533" s="152"/>
      <c r="DIB533" s="152"/>
      <c r="DIC533" s="152"/>
      <c r="DID533" s="152"/>
      <c r="DIE533" s="152"/>
      <c r="DIF533" s="152"/>
      <c r="DIG533" s="152"/>
      <c r="DIH533" s="152"/>
      <c r="DII533" s="152"/>
      <c r="DIJ533" s="152"/>
      <c r="DIK533" s="152"/>
      <c r="DIL533" s="152"/>
      <c r="DIM533" s="152"/>
      <c r="DIN533" s="152"/>
      <c r="DIO533" s="152"/>
      <c r="DIP533" s="152"/>
      <c r="DIQ533" s="152"/>
      <c r="DIR533" s="152"/>
      <c r="DIS533" s="152"/>
      <c r="DIT533" s="152"/>
      <c r="DIU533" s="152"/>
      <c r="DIV533" s="152"/>
      <c r="DIW533" s="152"/>
      <c r="DIX533" s="152"/>
      <c r="DIY533" s="152"/>
      <c r="DIZ533" s="152"/>
      <c r="DJA533" s="152"/>
      <c r="DJB533" s="152"/>
      <c r="DJC533" s="152"/>
      <c r="DJD533" s="152"/>
      <c r="DJE533" s="152"/>
      <c r="DJF533" s="152"/>
      <c r="DJG533" s="152"/>
      <c r="DJH533" s="152"/>
      <c r="DJI533" s="152"/>
      <c r="DJJ533" s="152"/>
      <c r="DJK533" s="152"/>
      <c r="DJL533" s="152"/>
      <c r="DJM533" s="152"/>
      <c r="DJN533" s="152"/>
      <c r="DJO533" s="152"/>
      <c r="DJP533" s="152"/>
      <c r="DJQ533" s="152"/>
      <c r="DJR533" s="152"/>
      <c r="DJS533" s="152"/>
      <c r="DJT533" s="152"/>
      <c r="DJU533" s="152"/>
      <c r="DJV533" s="152"/>
      <c r="DJW533" s="152"/>
      <c r="DJX533" s="152"/>
      <c r="DJY533" s="152"/>
      <c r="DJZ533" s="152"/>
      <c r="DKA533" s="152"/>
      <c r="DKB533" s="152"/>
      <c r="DKC533" s="152"/>
      <c r="DKD533" s="152"/>
      <c r="DKE533" s="152"/>
      <c r="DKF533" s="152"/>
      <c r="DKG533" s="152"/>
      <c r="DKH533" s="152"/>
      <c r="DKI533" s="152"/>
      <c r="DKJ533" s="152"/>
      <c r="DKK533" s="152"/>
      <c r="DKL533" s="152"/>
      <c r="DKM533" s="152"/>
      <c r="DKN533" s="152"/>
      <c r="DKO533" s="152"/>
      <c r="DKP533" s="152"/>
      <c r="DKQ533" s="152"/>
      <c r="DKR533" s="152"/>
      <c r="DKS533" s="152"/>
      <c r="DKT533" s="152"/>
      <c r="DKU533" s="152"/>
      <c r="DKV533" s="152"/>
      <c r="DKW533" s="152"/>
      <c r="DKX533" s="152"/>
      <c r="DKY533" s="152"/>
      <c r="DKZ533" s="152"/>
      <c r="DLA533" s="152"/>
      <c r="DLB533" s="152"/>
      <c r="DLC533" s="152"/>
      <c r="DLD533" s="152"/>
      <c r="DLE533" s="152"/>
      <c r="DLF533" s="152"/>
      <c r="DLG533" s="152"/>
      <c r="DLH533" s="152"/>
      <c r="DLI533" s="152"/>
      <c r="DLJ533" s="152"/>
      <c r="DLK533" s="152"/>
      <c r="DLL533" s="152"/>
      <c r="DLM533" s="152"/>
      <c r="DLN533" s="152"/>
      <c r="DLO533" s="152"/>
      <c r="DLP533" s="152"/>
      <c r="DLQ533" s="152"/>
      <c r="DLR533" s="152"/>
      <c r="DLS533" s="152"/>
      <c r="DLT533" s="152"/>
      <c r="DLU533" s="152"/>
      <c r="DLV533" s="152"/>
      <c r="DLW533" s="152"/>
      <c r="DLX533" s="152"/>
      <c r="DLY533" s="152"/>
      <c r="DLZ533" s="152"/>
      <c r="DMA533" s="152"/>
      <c r="DMB533" s="152"/>
      <c r="DMC533" s="152"/>
      <c r="DMD533" s="152"/>
      <c r="DME533" s="152"/>
      <c r="DMF533" s="152"/>
      <c r="DMG533" s="152"/>
      <c r="DMH533" s="152"/>
      <c r="DMI533" s="152"/>
      <c r="DMJ533" s="152"/>
      <c r="DMK533" s="152"/>
      <c r="DML533" s="152"/>
      <c r="DMM533" s="152"/>
      <c r="DMN533" s="152"/>
      <c r="DMO533" s="152"/>
      <c r="DMP533" s="152"/>
      <c r="DMQ533" s="152"/>
      <c r="DMR533" s="152"/>
      <c r="DMS533" s="152"/>
      <c r="DMT533" s="152"/>
      <c r="DMU533" s="152"/>
      <c r="DMV533" s="152"/>
      <c r="DMW533" s="152"/>
      <c r="DMX533" s="152"/>
      <c r="DMY533" s="152"/>
      <c r="DMZ533" s="152"/>
      <c r="DNA533" s="152"/>
      <c r="DNB533" s="152"/>
      <c r="DNC533" s="152"/>
      <c r="DND533" s="152"/>
      <c r="DNE533" s="152"/>
      <c r="DNF533" s="152"/>
      <c r="DNG533" s="152"/>
      <c r="DNH533" s="152"/>
      <c r="DNI533" s="152"/>
      <c r="DNJ533" s="152"/>
      <c r="DNK533" s="152"/>
      <c r="DNL533" s="152"/>
      <c r="DNM533" s="152"/>
      <c r="DNN533" s="152"/>
      <c r="DNO533" s="152"/>
      <c r="DNP533" s="152"/>
      <c r="DNQ533" s="152"/>
      <c r="DNR533" s="152"/>
      <c r="DNS533" s="152"/>
      <c r="DNT533" s="152"/>
      <c r="DNU533" s="152"/>
      <c r="DNV533" s="152"/>
      <c r="DNW533" s="152"/>
      <c r="DNX533" s="152"/>
      <c r="DNY533" s="152"/>
      <c r="DNZ533" s="152"/>
      <c r="DOA533" s="152"/>
      <c r="DOB533" s="152"/>
      <c r="DOC533" s="152"/>
      <c r="DOD533" s="152"/>
      <c r="DOE533" s="152"/>
      <c r="DOF533" s="152"/>
      <c r="DOG533" s="152"/>
      <c r="DOH533" s="152"/>
      <c r="DOI533" s="152"/>
      <c r="DOJ533" s="152"/>
      <c r="DOK533" s="152"/>
      <c r="DOL533" s="152"/>
      <c r="DOM533" s="152"/>
      <c r="DON533" s="152"/>
      <c r="DOO533" s="152"/>
      <c r="DOP533" s="152"/>
      <c r="DOQ533" s="152"/>
      <c r="DOR533" s="152"/>
      <c r="DOS533" s="152"/>
      <c r="DOT533" s="152"/>
      <c r="DOU533" s="152"/>
      <c r="DOV533" s="152"/>
      <c r="DOW533" s="152"/>
      <c r="DOX533" s="152"/>
      <c r="DOY533" s="152"/>
      <c r="DOZ533" s="152"/>
      <c r="DPA533" s="152"/>
      <c r="DPB533" s="152"/>
      <c r="DPC533" s="152"/>
      <c r="DPD533" s="152"/>
      <c r="DPE533" s="152"/>
      <c r="DPF533" s="152"/>
      <c r="DPG533" s="152"/>
      <c r="DPH533" s="152"/>
      <c r="DPI533" s="152"/>
      <c r="DPJ533" s="152"/>
      <c r="DPK533" s="152"/>
      <c r="DPL533" s="152"/>
      <c r="DPM533" s="152"/>
      <c r="DPN533" s="152"/>
      <c r="DPO533" s="152"/>
      <c r="DPP533" s="152"/>
      <c r="DPQ533" s="152"/>
      <c r="DPR533" s="152"/>
      <c r="DPS533" s="152"/>
      <c r="DPT533" s="152"/>
      <c r="DPU533" s="152"/>
      <c r="DPV533" s="152"/>
      <c r="DPW533" s="152"/>
      <c r="DPX533" s="152"/>
      <c r="DPY533" s="152"/>
      <c r="DPZ533" s="152"/>
      <c r="DQA533" s="152"/>
      <c r="DQB533" s="152"/>
      <c r="DQC533" s="152"/>
      <c r="DQD533" s="152"/>
      <c r="DQE533" s="152"/>
      <c r="DQF533" s="152"/>
      <c r="DQG533" s="152"/>
      <c r="DQH533" s="152"/>
      <c r="DQI533" s="152"/>
      <c r="DQJ533" s="152"/>
      <c r="DQK533" s="152"/>
      <c r="DQL533" s="152"/>
      <c r="DQM533" s="152"/>
      <c r="DQN533" s="152"/>
      <c r="DQO533" s="152"/>
      <c r="DQP533" s="152"/>
      <c r="DQQ533" s="152"/>
      <c r="DQR533" s="152"/>
      <c r="DQS533" s="152"/>
      <c r="DQT533" s="152"/>
      <c r="DQU533" s="152"/>
      <c r="DQV533" s="152"/>
      <c r="DQW533" s="152"/>
      <c r="DQX533" s="152"/>
      <c r="DQY533" s="152"/>
      <c r="DQZ533" s="152"/>
      <c r="DRA533" s="152"/>
      <c r="DRB533" s="152"/>
      <c r="DRC533" s="152"/>
      <c r="DRD533" s="152"/>
      <c r="DRE533" s="152"/>
      <c r="DRF533" s="152"/>
      <c r="DRG533" s="152"/>
      <c r="DRH533" s="152"/>
      <c r="DRI533" s="152"/>
      <c r="DRJ533" s="152"/>
      <c r="DRK533" s="152"/>
      <c r="DRL533" s="152"/>
      <c r="DRM533" s="152"/>
      <c r="DRN533" s="152"/>
      <c r="DRO533" s="152"/>
      <c r="DRP533" s="152"/>
      <c r="DRQ533" s="152"/>
      <c r="DRR533" s="152"/>
      <c r="DRS533" s="152"/>
      <c r="DRT533" s="152"/>
      <c r="DRU533" s="152"/>
      <c r="DRV533" s="152"/>
      <c r="DRW533" s="152"/>
      <c r="DRX533" s="152"/>
      <c r="DRY533" s="152"/>
      <c r="DRZ533" s="152"/>
      <c r="DSA533" s="152"/>
      <c r="DSB533" s="152"/>
      <c r="DSC533" s="152"/>
      <c r="DSD533" s="152"/>
      <c r="DSE533" s="152"/>
      <c r="DSF533" s="152"/>
      <c r="DSG533" s="152"/>
      <c r="DSH533" s="152"/>
      <c r="DSI533" s="152"/>
      <c r="DSJ533" s="152"/>
      <c r="DSK533" s="152"/>
      <c r="DSL533" s="152"/>
      <c r="DSM533" s="152"/>
      <c r="DSN533" s="152"/>
      <c r="DSO533" s="152"/>
      <c r="DSP533" s="152"/>
      <c r="DSQ533" s="152"/>
      <c r="DSR533" s="152"/>
      <c r="DSS533" s="152"/>
      <c r="DST533" s="152"/>
      <c r="DSU533" s="152"/>
      <c r="DSV533" s="152"/>
      <c r="DSW533" s="152"/>
      <c r="DSX533" s="152"/>
      <c r="DSY533" s="152"/>
      <c r="DSZ533" s="152"/>
      <c r="DTA533" s="152"/>
      <c r="DTB533" s="152"/>
      <c r="DTC533" s="152"/>
      <c r="DTD533" s="152"/>
      <c r="DTE533" s="152"/>
      <c r="DTF533" s="152"/>
      <c r="DTG533" s="152"/>
      <c r="DTH533" s="152"/>
      <c r="DTI533" s="152"/>
      <c r="DTJ533" s="152"/>
      <c r="DTK533" s="152"/>
      <c r="DTL533" s="152"/>
      <c r="DTM533" s="152"/>
      <c r="DTN533" s="152"/>
      <c r="DTO533" s="152"/>
      <c r="DTP533" s="152"/>
      <c r="DTQ533" s="152"/>
      <c r="DTR533" s="152"/>
      <c r="DTS533" s="152"/>
      <c r="DTT533" s="152"/>
      <c r="DTU533" s="152"/>
      <c r="DTV533" s="152"/>
      <c r="DTW533" s="152"/>
      <c r="DTX533" s="152"/>
      <c r="DTY533" s="152"/>
      <c r="DTZ533" s="152"/>
      <c r="DUA533" s="152"/>
      <c r="DUB533" s="152"/>
      <c r="DUC533" s="152"/>
      <c r="DUD533" s="152"/>
      <c r="DUE533" s="152"/>
      <c r="DUF533" s="152"/>
      <c r="DUG533" s="152"/>
      <c r="DUH533" s="152"/>
      <c r="DUI533" s="152"/>
      <c r="DUJ533" s="152"/>
      <c r="DUK533" s="152"/>
      <c r="DUL533" s="152"/>
      <c r="DUM533" s="152"/>
      <c r="DUN533" s="152"/>
      <c r="DUO533" s="152"/>
      <c r="DUP533" s="152"/>
      <c r="DUQ533" s="152"/>
      <c r="DUR533" s="152"/>
      <c r="DUS533" s="152"/>
      <c r="DUT533" s="152"/>
      <c r="DUU533" s="152"/>
      <c r="DUV533" s="152"/>
      <c r="DUW533" s="152"/>
      <c r="DUX533" s="152"/>
      <c r="DUY533" s="152"/>
      <c r="DUZ533" s="152"/>
      <c r="DVA533" s="152"/>
      <c r="DVB533" s="152"/>
      <c r="DVC533" s="152"/>
      <c r="DVD533" s="152"/>
      <c r="DVE533" s="152"/>
      <c r="DVF533" s="152"/>
      <c r="DVG533" s="152"/>
      <c r="DVH533" s="152"/>
      <c r="DVI533" s="152"/>
      <c r="DVJ533" s="152"/>
      <c r="DVK533" s="152"/>
      <c r="DVL533" s="152"/>
      <c r="DVM533" s="152"/>
      <c r="DVN533" s="152"/>
      <c r="DVO533" s="152"/>
      <c r="DVP533" s="152"/>
      <c r="DVQ533" s="152"/>
      <c r="DVR533" s="152"/>
      <c r="DVS533" s="152"/>
      <c r="DVT533" s="152"/>
      <c r="DVU533" s="152"/>
      <c r="DVV533" s="152"/>
      <c r="DVW533" s="152"/>
      <c r="DVX533" s="152"/>
      <c r="DVY533" s="152"/>
      <c r="DVZ533" s="152"/>
      <c r="DWA533" s="152"/>
      <c r="DWB533" s="152"/>
      <c r="DWC533" s="152"/>
      <c r="DWD533" s="152"/>
      <c r="DWE533" s="152"/>
      <c r="DWF533" s="152"/>
      <c r="DWG533" s="152"/>
      <c r="DWH533" s="152"/>
      <c r="DWI533" s="152"/>
      <c r="DWJ533" s="152"/>
      <c r="DWK533" s="152"/>
      <c r="DWL533" s="152"/>
      <c r="DWM533" s="152"/>
      <c r="DWN533" s="152"/>
      <c r="DWO533" s="152"/>
      <c r="DWP533" s="152"/>
      <c r="DWQ533" s="152"/>
      <c r="DWR533" s="152"/>
      <c r="DWS533" s="152"/>
      <c r="DWT533" s="152"/>
      <c r="DWU533" s="152"/>
      <c r="DWV533" s="152"/>
      <c r="DWW533" s="152"/>
      <c r="DWX533" s="152"/>
      <c r="DWY533" s="152"/>
      <c r="DWZ533" s="152"/>
      <c r="DXA533" s="152"/>
      <c r="DXB533" s="152"/>
      <c r="DXC533" s="152"/>
      <c r="DXD533" s="152"/>
      <c r="DXE533" s="152"/>
      <c r="DXF533" s="152"/>
      <c r="DXG533" s="152"/>
      <c r="DXH533" s="152"/>
      <c r="DXI533" s="152"/>
      <c r="DXJ533" s="152"/>
      <c r="DXK533" s="152"/>
      <c r="DXL533" s="152"/>
      <c r="DXM533" s="152"/>
      <c r="DXN533" s="152"/>
      <c r="DXO533" s="152"/>
      <c r="DXP533" s="152"/>
      <c r="DXQ533" s="152"/>
      <c r="DXR533" s="152"/>
      <c r="DXS533" s="152"/>
      <c r="DXT533" s="152"/>
      <c r="DXU533" s="152"/>
      <c r="DXV533" s="152"/>
      <c r="DXW533" s="152"/>
      <c r="DXX533" s="152"/>
      <c r="DXY533" s="152"/>
      <c r="DXZ533" s="152"/>
      <c r="DYA533" s="152"/>
      <c r="DYB533" s="152"/>
      <c r="DYC533" s="152"/>
      <c r="DYD533" s="152"/>
      <c r="DYE533" s="152"/>
      <c r="DYF533" s="152"/>
      <c r="DYG533" s="152"/>
      <c r="DYH533" s="152"/>
      <c r="DYI533" s="152"/>
      <c r="DYJ533" s="152"/>
      <c r="DYK533" s="152"/>
      <c r="DYL533" s="152"/>
      <c r="DYM533" s="152"/>
      <c r="DYN533" s="152"/>
      <c r="DYO533" s="152"/>
      <c r="DYP533" s="152"/>
      <c r="DYQ533" s="152"/>
      <c r="DYR533" s="152"/>
      <c r="DYS533" s="152"/>
      <c r="DYT533" s="152"/>
      <c r="DYU533" s="152"/>
      <c r="DYV533" s="152"/>
      <c r="DYW533" s="152"/>
      <c r="DYX533" s="152"/>
      <c r="DYY533" s="152"/>
      <c r="DYZ533" s="152"/>
      <c r="DZA533" s="152"/>
      <c r="DZB533" s="152"/>
      <c r="DZC533" s="152"/>
      <c r="DZD533" s="152"/>
      <c r="DZE533" s="152"/>
      <c r="DZF533" s="152"/>
      <c r="DZG533" s="152"/>
      <c r="DZH533" s="152"/>
      <c r="DZI533" s="152"/>
      <c r="DZJ533" s="152"/>
      <c r="DZK533" s="152"/>
      <c r="DZL533" s="152"/>
      <c r="DZM533" s="152"/>
      <c r="DZN533" s="152"/>
      <c r="DZO533" s="152"/>
      <c r="DZP533" s="152"/>
      <c r="DZQ533" s="152"/>
      <c r="DZR533" s="152"/>
      <c r="DZS533" s="152"/>
      <c r="DZT533" s="152"/>
      <c r="DZU533" s="152"/>
      <c r="DZV533" s="152"/>
      <c r="DZW533" s="152"/>
      <c r="DZX533" s="152"/>
      <c r="DZY533" s="152"/>
      <c r="DZZ533" s="152"/>
      <c r="EAA533" s="152"/>
      <c r="EAB533" s="152"/>
      <c r="EAC533" s="152"/>
      <c r="EAD533" s="152"/>
      <c r="EAE533" s="152"/>
      <c r="EAF533" s="152"/>
      <c r="EAG533" s="152"/>
      <c r="EAH533" s="152"/>
      <c r="EAI533" s="152"/>
      <c r="EAJ533" s="152"/>
      <c r="EAK533" s="152"/>
      <c r="EAL533" s="152"/>
      <c r="EAM533" s="152"/>
      <c r="EAN533" s="152"/>
      <c r="EAO533" s="152"/>
      <c r="EAP533" s="152"/>
      <c r="EAQ533" s="152"/>
      <c r="EAR533" s="152"/>
      <c r="EAS533" s="152"/>
      <c r="EAT533" s="152"/>
      <c r="EAU533" s="152"/>
      <c r="EAV533" s="152"/>
      <c r="EAW533" s="152"/>
      <c r="EAX533" s="152"/>
      <c r="EAY533" s="152"/>
      <c r="EAZ533" s="152"/>
      <c r="EBA533" s="152"/>
      <c r="EBB533" s="152"/>
      <c r="EBC533" s="152"/>
      <c r="EBD533" s="152"/>
      <c r="EBE533" s="152"/>
      <c r="EBF533" s="152"/>
      <c r="EBG533" s="152"/>
      <c r="EBH533" s="152"/>
      <c r="EBI533" s="152"/>
      <c r="EBJ533" s="152"/>
      <c r="EBK533" s="152"/>
      <c r="EBL533" s="152"/>
      <c r="EBM533" s="152"/>
      <c r="EBN533" s="152"/>
      <c r="EBO533" s="152"/>
      <c r="EBP533" s="152"/>
      <c r="EBQ533" s="152"/>
      <c r="EBR533" s="152"/>
      <c r="EBS533" s="152"/>
      <c r="EBT533" s="152"/>
      <c r="EBU533" s="152"/>
      <c r="EBV533" s="152"/>
      <c r="EBW533" s="152"/>
      <c r="EBX533" s="152"/>
      <c r="EBY533" s="152"/>
      <c r="EBZ533" s="152"/>
      <c r="ECA533" s="152"/>
      <c r="ECB533" s="152"/>
      <c r="ECC533" s="152"/>
      <c r="ECD533" s="152"/>
      <c r="ECE533" s="152"/>
      <c r="ECF533" s="152"/>
      <c r="ECG533" s="152"/>
      <c r="ECH533" s="152"/>
      <c r="ECI533" s="152"/>
      <c r="ECJ533" s="152"/>
      <c r="ECK533" s="152"/>
      <c r="ECL533" s="152"/>
      <c r="ECM533" s="152"/>
      <c r="ECN533" s="152"/>
      <c r="ECO533" s="152"/>
      <c r="ECP533" s="152"/>
      <c r="ECQ533" s="152"/>
      <c r="ECR533" s="152"/>
      <c r="ECS533" s="152"/>
      <c r="ECT533" s="152"/>
      <c r="ECU533" s="152"/>
      <c r="ECV533" s="152"/>
      <c r="ECW533" s="152"/>
      <c r="ECX533" s="152"/>
      <c r="ECY533" s="152"/>
      <c r="ECZ533" s="152"/>
      <c r="EDA533" s="152"/>
      <c r="EDB533" s="152"/>
      <c r="EDC533" s="152"/>
      <c r="EDD533" s="152"/>
      <c r="EDE533" s="152"/>
      <c r="EDF533" s="152"/>
      <c r="EDG533" s="152"/>
      <c r="EDH533" s="152"/>
      <c r="EDI533" s="152"/>
      <c r="EDJ533" s="152"/>
      <c r="EDK533" s="152"/>
      <c r="EDL533" s="152"/>
      <c r="EDM533" s="152"/>
      <c r="EDN533" s="152"/>
      <c r="EDO533" s="152"/>
      <c r="EDP533" s="152"/>
      <c r="EDQ533" s="152"/>
      <c r="EDR533" s="152"/>
      <c r="EDS533" s="152"/>
      <c r="EDT533" s="152"/>
      <c r="EDU533" s="152"/>
      <c r="EDV533" s="152"/>
      <c r="EDW533" s="152"/>
      <c r="EDX533" s="152"/>
      <c r="EDY533" s="152"/>
      <c r="EDZ533" s="152"/>
      <c r="EEA533" s="152"/>
      <c r="EEB533" s="152"/>
      <c r="EEC533" s="152"/>
      <c r="EED533" s="152"/>
      <c r="EEE533" s="152"/>
      <c r="EEF533" s="152"/>
      <c r="EEG533" s="152"/>
      <c r="EEH533" s="152"/>
      <c r="EEI533" s="152"/>
      <c r="EEJ533" s="152"/>
      <c r="EEK533" s="152"/>
      <c r="EEL533" s="152"/>
      <c r="EEM533" s="152"/>
      <c r="EEN533" s="152"/>
      <c r="EEO533" s="152"/>
      <c r="EEP533" s="152"/>
      <c r="EEQ533" s="152"/>
      <c r="EER533" s="152"/>
      <c r="EES533" s="152"/>
      <c r="EET533" s="152"/>
      <c r="EEU533" s="152"/>
      <c r="EEV533" s="152"/>
      <c r="EEW533" s="152"/>
      <c r="EEX533" s="152"/>
      <c r="EEY533" s="152"/>
      <c r="EEZ533" s="152"/>
      <c r="EFA533" s="152"/>
      <c r="EFB533" s="152"/>
      <c r="EFC533" s="152"/>
      <c r="EFD533" s="152"/>
      <c r="EFE533" s="152"/>
      <c r="EFF533" s="152"/>
      <c r="EFG533" s="152"/>
      <c r="EFH533" s="152"/>
      <c r="EFI533" s="152"/>
      <c r="EFJ533" s="152"/>
      <c r="EFK533" s="152"/>
      <c r="EFL533" s="152"/>
      <c r="EFM533" s="152"/>
      <c r="EFN533" s="152"/>
      <c r="EFO533" s="152"/>
      <c r="EFP533" s="152"/>
      <c r="EFQ533" s="152"/>
      <c r="EFR533" s="152"/>
      <c r="EFS533" s="152"/>
      <c r="EFT533" s="152"/>
      <c r="EFU533" s="152"/>
      <c r="EFV533" s="152"/>
      <c r="EFW533" s="152"/>
      <c r="EFX533" s="152"/>
      <c r="EFY533" s="152"/>
      <c r="EFZ533" s="152"/>
      <c r="EGA533" s="152"/>
      <c r="EGB533" s="152"/>
      <c r="EGC533" s="152"/>
      <c r="EGD533" s="152"/>
      <c r="EGE533" s="152"/>
      <c r="EGF533" s="152"/>
      <c r="EGG533" s="152"/>
      <c r="EGH533" s="152"/>
      <c r="EGI533" s="152"/>
      <c r="EGJ533" s="152"/>
      <c r="EGK533" s="152"/>
      <c r="EGL533" s="152"/>
      <c r="EGM533" s="152"/>
      <c r="EGN533" s="152"/>
      <c r="EGO533" s="152"/>
      <c r="EGP533" s="152"/>
      <c r="EGQ533" s="152"/>
      <c r="EGR533" s="152"/>
      <c r="EGS533" s="152"/>
      <c r="EGT533" s="152"/>
      <c r="EGU533" s="152"/>
      <c r="EGV533" s="152"/>
      <c r="EGW533" s="152"/>
      <c r="EGX533" s="152"/>
      <c r="EGY533" s="152"/>
      <c r="EGZ533" s="152"/>
      <c r="EHA533" s="152"/>
      <c r="EHB533" s="152"/>
      <c r="EHC533" s="152"/>
      <c r="EHD533" s="152"/>
      <c r="EHE533" s="152"/>
      <c r="EHF533" s="152"/>
      <c r="EHG533" s="152"/>
      <c r="EHH533" s="152"/>
      <c r="EHI533" s="152"/>
      <c r="EHJ533" s="152"/>
      <c r="EHK533" s="152"/>
      <c r="EHL533" s="152"/>
      <c r="EHM533" s="152"/>
      <c r="EHN533" s="152"/>
      <c r="EHO533" s="152"/>
      <c r="EHP533" s="152"/>
      <c r="EHQ533" s="152"/>
      <c r="EHR533" s="152"/>
      <c r="EHS533" s="152"/>
      <c r="EHT533" s="152"/>
      <c r="EHU533" s="152"/>
      <c r="EHV533" s="152"/>
      <c r="EHW533" s="152"/>
      <c r="EHX533" s="152"/>
      <c r="EHY533" s="152"/>
      <c r="EHZ533" s="152"/>
      <c r="EIA533" s="152"/>
      <c r="EIB533" s="152"/>
      <c r="EIC533" s="152"/>
      <c r="EID533" s="152"/>
      <c r="EIE533" s="152"/>
      <c r="EIF533" s="152"/>
      <c r="EIG533" s="152"/>
      <c r="EIH533" s="152"/>
      <c r="EII533" s="152"/>
      <c r="EIJ533" s="152"/>
      <c r="EIK533" s="152"/>
      <c r="EIL533" s="152"/>
      <c r="EIM533" s="152"/>
      <c r="EIN533" s="152"/>
      <c r="EIO533" s="152"/>
      <c r="EIP533" s="152"/>
      <c r="EIQ533" s="152"/>
      <c r="EIR533" s="152"/>
      <c r="EIS533" s="152"/>
      <c r="EIT533" s="152"/>
      <c r="EIU533" s="152"/>
      <c r="EIV533" s="152"/>
      <c r="EIW533" s="152"/>
      <c r="EIX533" s="152"/>
      <c r="EIY533" s="152"/>
      <c r="EIZ533" s="152"/>
      <c r="EJA533" s="152"/>
      <c r="EJB533" s="152"/>
      <c r="EJC533" s="152"/>
      <c r="EJD533" s="152"/>
      <c r="EJE533" s="152"/>
      <c r="EJF533" s="152"/>
      <c r="EJG533" s="152"/>
      <c r="EJH533" s="152"/>
      <c r="EJI533" s="152"/>
      <c r="EJJ533" s="152"/>
      <c r="EJK533" s="152"/>
      <c r="EJL533" s="152"/>
      <c r="EJM533" s="152"/>
      <c r="EJN533" s="152"/>
      <c r="EJO533" s="152"/>
      <c r="EJP533" s="152"/>
      <c r="EJQ533" s="152"/>
      <c r="EJR533" s="152"/>
      <c r="EJS533" s="152"/>
      <c r="EJT533" s="152"/>
      <c r="EJU533" s="152"/>
      <c r="EJV533" s="152"/>
      <c r="EJW533" s="152"/>
      <c r="EJX533" s="152"/>
      <c r="EJY533" s="152"/>
      <c r="EJZ533" s="152"/>
      <c r="EKA533" s="152"/>
      <c r="EKB533" s="152"/>
      <c r="EKC533" s="152"/>
      <c r="EKD533" s="152"/>
      <c r="EKE533" s="152"/>
      <c r="EKF533" s="152"/>
      <c r="EKG533" s="152"/>
      <c r="EKH533" s="152"/>
      <c r="EKI533" s="152"/>
      <c r="EKJ533" s="152"/>
      <c r="EKK533" s="152"/>
      <c r="EKL533" s="152"/>
      <c r="EKM533" s="152"/>
      <c r="EKN533" s="152"/>
      <c r="EKO533" s="152"/>
      <c r="EKP533" s="152"/>
      <c r="EKQ533" s="152"/>
      <c r="EKR533" s="152"/>
      <c r="EKS533" s="152"/>
      <c r="EKT533" s="152"/>
      <c r="EKU533" s="152"/>
      <c r="EKV533" s="152"/>
      <c r="EKW533" s="152"/>
      <c r="EKX533" s="152"/>
      <c r="EKY533" s="152"/>
      <c r="EKZ533" s="152"/>
      <c r="ELA533" s="152"/>
      <c r="ELB533" s="152"/>
      <c r="ELC533" s="152"/>
      <c r="ELD533" s="152"/>
      <c r="ELE533" s="152"/>
      <c r="ELF533" s="152"/>
      <c r="ELG533" s="152"/>
      <c r="ELH533" s="152"/>
      <c r="ELI533" s="152"/>
      <c r="ELJ533" s="152"/>
      <c r="ELK533" s="152"/>
      <c r="ELL533" s="152"/>
      <c r="ELM533" s="152"/>
      <c r="ELN533" s="152"/>
      <c r="ELO533" s="152"/>
      <c r="ELP533" s="152"/>
      <c r="ELQ533" s="152"/>
      <c r="ELR533" s="152"/>
      <c r="ELS533" s="152"/>
      <c r="ELT533" s="152"/>
      <c r="ELU533" s="152"/>
      <c r="ELV533" s="152"/>
      <c r="ELW533" s="152"/>
      <c r="ELX533" s="152"/>
      <c r="ELY533" s="152"/>
      <c r="ELZ533" s="152"/>
      <c r="EMA533" s="152"/>
      <c r="EMB533" s="152"/>
      <c r="EMC533" s="152"/>
      <c r="EMD533" s="152"/>
      <c r="EME533" s="152"/>
      <c r="EMF533" s="152"/>
      <c r="EMG533" s="152"/>
      <c r="EMH533" s="152"/>
      <c r="EMI533" s="152"/>
      <c r="EMJ533" s="152"/>
      <c r="EMK533" s="152"/>
      <c r="EML533" s="152"/>
      <c r="EMM533" s="152"/>
      <c r="EMN533" s="152"/>
      <c r="EMO533" s="152"/>
      <c r="EMP533" s="152"/>
      <c r="EMQ533" s="152"/>
      <c r="EMR533" s="152"/>
      <c r="EMS533" s="152"/>
      <c r="EMT533" s="152"/>
      <c r="EMU533" s="152"/>
      <c r="EMV533" s="152"/>
      <c r="EMW533" s="152"/>
      <c r="EMX533" s="152"/>
      <c r="EMY533" s="152"/>
      <c r="EMZ533" s="152"/>
      <c r="ENA533" s="152"/>
      <c r="ENB533" s="152"/>
      <c r="ENC533" s="152"/>
      <c r="END533" s="152"/>
      <c r="ENE533" s="152"/>
      <c r="ENF533" s="152"/>
      <c r="ENG533" s="152"/>
      <c r="ENH533" s="152"/>
      <c r="ENI533" s="152"/>
      <c r="ENJ533" s="152"/>
      <c r="ENK533" s="152"/>
      <c r="ENL533" s="152"/>
      <c r="ENM533" s="152"/>
      <c r="ENN533" s="152"/>
      <c r="ENO533" s="152"/>
      <c r="ENP533" s="152"/>
      <c r="ENQ533" s="152"/>
      <c r="ENR533" s="152"/>
      <c r="ENS533" s="152"/>
      <c r="ENT533" s="152"/>
      <c r="ENU533" s="152"/>
      <c r="ENV533" s="152"/>
      <c r="ENW533" s="152"/>
      <c r="ENX533" s="152"/>
      <c r="ENY533" s="152"/>
      <c r="ENZ533" s="152"/>
      <c r="EOA533" s="152"/>
      <c r="EOB533" s="152"/>
      <c r="EOC533" s="152"/>
      <c r="EOD533" s="152"/>
      <c r="EOE533" s="152"/>
      <c r="EOF533" s="152"/>
      <c r="EOG533" s="152"/>
      <c r="EOH533" s="152"/>
      <c r="EOI533" s="152"/>
      <c r="EOJ533" s="152"/>
      <c r="EOK533" s="152"/>
      <c r="EOL533" s="152"/>
      <c r="EOM533" s="152"/>
      <c r="EON533" s="152"/>
      <c r="EOO533" s="152"/>
      <c r="EOP533" s="152"/>
      <c r="EOQ533" s="152"/>
      <c r="EOR533" s="152"/>
      <c r="EOS533" s="152"/>
      <c r="EOT533" s="152"/>
      <c r="EOU533" s="152"/>
      <c r="EOV533" s="152"/>
      <c r="EOW533" s="152"/>
      <c r="EOX533" s="152"/>
      <c r="EOY533" s="152"/>
      <c r="EOZ533" s="152"/>
      <c r="EPA533" s="152"/>
      <c r="EPB533" s="152"/>
      <c r="EPC533" s="152"/>
      <c r="EPD533" s="152"/>
      <c r="EPE533" s="152"/>
      <c r="EPF533" s="152"/>
      <c r="EPG533" s="152"/>
      <c r="EPH533" s="152"/>
      <c r="EPI533" s="152"/>
      <c r="EPJ533" s="152"/>
      <c r="EPK533" s="152"/>
      <c r="EPL533" s="152"/>
      <c r="EPM533" s="152"/>
      <c r="EPN533" s="152"/>
      <c r="EPO533" s="152"/>
      <c r="EPP533" s="152"/>
      <c r="EPQ533" s="152"/>
      <c r="EPR533" s="152"/>
      <c r="EPS533" s="152"/>
      <c r="EPT533" s="152"/>
      <c r="EPU533" s="152"/>
      <c r="EPV533" s="152"/>
      <c r="EPW533" s="152"/>
      <c r="EPX533" s="152"/>
      <c r="EPY533" s="152"/>
      <c r="EPZ533" s="152"/>
      <c r="EQA533" s="152"/>
      <c r="EQB533" s="152"/>
      <c r="EQC533" s="152"/>
      <c r="EQD533" s="152"/>
      <c r="EQE533" s="152"/>
      <c r="EQF533" s="152"/>
      <c r="EQG533" s="152"/>
      <c r="EQH533" s="152"/>
      <c r="EQI533" s="152"/>
      <c r="EQJ533" s="152"/>
      <c r="EQK533" s="152"/>
      <c r="EQL533" s="152"/>
      <c r="EQM533" s="152"/>
      <c r="EQN533" s="152"/>
      <c r="EQO533" s="152"/>
      <c r="EQP533" s="152"/>
      <c r="EQQ533" s="152"/>
      <c r="EQR533" s="152"/>
      <c r="EQS533" s="152"/>
      <c r="EQT533" s="152"/>
      <c r="EQU533" s="152"/>
      <c r="EQV533" s="152"/>
      <c r="EQW533" s="152"/>
      <c r="EQX533" s="152"/>
      <c r="EQY533" s="152"/>
      <c r="EQZ533" s="152"/>
      <c r="ERA533" s="152"/>
      <c r="ERB533" s="152"/>
      <c r="ERC533" s="152"/>
      <c r="ERD533" s="152"/>
      <c r="ERE533" s="152"/>
      <c r="ERF533" s="152"/>
      <c r="ERG533" s="152"/>
      <c r="ERH533" s="152"/>
      <c r="ERI533" s="152"/>
      <c r="ERJ533" s="152"/>
      <c r="ERK533" s="152"/>
      <c r="ERL533" s="152"/>
      <c r="ERM533" s="152"/>
      <c r="ERN533" s="152"/>
      <c r="ERO533" s="152"/>
      <c r="ERP533" s="152"/>
      <c r="ERQ533" s="152"/>
      <c r="ERR533" s="152"/>
      <c r="ERS533" s="152"/>
      <c r="ERT533" s="152"/>
      <c r="ERU533" s="152"/>
      <c r="ERV533" s="152"/>
      <c r="ERW533" s="152"/>
      <c r="ERX533" s="152"/>
      <c r="ERY533" s="152"/>
      <c r="ERZ533" s="152"/>
      <c r="ESA533" s="152"/>
      <c r="ESB533" s="152"/>
      <c r="ESC533" s="152"/>
      <c r="ESD533" s="152"/>
      <c r="ESE533" s="152"/>
      <c r="ESF533" s="152"/>
      <c r="ESG533" s="152"/>
      <c r="ESH533" s="152"/>
      <c r="ESI533" s="152"/>
      <c r="ESJ533" s="152"/>
      <c r="ESK533" s="152"/>
      <c r="ESL533" s="152"/>
      <c r="ESM533" s="152"/>
      <c r="ESN533" s="152"/>
      <c r="ESO533" s="152"/>
      <c r="ESP533" s="152"/>
      <c r="ESQ533" s="152"/>
      <c r="ESR533" s="152"/>
      <c r="ESS533" s="152"/>
      <c r="EST533" s="152"/>
      <c r="ESU533" s="152"/>
      <c r="ESV533" s="152"/>
      <c r="ESW533" s="152"/>
      <c r="ESX533" s="152"/>
      <c r="ESY533" s="152"/>
      <c r="ESZ533" s="152"/>
      <c r="ETA533" s="152"/>
      <c r="ETB533" s="152"/>
      <c r="ETC533" s="152"/>
      <c r="ETD533" s="152"/>
      <c r="ETE533" s="152"/>
      <c r="ETF533" s="152"/>
      <c r="ETG533" s="152"/>
      <c r="ETH533" s="152"/>
      <c r="ETI533" s="152"/>
      <c r="ETJ533" s="152"/>
      <c r="ETK533" s="152"/>
      <c r="ETL533" s="152"/>
      <c r="ETM533" s="152"/>
      <c r="ETN533" s="152"/>
      <c r="ETO533" s="152"/>
      <c r="ETP533" s="152"/>
      <c r="ETQ533" s="152"/>
      <c r="ETR533" s="152"/>
      <c r="ETS533" s="152"/>
      <c r="ETT533" s="152"/>
      <c r="ETU533" s="152"/>
      <c r="ETV533" s="152"/>
      <c r="ETW533" s="152"/>
      <c r="ETX533" s="152"/>
      <c r="ETY533" s="152"/>
      <c r="ETZ533" s="152"/>
      <c r="EUA533" s="152"/>
      <c r="EUB533" s="152"/>
      <c r="EUC533" s="152"/>
      <c r="EUD533" s="152"/>
      <c r="EUE533" s="152"/>
      <c r="EUF533" s="152"/>
      <c r="EUG533" s="152"/>
      <c r="EUH533" s="152"/>
      <c r="EUI533" s="152"/>
      <c r="EUJ533" s="152"/>
      <c r="EUK533" s="152"/>
      <c r="EUL533" s="152"/>
      <c r="EUM533" s="152"/>
      <c r="EUN533" s="152"/>
      <c r="EUO533" s="152"/>
      <c r="EUP533" s="152"/>
      <c r="EUQ533" s="152"/>
      <c r="EUR533" s="152"/>
      <c r="EUS533" s="152"/>
      <c r="EUT533" s="152"/>
      <c r="EUU533" s="152"/>
      <c r="EUV533" s="152"/>
      <c r="EUW533" s="152"/>
      <c r="EUX533" s="152"/>
      <c r="EUY533" s="152"/>
      <c r="EUZ533" s="152"/>
      <c r="EVA533" s="152"/>
      <c r="EVB533" s="152"/>
      <c r="EVC533" s="152"/>
      <c r="EVD533" s="152"/>
      <c r="EVE533" s="152"/>
      <c r="EVF533" s="152"/>
      <c r="EVG533" s="152"/>
      <c r="EVH533" s="152"/>
      <c r="EVI533" s="152"/>
      <c r="EVJ533" s="152"/>
      <c r="EVK533" s="152"/>
      <c r="EVL533" s="152"/>
      <c r="EVM533" s="152"/>
      <c r="EVN533" s="152"/>
      <c r="EVO533" s="152"/>
      <c r="EVP533" s="152"/>
      <c r="EVQ533" s="152"/>
      <c r="EVR533" s="152"/>
      <c r="EVS533" s="152"/>
      <c r="EVT533" s="152"/>
      <c r="EVU533" s="152"/>
      <c r="EVV533" s="152"/>
      <c r="EVW533" s="152"/>
      <c r="EVX533" s="152"/>
      <c r="EVY533" s="152"/>
      <c r="EVZ533" s="152"/>
      <c r="EWA533" s="152"/>
      <c r="EWB533" s="152"/>
      <c r="EWC533" s="152"/>
      <c r="EWD533" s="152"/>
      <c r="EWE533" s="152"/>
      <c r="EWF533" s="152"/>
      <c r="EWG533" s="152"/>
      <c r="EWH533" s="152"/>
      <c r="EWI533" s="152"/>
      <c r="EWJ533" s="152"/>
      <c r="EWK533" s="152"/>
      <c r="EWL533" s="152"/>
      <c r="EWM533" s="152"/>
      <c r="EWN533" s="152"/>
      <c r="EWO533" s="152"/>
      <c r="EWP533" s="152"/>
      <c r="EWQ533" s="152"/>
      <c r="EWR533" s="152"/>
      <c r="EWS533" s="152"/>
      <c r="EWT533" s="152"/>
      <c r="EWU533" s="152"/>
      <c r="EWV533" s="152"/>
      <c r="EWW533" s="152"/>
      <c r="EWX533" s="152"/>
      <c r="EWY533" s="152"/>
      <c r="EWZ533" s="152"/>
      <c r="EXA533" s="152"/>
      <c r="EXB533" s="152"/>
      <c r="EXC533" s="152"/>
      <c r="EXD533" s="152"/>
      <c r="EXE533" s="152"/>
      <c r="EXF533" s="152"/>
      <c r="EXG533" s="152"/>
      <c r="EXH533" s="152"/>
      <c r="EXI533" s="152"/>
      <c r="EXJ533" s="152"/>
      <c r="EXK533" s="152"/>
      <c r="EXL533" s="152"/>
      <c r="EXM533" s="152"/>
      <c r="EXN533" s="152"/>
      <c r="EXO533" s="152"/>
      <c r="EXP533" s="152"/>
      <c r="EXQ533" s="152"/>
      <c r="EXR533" s="152"/>
      <c r="EXS533" s="152"/>
      <c r="EXT533" s="152"/>
      <c r="EXU533" s="152"/>
      <c r="EXV533" s="152"/>
      <c r="EXW533" s="152"/>
      <c r="EXX533" s="152"/>
      <c r="EXY533" s="152"/>
      <c r="EXZ533" s="152"/>
      <c r="EYA533" s="152"/>
      <c r="EYB533" s="152"/>
      <c r="EYC533" s="152"/>
      <c r="EYD533" s="152"/>
      <c r="EYE533" s="152"/>
      <c r="EYF533" s="152"/>
      <c r="EYG533" s="152"/>
      <c r="EYH533" s="152"/>
      <c r="EYI533" s="152"/>
      <c r="EYJ533" s="152"/>
      <c r="EYK533" s="152"/>
      <c r="EYL533" s="152"/>
      <c r="EYM533" s="152"/>
      <c r="EYN533" s="152"/>
      <c r="EYO533" s="152"/>
      <c r="EYP533" s="152"/>
      <c r="EYQ533" s="152"/>
      <c r="EYR533" s="152"/>
      <c r="EYS533" s="152"/>
      <c r="EYT533" s="152"/>
      <c r="EYU533" s="152"/>
      <c r="EYV533" s="152"/>
      <c r="EYW533" s="152"/>
      <c r="EYX533" s="152"/>
      <c r="EYY533" s="152"/>
      <c r="EYZ533" s="152"/>
      <c r="EZA533" s="152"/>
      <c r="EZB533" s="152"/>
      <c r="EZC533" s="152"/>
      <c r="EZD533" s="152"/>
      <c r="EZE533" s="152"/>
      <c r="EZF533" s="152"/>
      <c r="EZG533" s="152"/>
      <c r="EZH533" s="152"/>
      <c r="EZI533" s="152"/>
      <c r="EZJ533" s="152"/>
      <c r="EZK533" s="152"/>
      <c r="EZL533" s="152"/>
      <c r="EZM533" s="152"/>
      <c r="EZN533" s="152"/>
      <c r="EZO533" s="152"/>
      <c r="EZP533" s="152"/>
      <c r="EZQ533" s="152"/>
      <c r="EZR533" s="152"/>
      <c r="EZS533" s="152"/>
      <c r="EZT533" s="152"/>
      <c r="EZU533" s="152"/>
      <c r="EZV533" s="152"/>
      <c r="EZW533" s="152"/>
      <c r="EZX533" s="152"/>
      <c r="EZY533" s="152"/>
      <c r="EZZ533" s="152"/>
      <c r="FAA533" s="152"/>
      <c r="FAB533" s="152"/>
      <c r="FAC533" s="152"/>
      <c r="FAD533" s="152"/>
      <c r="FAE533" s="152"/>
      <c r="FAF533" s="152"/>
      <c r="FAG533" s="152"/>
      <c r="FAH533" s="152"/>
      <c r="FAI533" s="152"/>
      <c r="FAJ533" s="152"/>
      <c r="FAK533" s="152"/>
      <c r="FAL533" s="152"/>
      <c r="FAM533" s="152"/>
      <c r="FAN533" s="152"/>
      <c r="FAO533" s="152"/>
      <c r="FAP533" s="152"/>
      <c r="FAQ533" s="152"/>
      <c r="FAR533" s="152"/>
      <c r="FAS533" s="152"/>
      <c r="FAT533" s="152"/>
      <c r="FAU533" s="152"/>
      <c r="FAV533" s="152"/>
      <c r="FAW533" s="152"/>
      <c r="FAX533" s="152"/>
      <c r="FAY533" s="152"/>
      <c r="FAZ533" s="152"/>
      <c r="FBA533" s="152"/>
      <c r="FBB533" s="152"/>
      <c r="FBC533" s="152"/>
      <c r="FBD533" s="152"/>
      <c r="FBE533" s="152"/>
      <c r="FBF533" s="152"/>
      <c r="FBG533" s="152"/>
      <c r="FBH533" s="152"/>
      <c r="FBI533" s="152"/>
      <c r="FBJ533" s="152"/>
      <c r="FBK533" s="152"/>
      <c r="FBL533" s="152"/>
      <c r="FBM533" s="152"/>
      <c r="FBN533" s="152"/>
      <c r="FBO533" s="152"/>
      <c r="FBP533" s="152"/>
      <c r="FBQ533" s="152"/>
      <c r="FBR533" s="152"/>
      <c r="FBS533" s="152"/>
      <c r="FBT533" s="152"/>
      <c r="FBU533" s="152"/>
      <c r="FBV533" s="152"/>
      <c r="FBW533" s="152"/>
      <c r="FBX533" s="152"/>
      <c r="FBY533" s="152"/>
      <c r="FBZ533" s="152"/>
      <c r="FCA533" s="152"/>
      <c r="FCB533" s="152"/>
      <c r="FCC533" s="152"/>
      <c r="FCD533" s="152"/>
      <c r="FCE533" s="152"/>
      <c r="FCF533" s="152"/>
      <c r="FCG533" s="152"/>
      <c r="FCH533" s="152"/>
      <c r="FCI533" s="152"/>
      <c r="FCJ533" s="152"/>
      <c r="FCK533" s="152"/>
      <c r="FCL533" s="152"/>
      <c r="FCM533" s="152"/>
      <c r="FCN533" s="152"/>
      <c r="FCO533" s="152"/>
      <c r="FCP533" s="152"/>
      <c r="FCQ533" s="152"/>
      <c r="FCR533" s="152"/>
      <c r="FCS533" s="152"/>
      <c r="FCT533" s="152"/>
      <c r="FCU533" s="152"/>
      <c r="FCV533" s="152"/>
      <c r="FCW533" s="152"/>
      <c r="FCX533" s="152"/>
      <c r="FCY533" s="152"/>
      <c r="FCZ533" s="152"/>
      <c r="FDA533" s="152"/>
      <c r="FDB533" s="152"/>
      <c r="FDC533" s="152"/>
      <c r="FDD533" s="152"/>
      <c r="FDE533" s="152"/>
      <c r="FDF533" s="152"/>
      <c r="FDG533" s="152"/>
      <c r="FDH533" s="152"/>
      <c r="FDI533" s="152"/>
      <c r="FDJ533" s="152"/>
      <c r="FDK533" s="152"/>
      <c r="FDL533" s="152"/>
      <c r="FDM533" s="152"/>
      <c r="FDN533" s="152"/>
      <c r="FDO533" s="152"/>
      <c r="FDP533" s="152"/>
      <c r="FDQ533" s="152"/>
      <c r="FDR533" s="152"/>
      <c r="FDS533" s="152"/>
      <c r="FDT533" s="152"/>
      <c r="FDU533" s="152"/>
      <c r="FDV533" s="152"/>
      <c r="FDW533" s="152"/>
      <c r="FDX533" s="152"/>
      <c r="FDY533" s="152"/>
      <c r="FDZ533" s="152"/>
      <c r="FEA533" s="152"/>
      <c r="FEB533" s="152"/>
      <c r="FEC533" s="152"/>
      <c r="FED533" s="152"/>
      <c r="FEE533" s="152"/>
      <c r="FEF533" s="152"/>
      <c r="FEG533" s="152"/>
      <c r="FEH533" s="152"/>
      <c r="FEI533" s="152"/>
      <c r="FEJ533" s="152"/>
      <c r="FEK533" s="152"/>
      <c r="FEL533" s="152"/>
      <c r="FEM533" s="152"/>
      <c r="FEN533" s="152"/>
      <c r="FEO533" s="152"/>
      <c r="FEP533" s="152"/>
      <c r="FEQ533" s="152"/>
      <c r="FER533" s="152"/>
      <c r="FES533" s="152"/>
      <c r="FET533" s="152"/>
      <c r="FEU533" s="152"/>
      <c r="FEV533" s="152"/>
      <c r="FEW533" s="152"/>
      <c r="FEX533" s="152"/>
      <c r="FEY533" s="152"/>
      <c r="FEZ533" s="152"/>
      <c r="FFA533" s="152"/>
      <c r="FFB533" s="152"/>
      <c r="FFC533" s="152"/>
      <c r="FFD533" s="152"/>
      <c r="FFE533" s="152"/>
      <c r="FFF533" s="152"/>
      <c r="FFG533" s="152"/>
      <c r="FFH533" s="152"/>
      <c r="FFI533" s="152"/>
      <c r="FFJ533" s="152"/>
      <c r="FFK533" s="152"/>
      <c r="FFL533" s="152"/>
      <c r="FFM533" s="152"/>
      <c r="FFN533" s="152"/>
      <c r="FFO533" s="152"/>
      <c r="FFP533" s="152"/>
      <c r="FFQ533" s="152"/>
      <c r="FFR533" s="152"/>
      <c r="FFS533" s="152"/>
      <c r="FFT533" s="152"/>
      <c r="FFU533" s="152"/>
      <c r="FFV533" s="152"/>
      <c r="FFW533" s="152"/>
      <c r="FFX533" s="152"/>
      <c r="FFY533" s="152"/>
      <c r="FFZ533" s="152"/>
      <c r="FGA533" s="152"/>
      <c r="FGB533" s="152"/>
      <c r="FGC533" s="152"/>
      <c r="FGD533" s="152"/>
      <c r="FGE533" s="152"/>
      <c r="FGF533" s="152"/>
      <c r="FGG533" s="152"/>
      <c r="FGH533" s="152"/>
      <c r="FGI533" s="152"/>
      <c r="FGJ533" s="152"/>
      <c r="FGK533" s="152"/>
      <c r="FGL533" s="152"/>
      <c r="FGM533" s="152"/>
      <c r="FGN533" s="152"/>
      <c r="FGO533" s="152"/>
      <c r="FGP533" s="152"/>
      <c r="FGQ533" s="152"/>
      <c r="FGR533" s="152"/>
      <c r="FGS533" s="152"/>
      <c r="FGT533" s="152"/>
      <c r="FGU533" s="152"/>
      <c r="FGV533" s="152"/>
      <c r="FGW533" s="152"/>
      <c r="FGX533" s="152"/>
      <c r="FGY533" s="152"/>
      <c r="FGZ533" s="152"/>
      <c r="FHA533" s="152"/>
      <c r="FHB533" s="152"/>
      <c r="FHC533" s="152"/>
      <c r="FHD533" s="152"/>
      <c r="FHE533" s="152"/>
      <c r="FHF533" s="152"/>
      <c r="FHG533" s="152"/>
      <c r="FHH533" s="152"/>
      <c r="FHI533" s="152"/>
      <c r="FHJ533" s="152"/>
      <c r="FHK533" s="152"/>
      <c r="FHL533" s="152"/>
      <c r="FHM533" s="152"/>
      <c r="FHN533" s="152"/>
      <c r="FHO533" s="152"/>
      <c r="FHP533" s="152"/>
      <c r="FHQ533" s="152"/>
      <c r="FHR533" s="152"/>
      <c r="FHS533" s="152"/>
      <c r="FHT533" s="152"/>
      <c r="FHU533" s="152"/>
      <c r="FHV533" s="152"/>
      <c r="FHW533" s="152"/>
      <c r="FHX533" s="152"/>
      <c r="FHY533" s="152"/>
      <c r="FHZ533" s="152"/>
      <c r="FIA533" s="152"/>
      <c r="FIB533" s="152"/>
      <c r="FIC533" s="152"/>
      <c r="FID533" s="152"/>
      <c r="FIE533" s="152"/>
      <c r="FIF533" s="152"/>
      <c r="FIG533" s="152"/>
      <c r="FIH533" s="152"/>
      <c r="FII533" s="152"/>
      <c r="FIJ533" s="152"/>
      <c r="FIK533" s="152"/>
      <c r="FIL533" s="152"/>
      <c r="FIM533" s="152"/>
      <c r="FIN533" s="152"/>
      <c r="FIO533" s="152"/>
      <c r="FIP533" s="152"/>
      <c r="FIQ533" s="152"/>
      <c r="FIR533" s="152"/>
      <c r="FIS533" s="152"/>
      <c r="FIT533" s="152"/>
      <c r="FIU533" s="152"/>
      <c r="FIV533" s="152"/>
      <c r="FIW533" s="152"/>
      <c r="FIX533" s="152"/>
      <c r="FIY533" s="152"/>
      <c r="FIZ533" s="152"/>
      <c r="FJA533" s="152"/>
      <c r="FJB533" s="152"/>
      <c r="FJC533" s="152"/>
      <c r="FJD533" s="152"/>
      <c r="FJE533" s="152"/>
      <c r="FJF533" s="152"/>
      <c r="FJG533" s="152"/>
      <c r="FJH533" s="152"/>
      <c r="FJI533" s="152"/>
      <c r="FJJ533" s="152"/>
      <c r="FJK533" s="152"/>
      <c r="FJL533" s="152"/>
      <c r="FJM533" s="152"/>
      <c r="FJN533" s="152"/>
      <c r="FJO533" s="152"/>
      <c r="FJP533" s="152"/>
      <c r="FJQ533" s="152"/>
      <c r="FJR533" s="152"/>
      <c r="FJS533" s="152"/>
      <c r="FJT533" s="152"/>
      <c r="FJU533" s="152"/>
      <c r="FJV533" s="152"/>
      <c r="FJW533" s="152"/>
      <c r="FJX533" s="152"/>
      <c r="FJY533" s="152"/>
      <c r="FJZ533" s="152"/>
      <c r="FKA533" s="152"/>
      <c r="FKB533" s="152"/>
      <c r="FKC533" s="152"/>
      <c r="FKD533" s="152"/>
      <c r="FKE533" s="152"/>
      <c r="FKF533" s="152"/>
      <c r="FKG533" s="152"/>
      <c r="FKH533" s="152"/>
      <c r="FKI533" s="152"/>
      <c r="FKJ533" s="152"/>
      <c r="FKK533" s="152"/>
      <c r="FKL533" s="152"/>
      <c r="FKM533" s="152"/>
      <c r="FKN533" s="152"/>
      <c r="FKO533" s="152"/>
      <c r="FKP533" s="152"/>
      <c r="FKQ533" s="152"/>
      <c r="FKR533" s="152"/>
      <c r="FKS533" s="152"/>
      <c r="FKT533" s="152"/>
      <c r="FKU533" s="152"/>
      <c r="FKV533" s="152"/>
      <c r="FKW533" s="152"/>
      <c r="FKX533" s="152"/>
      <c r="FKY533" s="152"/>
      <c r="FKZ533" s="152"/>
      <c r="FLA533" s="152"/>
      <c r="FLB533" s="152"/>
      <c r="FLC533" s="152"/>
      <c r="FLD533" s="152"/>
      <c r="FLE533" s="152"/>
      <c r="FLF533" s="152"/>
      <c r="FLG533" s="152"/>
      <c r="FLH533" s="152"/>
      <c r="FLI533" s="152"/>
      <c r="FLJ533" s="152"/>
      <c r="FLK533" s="152"/>
      <c r="FLL533" s="152"/>
      <c r="FLM533" s="152"/>
      <c r="FLN533" s="152"/>
      <c r="FLO533" s="152"/>
      <c r="FLP533" s="152"/>
      <c r="FLQ533" s="152"/>
      <c r="FLR533" s="152"/>
      <c r="FLS533" s="152"/>
      <c r="FLT533" s="152"/>
      <c r="FLU533" s="152"/>
      <c r="FLV533" s="152"/>
      <c r="FLW533" s="152"/>
      <c r="FLX533" s="152"/>
      <c r="FLY533" s="152"/>
      <c r="FLZ533" s="152"/>
      <c r="FMA533" s="152"/>
      <c r="FMB533" s="152"/>
      <c r="FMC533" s="152"/>
      <c r="FMD533" s="152"/>
      <c r="FME533" s="152"/>
      <c r="FMF533" s="152"/>
      <c r="FMG533" s="152"/>
      <c r="FMH533" s="152"/>
      <c r="FMI533" s="152"/>
      <c r="FMJ533" s="152"/>
      <c r="FMK533" s="152"/>
      <c r="FML533" s="152"/>
      <c r="FMM533" s="152"/>
      <c r="FMN533" s="152"/>
      <c r="FMO533" s="152"/>
      <c r="FMP533" s="152"/>
      <c r="FMQ533" s="152"/>
      <c r="FMR533" s="152"/>
      <c r="FMS533" s="152"/>
      <c r="FMT533" s="152"/>
      <c r="FMU533" s="152"/>
      <c r="FMV533" s="152"/>
      <c r="FMW533" s="152"/>
      <c r="FMX533" s="152"/>
      <c r="FMY533" s="152"/>
      <c r="FMZ533" s="152"/>
      <c r="FNA533" s="152"/>
      <c r="FNB533" s="152"/>
      <c r="FNC533" s="152"/>
      <c r="FND533" s="152"/>
      <c r="FNE533" s="152"/>
      <c r="FNF533" s="152"/>
      <c r="FNG533" s="152"/>
      <c r="FNH533" s="152"/>
      <c r="FNI533" s="152"/>
      <c r="FNJ533" s="152"/>
      <c r="FNK533" s="152"/>
      <c r="FNL533" s="152"/>
      <c r="FNM533" s="152"/>
      <c r="FNN533" s="152"/>
      <c r="FNO533" s="152"/>
      <c r="FNP533" s="152"/>
      <c r="FNQ533" s="152"/>
      <c r="FNR533" s="152"/>
      <c r="FNS533" s="152"/>
      <c r="FNT533" s="152"/>
      <c r="FNU533" s="152"/>
      <c r="FNV533" s="152"/>
      <c r="FNW533" s="152"/>
      <c r="FNX533" s="152"/>
      <c r="FNY533" s="152"/>
      <c r="FNZ533" s="152"/>
      <c r="FOA533" s="152"/>
      <c r="FOB533" s="152"/>
      <c r="FOC533" s="152"/>
      <c r="FOD533" s="152"/>
      <c r="FOE533" s="152"/>
      <c r="FOF533" s="152"/>
      <c r="FOG533" s="152"/>
      <c r="FOH533" s="152"/>
      <c r="FOI533" s="152"/>
      <c r="FOJ533" s="152"/>
      <c r="FOK533" s="152"/>
      <c r="FOL533" s="152"/>
      <c r="FOM533" s="152"/>
      <c r="FON533" s="152"/>
      <c r="FOO533" s="152"/>
      <c r="FOP533" s="152"/>
      <c r="FOQ533" s="152"/>
      <c r="FOR533" s="152"/>
      <c r="FOS533" s="152"/>
      <c r="FOT533" s="152"/>
      <c r="FOU533" s="152"/>
      <c r="FOV533" s="152"/>
      <c r="FOW533" s="152"/>
      <c r="FOX533" s="152"/>
      <c r="FOY533" s="152"/>
      <c r="FOZ533" s="152"/>
      <c r="FPA533" s="152"/>
      <c r="FPB533" s="152"/>
      <c r="FPC533" s="152"/>
      <c r="FPD533" s="152"/>
      <c r="FPE533" s="152"/>
      <c r="FPF533" s="152"/>
      <c r="FPG533" s="152"/>
      <c r="FPH533" s="152"/>
      <c r="FPI533" s="152"/>
      <c r="FPJ533" s="152"/>
      <c r="FPK533" s="152"/>
      <c r="FPL533" s="152"/>
      <c r="FPM533" s="152"/>
      <c r="FPN533" s="152"/>
      <c r="FPO533" s="152"/>
      <c r="FPP533" s="152"/>
      <c r="FPQ533" s="152"/>
      <c r="FPR533" s="152"/>
      <c r="FPS533" s="152"/>
      <c r="FPT533" s="152"/>
      <c r="FPU533" s="152"/>
      <c r="FPV533" s="152"/>
      <c r="FPW533" s="152"/>
      <c r="FPX533" s="152"/>
      <c r="FPY533" s="152"/>
      <c r="FPZ533" s="152"/>
      <c r="FQA533" s="152"/>
      <c r="FQB533" s="152"/>
      <c r="FQC533" s="152"/>
      <c r="FQD533" s="152"/>
      <c r="FQE533" s="152"/>
      <c r="FQF533" s="152"/>
      <c r="FQG533" s="152"/>
      <c r="FQH533" s="152"/>
      <c r="FQI533" s="152"/>
      <c r="FQJ533" s="152"/>
      <c r="FQK533" s="152"/>
      <c r="FQL533" s="152"/>
      <c r="FQM533" s="152"/>
      <c r="FQN533" s="152"/>
      <c r="FQO533" s="152"/>
      <c r="FQP533" s="152"/>
      <c r="FQQ533" s="152"/>
      <c r="FQR533" s="152"/>
      <c r="FQS533" s="152"/>
      <c r="FQT533" s="152"/>
      <c r="FQU533" s="152"/>
      <c r="FQV533" s="152"/>
      <c r="FQW533" s="152"/>
      <c r="FQX533" s="152"/>
      <c r="FQY533" s="152"/>
      <c r="FQZ533" s="152"/>
      <c r="FRA533" s="152"/>
      <c r="FRB533" s="152"/>
      <c r="FRC533" s="152"/>
      <c r="FRD533" s="152"/>
      <c r="FRE533" s="152"/>
      <c r="FRF533" s="152"/>
      <c r="FRG533" s="152"/>
      <c r="FRH533" s="152"/>
      <c r="FRI533" s="152"/>
      <c r="FRJ533" s="152"/>
      <c r="FRK533" s="152"/>
      <c r="FRL533" s="152"/>
      <c r="FRM533" s="152"/>
      <c r="FRN533" s="152"/>
      <c r="FRO533" s="152"/>
      <c r="FRP533" s="152"/>
      <c r="FRQ533" s="152"/>
      <c r="FRR533" s="152"/>
      <c r="FRS533" s="152"/>
      <c r="FRT533" s="152"/>
      <c r="FRU533" s="152"/>
      <c r="FRV533" s="152"/>
      <c r="FRW533" s="152"/>
      <c r="FRX533" s="152"/>
      <c r="FRY533" s="152"/>
      <c r="FRZ533" s="152"/>
      <c r="FSA533" s="152"/>
      <c r="FSB533" s="152"/>
      <c r="FSC533" s="152"/>
      <c r="FSD533" s="152"/>
      <c r="FSE533" s="152"/>
      <c r="FSF533" s="152"/>
      <c r="FSG533" s="152"/>
      <c r="FSH533" s="152"/>
      <c r="FSI533" s="152"/>
      <c r="FSJ533" s="152"/>
      <c r="FSK533" s="152"/>
      <c r="FSL533" s="152"/>
      <c r="FSM533" s="152"/>
      <c r="FSN533" s="152"/>
      <c r="FSO533" s="152"/>
      <c r="FSP533" s="152"/>
      <c r="FSQ533" s="152"/>
      <c r="FSR533" s="152"/>
      <c r="FSS533" s="152"/>
      <c r="FST533" s="152"/>
      <c r="FSU533" s="152"/>
      <c r="FSV533" s="152"/>
      <c r="FSW533" s="152"/>
      <c r="FSX533" s="152"/>
      <c r="FSY533" s="152"/>
      <c r="FSZ533" s="152"/>
      <c r="FTA533" s="152"/>
      <c r="FTB533" s="152"/>
      <c r="FTC533" s="152"/>
      <c r="FTD533" s="152"/>
      <c r="FTE533" s="152"/>
      <c r="FTF533" s="152"/>
      <c r="FTG533" s="152"/>
      <c r="FTH533" s="152"/>
      <c r="FTI533" s="152"/>
      <c r="FTJ533" s="152"/>
      <c r="FTK533" s="152"/>
      <c r="FTL533" s="152"/>
      <c r="FTM533" s="152"/>
      <c r="FTN533" s="152"/>
      <c r="FTO533" s="152"/>
      <c r="FTP533" s="152"/>
      <c r="FTQ533" s="152"/>
      <c r="FTR533" s="152"/>
      <c r="FTS533" s="152"/>
      <c r="FTT533" s="152"/>
      <c r="FTU533" s="152"/>
      <c r="FTV533" s="152"/>
      <c r="FTW533" s="152"/>
      <c r="FTX533" s="152"/>
      <c r="FTY533" s="152"/>
      <c r="FTZ533" s="152"/>
      <c r="FUA533" s="152"/>
      <c r="FUB533" s="152"/>
      <c r="FUC533" s="152"/>
      <c r="FUD533" s="152"/>
      <c r="FUE533" s="152"/>
      <c r="FUF533" s="152"/>
      <c r="FUG533" s="152"/>
      <c r="FUH533" s="152"/>
      <c r="FUI533" s="152"/>
      <c r="FUJ533" s="152"/>
      <c r="FUK533" s="152"/>
      <c r="FUL533" s="152"/>
      <c r="FUM533" s="152"/>
      <c r="FUN533" s="152"/>
      <c r="FUO533" s="152"/>
      <c r="FUP533" s="152"/>
      <c r="FUQ533" s="152"/>
      <c r="FUR533" s="152"/>
      <c r="FUS533" s="152"/>
      <c r="FUT533" s="152"/>
      <c r="FUU533" s="152"/>
      <c r="FUV533" s="152"/>
      <c r="FUW533" s="152"/>
      <c r="FUX533" s="152"/>
      <c r="FUY533" s="152"/>
      <c r="FUZ533" s="152"/>
      <c r="FVA533" s="152"/>
      <c r="FVB533" s="152"/>
      <c r="FVC533" s="152"/>
      <c r="FVD533" s="152"/>
      <c r="FVE533" s="152"/>
      <c r="FVF533" s="152"/>
      <c r="FVG533" s="152"/>
      <c r="FVH533" s="152"/>
      <c r="FVI533" s="152"/>
      <c r="FVJ533" s="152"/>
      <c r="FVK533" s="152"/>
      <c r="FVL533" s="152"/>
      <c r="FVM533" s="152"/>
      <c r="FVN533" s="152"/>
      <c r="FVO533" s="152"/>
      <c r="FVP533" s="152"/>
      <c r="FVQ533" s="152"/>
      <c r="FVR533" s="152"/>
      <c r="FVS533" s="152"/>
      <c r="FVT533" s="152"/>
      <c r="FVU533" s="152"/>
      <c r="FVV533" s="152"/>
      <c r="FVW533" s="152"/>
      <c r="FVX533" s="152"/>
      <c r="FVY533" s="152"/>
      <c r="FVZ533" s="152"/>
      <c r="FWA533" s="152"/>
      <c r="FWB533" s="152"/>
      <c r="FWC533" s="152"/>
      <c r="FWD533" s="152"/>
      <c r="FWE533" s="152"/>
      <c r="FWF533" s="152"/>
      <c r="FWG533" s="152"/>
      <c r="FWH533" s="152"/>
      <c r="FWI533" s="152"/>
      <c r="FWJ533" s="152"/>
      <c r="FWK533" s="152"/>
      <c r="FWL533" s="152"/>
      <c r="FWM533" s="152"/>
      <c r="FWN533" s="152"/>
      <c r="FWO533" s="152"/>
      <c r="FWP533" s="152"/>
      <c r="FWQ533" s="152"/>
      <c r="FWR533" s="152"/>
      <c r="FWS533" s="152"/>
      <c r="FWT533" s="152"/>
      <c r="FWU533" s="152"/>
      <c r="FWV533" s="152"/>
      <c r="FWW533" s="152"/>
      <c r="FWX533" s="152"/>
      <c r="FWY533" s="152"/>
      <c r="FWZ533" s="152"/>
      <c r="FXA533" s="152"/>
      <c r="FXB533" s="152"/>
      <c r="FXC533" s="152"/>
      <c r="FXD533" s="152"/>
      <c r="FXE533" s="152"/>
      <c r="FXF533" s="152"/>
      <c r="FXG533" s="152"/>
      <c r="FXH533" s="152"/>
      <c r="FXI533" s="152"/>
      <c r="FXJ533" s="152"/>
      <c r="FXK533" s="152"/>
      <c r="FXL533" s="152"/>
      <c r="FXM533" s="152"/>
      <c r="FXN533" s="152"/>
      <c r="FXO533" s="152"/>
      <c r="FXP533" s="152"/>
      <c r="FXQ533" s="152"/>
      <c r="FXR533" s="152"/>
      <c r="FXS533" s="152"/>
      <c r="FXT533" s="152"/>
      <c r="FXU533" s="152"/>
      <c r="FXV533" s="152"/>
      <c r="FXW533" s="152"/>
      <c r="FXX533" s="152"/>
      <c r="FXY533" s="152"/>
      <c r="FXZ533" s="152"/>
      <c r="FYA533" s="152"/>
      <c r="FYB533" s="152"/>
      <c r="FYC533" s="152"/>
      <c r="FYD533" s="152"/>
      <c r="FYE533" s="152"/>
      <c r="FYF533" s="152"/>
      <c r="FYG533" s="152"/>
      <c r="FYH533" s="152"/>
      <c r="FYI533" s="152"/>
      <c r="FYJ533" s="152"/>
      <c r="FYK533" s="152"/>
      <c r="FYL533" s="152"/>
      <c r="FYM533" s="152"/>
      <c r="FYN533" s="152"/>
      <c r="FYO533" s="152"/>
      <c r="FYP533" s="152"/>
      <c r="FYQ533" s="152"/>
      <c r="FYR533" s="152"/>
      <c r="FYS533" s="152"/>
      <c r="FYT533" s="152"/>
      <c r="FYU533" s="152"/>
      <c r="FYV533" s="152"/>
      <c r="FYW533" s="152"/>
      <c r="FYX533" s="152"/>
      <c r="FYY533" s="152"/>
      <c r="FYZ533" s="152"/>
      <c r="FZA533" s="152"/>
      <c r="FZB533" s="152"/>
      <c r="FZC533" s="152"/>
      <c r="FZD533" s="152"/>
      <c r="FZE533" s="152"/>
      <c r="FZF533" s="152"/>
      <c r="FZG533" s="152"/>
      <c r="FZH533" s="152"/>
      <c r="FZI533" s="152"/>
      <c r="FZJ533" s="152"/>
      <c r="FZK533" s="152"/>
      <c r="FZL533" s="152"/>
      <c r="FZM533" s="152"/>
      <c r="FZN533" s="152"/>
      <c r="FZO533" s="152"/>
      <c r="FZP533" s="152"/>
      <c r="FZQ533" s="152"/>
      <c r="FZR533" s="152"/>
      <c r="FZS533" s="152"/>
      <c r="FZT533" s="152"/>
      <c r="FZU533" s="152"/>
      <c r="FZV533" s="152"/>
      <c r="FZW533" s="152"/>
      <c r="FZX533" s="152"/>
      <c r="FZY533" s="152"/>
      <c r="FZZ533" s="152"/>
      <c r="GAA533" s="152"/>
      <c r="GAB533" s="152"/>
      <c r="GAC533" s="152"/>
      <c r="GAD533" s="152"/>
      <c r="GAE533" s="152"/>
      <c r="GAF533" s="152"/>
      <c r="GAG533" s="152"/>
      <c r="GAH533" s="152"/>
      <c r="GAI533" s="152"/>
      <c r="GAJ533" s="152"/>
      <c r="GAK533" s="152"/>
      <c r="GAL533" s="152"/>
      <c r="GAM533" s="152"/>
      <c r="GAN533" s="152"/>
      <c r="GAO533" s="152"/>
      <c r="GAP533" s="152"/>
      <c r="GAQ533" s="152"/>
      <c r="GAR533" s="152"/>
      <c r="GAS533" s="152"/>
      <c r="GAT533" s="152"/>
      <c r="GAU533" s="152"/>
      <c r="GAV533" s="152"/>
      <c r="GAW533" s="152"/>
      <c r="GAX533" s="152"/>
      <c r="GAY533" s="152"/>
      <c r="GAZ533" s="152"/>
      <c r="GBA533" s="152"/>
      <c r="GBB533" s="152"/>
      <c r="GBC533" s="152"/>
      <c r="GBD533" s="152"/>
      <c r="GBE533" s="152"/>
      <c r="GBF533" s="152"/>
      <c r="GBG533" s="152"/>
      <c r="GBH533" s="152"/>
      <c r="GBI533" s="152"/>
      <c r="GBJ533" s="152"/>
      <c r="GBK533" s="152"/>
      <c r="GBL533" s="152"/>
      <c r="GBM533" s="152"/>
      <c r="GBN533" s="152"/>
      <c r="GBO533" s="152"/>
      <c r="GBP533" s="152"/>
      <c r="GBQ533" s="152"/>
      <c r="GBR533" s="152"/>
      <c r="GBS533" s="152"/>
      <c r="GBT533" s="152"/>
      <c r="GBU533" s="152"/>
      <c r="GBV533" s="152"/>
      <c r="GBW533" s="152"/>
      <c r="GBX533" s="152"/>
      <c r="GBY533" s="152"/>
      <c r="GBZ533" s="152"/>
      <c r="GCA533" s="152"/>
      <c r="GCB533" s="152"/>
      <c r="GCC533" s="152"/>
      <c r="GCD533" s="152"/>
      <c r="GCE533" s="152"/>
      <c r="GCF533" s="152"/>
      <c r="GCG533" s="152"/>
      <c r="GCH533" s="152"/>
      <c r="GCI533" s="152"/>
      <c r="GCJ533" s="152"/>
      <c r="GCK533" s="152"/>
      <c r="GCL533" s="152"/>
      <c r="GCM533" s="152"/>
      <c r="GCN533" s="152"/>
      <c r="GCO533" s="152"/>
      <c r="GCP533" s="152"/>
      <c r="GCQ533" s="152"/>
      <c r="GCR533" s="152"/>
      <c r="GCS533" s="152"/>
      <c r="GCT533" s="152"/>
      <c r="GCU533" s="152"/>
      <c r="GCV533" s="152"/>
      <c r="GCW533" s="152"/>
      <c r="GCX533" s="152"/>
      <c r="GCY533" s="152"/>
      <c r="GCZ533" s="152"/>
      <c r="GDA533" s="152"/>
      <c r="GDB533" s="152"/>
      <c r="GDC533" s="152"/>
      <c r="GDD533" s="152"/>
      <c r="GDE533" s="152"/>
      <c r="GDF533" s="152"/>
      <c r="GDG533" s="152"/>
      <c r="GDH533" s="152"/>
      <c r="GDI533" s="152"/>
      <c r="GDJ533" s="152"/>
      <c r="GDK533" s="152"/>
      <c r="GDL533" s="152"/>
      <c r="GDM533" s="152"/>
      <c r="GDN533" s="152"/>
      <c r="GDO533" s="152"/>
      <c r="GDP533" s="152"/>
      <c r="GDQ533" s="152"/>
      <c r="GDR533" s="152"/>
      <c r="GDS533" s="152"/>
      <c r="GDT533" s="152"/>
      <c r="GDU533" s="152"/>
      <c r="GDV533" s="152"/>
      <c r="GDW533" s="152"/>
      <c r="GDX533" s="152"/>
      <c r="GDY533" s="152"/>
      <c r="GDZ533" s="152"/>
      <c r="GEA533" s="152"/>
      <c r="GEB533" s="152"/>
      <c r="GEC533" s="152"/>
      <c r="GED533" s="152"/>
      <c r="GEE533" s="152"/>
      <c r="GEF533" s="152"/>
      <c r="GEG533" s="152"/>
      <c r="GEH533" s="152"/>
      <c r="GEI533" s="152"/>
      <c r="GEJ533" s="152"/>
      <c r="GEK533" s="152"/>
      <c r="GEL533" s="152"/>
      <c r="GEM533" s="152"/>
      <c r="GEN533" s="152"/>
      <c r="GEO533" s="152"/>
      <c r="GEP533" s="152"/>
      <c r="GEQ533" s="152"/>
      <c r="GER533" s="152"/>
      <c r="GES533" s="152"/>
      <c r="GET533" s="152"/>
      <c r="GEU533" s="152"/>
      <c r="GEV533" s="152"/>
      <c r="GEW533" s="152"/>
      <c r="GEX533" s="152"/>
      <c r="GEY533" s="152"/>
      <c r="GEZ533" s="152"/>
      <c r="GFA533" s="152"/>
      <c r="GFB533" s="152"/>
      <c r="GFC533" s="152"/>
      <c r="GFD533" s="152"/>
      <c r="GFE533" s="152"/>
      <c r="GFF533" s="152"/>
      <c r="GFG533" s="152"/>
      <c r="GFH533" s="152"/>
      <c r="GFI533" s="152"/>
      <c r="GFJ533" s="152"/>
      <c r="GFK533" s="152"/>
      <c r="GFL533" s="152"/>
      <c r="GFM533" s="152"/>
      <c r="GFN533" s="152"/>
      <c r="GFO533" s="152"/>
      <c r="GFP533" s="152"/>
      <c r="GFQ533" s="152"/>
      <c r="GFR533" s="152"/>
      <c r="GFS533" s="152"/>
      <c r="GFT533" s="152"/>
      <c r="GFU533" s="152"/>
      <c r="GFV533" s="152"/>
      <c r="GFW533" s="152"/>
      <c r="GFX533" s="152"/>
      <c r="GFY533" s="152"/>
      <c r="GFZ533" s="152"/>
      <c r="GGA533" s="152"/>
      <c r="GGB533" s="152"/>
      <c r="GGC533" s="152"/>
      <c r="GGD533" s="152"/>
      <c r="GGE533" s="152"/>
      <c r="GGF533" s="152"/>
      <c r="GGG533" s="152"/>
      <c r="GGH533" s="152"/>
      <c r="GGI533" s="152"/>
      <c r="GGJ533" s="152"/>
      <c r="GGK533" s="152"/>
      <c r="GGL533" s="152"/>
      <c r="GGM533" s="152"/>
      <c r="GGN533" s="152"/>
      <c r="GGO533" s="152"/>
      <c r="GGP533" s="152"/>
      <c r="GGQ533" s="152"/>
      <c r="GGR533" s="152"/>
      <c r="GGS533" s="152"/>
      <c r="GGT533" s="152"/>
      <c r="GGU533" s="152"/>
      <c r="GGV533" s="152"/>
      <c r="GGW533" s="152"/>
      <c r="GGX533" s="152"/>
      <c r="GGY533" s="152"/>
      <c r="GGZ533" s="152"/>
      <c r="GHA533" s="152"/>
      <c r="GHB533" s="152"/>
      <c r="GHC533" s="152"/>
      <c r="GHD533" s="152"/>
      <c r="GHE533" s="152"/>
      <c r="GHF533" s="152"/>
      <c r="GHG533" s="152"/>
      <c r="GHH533" s="152"/>
      <c r="GHI533" s="152"/>
      <c r="GHJ533" s="152"/>
      <c r="GHK533" s="152"/>
      <c r="GHL533" s="152"/>
      <c r="GHM533" s="152"/>
      <c r="GHN533" s="152"/>
      <c r="GHO533" s="152"/>
      <c r="GHP533" s="152"/>
      <c r="GHQ533" s="152"/>
      <c r="GHR533" s="152"/>
      <c r="GHS533" s="152"/>
      <c r="GHT533" s="152"/>
      <c r="GHU533" s="152"/>
      <c r="GHV533" s="152"/>
      <c r="GHW533" s="152"/>
      <c r="GHX533" s="152"/>
      <c r="GHY533" s="152"/>
      <c r="GHZ533" s="152"/>
      <c r="GIA533" s="152"/>
      <c r="GIB533" s="152"/>
      <c r="GIC533" s="152"/>
      <c r="GID533" s="152"/>
      <c r="GIE533" s="152"/>
      <c r="GIF533" s="152"/>
      <c r="GIG533" s="152"/>
      <c r="GIH533" s="152"/>
      <c r="GII533" s="152"/>
      <c r="GIJ533" s="152"/>
      <c r="GIK533" s="152"/>
      <c r="GIL533" s="152"/>
      <c r="GIM533" s="152"/>
      <c r="GIN533" s="152"/>
      <c r="GIO533" s="152"/>
      <c r="GIP533" s="152"/>
      <c r="GIQ533" s="152"/>
      <c r="GIR533" s="152"/>
      <c r="GIS533" s="152"/>
      <c r="GIT533" s="152"/>
      <c r="GIU533" s="152"/>
      <c r="GIV533" s="152"/>
      <c r="GIW533" s="152"/>
      <c r="GIX533" s="152"/>
      <c r="GIY533" s="152"/>
      <c r="GIZ533" s="152"/>
      <c r="GJA533" s="152"/>
      <c r="GJB533" s="152"/>
      <c r="GJC533" s="152"/>
      <c r="GJD533" s="152"/>
      <c r="GJE533" s="152"/>
      <c r="GJF533" s="152"/>
      <c r="GJG533" s="152"/>
      <c r="GJH533" s="152"/>
      <c r="GJI533" s="152"/>
      <c r="GJJ533" s="152"/>
      <c r="GJK533" s="152"/>
      <c r="GJL533" s="152"/>
      <c r="GJM533" s="152"/>
      <c r="GJN533" s="152"/>
      <c r="GJO533" s="152"/>
      <c r="GJP533" s="152"/>
      <c r="GJQ533" s="152"/>
      <c r="GJR533" s="152"/>
      <c r="GJS533" s="152"/>
      <c r="GJT533" s="152"/>
      <c r="GJU533" s="152"/>
      <c r="GJV533" s="152"/>
      <c r="GJW533" s="152"/>
      <c r="GJX533" s="152"/>
      <c r="GJY533" s="152"/>
      <c r="GJZ533" s="152"/>
      <c r="GKA533" s="152"/>
      <c r="GKB533" s="152"/>
      <c r="GKC533" s="152"/>
      <c r="GKD533" s="152"/>
      <c r="GKE533" s="152"/>
      <c r="GKF533" s="152"/>
      <c r="GKG533" s="152"/>
      <c r="GKH533" s="152"/>
      <c r="GKI533" s="152"/>
      <c r="GKJ533" s="152"/>
      <c r="GKK533" s="152"/>
      <c r="GKL533" s="152"/>
      <c r="GKM533" s="152"/>
      <c r="GKN533" s="152"/>
      <c r="GKO533" s="152"/>
      <c r="GKP533" s="152"/>
      <c r="GKQ533" s="152"/>
      <c r="GKR533" s="152"/>
      <c r="GKS533" s="152"/>
      <c r="GKT533" s="152"/>
      <c r="GKU533" s="152"/>
      <c r="GKV533" s="152"/>
      <c r="GKW533" s="152"/>
      <c r="GKX533" s="152"/>
      <c r="GKY533" s="152"/>
      <c r="GKZ533" s="152"/>
      <c r="GLA533" s="152"/>
      <c r="GLB533" s="152"/>
      <c r="GLC533" s="152"/>
      <c r="GLD533" s="152"/>
      <c r="GLE533" s="152"/>
      <c r="GLF533" s="152"/>
      <c r="GLG533" s="152"/>
      <c r="GLH533" s="152"/>
      <c r="GLI533" s="152"/>
      <c r="GLJ533" s="152"/>
      <c r="GLK533" s="152"/>
      <c r="GLL533" s="152"/>
      <c r="GLM533" s="152"/>
      <c r="GLN533" s="152"/>
      <c r="GLO533" s="152"/>
      <c r="GLP533" s="152"/>
      <c r="GLQ533" s="152"/>
      <c r="GLR533" s="152"/>
      <c r="GLS533" s="152"/>
      <c r="GLT533" s="152"/>
      <c r="GLU533" s="152"/>
      <c r="GLV533" s="152"/>
      <c r="GLW533" s="152"/>
      <c r="GLX533" s="152"/>
      <c r="GLY533" s="152"/>
      <c r="GLZ533" s="152"/>
      <c r="GMA533" s="152"/>
      <c r="GMB533" s="152"/>
      <c r="GMC533" s="152"/>
      <c r="GMD533" s="152"/>
      <c r="GME533" s="152"/>
      <c r="GMF533" s="152"/>
      <c r="GMG533" s="152"/>
      <c r="GMH533" s="152"/>
      <c r="GMI533" s="152"/>
      <c r="GMJ533" s="152"/>
      <c r="GMK533" s="152"/>
      <c r="GML533" s="152"/>
      <c r="GMM533" s="152"/>
      <c r="GMN533" s="152"/>
      <c r="GMO533" s="152"/>
      <c r="GMP533" s="152"/>
      <c r="GMQ533" s="152"/>
      <c r="GMR533" s="152"/>
      <c r="GMS533" s="152"/>
      <c r="GMT533" s="152"/>
      <c r="GMU533" s="152"/>
      <c r="GMV533" s="152"/>
      <c r="GMW533" s="152"/>
      <c r="GMX533" s="152"/>
      <c r="GMY533" s="152"/>
      <c r="GMZ533" s="152"/>
      <c r="GNA533" s="152"/>
      <c r="GNB533" s="152"/>
      <c r="GNC533" s="152"/>
      <c r="GND533" s="152"/>
      <c r="GNE533" s="152"/>
      <c r="GNF533" s="152"/>
      <c r="GNG533" s="152"/>
      <c r="GNH533" s="152"/>
      <c r="GNI533" s="152"/>
      <c r="GNJ533" s="152"/>
      <c r="GNK533" s="152"/>
      <c r="GNL533" s="152"/>
      <c r="GNM533" s="152"/>
      <c r="GNN533" s="152"/>
      <c r="GNO533" s="152"/>
      <c r="GNP533" s="152"/>
      <c r="GNQ533" s="152"/>
      <c r="GNR533" s="152"/>
      <c r="GNS533" s="152"/>
      <c r="GNT533" s="152"/>
      <c r="GNU533" s="152"/>
      <c r="GNV533" s="152"/>
      <c r="GNW533" s="152"/>
      <c r="GNX533" s="152"/>
      <c r="GNY533" s="152"/>
      <c r="GNZ533" s="152"/>
      <c r="GOA533" s="152"/>
      <c r="GOB533" s="152"/>
      <c r="GOC533" s="152"/>
      <c r="GOD533" s="152"/>
      <c r="GOE533" s="152"/>
      <c r="GOF533" s="152"/>
      <c r="GOG533" s="152"/>
      <c r="GOH533" s="152"/>
      <c r="GOI533" s="152"/>
      <c r="GOJ533" s="152"/>
      <c r="GOK533" s="152"/>
      <c r="GOL533" s="152"/>
      <c r="GOM533" s="152"/>
      <c r="GON533" s="152"/>
      <c r="GOO533" s="152"/>
      <c r="GOP533" s="152"/>
      <c r="GOQ533" s="152"/>
      <c r="GOR533" s="152"/>
      <c r="GOS533" s="152"/>
      <c r="GOT533" s="152"/>
      <c r="GOU533" s="152"/>
      <c r="GOV533" s="152"/>
      <c r="GOW533" s="152"/>
      <c r="GOX533" s="152"/>
      <c r="GOY533" s="152"/>
      <c r="GOZ533" s="152"/>
      <c r="GPA533" s="152"/>
      <c r="GPB533" s="152"/>
      <c r="GPC533" s="152"/>
      <c r="GPD533" s="152"/>
      <c r="GPE533" s="152"/>
      <c r="GPF533" s="152"/>
      <c r="GPG533" s="152"/>
      <c r="GPH533" s="152"/>
      <c r="GPI533" s="152"/>
      <c r="GPJ533" s="152"/>
      <c r="GPK533" s="152"/>
      <c r="GPL533" s="152"/>
      <c r="GPM533" s="152"/>
      <c r="GPN533" s="152"/>
      <c r="GPO533" s="152"/>
      <c r="GPP533" s="152"/>
      <c r="GPQ533" s="152"/>
      <c r="GPR533" s="152"/>
      <c r="GPS533" s="152"/>
      <c r="GPT533" s="152"/>
      <c r="GPU533" s="152"/>
      <c r="GPV533" s="152"/>
      <c r="GPW533" s="152"/>
      <c r="GPX533" s="152"/>
      <c r="GPY533" s="152"/>
      <c r="GPZ533" s="152"/>
      <c r="GQA533" s="152"/>
      <c r="GQB533" s="152"/>
      <c r="GQC533" s="152"/>
      <c r="GQD533" s="152"/>
      <c r="GQE533" s="152"/>
      <c r="GQF533" s="152"/>
      <c r="GQG533" s="152"/>
      <c r="GQH533" s="152"/>
      <c r="GQI533" s="152"/>
      <c r="GQJ533" s="152"/>
      <c r="GQK533" s="152"/>
      <c r="GQL533" s="152"/>
      <c r="GQM533" s="152"/>
      <c r="GQN533" s="152"/>
      <c r="GQO533" s="152"/>
      <c r="GQP533" s="152"/>
      <c r="GQQ533" s="152"/>
      <c r="GQR533" s="152"/>
      <c r="GQS533" s="152"/>
      <c r="GQT533" s="152"/>
      <c r="GQU533" s="152"/>
      <c r="GQV533" s="152"/>
      <c r="GQW533" s="152"/>
      <c r="GQX533" s="152"/>
      <c r="GQY533" s="152"/>
      <c r="GQZ533" s="152"/>
      <c r="GRA533" s="152"/>
      <c r="GRB533" s="152"/>
      <c r="GRC533" s="152"/>
      <c r="GRD533" s="152"/>
      <c r="GRE533" s="152"/>
      <c r="GRF533" s="152"/>
      <c r="GRG533" s="152"/>
      <c r="GRH533" s="152"/>
      <c r="GRI533" s="152"/>
      <c r="GRJ533" s="152"/>
      <c r="GRK533" s="152"/>
      <c r="GRL533" s="152"/>
      <c r="GRM533" s="152"/>
      <c r="GRN533" s="152"/>
      <c r="GRO533" s="152"/>
      <c r="GRP533" s="152"/>
      <c r="GRQ533" s="152"/>
      <c r="GRR533" s="152"/>
      <c r="GRS533" s="152"/>
      <c r="GRT533" s="152"/>
      <c r="GRU533" s="152"/>
      <c r="GRV533" s="152"/>
      <c r="GRW533" s="152"/>
      <c r="GRX533" s="152"/>
      <c r="GRY533" s="152"/>
      <c r="GRZ533" s="152"/>
      <c r="GSA533" s="152"/>
      <c r="GSB533" s="152"/>
      <c r="GSC533" s="152"/>
      <c r="GSD533" s="152"/>
      <c r="GSE533" s="152"/>
      <c r="GSF533" s="152"/>
      <c r="GSG533" s="152"/>
      <c r="GSH533" s="152"/>
      <c r="GSI533" s="152"/>
      <c r="GSJ533" s="152"/>
      <c r="GSK533" s="152"/>
      <c r="GSL533" s="152"/>
      <c r="GSM533" s="152"/>
      <c r="GSN533" s="152"/>
      <c r="GSO533" s="152"/>
      <c r="GSP533" s="152"/>
      <c r="GSQ533" s="152"/>
      <c r="GSR533" s="152"/>
      <c r="GSS533" s="152"/>
      <c r="GST533" s="152"/>
      <c r="GSU533" s="152"/>
      <c r="GSV533" s="152"/>
      <c r="GSW533" s="152"/>
      <c r="GSX533" s="152"/>
      <c r="GSY533" s="152"/>
      <c r="GSZ533" s="152"/>
      <c r="GTA533" s="152"/>
      <c r="GTB533" s="152"/>
      <c r="GTC533" s="152"/>
      <c r="GTD533" s="152"/>
      <c r="GTE533" s="152"/>
      <c r="GTF533" s="152"/>
      <c r="GTG533" s="152"/>
      <c r="GTH533" s="152"/>
      <c r="GTI533" s="152"/>
      <c r="GTJ533" s="152"/>
      <c r="GTK533" s="152"/>
      <c r="GTL533" s="152"/>
      <c r="GTM533" s="152"/>
      <c r="GTN533" s="152"/>
      <c r="GTO533" s="152"/>
      <c r="GTP533" s="152"/>
      <c r="GTQ533" s="152"/>
      <c r="GTR533" s="152"/>
      <c r="GTS533" s="152"/>
      <c r="GTT533" s="152"/>
      <c r="GTU533" s="152"/>
      <c r="GTV533" s="152"/>
      <c r="GTW533" s="152"/>
      <c r="GTX533" s="152"/>
      <c r="GTY533" s="152"/>
      <c r="GTZ533" s="152"/>
      <c r="GUA533" s="152"/>
      <c r="GUB533" s="152"/>
      <c r="GUC533" s="152"/>
      <c r="GUD533" s="152"/>
      <c r="GUE533" s="152"/>
      <c r="GUF533" s="152"/>
      <c r="GUG533" s="152"/>
      <c r="GUH533" s="152"/>
      <c r="GUI533" s="152"/>
      <c r="GUJ533" s="152"/>
      <c r="GUK533" s="152"/>
      <c r="GUL533" s="152"/>
      <c r="GUM533" s="152"/>
      <c r="GUN533" s="152"/>
      <c r="GUO533" s="152"/>
      <c r="GUP533" s="152"/>
      <c r="GUQ533" s="152"/>
      <c r="GUR533" s="152"/>
      <c r="GUS533" s="152"/>
      <c r="GUT533" s="152"/>
      <c r="GUU533" s="152"/>
      <c r="GUV533" s="152"/>
      <c r="GUW533" s="152"/>
      <c r="GUX533" s="152"/>
      <c r="GUY533" s="152"/>
      <c r="GUZ533" s="152"/>
      <c r="GVA533" s="152"/>
      <c r="GVB533" s="152"/>
      <c r="GVC533" s="152"/>
      <c r="GVD533" s="152"/>
      <c r="GVE533" s="152"/>
      <c r="GVF533" s="152"/>
      <c r="GVG533" s="152"/>
      <c r="GVH533" s="152"/>
      <c r="GVI533" s="152"/>
      <c r="GVJ533" s="152"/>
      <c r="GVK533" s="152"/>
      <c r="GVL533" s="152"/>
      <c r="GVM533" s="152"/>
      <c r="GVN533" s="152"/>
      <c r="GVO533" s="152"/>
      <c r="GVP533" s="152"/>
      <c r="GVQ533" s="152"/>
      <c r="GVR533" s="152"/>
      <c r="GVS533" s="152"/>
      <c r="GVT533" s="152"/>
      <c r="GVU533" s="152"/>
      <c r="GVV533" s="152"/>
      <c r="GVW533" s="152"/>
      <c r="GVX533" s="152"/>
      <c r="GVY533" s="152"/>
      <c r="GVZ533" s="152"/>
      <c r="GWA533" s="152"/>
      <c r="GWB533" s="152"/>
      <c r="GWC533" s="152"/>
      <c r="GWD533" s="152"/>
      <c r="GWE533" s="152"/>
      <c r="GWF533" s="152"/>
      <c r="GWG533" s="152"/>
      <c r="GWH533" s="152"/>
      <c r="GWI533" s="152"/>
      <c r="GWJ533" s="152"/>
      <c r="GWK533" s="152"/>
      <c r="GWL533" s="152"/>
      <c r="GWM533" s="152"/>
      <c r="GWN533" s="152"/>
      <c r="GWO533" s="152"/>
      <c r="GWP533" s="152"/>
      <c r="GWQ533" s="152"/>
      <c r="GWR533" s="152"/>
      <c r="GWS533" s="152"/>
      <c r="GWT533" s="152"/>
      <c r="GWU533" s="152"/>
      <c r="GWV533" s="152"/>
      <c r="GWW533" s="152"/>
      <c r="GWX533" s="152"/>
      <c r="GWY533" s="152"/>
      <c r="GWZ533" s="152"/>
      <c r="GXA533" s="152"/>
      <c r="GXB533" s="152"/>
      <c r="GXC533" s="152"/>
      <c r="GXD533" s="152"/>
      <c r="GXE533" s="152"/>
      <c r="GXF533" s="152"/>
      <c r="GXG533" s="152"/>
      <c r="GXH533" s="152"/>
      <c r="GXI533" s="152"/>
      <c r="GXJ533" s="152"/>
      <c r="GXK533" s="152"/>
      <c r="GXL533" s="152"/>
      <c r="GXM533" s="152"/>
      <c r="GXN533" s="152"/>
      <c r="GXO533" s="152"/>
      <c r="GXP533" s="152"/>
      <c r="GXQ533" s="152"/>
      <c r="GXR533" s="152"/>
      <c r="GXS533" s="152"/>
      <c r="GXT533" s="152"/>
      <c r="GXU533" s="152"/>
      <c r="GXV533" s="152"/>
      <c r="GXW533" s="152"/>
      <c r="GXX533" s="152"/>
      <c r="GXY533" s="152"/>
      <c r="GXZ533" s="152"/>
      <c r="GYA533" s="152"/>
      <c r="GYB533" s="152"/>
      <c r="GYC533" s="152"/>
      <c r="GYD533" s="152"/>
      <c r="GYE533" s="152"/>
      <c r="GYF533" s="152"/>
      <c r="GYG533" s="152"/>
      <c r="GYH533" s="152"/>
      <c r="GYI533" s="152"/>
      <c r="GYJ533" s="152"/>
      <c r="GYK533" s="152"/>
      <c r="GYL533" s="152"/>
      <c r="GYM533" s="152"/>
      <c r="GYN533" s="152"/>
      <c r="GYO533" s="152"/>
      <c r="GYP533" s="152"/>
      <c r="GYQ533" s="152"/>
      <c r="GYR533" s="152"/>
      <c r="GYS533" s="152"/>
      <c r="GYT533" s="152"/>
      <c r="GYU533" s="152"/>
      <c r="GYV533" s="152"/>
      <c r="GYW533" s="152"/>
      <c r="GYX533" s="152"/>
      <c r="GYY533" s="152"/>
      <c r="GYZ533" s="152"/>
      <c r="GZA533" s="152"/>
      <c r="GZB533" s="152"/>
      <c r="GZC533" s="152"/>
      <c r="GZD533" s="152"/>
      <c r="GZE533" s="152"/>
      <c r="GZF533" s="152"/>
      <c r="GZG533" s="152"/>
      <c r="GZH533" s="152"/>
      <c r="GZI533" s="152"/>
      <c r="GZJ533" s="152"/>
      <c r="GZK533" s="152"/>
      <c r="GZL533" s="152"/>
      <c r="GZM533" s="152"/>
      <c r="GZN533" s="152"/>
      <c r="GZO533" s="152"/>
      <c r="GZP533" s="152"/>
      <c r="GZQ533" s="152"/>
      <c r="GZR533" s="152"/>
      <c r="GZS533" s="152"/>
      <c r="GZT533" s="152"/>
      <c r="GZU533" s="152"/>
      <c r="GZV533" s="152"/>
      <c r="GZW533" s="152"/>
      <c r="GZX533" s="152"/>
      <c r="GZY533" s="152"/>
      <c r="GZZ533" s="152"/>
      <c r="HAA533" s="152"/>
      <c r="HAB533" s="152"/>
      <c r="HAC533" s="152"/>
      <c r="HAD533" s="152"/>
      <c r="HAE533" s="152"/>
      <c r="HAF533" s="152"/>
      <c r="HAG533" s="152"/>
      <c r="HAH533" s="152"/>
      <c r="HAI533" s="152"/>
      <c r="HAJ533" s="152"/>
      <c r="HAK533" s="152"/>
      <c r="HAL533" s="152"/>
      <c r="HAM533" s="152"/>
      <c r="HAN533" s="152"/>
      <c r="HAO533" s="152"/>
      <c r="HAP533" s="152"/>
      <c r="HAQ533" s="152"/>
      <c r="HAR533" s="152"/>
      <c r="HAS533" s="152"/>
      <c r="HAT533" s="152"/>
      <c r="HAU533" s="152"/>
      <c r="HAV533" s="152"/>
      <c r="HAW533" s="152"/>
      <c r="HAX533" s="152"/>
      <c r="HAY533" s="152"/>
      <c r="HAZ533" s="152"/>
      <c r="HBA533" s="152"/>
      <c r="HBB533" s="152"/>
      <c r="HBC533" s="152"/>
      <c r="HBD533" s="152"/>
      <c r="HBE533" s="152"/>
      <c r="HBF533" s="152"/>
      <c r="HBG533" s="152"/>
      <c r="HBH533" s="152"/>
      <c r="HBI533" s="152"/>
      <c r="HBJ533" s="152"/>
      <c r="HBK533" s="152"/>
      <c r="HBL533" s="152"/>
      <c r="HBM533" s="152"/>
      <c r="HBN533" s="152"/>
      <c r="HBO533" s="152"/>
      <c r="HBP533" s="152"/>
      <c r="HBQ533" s="152"/>
      <c r="HBR533" s="152"/>
      <c r="HBS533" s="152"/>
      <c r="HBT533" s="152"/>
      <c r="HBU533" s="152"/>
      <c r="HBV533" s="152"/>
      <c r="HBW533" s="152"/>
      <c r="HBX533" s="152"/>
      <c r="HBY533" s="152"/>
      <c r="HBZ533" s="152"/>
      <c r="HCA533" s="152"/>
      <c r="HCB533" s="152"/>
      <c r="HCC533" s="152"/>
      <c r="HCD533" s="152"/>
      <c r="HCE533" s="152"/>
      <c r="HCF533" s="152"/>
      <c r="HCG533" s="152"/>
      <c r="HCH533" s="152"/>
      <c r="HCI533" s="152"/>
      <c r="HCJ533" s="152"/>
      <c r="HCK533" s="152"/>
      <c r="HCL533" s="152"/>
      <c r="HCM533" s="152"/>
      <c r="HCN533" s="152"/>
      <c r="HCO533" s="152"/>
      <c r="HCP533" s="152"/>
      <c r="HCQ533" s="152"/>
      <c r="HCR533" s="152"/>
      <c r="HCS533" s="152"/>
      <c r="HCT533" s="152"/>
      <c r="HCU533" s="152"/>
      <c r="HCV533" s="152"/>
      <c r="HCW533" s="152"/>
      <c r="HCX533" s="152"/>
      <c r="HCY533" s="152"/>
      <c r="HCZ533" s="152"/>
      <c r="HDA533" s="152"/>
      <c r="HDB533" s="152"/>
      <c r="HDC533" s="152"/>
      <c r="HDD533" s="152"/>
      <c r="HDE533" s="152"/>
      <c r="HDF533" s="152"/>
      <c r="HDG533" s="152"/>
      <c r="HDH533" s="152"/>
      <c r="HDI533" s="152"/>
      <c r="HDJ533" s="152"/>
      <c r="HDK533" s="152"/>
      <c r="HDL533" s="152"/>
      <c r="HDM533" s="152"/>
      <c r="HDN533" s="152"/>
      <c r="HDO533" s="152"/>
      <c r="HDP533" s="152"/>
      <c r="HDQ533" s="152"/>
      <c r="HDR533" s="152"/>
      <c r="HDS533" s="152"/>
      <c r="HDT533" s="152"/>
      <c r="HDU533" s="152"/>
      <c r="HDV533" s="152"/>
      <c r="HDW533" s="152"/>
      <c r="HDX533" s="152"/>
      <c r="HDY533" s="152"/>
      <c r="HDZ533" s="152"/>
      <c r="HEA533" s="152"/>
      <c r="HEB533" s="152"/>
      <c r="HEC533" s="152"/>
      <c r="HED533" s="152"/>
      <c r="HEE533" s="152"/>
      <c r="HEF533" s="152"/>
      <c r="HEG533" s="152"/>
      <c r="HEH533" s="152"/>
      <c r="HEI533" s="152"/>
      <c r="HEJ533" s="152"/>
      <c r="HEK533" s="152"/>
      <c r="HEL533" s="152"/>
      <c r="HEM533" s="152"/>
      <c r="HEN533" s="152"/>
      <c r="HEO533" s="152"/>
      <c r="HEP533" s="152"/>
      <c r="HEQ533" s="152"/>
      <c r="HER533" s="152"/>
      <c r="HES533" s="152"/>
      <c r="HET533" s="152"/>
      <c r="HEU533" s="152"/>
      <c r="HEV533" s="152"/>
      <c r="HEW533" s="152"/>
      <c r="HEX533" s="152"/>
      <c r="HEY533" s="152"/>
      <c r="HEZ533" s="152"/>
      <c r="HFA533" s="152"/>
      <c r="HFB533" s="152"/>
      <c r="HFC533" s="152"/>
      <c r="HFD533" s="152"/>
      <c r="HFE533" s="152"/>
      <c r="HFF533" s="152"/>
      <c r="HFG533" s="152"/>
      <c r="HFH533" s="152"/>
      <c r="HFI533" s="152"/>
      <c r="HFJ533" s="152"/>
      <c r="HFK533" s="152"/>
      <c r="HFL533" s="152"/>
      <c r="HFM533" s="152"/>
      <c r="HFN533" s="152"/>
      <c r="HFO533" s="152"/>
      <c r="HFP533" s="152"/>
      <c r="HFQ533" s="152"/>
      <c r="HFR533" s="152"/>
      <c r="HFS533" s="152"/>
      <c r="HFT533" s="152"/>
      <c r="HFU533" s="152"/>
      <c r="HFV533" s="152"/>
      <c r="HFW533" s="152"/>
      <c r="HFX533" s="152"/>
      <c r="HFY533" s="152"/>
      <c r="HFZ533" s="152"/>
      <c r="HGA533" s="152"/>
      <c r="HGB533" s="152"/>
      <c r="HGC533" s="152"/>
      <c r="HGD533" s="152"/>
      <c r="HGE533" s="152"/>
      <c r="HGF533" s="152"/>
      <c r="HGG533" s="152"/>
      <c r="HGH533" s="152"/>
      <c r="HGI533" s="152"/>
      <c r="HGJ533" s="152"/>
      <c r="HGK533" s="152"/>
      <c r="HGL533" s="152"/>
      <c r="HGM533" s="152"/>
      <c r="HGN533" s="152"/>
      <c r="HGO533" s="152"/>
      <c r="HGP533" s="152"/>
      <c r="HGQ533" s="152"/>
      <c r="HGR533" s="152"/>
      <c r="HGS533" s="152"/>
      <c r="HGT533" s="152"/>
      <c r="HGU533" s="152"/>
      <c r="HGV533" s="152"/>
      <c r="HGW533" s="152"/>
      <c r="HGX533" s="152"/>
      <c r="HGY533" s="152"/>
      <c r="HGZ533" s="152"/>
      <c r="HHA533" s="152"/>
      <c r="HHB533" s="152"/>
      <c r="HHC533" s="152"/>
      <c r="HHD533" s="152"/>
      <c r="HHE533" s="152"/>
      <c r="HHF533" s="152"/>
      <c r="HHG533" s="152"/>
      <c r="HHH533" s="152"/>
      <c r="HHI533" s="152"/>
      <c r="HHJ533" s="152"/>
      <c r="HHK533" s="152"/>
      <c r="HHL533" s="152"/>
      <c r="HHM533" s="152"/>
      <c r="HHN533" s="152"/>
      <c r="HHO533" s="152"/>
      <c r="HHP533" s="152"/>
      <c r="HHQ533" s="152"/>
      <c r="HHR533" s="152"/>
      <c r="HHS533" s="152"/>
      <c r="HHT533" s="152"/>
      <c r="HHU533" s="152"/>
      <c r="HHV533" s="152"/>
      <c r="HHW533" s="152"/>
      <c r="HHX533" s="152"/>
      <c r="HHY533" s="152"/>
      <c r="HHZ533" s="152"/>
      <c r="HIA533" s="152"/>
      <c r="HIB533" s="152"/>
      <c r="HIC533" s="152"/>
      <c r="HID533" s="152"/>
      <c r="HIE533" s="152"/>
      <c r="HIF533" s="152"/>
      <c r="HIG533" s="152"/>
      <c r="HIH533" s="152"/>
      <c r="HII533" s="152"/>
      <c r="HIJ533" s="152"/>
      <c r="HIK533" s="152"/>
      <c r="HIL533" s="152"/>
      <c r="HIM533" s="152"/>
      <c r="HIN533" s="152"/>
      <c r="HIO533" s="152"/>
      <c r="HIP533" s="152"/>
      <c r="HIQ533" s="152"/>
      <c r="HIR533" s="152"/>
      <c r="HIS533" s="152"/>
      <c r="HIT533" s="152"/>
      <c r="HIU533" s="152"/>
      <c r="HIV533" s="152"/>
      <c r="HIW533" s="152"/>
      <c r="HIX533" s="152"/>
      <c r="HIY533" s="152"/>
      <c r="HIZ533" s="152"/>
      <c r="HJA533" s="152"/>
      <c r="HJB533" s="152"/>
      <c r="HJC533" s="152"/>
      <c r="HJD533" s="152"/>
      <c r="HJE533" s="152"/>
      <c r="HJF533" s="152"/>
      <c r="HJG533" s="152"/>
      <c r="HJH533" s="152"/>
      <c r="HJI533" s="152"/>
      <c r="HJJ533" s="152"/>
      <c r="HJK533" s="152"/>
      <c r="HJL533" s="152"/>
      <c r="HJM533" s="152"/>
      <c r="HJN533" s="152"/>
      <c r="HJO533" s="152"/>
      <c r="HJP533" s="152"/>
      <c r="HJQ533" s="152"/>
      <c r="HJR533" s="152"/>
      <c r="HJS533" s="152"/>
      <c r="HJT533" s="152"/>
      <c r="HJU533" s="152"/>
      <c r="HJV533" s="152"/>
      <c r="HJW533" s="152"/>
      <c r="HJX533" s="152"/>
      <c r="HJY533" s="152"/>
      <c r="HJZ533" s="152"/>
      <c r="HKA533" s="152"/>
      <c r="HKB533" s="152"/>
      <c r="HKC533" s="152"/>
      <c r="HKD533" s="152"/>
      <c r="HKE533" s="152"/>
      <c r="HKF533" s="152"/>
      <c r="HKG533" s="152"/>
      <c r="HKH533" s="152"/>
      <c r="HKI533" s="152"/>
      <c r="HKJ533" s="152"/>
      <c r="HKK533" s="152"/>
      <c r="HKL533" s="152"/>
      <c r="HKM533" s="152"/>
      <c r="HKN533" s="152"/>
      <c r="HKO533" s="152"/>
      <c r="HKP533" s="152"/>
      <c r="HKQ533" s="152"/>
      <c r="HKR533" s="152"/>
      <c r="HKS533" s="152"/>
      <c r="HKT533" s="152"/>
      <c r="HKU533" s="152"/>
      <c r="HKV533" s="152"/>
      <c r="HKW533" s="152"/>
      <c r="HKX533" s="152"/>
      <c r="HKY533" s="152"/>
      <c r="HKZ533" s="152"/>
      <c r="HLA533" s="152"/>
      <c r="HLB533" s="152"/>
      <c r="HLC533" s="152"/>
      <c r="HLD533" s="152"/>
      <c r="HLE533" s="152"/>
      <c r="HLF533" s="152"/>
      <c r="HLG533" s="152"/>
      <c r="HLH533" s="152"/>
      <c r="HLI533" s="152"/>
      <c r="HLJ533" s="152"/>
      <c r="HLK533" s="152"/>
      <c r="HLL533" s="152"/>
      <c r="HLM533" s="152"/>
      <c r="HLN533" s="152"/>
      <c r="HLO533" s="152"/>
      <c r="HLP533" s="152"/>
      <c r="HLQ533" s="152"/>
      <c r="HLR533" s="152"/>
      <c r="HLS533" s="152"/>
      <c r="HLT533" s="152"/>
      <c r="HLU533" s="152"/>
      <c r="HLV533" s="152"/>
      <c r="HLW533" s="152"/>
      <c r="HLX533" s="152"/>
      <c r="HLY533" s="152"/>
      <c r="HLZ533" s="152"/>
      <c r="HMA533" s="152"/>
      <c r="HMB533" s="152"/>
      <c r="HMC533" s="152"/>
      <c r="HMD533" s="152"/>
      <c r="HME533" s="152"/>
      <c r="HMF533" s="152"/>
      <c r="HMG533" s="152"/>
      <c r="HMH533" s="152"/>
      <c r="HMI533" s="152"/>
      <c r="HMJ533" s="152"/>
      <c r="HMK533" s="152"/>
      <c r="HML533" s="152"/>
      <c r="HMM533" s="152"/>
      <c r="HMN533" s="152"/>
      <c r="HMO533" s="152"/>
      <c r="HMP533" s="152"/>
      <c r="HMQ533" s="152"/>
      <c r="HMR533" s="152"/>
      <c r="HMS533" s="152"/>
      <c r="HMT533" s="152"/>
      <c r="HMU533" s="152"/>
      <c r="HMV533" s="152"/>
      <c r="HMW533" s="152"/>
      <c r="HMX533" s="152"/>
      <c r="HMY533" s="152"/>
      <c r="HMZ533" s="152"/>
      <c r="HNA533" s="152"/>
      <c r="HNB533" s="152"/>
      <c r="HNC533" s="152"/>
      <c r="HND533" s="152"/>
      <c r="HNE533" s="152"/>
      <c r="HNF533" s="152"/>
      <c r="HNG533" s="152"/>
      <c r="HNH533" s="152"/>
      <c r="HNI533" s="152"/>
      <c r="HNJ533" s="152"/>
      <c r="HNK533" s="152"/>
      <c r="HNL533" s="152"/>
      <c r="HNM533" s="152"/>
      <c r="HNN533" s="152"/>
      <c r="HNO533" s="152"/>
      <c r="HNP533" s="152"/>
      <c r="HNQ533" s="152"/>
      <c r="HNR533" s="152"/>
      <c r="HNS533" s="152"/>
      <c r="HNT533" s="152"/>
      <c r="HNU533" s="152"/>
      <c r="HNV533" s="152"/>
      <c r="HNW533" s="152"/>
      <c r="HNX533" s="152"/>
      <c r="HNY533" s="152"/>
      <c r="HNZ533" s="152"/>
      <c r="HOA533" s="152"/>
      <c r="HOB533" s="152"/>
      <c r="HOC533" s="152"/>
      <c r="HOD533" s="152"/>
      <c r="HOE533" s="152"/>
      <c r="HOF533" s="152"/>
      <c r="HOG533" s="152"/>
      <c r="HOH533" s="152"/>
      <c r="HOI533" s="152"/>
      <c r="HOJ533" s="152"/>
      <c r="HOK533" s="152"/>
      <c r="HOL533" s="152"/>
      <c r="HOM533" s="152"/>
      <c r="HON533" s="152"/>
      <c r="HOO533" s="152"/>
      <c r="HOP533" s="152"/>
      <c r="HOQ533" s="152"/>
      <c r="HOR533" s="152"/>
      <c r="HOS533" s="152"/>
      <c r="HOT533" s="152"/>
      <c r="HOU533" s="152"/>
      <c r="HOV533" s="152"/>
      <c r="HOW533" s="152"/>
      <c r="HOX533" s="152"/>
      <c r="HOY533" s="152"/>
      <c r="HOZ533" s="152"/>
      <c r="HPA533" s="152"/>
      <c r="HPB533" s="152"/>
      <c r="HPC533" s="152"/>
      <c r="HPD533" s="152"/>
      <c r="HPE533" s="152"/>
      <c r="HPF533" s="152"/>
      <c r="HPG533" s="152"/>
      <c r="HPH533" s="152"/>
      <c r="HPI533" s="152"/>
      <c r="HPJ533" s="152"/>
      <c r="HPK533" s="152"/>
      <c r="HPL533" s="152"/>
      <c r="HPM533" s="152"/>
      <c r="HPN533" s="152"/>
      <c r="HPO533" s="152"/>
      <c r="HPP533" s="152"/>
      <c r="HPQ533" s="152"/>
      <c r="HPR533" s="152"/>
      <c r="HPS533" s="152"/>
      <c r="HPT533" s="152"/>
      <c r="HPU533" s="152"/>
      <c r="HPV533" s="152"/>
      <c r="HPW533" s="152"/>
      <c r="HPX533" s="152"/>
      <c r="HPY533" s="152"/>
      <c r="HPZ533" s="152"/>
      <c r="HQA533" s="152"/>
      <c r="HQB533" s="152"/>
      <c r="HQC533" s="152"/>
      <c r="HQD533" s="152"/>
      <c r="HQE533" s="152"/>
      <c r="HQF533" s="152"/>
      <c r="HQG533" s="152"/>
      <c r="HQH533" s="152"/>
      <c r="HQI533" s="152"/>
      <c r="HQJ533" s="152"/>
      <c r="HQK533" s="152"/>
      <c r="HQL533" s="152"/>
      <c r="HQM533" s="152"/>
      <c r="HQN533" s="152"/>
      <c r="HQO533" s="152"/>
      <c r="HQP533" s="152"/>
      <c r="HQQ533" s="152"/>
      <c r="HQR533" s="152"/>
      <c r="HQS533" s="152"/>
      <c r="HQT533" s="152"/>
      <c r="HQU533" s="152"/>
      <c r="HQV533" s="152"/>
      <c r="HQW533" s="152"/>
      <c r="HQX533" s="152"/>
      <c r="HQY533" s="152"/>
      <c r="HQZ533" s="152"/>
      <c r="HRA533" s="152"/>
      <c r="HRB533" s="152"/>
      <c r="HRC533" s="152"/>
      <c r="HRD533" s="152"/>
      <c r="HRE533" s="152"/>
      <c r="HRF533" s="152"/>
      <c r="HRG533" s="152"/>
      <c r="HRH533" s="152"/>
      <c r="HRI533" s="152"/>
      <c r="HRJ533" s="152"/>
      <c r="HRK533" s="152"/>
      <c r="HRL533" s="152"/>
      <c r="HRM533" s="152"/>
      <c r="HRN533" s="152"/>
      <c r="HRO533" s="152"/>
      <c r="HRP533" s="152"/>
      <c r="HRQ533" s="152"/>
      <c r="HRR533" s="152"/>
      <c r="HRS533" s="152"/>
      <c r="HRT533" s="152"/>
      <c r="HRU533" s="152"/>
      <c r="HRV533" s="152"/>
      <c r="HRW533" s="152"/>
      <c r="HRX533" s="152"/>
      <c r="HRY533" s="152"/>
      <c r="HRZ533" s="152"/>
      <c r="HSA533" s="152"/>
      <c r="HSB533" s="152"/>
      <c r="HSC533" s="152"/>
      <c r="HSD533" s="152"/>
      <c r="HSE533" s="152"/>
      <c r="HSF533" s="152"/>
      <c r="HSG533" s="152"/>
      <c r="HSH533" s="152"/>
      <c r="HSI533" s="152"/>
      <c r="HSJ533" s="152"/>
      <c r="HSK533" s="152"/>
      <c r="HSL533" s="152"/>
      <c r="HSM533" s="152"/>
      <c r="HSN533" s="152"/>
      <c r="HSO533" s="152"/>
      <c r="HSP533" s="152"/>
      <c r="HSQ533" s="152"/>
      <c r="HSR533" s="152"/>
      <c r="HSS533" s="152"/>
      <c r="HST533" s="152"/>
      <c r="HSU533" s="152"/>
      <c r="HSV533" s="152"/>
      <c r="HSW533" s="152"/>
      <c r="HSX533" s="152"/>
      <c r="HSY533" s="152"/>
      <c r="HSZ533" s="152"/>
      <c r="HTA533" s="152"/>
      <c r="HTB533" s="152"/>
      <c r="HTC533" s="152"/>
      <c r="HTD533" s="152"/>
      <c r="HTE533" s="152"/>
      <c r="HTF533" s="152"/>
      <c r="HTG533" s="152"/>
      <c r="HTH533" s="152"/>
      <c r="HTI533" s="152"/>
      <c r="HTJ533" s="152"/>
      <c r="HTK533" s="152"/>
      <c r="HTL533" s="152"/>
      <c r="HTM533" s="152"/>
      <c r="HTN533" s="152"/>
      <c r="HTO533" s="152"/>
      <c r="HTP533" s="152"/>
      <c r="HTQ533" s="152"/>
      <c r="HTR533" s="152"/>
      <c r="HTS533" s="152"/>
      <c r="HTT533" s="152"/>
      <c r="HTU533" s="152"/>
      <c r="HTV533" s="152"/>
      <c r="HTW533" s="152"/>
      <c r="HTX533" s="152"/>
      <c r="HTY533" s="152"/>
      <c r="HTZ533" s="152"/>
      <c r="HUA533" s="152"/>
      <c r="HUB533" s="152"/>
      <c r="HUC533" s="152"/>
      <c r="HUD533" s="152"/>
      <c r="HUE533" s="152"/>
      <c r="HUF533" s="152"/>
      <c r="HUG533" s="152"/>
      <c r="HUH533" s="152"/>
      <c r="HUI533" s="152"/>
      <c r="HUJ533" s="152"/>
      <c r="HUK533" s="152"/>
      <c r="HUL533" s="152"/>
      <c r="HUM533" s="152"/>
      <c r="HUN533" s="152"/>
      <c r="HUO533" s="152"/>
      <c r="HUP533" s="152"/>
      <c r="HUQ533" s="152"/>
      <c r="HUR533" s="152"/>
      <c r="HUS533" s="152"/>
      <c r="HUT533" s="152"/>
      <c r="HUU533" s="152"/>
      <c r="HUV533" s="152"/>
      <c r="HUW533" s="152"/>
      <c r="HUX533" s="152"/>
      <c r="HUY533" s="152"/>
      <c r="HUZ533" s="152"/>
      <c r="HVA533" s="152"/>
      <c r="HVB533" s="152"/>
      <c r="HVC533" s="152"/>
      <c r="HVD533" s="152"/>
      <c r="HVE533" s="152"/>
      <c r="HVF533" s="152"/>
      <c r="HVG533" s="152"/>
      <c r="HVH533" s="152"/>
      <c r="HVI533" s="152"/>
      <c r="HVJ533" s="152"/>
      <c r="HVK533" s="152"/>
      <c r="HVL533" s="152"/>
      <c r="HVM533" s="152"/>
      <c r="HVN533" s="152"/>
      <c r="HVO533" s="152"/>
      <c r="HVP533" s="152"/>
      <c r="HVQ533" s="152"/>
      <c r="HVR533" s="152"/>
      <c r="HVS533" s="152"/>
      <c r="HVT533" s="152"/>
      <c r="HVU533" s="152"/>
      <c r="HVV533" s="152"/>
      <c r="HVW533" s="152"/>
      <c r="HVX533" s="152"/>
      <c r="HVY533" s="152"/>
      <c r="HVZ533" s="152"/>
      <c r="HWA533" s="152"/>
      <c r="HWB533" s="152"/>
      <c r="HWC533" s="152"/>
      <c r="HWD533" s="152"/>
      <c r="HWE533" s="152"/>
      <c r="HWF533" s="152"/>
      <c r="HWG533" s="152"/>
      <c r="HWH533" s="152"/>
      <c r="HWI533" s="152"/>
      <c r="HWJ533" s="152"/>
      <c r="HWK533" s="152"/>
      <c r="HWL533" s="152"/>
      <c r="HWM533" s="152"/>
      <c r="HWN533" s="152"/>
      <c r="HWO533" s="152"/>
      <c r="HWP533" s="152"/>
      <c r="HWQ533" s="152"/>
      <c r="HWR533" s="152"/>
      <c r="HWS533" s="152"/>
      <c r="HWT533" s="152"/>
      <c r="HWU533" s="152"/>
      <c r="HWV533" s="152"/>
      <c r="HWW533" s="152"/>
      <c r="HWX533" s="152"/>
      <c r="HWY533" s="152"/>
      <c r="HWZ533" s="152"/>
      <c r="HXA533" s="152"/>
      <c r="HXB533" s="152"/>
      <c r="HXC533" s="152"/>
      <c r="HXD533" s="152"/>
      <c r="HXE533" s="152"/>
      <c r="HXF533" s="152"/>
      <c r="HXG533" s="152"/>
      <c r="HXH533" s="152"/>
      <c r="HXI533" s="152"/>
      <c r="HXJ533" s="152"/>
      <c r="HXK533" s="152"/>
      <c r="HXL533" s="152"/>
      <c r="HXM533" s="152"/>
      <c r="HXN533" s="152"/>
      <c r="HXO533" s="152"/>
      <c r="HXP533" s="152"/>
      <c r="HXQ533" s="152"/>
      <c r="HXR533" s="152"/>
      <c r="HXS533" s="152"/>
      <c r="HXT533" s="152"/>
      <c r="HXU533" s="152"/>
      <c r="HXV533" s="152"/>
      <c r="HXW533" s="152"/>
      <c r="HXX533" s="152"/>
      <c r="HXY533" s="152"/>
      <c r="HXZ533" s="152"/>
      <c r="HYA533" s="152"/>
      <c r="HYB533" s="152"/>
      <c r="HYC533" s="152"/>
      <c r="HYD533" s="152"/>
      <c r="HYE533" s="152"/>
      <c r="HYF533" s="152"/>
      <c r="HYG533" s="152"/>
      <c r="HYH533" s="152"/>
      <c r="HYI533" s="152"/>
      <c r="HYJ533" s="152"/>
      <c r="HYK533" s="152"/>
      <c r="HYL533" s="152"/>
      <c r="HYM533" s="152"/>
      <c r="HYN533" s="152"/>
      <c r="HYO533" s="152"/>
      <c r="HYP533" s="152"/>
      <c r="HYQ533" s="152"/>
      <c r="HYR533" s="152"/>
      <c r="HYS533" s="152"/>
      <c r="HYT533" s="152"/>
      <c r="HYU533" s="152"/>
      <c r="HYV533" s="152"/>
      <c r="HYW533" s="152"/>
      <c r="HYX533" s="152"/>
      <c r="HYY533" s="152"/>
      <c r="HYZ533" s="152"/>
      <c r="HZA533" s="152"/>
      <c r="HZB533" s="152"/>
      <c r="HZC533" s="152"/>
      <c r="HZD533" s="152"/>
      <c r="HZE533" s="152"/>
      <c r="HZF533" s="152"/>
      <c r="HZG533" s="152"/>
      <c r="HZH533" s="152"/>
      <c r="HZI533" s="152"/>
      <c r="HZJ533" s="152"/>
      <c r="HZK533" s="152"/>
      <c r="HZL533" s="152"/>
      <c r="HZM533" s="152"/>
      <c r="HZN533" s="152"/>
      <c r="HZO533" s="152"/>
      <c r="HZP533" s="152"/>
      <c r="HZQ533" s="152"/>
      <c r="HZR533" s="152"/>
      <c r="HZS533" s="152"/>
      <c r="HZT533" s="152"/>
      <c r="HZU533" s="152"/>
      <c r="HZV533" s="152"/>
      <c r="HZW533" s="152"/>
      <c r="HZX533" s="152"/>
      <c r="HZY533" s="152"/>
      <c r="HZZ533" s="152"/>
      <c r="IAA533" s="152"/>
      <c r="IAB533" s="152"/>
      <c r="IAC533" s="152"/>
      <c r="IAD533" s="152"/>
      <c r="IAE533" s="152"/>
      <c r="IAF533" s="152"/>
      <c r="IAG533" s="152"/>
      <c r="IAH533" s="152"/>
      <c r="IAI533" s="152"/>
      <c r="IAJ533" s="152"/>
      <c r="IAK533" s="152"/>
      <c r="IAL533" s="152"/>
      <c r="IAM533" s="152"/>
      <c r="IAN533" s="152"/>
      <c r="IAO533" s="152"/>
      <c r="IAP533" s="152"/>
      <c r="IAQ533" s="152"/>
      <c r="IAR533" s="152"/>
      <c r="IAS533" s="152"/>
      <c r="IAT533" s="152"/>
      <c r="IAU533" s="152"/>
      <c r="IAV533" s="152"/>
      <c r="IAW533" s="152"/>
      <c r="IAX533" s="152"/>
      <c r="IAY533" s="152"/>
      <c r="IAZ533" s="152"/>
      <c r="IBA533" s="152"/>
      <c r="IBB533" s="152"/>
      <c r="IBC533" s="152"/>
      <c r="IBD533" s="152"/>
      <c r="IBE533" s="152"/>
      <c r="IBF533" s="152"/>
      <c r="IBG533" s="152"/>
      <c r="IBH533" s="152"/>
      <c r="IBI533" s="152"/>
      <c r="IBJ533" s="152"/>
      <c r="IBK533" s="152"/>
      <c r="IBL533" s="152"/>
      <c r="IBM533" s="152"/>
      <c r="IBN533" s="152"/>
      <c r="IBO533" s="152"/>
      <c r="IBP533" s="152"/>
      <c r="IBQ533" s="152"/>
      <c r="IBR533" s="152"/>
      <c r="IBS533" s="152"/>
      <c r="IBT533" s="152"/>
      <c r="IBU533" s="152"/>
      <c r="IBV533" s="152"/>
      <c r="IBW533" s="152"/>
      <c r="IBX533" s="152"/>
      <c r="IBY533" s="152"/>
      <c r="IBZ533" s="152"/>
      <c r="ICA533" s="152"/>
      <c r="ICB533" s="152"/>
      <c r="ICC533" s="152"/>
      <c r="ICD533" s="152"/>
      <c r="ICE533" s="152"/>
      <c r="ICF533" s="152"/>
      <c r="ICG533" s="152"/>
      <c r="ICH533" s="152"/>
      <c r="ICI533" s="152"/>
      <c r="ICJ533" s="152"/>
      <c r="ICK533" s="152"/>
      <c r="ICL533" s="152"/>
      <c r="ICM533" s="152"/>
      <c r="ICN533" s="152"/>
      <c r="ICO533" s="152"/>
      <c r="ICP533" s="152"/>
      <c r="ICQ533" s="152"/>
      <c r="ICR533" s="152"/>
      <c r="ICS533" s="152"/>
      <c r="ICT533" s="152"/>
      <c r="ICU533" s="152"/>
      <c r="ICV533" s="152"/>
      <c r="ICW533" s="152"/>
      <c r="ICX533" s="152"/>
      <c r="ICY533" s="152"/>
      <c r="ICZ533" s="152"/>
      <c r="IDA533" s="152"/>
      <c r="IDB533" s="152"/>
      <c r="IDC533" s="152"/>
      <c r="IDD533" s="152"/>
      <c r="IDE533" s="152"/>
      <c r="IDF533" s="152"/>
      <c r="IDG533" s="152"/>
      <c r="IDH533" s="152"/>
      <c r="IDI533" s="152"/>
      <c r="IDJ533" s="152"/>
      <c r="IDK533" s="152"/>
      <c r="IDL533" s="152"/>
      <c r="IDM533" s="152"/>
      <c r="IDN533" s="152"/>
      <c r="IDO533" s="152"/>
      <c r="IDP533" s="152"/>
      <c r="IDQ533" s="152"/>
      <c r="IDR533" s="152"/>
      <c r="IDS533" s="152"/>
      <c r="IDT533" s="152"/>
      <c r="IDU533" s="152"/>
      <c r="IDV533" s="152"/>
      <c r="IDW533" s="152"/>
      <c r="IDX533" s="152"/>
      <c r="IDY533" s="152"/>
      <c r="IDZ533" s="152"/>
      <c r="IEA533" s="152"/>
      <c r="IEB533" s="152"/>
      <c r="IEC533" s="152"/>
      <c r="IED533" s="152"/>
      <c r="IEE533" s="152"/>
      <c r="IEF533" s="152"/>
      <c r="IEG533" s="152"/>
      <c r="IEH533" s="152"/>
      <c r="IEI533" s="152"/>
      <c r="IEJ533" s="152"/>
      <c r="IEK533" s="152"/>
      <c r="IEL533" s="152"/>
      <c r="IEM533" s="152"/>
      <c r="IEN533" s="152"/>
      <c r="IEO533" s="152"/>
      <c r="IEP533" s="152"/>
      <c r="IEQ533" s="152"/>
      <c r="IER533" s="152"/>
      <c r="IES533" s="152"/>
      <c r="IET533" s="152"/>
      <c r="IEU533" s="152"/>
      <c r="IEV533" s="152"/>
      <c r="IEW533" s="152"/>
      <c r="IEX533" s="152"/>
      <c r="IEY533" s="152"/>
      <c r="IEZ533" s="152"/>
      <c r="IFA533" s="152"/>
      <c r="IFB533" s="152"/>
      <c r="IFC533" s="152"/>
      <c r="IFD533" s="152"/>
      <c r="IFE533" s="152"/>
      <c r="IFF533" s="152"/>
      <c r="IFG533" s="152"/>
      <c r="IFH533" s="152"/>
      <c r="IFI533" s="152"/>
      <c r="IFJ533" s="152"/>
      <c r="IFK533" s="152"/>
      <c r="IFL533" s="152"/>
      <c r="IFM533" s="152"/>
      <c r="IFN533" s="152"/>
      <c r="IFO533" s="152"/>
      <c r="IFP533" s="152"/>
      <c r="IFQ533" s="152"/>
      <c r="IFR533" s="152"/>
      <c r="IFS533" s="152"/>
      <c r="IFT533" s="152"/>
      <c r="IFU533" s="152"/>
      <c r="IFV533" s="152"/>
      <c r="IFW533" s="152"/>
      <c r="IFX533" s="152"/>
      <c r="IFY533" s="152"/>
      <c r="IFZ533" s="152"/>
      <c r="IGA533" s="152"/>
      <c r="IGB533" s="152"/>
      <c r="IGC533" s="152"/>
      <c r="IGD533" s="152"/>
      <c r="IGE533" s="152"/>
      <c r="IGF533" s="152"/>
      <c r="IGG533" s="152"/>
      <c r="IGH533" s="152"/>
      <c r="IGI533" s="152"/>
      <c r="IGJ533" s="152"/>
      <c r="IGK533" s="152"/>
      <c r="IGL533" s="152"/>
      <c r="IGM533" s="152"/>
      <c r="IGN533" s="152"/>
      <c r="IGO533" s="152"/>
      <c r="IGP533" s="152"/>
      <c r="IGQ533" s="152"/>
      <c r="IGR533" s="152"/>
      <c r="IGS533" s="152"/>
      <c r="IGT533" s="152"/>
      <c r="IGU533" s="152"/>
      <c r="IGV533" s="152"/>
      <c r="IGW533" s="152"/>
      <c r="IGX533" s="152"/>
      <c r="IGY533" s="152"/>
      <c r="IGZ533" s="152"/>
      <c r="IHA533" s="152"/>
      <c r="IHB533" s="152"/>
      <c r="IHC533" s="152"/>
      <c r="IHD533" s="152"/>
      <c r="IHE533" s="152"/>
      <c r="IHF533" s="152"/>
      <c r="IHG533" s="152"/>
      <c r="IHH533" s="152"/>
      <c r="IHI533" s="152"/>
      <c r="IHJ533" s="152"/>
      <c r="IHK533" s="152"/>
      <c r="IHL533" s="152"/>
      <c r="IHM533" s="152"/>
      <c r="IHN533" s="152"/>
      <c r="IHO533" s="152"/>
      <c r="IHP533" s="152"/>
      <c r="IHQ533" s="152"/>
      <c r="IHR533" s="152"/>
      <c r="IHS533" s="152"/>
      <c r="IHT533" s="152"/>
      <c r="IHU533" s="152"/>
      <c r="IHV533" s="152"/>
      <c r="IHW533" s="152"/>
      <c r="IHX533" s="152"/>
      <c r="IHY533" s="152"/>
      <c r="IHZ533" s="152"/>
      <c r="IIA533" s="152"/>
      <c r="IIB533" s="152"/>
      <c r="IIC533" s="152"/>
      <c r="IID533" s="152"/>
      <c r="IIE533" s="152"/>
      <c r="IIF533" s="152"/>
      <c r="IIG533" s="152"/>
      <c r="IIH533" s="152"/>
      <c r="III533" s="152"/>
      <c r="IIJ533" s="152"/>
      <c r="IIK533" s="152"/>
      <c r="IIL533" s="152"/>
      <c r="IIM533" s="152"/>
      <c r="IIN533" s="152"/>
      <c r="IIO533" s="152"/>
      <c r="IIP533" s="152"/>
      <c r="IIQ533" s="152"/>
      <c r="IIR533" s="152"/>
      <c r="IIS533" s="152"/>
      <c r="IIT533" s="152"/>
      <c r="IIU533" s="152"/>
      <c r="IIV533" s="152"/>
      <c r="IIW533" s="152"/>
      <c r="IIX533" s="152"/>
      <c r="IIY533" s="152"/>
      <c r="IIZ533" s="152"/>
      <c r="IJA533" s="152"/>
      <c r="IJB533" s="152"/>
      <c r="IJC533" s="152"/>
      <c r="IJD533" s="152"/>
      <c r="IJE533" s="152"/>
      <c r="IJF533" s="152"/>
      <c r="IJG533" s="152"/>
      <c r="IJH533" s="152"/>
      <c r="IJI533" s="152"/>
      <c r="IJJ533" s="152"/>
      <c r="IJK533" s="152"/>
      <c r="IJL533" s="152"/>
      <c r="IJM533" s="152"/>
      <c r="IJN533" s="152"/>
      <c r="IJO533" s="152"/>
      <c r="IJP533" s="152"/>
      <c r="IJQ533" s="152"/>
      <c r="IJR533" s="152"/>
      <c r="IJS533" s="152"/>
      <c r="IJT533" s="152"/>
      <c r="IJU533" s="152"/>
      <c r="IJV533" s="152"/>
      <c r="IJW533" s="152"/>
      <c r="IJX533" s="152"/>
      <c r="IJY533" s="152"/>
      <c r="IJZ533" s="152"/>
      <c r="IKA533" s="152"/>
      <c r="IKB533" s="152"/>
      <c r="IKC533" s="152"/>
      <c r="IKD533" s="152"/>
      <c r="IKE533" s="152"/>
      <c r="IKF533" s="152"/>
      <c r="IKG533" s="152"/>
      <c r="IKH533" s="152"/>
      <c r="IKI533" s="152"/>
      <c r="IKJ533" s="152"/>
      <c r="IKK533" s="152"/>
      <c r="IKL533" s="152"/>
      <c r="IKM533" s="152"/>
      <c r="IKN533" s="152"/>
      <c r="IKO533" s="152"/>
      <c r="IKP533" s="152"/>
      <c r="IKQ533" s="152"/>
      <c r="IKR533" s="152"/>
      <c r="IKS533" s="152"/>
      <c r="IKT533" s="152"/>
      <c r="IKU533" s="152"/>
      <c r="IKV533" s="152"/>
      <c r="IKW533" s="152"/>
      <c r="IKX533" s="152"/>
      <c r="IKY533" s="152"/>
      <c r="IKZ533" s="152"/>
      <c r="ILA533" s="152"/>
      <c r="ILB533" s="152"/>
      <c r="ILC533" s="152"/>
      <c r="ILD533" s="152"/>
      <c r="ILE533" s="152"/>
      <c r="ILF533" s="152"/>
      <c r="ILG533" s="152"/>
      <c r="ILH533" s="152"/>
      <c r="ILI533" s="152"/>
      <c r="ILJ533" s="152"/>
      <c r="ILK533" s="152"/>
      <c r="ILL533" s="152"/>
      <c r="ILM533" s="152"/>
      <c r="ILN533" s="152"/>
      <c r="ILO533" s="152"/>
      <c r="ILP533" s="152"/>
      <c r="ILQ533" s="152"/>
      <c r="ILR533" s="152"/>
      <c r="ILS533" s="152"/>
      <c r="ILT533" s="152"/>
      <c r="ILU533" s="152"/>
      <c r="ILV533" s="152"/>
      <c r="ILW533" s="152"/>
      <c r="ILX533" s="152"/>
      <c r="ILY533" s="152"/>
      <c r="ILZ533" s="152"/>
      <c r="IMA533" s="152"/>
      <c r="IMB533" s="152"/>
      <c r="IMC533" s="152"/>
      <c r="IMD533" s="152"/>
      <c r="IME533" s="152"/>
      <c r="IMF533" s="152"/>
      <c r="IMG533" s="152"/>
      <c r="IMH533" s="152"/>
      <c r="IMI533" s="152"/>
      <c r="IMJ533" s="152"/>
      <c r="IMK533" s="152"/>
      <c r="IML533" s="152"/>
      <c r="IMM533" s="152"/>
      <c r="IMN533" s="152"/>
      <c r="IMO533" s="152"/>
      <c r="IMP533" s="152"/>
      <c r="IMQ533" s="152"/>
      <c r="IMR533" s="152"/>
      <c r="IMS533" s="152"/>
      <c r="IMT533" s="152"/>
      <c r="IMU533" s="152"/>
      <c r="IMV533" s="152"/>
      <c r="IMW533" s="152"/>
      <c r="IMX533" s="152"/>
      <c r="IMY533" s="152"/>
      <c r="IMZ533" s="152"/>
      <c r="INA533" s="152"/>
      <c r="INB533" s="152"/>
      <c r="INC533" s="152"/>
      <c r="IND533" s="152"/>
      <c r="INE533" s="152"/>
      <c r="INF533" s="152"/>
      <c r="ING533" s="152"/>
      <c r="INH533" s="152"/>
      <c r="INI533" s="152"/>
      <c r="INJ533" s="152"/>
      <c r="INK533" s="152"/>
      <c r="INL533" s="152"/>
      <c r="INM533" s="152"/>
      <c r="INN533" s="152"/>
      <c r="INO533" s="152"/>
      <c r="INP533" s="152"/>
      <c r="INQ533" s="152"/>
      <c r="INR533" s="152"/>
      <c r="INS533" s="152"/>
      <c r="INT533" s="152"/>
      <c r="INU533" s="152"/>
      <c r="INV533" s="152"/>
      <c r="INW533" s="152"/>
      <c r="INX533" s="152"/>
      <c r="INY533" s="152"/>
      <c r="INZ533" s="152"/>
      <c r="IOA533" s="152"/>
      <c r="IOB533" s="152"/>
      <c r="IOC533" s="152"/>
      <c r="IOD533" s="152"/>
      <c r="IOE533" s="152"/>
      <c r="IOF533" s="152"/>
      <c r="IOG533" s="152"/>
      <c r="IOH533" s="152"/>
      <c r="IOI533" s="152"/>
      <c r="IOJ533" s="152"/>
      <c r="IOK533" s="152"/>
      <c r="IOL533" s="152"/>
      <c r="IOM533" s="152"/>
      <c r="ION533" s="152"/>
      <c r="IOO533" s="152"/>
      <c r="IOP533" s="152"/>
      <c r="IOQ533" s="152"/>
      <c r="IOR533" s="152"/>
      <c r="IOS533" s="152"/>
      <c r="IOT533" s="152"/>
      <c r="IOU533" s="152"/>
      <c r="IOV533" s="152"/>
      <c r="IOW533" s="152"/>
      <c r="IOX533" s="152"/>
      <c r="IOY533" s="152"/>
      <c r="IOZ533" s="152"/>
      <c r="IPA533" s="152"/>
      <c r="IPB533" s="152"/>
      <c r="IPC533" s="152"/>
      <c r="IPD533" s="152"/>
      <c r="IPE533" s="152"/>
      <c r="IPF533" s="152"/>
      <c r="IPG533" s="152"/>
      <c r="IPH533" s="152"/>
      <c r="IPI533" s="152"/>
      <c r="IPJ533" s="152"/>
      <c r="IPK533" s="152"/>
      <c r="IPL533" s="152"/>
      <c r="IPM533" s="152"/>
      <c r="IPN533" s="152"/>
      <c r="IPO533" s="152"/>
      <c r="IPP533" s="152"/>
      <c r="IPQ533" s="152"/>
      <c r="IPR533" s="152"/>
      <c r="IPS533" s="152"/>
      <c r="IPT533" s="152"/>
      <c r="IPU533" s="152"/>
      <c r="IPV533" s="152"/>
      <c r="IPW533" s="152"/>
      <c r="IPX533" s="152"/>
      <c r="IPY533" s="152"/>
      <c r="IPZ533" s="152"/>
      <c r="IQA533" s="152"/>
      <c r="IQB533" s="152"/>
      <c r="IQC533" s="152"/>
      <c r="IQD533" s="152"/>
      <c r="IQE533" s="152"/>
      <c r="IQF533" s="152"/>
      <c r="IQG533" s="152"/>
      <c r="IQH533" s="152"/>
      <c r="IQI533" s="152"/>
      <c r="IQJ533" s="152"/>
      <c r="IQK533" s="152"/>
      <c r="IQL533" s="152"/>
      <c r="IQM533" s="152"/>
      <c r="IQN533" s="152"/>
      <c r="IQO533" s="152"/>
      <c r="IQP533" s="152"/>
      <c r="IQQ533" s="152"/>
      <c r="IQR533" s="152"/>
      <c r="IQS533" s="152"/>
      <c r="IQT533" s="152"/>
      <c r="IQU533" s="152"/>
      <c r="IQV533" s="152"/>
      <c r="IQW533" s="152"/>
      <c r="IQX533" s="152"/>
      <c r="IQY533" s="152"/>
      <c r="IQZ533" s="152"/>
      <c r="IRA533" s="152"/>
      <c r="IRB533" s="152"/>
      <c r="IRC533" s="152"/>
      <c r="IRD533" s="152"/>
      <c r="IRE533" s="152"/>
      <c r="IRF533" s="152"/>
      <c r="IRG533" s="152"/>
      <c r="IRH533" s="152"/>
      <c r="IRI533" s="152"/>
      <c r="IRJ533" s="152"/>
      <c r="IRK533" s="152"/>
      <c r="IRL533" s="152"/>
      <c r="IRM533" s="152"/>
      <c r="IRN533" s="152"/>
      <c r="IRO533" s="152"/>
      <c r="IRP533" s="152"/>
      <c r="IRQ533" s="152"/>
      <c r="IRR533" s="152"/>
      <c r="IRS533" s="152"/>
      <c r="IRT533" s="152"/>
      <c r="IRU533" s="152"/>
      <c r="IRV533" s="152"/>
      <c r="IRW533" s="152"/>
      <c r="IRX533" s="152"/>
      <c r="IRY533" s="152"/>
      <c r="IRZ533" s="152"/>
      <c r="ISA533" s="152"/>
      <c r="ISB533" s="152"/>
      <c r="ISC533" s="152"/>
      <c r="ISD533" s="152"/>
      <c r="ISE533" s="152"/>
      <c r="ISF533" s="152"/>
      <c r="ISG533" s="152"/>
      <c r="ISH533" s="152"/>
      <c r="ISI533" s="152"/>
      <c r="ISJ533" s="152"/>
      <c r="ISK533" s="152"/>
      <c r="ISL533" s="152"/>
      <c r="ISM533" s="152"/>
      <c r="ISN533" s="152"/>
      <c r="ISO533" s="152"/>
      <c r="ISP533" s="152"/>
      <c r="ISQ533" s="152"/>
      <c r="ISR533" s="152"/>
      <c r="ISS533" s="152"/>
      <c r="IST533" s="152"/>
      <c r="ISU533" s="152"/>
      <c r="ISV533" s="152"/>
      <c r="ISW533" s="152"/>
      <c r="ISX533" s="152"/>
      <c r="ISY533" s="152"/>
      <c r="ISZ533" s="152"/>
      <c r="ITA533" s="152"/>
      <c r="ITB533" s="152"/>
      <c r="ITC533" s="152"/>
      <c r="ITD533" s="152"/>
      <c r="ITE533" s="152"/>
      <c r="ITF533" s="152"/>
      <c r="ITG533" s="152"/>
      <c r="ITH533" s="152"/>
      <c r="ITI533" s="152"/>
      <c r="ITJ533" s="152"/>
      <c r="ITK533" s="152"/>
      <c r="ITL533" s="152"/>
      <c r="ITM533" s="152"/>
      <c r="ITN533" s="152"/>
      <c r="ITO533" s="152"/>
      <c r="ITP533" s="152"/>
      <c r="ITQ533" s="152"/>
      <c r="ITR533" s="152"/>
      <c r="ITS533" s="152"/>
      <c r="ITT533" s="152"/>
      <c r="ITU533" s="152"/>
      <c r="ITV533" s="152"/>
      <c r="ITW533" s="152"/>
      <c r="ITX533" s="152"/>
      <c r="ITY533" s="152"/>
      <c r="ITZ533" s="152"/>
      <c r="IUA533" s="152"/>
      <c r="IUB533" s="152"/>
      <c r="IUC533" s="152"/>
      <c r="IUD533" s="152"/>
      <c r="IUE533" s="152"/>
      <c r="IUF533" s="152"/>
      <c r="IUG533" s="152"/>
      <c r="IUH533" s="152"/>
      <c r="IUI533" s="152"/>
      <c r="IUJ533" s="152"/>
      <c r="IUK533" s="152"/>
      <c r="IUL533" s="152"/>
      <c r="IUM533" s="152"/>
      <c r="IUN533" s="152"/>
      <c r="IUO533" s="152"/>
      <c r="IUP533" s="152"/>
      <c r="IUQ533" s="152"/>
      <c r="IUR533" s="152"/>
      <c r="IUS533" s="152"/>
      <c r="IUT533" s="152"/>
      <c r="IUU533" s="152"/>
      <c r="IUV533" s="152"/>
      <c r="IUW533" s="152"/>
      <c r="IUX533" s="152"/>
      <c r="IUY533" s="152"/>
      <c r="IUZ533" s="152"/>
      <c r="IVA533" s="152"/>
      <c r="IVB533" s="152"/>
      <c r="IVC533" s="152"/>
      <c r="IVD533" s="152"/>
      <c r="IVE533" s="152"/>
      <c r="IVF533" s="152"/>
      <c r="IVG533" s="152"/>
      <c r="IVH533" s="152"/>
      <c r="IVI533" s="152"/>
      <c r="IVJ533" s="152"/>
      <c r="IVK533" s="152"/>
      <c r="IVL533" s="152"/>
      <c r="IVM533" s="152"/>
      <c r="IVN533" s="152"/>
      <c r="IVO533" s="152"/>
      <c r="IVP533" s="152"/>
      <c r="IVQ533" s="152"/>
      <c r="IVR533" s="152"/>
      <c r="IVS533" s="152"/>
      <c r="IVT533" s="152"/>
      <c r="IVU533" s="152"/>
      <c r="IVV533" s="152"/>
      <c r="IVW533" s="152"/>
      <c r="IVX533" s="152"/>
      <c r="IVY533" s="152"/>
      <c r="IVZ533" s="152"/>
      <c r="IWA533" s="152"/>
      <c r="IWB533" s="152"/>
      <c r="IWC533" s="152"/>
      <c r="IWD533" s="152"/>
      <c r="IWE533" s="152"/>
      <c r="IWF533" s="152"/>
      <c r="IWG533" s="152"/>
      <c r="IWH533" s="152"/>
      <c r="IWI533" s="152"/>
      <c r="IWJ533" s="152"/>
      <c r="IWK533" s="152"/>
      <c r="IWL533" s="152"/>
      <c r="IWM533" s="152"/>
      <c r="IWN533" s="152"/>
      <c r="IWO533" s="152"/>
      <c r="IWP533" s="152"/>
      <c r="IWQ533" s="152"/>
      <c r="IWR533" s="152"/>
      <c r="IWS533" s="152"/>
      <c r="IWT533" s="152"/>
      <c r="IWU533" s="152"/>
      <c r="IWV533" s="152"/>
      <c r="IWW533" s="152"/>
      <c r="IWX533" s="152"/>
      <c r="IWY533" s="152"/>
      <c r="IWZ533" s="152"/>
      <c r="IXA533" s="152"/>
      <c r="IXB533" s="152"/>
      <c r="IXC533" s="152"/>
      <c r="IXD533" s="152"/>
      <c r="IXE533" s="152"/>
      <c r="IXF533" s="152"/>
      <c r="IXG533" s="152"/>
      <c r="IXH533" s="152"/>
      <c r="IXI533" s="152"/>
      <c r="IXJ533" s="152"/>
      <c r="IXK533" s="152"/>
      <c r="IXL533" s="152"/>
      <c r="IXM533" s="152"/>
      <c r="IXN533" s="152"/>
      <c r="IXO533" s="152"/>
      <c r="IXP533" s="152"/>
      <c r="IXQ533" s="152"/>
      <c r="IXR533" s="152"/>
      <c r="IXS533" s="152"/>
      <c r="IXT533" s="152"/>
      <c r="IXU533" s="152"/>
      <c r="IXV533" s="152"/>
      <c r="IXW533" s="152"/>
      <c r="IXX533" s="152"/>
      <c r="IXY533" s="152"/>
      <c r="IXZ533" s="152"/>
      <c r="IYA533" s="152"/>
      <c r="IYB533" s="152"/>
      <c r="IYC533" s="152"/>
      <c r="IYD533" s="152"/>
      <c r="IYE533" s="152"/>
      <c r="IYF533" s="152"/>
      <c r="IYG533" s="152"/>
      <c r="IYH533" s="152"/>
      <c r="IYI533" s="152"/>
      <c r="IYJ533" s="152"/>
      <c r="IYK533" s="152"/>
      <c r="IYL533" s="152"/>
      <c r="IYM533" s="152"/>
      <c r="IYN533" s="152"/>
      <c r="IYO533" s="152"/>
      <c r="IYP533" s="152"/>
      <c r="IYQ533" s="152"/>
      <c r="IYR533" s="152"/>
      <c r="IYS533" s="152"/>
      <c r="IYT533" s="152"/>
      <c r="IYU533" s="152"/>
      <c r="IYV533" s="152"/>
      <c r="IYW533" s="152"/>
      <c r="IYX533" s="152"/>
      <c r="IYY533" s="152"/>
      <c r="IYZ533" s="152"/>
      <c r="IZA533" s="152"/>
      <c r="IZB533" s="152"/>
      <c r="IZC533" s="152"/>
      <c r="IZD533" s="152"/>
      <c r="IZE533" s="152"/>
      <c r="IZF533" s="152"/>
      <c r="IZG533" s="152"/>
      <c r="IZH533" s="152"/>
      <c r="IZI533" s="152"/>
      <c r="IZJ533" s="152"/>
      <c r="IZK533" s="152"/>
      <c r="IZL533" s="152"/>
      <c r="IZM533" s="152"/>
      <c r="IZN533" s="152"/>
      <c r="IZO533" s="152"/>
      <c r="IZP533" s="152"/>
      <c r="IZQ533" s="152"/>
      <c r="IZR533" s="152"/>
      <c r="IZS533" s="152"/>
      <c r="IZT533" s="152"/>
      <c r="IZU533" s="152"/>
      <c r="IZV533" s="152"/>
      <c r="IZW533" s="152"/>
      <c r="IZX533" s="152"/>
      <c r="IZY533" s="152"/>
      <c r="IZZ533" s="152"/>
      <c r="JAA533" s="152"/>
      <c r="JAB533" s="152"/>
      <c r="JAC533" s="152"/>
      <c r="JAD533" s="152"/>
      <c r="JAE533" s="152"/>
      <c r="JAF533" s="152"/>
      <c r="JAG533" s="152"/>
      <c r="JAH533" s="152"/>
      <c r="JAI533" s="152"/>
      <c r="JAJ533" s="152"/>
      <c r="JAK533" s="152"/>
      <c r="JAL533" s="152"/>
      <c r="JAM533" s="152"/>
      <c r="JAN533" s="152"/>
      <c r="JAO533" s="152"/>
      <c r="JAP533" s="152"/>
      <c r="JAQ533" s="152"/>
      <c r="JAR533" s="152"/>
      <c r="JAS533" s="152"/>
      <c r="JAT533" s="152"/>
      <c r="JAU533" s="152"/>
      <c r="JAV533" s="152"/>
      <c r="JAW533" s="152"/>
      <c r="JAX533" s="152"/>
      <c r="JAY533" s="152"/>
      <c r="JAZ533" s="152"/>
      <c r="JBA533" s="152"/>
      <c r="JBB533" s="152"/>
      <c r="JBC533" s="152"/>
      <c r="JBD533" s="152"/>
      <c r="JBE533" s="152"/>
      <c r="JBF533" s="152"/>
      <c r="JBG533" s="152"/>
      <c r="JBH533" s="152"/>
      <c r="JBI533" s="152"/>
      <c r="JBJ533" s="152"/>
      <c r="JBK533" s="152"/>
      <c r="JBL533" s="152"/>
      <c r="JBM533" s="152"/>
      <c r="JBN533" s="152"/>
      <c r="JBO533" s="152"/>
      <c r="JBP533" s="152"/>
      <c r="JBQ533" s="152"/>
      <c r="JBR533" s="152"/>
      <c r="JBS533" s="152"/>
      <c r="JBT533" s="152"/>
      <c r="JBU533" s="152"/>
      <c r="JBV533" s="152"/>
      <c r="JBW533" s="152"/>
      <c r="JBX533" s="152"/>
      <c r="JBY533" s="152"/>
      <c r="JBZ533" s="152"/>
      <c r="JCA533" s="152"/>
      <c r="JCB533" s="152"/>
      <c r="JCC533" s="152"/>
      <c r="JCD533" s="152"/>
      <c r="JCE533" s="152"/>
      <c r="JCF533" s="152"/>
      <c r="JCG533" s="152"/>
      <c r="JCH533" s="152"/>
      <c r="JCI533" s="152"/>
      <c r="JCJ533" s="152"/>
      <c r="JCK533" s="152"/>
      <c r="JCL533" s="152"/>
      <c r="JCM533" s="152"/>
      <c r="JCN533" s="152"/>
      <c r="JCO533" s="152"/>
      <c r="JCP533" s="152"/>
      <c r="JCQ533" s="152"/>
      <c r="JCR533" s="152"/>
      <c r="JCS533" s="152"/>
      <c r="JCT533" s="152"/>
      <c r="JCU533" s="152"/>
      <c r="JCV533" s="152"/>
      <c r="JCW533" s="152"/>
      <c r="JCX533" s="152"/>
      <c r="JCY533" s="152"/>
      <c r="JCZ533" s="152"/>
      <c r="JDA533" s="152"/>
      <c r="JDB533" s="152"/>
      <c r="JDC533" s="152"/>
      <c r="JDD533" s="152"/>
      <c r="JDE533" s="152"/>
      <c r="JDF533" s="152"/>
      <c r="JDG533" s="152"/>
      <c r="JDH533" s="152"/>
      <c r="JDI533" s="152"/>
      <c r="JDJ533" s="152"/>
      <c r="JDK533" s="152"/>
      <c r="JDL533" s="152"/>
      <c r="JDM533" s="152"/>
      <c r="JDN533" s="152"/>
      <c r="JDO533" s="152"/>
      <c r="JDP533" s="152"/>
      <c r="JDQ533" s="152"/>
      <c r="JDR533" s="152"/>
      <c r="JDS533" s="152"/>
      <c r="JDT533" s="152"/>
      <c r="JDU533" s="152"/>
      <c r="JDV533" s="152"/>
      <c r="JDW533" s="152"/>
      <c r="JDX533" s="152"/>
      <c r="JDY533" s="152"/>
      <c r="JDZ533" s="152"/>
      <c r="JEA533" s="152"/>
      <c r="JEB533" s="152"/>
      <c r="JEC533" s="152"/>
      <c r="JED533" s="152"/>
      <c r="JEE533" s="152"/>
      <c r="JEF533" s="152"/>
      <c r="JEG533" s="152"/>
      <c r="JEH533" s="152"/>
      <c r="JEI533" s="152"/>
      <c r="JEJ533" s="152"/>
      <c r="JEK533" s="152"/>
      <c r="JEL533" s="152"/>
      <c r="JEM533" s="152"/>
      <c r="JEN533" s="152"/>
      <c r="JEO533" s="152"/>
      <c r="JEP533" s="152"/>
      <c r="JEQ533" s="152"/>
      <c r="JER533" s="152"/>
      <c r="JES533" s="152"/>
      <c r="JET533" s="152"/>
      <c r="JEU533" s="152"/>
      <c r="JEV533" s="152"/>
      <c r="JEW533" s="152"/>
      <c r="JEX533" s="152"/>
      <c r="JEY533" s="152"/>
      <c r="JEZ533" s="152"/>
      <c r="JFA533" s="152"/>
      <c r="JFB533" s="152"/>
      <c r="JFC533" s="152"/>
      <c r="JFD533" s="152"/>
      <c r="JFE533" s="152"/>
      <c r="JFF533" s="152"/>
      <c r="JFG533" s="152"/>
      <c r="JFH533" s="152"/>
      <c r="JFI533" s="152"/>
      <c r="JFJ533" s="152"/>
      <c r="JFK533" s="152"/>
      <c r="JFL533" s="152"/>
      <c r="JFM533" s="152"/>
      <c r="JFN533" s="152"/>
      <c r="JFO533" s="152"/>
      <c r="JFP533" s="152"/>
      <c r="JFQ533" s="152"/>
      <c r="JFR533" s="152"/>
      <c r="JFS533" s="152"/>
      <c r="JFT533" s="152"/>
      <c r="JFU533" s="152"/>
      <c r="JFV533" s="152"/>
      <c r="JFW533" s="152"/>
      <c r="JFX533" s="152"/>
      <c r="JFY533" s="152"/>
      <c r="JFZ533" s="152"/>
      <c r="JGA533" s="152"/>
      <c r="JGB533" s="152"/>
      <c r="JGC533" s="152"/>
      <c r="JGD533" s="152"/>
      <c r="JGE533" s="152"/>
      <c r="JGF533" s="152"/>
      <c r="JGG533" s="152"/>
      <c r="JGH533" s="152"/>
      <c r="JGI533" s="152"/>
      <c r="JGJ533" s="152"/>
      <c r="JGK533" s="152"/>
      <c r="JGL533" s="152"/>
      <c r="JGM533" s="152"/>
      <c r="JGN533" s="152"/>
      <c r="JGO533" s="152"/>
      <c r="JGP533" s="152"/>
      <c r="JGQ533" s="152"/>
      <c r="JGR533" s="152"/>
      <c r="JGS533" s="152"/>
      <c r="JGT533" s="152"/>
      <c r="JGU533" s="152"/>
      <c r="JGV533" s="152"/>
      <c r="JGW533" s="152"/>
      <c r="JGX533" s="152"/>
      <c r="JGY533" s="152"/>
      <c r="JGZ533" s="152"/>
      <c r="JHA533" s="152"/>
      <c r="JHB533" s="152"/>
      <c r="JHC533" s="152"/>
      <c r="JHD533" s="152"/>
      <c r="JHE533" s="152"/>
      <c r="JHF533" s="152"/>
      <c r="JHG533" s="152"/>
      <c r="JHH533" s="152"/>
      <c r="JHI533" s="152"/>
      <c r="JHJ533" s="152"/>
      <c r="JHK533" s="152"/>
      <c r="JHL533" s="152"/>
      <c r="JHM533" s="152"/>
      <c r="JHN533" s="152"/>
      <c r="JHO533" s="152"/>
      <c r="JHP533" s="152"/>
      <c r="JHQ533" s="152"/>
      <c r="JHR533" s="152"/>
      <c r="JHS533" s="152"/>
      <c r="JHT533" s="152"/>
      <c r="JHU533" s="152"/>
      <c r="JHV533" s="152"/>
      <c r="JHW533" s="152"/>
      <c r="JHX533" s="152"/>
      <c r="JHY533" s="152"/>
      <c r="JHZ533" s="152"/>
      <c r="JIA533" s="152"/>
      <c r="JIB533" s="152"/>
      <c r="JIC533" s="152"/>
      <c r="JID533" s="152"/>
      <c r="JIE533" s="152"/>
      <c r="JIF533" s="152"/>
      <c r="JIG533" s="152"/>
      <c r="JIH533" s="152"/>
      <c r="JII533" s="152"/>
      <c r="JIJ533" s="152"/>
      <c r="JIK533" s="152"/>
      <c r="JIL533" s="152"/>
      <c r="JIM533" s="152"/>
      <c r="JIN533" s="152"/>
      <c r="JIO533" s="152"/>
      <c r="JIP533" s="152"/>
      <c r="JIQ533" s="152"/>
      <c r="JIR533" s="152"/>
      <c r="JIS533" s="152"/>
      <c r="JIT533" s="152"/>
      <c r="JIU533" s="152"/>
      <c r="JIV533" s="152"/>
      <c r="JIW533" s="152"/>
      <c r="JIX533" s="152"/>
      <c r="JIY533" s="152"/>
      <c r="JIZ533" s="152"/>
      <c r="JJA533" s="152"/>
      <c r="JJB533" s="152"/>
      <c r="JJC533" s="152"/>
      <c r="JJD533" s="152"/>
      <c r="JJE533" s="152"/>
      <c r="JJF533" s="152"/>
      <c r="JJG533" s="152"/>
      <c r="JJH533" s="152"/>
      <c r="JJI533" s="152"/>
      <c r="JJJ533" s="152"/>
      <c r="JJK533" s="152"/>
      <c r="JJL533" s="152"/>
      <c r="JJM533" s="152"/>
      <c r="JJN533" s="152"/>
      <c r="JJO533" s="152"/>
      <c r="JJP533" s="152"/>
      <c r="JJQ533" s="152"/>
      <c r="JJR533" s="152"/>
      <c r="JJS533" s="152"/>
      <c r="JJT533" s="152"/>
      <c r="JJU533" s="152"/>
      <c r="JJV533" s="152"/>
      <c r="JJW533" s="152"/>
      <c r="JJX533" s="152"/>
      <c r="JJY533" s="152"/>
      <c r="JJZ533" s="152"/>
      <c r="JKA533" s="152"/>
      <c r="JKB533" s="152"/>
      <c r="JKC533" s="152"/>
      <c r="JKD533" s="152"/>
      <c r="JKE533" s="152"/>
      <c r="JKF533" s="152"/>
      <c r="JKG533" s="152"/>
      <c r="JKH533" s="152"/>
      <c r="JKI533" s="152"/>
      <c r="JKJ533" s="152"/>
      <c r="JKK533" s="152"/>
      <c r="JKL533" s="152"/>
      <c r="JKM533" s="152"/>
      <c r="JKN533" s="152"/>
      <c r="JKO533" s="152"/>
      <c r="JKP533" s="152"/>
      <c r="JKQ533" s="152"/>
      <c r="JKR533" s="152"/>
      <c r="JKS533" s="152"/>
      <c r="JKT533" s="152"/>
      <c r="JKU533" s="152"/>
      <c r="JKV533" s="152"/>
      <c r="JKW533" s="152"/>
      <c r="JKX533" s="152"/>
      <c r="JKY533" s="152"/>
      <c r="JKZ533" s="152"/>
      <c r="JLA533" s="152"/>
      <c r="JLB533" s="152"/>
      <c r="JLC533" s="152"/>
      <c r="JLD533" s="152"/>
      <c r="JLE533" s="152"/>
      <c r="JLF533" s="152"/>
      <c r="JLG533" s="152"/>
      <c r="JLH533" s="152"/>
      <c r="JLI533" s="152"/>
      <c r="JLJ533" s="152"/>
      <c r="JLK533" s="152"/>
      <c r="JLL533" s="152"/>
      <c r="JLM533" s="152"/>
      <c r="JLN533" s="152"/>
      <c r="JLO533" s="152"/>
      <c r="JLP533" s="152"/>
      <c r="JLQ533" s="152"/>
      <c r="JLR533" s="152"/>
      <c r="JLS533" s="152"/>
      <c r="JLT533" s="152"/>
      <c r="JLU533" s="152"/>
      <c r="JLV533" s="152"/>
      <c r="JLW533" s="152"/>
      <c r="JLX533" s="152"/>
      <c r="JLY533" s="152"/>
      <c r="JLZ533" s="152"/>
      <c r="JMA533" s="152"/>
      <c r="JMB533" s="152"/>
      <c r="JMC533" s="152"/>
      <c r="JMD533" s="152"/>
      <c r="JME533" s="152"/>
      <c r="JMF533" s="152"/>
      <c r="JMG533" s="152"/>
      <c r="JMH533" s="152"/>
      <c r="JMI533" s="152"/>
      <c r="JMJ533" s="152"/>
      <c r="JMK533" s="152"/>
      <c r="JML533" s="152"/>
      <c r="JMM533" s="152"/>
      <c r="JMN533" s="152"/>
      <c r="JMO533" s="152"/>
      <c r="JMP533" s="152"/>
      <c r="JMQ533" s="152"/>
      <c r="JMR533" s="152"/>
      <c r="JMS533" s="152"/>
      <c r="JMT533" s="152"/>
      <c r="JMU533" s="152"/>
      <c r="JMV533" s="152"/>
      <c r="JMW533" s="152"/>
      <c r="JMX533" s="152"/>
      <c r="JMY533" s="152"/>
      <c r="JMZ533" s="152"/>
      <c r="JNA533" s="152"/>
      <c r="JNB533" s="152"/>
      <c r="JNC533" s="152"/>
      <c r="JND533" s="152"/>
      <c r="JNE533" s="152"/>
      <c r="JNF533" s="152"/>
      <c r="JNG533" s="152"/>
      <c r="JNH533" s="152"/>
      <c r="JNI533" s="152"/>
      <c r="JNJ533" s="152"/>
      <c r="JNK533" s="152"/>
      <c r="JNL533" s="152"/>
      <c r="JNM533" s="152"/>
      <c r="JNN533" s="152"/>
      <c r="JNO533" s="152"/>
      <c r="JNP533" s="152"/>
      <c r="JNQ533" s="152"/>
      <c r="JNR533" s="152"/>
      <c r="JNS533" s="152"/>
      <c r="JNT533" s="152"/>
      <c r="JNU533" s="152"/>
      <c r="JNV533" s="152"/>
      <c r="JNW533" s="152"/>
      <c r="JNX533" s="152"/>
      <c r="JNY533" s="152"/>
      <c r="JNZ533" s="152"/>
      <c r="JOA533" s="152"/>
      <c r="JOB533" s="152"/>
      <c r="JOC533" s="152"/>
      <c r="JOD533" s="152"/>
      <c r="JOE533" s="152"/>
      <c r="JOF533" s="152"/>
      <c r="JOG533" s="152"/>
      <c r="JOH533" s="152"/>
      <c r="JOI533" s="152"/>
      <c r="JOJ533" s="152"/>
      <c r="JOK533" s="152"/>
      <c r="JOL533" s="152"/>
      <c r="JOM533" s="152"/>
      <c r="JON533" s="152"/>
      <c r="JOO533" s="152"/>
      <c r="JOP533" s="152"/>
      <c r="JOQ533" s="152"/>
      <c r="JOR533" s="152"/>
      <c r="JOS533" s="152"/>
      <c r="JOT533" s="152"/>
      <c r="JOU533" s="152"/>
      <c r="JOV533" s="152"/>
      <c r="JOW533" s="152"/>
      <c r="JOX533" s="152"/>
      <c r="JOY533" s="152"/>
      <c r="JOZ533" s="152"/>
      <c r="JPA533" s="152"/>
      <c r="JPB533" s="152"/>
      <c r="JPC533" s="152"/>
      <c r="JPD533" s="152"/>
      <c r="JPE533" s="152"/>
      <c r="JPF533" s="152"/>
      <c r="JPG533" s="152"/>
      <c r="JPH533" s="152"/>
      <c r="JPI533" s="152"/>
      <c r="JPJ533" s="152"/>
      <c r="JPK533" s="152"/>
      <c r="JPL533" s="152"/>
      <c r="JPM533" s="152"/>
      <c r="JPN533" s="152"/>
      <c r="JPO533" s="152"/>
      <c r="JPP533" s="152"/>
      <c r="JPQ533" s="152"/>
      <c r="JPR533" s="152"/>
      <c r="JPS533" s="152"/>
      <c r="JPT533" s="152"/>
      <c r="JPU533" s="152"/>
      <c r="JPV533" s="152"/>
      <c r="JPW533" s="152"/>
      <c r="JPX533" s="152"/>
      <c r="JPY533" s="152"/>
      <c r="JPZ533" s="152"/>
      <c r="JQA533" s="152"/>
      <c r="JQB533" s="152"/>
      <c r="JQC533" s="152"/>
      <c r="JQD533" s="152"/>
      <c r="JQE533" s="152"/>
      <c r="JQF533" s="152"/>
      <c r="JQG533" s="152"/>
      <c r="JQH533" s="152"/>
      <c r="JQI533" s="152"/>
      <c r="JQJ533" s="152"/>
      <c r="JQK533" s="152"/>
      <c r="JQL533" s="152"/>
      <c r="JQM533" s="152"/>
      <c r="JQN533" s="152"/>
      <c r="JQO533" s="152"/>
      <c r="JQP533" s="152"/>
      <c r="JQQ533" s="152"/>
      <c r="JQR533" s="152"/>
      <c r="JQS533" s="152"/>
      <c r="JQT533" s="152"/>
      <c r="JQU533" s="152"/>
      <c r="JQV533" s="152"/>
      <c r="JQW533" s="152"/>
      <c r="JQX533" s="152"/>
      <c r="JQY533" s="152"/>
      <c r="JQZ533" s="152"/>
      <c r="JRA533" s="152"/>
      <c r="JRB533" s="152"/>
      <c r="JRC533" s="152"/>
      <c r="JRD533" s="152"/>
      <c r="JRE533" s="152"/>
      <c r="JRF533" s="152"/>
      <c r="JRG533" s="152"/>
      <c r="JRH533" s="152"/>
      <c r="JRI533" s="152"/>
      <c r="JRJ533" s="152"/>
      <c r="JRK533" s="152"/>
      <c r="JRL533" s="152"/>
      <c r="JRM533" s="152"/>
      <c r="JRN533" s="152"/>
      <c r="JRO533" s="152"/>
      <c r="JRP533" s="152"/>
      <c r="JRQ533" s="152"/>
      <c r="JRR533" s="152"/>
      <c r="JRS533" s="152"/>
      <c r="JRT533" s="152"/>
      <c r="JRU533" s="152"/>
      <c r="JRV533" s="152"/>
      <c r="JRW533" s="152"/>
      <c r="JRX533" s="152"/>
      <c r="JRY533" s="152"/>
      <c r="JRZ533" s="152"/>
      <c r="JSA533" s="152"/>
      <c r="JSB533" s="152"/>
      <c r="JSC533" s="152"/>
      <c r="JSD533" s="152"/>
      <c r="JSE533" s="152"/>
      <c r="JSF533" s="152"/>
      <c r="JSG533" s="152"/>
      <c r="JSH533" s="152"/>
      <c r="JSI533" s="152"/>
      <c r="JSJ533" s="152"/>
      <c r="JSK533" s="152"/>
      <c r="JSL533" s="152"/>
      <c r="JSM533" s="152"/>
      <c r="JSN533" s="152"/>
      <c r="JSO533" s="152"/>
      <c r="JSP533" s="152"/>
      <c r="JSQ533" s="152"/>
      <c r="JSR533" s="152"/>
      <c r="JSS533" s="152"/>
      <c r="JST533" s="152"/>
      <c r="JSU533" s="152"/>
      <c r="JSV533" s="152"/>
      <c r="JSW533" s="152"/>
      <c r="JSX533" s="152"/>
      <c r="JSY533" s="152"/>
      <c r="JSZ533" s="152"/>
      <c r="JTA533" s="152"/>
      <c r="JTB533" s="152"/>
      <c r="JTC533" s="152"/>
      <c r="JTD533" s="152"/>
      <c r="JTE533" s="152"/>
      <c r="JTF533" s="152"/>
      <c r="JTG533" s="152"/>
      <c r="JTH533" s="152"/>
      <c r="JTI533" s="152"/>
      <c r="JTJ533" s="152"/>
      <c r="JTK533" s="152"/>
      <c r="JTL533" s="152"/>
      <c r="JTM533" s="152"/>
      <c r="JTN533" s="152"/>
      <c r="JTO533" s="152"/>
      <c r="JTP533" s="152"/>
      <c r="JTQ533" s="152"/>
      <c r="JTR533" s="152"/>
      <c r="JTS533" s="152"/>
      <c r="JTT533" s="152"/>
      <c r="JTU533" s="152"/>
      <c r="JTV533" s="152"/>
      <c r="JTW533" s="152"/>
      <c r="JTX533" s="152"/>
      <c r="JTY533" s="152"/>
      <c r="JTZ533" s="152"/>
      <c r="JUA533" s="152"/>
      <c r="JUB533" s="152"/>
      <c r="JUC533" s="152"/>
      <c r="JUD533" s="152"/>
      <c r="JUE533" s="152"/>
      <c r="JUF533" s="152"/>
      <c r="JUG533" s="152"/>
      <c r="JUH533" s="152"/>
      <c r="JUI533" s="152"/>
      <c r="JUJ533" s="152"/>
      <c r="JUK533" s="152"/>
      <c r="JUL533" s="152"/>
      <c r="JUM533" s="152"/>
      <c r="JUN533" s="152"/>
      <c r="JUO533" s="152"/>
      <c r="JUP533" s="152"/>
      <c r="JUQ533" s="152"/>
      <c r="JUR533" s="152"/>
      <c r="JUS533" s="152"/>
      <c r="JUT533" s="152"/>
      <c r="JUU533" s="152"/>
      <c r="JUV533" s="152"/>
      <c r="JUW533" s="152"/>
      <c r="JUX533" s="152"/>
      <c r="JUY533" s="152"/>
      <c r="JUZ533" s="152"/>
      <c r="JVA533" s="152"/>
      <c r="JVB533" s="152"/>
      <c r="JVC533" s="152"/>
      <c r="JVD533" s="152"/>
      <c r="JVE533" s="152"/>
      <c r="JVF533" s="152"/>
      <c r="JVG533" s="152"/>
      <c r="JVH533" s="152"/>
      <c r="JVI533" s="152"/>
      <c r="JVJ533" s="152"/>
      <c r="JVK533" s="152"/>
      <c r="JVL533" s="152"/>
      <c r="JVM533" s="152"/>
      <c r="JVN533" s="152"/>
      <c r="JVO533" s="152"/>
      <c r="JVP533" s="152"/>
      <c r="JVQ533" s="152"/>
      <c r="JVR533" s="152"/>
      <c r="JVS533" s="152"/>
      <c r="JVT533" s="152"/>
      <c r="JVU533" s="152"/>
      <c r="JVV533" s="152"/>
      <c r="JVW533" s="152"/>
      <c r="JVX533" s="152"/>
      <c r="JVY533" s="152"/>
      <c r="JVZ533" s="152"/>
      <c r="JWA533" s="152"/>
      <c r="JWB533" s="152"/>
      <c r="JWC533" s="152"/>
      <c r="JWD533" s="152"/>
      <c r="JWE533" s="152"/>
      <c r="JWF533" s="152"/>
      <c r="JWG533" s="152"/>
      <c r="JWH533" s="152"/>
      <c r="JWI533" s="152"/>
      <c r="JWJ533" s="152"/>
      <c r="JWK533" s="152"/>
      <c r="JWL533" s="152"/>
      <c r="JWM533" s="152"/>
      <c r="JWN533" s="152"/>
      <c r="JWO533" s="152"/>
      <c r="JWP533" s="152"/>
      <c r="JWQ533" s="152"/>
      <c r="JWR533" s="152"/>
      <c r="JWS533" s="152"/>
      <c r="JWT533" s="152"/>
      <c r="JWU533" s="152"/>
      <c r="JWV533" s="152"/>
      <c r="JWW533" s="152"/>
      <c r="JWX533" s="152"/>
      <c r="JWY533" s="152"/>
      <c r="JWZ533" s="152"/>
      <c r="JXA533" s="152"/>
      <c r="JXB533" s="152"/>
      <c r="JXC533" s="152"/>
      <c r="JXD533" s="152"/>
      <c r="JXE533" s="152"/>
      <c r="JXF533" s="152"/>
      <c r="JXG533" s="152"/>
      <c r="JXH533" s="152"/>
      <c r="JXI533" s="152"/>
      <c r="JXJ533" s="152"/>
      <c r="JXK533" s="152"/>
      <c r="JXL533" s="152"/>
      <c r="JXM533" s="152"/>
      <c r="JXN533" s="152"/>
      <c r="JXO533" s="152"/>
      <c r="JXP533" s="152"/>
      <c r="JXQ533" s="152"/>
      <c r="JXR533" s="152"/>
      <c r="JXS533" s="152"/>
      <c r="JXT533" s="152"/>
      <c r="JXU533" s="152"/>
      <c r="JXV533" s="152"/>
      <c r="JXW533" s="152"/>
      <c r="JXX533" s="152"/>
      <c r="JXY533" s="152"/>
      <c r="JXZ533" s="152"/>
      <c r="JYA533" s="152"/>
      <c r="JYB533" s="152"/>
      <c r="JYC533" s="152"/>
      <c r="JYD533" s="152"/>
      <c r="JYE533" s="152"/>
      <c r="JYF533" s="152"/>
      <c r="JYG533" s="152"/>
      <c r="JYH533" s="152"/>
      <c r="JYI533" s="152"/>
      <c r="JYJ533" s="152"/>
      <c r="JYK533" s="152"/>
      <c r="JYL533" s="152"/>
      <c r="JYM533" s="152"/>
      <c r="JYN533" s="152"/>
      <c r="JYO533" s="152"/>
      <c r="JYP533" s="152"/>
      <c r="JYQ533" s="152"/>
      <c r="JYR533" s="152"/>
      <c r="JYS533" s="152"/>
      <c r="JYT533" s="152"/>
      <c r="JYU533" s="152"/>
      <c r="JYV533" s="152"/>
      <c r="JYW533" s="152"/>
      <c r="JYX533" s="152"/>
      <c r="JYY533" s="152"/>
      <c r="JYZ533" s="152"/>
      <c r="JZA533" s="152"/>
      <c r="JZB533" s="152"/>
      <c r="JZC533" s="152"/>
      <c r="JZD533" s="152"/>
      <c r="JZE533" s="152"/>
      <c r="JZF533" s="152"/>
      <c r="JZG533" s="152"/>
      <c r="JZH533" s="152"/>
      <c r="JZI533" s="152"/>
      <c r="JZJ533" s="152"/>
      <c r="JZK533" s="152"/>
      <c r="JZL533" s="152"/>
      <c r="JZM533" s="152"/>
      <c r="JZN533" s="152"/>
      <c r="JZO533" s="152"/>
      <c r="JZP533" s="152"/>
      <c r="JZQ533" s="152"/>
      <c r="JZR533" s="152"/>
      <c r="JZS533" s="152"/>
      <c r="JZT533" s="152"/>
      <c r="JZU533" s="152"/>
      <c r="JZV533" s="152"/>
      <c r="JZW533" s="152"/>
      <c r="JZX533" s="152"/>
      <c r="JZY533" s="152"/>
      <c r="JZZ533" s="152"/>
      <c r="KAA533" s="152"/>
      <c r="KAB533" s="152"/>
      <c r="KAC533" s="152"/>
      <c r="KAD533" s="152"/>
      <c r="KAE533" s="152"/>
      <c r="KAF533" s="152"/>
      <c r="KAG533" s="152"/>
      <c r="KAH533" s="152"/>
      <c r="KAI533" s="152"/>
      <c r="KAJ533" s="152"/>
      <c r="KAK533" s="152"/>
      <c r="KAL533" s="152"/>
      <c r="KAM533" s="152"/>
      <c r="KAN533" s="152"/>
      <c r="KAO533" s="152"/>
      <c r="KAP533" s="152"/>
      <c r="KAQ533" s="152"/>
      <c r="KAR533" s="152"/>
      <c r="KAS533" s="152"/>
      <c r="KAT533" s="152"/>
      <c r="KAU533" s="152"/>
      <c r="KAV533" s="152"/>
      <c r="KAW533" s="152"/>
      <c r="KAX533" s="152"/>
      <c r="KAY533" s="152"/>
      <c r="KAZ533" s="152"/>
      <c r="KBA533" s="152"/>
      <c r="KBB533" s="152"/>
      <c r="KBC533" s="152"/>
      <c r="KBD533" s="152"/>
      <c r="KBE533" s="152"/>
      <c r="KBF533" s="152"/>
      <c r="KBG533" s="152"/>
      <c r="KBH533" s="152"/>
      <c r="KBI533" s="152"/>
      <c r="KBJ533" s="152"/>
      <c r="KBK533" s="152"/>
      <c r="KBL533" s="152"/>
      <c r="KBM533" s="152"/>
      <c r="KBN533" s="152"/>
      <c r="KBO533" s="152"/>
      <c r="KBP533" s="152"/>
      <c r="KBQ533" s="152"/>
      <c r="KBR533" s="152"/>
      <c r="KBS533" s="152"/>
      <c r="KBT533" s="152"/>
      <c r="KBU533" s="152"/>
      <c r="KBV533" s="152"/>
      <c r="KBW533" s="152"/>
      <c r="KBX533" s="152"/>
      <c r="KBY533" s="152"/>
      <c r="KBZ533" s="152"/>
      <c r="KCA533" s="152"/>
      <c r="KCB533" s="152"/>
      <c r="KCC533" s="152"/>
      <c r="KCD533" s="152"/>
      <c r="KCE533" s="152"/>
      <c r="KCF533" s="152"/>
      <c r="KCG533" s="152"/>
      <c r="KCH533" s="152"/>
      <c r="KCI533" s="152"/>
      <c r="KCJ533" s="152"/>
      <c r="KCK533" s="152"/>
      <c r="KCL533" s="152"/>
      <c r="KCM533" s="152"/>
      <c r="KCN533" s="152"/>
      <c r="KCO533" s="152"/>
      <c r="KCP533" s="152"/>
      <c r="KCQ533" s="152"/>
      <c r="KCR533" s="152"/>
      <c r="KCS533" s="152"/>
      <c r="KCT533" s="152"/>
      <c r="KCU533" s="152"/>
      <c r="KCV533" s="152"/>
      <c r="KCW533" s="152"/>
      <c r="KCX533" s="152"/>
      <c r="KCY533" s="152"/>
      <c r="KCZ533" s="152"/>
      <c r="KDA533" s="152"/>
      <c r="KDB533" s="152"/>
      <c r="KDC533" s="152"/>
      <c r="KDD533" s="152"/>
      <c r="KDE533" s="152"/>
      <c r="KDF533" s="152"/>
      <c r="KDG533" s="152"/>
      <c r="KDH533" s="152"/>
      <c r="KDI533" s="152"/>
      <c r="KDJ533" s="152"/>
      <c r="KDK533" s="152"/>
      <c r="KDL533" s="152"/>
      <c r="KDM533" s="152"/>
      <c r="KDN533" s="152"/>
      <c r="KDO533" s="152"/>
      <c r="KDP533" s="152"/>
      <c r="KDQ533" s="152"/>
      <c r="KDR533" s="152"/>
      <c r="KDS533" s="152"/>
      <c r="KDT533" s="152"/>
      <c r="KDU533" s="152"/>
      <c r="KDV533" s="152"/>
      <c r="KDW533" s="152"/>
      <c r="KDX533" s="152"/>
      <c r="KDY533" s="152"/>
      <c r="KDZ533" s="152"/>
      <c r="KEA533" s="152"/>
      <c r="KEB533" s="152"/>
      <c r="KEC533" s="152"/>
      <c r="KED533" s="152"/>
      <c r="KEE533" s="152"/>
      <c r="KEF533" s="152"/>
      <c r="KEG533" s="152"/>
      <c r="KEH533" s="152"/>
      <c r="KEI533" s="152"/>
      <c r="KEJ533" s="152"/>
      <c r="KEK533" s="152"/>
      <c r="KEL533" s="152"/>
      <c r="KEM533" s="152"/>
      <c r="KEN533" s="152"/>
      <c r="KEO533" s="152"/>
      <c r="KEP533" s="152"/>
      <c r="KEQ533" s="152"/>
      <c r="KER533" s="152"/>
      <c r="KES533" s="152"/>
      <c r="KET533" s="152"/>
      <c r="KEU533" s="152"/>
      <c r="KEV533" s="152"/>
      <c r="KEW533" s="152"/>
      <c r="KEX533" s="152"/>
      <c r="KEY533" s="152"/>
      <c r="KEZ533" s="152"/>
      <c r="KFA533" s="152"/>
      <c r="KFB533" s="152"/>
      <c r="KFC533" s="152"/>
      <c r="KFD533" s="152"/>
      <c r="KFE533" s="152"/>
      <c r="KFF533" s="152"/>
      <c r="KFG533" s="152"/>
      <c r="KFH533" s="152"/>
      <c r="KFI533" s="152"/>
      <c r="KFJ533" s="152"/>
      <c r="KFK533" s="152"/>
      <c r="KFL533" s="152"/>
      <c r="KFM533" s="152"/>
      <c r="KFN533" s="152"/>
      <c r="KFO533" s="152"/>
      <c r="KFP533" s="152"/>
      <c r="KFQ533" s="152"/>
      <c r="KFR533" s="152"/>
      <c r="KFS533" s="152"/>
      <c r="KFT533" s="152"/>
      <c r="KFU533" s="152"/>
      <c r="KFV533" s="152"/>
      <c r="KFW533" s="152"/>
      <c r="KFX533" s="152"/>
      <c r="KFY533" s="152"/>
      <c r="KFZ533" s="152"/>
      <c r="KGA533" s="152"/>
      <c r="KGB533" s="152"/>
      <c r="KGC533" s="152"/>
      <c r="KGD533" s="152"/>
      <c r="KGE533" s="152"/>
      <c r="KGF533" s="152"/>
      <c r="KGG533" s="152"/>
      <c r="KGH533" s="152"/>
      <c r="KGI533" s="152"/>
      <c r="KGJ533" s="152"/>
      <c r="KGK533" s="152"/>
      <c r="KGL533" s="152"/>
      <c r="KGM533" s="152"/>
      <c r="KGN533" s="152"/>
      <c r="KGO533" s="152"/>
      <c r="KGP533" s="152"/>
      <c r="KGQ533" s="152"/>
      <c r="KGR533" s="152"/>
      <c r="KGS533" s="152"/>
      <c r="KGT533" s="152"/>
      <c r="KGU533" s="152"/>
      <c r="KGV533" s="152"/>
      <c r="KGW533" s="152"/>
      <c r="KGX533" s="152"/>
      <c r="KGY533" s="152"/>
      <c r="KGZ533" s="152"/>
      <c r="KHA533" s="152"/>
      <c r="KHB533" s="152"/>
      <c r="KHC533" s="152"/>
      <c r="KHD533" s="152"/>
      <c r="KHE533" s="152"/>
      <c r="KHF533" s="152"/>
      <c r="KHG533" s="152"/>
      <c r="KHH533" s="152"/>
      <c r="KHI533" s="152"/>
      <c r="KHJ533" s="152"/>
      <c r="KHK533" s="152"/>
      <c r="KHL533" s="152"/>
      <c r="KHM533" s="152"/>
      <c r="KHN533" s="152"/>
      <c r="KHO533" s="152"/>
      <c r="KHP533" s="152"/>
      <c r="KHQ533" s="152"/>
      <c r="KHR533" s="152"/>
      <c r="KHS533" s="152"/>
      <c r="KHT533" s="152"/>
      <c r="KHU533" s="152"/>
      <c r="KHV533" s="152"/>
      <c r="KHW533" s="152"/>
      <c r="KHX533" s="152"/>
      <c r="KHY533" s="152"/>
      <c r="KHZ533" s="152"/>
      <c r="KIA533" s="152"/>
      <c r="KIB533" s="152"/>
      <c r="KIC533" s="152"/>
      <c r="KID533" s="152"/>
      <c r="KIE533" s="152"/>
      <c r="KIF533" s="152"/>
      <c r="KIG533" s="152"/>
      <c r="KIH533" s="152"/>
      <c r="KII533" s="152"/>
      <c r="KIJ533" s="152"/>
      <c r="KIK533" s="152"/>
      <c r="KIL533" s="152"/>
      <c r="KIM533" s="152"/>
      <c r="KIN533" s="152"/>
      <c r="KIO533" s="152"/>
      <c r="KIP533" s="152"/>
      <c r="KIQ533" s="152"/>
      <c r="KIR533" s="152"/>
      <c r="KIS533" s="152"/>
      <c r="KIT533" s="152"/>
      <c r="KIU533" s="152"/>
      <c r="KIV533" s="152"/>
      <c r="KIW533" s="152"/>
      <c r="KIX533" s="152"/>
      <c r="KIY533" s="152"/>
      <c r="KIZ533" s="152"/>
      <c r="KJA533" s="152"/>
      <c r="KJB533" s="152"/>
      <c r="KJC533" s="152"/>
      <c r="KJD533" s="152"/>
      <c r="KJE533" s="152"/>
      <c r="KJF533" s="152"/>
      <c r="KJG533" s="152"/>
      <c r="KJH533" s="152"/>
      <c r="KJI533" s="152"/>
      <c r="KJJ533" s="152"/>
      <c r="KJK533" s="152"/>
      <c r="KJL533" s="152"/>
      <c r="KJM533" s="152"/>
      <c r="KJN533" s="152"/>
      <c r="KJO533" s="152"/>
      <c r="KJP533" s="152"/>
      <c r="KJQ533" s="152"/>
      <c r="KJR533" s="152"/>
      <c r="KJS533" s="152"/>
      <c r="KJT533" s="152"/>
      <c r="KJU533" s="152"/>
      <c r="KJV533" s="152"/>
      <c r="KJW533" s="152"/>
      <c r="KJX533" s="152"/>
      <c r="KJY533" s="152"/>
      <c r="KJZ533" s="152"/>
      <c r="KKA533" s="152"/>
      <c r="KKB533" s="152"/>
      <c r="KKC533" s="152"/>
      <c r="KKD533" s="152"/>
      <c r="KKE533" s="152"/>
      <c r="KKF533" s="152"/>
      <c r="KKG533" s="152"/>
      <c r="KKH533" s="152"/>
      <c r="KKI533" s="152"/>
      <c r="KKJ533" s="152"/>
      <c r="KKK533" s="152"/>
      <c r="KKL533" s="152"/>
      <c r="KKM533" s="152"/>
      <c r="KKN533" s="152"/>
      <c r="KKO533" s="152"/>
      <c r="KKP533" s="152"/>
      <c r="KKQ533" s="152"/>
      <c r="KKR533" s="152"/>
      <c r="KKS533" s="152"/>
      <c r="KKT533" s="152"/>
      <c r="KKU533" s="152"/>
      <c r="KKV533" s="152"/>
      <c r="KKW533" s="152"/>
      <c r="KKX533" s="152"/>
      <c r="KKY533" s="152"/>
      <c r="KKZ533" s="152"/>
      <c r="KLA533" s="152"/>
      <c r="KLB533" s="152"/>
      <c r="KLC533" s="152"/>
      <c r="KLD533" s="152"/>
      <c r="KLE533" s="152"/>
      <c r="KLF533" s="152"/>
      <c r="KLG533" s="152"/>
      <c r="KLH533" s="152"/>
      <c r="KLI533" s="152"/>
      <c r="KLJ533" s="152"/>
      <c r="KLK533" s="152"/>
      <c r="KLL533" s="152"/>
      <c r="KLM533" s="152"/>
      <c r="KLN533" s="152"/>
      <c r="KLO533" s="152"/>
      <c r="KLP533" s="152"/>
      <c r="KLQ533" s="152"/>
      <c r="KLR533" s="152"/>
      <c r="KLS533" s="152"/>
      <c r="KLT533" s="152"/>
      <c r="KLU533" s="152"/>
      <c r="KLV533" s="152"/>
      <c r="KLW533" s="152"/>
      <c r="KLX533" s="152"/>
      <c r="KLY533" s="152"/>
      <c r="KLZ533" s="152"/>
      <c r="KMA533" s="152"/>
      <c r="KMB533" s="152"/>
      <c r="KMC533" s="152"/>
      <c r="KMD533" s="152"/>
      <c r="KME533" s="152"/>
      <c r="KMF533" s="152"/>
      <c r="KMG533" s="152"/>
      <c r="KMH533" s="152"/>
      <c r="KMI533" s="152"/>
      <c r="KMJ533" s="152"/>
      <c r="KMK533" s="152"/>
      <c r="KML533" s="152"/>
      <c r="KMM533" s="152"/>
      <c r="KMN533" s="152"/>
      <c r="KMO533" s="152"/>
      <c r="KMP533" s="152"/>
      <c r="KMQ533" s="152"/>
      <c r="KMR533" s="152"/>
      <c r="KMS533" s="152"/>
      <c r="KMT533" s="152"/>
      <c r="KMU533" s="152"/>
      <c r="KMV533" s="152"/>
      <c r="KMW533" s="152"/>
      <c r="KMX533" s="152"/>
      <c r="KMY533" s="152"/>
      <c r="KMZ533" s="152"/>
      <c r="KNA533" s="152"/>
      <c r="KNB533" s="152"/>
      <c r="KNC533" s="152"/>
      <c r="KND533" s="152"/>
      <c r="KNE533" s="152"/>
      <c r="KNF533" s="152"/>
      <c r="KNG533" s="152"/>
      <c r="KNH533" s="152"/>
      <c r="KNI533" s="152"/>
      <c r="KNJ533" s="152"/>
      <c r="KNK533" s="152"/>
      <c r="KNL533" s="152"/>
      <c r="KNM533" s="152"/>
      <c r="KNN533" s="152"/>
      <c r="KNO533" s="152"/>
      <c r="KNP533" s="152"/>
      <c r="KNQ533" s="152"/>
      <c r="KNR533" s="152"/>
      <c r="KNS533" s="152"/>
      <c r="KNT533" s="152"/>
      <c r="KNU533" s="152"/>
      <c r="KNV533" s="152"/>
      <c r="KNW533" s="152"/>
      <c r="KNX533" s="152"/>
      <c r="KNY533" s="152"/>
      <c r="KNZ533" s="152"/>
      <c r="KOA533" s="152"/>
      <c r="KOB533" s="152"/>
      <c r="KOC533" s="152"/>
      <c r="KOD533" s="152"/>
      <c r="KOE533" s="152"/>
      <c r="KOF533" s="152"/>
      <c r="KOG533" s="152"/>
      <c r="KOH533" s="152"/>
      <c r="KOI533" s="152"/>
      <c r="KOJ533" s="152"/>
      <c r="KOK533" s="152"/>
      <c r="KOL533" s="152"/>
      <c r="KOM533" s="152"/>
      <c r="KON533" s="152"/>
      <c r="KOO533" s="152"/>
      <c r="KOP533" s="152"/>
      <c r="KOQ533" s="152"/>
      <c r="KOR533" s="152"/>
      <c r="KOS533" s="152"/>
      <c r="KOT533" s="152"/>
      <c r="KOU533" s="152"/>
      <c r="KOV533" s="152"/>
      <c r="KOW533" s="152"/>
      <c r="KOX533" s="152"/>
      <c r="KOY533" s="152"/>
      <c r="KOZ533" s="152"/>
      <c r="KPA533" s="152"/>
      <c r="KPB533" s="152"/>
      <c r="KPC533" s="152"/>
      <c r="KPD533" s="152"/>
      <c r="KPE533" s="152"/>
      <c r="KPF533" s="152"/>
      <c r="KPG533" s="152"/>
      <c r="KPH533" s="152"/>
      <c r="KPI533" s="152"/>
      <c r="KPJ533" s="152"/>
      <c r="KPK533" s="152"/>
      <c r="KPL533" s="152"/>
      <c r="KPM533" s="152"/>
      <c r="KPN533" s="152"/>
      <c r="KPO533" s="152"/>
      <c r="KPP533" s="152"/>
      <c r="KPQ533" s="152"/>
      <c r="KPR533" s="152"/>
      <c r="KPS533" s="152"/>
      <c r="KPT533" s="152"/>
      <c r="KPU533" s="152"/>
      <c r="KPV533" s="152"/>
      <c r="KPW533" s="152"/>
      <c r="KPX533" s="152"/>
      <c r="KPY533" s="152"/>
      <c r="KPZ533" s="152"/>
      <c r="KQA533" s="152"/>
      <c r="KQB533" s="152"/>
      <c r="KQC533" s="152"/>
      <c r="KQD533" s="152"/>
      <c r="KQE533" s="152"/>
      <c r="KQF533" s="152"/>
      <c r="KQG533" s="152"/>
      <c r="KQH533" s="152"/>
      <c r="KQI533" s="152"/>
      <c r="KQJ533" s="152"/>
      <c r="KQK533" s="152"/>
      <c r="KQL533" s="152"/>
      <c r="KQM533" s="152"/>
      <c r="KQN533" s="152"/>
      <c r="KQO533" s="152"/>
      <c r="KQP533" s="152"/>
      <c r="KQQ533" s="152"/>
      <c r="KQR533" s="152"/>
      <c r="KQS533" s="152"/>
      <c r="KQT533" s="152"/>
      <c r="KQU533" s="152"/>
      <c r="KQV533" s="152"/>
      <c r="KQW533" s="152"/>
      <c r="KQX533" s="152"/>
      <c r="KQY533" s="152"/>
      <c r="KQZ533" s="152"/>
      <c r="KRA533" s="152"/>
      <c r="KRB533" s="152"/>
      <c r="KRC533" s="152"/>
      <c r="KRD533" s="152"/>
      <c r="KRE533" s="152"/>
      <c r="KRF533" s="152"/>
      <c r="KRG533" s="152"/>
      <c r="KRH533" s="152"/>
      <c r="KRI533" s="152"/>
      <c r="KRJ533" s="152"/>
      <c r="KRK533" s="152"/>
      <c r="KRL533" s="152"/>
      <c r="KRM533" s="152"/>
      <c r="KRN533" s="152"/>
      <c r="KRO533" s="152"/>
      <c r="KRP533" s="152"/>
      <c r="KRQ533" s="152"/>
      <c r="KRR533" s="152"/>
      <c r="KRS533" s="152"/>
      <c r="KRT533" s="152"/>
      <c r="KRU533" s="152"/>
      <c r="KRV533" s="152"/>
      <c r="KRW533" s="152"/>
      <c r="KRX533" s="152"/>
      <c r="KRY533" s="152"/>
      <c r="KRZ533" s="152"/>
      <c r="KSA533" s="152"/>
      <c r="KSB533" s="152"/>
      <c r="KSC533" s="152"/>
      <c r="KSD533" s="152"/>
      <c r="KSE533" s="152"/>
      <c r="KSF533" s="152"/>
      <c r="KSG533" s="152"/>
      <c r="KSH533" s="152"/>
      <c r="KSI533" s="152"/>
      <c r="KSJ533" s="152"/>
      <c r="KSK533" s="152"/>
      <c r="KSL533" s="152"/>
      <c r="KSM533" s="152"/>
      <c r="KSN533" s="152"/>
      <c r="KSO533" s="152"/>
      <c r="KSP533" s="152"/>
      <c r="KSQ533" s="152"/>
      <c r="KSR533" s="152"/>
      <c r="KSS533" s="152"/>
      <c r="KST533" s="152"/>
      <c r="KSU533" s="152"/>
      <c r="KSV533" s="152"/>
      <c r="KSW533" s="152"/>
      <c r="KSX533" s="152"/>
      <c r="KSY533" s="152"/>
      <c r="KSZ533" s="152"/>
      <c r="KTA533" s="152"/>
      <c r="KTB533" s="152"/>
      <c r="KTC533" s="152"/>
      <c r="KTD533" s="152"/>
      <c r="KTE533" s="152"/>
      <c r="KTF533" s="152"/>
      <c r="KTG533" s="152"/>
      <c r="KTH533" s="152"/>
      <c r="KTI533" s="152"/>
      <c r="KTJ533" s="152"/>
      <c r="KTK533" s="152"/>
      <c r="KTL533" s="152"/>
      <c r="KTM533" s="152"/>
      <c r="KTN533" s="152"/>
      <c r="KTO533" s="152"/>
      <c r="KTP533" s="152"/>
      <c r="KTQ533" s="152"/>
      <c r="KTR533" s="152"/>
      <c r="KTS533" s="152"/>
      <c r="KTT533" s="152"/>
      <c r="KTU533" s="152"/>
      <c r="KTV533" s="152"/>
      <c r="KTW533" s="152"/>
      <c r="KTX533" s="152"/>
      <c r="KTY533" s="152"/>
      <c r="KTZ533" s="152"/>
      <c r="KUA533" s="152"/>
      <c r="KUB533" s="152"/>
      <c r="KUC533" s="152"/>
      <c r="KUD533" s="152"/>
      <c r="KUE533" s="152"/>
      <c r="KUF533" s="152"/>
      <c r="KUG533" s="152"/>
      <c r="KUH533" s="152"/>
      <c r="KUI533" s="152"/>
      <c r="KUJ533" s="152"/>
      <c r="KUK533" s="152"/>
      <c r="KUL533" s="152"/>
      <c r="KUM533" s="152"/>
      <c r="KUN533" s="152"/>
      <c r="KUO533" s="152"/>
      <c r="KUP533" s="152"/>
      <c r="KUQ533" s="152"/>
      <c r="KUR533" s="152"/>
      <c r="KUS533" s="152"/>
      <c r="KUT533" s="152"/>
      <c r="KUU533" s="152"/>
      <c r="KUV533" s="152"/>
      <c r="KUW533" s="152"/>
      <c r="KUX533" s="152"/>
      <c r="KUY533" s="152"/>
      <c r="KUZ533" s="152"/>
      <c r="KVA533" s="152"/>
      <c r="KVB533" s="152"/>
      <c r="KVC533" s="152"/>
      <c r="KVD533" s="152"/>
      <c r="KVE533" s="152"/>
      <c r="KVF533" s="152"/>
      <c r="KVG533" s="152"/>
      <c r="KVH533" s="152"/>
      <c r="KVI533" s="152"/>
      <c r="KVJ533" s="152"/>
      <c r="KVK533" s="152"/>
      <c r="KVL533" s="152"/>
      <c r="KVM533" s="152"/>
      <c r="KVN533" s="152"/>
      <c r="KVO533" s="152"/>
      <c r="KVP533" s="152"/>
      <c r="KVQ533" s="152"/>
      <c r="KVR533" s="152"/>
      <c r="KVS533" s="152"/>
      <c r="KVT533" s="152"/>
      <c r="KVU533" s="152"/>
      <c r="KVV533" s="152"/>
      <c r="KVW533" s="152"/>
      <c r="KVX533" s="152"/>
      <c r="KVY533" s="152"/>
      <c r="KVZ533" s="152"/>
      <c r="KWA533" s="152"/>
      <c r="KWB533" s="152"/>
      <c r="KWC533" s="152"/>
      <c r="KWD533" s="152"/>
      <c r="KWE533" s="152"/>
      <c r="KWF533" s="152"/>
      <c r="KWG533" s="152"/>
      <c r="KWH533" s="152"/>
      <c r="KWI533" s="152"/>
      <c r="KWJ533" s="152"/>
      <c r="KWK533" s="152"/>
      <c r="KWL533" s="152"/>
      <c r="KWM533" s="152"/>
      <c r="KWN533" s="152"/>
      <c r="KWO533" s="152"/>
      <c r="KWP533" s="152"/>
      <c r="KWQ533" s="152"/>
      <c r="KWR533" s="152"/>
      <c r="KWS533" s="152"/>
      <c r="KWT533" s="152"/>
      <c r="KWU533" s="152"/>
      <c r="KWV533" s="152"/>
      <c r="KWW533" s="152"/>
      <c r="KWX533" s="152"/>
      <c r="KWY533" s="152"/>
      <c r="KWZ533" s="152"/>
      <c r="KXA533" s="152"/>
      <c r="KXB533" s="152"/>
      <c r="KXC533" s="152"/>
      <c r="KXD533" s="152"/>
      <c r="KXE533" s="152"/>
      <c r="KXF533" s="152"/>
      <c r="KXG533" s="152"/>
      <c r="KXH533" s="152"/>
      <c r="KXI533" s="152"/>
      <c r="KXJ533" s="152"/>
      <c r="KXK533" s="152"/>
      <c r="KXL533" s="152"/>
      <c r="KXM533" s="152"/>
      <c r="KXN533" s="152"/>
      <c r="KXO533" s="152"/>
      <c r="KXP533" s="152"/>
      <c r="KXQ533" s="152"/>
      <c r="KXR533" s="152"/>
      <c r="KXS533" s="152"/>
      <c r="KXT533" s="152"/>
      <c r="KXU533" s="152"/>
      <c r="KXV533" s="152"/>
      <c r="KXW533" s="152"/>
      <c r="KXX533" s="152"/>
      <c r="KXY533" s="152"/>
      <c r="KXZ533" s="152"/>
      <c r="KYA533" s="152"/>
      <c r="KYB533" s="152"/>
      <c r="KYC533" s="152"/>
      <c r="KYD533" s="152"/>
      <c r="KYE533" s="152"/>
      <c r="KYF533" s="152"/>
      <c r="KYG533" s="152"/>
      <c r="KYH533" s="152"/>
      <c r="KYI533" s="152"/>
      <c r="KYJ533" s="152"/>
      <c r="KYK533" s="152"/>
      <c r="KYL533" s="152"/>
      <c r="KYM533" s="152"/>
      <c r="KYN533" s="152"/>
      <c r="KYO533" s="152"/>
      <c r="KYP533" s="152"/>
      <c r="KYQ533" s="152"/>
      <c r="KYR533" s="152"/>
      <c r="KYS533" s="152"/>
      <c r="KYT533" s="152"/>
      <c r="KYU533" s="152"/>
      <c r="KYV533" s="152"/>
      <c r="KYW533" s="152"/>
      <c r="KYX533" s="152"/>
      <c r="KYY533" s="152"/>
      <c r="KYZ533" s="152"/>
      <c r="KZA533" s="152"/>
      <c r="KZB533" s="152"/>
      <c r="KZC533" s="152"/>
      <c r="KZD533" s="152"/>
      <c r="KZE533" s="152"/>
      <c r="KZF533" s="152"/>
      <c r="KZG533" s="152"/>
      <c r="KZH533" s="152"/>
      <c r="KZI533" s="152"/>
      <c r="KZJ533" s="152"/>
      <c r="KZK533" s="152"/>
      <c r="KZL533" s="152"/>
      <c r="KZM533" s="152"/>
      <c r="KZN533" s="152"/>
      <c r="KZO533" s="152"/>
      <c r="KZP533" s="152"/>
      <c r="KZQ533" s="152"/>
      <c r="KZR533" s="152"/>
      <c r="KZS533" s="152"/>
      <c r="KZT533" s="152"/>
      <c r="KZU533" s="152"/>
      <c r="KZV533" s="152"/>
      <c r="KZW533" s="152"/>
      <c r="KZX533" s="152"/>
      <c r="KZY533" s="152"/>
      <c r="KZZ533" s="152"/>
      <c r="LAA533" s="152"/>
      <c r="LAB533" s="152"/>
      <c r="LAC533" s="152"/>
      <c r="LAD533" s="152"/>
      <c r="LAE533" s="152"/>
      <c r="LAF533" s="152"/>
      <c r="LAG533" s="152"/>
      <c r="LAH533" s="152"/>
      <c r="LAI533" s="152"/>
      <c r="LAJ533" s="152"/>
      <c r="LAK533" s="152"/>
      <c r="LAL533" s="152"/>
      <c r="LAM533" s="152"/>
      <c r="LAN533" s="152"/>
      <c r="LAO533" s="152"/>
      <c r="LAP533" s="152"/>
      <c r="LAQ533" s="152"/>
      <c r="LAR533" s="152"/>
      <c r="LAS533" s="152"/>
      <c r="LAT533" s="152"/>
      <c r="LAU533" s="152"/>
      <c r="LAV533" s="152"/>
      <c r="LAW533" s="152"/>
      <c r="LAX533" s="152"/>
      <c r="LAY533" s="152"/>
      <c r="LAZ533" s="152"/>
      <c r="LBA533" s="152"/>
      <c r="LBB533" s="152"/>
      <c r="LBC533" s="152"/>
      <c r="LBD533" s="152"/>
      <c r="LBE533" s="152"/>
      <c r="LBF533" s="152"/>
      <c r="LBG533" s="152"/>
      <c r="LBH533" s="152"/>
      <c r="LBI533" s="152"/>
      <c r="LBJ533" s="152"/>
      <c r="LBK533" s="152"/>
      <c r="LBL533" s="152"/>
      <c r="LBM533" s="152"/>
      <c r="LBN533" s="152"/>
      <c r="LBO533" s="152"/>
      <c r="LBP533" s="152"/>
      <c r="LBQ533" s="152"/>
      <c r="LBR533" s="152"/>
      <c r="LBS533" s="152"/>
      <c r="LBT533" s="152"/>
      <c r="LBU533" s="152"/>
      <c r="LBV533" s="152"/>
      <c r="LBW533" s="152"/>
      <c r="LBX533" s="152"/>
      <c r="LBY533" s="152"/>
      <c r="LBZ533" s="152"/>
      <c r="LCA533" s="152"/>
      <c r="LCB533" s="152"/>
      <c r="LCC533" s="152"/>
      <c r="LCD533" s="152"/>
      <c r="LCE533" s="152"/>
      <c r="LCF533" s="152"/>
      <c r="LCG533" s="152"/>
      <c r="LCH533" s="152"/>
      <c r="LCI533" s="152"/>
      <c r="LCJ533" s="152"/>
      <c r="LCK533" s="152"/>
      <c r="LCL533" s="152"/>
      <c r="LCM533" s="152"/>
      <c r="LCN533" s="152"/>
      <c r="LCO533" s="152"/>
      <c r="LCP533" s="152"/>
      <c r="LCQ533" s="152"/>
      <c r="LCR533" s="152"/>
      <c r="LCS533" s="152"/>
      <c r="LCT533" s="152"/>
      <c r="LCU533" s="152"/>
      <c r="LCV533" s="152"/>
      <c r="LCW533" s="152"/>
      <c r="LCX533" s="152"/>
      <c r="LCY533" s="152"/>
      <c r="LCZ533" s="152"/>
      <c r="LDA533" s="152"/>
      <c r="LDB533" s="152"/>
      <c r="LDC533" s="152"/>
      <c r="LDD533" s="152"/>
      <c r="LDE533" s="152"/>
      <c r="LDF533" s="152"/>
      <c r="LDG533" s="152"/>
      <c r="LDH533" s="152"/>
      <c r="LDI533" s="152"/>
      <c r="LDJ533" s="152"/>
      <c r="LDK533" s="152"/>
      <c r="LDL533" s="152"/>
      <c r="LDM533" s="152"/>
      <c r="LDN533" s="152"/>
      <c r="LDO533" s="152"/>
      <c r="LDP533" s="152"/>
      <c r="LDQ533" s="152"/>
      <c r="LDR533" s="152"/>
      <c r="LDS533" s="152"/>
      <c r="LDT533" s="152"/>
      <c r="LDU533" s="152"/>
      <c r="LDV533" s="152"/>
      <c r="LDW533" s="152"/>
      <c r="LDX533" s="152"/>
      <c r="LDY533" s="152"/>
      <c r="LDZ533" s="152"/>
      <c r="LEA533" s="152"/>
      <c r="LEB533" s="152"/>
      <c r="LEC533" s="152"/>
      <c r="LED533" s="152"/>
      <c r="LEE533" s="152"/>
      <c r="LEF533" s="152"/>
      <c r="LEG533" s="152"/>
      <c r="LEH533" s="152"/>
      <c r="LEI533" s="152"/>
      <c r="LEJ533" s="152"/>
      <c r="LEK533" s="152"/>
      <c r="LEL533" s="152"/>
      <c r="LEM533" s="152"/>
      <c r="LEN533" s="152"/>
      <c r="LEO533" s="152"/>
      <c r="LEP533" s="152"/>
      <c r="LEQ533" s="152"/>
      <c r="LER533" s="152"/>
      <c r="LES533" s="152"/>
      <c r="LET533" s="152"/>
      <c r="LEU533" s="152"/>
      <c r="LEV533" s="152"/>
      <c r="LEW533" s="152"/>
      <c r="LEX533" s="152"/>
      <c r="LEY533" s="152"/>
      <c r="LEZ533" s="152"/>
      <c r="LFA533" s="152"/>
      <c r="LFB533" s="152"/>
      <c r="LFC533" s="152"/>
      <c r="LFD533" s="152"/>
      <c r="LFE533" s="152"/>
      <c r="LFF533" s="152"/>
      <c r="LFG533" s="152"/>
      <c r="LFH533" s="152"/>
      <c r="LFI533" s="152"/>
      <c r="LFJ533" s="152"/>
      <c r="LFK533" s="152"/>
      <c r="LFL533" s="152"/>
      <c r="LFM533" s="152"/>
      <c r="LFN533" s="152"/>
      <c r="LFO533" s="152"/>
      <c r="LFP533" s="152"/>
      <c r="LFQ533" s="152"/>
      <c r="LFR533" s="152"/>
      <c r="LFS533" s="152"/>
      <c r="LFT533" s="152"/>
      <c r="LFU533" s="152"/>
      <c r="LFV533" s="152"/>
      <c r="LFW533" s="152"/>
      <c r="LFX533" s="152"/>
      <c r="LFY533" s="152"/>
      <c r="LFZ533" s="152"/>
      <c r="LGA533" s="152"/>
      <c r="LGB533" s="152"/>
      <c r="LGC533" s="152"/>
      <c r="LGD533" s="152"/>
      <c r="LGE533" s="152"/>
      <c r="LGF533" s="152"/>
      <c r="LGG533" s="152"/>
      <c r="LGH533" s="152"/>
      <c r="LGI533" s="152"/>
      <c r="LGJ533" s="152"/>
      <c r="LGK533" s="152"/>
      <c r="LGL533" s="152"/>
      <c r="LGM533" s="152"/>
      <c r="LGN533" s="152"/>
      <c r="LGO533" s="152"/>
      <c r="LGP533" s="152"/>
      <c r="LGQ533" s="152"/>
      <c r="LGR533" s="152"/>
      <c r="LGS533" s="152"/>
      <c r="LGT533" s="152"/>
      <c r="LGU533" s="152"/>
      <c r="LGV533" s="152"/>
      <c r="LGW533" s="152"/>
      <c r="LGX533" s="152"/>
      <c r="LGY533" s="152"/>
      <c r="LGZ533" s="152"/>
      <c r="LHA533" s="152"/>
      <c r="LHB533" s="152"/>
      <c r="LHC533" s="152"/>
      <c r="LHD533" s="152"/>
      <c r="LHE533" s="152"/>
      <c r="LHF533" s="152"/>
      <c r="LHG533" s="152"/>
      <c r="LHH533" s="152"/>
      <c r="LHI533" s="152"/>
      <c r="LHJ533" s="152"/>
      <c r="LHK533" s="152"/>
      <c r="LHL533" s="152"/>
      <c r="LHM533" s="152"/>
      <c r="LHN533" s="152"/>
      <c r="LHO533" s="152"/>
      <c r="LHP533" s="152"/>
      <c r="LHQ533" s="152"/>
      <c r="LHR533" s="152"/>
      <c r="LHS533" s="152"/>
      <c r="LHT533" s="152"/>
      <c r="LHU533" s="152"/>
      <c r="LHV533" s="152"/>
      <c r="LHW533" s="152"/>
      <c r="LHX533" s="152"/>
      <c r="LHY533" s="152"/>
      <c r="LHZ533" s="152"/>
      <c r="LIA533" s="152"/>
      <c r="LIB533" s="152"/>
      <c r="LIC533" s="152"/>
      <c r="LID533" s="152"/>
      <c r="LIE533" s="152"/>
      <c r="LIF533" s="152"/>
      <c r="LIG533" s="152"/>
      <c r="LIH533" s="152"/>
      <c r="LII533" s="152"/>
      <c r="LIJ533" s="152"/>
      <c r="LIK533" s="152"/>
      <c r="LIL533" s="152"/>
      <c r="LIM533" s="152"/>
      <c r="LIN533" s="152"/>
      <c r="LIO533" s="152"/>
      <c r="LIP533" s="152"/>
      <c r="LIQ533" s="152"/>
      <c r="LIR533" s="152"/>
      <c r="LIS533" s="152"/>
      <c r="LIT533" s="152"/>
      <c r="LIU533" s="152"/>
      <c r="LIV533" s="152"/>
      <c r="LIW533" s="152"/>
      <c r="LIX533" s="152"/>
      <c r="LIY533" s="152"/>
      <c r="LIZ533" s="152"/>
      <c r="LJA533" s="152"/>
      <c r="LJB533" s="152"/>
      <c r="LJC533" s="152"/>
      <c r="LJD533" s="152"/>
      <c r="LJE533" s="152"/>
      <c r="LJF533" s="152"/>
      <c r="LJG533" s="152"/>
      <c r="LJH533" s="152"/>
      <c r="LJI533" s="152"/>
      <c r="LJJ533" s="152"/>
      <c r="LJK533" s="152"/>
      <c r="LJL533" s="152"/>
      <c r="LJM533" s="152"/>
      <c r="LJN533" s="152"/>
      <c r="LJO533" s="152"/>
      <c r="LJP533" s="152"/>
      <c r="LJQ533" s="152"/>
      <c r="LJR533" s="152"/>
      <c r="LJS533" s="152"/>
      <c r="LJT533" s="152"/>
      <c r="LJU533" s="152"/>
      <c r="LJV533" s="152"/>
      <c r="LJW533" s="152"/>
      <c r="LJX533" s="152"/>
      <c r="LJY533" s="152"/>
      <c r="LJZ533" s="152"/>
      <c r="LKA533" s="152"/>
      <c r="LKB533" s="152"/>
      <c r="LKC533" s="152"/>
      <c r="LKD533" s="152"/>
      <c r="LKE533" s="152"/>
      <c r="LKF533" s="152"/>
      <c r="LKG533" s="152"/>
      <c r="LKH533" s="152"/>
      <c r="LKI533" s="152"/>
      <c r="LKJ533" s="152"/>
      <c r="LKK533" s="152"/>
      <c r="LKL533" s="152"/>
      <c r="LKM533" s="152"/>
      <c r="LKN533" s="152"/>
      <c r="LKO533" s="152"/>
      <c r="LKP533" s="152"/>
      <c r="LKQ533" s="152"/>
      <c r="LKR533" s="152"/>
      <c r="LKS533" s="152"/>
      <c r="LKT533" s="152"/>
      <c r="LKU533" s="152"/>
      <c r="LKV533" s="152"/>
      <c r="LKW533" s="152"/>
      <c r="LKX533" s="152"/>
      <c r="LKY533" s="152"/>
      <c r="LKZ533" s="152"/>
      <c r="LLA533" s="152"/>
      <c r="LLB533" s="152"/>
      <c r="LLC533" s="152"/>
      <c r="LLD533" s="152"/>
      <c r="LLE533" s="152"/>
      <c r="LLF533" s="152"/>
      <c r="LLG533" s="152"/>
      <c r="LLH533" s="152"/>
      <c r="LLI533" s="152"/>
      <c r="LLJ533" s="152"/>
      <c r="LLK533" s="152"/>
      <c r="LLL533" s="152"/>
      <c r="LLM533" s="152"/>
      <c r="LLN533" s="152"/>
      <c r="LLO533" s="152"/>
      <c r="LLP533" s="152"/>
      <c r="LLQ533" s="152"/>
      <c r="LLR533" s="152"/>
      <c r="LLS533" s="152"/>
      <c r="LLT533" s="152"/>
      <c r="LLU533" s="152"/>
      <c r="LLV533" s="152"/>
      <c r="LLW533" s="152"/>
      <c r="LLX533" s="152"/>
      <c r="LLY533" s="152"/>
      <c r="LLZ533" s="152"/>
      <c r="LMA533" s="152"/>
      <c r="LMB533" s="152"/>
      <c r="LMC533" s="152"/>
      <c r="LMD533" s="152"/>
      <c r="LME533" s="152"/>
      <c r="LMF533" s="152"/>
      <c r="LMG533" s="152"/>
      <c r="LMH533" s="152"/>
      <c r="LMI533" s="152"/>
      <c r="LMJ533" s="152"/>
      <c r="LMK533" s="152"/>
      <c r="LML533" s="152"/>
      <c r="LMM533" s="152"/>
      <c r="LMN533" s="152"/>
      <c r="LMO533" s="152"/>
      <c r="LMP533" s="152"/>
      <c r="LMQ533" s="152"/>
      <c r="LMR533" s="152"/>
      <c r="LMS533" s="152"/>
      <c r="LMT533" s="152"/>
      <c r="LMU533" s="152"/>
      <c r="LMV533" s="152"/>
      <c r="LMW533" s="152"/>
      <c r="LMX533" s="152"/>
      <c r="LMY533" s="152"/>
      <c r="LMZ533" s="152"/>
      <c r="LNA533" s="152"/>
      <c r="LNB533" s="152"/>
      <c r="LNC533" s="152"/>
      <c r="LND533" s="152"/>
      <c r="LNE533" s="152"/>
      <c r="LNF533" s="152"/>
      <c r="LNG533" s="152"/>
      <c r="LNH533" s="152"/>
      <c r="LNI533" s="152"/>
      <c r="LNJ533" s="152"/>
      <c r="LNK533" s="152"/>
      <c r="LNL533" s="152"/>
      <c r="LNM533" s="152"/>
      <c r="LNN533" s="152"/>
      <c r="LNO533" s="152"/>
      <c r="LNP533" s="152"/>
      <c r="LNQ533" s="152"/>
      <c r="LNR533" s="152"/>
      <c r="LNS533" s="152"/>
      <c r="LNT533" s="152"/>
      <c r="LNU533" s="152"/>
      <c r="LNV533" s="152"/>
      <c r="LNW533" s="152"/>
      <c r="LNX533" s="152"/>
      <c r="LNY533" s="152"/>
      <c r="LNZ533" s="152"/>
      <c r="LOA533" s="152"/>
      <c r="LOB533" s="152"/>
      <c r="LOC533" s="152"/>
      <c r="LOD533" s="152"/>
      <c r="LOE533" s="152"/>
      <c r="LOF533" s="152"/>
      <c r="LOG533" s="152"/>
      <c r="LOH533" s="152"/>
      <c r="LOI533" s="152"/>
      <c r="LOJ533" s="152"/>
      <c r="LOK533" s="152"/>
      <c r="LOL533" s="152"/>
      <c r="LOM533" s="152"/>
      <c r="LON533" s="152"/>
      <c r="LOO533" s="152"/>
      <c r="LOP533" s="152"/>
      <c r="LOQ533" s="152"/>
      <c r="LOR533" s="152"/>
      <c r="LOS533" s="152"/>
      <c r="LOT533" s="152"/>
      <c r="LOU533" s="152"/>
      <c r="LOV533" s="152"/>
      <c r="LOW533" s="152"/>
      <c r="LOX533" s="152"/>
      <c r="LOY533" s="152"/>
      <c r="LOZ533" s="152"/>
      <c r="LPA533" s="152"/>
      <c r="LPB533" s="152"/>
      <c r="LPC533" s="152"/>
      <c r="LPD533" s="152"/>
      <c r="LPE533" s="152"/>
      <c r="LPF533" s="152"/>
      <c r="LPG533" s="152"/>
      <c r="LPH533" s="152"/>
      <c r="LPI533" s="152"/>
      <c r="LPJ533" s="152"/>
      <c r="LPK533" s="152"/>
      <c r="LPL533" s="152"/>
      <c r="LPM533" s="152"/>
      <c r="LPN533" s="152"/>
      <c r="LPO533" s="152"/>
      <c r="LPP533" s="152"/>
      <c r="LPQ533" s="152"/>
      <c r="LPR533" s="152"/>
      <c r="LPS533" s="152"/>
      <c r="LPT533" s="152"/>
      <c r="LPU533" s="152"/>
      <c r="LPV533" s="152"/>
      <c r="LPW533" s="152"/>
      <c r="LPX533" s="152"/>
      <c r="LPY533" s="152"/>
      <c r="LPZ533" s="152"/>
      <c r="LQA533" s="152"/>
      <c r="LQB533" s="152"/>
      <c r="LQC533" s="152"/>
      <c r="LQD533" s="152"/>
      <c r="LQE533" s="152"/>
      <c r="LQF533" s="152"/>
      <c r="LQG533" s="152"/>
      <c r="LQH533" s="152"/>
      <c r="LQI533" s="152"/>
      <c r="LQJ533" s="152"/>
      <c r="LQK533" s="152"/>
      <c r="LQL533" s="152"/>
      <c r="LQM533" s="152"/>
      <c r="LQN533" s="152"/>
      <c r="LQO533" s="152"/>
      <c r="LQP533" s="152"/>
      <c r="LQQ533" s="152"/>
      <c r="LQR533" s="152"/>
      <c r="LQS533" s="152"/>
      <c r="LQT533" s="152"/>
      <c r="LQU533" s="152"/>
      <c r="LQV533" s="152"/>
      <c r="LQW533" s="152"/>
      <c r="LQX533" s="152"/>
      <c r="LQY533" s="152"/>
      <c r="LQZ533" s="152"/>
      <c r="LRA533" s="152"/>
      <c r="LRB533" s="152"/>
      <c r="LRC533" s="152"/>
      <c r="LRD533" s="152"/>
      <c r="LRE533" s="152"/>
      <c r="LRF533" s="152"/>
      <c r="LRG533" s="152"/>
      <c r="LRH533" s="152"/>
      <c r="LRI533" s="152"/>
      <c r="LRJ533" s="152"/>
      <c r="LRK533" s="152"/>
      <c r="LRL533" s="152"/>
      <c r="LRM533" s="152"/>
      <c r="LRN533" s="152"/>
      <c r="LRO533" s="152"/>
      <c r="LRP533" s="152"/>
      <c r="LRQ533" s="152"/>
      <c r="LRR533" s="152"/>
      <c r="LRS533" s="152"/>
      <c r="LRT533" s="152"/>
      <c r="LRU533" s="152"/>
      <c r="LRV533" s="152"/>
      <c r="LRW533" s="152"/>
      <c r="LRX533" s="152"/>
      <c r="LRY533" s="152"/>
      <c r="LRZ533" s="152"/>
      <c r="LSA533" s="152"/>
      <c r="LSB533" s="152"/>
      <c r="LSC533" s="152"/>
      <c r="LSD533" s="152"/>
      <c r="LSE533" s="152"/>
      <c r="LSF533" s="152"/>
      <c r="LSG533" s="152"/>
      <c r="LSH533" s="152"/>
      <c r="LSI533" s="152"/>
      <c r="LSJ533" s="152"/>
      <c r="LSK533" s="152"/>
      <c r="LSL533" s="152"/>
      <c r="LSM533" s="152"/>
      <c r="LSN533" s="152"/>
      <c r="LSO533" s="152"/>
      <c r="LSP533" s="152"/>
      <c r="LSQ533" s="152"/>
      <c r="LSR533" s="152"/>
      <c r="LSS533" s="152"/>
      <c r="LST533" s="152"/>
      <c r="LSU533" s="152"/>
      <c r="LSV533" s="152"/>
      <c r="LSW533" s="152"/>
      <c r="LSX533" s="152"/>
      <c r="LSY533" s="152"/>
      <c r="LSZ533" s="152"/>
      <c r="LTA533" s="152"/>
      <c r="LTB533" s="152"/>
      <c r="LTC533" s="152"/>
      <c r="LTD533" s="152"/>
      <c r="LTE533" s="152"/>
      <c r="LTF533" s="152"/>
      <c r="LTG533" s="152"/>
      <c r="LTH533" s="152"/>
      <c r="LTI533" s="152"/>
      <c r="LTJ533" s="152"/>
      <c r="LTK533" s="152"/>
      <c r="LTL533" s="152"/>
      <c r="LTM533" s="152"/>
      <c r="LTN533" s="152"/>
      <c r="LTO533" s="152"/>
      <c r="LTP533" s="152"/>
      <c r="LTQ533" s="152"/>
      <c r="LTR533" s="152"/>
      <c r="LTS533" s="152"/>
      <c r="LTT533" s="152"/>
      <c r="LTU533" s="152"/>
      <c r="LTV533" s="152"/>
      <c r="LTW533" s="152"/>
      <c r="LTX533" s="152"/>
      <c r="LTY533" s="152"/>
      <c r="LTZ533" s="152"/>
      <c r="LUA533" s="152"/>
      <c r="LUB533" s="152"/>
      <c r="LUC533" s="152"/>
      <c r="LUD533" s="152"/>
      <c r="LUE533" s="152"/>
      <c r="LUF533" s="152"/>
      <c r="LUG533" s="152"/>
      <c r="LUH533" s="152"/>
      <c r="LUI533" s="152"/>
      <c r="LUJ533" s="152"/>
      <c r="LUK533" s="152"/>
      <c r="LUL533" s="152"/>
      <c r="LUM533" s="152"/>
      <c r="LUN533" s="152"/>
      <c r="LUO533" s="152"/>
      <c r="LUP533" s="152"/>
      <c r="LUQ533" s="152"/>
      <c r="LUR533" s="152"/>
      <c r="LUS533" s="152"/>
      <c r="LUT533" s="152"/>
      <c r="LUU533" s="152"/>
      <c r="LUV533" s="152"/>
      <c r="LUW533" s="152"/>
      <c r="LUX533" s="152"/>
      <c r="LUY533" s="152"/>
      <c r="LUZ533" s="152"/>
      <c r="LVA533" s="152"/>
      <c r="LVB533" s="152"/>
      <c r="LVC533" s="152"/>
      <c r="LVD533" s="152"/>
      <c r="LVE533" s="152"/>
      <c r="LVF533" s="152"/>
      <c r="LVG533" s="152"/>
      <c r="LVH533" s="152"/>
      <c r="LVI533" s="152"/>
      <c r="LVJ533" s="152"/>
      <c r="LVK533" s="152"/>
      <c r="LVL533" s="152"/>
      <c r="LVM533" s="152"/>
      <c r="LVN533" s="152"/>
      <c r="LVO533" s="152"/>
      <c r="LVP533" s="152"/>
      <c r="LVQ533" s="152"/>
      <c r="LVR533" s="152"/>
      <c r="LVS533" s="152"/>
      <c r="LVT533" s="152"/>
      <c r="LVU533" s="152"/>
      <c r="LVV533" s="152"/>
      <c r="LVW533" s="152"/>
      <c r="LVX533" s="152"/>
      <c r="LVY533" s="152"/>
      <c r="LVZ533" s="152"/>
      <c r="LWA533" s="152"/>
      <c r="LWB533" s="152"/>
      <c r="LWC533" s="152"/>
      <c r="LWD533" s="152"/>
      <c r="LWE533" s="152"/>
      <c r="LWF533" s="152"/>
      <c r="LWG533" s="152"/>
      <c r="LWH533" s="152"/>
      <c r="LWI533" s="152"/>
      <c r="LWJ533" s="152"/>
      <c r="LWK533" s="152"/>
      <c r="LWL533" s="152"/>
      <c r="LWM533" s="152"/>
      <c r="LWN533" s="152"/>
      <c r="LWO533" s="152"/>
      <c r="LWP533" s="152"/>
      <c r="LWQ533" s="152"/>
      <c r="LWR533" s="152"/>
      <c r="LWS533" s="152"/>
      <c r="LWT533" s="152"/>
      <c r="LWU533" s="152"/>
      <c r="LWV533" s="152"/>
      <c r="LWW533" s="152"/>
      <c r="LWX533" s="152"/>
      <c r="LWY533" s="152"/>
      <c r="LWZ533" s="152"/>
      <c r="LXA533" s="152"/>
      <c r="LXB533" s="152"/>
      <c r="LXC533" s="152"/>
      <c r="LXD533" s="152"/>
      <c r="LXE533" s="152"/>
      <c r="LXF533" s="152"/>
      <c r="LXG533" s="152"/>
      <c r="LXH533" s="152"/>
      <c r="LXI533" s="152"/>
      <c r="LXJ533" s="152"/>
      <c r="LXK533" s="152"/>
      <c r="LXL533" s="152"/>
      <c r="LXM533" s="152"/>
      <c r="LXN533" s="152"/>
      <c r="LXO533" s="152"/>
      <c r="LXP533" s="152"/>
      <c r="LXQ533" s="152"/>
      <c r="LXR533" s="152"/>
      <c r="LXS533" s="152"/>
      <c r="LXT533" s="152"/>
      <c r="LXU533" s="152"/>
      <c r="LXV533" s="152"/>
      <c r="LXW533" s="152"/>
      <c r="LXX533" s="152"/>
      <c r="LXY533" s="152"/>
      <c r="LXZ533" s="152"/>
      <c r="LYA533" s="152"/>
      <c r="LYB533" s="152"/>
      <c r="LYC533" s="152"/>
      <c r="LYD533" s="152"/>
      <c r="LYE533" s="152"/>
      <c r="LYF533" s="152"/>
      <c r="LYG533" s="152"/>
      <c r="LYH533" s="152"/>
      <c r="LYI533" s="152"/>
      <c r="LYJ533" s="152"/>
      <c r="LYK533" s="152"/>
      <c r="LYL533" s="152"/>
      <c r="LYM533" s="152"/>
      <c r="LYN533" s="152"/>
      <c r="LYO533" s="152"/>
      <c r="LYP533" s="152"/>
      <c r="LYQ533" s="152"/>
      <c r="LYR533" s="152"/>
      <c r="LYS533" s="152"/>
      <c r="LYT533" s="152"/>
      <c r="LYU533" s="152"/>
      <c r="LYV533" s="152"/>
      <c r="LYW533" s="152"/>
      <c r="LYX533" s="152"/>
      <c r="LYY533" s="152"/>
      <c r="LYZ533" s="152"/>
      <c r="LZA533" s="152"/>
      <c r="LZB533" s="152"/>
      <c r="LZC533" s="152"/>
      <c r="LZD533" s="152"/>
      <c r="LZE533" s="152"/>
      <c r="LZF533" s="152"/>
      <c r="LZG533" s="152"/>
      <c r="LZH533" s="152"/>
      <c r="LZI533" s="152"/>
      <c r="LZJ533" s="152"/>
      <c r="LZK533" s="152"/>
      <c r="LZL533" s="152"/>
      <c r="LZM533" s="152"/>
      <c r="LZN533" s="152"/>
      <c r="LZO533" s="152"/>
      <c r="LZP533" s="152"/>
      <c r="LZQ533" s="152"/>
      <c r="LZR533" s="152"/>
      <c r="LZS533" s="152"/>
      <c r="LZT533" s="152"/>
      <c r="LZU533" s="152"/>
      <c r="LZV533" s="152"/>
      <c r="LZW533" s="152"/>
      <c r="LZX533" s="152"/>
      <c r="LZY533" s="152"/>
      <c r="LZZ533" s="152"/>
      <c r="MAA533" s="152"/>
      <c r="MAB533" s="152"/>
      <c r="MAC533" s="152"/>
      <c r="MAD533" s="152"/>
      <c r="MAE533" s="152"/>
      <c r="MAF533" s="152"/>
      <c r="MAG533" s="152"/>
      <c r="MAH533" s="152"/>
      <c r="MAI533" s="152"/>
      <c r="MAJ533" s="152"/>
      <c r="MAK533" s="152"/>
      <c r="MAL533" s="152"/>
      <c r="MAM533" s="152"/>
      <c r="MAN533" s="152"/>
      <c r="MAO533" s="152"/>
      <c r="MAP533" s="152"/>
      <c r="MAQ533" s="152"/>
      <c r="MAR533" s="152"/>
      <c r="MAS533" s="152"/>
      <c r="MAT533" s="152"/>
      <c r="MAU533" s="152"/>
      <c r="MAV533" s="152"/>
      <c r="MAW533" s="152"/>
      <c r="MAX533" s="152"/>
      <c r="MAY533" s="152"/>
      <c r="MAZ533" s="152"/>
      <c r="MBA533" s="152"/>
      <c r="MBB533" s="152"/>
      <c r="MBC533" s="152"/>
      <c r="MBD533" s="152"/>
      <c r="MBE533" s="152"/>
      <c r="MBF533" s="152"/>
      <c r="MBG533" s="152"/>
      <c r="MBH533" s="152"/>
      <c r="MBI533" s="152"/>
      <c r="MBJ533" s="152"/>
      <c r="MBK533" s="152"/>
      <c r="MBL533" s="152"/>
      <c r="MBM533" s="152"/>
      <c r="MBN533" s="152"/>
      <c r="MBO533" s="152"/>
      <c r="MBP533" s="152"/>
      <c r="MBQ533" s="152"/>
      <c r="MBR533" s="152"/>
      <c r="MBS533" s="152"/>
      <c r="MBT533" s="152"/>
      <c r="MBU533" s="152"/>
      <c r="MBV533" s="152"/>
      <c r="MBW533" s="152"/>
      <c r="MBX533" s="152"/>
      <c r="MBY533" s="152"/>
      <c r="MBZ533" s="152"/>
      <c r="MCA533" s="152"/>
      <c r="MCB533" s="152"/>
      <c r="MCC533" s="152"/>
      <c r="MCD533" s="152"/>
      <c r="MCE533" s="152"/>
      <c r="MCF533" s="152"/>
      <c r="MCG533" s="152"/>
      <c r="MCH533" s="152"/>
      <c r="MCI533" s="152"/>
      <c r="MCJ533" s="152"/>
      <c r="MCK533" s="152"/>
      <c r="MCL533" s="152"/>
      <c r="MCM533" s="152"/>
      <c r="MCN533" s="152"/>
      <c r="MCO533" s="152"/>
      <c r="MCP533" s="152"/>
      <c r="MCQ533" s="152"/>
      <c r="MCR533" s="152"/>
      <c r="MCS533" s="152"/>
      <c r="MCT533" s="152"/>
      <c r="MCU533" s="152"/>
      <c r="MCV533" s="152"/>
      <c r="MCW533" s="152"/>
      <c r="MCX533" s="152"/>
      <c r="MCY533" s="152"/>
      <c r="MCZ533" s="152"/>
      <c r="MDA533" s="152"/>
      <c r="MDB533" s="152"/>
      <c r="MDC533" s="152"/>
      <c r="MDD533" s="152"/>
      <c r="MDE533" s="152"/>
      <c r="MDF533" s="152"/>
      <c r="MDG533" s="152"/>
      <c r="MDH533" s="152"/>
      <c r="MDI533" s="152"/>
      <c r="MDJ533" s="152"/>
      <c r="MDK533" s="152"/>
      <c r="MDL533" s="152"/>
      <c r="MDM533" s="152"/>
      <c r="MDN533" s="152"/>
      <c r="MDO533" s="152"/>
      <c r="MDP533" s="152"/>
      <c r="MDQ533" s="152"/>
      <c r="MDR533" s="152"/>
      <c r="MDS533" s="152"/>
      <c r="MDT533" s="152"/>
      <c r="MDU533" s="152"/>
      <c r="MDV533" s="152"/>
      <c r="MDW533" s="152"/>
      <c r="MDX533" s="152"/>
      <c r="MDY533" s="152"/>
      <c r="MDZ533" s="152"/>
      <c r="MEA533" s="152"/>
      <c r="MEB533" s="152"/>
      <c r="MEC533" s="152"/>
      <c r="MED533" s="152"/>
      <c r="MEE533" s="152"/>
      <c r="MEF533" s="152"/>
      <c r="MEG533" s="152"/>
      <c r="MEH533" s="152"/>
      <c r="MEI533" s="152"/>
      <c r="MEJ533" s="152"/>
      <c r="MEK533" s="152"/>
      <c r="MEL533" s="152"/>
      <c r="MEM533" s="152"/>
      <c r="MEN533" s="152"/>
      <c r="MEO533" s="152"/>
      <c r="MEP533" s="152"/>
      <c r="MEQ533" s="152"/>
      <c r="MER533" s="152"/>
      <c r="MES533" s="152"/>
      <c r="MET533" s="152"/>
      <c r="MEU533" s="152"/>
      <c r="MEV533" s="152"/>
      <c r="MEW533" s="152"/>
      <c r="MEX533" s="152"/>
      <c r="MEY533" s="152"/>
      <c r="MEZ533" s="152"/>
      <c r="MFA533" s="152"/>
      <c r="MFB533" s="152"/>
      <c r="MFC533" s="152"/>
      <c r="MFD533" s="152"/>
      <c r="MFE533" s="152"/>
      <c r="MFF533" s="152"/>
      <c r="MFG533" s="152"/>
      <c r="MFH533" s="152"/>
      <c r="MFI533" s="152"/>
      <c r="MFJ533" s="152"/>
      <c r="MFK533" s="152"/>
      <c r="MFL533" s="152"/>
      <c r="MFM533" s="152"/>
      <c r="MFN533" s="152"/>
      <c r="MFO533" s="152"/>
      <c r="MFP533" s="152"/>
      <c r="MFQ533" s="152"/>
      <c r="MFR533" s="152"/>
      <c r="MFS533" s="152"/>
      <c r="MFT533" s="152"/>
      <c r="MFU533" s="152"/>
      <c r="MFV533" s="152"/>
      <c r="MFW533" s="152"/>
      <c r="MFX533" s="152"/>
      <c r="MFY533" s="152"/>
      <c r="MFZ533" s="152"/>
      <c r="MGA533" s="152"/>
      <c r="MGB533" s="152"/>
      <c r="MGC533" s="152"/>
      <c r="MGD533" s="152"/>
      <c r="MGE533" s="152"/>
      <c r="MGF533" s="152"/>
      <c r="MGG533" s="152"/>
      <c r="MGH533" s="152"/>
      <c r="MGI533" s="152"/>
      <c r="MGJ533" s="152"/>
      <c r="MGK533" s="152"/>
      <c r="MGL533" s="152"/>
      <c r="MGM533" s="152"/>
      <c r="MGN533" s="152"/>
      <c r="MGO533" s="152"/>
      <c r="MGP533" s="152"/>
      <c r="MGQ533" s="152"/>
      <c r="MGR533" s="152"/>
      <c r="MGS533" s="152"/>
      <c r="MGT533" s="152"/>
      <c r="MGU533" s="152"/>
      <c r="MGV533" s="152"/>
      <c r="MGW533" s="152"/>
      <c r="MGX533" s="152"/>
      <c r="MGY533" s="152"/>
      <c r="MGZ533" s="152"/>
      <c r="MHA533" s="152"/>
      <c r="MHB533" s="152"/>
      <c r="MHC533" s="152"/>
      <c r="MHD533" s="152"/>
      <c r="MHE533" s="152"/>
      <c r="MHF533" s="152"/>
      <c r="MHG533" s="152"/>
      <c r="MHH533" s="152"/>
      <c r="MHI533" s="152"/>
      <c r="MHJ533" s="152"/>
      <c r="MHK533" s="152"/>
      <c r="MHL533" s="152"/>
      <c r="MHM533" s="152"/>
      <c r="MHN533" s="152"/>
      <c r="MHO533" s="152"/>
      <c r="MHP533" s="152"/>
      <c r="MHQ533" s="152"/>
      <c r="MHR533" s="152"/>
      <c r="MHS533" s="152"/>
      <c r="MHT533" s="152"/>
      <c r="MHU533" s="152"/>
      <c r="MHV533" s="152"/>
      <c r="MHW533" s="152"/>
      <c r="MHX533" s="152"/>
      <c r="MHY533" s="152"/>
      <c r="MHZ533" s="152"/>
      <c r="MIA533" s="152"/>
      <c r="MIB533" s="152"/>
      <c r="MIC533" s="152"/>
      <c r="MID533" s="152"/>
      <c r="MIE533" s="152"/>
      <c r="MIF533" s="152"/>
      <c r="MIG533" s="152"/>
      <c r="MIH533" s="152"/>
      <c r="MII533" s="152"/>
      <c r="MIJ533" s="152"/>
      <c r="MIK533" s="152"/>
      <c r="MIL533" s="152"/>
      <c r="MIM533" s="152"/>
      <c r="MIN533" s="152"/>
      <c r="MIO533" s="152"/>
      <c r="MIP533" s="152"/>
      <c r="MIQ533" s="152"/>
      <c r="MIR533" s="152"/>
      <c r="MIS533" s="152"/>
      <c r="MIT533" s="152"/>
      <c r="MIU533" s="152"/>
      <c r="MIV533" s="152"/>
      <c r="MIW533" s="152"/>
      <c r="MIX533" s="152"/>
      <c r="MIY533" s="152"/>
      <c r="MIZ533" s="152"/>
      <c r="MJA533" s="152"/>
      <c r="MJB533" s="152"/>
      <c r="MJC533" s="152"/>
      <c r="MJD533" s="152"/>
      <c r="MJE533" s="152"/>
      <c r="MJF533" s="152"/>
      <c r="MJG533" s="152"/>
      <c r="MJH533" s="152"/>
      <c r="MJI533" s="152"/>
      <c r="MJJ533" s="152"/>
      <c r="MJK533" s="152"/>
      <c r="MJL533" s="152"/>
      <c r="MJM533" s="152"/>
      <c r="MJN533" s="152"/>
      <c r="MJO533" s="152"/>
      <c r="MJP533" s="152"/>
      <c r="MJQ533" s="152"/>
      <c r="MJR533" s="152"/>
      <c r="MJS533" s="152"/>
      <c r="MJT533" s="152"/>
      <c r="MJU533" s="152"/>
      <c r="MJV533" s="152"/>
      <c r="MJW533" s="152"/>
      <c r="MJX533" s="152"/>
      <c r="MJY533" s="152"/>
      <c r="MJZ533" s="152"/>
      <c r="MKA533" s="152"/>
      <c r="MKB533" s="152"/>
      <c r="MKC533" s="152"/>
      <c r="MKD533" s="152"/>
      <c r="MKE533" s="152"/>
      <c r="MKF533" s="152"/>
      <c r="MKG533" s="152"/>
      <c r="MKH533" s="152"/>
      <c r="MKI533" s="152"/>
      <c r="MKJ533" s="152"/>
      <c r="MKK533" s="152"/>
      <c r="MKL533" s="152"/>
      <c r="MKM533" s="152"/>
      <c r="MKN533" s="152"/>
      <c r="MKO533" s="152"/>
      <c r="MKP533" s="152"/>
      <c r="MKQ533" s="152"/>
      <c r="MKR533" s="152"/>
      <c r="MKS533" s="152"/>
      <c r="MKT533" s="152"/>
      <c r="MKU533" s="152"/>
      <c r="MKV533" s="152"/>
      <c r="MKW533" s="152"/>
      <c r="MKX533" s="152"/>
      <c r="MKY533" s="152"/>
      <c r="MKZ533" s="152"/>
      <c r="MLA533" s="152"/>
      <c r="MLB533" s="152"/>
      <c r="MLC533" s="152"/>
      <c r="MLD533" s="152"/>
      <c r="MLE533" s="152"/>
      <c r="MLF533" s="152"/>
      <c r="MLG533" s="152"/>
      <c r="MLH533" s="152"/>
      <c r="MLI533" s="152"/>
      <c r="MLJ533" s="152"/>
      <c r="MLK533" s="152"/>
      <c r="MLL533" s="152"/>
      <c r="MLM533" s="152"/>
      <c r="MLN533" s="152"/>
      <c r="MLO533" s="152"/>
      <c r="MLP533" s="152"/>
      <c r="MLQ533" s="152"/>
      <c r="MLR533" s="152"/>
      <c r="MLS533" s="152"/>
      <c r="MLT533" s="152"/>
      <c r="MLU533" s="152"/>
      <c r="MLV533" s="152"/>
      <c r="MLW533" s="152"/>
      <c r="MLX533" s="152"/>
      <c r="MLY533" s="152"/>
      <c r="MLZ533" s="152"/>
      <c r="MMA533" s="152"/>
      <c r="MMB533" s="152"/>
      <c r="MMC533" s="152"/>
      <c r="MMD533" s="152"/>
      <c r="MME533" s="152"/>
      <c r="MMF533" s="152"/>
      <c r="MMG533" s="152"/>
      <c r="MMH533" s="152"/>
      <c r="MMI533" s="152"/>
      <c r="MMJ533" s="152"/>
      <c r="MMK533" s="152"/>
      <c r="MML533" s="152"/>
      <c r="MMM533" s="152"/>
      <c r="MMN533" s="152"/>
      <c r="MMO533" s="152"/>
      <c r="MMP533" s="152"/>
      <c r="MMQ533" s="152"/>
      <c r="MMR533" s="152"/>
      <c r="MMS533" s="152"/>
      <c r="MMT533" s="152"/>
      <c r="MMU533" s="152"/>
      <c r="MMV533" s="152"/>
      <c r="MMW533" s="152"/>
      <c r="MMX533" s="152"/>
      <c r="MMY533" s="152"/>
      <c r="MMZ533" s="152"/>
      <c r="MNA533" s="152"/>
      <c r="MNB533" s="152"/>
      <c r="MNC533" s="152"/>
      <c r="MND533" s="152"/>
      <c r="MNE533" s="152"/>
      <c r="MNF533" s="152"/>
      <c r="MNG533" s="152"/>
      <c r="MNH533" s="152"/>
      <c r="MNI533" s="152"/>
      <c r="MNJ533" s="152"/>
      <c r="MNK533" s="152"/>
      <c r="MNL533" s="152"/>
      <c r="MNM533" s="152"/>
      <c r="MNN533" s="152"/>
      <c r="MNO533" s="152"/>
      <c r="MNP533" s="152"/>
      <c r="MNQ533" s="152"/>
      <c r="MNR533" s="152"/>
      <c r="MNS533" s="152"/>
      <c r="MNT533" s="152"/>
      <c r="MNU533" s="152"/>
      <c r="MNV533" s="152"/>
      <c r="MNW533" s="152"/>
      <c r="MNX533" s="152"/>
      <c r="MNY533" s="152"/>
      <c r="MNZ533" s="152"/>
      <c r="MOA533" s="152"/>
      <c r="MOB533" s="152"/>
      <c r="MOC533" s="152"/>
      <c r="MOD533" s="152"/>
      <c r="MOE533" s="152"/>
      <c r="MOF533" s="152"/>
      <c r="MOG533" s="152"/>
      <c r="MOH533" s="152"/>
      <c r="MOI533" s="152"/>
      <c r="MOJ533" s="152"/>
      <c r="MOK533" s="152"/>
      <c r="MOL533" s="152"/>
      <c r="MOM533" s="152"/>
      <c r="MON533" s="152"/>
      <c r="MOO533" s="152"/>
      <c r="MOP533" s="152"/>
      <c r="MOQ533" s="152"/>
      <c r="MOR533" s="152"/>
      <c r="MOS533" s="152"/>
      <c r="MOT533" s="152"/>
      <c r="MOU533" s="152"/>
      <c r="MOV533" s="152"/>
      <c r="MOW533" s="152"/>
      <c r="MOX533" s="152"/>
      <c r="MOY533" s="152"/>
      <c r="MOZ533" s="152"/>
      <c r="MPA533" s="152"/>
      <c r="MPB533" s="152"/>
      <c r="MPC533" s="152"/>
      <c r="MPD533" s="152"/>
      <c r="MPE533" s="152"/>
      <c r="MPF533" s="152"/>
      <c r="MPG533" s="152"/>
      <c r="MPH533" s="152"/>
      <c r="MPI533" s="152"/>
      <c r="MPJ533" s="152"/>
      <c r="MPK533" s="152"/>
      <c r="MPL533" s="152"/>
      <c r="MPM533" s="152"/>
      <c r="MPN533" s="152"/>
      <c r="MPO533" s="152"/>
      <c r="MPP533" s="152"/>
      <c r="MPQ533" s="152"/>
      <c r="MPR533" s="152"/>
      <c r="MPS533" s="152"/>
      <c r="MPT533" s="152"/>
      <c r="MPU533" s="152"/>
      <c r="MPV533" s="152"/>
      <c r="MPW533" s="152"/>
      <c r="MPX533" s="152"/>
      <c r="MPY533" s="152"/>
      <c r="MPZ533" s="152"/>
      <c r="MQA533" s="152"/>
      <c r="MQB533" s="152"/>
      <c r="MQC533" s="152"/>
      <c r="MQD533" s="152"/>
      <c r="MQE533" s="152"/>
      <c r="MQF533" s="152"/>
      <c r="MQG533" s="152"/>
      <c r="MQH533" s="152"/>
      <c r="MQI533" s="152"/>
      <c r="MQJ533" s="152"/>
      <c r="MQK533" s="152"/>
      <c r="MQL533" s="152"/>
      <c r="MQM533" s="152"/>
      <c r="MQN533" s="152"/>
      <c r="MQO533" s="152"/>
      <c r="MQP533" s="152"/>
      <c r="MQQ533" s="152"/>
      <c r="MQR533" s="152"/>
      <c r="MQS533" s="152"/>
      <c r="MQT533" s="152"/>
      <c r="MQU533" s="152"/>
      <c r="MQV533" s="152"/>
      <c r="MQW533" s="152"/>
      <c r="MQX533" s="152"/>
      <c r="MQY533" s="152"/>
      <c r="MQZ533" s="152"/>
      <c r="MRA533" s="152"/>
      <c r="MRB533" s="152"/>
      <c r="MRC533" s="152"/>
      <c r="MRD533" s="152"/>
      <c r="MRE533" s="152"/>
      <c r="MRF533" s="152"/>
      <c r="MRG533" s="152"/>
      <c r="MRH533" s="152"/>
      <c r="MRI533" s="152"/>
      <c r="MRJ533" s="152"/>
      <c r="MRK533" s="152"/>
      <c r="MRL533" s="152"/>
      <c r="MRM533" s="152"/>
      <c r="MRN533" s="152"/>
      <c r="MRO533" s="152"/>
      <c r="MRP533" s="152"/>
      <c r="MRQ533" s="152"/>
      <c r="MRR533" s="152"/>
      <c r="MRS533" s="152"/>
      <c r="MRT533" s="152"/>
      <c r="MRU533" s="152"/>
      <c r="MRV533" s="152"/>
      <c r="MRW533" s="152"/>
      <c r="MRX533" s="152"/>
      <c r="MRY533" s="152"/>
      <c r="MRZ533" s="152"/>
      <c r="MSA533" s="152"/>
      <c r="MSB533" s="152"/>
      <c r="MSC533" s="152"/>
      <c r="MSD533" s="152"/>
      <c r="MSE533" s="152"/>
      <c r="MSF533" s="152"/>
      <c r="MSG533" s="152"/>
      <c r="MSH533" s="152"/>
      <c r="MSI533" s="152"/>
      <c r="MSJ533" s="152"/>
      <c r="MSK533" s="152"/>
      <c r="MSL533" s="152"/>
      <c r="MSM533" s="152"/>
      <c r="MSN533" s="152"/>
      <c r="MSO533" s="152"/>
      <c r="MSP533" s="152"/>
      <c r="MSQ533" s="152"/>
      <c r="MSR533" s="152"/>
      <c r="MSS533" s="152"/>
      <c r="MST533" s="152"/>
      <c r="MSU533" s="152"/>
      <c r="MSV533" s="152"/>
      <c r="MSW533" s="152"/>
      <c r="MSX533" s="152"/>
      <c r="MSY533" s="152"/>
      <c r="MSZ533" s="152"/>
      <c r="MTA533" s="152"/>
      <c r="MTB533" s="152"/>
      <c r="MTC533" s="152"/>
      <c r="MTD533" s="152"/>
      <c r="MTE533" s="152"/>
      <c r="MTF533" s="152"/>
      <c r="MTG533" s="152"/>
      <c r="MTH533" s="152"/>
      <c r="MTI533" s="152"/>
      <c r="MTJ533" s="152"/>
      <c r="MTK533" s="152"/>
      <c r="MTL533" s="152"/>
      <c r="MTM533" s="152"/>
      <c r="MTN533" s="152"/>
      <c r="MTO533" s="152"/>
      <c r="MTP533" s="152"/>
      <c r="MTQ533" s="152"/>
      <c r="MTR533" s="152"/>
      <c r="MTS533" s="152"/>
      <c r="MTT533" s="152"/>
      <c r="MTU533" s="152"/>
      <c r="MTV533" s="152"/>
      <c r="MTW533" s="152"/>
      <c r="MTX533" s="152"/>
      <c r="MTY533" s="152"/>
      <c r="MTZ533" s="152"/>
      <c r="MUA533" s="152"/>
      <c r="MUB533" s="152"/>
      <c r="MUC533" s="152"/>
      <c r="MUD533" s="152"/>
      <c r="MUE533" s="152"/>
      <c r="MUF533" s="152"/>
      <c r="MUG533" s="152"/>
      <c r="MUH533" s="152"/>
      <c r="MUI533" s="152"/>
      <c r="MUJ533" s="152"/>
      <c r="MUK533" s="152"/>
      <c r="MUL533" s="152"/>
      <c r="MUM533" s="152"/>
      <c r="MUN533" s="152"/>
      <c r="MUO533" s="152"/>
      <c r="MUP533" s="152"/>
      <c r="MUQ533" s="152"/>
      <c r="MUR533" s="152"/>
      <c r="MUS533" s="152"/>
      <c r="MUT533" s="152"/>
      <c r="MUU533" s="152"/>
      <c r="MUV533" s="152"/>
      <c r="MUW533" s="152"/>
      <c r="MUX533" s="152"/>
      <c r="MUY533" s="152"/>
      <c r="MUZ533" s="152"/>
      <c r="MVA533" s="152"/>
      <c r="MVB533" s="152"/>
      <c r="MVC533" s="152"/>
      <c r="MVD533" s="152"/>
      <c r="MVE533" s="152"/>
      <c r="MVF533" s="152"/>
      <c r="MVG533" s="152"/>
      <c r="MVH533" s="152"/>
      <c r="MVI533" s="152"/>
      <c r="MVJ533" s="152"/>
      <c r="MVK533" s="152"/>
      <c r="MVL533" s="152"/>
      <c r="MVM533" s="152"/>
      <c r="MVN533" s="152"/>
      <c r="MVO533" s="152"/>
      <c r="MVP533" s="152"/>
      <c r="MVQ533" s="152"/>
      <c r="MVR533" s="152"/>
      <c r="MVS533" s="152"/>
      <c r="MVT533" s="152"/>
      <c r="MVU533" s="152"/>
      <c r="MVV533" s="152"/>
      <c r="MVW533" s="152"/>
      <c r="MVX533" s="152"/>
      <c r="MVY533" s="152"/>
      <c r="MVZ533" s="152"/>
      <c r="MWA533" s="152"/>
      <c r="MWB533" s="152"/>
      <c r="MWC533" s="152"/>
      <c r="MWD533" s="152"/>
      <c r="MWE533" s="152"/>
      <c r="MWF533" s="152"/>
      <c r="MWG533" s="152"/>
      <c r="MWH533" s="152"/>
      <c r="MWI533" s="152"/>
      <c r="MWJ533" s="152"/>
      <c r="MWK533" s="152"/>
      <c r="MWL533" s="152"/>
      <c r="MWM533" s="152"/>
      <c r="MWN533" s="152"/>
      <c r="MWO533" s="152"/>
      <c r="MWP533" s="152"/>
      <c r="MWQ533" s="152"/>
      <c r="MWR533" s="152"/>
      <c r="MWS533" s="152"/>
      <c r="MWT533" s="152"/>
      <c r="MWU533" s="152"/>
      <c r="MWV533" s="152"/>
      <c r="MWW533" s="152"/>
      <c r="MWX533" s="152"/>
      <c r="MWY533" s="152"/>
      <c r="MWZ533" s="152"/>
      <c r="MXA533" s="152"/>
      <c r="MXB533" s="152"/>
      <c r="MXC533" s="152"/>
      <c r="MXD533" s="152"/>
      <c r="MXE533" s="152"/>
      <c r="MXF533" s="152"/>
      <c r="MXG533" s="152"/>
      <c r="MXH533" s="152"/>
      <c r="MXI533" s="152"/>
      <c r="MXJ533" s="152"/>
      <c r="MXK533" s="152"/>
      <c r="MXL533" s="152"/>
      <c r="MXM533" s="152"/>
      <c r="MXN533" s="152"/>
      <c r="MXO533" s="152"/>
      <c r="MXP533" s="152"/>
      <c r="MXQ533" s="152"/>
      <c r="MXR533" s="152"/>
      <c r="MXS533" s="152"/>
      <c r="MXT533" s="152"/>
      <c r="MXU533" s="152"/>
      <c r="MXV533" s="152"/>
      <c r="MXW533" s="152"/>
      <c r="MXX533" s="152"/>
      <c r="MXY533" s="152"/>
      <c r="MXZ533" s="152"/>
      <c r="MYA533" s="152"/>
      <c r="MYB533" s="152"/>
      <c r="MYC533" s="152"/>
      <c r="MYD533" s="152"/>
      <c r="MYE533" s="152"/>
      <c r="MYF533" s="152"/>
      <c r="MYG533" s="152"/>
      <c r="MYH533" s="152"/>
      <c r="MYI533" s="152"/>
      <c r="MYJ533" s="152"/>
      <c r="MYK533" s="152"/>
      <c r="MYL533" s="152"/>
      <c r="MYM533" s="152"/>
      <c r="MYN533" s="152"/>
      <c r="MYO533" s="152"/>
      <c r="MYP533" s="152"/>
      <c r="MYQ533" s="152"/>
      <c r="MYR533" s="152"/>
      <c r="MYS533" s="152"/>
      <c r="MYT533" s="152"/>
      <c r="MYU533" s="152"/>
      <c r="MYV533" s="152"/>
      <c r="MYW533" s="152"/>
      <c r="MYX533" s="152"/>
      <c r="MYY533" s="152"/>
      <c r="MYZ533" s="152"/>
      <c r="MZA533" s="152"/>
      <c r="MZB533" s="152"/>
      <c r="MZC533" s="152"/>
      <c r="MZD533" s="152"/>
      <c r="MZE533" s="152"/>
      <c r="MZF533" s="152"/>
      <c r="MZG533" s="152"/>
      <c r="MZH533" s="152"/>
      <c r="MZI533" s="152"/>
      <c r="MZJ533" s="152"/>
      <c r="MZK533" s="152"/>
      <c r="MZL533" s="152"/>
      <c r="MZM533" s="152"/>
      <c r="MZN533" s="152"/>
      <c r="MZO533" s="152"/>
      <c r="MZP533" s="152"/>
      <c r="MZQ533" s="152"/>
      <c r="MZR533" s="152"/>
      <c r="MZS533" s="152"/>
      <c r="MZT533" s="152"/>
      <c r="MZU533" s="152"/>
      <c r="MZV533" s="152"/>
      <c r="MZW533" s="152"/>
      <c r="MZX533" s="152"/>
      <c r="MZY533" s="152"/>
      <c r="MZZ533" s="152"/>
      <c r="NAA533" s="152"/>
      <c r="NAB533" s="152"/>
      <c r="NAC533" s="152"/>
      <c r="NAD533" s="152"/>
      <c r="NAE533" s="152"/>
      <c r="NAF533" s="152"/>
      <c r="NAG533" s="152"/>
      <c r="NAH533" s="152"/>
      <c r="NAI533" s="152"/>
      <c r="NAJ533" s="152"/>
      <c r="NAK533" s="152"/>
      <c r="NAL533" s="152"/>
      <c r="NAM533" s="152"/>
      <c r="NAN533" s="152"/>
      <c r="NAO533" s="152"/>
      <c r="NAP533" s="152"/>
      <c r="NAQ533" s="152"/>
      <c r="NAR533" s="152"/>
      <c r="NAS533" s="152"/>
      <c r="NAT533" s="152"/>
      <c r="NAU533" s="152"/>
      <c r="NAV533" s="152"/>
      <c r="NAW533" s="152"/>
      <c r="NAX533" s="152"/>
      <c r="NAY533" s="152"/>
      <c r="NAZ533" s="152"/>
      <c r="NBA533" s="152"/>
      <c r="NBB533" s="152"/>
      <c r="NBC533" s="152"/>
      <c r="NBD533" s="152"/>
      <c r="NBE533" s="152"/>
      <c r="NBF533" s="152"/>
      <c r="NBG533" s="152"/>
      <c r="NBH533" s="152"/>
      <c r="NBI533" s="152"/>
      <c r="NBJ533" s="152"/>
      <c r="NBK533" s="152"/>
      <c r="NBL533" s="152"/>
      <c r="NBM533" s="152"/>
      <c r="NBN533" s="152"/>
      <c r="NBO533" s="152"/>
      <c r="NBP533" s="152"/>
      <c r="NBQ533" s="152"/>
      <c r="NBR533" s="152"/>
      <c r="NBS533" s="152"/>
      <c r="NBT533" s="152"/>
      <c r="NBU533" s="152"/>
      <c r="NBV533" s="152"/>
      <c r="NBW533" s="152"/>
      <c r="NBX533" s="152"/>
      <c r="NBY533" s="152"/>
      <c r="NBZ533" s="152"/>
      <c r="NCA533" s="152"/>
      <c r="NCB533" s="152"/>
      <c r="NCC533" s="152"/>
      <c r="NCD533" s="152"/>
      <c r="NCE533" s="152"/>
      <c r="NCF533" s="152"/>
      <c r="NCG533" s="152"/>
      <c r="NCH533" s="152"/>
      <c r="NCI533" s="152"/>
      <c r="NCJ533" s="152"/>
      <c r="NCK533" s="152"/>
      <c r="NCL533" s="152"/>
      <c r="NCM533" s="152"/>
      <c r="NCN533" s="152"/>
      <c r="NCO533" s="152"/>
      <c r="NCP533" s="152"/>
      <c r="NCQ533" s="152"/>
      <c r="NCR533" s="152"/>
      <c r="NCS533" s="152"/>
      <c r="NCT533" s="152"/>
      <c r="NCU533" s="152"/>
      <c r="NCV533" s="152"/>
      <c r="NCW533" s="152"/>
      <c r="NCX533" s="152"/>
      <c r="NCY533" s="152"/>
      <c r="NCZ533" s="152"/>
      <c r="NDA533" s="152"/>
      <c r="NDB533" s="152"/>
      <c r="NDC533" s="152"/>
      <c r="NDD533" s="152"/>
      <c r="NDE533" s="152"/>
      <c r="NDF533" s="152"/>
      <c r="NDG533" s="152"/>
      <c r="NDH533" s="152"/>
      <c r="NDI533" s="152"/>
      <c r="NDJ533" s="152"/>
      <c r="NDK533" s="152"/>
      <c r="NDL533" s="152"/>
      <c r="NDM533" s="152"/>
      <c r="NDN533" s="152"/>
      <c r="NDO533" s="152"/>
      <c r="NDP533" s="152"/>
      <c r="NDQ533" s="152"/>
      <c r="NDR533" s="152"/>
      <c r="NDS533" s="152"/>
      <c r="NDT533" s="152"/>
      <c r="NDU533" s="152"/>
      <c r="NDV533" s="152"/>
      <c r="NDW533" s="152"/>
      <c r="NDX533" s="152"/>
      <c r="NDY533" s="152"/>
      <c r="NDZ533" s="152"/>
      <c r="NEA533" s="152"/>
      <c r="NEB533" s="152"/>
      <c r="NEC533" s="152"/>
      <c r="NED533" s="152"/>
      <c r="NEE533" s="152"/>
      <c r="NEF533" s="152"/>
      <c r="NEG533" s="152"/>
      <c r="NEH533" s="152"/>
      <c r="NEI533" s="152"/>
      <c r="NEJ533" s="152"/>
      <c r="NEK533" s="152"/>
      <c r="NEL533" s="152"/>
      <c r="NEM533" s="152"/>
      <c r="NEN533" s="152"/>
      <c r="NEO533" s="152"/>
      <c r="NEP533" s="152"/>
      <c r="NEQ533" s="152"/>
      <c r="NER533" s="152"/>
      <c r="NES533" s="152"/>
      <c r="NET533" s="152"/>
      <c r="NEU533" s="152"/>
      <c r="NEV533" s="152"/>
      <c r="NEW533" s="152"/>
      <c r="NEX533" s="152"/>
      <c r="NEY533" s="152"/>
      <c r="NEZ533" s="152"/>
      <c r="NFA533" s="152"/>
      <c r="NFB533" s="152"/>
      <c r="NFC533" s="152"/>
      <c r="NFD533" s="152"/>
      <c r="NFE533" s="152"/>
      <c r="NFF533" s="152"/>
      <c r="NFG533" s="152"/>
      <c r="NFH533" s="152"/>
      <c r="NFI533" s="152"/>
      <c r="NFJ533" s="152"/>
      <c r="NFK533" s="152"/>
      <c r="NFL533" s="152"/>
      <c r="NFM533" s="152"/>
      <c r="NFN533" s="152"/>
      <c r="NFO533" s="152"/>
      <c r="NFP533" s="152"/>
      <c r="NFQ533" s="152"/>
      <c r="NFR533" s="152"/>
      <c r="NFS533" s="152"/>
      <c r="NFT533" s="152"/>
      <c r="NFU533" s="152"/>
      <c r="NFV533" s="152"/>
      <c r="NFW533" s="152"/>
      <c r="NFX533" s="152"/>
      <c r="NFY533" s="152"/>
      <c r="NFZ533" s="152"/>
      <c r="NGA533" s="152"/>
      <c r="NGB533" s="152"/>
      <c r="NGC533" s="152"/>
      <c r="NGD533" s="152"/>
      <c r="NGE533" s="152"/>
      <c r="NGF533" s="152"/>
      <c r="NGG533" s="152"/>
      <c r="NGH533" s="152"/>
      <c r="NGI533" s="152"/>
      <c r="NGJ533" s="152"/>
      <c r="NGK533" s="152"/>
      <c r="NGL533" s="152"/>
      <c r="NGM533" s="152"/>
      <c r="NGN533" s="152"/>
      <c r="NGO533" s="152"/>
      <c r="NGP533" s="152"/>
      <c r="NGQ533" s="152"/>
      <c r="NGR533" s="152"/>
      <c r="NGS533" s="152"/>
      <c r="NGT533" s="152"/>
      <c r="NGU533" s="152"/>
      <c r="NGV533" s="152"/>
      <c r="NGW533" s="152"/>
      <c r="NGX533" s="152"/>
      <c r="NGY533" s="152"/>
      <c r="NGZ533" s="152"/>
      <c r="NHA533" s="152"/>
      <c r="NHB533" s="152"/>
      <c r="NHC533" s="152"/>
      <c r="NHD533" s="152"/>
      <c r="NHE533" s="152"/>
      <c r="NHF533" s="152"/>
      <c r="NHG533" s="152"/>
      <c r="NHH533" s="152"/>
      <c r="NHI533" s="152"/>
      <c r="NHJ533" s="152"/>
      <c r="NHK533" s="152"/>
      <c r="NHL533" s="152"/>
      <c r="NHM533" s="152"/>
      <c r="NHN533" s="152"/>
      <c r="NHO533" s="152"/>
      <c r="NHP533" s="152"/>
      <c r="NHQ533" s="152"/>
      <c r="NHR533" s="152"/>
      <c r="NHS533" s="152"/>
      <c r="NHT533" s="152"/>
      <c r="NHU533" s="152"/>
      <c r="NHV533" s="152"/>
      <c r="NHW533" s="152"/>
      <c r="NHX533" s="152"/>
      <c r="NHY533" s="152"/>
      <c r="NHZ533" s="152"/>
      <c r="NIA533" s="152"/>
      <c r="NIB533" s="152"/>
      <c r="NIC533" s="152"/>
      <c r="NID533" s="152"/>
      <c r="NIE533" s="152"/>
      <c r="NIF533" s="152"/>
      <c r="NIG533" s="152"/>
      <c r="NIH533" s="152"/>
      <c r="NII533" s="152"/>
      <c r="NIJ533" s="152"/>
      <c r="NIK533" s="152"/>
      <c r="NIL533" s="152"/>
      <c r="NIM533" s="152"/>
      <c r="NIN533" s="152"/>
      <c r="NIO533" s="152"/>
      <c r="NIP533" s="152"/>
      <c r="NIQ533" s="152"/>
      <c r="NIR533" s="152"/>
      <c r="NIS533" s="152"/>
      <c r="NIT533" s="152"/>
      <c r="NIU533" s="152"/>
      <c r="NIV533" s="152"/>
      <c r="NIW533" s="152"/>
      <c r="NIX533" s="152"/>
      <c r="NIY533" s="152"/>
      <c r="NIZ533" s="152"/>
      <c r="NJA533" s="152"/>
      <c r="NJB533" s="152"/>
      <c r="NJC533" s="152"/>
      <c r="NJD533" s="152"/>
      <c r="NJE533" s="152"/>
      <c r="NJF533" s="152"/>
      <c r="NJG533" s="152"/>
      <c r="NJH533" s="152"/>
      <c r="NJI533" s="152"/>
      <c r="NJJ533" s="152"/>
      <c r="NJK533" s="152"/>
      <c r="NJL533" s="152"/>
      <c r="NJM533" s="152"/>
      <c r="NJN533" s="152"/>
      <c r="NJO533" s="152"/>
      <c r="NJP533" s="152"/>
      <c r="NJQ533" s="152"/>
      <c r="NJR533" s="152"/>
      <c r="NJS533" s="152"/>
      <c r="NJT533" s="152"/>
      <c r="NJU533" s="152"/>
      <c r="NJV533" s="152"/>
      <c r="NJW533" s="152"/>
      <c r="NJX533" s="152"/>
      <c r="NJY533" s="152"/>
      <c r="NJZ533" s="152"/>
      <c r="NKA533" s="152"/>
      <c r="NKB533" s="152"/>
      <c r="NKC533" s="152"/>
      <c r="NKD533" s="152"/>
      <c r="NKE533" s="152"/>
      <c r="NKF533" s="152"/>
      <c r="NKG533" s="152"/>
      <c r="NKH533" s="152"/>
      <c r="NKI533" s="152"/>
      <c r="NKJ533" s="152"/>
      <c r="NKK533" s="152"/>
      <c r="NKL533" s="152"/>
      <c r="NKM533" s="152"/>
      <c r="NKN533" s="152"/>
      <c r="NKO533" s="152"/>
      <c r="NKP533" s="152"/>
      <c r="NKQ533" s="152"/>
      <c r="NKR533" s="152"/>
      <c r="NKS533" s="152"/>
      <c r="NKT533" s="152"/>
      <c r="NKU533" s="152"/>
      <c r="NKV533" s="152"/>
      <c r="NKW533" s="152"/>
      <c r="NKX533" s="152"/>
      <c r="NKY533" s="152"/>
      <c r="NKZ533" s="152"/>
      <c r="NLA533" s="152"/>
      <c r="NLB533" s="152"/>
      <c r="NLC533" s="152"/>
      <c r="NLD533" s="152"/>
      <c r="NLE533" s="152"/>
      <c r="NLF533" s="152"/>
      <c r="NLG533" s="152"/>
      <c r="NLH533" s="152"/>
      <c r="NLI533" s="152"/>
      <c r="NLJ533" s="152"/>
      <c r="NLK533" s="152"/>
      <c r="NLL533" s="152"/>
      <c r="NLM533" s="152"/>
      <c r="NLN533" s="152"/>
      <c r="NLO533" s="152"/>
      <c r="NLP533" s="152"/>
      <c r="NLQ533" s="152"/>
      <c r="NLR533" s="152"/>
      <c r="NLS533" s="152"/>
      <c r="NLT533" s="152"/>
      <c r="NLU533" s="152"/>
      <c r="NLV533" s="152"/>
      <c r="NLW533" s="152"/>
      <c r="NLX533" s="152"/>
      <c r="NLY533" s="152"/>
      <c r="NLZ533" s="152"/>
      <c r="NMA533" s="152"/>
      <c r="NMB533" s="152"/>
      <c r="NMC533" s="152"/>
      <c r="NMD533" s="152"/>
      <c r="NME533" s="152"/>
      <c r="NMF533" s="152"/>
      <c r="NMG533" s="152"/>
      <c r="NMH533" s="152"/>
      <c r="NMI533" s="152"/>
      <c r="NMJ533" s="152"/>
      <c r="NMK533" s="152"/>
      <c r="NML533" s="152"/>
      <c r="NMM533" s="152"/>
      <c r="NMN533" s="152"/>
      <c r="NMO533" s="152"/>
      <c r="NMP533" s="152"/>
      <c r="NMQ533" s="152"/>
      <c r="NMR533" s="152"/>
      <c r="NMS533" s="152"/>
      <c r="NMT533" s="152"/>
      <c r="NMU533" s="152"/>
      <c r="NMV533" s="152"/>
      <c r="NMW533" s="152"/>
      <c r="NMX533" s="152"/>
      <c r="NMY533" s="152"/>
      <c r="NMZ533" s="152"/>
      <c r="NNA533" s="152"/>
      <c r="NNB533" s="152"/>
      <c r="NNC533" s="152"/>
      <c r="NND533" s="152"/>
      <c r="NNE533" s="152"/>
      <c r="NNF533" s="152"/>
      <c r="NNG533" s="152"/>
      <c r="NNH533" s="152"/>
      <c r="NNI533" s="152"/>
      <c r="NNJ533" s="152"/>
      <c r="NNK533" s="152"/>
      <c r="NNL533" s="152"/>
      <c r="NNM533" s="152"/>
      <c r="NNN533" s="152"/>
      <c r="NNO533" s="152"/>
      <c r="NNP533" s="152"/>
      <c r="NNQ533" s="152"/>
      <c r="NNR533" s="152"/>
      <c r="NNS533" s="152"/>
      <c r="NNT533" s="152"/>
      <c r="NNU533" s="152"/>
      <c r="NNV533" s="152"/>
      <c r="NNW533" s="152"/>
      <c r="NNX533" s="152"/>
      <c r="NNY533" s="152"/>
      <c r="NNZ533" s="152"/>
      <c r="NOA533" s="152"/>
      <c r="NOB533" s="152"/>
      <c r="NOC533" s="152"/>
      <c r="NOD533" s="152"/>
      <c r="NOE533" s="152"/>
      <c r="NOF533" s="152"/>
      <c r="NOG533" s="152"/>
      <c r="NOH533" s="152"/>
      <c r="NOI533" s="152"/>
      <c r="NOJ533" s="152"/>
      <c r="NOK533" s="152"/>
      <c r="NOL533" s="152"/>
      <c r="NOM533" s="152"/>
      <c r="NON533" s="152"/>
      <c r="NOO533" s="152"/>
      <c r="NOP533" s="152"/>
      <c r="NOQ533" s="152"/>
      <c r="NOR533" s="152"/>
      <c r="NOS533" s="152"/>
      <c r="NOT533" s="152"/>
      <c r="NOU533" s="152"/>
      <c r="NOV533" s="152"/>
      <c r="NOW533" s="152"/>
      <c r="NOX533" s="152"/>
      <c r="NOY533" s="152"/>
      <c r="NOZ533" s="152"/>
      <c r="NPA533" s="152"/>
      <c r="NPB533" s="152"/>
      <c r="NPC533" s="152"/>
      <c r="NPD533" s="152"/>
      <c r="NPE533" s="152"/>
      <c r="NPF533" s="152"/>
      <c r="NPG533" s="152"/>
      <c r="NPH533" s="152"/>
      <c r="NPI533" s="152"/>
      <c r="NPJ533" s="152"/>
      <c r="NPK533" s="152"/>
      <c r="NPL533" s="152"/>
      <c r="NPM533" s="152"/>
      <c r="NPN533" s="152"/>
      <c r="NPO533" s="152"/>
      <c r="NPP533" s="152"/>
      <c r="NPQ533" s="152"/>
      <c r="NPR533" s="152"/>
      <c r="NPS533" s="152"/>
      <c r="NPT533" s="152"/>
      <c r="NPU533" s="152"/>
      <c r="NPV533" s="152"/>
      <c r="NPW533" s="152"/>
      <c r="NPX533" s="152"/>
      <c r="NPY533" s="152"/>
      <c r="NPZ533" s="152"/>
      <c r="NQA533" s="152"/>
      <c r="NQB533" s="152"/>
      <c r="NQC533" s="152"/>
      <c r="NQD533" s="152"/>
      <c r="NQE533" s="152"/>
      <c r="NQF533" s="152"/>
      <c r="NQG533" s="152"/>
      <c r="NQH533" s="152"/>
      <c r="NQI533" s="152"/>
      <c r="NQJ533" s="152"/>
      <c r="NQK533" s="152"/>
      <c r="NQL533" s="152"/>
      <c r="NQM533" s="152"/>
      <c r="NQN533" s="152"/>
      <c r="NQO533" s="152"/>
      <c r="NQP533" s="152"/>
      <c r="NQQ533" s="152"/>
      <c r="NQR533" s="152"/>
      <c r="NQS533" s="152"/>
      <c r="NQT533" s="152"/>
      <c r="NQU533" s="152"/>
      <c r="NQV533" s="152"/>
      <c r="NQW533" s="152"/>
      <c r="NQX533" s="152"/>
      <c r="NQY533" s="152"/>
      <c r="NQZ533" s="152"/>
      <c r="NRA533" s="152"/>
      <c r="NRB533" s="152"/>
      <c r="NRC533" s="152"/>
      <c r="NRD533" s="152"/>
      <c r="NRE533" s="152"/>
      <c r="NRF533" s="152"/>
      <c r="NRG533" s="152"/>
      <c r="NRH533" s="152"/>
      <c r="NRI533" s="152"/>
      <c r="NRJ533" s="152"/>
      <c r="NRK533" s="152"/>
      <c r="NRL533" s="152"/>
      <c r="NRM533" s="152"/>
      <c r="NRN533" s="152"/>
      <c r="NRO533" s="152"/>
      <c r="NRP533" s="152"/>
      <c r="NRQ533" s="152"/>
      <c r="NRR533" s="152"/>
      <c r="NRS533" s="152"/>
      <c r="NRT533" s="152"/>
      <c r="NRU533" s="152"/>
      <c r="NRV533" s="152"/>
      <c r="NRW533" s="152"/>
      <c r="NRX533" s="152"/>
      <c r="NRY533" s="152"/>
      <c r="NRZ533" s="152"/>
      <c r="NSA533" s="152"/>
      <c r="NSB533" s="152"/>
      <c r="NSC533" s="152"/>
      <c r="NSD533" s="152"/>
      <c r="NSE533" s="152"/>
      <c r="NSF533" s="152"/>
      <c r="NSG533" s="152"/>
      <c r="NSH533" s="152"/>
      <c r="NSI533" s="152"/>
      <c r="NSJ533" s="152"/>
      <c r="NSK533" s="152"/>
      <c r="NSL533" s="152"/>
      <c r="NSM533" s="152"/>
      <c r="NSN533" s="152"/>
      <c r="NSO533" s="152"/>
      <c r="NSP533" s="152"/>
      <c r="NSQ533" s="152"/>
      <c r="NSR533" s="152"/>
      <c r="NSS533" s="152"/>
      <c r="NST533" s="152"/>
      <c r="NSU533" s="152"/>
      <c r="NSV533" s="152"/>
      <c r="NSW533" s="152"/>
      <c r="NSX533" s="152"/>
      <c r="NSY533" s="152"/>
      <c r="NSZ533" s="152"/>
      <c r="NTA533" s="152"/>
      <c r="NTB533" s="152"/>
      <c r="NTC533" s="152"/>
      <c r="NTD533" s="152"/>
      <c r="NTE533" s="152"/>
      <c r="NTF533" s="152"/>
      <c r="NTG533" s="152"/>
      <c r="NTH533" s="152"/>
      <c r="NTI533" s="152"/>
      <c r="NTJ533" s="152"/>
      <c r="NTK533" s="152"/>
      <c r="NTL533" s="152"/>
      <c r="NTM533" s="152"/>
      <c r="NTN533" s="152"/>
      <c r="NTO533" s="152"/>
      <c r="NTP533" s="152"/>
      <c r="NTQ533" s="152"/>
      <c r="NTR533" s="152"/>
      <c r="NTS533" s="152"/>
      <c r="NTT533" s="152"/>
      <c r="NTU533" s="152"/>
      <c r="NTV533" s="152"/>
      <c r="NTW533" s="152"/>
      <c r="NTX533" s="152"/>
      <c r="NTY533" s="152"/>
      <c r="NTZ533" s="152"/>
      <c r="NUA533" s="152"/>
      <c r="NUB533" s="152"/>
      <c r="NUC533" s="152"/>
      <c r="NUD533" s="152"/>
      <c r="NUE533" s="152"/>
      <c r="NUF533" s="152"/>
      <c r="NUG533" s="152"/>
      <c r="NUH533" s="152"/>
      <c r="NUI533" s="152"/>
      <c r="NUJ533" s="152"/>
      <c r="NUK533" s="152"/>
      <c r="NUL533" s="152"/>
      <c r="NUM533" s="152"/>
      <c r="NUN533" s="152"/>
      <c r="NUO533" s="152"/>
      <c r="NUP533" s="152"/>
      <c r="NUQ533" s="152"/>
      <c r="NUR533" s="152"/>
      <c r="NUS533" s="152"/>
      <c r="NUT533" s="152"/>
      <c r="NUU533" s="152"/>
      <c r="NUV533" s="152"/>
      <c r="NUW533" s="152"/>
      <c r="NUX533" s="152"/>
      <c r="NUY533" s="152"/>
      <c r="NUZ533" s="152"/>
      <c r="NVA533" s="152"/>
      <c r="NVB533" s="152"/>
      <c r="NVC533" s="152"/>
      <c r="NVD533" s="152"/>
      <c r="NVE533" s="152"/>
      <c r="NVF533" s="152"/>
      <c r="NVG533" s="152"/>
      <c r="NVH533" s="152"/>
      <c r="NVI533" s="152"/>
      <c r="NVJ533" s="152"/>
      <c r="NVK533" s="152"/>
      <c r="NVL533" s="152"/>
      <c r="NVM533" s="152"/>
      <c r="NVN533" s="152"/>
      <c r="NVO533" s="152"/>
      <c r="NVP533" s="152"/>
      <c r="NVQ533" s="152"/>
      <c r="NVR533" s="152"/>
      <c r="NVS533" s="152"/>
      <c r="NVT533" s="152"/>
      <c r="NVU533" s="152"/>
      <c r="NVV533" s="152"/>
      <c r="NVW533" s="152"/>
      <c r="NVX533" s="152"/>
      <c r="NVY533" s="152"/>
      <c r="NVZ533" s="152"/>
      <c r="NWA533" s="152"/>
      <c r="NWB533" s="152"/>
      <c r="NWC533" s="152"/>
      <c r="NWD533" s="152"/>
      <c r="NWE533" s="152"/>
      <c r="NWF533" s="152"/>
      <c r="NWG533" s="152"/>
      <c r="NWH533" s="152"/>
      <c r="NWI533" s="152"/>
      <c r="NWJ533" s="152"/>
      <c r="NWK533" s="152"/>
      <c r="NWL533" s="152"/>
      <c r="NWM533" s="152"/>
      <c r="NWN533" s="152"/>
      <c r="NWO533" s="152"/>
      <c r="NWP533" s="152"/>
      <c r="NWQ533" s="152"/>
      <c r="NWR533" s="152"/>
      <c r="NWS533" s="152"/>
      <c r="NWT533" s="152"/>
      <c r="NWU533" s="152"/>
      <c r="NWV533" s="152"/>
      <c r="NWW533" s="152"/>
      <c r="NWX533" s="152"/>
      <c r="NWY533" s="152"/>
      <c r="NWZ533" s="152"/>
      <c r="NXA533" s="152"/>
      <c r="NXB533" s="152"/>
      <c r="NXC533" s="152"/>
      <c r="NXD533" s="152"/>
      <c r="NXE533" s="152"/>
      <c r="NXF533" s="152"/>
      <c r="NXG533" s="152"/>
      <c r="NXH533" s="152"/>
      <c r="NXI533" s="152"/>
      <c r="NXJ533" s="152"/>
      <c r="NXK533" s="152"/>
      <c r="NXL533" s="152"/>
      <c r="NXM533" s="152"/>
      <c r="NXN533" s="152"/>
      <c r="NXO533" s="152"/>
      <c r="NXP533" s="152"/>
      <c r="NXQ533" s="152"/>
      <c r="NXR533" s="152"/>
      <c r="NXS533" s="152"/>
      <c r="NXT533" s="152"/>
      <c r="NXU533" s="152"/>
      <c r="NXV533" s="152"/>
      <c r="NXW533" s="152"/>
      <c r="NXX533" s="152"/>
      <c r="NXY533" s="152"/>
      <c r="NXZ533" s="152"/>
      <c r="NYA533" s="152"/>
      <c r="NYB533" s="152"/>
      <c r="NYC533" s="152"/>
      <c r="NYD533" s="152"/>
      <c r="NYE533" s="152"/>
      <c r="NYF533" s="152"/>
      <c r="NYG533" s="152"/>
      <c r="NYH533" s="152"/>
      <c r="NYI533" s="152"/>
      <c r="NYJ533" s="152"/>
      <c r="NYK533" s="152"/>
      <c r="NYL533" s="152"/>
      <c r="NYM533" s="152"/>
      <c r="NYN533" s="152"/>
      <c r="NYO533" s="152"/>
      <c r="NYP533" s="152"/>
      <c r="NYQ533" s="152"/>
      <c r="NYR533" s="152"/>
      <c r="NYS533" s="152"/>
      <c r="NYT533" s="152"/>
      <c r="NYU533" s="152"/>
      <c r="NYV533" s="152"/>
      <c r="NYW533" s="152"/>
      <c r="NYX533" s="152"/>
      <c r="NYY533" s="152"/>
      <c r="NYZ533" s="152"/>
      <c r="NZA533" s="152"/>
      <c r="NZB533" s="152"/>
      <c r="NZC533" s="152"/>
      <c r="NZD533" s="152"/>
      <c r="NZE533" s="152"/>
      <c r="NZF533" s="152"/>
      <c r="NZG533" s="152"/>
      <c r="NZH533" s="152"/>
      <c r="NZI533" s="152"/>
      <c r="NZJ533" s="152"/>
      <c r="NZK533" s="152"/>
      <c r="NZL533" s="152"/>
      <c r="NZM533" s="152"/>
      <c r="NZN533" s="152"/>
      <c r="NZO533" s="152"/>
      <c r="NZP533" s="152"/>
      <c r="NZQ533" s="152"/>
      <c r="NZR533" s="152"/>
      <c r="NZS533" s="152"/>
      <c r="NZT533" s="152"/>
      <c r="NZU533" s="152"/>
      <c r="NZV533" s="152"/>
      <c r="NZW533" s="152"/>
      <c r="NZX533" s="152"/>
      <c r="NZY533" s="152"/>
      <c r="NZZ533" s="152"/>
      <c r="OAA533" s="152"/>
      <c r="OAB533" s="152"/>
      <c r="OAC533" s="152"/>
      <c r="OAD533" s="152"/>
      <c r="OAE533" s="152"/>
      <c r="OAF533" s="152"/>
      <c r="OAG533" s="152"/>
      <c r="OAH533" s="152"/>
      <c r="OAI533" s="152"/>
      <c r="OAJ533" s="152"/>
      <c r="OAK533" s="152"/>
      <c r="OAL533" s="152"/>
      <c r="OAM533" s="152"/>
      <c r="OAN533" s="152"/>
      <c r="OAO533" s="152"/>
      <c r="OAP533" s="152"/>
      <c r="OAQ533" s="152"/>
      <c r="OAR533" s="152"/>
      <c r="OAS533" s="152"/>
      <c r="OAT533" s="152"/>
      <c r="OAU533" s="152"/>
      <c r="OAV533" s="152"/>
      <c r="OAW533" s="152"/>
      <c r="OAX533" s="152"/>
      <c r="OAY533" s="152"/>
      <c r="OAZ533" s="152"/>
      <c r="OBA533" s="152"/>
      <c r="OBB533" s="152"/>
      <c r="OBC533" s="152"/>
      <c r="OBD533" s="152"/>
      <c r="OBE533" s="152"/>
      <c r="OBF533" s="152"/>
      <c r="OBG533" s="152"/>
      <c r="OBH533" s="152"/>
      <c r="OBI533" s="152"/>
      <c r="OBJ533" s="152"/>
      <c r="OBK533" s="152"/>
      <c r="OBL533" s="152"/>
      <c r="OBM533" s="152"/>
      <c r="OBN533" s="152"/>
      <c r="OBO533" s="152"/>
      <c r="OBP533" s="152"/>
      <c r="OBQ533" s="152"/>
      <c r="OBR533" s="152"/>
      <c r="OBS533" s="152"/>
      <c r="OBT533" s="152"/>
      <c r="OBU533" s="152"/>
      <c r="OBV533" s="152"/>
      <c r="OBW533" s="152"/>
      <c r="OBX533" s="152"/>
      <c r="OBY533" s="152"/>
      <c r="OBZ533" s="152"/>
      <c r="OCA533" s="152"/>
      <c r="OCB533" s="152"/>
      <c r="OCC533" s="152"/>
      <c r="OCD533" s="152"/>
      <c r="OCE533" s="152"/>
      <c r="OCF533" s="152"/>
      <c r="OCG533" s="152"/>
      <c r="OCH533" s="152"/>
      <c r="OCI533" s="152"/>
      <c r="OCJ533" s="152"/>
      <c r="OCK533" s="152"/>
      <c r="OCL533" s="152"/>
      <c r="OCM533" s="152"/>
      <c r="OCN533" s="152"/>
      <c r="OCO533" s="152"/>
      <c r="OCP533" s="152"/>
      <c r="OCQ533" s="152"/>
      <c r="OCR533" s="152"/>
      <c r="OCS533" s="152"/>
      <c r="OCT533" s="152"/>
      <c r="OCU533" s="152"/>
      <c r="OCV533" s="152"/>
      <c r="OCW533" s="152"/>
      <c r="OCX533" s="152"/>
      <c r="OCY533" s="152"/>
      <c r="OCZ533" s="152"/>
      <c r="ODA533" s="152"/>
      <c r="ODB533" s="152"/>
      <c r="ODC533" s="152"/>
      <c r="ODD533" s="152"/>
      <c r="ODE533" s="152"/>
      <c r="ODF533" s="152"/>
      <c r="ODG533" s="152"/>
      <c r="ODH533" s="152"/>
      <c r="ODI533" s="152"/>
      <c r="ODJ533" s="152"/>
      <c r="ODK533" s="152"/>
      <c r="ODL533" s="152"/>
      <c r="ODM533" s="152"/>
      <c r="ODN533" s="152"/>
      <c r="ODO533" s="152"/>
      <c r="ODP533" s="152"/>
      <c r="ODQ533" s="152"/>
      <c r="ODR533" s="152"/>
      <c r="ODS533" s="152"/>
      <c r="ODT533" s="152"/>
      <c r="ODU533" s="152"/>
      <c r="ODV533" s="152"/>
      <c r="ODW533" s="152"/>
      <c r="ODX533" s="152"/>
      <c r="ODY533" s="152"/>
      <c r="ODZ533" s="152"/>
      <c r="OEA533" s="152"/>
      <c r="OEB533" s="152"/>
      <c r="OEC533" s="152"/>
      <c r="OED533" s="152"/>
      <c r="OEE533" s="152"/>
      <c r="OEF533" s="152"/>
      <c r="OEG533" s="152"/>
      <c r="OEH533" s="152"/>
      <c r="OEI533" s="152"/>
      <c r="OEJ533" s="152"/>
      <c r="OEK533" s="152"/>
      <c r="OEL533" s="152"/>
      <c r="OEM533" s="152"/>
      <c r="OEN533" s="152"/>
      <c r="OEO533" s="152"/>
      <c r="OEP533" s="152"/>
      <c r="OEQ533" s="152"/>
      <c r="OER533" s="152"/>
      <c r="OES533" s="152"/>
      <c r="OET533" s="152"/>
      <c r="OEU533" s="152"/>
      <c r="OEV533" s="152"/>
      <c r="OEW533" s="152"/>
      <c r="OEX533" s="152"/>
      <c r="OEY533" s="152"/>
      <c r="OEZ533" s="152"/>
      <c r="OFA533" s="152"/>
      <c r="OFB533" s="152"/>
      <c r="OFC533" s="152"/>
      <c r="OFD533" s="152"/>
      <c r="OFE533" s="152"/>
      <c r="OFF533" s="152"/>
      <c r="OFG533" s="152"/>
      <c r="OFH533" s="152"/>
      <c r="OFI533" s="152"/>
      <c r="OFJ533" s="152"/>
      <c r="OFK533" s="152"/>
      <c r="OFL533" s="152"/>
      <c r="OFM533" s="152"/>
      <c r="OFN533" s="152"/>
      <c r="OFO533" s="152"/>
      <c r="OFP533" s="152"/>
      <c r="OFQ533" s="152"/>
      <c r="OFR533" s="152"/>
      <c r="OFS533" s="152"/>
      <c r="OFT533" s="152"/>
      <c r="OFU533" s="152"/>
      <c r="OFV533" s="152"/>
      <c r="OFW533" s="152"/>
      <c r="OFX533" s="152"/>
      <c r="OFY533" s="152"/>
      <c r="OFZ533" s="152"/>
      <c r="OGA533" s="152"/>
      <c r="OGB533" s="152"/>
      <c r="OGC533" s="152"/>
      <c r="OGD533" s="152"/>
      <c r="OGE533" s="152"/>
      <c r="OGF533" s="152"/>
      <c r="OGG533" s="152"/>
      <c r="OGH533" s="152"/>
      <c r="OGI533" s="152"/>
      <c r="OGJ533" s="152"/>
      <c r="OGK533" s="152"/>
      <c r="OGL533" s="152"/>
      <c r="OGM533" s="152"/>
      <c r="OGN533" s="152"/>
      <c r="OGO533" s="152"/>
      <c r="OGP533" s="152"/>
      <c r="OGQ533" s="152"/>
      <c r="OGR533" s="152"/>
      <c r="OGS533" s="152"/>
      <c r="OGT533" s="152"/>
      <c r="OGU533" s="152"/>
      <c r="OGV533" s="152"/>
      <c r="OGW533" s="152"/>
      <c r="OGX533" s="152"/>
      <c r="OGY533" s="152"/>
      <c r="OGZ533" s="152"/>
      <c r="OHA533" s="152"/>
      <c r="OHB533" s="152"/>
      <c r="OHC533" s="152"/>
      <c r="OHD533" s="152"/>
      <c r="OHE533" s="152"/>
      <c r="OHF533" s="152"/>
      <c r="OHG533" s="152"/>
      <c r="OHH533" s="152"/>
      <c r="OHI533" s="152"/>
      <c r="OHJ533" s="152"/>
      <c r="OHK533" s="152"/>
      <c r="OHL533" s="152"/>
      <c r="OHM533" s="152"/>
      <c r="OHN533" s="152"/>
      <c r="OHO533" s="152"/>
      <c r="OHP533" s="152"/>
      <c r="OHQ533" s="152"/>
      <c r="OHR533" s="152"/>
      <c r="OHS533" s="152"/>
      <c r="OHT533" s="152"/>
      <c r="OHU533" s="152"/>
      <c r="OHV533" s="152"/>
      <c r="OHW533" s="152"/>
      <c r="OHX533" s="152"/>
      <c r="OHY533" s="152"/>
      <c r="OHZ533" s="152"/>
      <c r="OIA533" s="152"/>
      <c r="OIB533" s="152"/>
      <c r="OIC533" s="152"/>
      <c r="OID533" s="152"/>
      <c r="OIE533" s="152"/>
      <c r="OIF533" s="152"/>
      <c r="OIG533" s="152"/>
      <c r="OIH533" s="152"/>
      <c r="OII533" s="152"/>
      <c r="OIJ533" s="152"/>
      <c r="OIK533" s="152"/>
      <c r="OIL533" s="152"/>
      <c r="OIM533" s="152"/>
      <c r="OIN533" s="152"/>
      <c r="OIO533" s="152"/>
      <c r="OIP533" s="152"/>
      <c r="OIQ533" s="152"/>
      <c r="OIR533" s="152"/>
      <c r="OIS533" s="152"/>
      <c r="OIT533" s="152"/>
      <c r="OIU533" s="152"/>
      <c r="OIV533" s="152"/>
      <c r="OIW533" s="152"/>
      <c r="OIX533" s="152"/>
      <c r="OIY533" s="152"/>
      <c r="OIZ533" s="152"/>
      <c r="OJA533" s="152"/>
      <c r="OJB533" s="152"/>
      <c r="OJC533" s="152"/>
      <c r="OJD533" s="152"/>
      <c r="OJE533" s="152"/>
      <c r="OJF533" s="152"/>
      <c r="OJG533" s="152"/>
      <c r="OJH533" s="152"/>
      <c r="OJI533" s="152"/>
      <c r="OJJ533" s="152"/>
      <c r="OJK533" s="152"/>
      <c r="OJL533" s="152"/>
      <c r="OJM533" s="152"/>
      <c r="OJN533" s="152"/>
      <c r="OJO533" s="152"/>
      <c r="OJP533" s="152"/>
      <c r="OJQ533" s="152"/>
      <c r="OJR533" s="152"/>
      <c r="OJS533" s="152"/>
      <c r="OJT533" s="152"/>
      <c r="OJU533" s="152"/>
      <c r="OJV533" s="152"/>
      <c r="OJW533" s="152"/>
      <c r="OJX533" s="152"/>
      <c r="OJY533" s="152"/>
      <c r="OJZ533" s="152"/>
      <c r="OKA533" s="152"/>
      <c r="OKB533" s="152"/>
      <c r="OKC533" s="152"/>
      <c r="OKD533" s="152"/>
      <c r="OKE533" s="152"/>
      <c r="OKF533" s="152"/>
      <c r="OKG533" s="152"/>
      <c r="OKH533" s="152"/>
      <c r="OKI533" s="152"/>
      <c r="OKJ533" s="152"/>
      <c r="OKK533" s="152"/>
      <c r="OKL533" s="152"/>
      <c r="OKM533" s="152"/>
      <c r="OKN533" s="152"/>
      <c r="OKO533" s="152"/>
      <c r="OKP533" s="152"/>
      <c r="OKQ533" s="152"/>
      <c r="OKR533" s="152"/>
      <c r="OKS533" s="152"/>
      <c r="OKT533" s="152"/>
      <c r="OKU533" s="152"/>
      <c r="OKV533" s="152"/>
      <c r="OKW533" s="152"/>
      <c r="OKX533" s="152"/>
      <c r="OKY533" s="152"/>
      <c r="OKZ533" s="152"/>
      <c r="OLA533" s="152"/>
      <c r="OLB533" s="152"/>
      <c r="OLC533" s="152"/>
      <c r="OLD533" s="152"/>
      <c r="OLE533" s="152"/>
      <c r="OLF533" s="152"/>
      <c r="OLG533" s="152"/>
      <c r="OLH533" s="152"/>
      <c r="OLI533" s="152"/>
      <c r="OLJ533" s="152"/>
      <c r="OLK533" s="152"/>
      <c r="OLL533" s="152"/>
      <c r="OLM533" s="152"/>
      <c r="OLN533" s="152"/>
      <c r="OLO533" s="152"/>
      <c r="OLP533" s="152"/>
      <c r="OLQ533" s="152"/>
      <c r="OLR533" s="152"/>
      <c r="OLS533" s="152"/>
      <c r="OLT533" s="152"/>
      <c r="OLU533" s="152"/>
      <c r="OLV533" s="152"/>
      <c r="OLW533" s="152"/>
      <c r="OLX533" s="152"/>
      <c r="OLY533" s="152"/>
      <c r="OLZ533" s="152"/>
      <c r="OMA533" s="152"/>
      <c r="OMB533" s="152"/>
      <c r="OMC533" s="152"/>
      <c r="OMD533" s="152"/>
      <c r="OME533" s="152"/>
      <c r="OMF533" s="152"/>
      <c r="OMG533" s="152"/>
      <c r="OMH533" s="152"/>
      <c r="OMI533" s="152"/>
      <c r="OMJ533" s="152"/>
      <c r="OMK533" s="152"/>
      <c r="OML533" s="152"/>
      <c r="OMM533" s="152"/>
      <c r="OMN533" s="152"/>
      <c r="OMO533" s="152"/>
      <c r="OMP533" s="152"/>
      <c r="OMQ533" s="152"/>
      <c r="OMR533" s="152"/>
      <c r="OMS533" s="152"/>
      <c r="OMT533" s="152"/>
      <c r="OMU533" s="152"/>
      <c r="OMV533" s="152"/>
      <c r="OMW533" s="152"/>
      <c r="OMX533" s="152"/>
      <c r="OMY533" s="152"/>
      <c r="OMZ533" s="152"/>
      <c r="ONA533" s="152"/>
      <c r="ONB533" s="152"/>
      <c r="ONC533" s="152"/>
      <c r="OND533" s="152"/>
      <c r="ONE533" s="152"/>
      <c r="ONF533" s="152"/>
      <c r="ONG533" s="152"/>
      <c r="ONH533" s="152"/>
      <c r="ONI533" s="152"/>
      <c r="ONJ533" s="152"/>
      <c r="ONK533" s="152"/>
      <c r="ONL533" s="152"/>
      <c r="ONM533" s="152"/>
      <c r="ONN533" s="152"/>
      <c r="ONO533" s="152"/>
      <c r="ONP533" s="152"/>
      <c r="ONQ533" s="152"/>
      <c r="ONR533" s="152"/>
      <c r="ONS533" s="152"/>
      <c r="ONT533" s="152"/>
      <c r="ONU533" s="152"/>
      <c r="ONV533" s="152"/>
      <c r="ONW533" s="152"/>
      <c r="ONX533" s="152"/>
      <c r="ONY533" s="152"/>
      <c r="ONZ533" s="152"/>
      <c r="OOA533" s="152"/>
      <c r="OOB533" s="152"/>
      <c r="OOC533" s="152"/>
      <c r="OOD533" s="152"/>
      <c r="OOE533" s="152"/>
      <c r="OOF533" s="152"/>
      <c r="OOG533" s="152"/>
      <c r="OOH533" s="152"/>
      <c r="OOI533" s="152"/>
      <c r="OOJ533" s="152"/>
      <c r="OOK533" s="152"/>
      <c r="OOL533" s="152"/>
      <c r="OOM533" s="152"/>
      <c r="OON533" s="152"/>
      <c r="OOO533" s="152"/>
      <c r="OOP533" s="152"/>
      <c r="OOQ533" s="152"/>
      <c r="OOR533" s="152"/>
      <c r="OOS533" s="152"/>
      <c r="OOT533" s="152"/>
      <c r="OOU533" s="152"/>
      <c r="OOV533" s="152"/>
      <c r="OOW533" s="152"/>
      <c r="OOX533" s="152"/>
      <c r="OOY533" s="152"/>
      <c r="OOZ533" s="152"/>
      <c r="OPA533" s="152"/>
      <c r="OPB533" s="152"/>
      <c r="OPC533" s="152"/>
      <c r="OPD533" s="152"/>
      <c r="OPE533" s="152"/>
      <c r="OPF533" s="152"/>
      <c r="OPG533" s="152"/>
      <c r="OPH533" s="152"/>
      <c r="OPI533" s="152"/>
      <c r="OPJ533" s="152"/>
      <c r="OPK533" s="152"/>
      <c r="OPL533" s="152"/>
      <c r="OPM533" s="152"/>
      <c r="OPN533" s="152"/>
      <c r="OPO533" s="152"/>
      <c r="OPP533" s="152"/>
      <c r="OPQ533" s="152"/>
      <c r="OPR533" s="152"/>
      <c r="OPS533" s="152"/>
      <c r="OPT533" s="152"/>
      <c r="OPU533" s="152"/>
      <c r="OPV533" s="152"/>
      <c r="OPW533" s="152"/>
      <c r="OPX533" s="152"/>
      <c r="OPY533" s="152"/>
      <c r="OPZ533" s="152"/>
      <c r="OQA533" s="152"/>
      <c r="OQB533" s="152"/>
      <c r="OQC533" s="152"/>
      <c r="OQD533" s="152"/>
      <c r="OQE533" s="152"/>
      <c r="OQF533" s="152"/>
      <c r="OQG533" s="152"/>
      <c r="OQH533" s="152"/>
      <c r="OQI533" s="152"/>
      <c r="OQJ533" s="152"/>
      <c r="OQK533" s="152"/>
      <c r="OQL533" s="152"/>
      <c r="OQM533" s="152"/>
      <c r="OQN533" s="152"/>
      <c r="OQO533" s="152"/>
      <c r="OQP533" s="152"/>
      <c r="OQQ533" s="152"/>
      <c r="OQR533" s="152"/>
      <c r="OQS533" s="152"/>
      <c r="OQT533" s="152"/>
      <c r="OQU533" s="152"/>
      <c r="OQV533" s="152"/>
      <c r="OQW533" s="152"/>
      <c r="OQX533" s="152"/>
      <c r="OQY533" s="152"/>
      <c r="OQZ533" s="152"/>
      <c r="ORA533" s="152"/>
      <c r="ORB533" s="152"/>
      <c r="ORC533" s="152"/>
      <c r="ORD533" s="152"/>
      <c r="ORE533" s="152"/>
      <c r="ORF533" s="152"/>
      <c r="ORG533" s="152"/>
      <c r="ORH533" s="152"/>
      <c r="ORI533" s="152"/>
      <c r="ORJ533" s="152"/>
      <c r="ORK533" s="152"/>
      <c r="ORL533" s="152"/>
      <c r="ORM533" s="152"/>
      <c r="ORN533" s="152"/>
      <c r="ORO533" s="152"/>
      <c r="ORP533" s="152"/>
      <c r="ORQ533" s="152"/>
      <c r="ORR533" s="152"/>
      <c r="ORS533" s="152"/>
      <c r="ORT533" s="152"/>
      <c r="ORU533" s="152"/>
      <c r="ORV533" s="152"/>
      <c r="ORW533" s="152"/>
      <c r="ORX533" s="152"/>
      <c r="ORY533" s="152"/>
      <c r="ORZ533" s="152"/>
      <c r="OSA533" s="152"/>
      <c r="OSB533" s="152"/>
      <c r="OSC533" s="152"/>
      <c r="OSD533" s="152"/>
      <c r="OSE533" s="152"/>
      <c r="OSF533" s="152"/>
      <c r="OSG533" s="152"/>
      <c r="OSH533" s="152"/>
      <c r="OSI533" s="152"/>
      <c r="OSJ533" s="152"/>
      <c r="OSK533" s="152"/>
      <c r="OSL533" s="152"/>
      <c r="OSM533" s="152"/>
      <c r="OSN533" s="152"/>
      <c r="OSO533" s="152"/>
      <c r="OSP533" s="152"/>
      <c r="OSQ533" s="152"/>
      <c r="OSR533" s="152"/>
      <c r="OSS533" s="152"/>
      <c r="OST533" s="152"/>
      <c r="OSU533" s="152"/>
      <c r="OSV533" s="152"/>
      <c r="OSW533" s="152"/>
      <c r="OSX533" s="152"/>
      <c r="OSY533" s="152"/>
      <c r="OSZ533" s="152"/>
      <c r="OTA533" s="152"/>
      <c r="OTB533" s="152"/>
      <c r="OTC533" s="152"/>
      <c r="OTD533" s="152"/>
      <c r="OTE533" s="152"/>
      <c r="OTF533" s="152"/>
      <c r="OTG533" s="152"/>
      <c r="OTH533" s="152"/>
      <c r="OTI533" s="152"/>
      <c r="OTJ533" s="152"/>
      <c r="OTK533" s="152"/>
      <c r="OTL533" s="152"/>
      <c r="OTM533" s="152"/>
      <c r="OTN533" s="152"/>
      <c r="OTO533" s="152"/>
      <c r="OTP533" s="152"/>
      <c r="OTQ533" s="152"/>
      <c r="OTR533" s="152"/>
      <c r="OTS533" s="152"/>
      <c r="OTT533" s="152"/>
      <c r="OTU533" s="152"/>
      <c r="OTV533" s="152"/>
      <c r="OTW533" s="152"/>
      <c r="OTX533" s="152"/>
      <c r="OTY533" s="152"/>
      <c r="OTZ533" s="152"/>
      <c r="OUA533" s="152"/>
      <c r="OUB533" s="152"/>
      <c r="OUC533" s="152"/>
      <c r="OUD533" s="152"/>
      <c r="OUE533" s="152"/>
      <c r="OUF533" s="152"/>
      <c r="OUG533" s="152"/>
      <c r="OUH533" s="152"/>
      <c r="OUI533" s="152"/>
      <c r="OUJ533" s="152"/>
      <c r="OUK533" s="152"/>
      <c r="OUL533" s="152"/>
      <c r="OUM533" s="152"/>
      <c r="OUN533" s="152"/>
      <c r="OUO533" s="152"/>
      <c r="OUP533" s="152"/>
      <c r="OUQ533" s="152"/>
      <c r="OUR533" s="152"/>
      <c r="OUS533" s="152"/>
      <c r="OUT533" s="152"/>
      <c r="OUU533" s="152"/>
      <c r="OUV533" s="152"/>
      <c r="OUW533" s="152"/>
      <c r="OUX533" s="152"/>
      <c r="OUY533" s="152"/>
      <c r="OUZ533" s="152"/>
      <c r="OVA533" s="152"/>
      <c r="OVB533" s="152"/>
      <c r="OVC533" s="152"/>
      <c r="OVD533" s="152"/>
      <c r="OVE533" s="152"/>
      <c r="OVF533" s="152"/>
      <c r="OVG533" s="152"/>
      <c r="OVH533" s="152"/>
      <c r="OVI533" s="152"/>
      <c r="OVJ533" s="152"/>
      <c r="OVK533" s="152"/>
      <c r="OVL533" s="152"/>
      <c r="OVM533" s="152"/>
      <c r="OVN533" s="152"/>
      <c r="OVO533" s="152"/>
      <c r="OVP533" s="152"/>
      <c r="OVQ533" s="152"/>
      <c r="OVR533" s="152"/>
      <c r="OVS533" s="152"/>
      <c r="OVT533" s="152"/>
      <c r="OVU533" s="152"/>
      <c r="OVV533" s="152"/>
      <c r="OVW533" s="152"/>
      <c r="OVX533" s="152"/>
      <c r="OVY533" s="152"/>
      <c r="OVZ533" s="152"/>
      <c r="OWA533" s="152"/>
      <c r="OWB533" s="152"/>
      <c r="OWC533" s="152"/>
      <c r="OWD533" s="152"/>
      <c r="OWE533" s="152"/>
      <c r="OWF533" s="152"/>
      <c r="OWG533" s="152"/>
      <c r="OWH533" s="152"/>
      <c r="OWI533" s="152"/>
      <c r="OWJ533" s="152"/>
      <c r="OWK533" s="152"/>
      <c r="OWL533" s="152"/>
      <c r="OWM533" s="152"/>
      <c r="OWN533" s="152"/>
      <c r="OWO533" s="152"/>
      <c r="OWP533" s="152"/>
      <c r="OWQ533" s="152"/>
      <c r="OWR533" s="152"/>
      <c r="OWS533" s="152"/>
      <c r="OWT533" s="152"/>
      <c r="OWU533" s="152"/>
      <c r="OWV533" s="152"/>
      <c r="OWW533" s="152"/>
      <c r="OWX533" s="152"/>
      <c r="OWY533" s="152"/>
      <c r="OWZ533" s="152"/>
      <c r="OXA533" s="152"/>
      <c r="OXB533" s="152"/>
      <c r="OXC533" s="152"/>
      <c r="OXD533" s="152"/>
      <c r="OXE533" s="152"/>
      <c r="OXF533" s="152"/>
      <c r="OXG533" s="152"/>
      <c r="OXH533" s="152"/>
      <c r="OXI533" s="152"/>
      <c r="OXJ533" s="152"/>
      <c r="OXK533" s="152"/>
      <c r="OXL533" s="152"/>
      <c r="OXM533" s="152"/>
      <c r="OXN533" s="152"/>
      <c r="OXO533" s="152"/>
      <c r="OXP533" s="152"/>
      <c r="OXQ533" s="152"/>
      <c r="OXR533" s="152"/>
      <c r="OXS533" s="152"/>
      <c r="OXT533" s="152"/>
      <c r="OXU533" s="152"/>
      <c r="OXV533" s="152"/>
      <c r="OXW533" s="152"/>
      <c r="OXX533" s="152"/>
      <c r="OXY533" s="152"/>
      <c r="OXZ533" s="152"/>
      <c r="OYA533" s="152"/>
      <c r="OYB533" s="152"/>
      <c r="OYC533" s="152"/>
      <c r="OYD533" s="152"/>
      <c r="OYE533" s="152"/>
      <c r="OYF533" s="152"/>
      <c r="OYG533" s="152"/>
      <c r="OYH533" s="152"/>
      <c r="OYI533" s="152"/>
      <c r="OYJ533" s="152"/>
      <c r="OYK533" s="152"/>
      <c r="OYL533" s="152"/>
      <c r="OYM533" s="152"/>
      <c r="OYN533" s="152"/>
      <c r="OYO533" s="152"/>
      <c r="OYP533" s="152"/>
      <c r="OYQ533" s="152"/>
      <c r="OYR533" s="152"/>
      <c r="OYS533" s="152"/>
      <c r="OYT533" s="152"/>
      <c r="OYU533" s="152"/>
      <c r="OYV533" s="152"/>
      <c r="OYW533" s="152"/>
      <c r="OYX533" s="152"/>
      <c r="OYY533" s="152"/>
      <c r="OYZ533" s="152"/>
      <c r="OZA533" s="152"/>
      <c r="OZB533" s="152"/>
      <c r="OZC533" s="152"/>
      <c r="OZD533" s="152"/>
      <c r="OZE533" s="152"/>
      <c r="OZF533" s="152"/>
      <c r="OZG533" s="152"/>
      <c r="OZH533" s="152"/>
      <c r="OZI533" s="152"/>
      <c r="OZJ533" s="152"/>
      <c r="OZK533" s="152"/>
      <c r="OZL533" s="152"/>
      <c r="OZM533" s="152"/>
      <c r="OZN533" s="152"/>
      <c r="OZO533" s="152"/>
      <c r="OZP533" s="152"/>
      <c r="OZQ533" s="152"/>
      <c r="OZR533" s="152"/>
      <c r="OZS533" s="152"/>
      <c r="OZT533" s="152"/>
      <c r="OZU533" s="152"/>
      <c r="OZV533" s="152"/>
      <c r="OZW533" s="152"/>
      <c r="OZX533" s="152"/>
      <c r="OZY533" s="152"/>
      <c r="OZZ533" s="152"/>
      <c r="PAA533" s="152"/>
      <c r="PAB533" s="152"/>
      <c r="PAC533" s="152"/>
      <c r="PAD533" s="152"/>
      <c r="PAE533" s="152"/>
      <c r="PAF533" s="152"/>
      <c r="PAG533" s="152"/>
      <c r="PAH533" s="152"/>
      <c r="PAI533" s="152"/>
      <c r="PAJ533" s="152"/>
      <c r="PAK533" s="152"/>
      <c r="PAL533" s="152"/>
      <c r="PAM533" s="152"/>
      <c r="PAN533" s="152"/>
      <c r="PAO533" s="152"/>
      <c r="PAP533" s="152"/>
      <c r="PAQ533" s="152"/>
      <c r="PAR533" s="152"/>
      <c r="PAS533" s="152"/>
      <c r="PAT533" s="152"/>
      <c r="PAU533" s="152"/>
      <c r="PAV533" s="152"/>
      <c r="PAW533" s="152"/>
      <c r="PAX533" s="152"/>
      <c r="PAY533" s="152"/>
      <c r="PAZ533" s="152"/>
      <c r="PBA533" s="152"/>
      <c r="PBB533" s="152"/>
      <c r="PBC533" s="152"/>
      <c r="PBD533" s="152"/>
      <c r="PBE533" s="152"/>
      <c r="PBF533" s="152"/>
      <c r="PBG533" s="152"/>
      <c r="PBH533" s="152"/>
      <c r="PBI533" s="152"/>
      <c r="PBJ533" s="152"/>
      <c r="PBK533" s="152"/>
      <c r="PBL533" s="152"/>
      <c r="PBM533" s="152"/>
      <c r="PBN533" s="152"/>
      <c r="PBO533" s="152"/>
      <c r="PBP533" s="152"/>
      <c r="PBQ533" s="152"/>
      <c r="PBR533" s="152"/>
      <c r="PBS533" s="152"/>
      <c r="PBT533" s="152"/>
      <c r="PBU533" s="152"/>
      <c r="PBV533" s="152"/>
      <c r="PBW533" s="152"/>
      <c r="PBX533" s="152"/>
      <c r="PBY533" s="152"/>
      <c r="PBZ533" s="152"/>
      <c r="PCA533" s="152"/>
      <c r="PCB533" s="152"/>
      <c r="PCC533" s="152"/>
      <c r="PCD533" s="152"/>
      <c r="PCE533" s="152"/>
      <c r="PCF533" s="152"/>
      <c r="PCG533" s="152"/>
      <c r="PCH533" s="152"/>
      <c r="PCI533" s="152"/>
      <c r="PCJ533" s="152"/>
      <c r="PCK533" s="152"/>
      <c r="PCL533" s="152"/>
      <c r="PCM533" s="152"/>
      <c r="PCN533" s="152"/>
      <c r="PCO533" s="152"/>
      <c r="PCP533" s="152"/>
      <c r="PCQ533" s="152"/>
      <c r="PCR533" s="152"/>
      <c r="PCS533" s="152"/>
      <c r="PCT533" s="152"/>
      <c r="PCU533" s="152"/>
      <c r="PCV533" s="152"/>
      <c r="PCW533" s="152"/>
      <c r="PCX533" s="152"/>
      <c r="PCY533" s="152"/>
      <c r="PCZ533" s="152"/>
      <c r="PDA533" s="152"/>
      <c r="PDB533" s="152"/>
      <c r="PDC533" s="152"/>
      <c r="PDD533" s="152"/>
      <c r="PDE533" s="152"/>
      <c r="PDF533" s="152"/>
      <c r="PDG533" s="152"/>
      <c r="PDH533" s="152"/>
      <c r="PDI533" s="152"/>
      <c r="PDJ533" s="152"/>
      <c r="PDK533" s="152"/>
      <c r="PDL533" s="152"/>
      <c r="PDM533" s="152"/>
      <c r="PDN533" s="152"/>
      <c r="PDO533" s="152"/>
      <c r="PDP533" s="152"/>
      <c r="PDQ533" s="152"/>
      <c r="PDR533" s="152"/>
      <c r="PDS533" s="152"/>
      <c r="PDT533" s="152"/>
      <c r="PDU533" s="152"/>
      <c r="PDV533" s="152"/>
      <c r="PDW533" s="152"/>
      <c r="PDX533" s="152"/>
      <c r="PDY533" s="152"/>
      <c r="PDZ533" s="152"/>
      <c r="PEA533" s="152"/>
      <c r="PEB533" s="152"/>
      <c r="PEC533" s="152"/>
      <c r="PED533" s="152"/>
      <c r="PEE533" s="152"/>
      <c r="PEF533" s="152"/>
      <c r="PEG533" s="152"/>
      <c r="PEH533" s="152"/>
      <c r="PEI533" s="152"/>
      <c r="PEJ533" s="152"/>
      <c r="PEK533" s="152"/>
      <c r="PEL533" s="152"/>
      <c r="PEM533" s="152"/>
      <c r="PEN533" s="152"/>
      <c r="PEO533" s="152"/>
      <c r="PEP533" s="152"/>
      <c r="PEQ533" s="152"/>
      <c r="PER533" s="152"/>
      <c r="PES533" s="152"/>
      <c r="PET533" s="152"/>
      <c r="PEU533" s="152"/>
      <c r="PEV533" s="152"/>
      <c r="PEW533" s="152"/>
      <c r="PEX533" s="152"/>
      <c r="PEY533" s="152"/>
      <c r="PEZ533" s="152"/>
      <c r="PFA533" s="152"/>
      <c r="PFB533" s="152"/>
      <c r="PFC533" s="152"/>
      <c r="PFD533" s="152"/>
      <c r="PFE533" s="152"/>
      <c r="PFF533" s="152"/>
      <c r="PFG533" s="152"/>
      <c r="PFH533" s="152"/>
      <c r="PFI533" s="152"/>
      <c r="PFJ533" s="152"/>
      <c r="PFK533" s="152"/>
      <c r="PFL533" s="152"/>
      <c r="PFM533" s="152"/>
      <c r="PFN533" s="152"/>
      <c r="PFO533" s="152"/>
      <c r="PFP533" s="152"/>
      <c r="PFQ533" s="152"/>
      <c r="PFR533" s="152"/>
      <c r="PFS533" s="152"/>
      <c r="PFT533" s="152"/>
      <c r="PFU533" s="152"/>
      <c r="PFV533" s="152"/>
      <c r="PFW533" s="152"/>
      <c r="PFX533" s="152"/>
      <c r="PFY533" s="152"/>
      <c r="PFZ533" s="152"/>
      <c r="PGA533" s="152"/>
      <c r="PGB533" s="152"/>
      <c r="PGC533" s="152"/>
      <c r="PGD533" s="152"/>
      <c r="PGE533" s="152"/>
      <c r="PGF533" s="152"/>
      <c r="PGG533" s="152"/>
      <c r="PGH533" s="152"/>
      <c r="PGI533" s="152"/>
      <c r="PGJ533" s="152"/>
      <c r="PGK533" s="152"/>
      <c r="PGL533" s="152"/>
      <c r="PGM533" s="152"/>
      <c r="PGN533" s="152"/>
      <c r="PGO533" s="152"/>
      <c r="PGP533" s="152"/>
      <c r="PGQ533" s="152"/>
      <c r="PGR533" s="152"/>
      <c r="PGS533" s="152"/>
      <c r="PGT533" s="152"/>
      <c r="PGU533" s="152"/>
      <c r="PGV533" s="152"/>
      <c r="PGW533" s="152"/>
      <c r="PGX533" s="152"/>
      <c r="PGY533" s="152"/>
      <c r="PGZ533" s="152"/>
      <c r="PHA533" s="152"/>
      <c r="PHB533" s="152"/>
      <c r="PHC533" s="152"/>
      <c r="PHD533" s="152"/>
      <c r="PHE533" s="152"/>
      <c r="PHF533" s="152"/>
      <c r="PHG533" s="152"/>
      <c r="PHH533" s="152"/>
      <c r="PHI533" s="152"/>
      <c r="PHJ533" s="152"/>
      <c r="PHK533" s="152"/>
      <c r="PHL533" s="152"/>
      <c r="PHM533" s="152"/>
      <c r="PHN533" s="152"/>
      <c r="PHO533" s="152"/>
      <c r="PHP533" s="152"/>
      <c r="PHQ533" s="152"/>
      <c r="PHR533" s="152"/>
      <c r="PHS533" s="152"/>
      <c r="PHT533" s="152"/>
      <c r="PHU533" s="152"/>
      <c r="PHV533" s="152"/>
      <c r="PHW533" s="152"/>
      <c r="PHX533" s="152"/>
      <c r="PHY533" s="152"/>
      <c r="PHZ533" s="152"/>
      <c r="PIA533" s="152"/>
      <c r="PIB533" s="152"/>
      <c r="PIC533" s="152"/>
      <c r="PID533" s="152"/>
      <c r="PIE533" s="152"/>
      <c r="PIF533" s="152"/>
      <c r="PIG533" s="152"/>
      <c r="PIH533" s="152"/>
      <c r="PII533" s="152"/>
      <c r="PIJ533" s="152"/>
      <c r="PIK533" s="152"/>
      <c r="PIL533" s="152"/>
      <c r="PIM533" s="152"/>
      <c r="PIN533" s="152"/>
      <c r="PIO533" s="152"/>
      <c r="PIP533" s="152"/>
      <c r="PIQ533" s="152"/>
      <c r="PIR533" s="152"/>
      <c r="PIS533" s="152"/>
      <c r="PIT533" s="152"/>
      <c r="PIU533" s="152"/>
      <c r="PIV533" s="152"/>
      <c r="PIW533" s="152"/>
      <c r="PIX533" s="152"/>
      <c r="PIY533" s="152"/>
      <c r="PIZ533" s="152"/>
      <c r="PJA533" s="152"/>
      <c r="PJB533" s="152"/>
      <c r="PJC533" s="152"/>
      <c r="PJD533" s="152"/>
      <c r="PJE533" s="152"/>
      <c r="PJF533" s="152"/>
      <c r="PJG533" s="152"/>
      <c r="PJH533" s="152"/>
      <c r="PJI533" s="152"/>
      <c r="PJJ533" s="152"/>
      <c r="PJK533" s="152"/>
      <c r="PJL533" s="152"/>
      <c r="PJM533" s="152"/>
      <c r="PJN533" s="152"/>
      <c r="PJO533" s="152"/>
      <c r="PJP533" s="152"/>
      <c r="PJQ533" s="152"/>
      <c r="PJR533" s="152"/>
      <c r="PJS533" s="152"/>
      <c r="PJT533" s="152"/>
      <c r="PJU533" s="152"/>
      <c r="PJV533" s="152"/>
      <c r="PJW533" s="152"/>
      <c r="PJX533" s="152"/>
      <c r="PJY533" s="152"/>
      <c r="PJZ533" s="152"/>
      <c r="PKA533" s="152"/>
      <c r="PKB533" s="152"/>
      <c r="PKC533" s="152"/>
      <c r="PKD533" s="152"/>
      <c r="PKE533" s="152"/>
      <c r="PKF533" s="152"/>
      <c r="PKG533" s="152"/>
      <c r="PKH533" s="152"/>
      <c r="PKI533" s="152"/>
      <c r="PKJ533" s="152"/>
      <c r="PKK533" s="152"/>
      <c r="PKL533" s="152"/>
      <c r="PKM533" s="152"/>
      <c r="PKN533" s="152"/>
      <c r="PKO533" s="152"/>
      <c r="PKP533" s="152"/>
      <c r="PKQ533" s="152"/>
      <c r="PKR533" s="152"/>
      <c r="PKS533" s="152"/>
      <c r="PKT533" s="152"/>
      <c r="PKU533" s="152"/>
      <c r="PKV533" s="152"/>
      <c r="PKW533" s="152"/>
      <c r="PKX533" s="152"/>
      <c r="PKY533" s="152"/>
      <c r="PKZ533" s="152"/>
      <c r="PLA533" s="152"/>
      <c r="PLB533" s="152"/>
      <c r="PLC533" s="152"/>
      <c r="PLD533" s="152"/>
      <c r="PLE533" s="152"/>
      <c r="PLF533" s="152"/>
      <c r="PLG533" s="152"/>
      <c r="PLH533" s="152"/>
      <c r="PLI533" s="152"/>
      <c r="PLJ533" s="152"/>
      <c r="PLK533" s="152"/>
      <c r="PLL533" s="152"/>
      <c r="PLM533" s="152"/>
      <c r="PLN533" s="152"/>
      <c r="PLO533" s="152"/>
      <c r="PLP533" s="152"/>
      <c r="PLQ533" s="152"/>
      <c r="PLR533" s="152"/>
      <c r="PLS533" s="152"/>
      <c r="PLT533" s="152"/>
      <c r="PLU533" s="152"/>
      <c r="PLV533" s="152"/>
      <c r="PLW533" s="152"/>
      <c r="PLX533" s="152"/>
      <c r="PLY533" s="152"/>
      <c r="PLZ533" s="152"/>
      <c r="PMA533" s="152"/>
      <c r="PMB533" s="152"/>
      <c r="PMC533" s="152"/>
      <c r="PMD533" s="152"/>
      <c r="PME533" s="152"/>
      <c r="PMF533" s="152"/>
      <c r="PMG533" s="152"/>
      <c r="PMH533" s="152"/>
      <c r="PMI533" s="152"/>
      <c r="PMJ533" s="152"/>
      <c r="PMK533" s="152"/>
      <c r="PML533" s="152"/>
      <c r="PMM533" s="152"/>
      <c r="PMN533" s="152"/>
      <c r="PMO533" s="152"/>
      <c r="PMP533" s="152"/>
      <c r="PMQ533" s="152"/>
      <c r="PMR533" s="152"/>
      <c r="PMS533" s="152"/>
      <c r="PMT533" s="152"/>
      <c r="PMU533" s="152"/>
      <c r="PMV533" s="152"/>
      <c r="PMW533" s="152"/>
      <c r="PMX533" s="152"/>
      <c r="PMY533" s="152"/>
      <c r="PMZ533" s="152"/>
      <c r="PNA533" s="152"/>
      <c r="PNB533" s="152"/>
      <c r="PNC533" s="152"/>
      <c r="PND533" s="152"/>
      <c r="PNE533" s="152"/>
      <c r="PNF533" s="152"/>
      <c r="PNG533" s="152"/>
      <c r="PNH533" s="152"/>
      <c r="PNI533" s="152"/>
      <c r="PNJ533" s="152"/>
      <c r="PNK533" s="152"/>
      <c r="PNL533" s="152"/>
      <c r="PNM533" s="152"/>
      <c r="PNN533" s="152"/>
      <c r="PNO533" s="152"/>
      <c r="PNP533" s="152"/>
      <c r="PNQ533" s="152"/>
      <c r="PNR533" s="152"/>
      <c r="PNS533" s="152"/>
      <c r="PNT533" s="152"/>
      <c r="PNU533" s="152"/>
      <c r="PNV533" s="152"/>
      <c r="PNW533" s="152"/>
      <c r="PNX533" s="152"/>
      <c r="PNY533" s="152"/>
      <c r="PNZ533" s="152"/>
      <c r="POA533" s="152"/>
      <c r="POB533" s="152"/>
      <c r="POC533" s="152"/>
      <c r="POD533" s="152"/>
      <c r="POE533" s="152"/>
      <c r="POF533" s="152"/>
      <c r="POG533" s="152"/>
      <c r="POH533" s="152"/>
      <c r="POI533" s="152"/>
      <c r="POJ533" s="152"/>
      <c r="POK533" s="152"/>
      <c r="POL533" s="152"/>
      <c r="POM533" s="152"/>
      <c r="PON533" s="152"/>
      <c r="POO533" s="152"/>
      <c r="POP533" s="152"/>
      <c r="POQ533" s="152"/>
      <c r="POR533" s="152"/>
      <c r="POS533" s="152"/>
      <c r="POT533" s="152"/>
      <c r="POU533" s="152"/>
      <c r="POV533" s="152"/>
      <c r="POW533" s="152"/>
      <c r="POX533" s="152"/>
      <c r="POY533" s="152"/>
      <c r="POZ533" s="152"/>
      <c r="PPA533" s="152"/>
      <c r="PPB533" s="152"/>
      <c r="PPC533" s="152"/>
      <c r="PPD533" s="152"/>
      <c r="PPE533" s="152"/>
      <c r="PPF533" s="152"/>
      <c r="PPG533" s="152"/>
      <c r="PPH533" s="152"/>
      <c r="PPI533" s="152"/>
      <c r="PPJ533" s="152"/>
      <c r="PPK533" s="152"/>
      <c r="PPL533" s="152"/>
      <c r="PPM533" s="152"/>
      <c r="PPN533" s="152"/>
      <c r="PPO533" s="152"/>
      <c r="PPP533" s="152"/>
      <c r="PPQ533" s="152"/>
      <c r="PPR533" s="152"/>
      <c r="PPS533" s="152"/>
      <c r="PPT533" s="152"/>
      <c r="PPU533" s="152"/>
      <c r="PPV533" s="152"/>
      <c r="PPW533" s="152"/>
      <c r="PPX533" s="152"/>
      <c r="PPY533" s="152"/>
      <c r="PPZ533" s="152"/>
      <c r="PQA533" s="152"/>
      <c r="PQB533" s="152"/>
      <c r="PQC533" s="152"/>
      <c r="PQD533" s="152"/>
      <c r="PQE533" s="152"/>
      <c r="PQF533" s="152"/>
      <c r="PQG533" s="152"/>
      <c r="PQH533" s="152"/>
      <c r="PQI533" s="152"/>
      <c r="PQJ533" s="152"/>
      <c r="PQK533" s="152"/>
      <c r="PQL533" s="152"/>
      <c r="PQM533" s="152"/>
      <c r="PQN533" s="152"/>
      <c r="PQO533" s="152"/>
      <c r="PQP533" s="152"/>
      <c r="PQQ533" s="152"/>
      <c r="PQR533" s="152"/>
      <c r="PQS533" s="152"/>
      <c r="PQT533" s="152"/>
      <c r="PQU533" s="152"/>
      <c r="PQV533" s="152"/>
      <c r="PQW533" s="152"/>
      <c r="PQX533" s="152"/>
      <c r="PQY533" s="152"/>
      <c r="PQZ533" s="152"/>
      <c r="PRA533" s="152"/>
      <c r="PRB533" s="152"/>
      <c r="PRC533" s="152"/>
      <c r="PRD533" s="152"/>
      <c r="PRE533" s="152"/>
      <c r="PRF533" s="152"/>
      <c r="PRG533" s="152"/>
      <c r="PRH533" s="152"/>
      <c r="PRI533" s="152"/>
      <c r="PRJ533" s="152"/>
      <c r="PRK533" s="152"/>
      <c r="PRL533" s="152"/>
      <c r="PRM533" s="152"/>
      <c r="PRN533" s="152"/>
      <c r="PRO533" s="152"/>
      <c r="PRP533" s="152"/>
      <c r="PRQ533" s="152"/>
      <c r="PRR533" s="152"/>
      <c r="PRS533" s="152"/>
      <c r="PRT533" s="152"/>
      <c r="PRU533" s="152"/>
      <c r="PRV533" s="152"/>
      <c r="PRW533" s="152"/>
      <c r="PRX533" s="152"/>
      <c r="PRY533" s="152"/>
      <c r="PRZ533" s="152"/>
      <c r="PSA533" s="152"/>
      <c r="PSB533" s="152"/>
      <c r="PSC533" s="152"/>
      <c r="PSD533" s="152"/>
      <c r="PSE533" s="152"/>
      <c r="PSF533" s="152"/>
      <c r="PSG533" s="152"/>
      <c r="PSH533" s="152"/>
      <c r="PSI533" s="152"/>
      <c r="PSJ533" s="152"/>
      <c r="PSK533" s="152"/>
      <c r="PSL533" s="152"/>
      <c r="PSM533" s="152"/>
      <c r="PSN533" s="152"/>
      <c r="PSO533" s="152"/>
      <c r="PSP533" s="152"/>
      <c r="PSQ533" s="152"/>
      <c r="PSR533" s="152"/>
      <c r="PSS533" s="152"/>
      <c r="PST533" s="152"/>
      <c r="PSU533" s="152"/>
      <c r="PSV533" s="152"/>
      <c r="PSW533" s="152"/>
      <c r="PSX533" s="152"/>
      <c r="PSY533" s="152"/>
      <c r="PSZ533" s="152"/>
      <c r="PTA533" s="152"/>
      <c r="PTB533" s="152"/>
      <c r="PTC533" s="152"/>
      <c r="PTD533" s="152"/>
      <c r="PTE533" s="152"/>
      <c r="PTF533" s="152"/>
      <c r="PTG533" s="152"/>
      <c r="PTH533" s="152"/>
      <c r="PTI533" s="152"/>
      <c r="PTJ533" s="152"/>
      <c r="PTK533" s="152"/>
      <c r="PTL533" s="152"/>
      <c r="PTM533" s="152"/>
      <c r="PTN533" s="152"/>
      <c r="PTO533" s="152"/>
      <c r="PTP533" s="152"/>
      <c r="PTQ533" s="152"/>
      <c r="PTR533" s="152"/>
      <c r="PTS533" s="152"/>
      <c r="PTT533" s="152"/>
      <c r="PTU533" s="152"/>
      <c r="PTV533" s="152"/>
      <c r="PTW533" s="152"/>
      <c r="PTX533" s="152"/>
      <c r="PTY533" s="152"/>
      <c r="PTZ533" s="152"/>
      <c r="PUA533" s="152"/>
      <c r="PUB533" s="152"/>
      <c r="PUC533" s="152"/>
      <c r="PUD533" s="152"/>
      <c r="PUE533" s="152"/>
      <c r="PUF533" s="152"/>
      <c r="PUG533" s="152"/>
      <c r="PUH533" s="152"/>
      <c r="PUI533" s="152"/>
      <c r="PUJ533" s="152"/>
      <c r="PUK533" s="152"/>
      <c r="PUL533" s="152"/>
      <c r="PUM533" s="152"/>
      <c r="PUN533" s="152"/>
      <c r="PUO533" s="152"/>
      <c r="PUP533" s="152"/>
      <c r="PUQ533" s="152"/>
      <c r="PUR533" s="152"/>
      <c r="PUS533" s="152"/>
      <c r="PUT533" s="152"/>
      <c r="PUU533" s="152"/>
      <c r="PUV533" s="152"/>
      <c r="PUW533" s="152"/>
      <c r="PUX533" s="152"/>
      <c r="PUY533" s="152"/>
      <c r="PUZ533" s="152"/>
      <c r="PVA533" s="152"/>
      <c r="PVB533" s="152"/>
      <c r="PVC533" s="152"/>
      <c r="PVD533" s="152"/>
      <c r="PVE533" s="152"/>
      <c r="PVF533" s="152"/>
      <c r="PVG533" s="152"/>
      <c r="PVH533" s="152"/>
      <c r="PVI533" s="152"/>
      <c r="PVJ533" s="152"/>
      <c r="PVK533" s="152"/>
      <c r="PVL533" s="152"/>
      <c r="PVM533" s="152"/>
      <c r="PVN533" s="152"/>
      <c r="PVO533" s="152"/>
      <c r="PVP533" s="152"/>
      <c r="PVQ533" s="152"/>
      <c r="PVR533" s="152"/>
      <c r="PVS533" s="152"/>
      <c r="PVT533" s="152"/>
      <c r="PVU533" s="152"/>
      <c r="PVV533" s="152"/>
      <c r="PVW533" s="152"/>
      <c r="PVX533" s="152"/>
      <c r="PVY533" s="152"/>
      <c r="PVZ533" s="152"/>
      <c r="PWA533" s="152"/>
      <c r="PWB533" s="152"/>
      <c r="PWC533" s="152"/>
      <c r="PWD533" s="152"/>
      <c r="PWE533" s="152"/>
      <c r="PWF533" s="152"/>
      <c r="PWG533" s="152"/>
      <c r="PWH533" s="152"/>
      <c r="PWI533" s="152"/>
      <c r="PWJ533" s="152"/>
      <c r="PWK533" s="152"/>
      <c r="PWL533" s="152"/>
      <c r="PWM533" s="152"/>
      <c r="PWN533" s="152"/>
      <c r="PWO533" s="152"/>
      <c r="PWP533" s="152"/>
      <c r="PWQ533" s="152"/>
      <c r="PWR533" s="152"/>
      <c r="PWS533" s="152"/>
      <c r="PWT533" s="152"/>
      <c r="PWU533" s="152"/>
      <c r="PWV533" s="152"/>
      <c r="PWW533" s="152"/>
      <c r="PWX533" s="152"/>
      <c r="PWY533" s="152"/>
      <c r="PWZ533" s="152"/>
      <c r="PXA533" s="152"/>
      <c r="PXB533" s="152"/>
      <c r="PXC533" s="152"/>
      <c r="PXD533" s="152"/>
      <c r="PXE533" s="152"/>
      <c r="PXF533" s="152"/>
      <c r="PXG533" s="152"/>
      <c r="PXH533" s="152"/>
      <c r="PXI533" s="152"/>
      <c r="PXJ533" s="152"/>
      <c r="PXK533" s="152"/>
      <c r="PXL533" s="152"/>
      <c r="PXM533" s="152"/>
      <c r="PXN533" s="152"/>
      <c r="PXO533" s="152"/>
      <c r="PXP533" s="152"/>
      <c r="PXQ533" s="152"/>
      <c r="PXR533" s="152"/>
      <c r="PXS533" s="152"/>
      <c r="PXT533" s="152"/>
      <c r="PXU533" s="152"/>
      <c r="PXV533" s="152"/>
      <c r="PXW533" s="152"/>
      <c r="PXX533" s="152"/>
      <c r="PXY533" s="152"/>
      <c r="PXZ533" s="152"/>
      <c r="PYA533" s="152"/>
      <c r="PYB533" s="152"/>
      <c r="PYC533" s="152"/>
      <c r="PYD533" s="152"/>
      <c r="PYE533" s="152"/>
      <c r="PYF533" s="152"/>
      <c r="PYG533" s="152"/>
      <c r="PYH533" s="152"/>
      <c r="PYI533" s="152"/>
      <c r="PYJ533" s="152"/>
      <c r="PYK533" s="152"/>
      <c r="PYL533" s="152"/>
      <c r="PYM533" s="152"/>
      <c r="PYN533" s="152"/>
      <c r="PYO533" s="152"/>
      <c r="PYP533" s="152"/>
      <c r="PYQ533" s="152"/>
      <c r="PYR533" s="152"/>
      <c r="PYS533" s="152"/>
      <c r="PYT533" s="152"/>
      <c r="PYU533" s="152"/>
      <c r="PYV533" s="152"/>
      <c r="PYW533" s="152"/>
      <c r="PYX533" s="152"/>
      <c r="PYY533" s="152"/>
      <c r="PYZ533" s="152"/>
      <c r="PZA533" s="152"/>
      <c r="PZB533" s="152"/>
      <c r="PZC533" s="152"/>
      <c r="PZD533" s="152"/>
      <c r="PZE533" s="152"/>
      <c r="PZF533" s="152"/>
      <c r="PZG533" s="152"/>
      <c r="PZH533" s="152"/>
      <c r="PZI533" s="152"/>
      <c r="PZJ533" s="152"/>
      <c r="PZK533" s="152"/>
      <c r="PZL533" s="152"/>
      <c r="PZM533" s="152"/>
      <c r="PZN533" s="152"/>
      <c r="PZO533" s="152"/>
      <c r="PZP533" s="152"/>
      <c r="PZQ533" s="152"/>
      <c r="PZR533" s="152"/>
      <c r="PZS533" s="152"/>
      <c r="PZT533" s="152"/>
      <c r="PZU533" s="152"/>
      <c r="PZV533" s="152"/>
      <c r="PZW533" s="152"/>
      <c r="PZX533" s="152"/>
      <c r="PZY533" s="152"/>
      <c r="PZZ533" s="152"/>
      <c r="QAA533" s="152"/>
      <c r="QAB533" s="152"/>
      <c r="QAC533" s="152"/>
      <c r="QAD533" s="152"/>
      <c r="QAE533" s="152"/>
      <c r="QAF533" s="152"/>
      <c r="QAG533" s="152"/>
      <c r="QAH533" s="152"/>
      <c r="QAI533" s="152"/>
      <c r="QAJ533" s="152"/>
      <c r="QAK533" s="152"/>
      <c r="QAL533" s="152"/>
      <c r="QAM533" s="152"/>
      <c r="QAN533" s="152"/>
      <c r="QAO533" s="152"/>
      <c r="QAP533" s="152"/>
      <c r="QAQ533" s="152"/>
      <c r="QAR533" s="152"/>
      <c r="QAS533" s="152"/>
      <c r="QAT533" s="152"/>
      <c r="QAU533" s="152"/>
      <c r="QAV533" s="152"/>
      <c r="QAW533" s="152"/>
      <c r="QAX533" s="152"/>
      <c r="QAY533" s="152"/>
      <c r="QAZ533" s="152"/>
      <c r="QBA533" s="152"/>
      <c r="QBB533" s="152"/>
      <c r="QBC533" s="152"/>
      <c r="QBD533" s="152"/>
      <c r="QBE533" s="152"/>
      <c r="QBF533" s="152"/>
      <c r="QBG533" s="152"/>
      <c r="QBH533" s="152"/>
      <c r="QBI533" s="152"/>
      <c r="QBJ533" s="152"/>
      <c r="QBK533" s="152"/>
      <c r="QBL533" s="152"/>
      <c r="QBM533" s="152"/>
      <c r="QBN533" s="152"/>
      <c r="QBO533" s="152"/>
      <c r="QBP533" s="152"/>
      <c r="QBQ533" s="152"/>
      <c r="QBR533" s="152"/>
      <c r="QBS533" s="152"/>
      <c r="QBT533" s="152"/>
      <c r="QBU533" s="152"/>
      <c r="QBV533" s="152"/>
      <c r="QBW533" s="152"/>
      <c r="QBX533" s="152"/>
      <c r="QBY533" s="152"/>
      <c r="QBZ533" s="152"/>
      <c r="QCA533" s="152"/>
      <c r="QCB533" s="152"/>
      <c r="QCC533" s="152"/>
      <c r="QCD533" s="152"/>
      <c r="QCE533" s="152"/>
      <c r="QCF533" s="152"/>
      <c r="QCG533" s="152"/>
      <c r="QCH533" s="152"/>
      <c r="QCI533" s="152"/>
      <c r="QCJ533" s="152"/>
      <c r="QCK533" s="152"/>
      <c r="QCL533" s="152"/>
      <c r="QCM533" s="152"/>
      <c r="QCN533" s="152"/>
      <c r="QCO533" s="152"/>
      <c r="QCP533" s="152"/>
      <c r="QCQ533" s="152"/>
      <c r="QCR533" s="152"/>
      <c r="QCS533" s="152"/>
      <c r="QCT533" s="152"/>
      <c r="QCU533" s="152"/>
      <c r="QCV533" s="152"/>
      <c r="QCW533" s="152"/>
      <c r="QCX533" s="152"/>
      <c r="QCY533" s="152"/>
      <c r="QCZ533" s="152"/>
      <c r="QDA533" s="152"/>
      <c r="QDB533" s="152"/>
      <c r="QDC533" s="152"/>
      <c r="QDD533" s="152"/>
      <c r="QDE533" s="152"/>
      <c r="QDF533" s="152"/>
      <c r="QDG533" s="152"/>
      <c r="QDH533" s="152"/>
      <c r="QDI533" s="152"/>
      <c r="QDJ533" s="152"/>
      <c r="QDK533" s="152"/>
      <c r="QDL533" s="152"/>
      <c r="QDM533" s="152"/>
      <c r="QDN533" s="152"/>
      <c r="QDO533" s="152"/>
      <c r="QDP533" s="152"/>
      <c r="QDQ533" s="152"/>
      <c r="QDR533" s="152"/>
      <c r="QDS533" s="152"/>
      <c r="QDT533" s="152"/>
      <c r="QDU533" s="152"/>
      <c r="QDV533" s="152"/>
      <c r="QDW533" s="152"/>
      <c r="QDX533" s="152"/>
      <c r="QDY533" s="152"/>
      <c r="QDZ533" s="152"/>
      <c r="QEA533" s="152"/>
      <c r="QEB533" s="152"/>
      <c r="QEC533" s="152"/>
      <c r="QED533" s="152"/>
      <c r="QEE533" s="152"/>
      <c r="QEF533" s="152"/>
      <c r="QEG533" s="152"/>
      <c r="QEH533" s="152"/>
      <c r="QEI533" s="152"/>
      <c r="QEJ533" s="152"/>
      <c r="QEK533" s="152"/>
      <c r="QEL533" s="152"/>
      <c r="QEM533" s="152"/>
      <c r="QEN533" s="152"/>
      <c r="QEO533" s="152"/>
      <c r="QEP533" s="152"/>
      <c r="QEQ533" s="152"/>
      <c r="QER533" s="152"/>
      <c r="QES533" s="152"/>
      <c r="QET533" s="152"/>
      <c r="QEU533" s="152"/>
      <c r="QEV533" s="152"/>
      <c r="QEW533" s="152"/>
      <c r="QEX533" s="152"/>
      <c r="QEY533" s="152"/>
      <c r="QEZ533" s="152"/>
      <c r="QFA533" s="152"/>
      <c r="QFB533" s="152"/>
      <c r="QFC533" s="152"/>
      <c r="QFD533" s="152"/>
      <c r="QFE533" s="152"/>
      <c r="QFF533" s="152"/>
      <c r="QFG533" s="152"/>
      <c r="QFH533" s="152"/>
      <c r="QFI533" s="152"/>
      <c r="QFJ533" s="152"/>
      <c r="QFK533" s="152"/>
      <c r="QFL533" s="152"/>
      <c r="QFM533" s="152"/>
      <c r="QFN533" s="152"/>
      <c r="QFO533" s="152"/>
      <c r="QFP533" s="152"/>
      <c r="QFQ533" s="152"/>
      <c r="QFR533" s="152"/>
      <c r="QFS533" s="152"/>
      <c r="QFT533" s="152"/>
      <c r="QFU533" s="152"/>
      <c r="QFV533" s="152"/>
      <c r="QFW533" s="152"/>
      <c r="QFX533" s="152"/>
      <c r="QFY533" s="152"/>
      <c r="QFZ533" s="152"/>
      <c r="QGA533" s="152"/>
      <c r="QGB533" s="152"/>
      <c r="QGC533" s="152"/>
      <c r="QGD533" s="152"/>
      <c r="QGE533" s="152"/>
      <c r="QGF533" s="152"/>
      <c r="QGG533" s="152"/>
      <c r="QGH533" s="152"/>
      <c r="QGI533" s="152"/>
      <c r="QGJ533" s="152"/>
      <c r="QGK533" s="152"/>
      <c r="QGL533" s="152"/>
      <c r="QGM533" s="152"/>
      <c r="QGN533" s="152"/>
      <c r="QGO533" s="152"/>
      <c r="QGP533" s="152"/>
      <c r="QGQ533" s="152"/>
      <c r="QGR533" s="152"/>
      <c r="QGS533" s="152"/>
      <c r="QGT533" s="152"/>
      <c r="QGU533" s="152"/>
      <c r="QGV533" s="152"/>
      <c r="QGW533" s="152"/>
      <c r="QGX533" s="152"/>
      <c r="QGY533" s="152"/>
      <c r="QGZ533" s="152"/>
      <c r="QHA533" s="152"/>
      <c r="QHB533" s="152"/>
      <c r="QHC533" s="152"/>
      <c r="QHD533" s="152"/>
      <c r="QHE533" s="152"/>
      <c r="QHF533" s="152"/>
      <c r="QHG533" s="152"/>
      <c r="QHH533" s="152"/>
      <c r="QHI533" s="152"/>
      <c r="QHJ533" s="152"/>
      <c r="QHK533" s="152"/>
      <c r="QHL533" s="152"/>
      <c r="QHM533" s="152"/>
      <c r="QHN533" s="152"/>
      <c r="QHO533" s="152"/>
      <c r="QHP533" s="152"/>
      <c r="QHQ533" s="152"/>
      <c r="QHR533" s="152"/>
      <c r="QHS533" s="152"/>
      <c r="QHT533" s="152"/>
      <c r="QHU533" s="152"/>
      <c r="QHV533" s="152"/>
      <c r="QHW533" s="152"/>
      <c r="QHX533" s="152"/>
      <c r="QHY533" s="152"/>
      <c r="QHZ533" s="152"/>
      <c r="QIA533" s="152"/>
      <c r="QIB533" s="152"/>
      <c r="QIC533" s="152"/>
      <c r="QID533" s="152"/>
      <c r="QIE533" s="152"/>
      <c r="QIF533" s="152"/>
      <c r="QIG533" s="152"/>
      <c r="QIH533" s="152"/>
      <c r="QII533" s="152"/>
      <c r="QIJ533" s="152"/>
      <c r="QIK533" s="152"/>
      <c r="QIL533" s="152"/>
      <c r="QIM533" s="152"/>
      <c r="QIN533" s="152"/>
      <c r="QIO533" s="152"/>
      <c r="QIP533" s="152"/>
      <c r="QIQ533" s="152"/>
      <c r="QIR533" s="152"/>
      <c r="QIS533" s="152"/>
      <c r="QIT533" s="152"/>
      <c r="QIU533" s="152"/>
      <c r="QIV533" s="152"/>
      <c r="QIW533" s="152"/>
      <c r="QIX533" s="152"/>
      <c r="QIY533" s="152"/>
      <c r="QIZ533" s="152"/>
      <c r="QJA533" s="152"/>
      <c r="QJB533" s="152"/>
      <c r="QJC533" s="152"/>
      <c r="QJD533" s="152"/>
      <c r="QJE533" s="152"/>
      <c r="QJF533" s="152"/>
      <c r="QJG533" s="152"/>
      <c r="QJH533" s="152"/>
      <c r="QJI533" s="152"/>
      <c r="QJJ533" s="152"/>
      <c r="QJK533" s="152"/>
      <c r="QJL533" s="152"/>
      <c r="QJM533" s="152"/>
      <c r="QJN533" s="152"/>
      <c r="QJO533" s="152"/>
      <c r="QJP533" s="152"/>
      <c r="QJQ533" s="152"/>
      <c r="QJR533" s="152"/>
      <c r="QJS533" s="152"/>
      <c r="QJT533" s="152"/>
      <c r="QJU533" s="152"/>
      <c r="QJV533" s="152"/>
      <c r="QJW533" s="152"/>
      <c r="QJX533" s="152"/>
      <c r="QJY533" s="152"/>
      <c r="QJZ533" s="152"/>
      <c r="QKA533" s="152"/>
      <c r="QKB533" s="152"/>
      <c r="QKC533" s="152"/>
      <c r="QKD533" s="152"/>
      <c r="QKE533" s="152"/>
      <c r="QKF533" s="152"/>
      <c r="QKG533" s="152"/>
      <c r="QKH533" s="152"/>
      <c r="QKI533" s="152"/>
      <c r="QKJ533" s="152"/>
      <c r="QKK533" s="152"/>
      <c r="QKL533" s="152"/>
      <c r="QKM533" s="152"/>
      <c r="QKN533" s="152"/>
      <c r="QKO533" s="152"/>
      <c r="QKP533" s="152"/>
      <c r="QKQ533" s="152"/>
      <c r="QKR533" s="152"/>
      <c r="QKS533" s="152"/>
      <c r="QKT533" s="152"/>
      <c r="QKU533" s="152"/>
      <c r="QKV533" s="152"/>
      <c r="QKW533" s="152"/>
      <c r="QKX533" s="152"/>
      <c r="QKY533" s="152"/>
      <c r="QKZ533" s="152"/>
      <c r="QLA533" s="152"/>
      <c r="QLB533" s="152"/>
      <c r="QLC533" s="152"/>
      <c r="QLD533" s="152"/>
      <c r="QLE533" s="152"/>
      <c r="QLF533" s="152"/>
      <c r="QLG533" s="152"/>
      <c r="QLH533" s="152"/>
      <c r="QLI533" s="152"/>
      <c r="QLJ533" s="152"/>
      <c r="QLK533" s="152"/>
      <c r="QLL533" s="152"/>
      <c r="QLM533" s="152"/>
      <c r="QLN533" s="152"/>
      <c r="QLO533" s="152"/>
      <c r="QLP533" s="152"/>
      <c r="QLQ533" s="152"/>
      <c r="QLR533" s="152"/>
      <c r="QLS533" s="152"/>
      <c r="QLT533" s="152"/>
      <c r="QLU533" s="152"/>
      <c r="QLV533" s="152"/>
      <c r="QLW533" s="152"/>
      <c r="QLX533" s="152"/>
      <c r="QLY533" s="152"/>
      <c r="QLZ533" s="152"/>
      <c r="QMA533" s="152"/>
      <c r="QMB533" s="152"/>
      <c r="QMC533" s="152"/>
      <c r="QMD533" s="152"/>
      <c r="QME533" s="152"/>
      <c r="QMF533" s="152"/>
      <c r="QMG533" s="152"/>
      <c r="QMH533" s="152"/>
      <c r="QMI533" s="152"/>
      <c r="QMJ533" s="152"/>
      <c r="QMK533" s="152"/>
      <c r="QML533" s="152"/>
      <c r="QMM533" s="152"/>
      <c r="QMN533" s="152"/>
      <c r="QMO533" s="152"/>
      <c r="QMP533" s="152"/>
      <c r="QMQ533" s="152"/>
      <c r="QMR533" s="152"/>
      <c r="QMS533" s="152"/>
      <c r="QMT533" s="152"/>
      <c r="QMU533" s="152"/>
      <c r="QMV533" s="152"/>
      <c r="QMW533" s="152"/>
      <c r="QMX533" s="152"/>
      <c r="QMY533" s="152"/>
      <c r="QMZ533" s="152"/>
      <c r="QNA533" s="152"/>
      <c r="QNB533" s="152"/>
      <c r="QNC533" s="152"/>
      <c r="QND533" s="152"/>
      <c r="QNE533" s="152"/>
      <c r="QNF533" s="152"/>
      <c r="QNG533" s="152"/>
      <c r="QNH533" s="152"/>
      <c r="QNI533" s="152"/>
      <c r="QNJ533" s="152"/>
      <c r="QNK533" s="152"/>
      <c r="QNL533" s="152"/>
      <c r="QNM533" s="152"/>
      <c r="QNN533" s="152"/>
      <c r="QNO533" s="152"/>
      <c r="QNP533" s="152"/>
      <c r="QNQ533" s="152"/>
      <c r="QNR533" s="152"/>
      <c r="QNS533" s="152"/>
      <c r="QNT533" s="152"/>
      <c r="QNU533" s="152"/>
      <c r="QNV533" s="152"/>
      <c r="QNW533" s="152"/>
      <c r="QNX533" s="152"/>
      <c r="QNY533" s="152"/>
      <c r="QNZ533" s="152"/>
      <c r="QOA533" s="152"/>
      <c r="QOB533" s="152"/>
      <c r="QOC533" s="152"/>
      <c r="QOD533" s="152"/>
      <c r="QOE533" s="152"/>
      <c r="QOF533" s="152"/>
      <c r="QOG533" s="152"/>
      <c r="QOH533" s="152"/>
      <c r="QOI533" s="152"/>
      <c r="QOJ533" s="152"/>
      <c r="QOK533" s="152"/>
      <c r="QOL533" s="152"/>
      <c r="QOM533" s="152"/>
      <c r="QON533" s="152"/>
      <c r="QOO533" s="152"/>
      <c r="QOP533" s="152"/>
      <c r="QOQ533" s="152"/>
      <c r="QOR533" s="152"/>
      <c r="QOS533" s="152"/>
      <c r="QOT533" s="152"/>
      <c r="QOU533" s="152"/>
      <c r="QOV533" s="152"/>
      <c r="QOW533" s="152"/>
      <c r="QOX533" s="152"/>
      <c r="QOY533" s="152"/>
      <c r="QOZ533" s="152"/>
      <c r="QPA533" s="152"/>
      <c r="QPB533" s="152"/>
      <c r="QPC533" s="152"/>
      <c r="QPD533" s="152"/>
      <c r="QPE533" s="152"/>
      <c r="QPF533" s="152"/>
      <c r="QPG533" s="152"/>
      <c r="QPH533" s="152"/>
      <c r="QPI533" s="152"/>
      <c r="QPJ533" s="152"/>
      <c r="QPK533" s="152"/>
      <c r="QPL533" s="152"/>
      <c r="QPM533" s="152"/>
      <c r="QPN533" s="152"/>
      <c r="QPO533" s="152"/>
      <c r="QPP533" s="152"/>
      <c r="QPQ533" s="152"/>
      <c r="QPR533" s="152"/>
      <c r="QPS533" s="152"/>
      <c r="QPT533" s="152"/>
      <c r="QPU533" s="152"/>
      <c r="QPV533" s="152"/>
      <c r="QPW533" s="152"/>
      <c r="QPX533" s="152"/>
      <c r="QPY533" s="152"/>
      <c r="QPZ533" s="152"/>
      <c r="QQA533" s="152"/>
      <c r="QQB533" s="152"/>
      <c r="QQC533" s="152"/>
      <c r="QQD533" s="152"/>
      <c r="QQE533" s="152"/>
      <c r="QQF533" s="152"/>
      <c r="QQG533" s="152"/>
      <c r="QQH533" s="152"/>
      <c r="QQI533" s="152"/>
      <c r="QQJ533" s="152"/>
      <c r="QQK533" s="152"/>
      <c r="QQL533" s="152"/>
      <c r="QQM533" s="152"/>
      <c r="QQN533" s="152"/>
      <c r="QQO533" s="152"/>
      <c r="QQP533" s="152"/>
      <c r="QQQ533" s="152"/>
      <c r="QQR533" s="152"/>
      <c r="QQS533" s="152"/>
      <c r="QQT533" s="152"/>
      <c r="QQU533" s="152"/>
      <c r="QQV533" s="152"/>
      <c r="QQW533" s="152"/>
      <c r="QQX533" s="152"/>
      <c r="QQY533" s="152"/>
      <c r="QQZ533" s="152"/>
      <c r="QRA533" s="152"/>
      <c r="QRB533" s="152"/>
      <c r="QRC533" s="152"/>
      <c r="QRD533" s="152"/>
      <c r="QRE533" s="152"/>
      <c r="QRF533" s="152"/>
      <c r="QRG533" s="152"/>
      <c r="QRH533" s="152"/>
      <c r="QRI533" s="152"/>
      <c r="QRJ533" s="152"/>
      <c r="QRK533" s="152"/>
      <c r="QRL533" s="152"/>
      <c r="QRM533" s="152"/>
      <c r="QRN533" s="152"/>
      <c r="QRO533" s="152"/>
      <c r="QRP533" s="152"/>
      <c r="QRQ533" s="152"/>
      <c r="QRR533" s="152"/>
      <c r="QRS533" s="152"/>
      <c r="QRT533" s="152"/>
      <c r="QRU533" s="152"/>
      <c r="QRV533" s="152"/>
      <c r="QRW533" s="152"/>
      <c r="QRX533" s="152"/>
      <c r="QRY533" s="152"/>
      <c r="QRZ533" s="152"/>
      <c r="QSA533" s="152"/>
      <c r="QSB533" s="152"/>
      <c r="QSC533" s="152"/>
      <c r="QSD533" s="152"/>
      <c r="QSE533" s="152"/>
      <c r="QSF533" s="152"/>
      <c r="QSG533" s="152"/>
      <c r="QSH533" s="152"/>
      <c r="QSI533" s="152"/>
      <c r="QSJ533" s="152"/>
      <c r="QSK533" s="152"/>
      <c r="QSL533" s="152"/>
      <c r="QSM533" s="152"/>
      <c r="QSN533" s="152"/>
      <c r="QSO533" s="152"/>
      <c r="QSP533" s="152"/>
      <c r="QSQ533" s="152"/>
      <c r="QSR533" s="152"/>
      <c r="QSS533" s="152"/>
      <c r="QST533" s="152"/>
      <c r="QSU533" s="152"/>
      <c r="QSV533" s="152"/>
      <c r="QSW533" s="152"/>
      <c r="QSX533" s="152"/>
      <c r="QSY533" s="152"/>
      <c r="QSZ533" s="152"/>
      <c r="QTA533" s="152"/>
      <c r="QTB533" s="152"/>
      <c r="QTC533" s="152"/>
      <c r="QTD533" s="152"/>
      <c r="QTE533" s="152"/>
      <c r="QTF533" s="152"/>
      <c r="QTG533" s="152"/>
      <c r="QTH533" s="152"/>
      <c r="QTI533" s="152"/>
      <c r="QTJ533" s="152"/>
      <c r="QTK533" s="152"/>
      <c r="QTL533" s="152"/>
      <c r="QTM533" s="152"/>
      <c r="QTN533" s="152"/>
      <c r="QTO533" s="152"/>
      <c r="QTP533" s="152"/>
      <c r="QTQ533" s="152"/>
      <c r="QTR533" s="152"/>
      <c r="QTS533" s="152"/>
      <c r="QTT533" s="152"/>
      <c r="QTU533" s="152"/>
      <c r="QTV533" s="152"/>
      <c r="QTW533" s="152"/>
      <c r="QTX533" s="152"/>
      <c r="QTY533" s="152"/>
      <c r="QTZ533" s="152"/>
      <c r="QUA533" s="152"/>
      <c r="QUB533" s="152"/>
      <c r="QUC533" s="152"/>
      <c r="QUD533" s="152"/>
      <c r="QUE533" s="152"/>
      <c r="QUF533" s="152"/>
      <c r="QUG533" s="152"/>
      <c r="QUH533" s="152"/>
      <c r="QUI533" s="152"/>
      <c r="QUJ533" s="152"/>
      <c r="QUK533" s="152"/>
      <c r="QUL533" s="152"/>
      <c r="QUM533" s="152"/>
      <c r="QUN533" s="152"/>
      <c r="QUO533" s="152"/>
      <c r="QUP533" s="152"/>
      <c r="QUQ533" s="152"/>
      <c r="QUR533" s="152"/>
      <c r="QUS533" s="152"/>
      <c r="QUT533" s="152"/>
      <c r="QUU533" s="152"/>
      <c r="QUV533" s="152"/>
      <c r="QUW533" s="152"/>
      <c r="QUX533" s="152"/>
      <c r="QUY533" s="152"/>
      <c r="QUZ533" s="152"/>
      <c r="QVA533" s="152"/>
      <c r="QVB533" s="152"/>
      <c r="QVC533" s="152"/>
      <c r="QVD533" s="152"/>
      <c r="QVE533" s="152"/>
      <c r="QVF533" s="152"/>
      <c r="QVG533" s="152"/>
      <c r="QVH533" s="152"/>
      <c r="QVI533" s="152"/>
      <c r="QVJ533" s="152"/>
      <c r="QVK533" s="152"/>
      <c r="QVL533" s="152"/>
      <c r="QVM533" s="152"/>
      <c r="QVN533" s="152"/>
      <c r="QVO533" s="152"/>
      <c r="QVP533" s="152"/>
      <c r="QVQ533" s="152"/>
      <c r="QVR533" s="152"/>
      <c r="QVS533" s="152"/>
      <c r="QVT533" s="152"/>
      <c r="QVU533" s="152"/>
      <c r="QVV533" s="152"/>
      <c r="QVW533" s="152"/>
      <c r="QVX533" s="152"/>
      <c r="QVY533" s="152"/>
      <c r="QVZ533" s="152"/>
      <c r="QWA533" s="152"/>
      <c r="QWB533" s="152"/>
      <c r="QWC533" s="152"/>
      <c r="QWD533" s="152"/>
      <c r="QWE533" s="152"/>
      <c r="QWF533" s="152"/>
      <c r="QWG533" s="152"/>
      <c r="QWH533" s="152"/>
      <c r="QWI533" s="152"/>
      <c r="QWJ533" s="152"/>
      <c r="QWK533" s="152"/>
      <c r="QWL533" s="152"/>
      <c r="QWM533" s="152"/>
      <c r="QWN533" s="152"/>
      <c r="QWO533" s="152"/>
      <c r="QWP533" s="152"/>
      <c r="QWQ533" s="152"/>
      <c r="QWR533" s="152"/>
      <c r="QWS533" s="152"/>
      <c r="QWT533" s="152"/>
      <c r="QWU533" s="152"/>
      <c r="QWV533" s="152"/>
      <c r="QWW533" s="152"/>
      <c r="QWX533" s="152"/>
      <c r="QWY533" s="152"/>
      <c r="QWZ533" s="152"/>
      <c r="QXA533" s="152"/>
      <c r="QXB533" s="152"/>
      <c r="QXC533" s="152"/>
      <c r="QXD533" s="152"/>
      <c r="QXE533" s="152"/>
      <c r="QXF533" s="152"/>
      <c r="QXG533" s="152"/>
      <c r="QXH533" s="152"/>
      <c r="QXI533" s="152"/>
      <c r="QXJ533" s="152"/>
      <c r="QXK533" s="152"/>
      <c r="QXL533" s="152"/>
      <c r="QXM533" s="152"/>
      <c r="QXN533" s="152"/>
      <c r="QXO533" s="152"/>
      <c r="QXP533" s="152"/>
      <c r="QXQ533" s="152"/>
      <c r="QXR533" s="152"/>
      <c r="QXS533" s="152"/>
      <c r="QXT533" s="152"/>
      <c r="QXU533" s="152"/>
      <c r="QXV533" s="152"/>
      <c r="QXW533" s="152"/>
      <c r="QXX533" s="152"/>
      <c r="QXY533" s="152"/>
      <c r="QXZ533" s="152"/>
      <c r="QYA533" s="152"/>
      <c r="QYB533" s="152"/>
      <c r="QYC533" s="152"/>
      <c r="QYD533" s="152"/>
      <c r="QYE533" s="152"/>
      <c r="QYF533" s="152"/>
      <c r="QYG533" s="152"/>
      <c r="QYH533" s="152"/>
      <c r="QYI533" s="152"/>
      <c r="QYJ533" s="152"/>
      <c r="QYK533" s="152"/>
      <c r="QYL533" s="152"/>
      <c r="QYM533" s="152"/>
      <c r="QYN533" s="152"/>
      <c r="QYO533" s="152"/>
      <c r="QYP533" s="152"/>
      <c r="QYQ533" s="152"/>
      <c r="QYR533" s="152"/>
      <c r="QYS533" s="152"/>
      <c r="QYT533" s="152"/>
      <c r="QYU533" s="152"/>
      <c r="QYV533" s="152"/>
      <c r="QYW533" s="152"/>
      <c r="QYX533" s="152"/>
      <c r="QYY533" s="152"/>
      <c r="QYZ533" s="152"/>
      <c r="QZA533" s="152"/>
      <c r="QZB533" s="152"/>
      <c r="QZC533" s="152"/>
      <c r="QZD533" s="152"/>
      <c r="QZE533" s="152"/>
      <c r="QZF533" s="152"/>
      <c r="QZG533" s="152"/>
      <c r="QZH533" s="152"/>
      <c r="QZI533" s="152"/>
      <c r="QZJ533" s="152"/>
      <c r="QZK533" s="152"/>
      <c r="QZL533" s="152"/>
      <c r="QZM533" s="152"/>
      <c r="QZN533" s="152"/>
      <c r="QZO533" s="152"/>
      <c r="QZP533" s="152"/>
      <c r="QZQ533" s="152"/>
      <c r="QZR533" s="152"/>
      <c r="QZS533" s="152"/>
      <c r="QZT533" s="152"/>
      <c r="QZU533" s="152"/>
      <c r="QZV533" s="152"/>
      <c r="QZW533" s="152"/>
      <c r="QZX533" s="152"/>
      <c r="QZY533" s="152"/>
      <c r="QZZ533" s="152"/>
      <c r="RAA533" s="152"/>
      <c r="RAB533" s="152"/>
      <c r="RAC533" s="152"/>
      <c r="RAD533" s="152"/>
      <c r="RAE533" s="152"/>
      <c r="RAF533" s="152"/>
      <c r="RAG533" s="152"/>
      <c r="RAH533" s="152"/>
      <c r="RAI533" s="152"/>
      <c r="RAJ533" s="152"/>
      <c r="RAK533" s="152"/>
      <c r="RAL533" s="152"/>
      <c r="RAM533" s="152"/>
      <c r="RAN533" s="152"/>
      <c r="RAO533" s="152"/>
      <c r="RAP533" s="152"/>
      <c r="RAQ533" s="152"/>
      <c r="RAR533" s="152"/>
      <c r="RAS533" s="152"/>
      <c r="RAT533" s="152"/>
      <c r="RAU533" s="152"/>
      <c r="RAV533" s="152"/>
      <c r="RAW533" s="152"/>
      <c r="RAX533" s="152"/>
      <c r="RAY533" s="152"/>
      <c r="RAZ533" s="152"/>
      <c r="RBA533" s="152"/>
      <c r="RBB533" s="152"/>
      <c r="RBC533" s="152"/>
      <c r="RBD533" s="152"/>
      <c r="RBE533" s="152"/>
      <c r="RBF533" s="152"/>
      <c r="RBG533" s="152"/>
      <c r="RBH533" s="152"/>
      <c r="RBI533" s="152"/>
      <c r="RBJ533" s="152"/>
      <c r="RBK533" s="152"/>
      <c r="RBL533" s="152"/>
      <c r="RBM533" s="152"/>
      <c r="RBN533" s="152"/>
      <c r="RBO533" s="152"/>
      <c r="RBP533" s="152"/>
      <c r="RBQ533" s="152"/>
      <c r="RBR533" s="152"/>
      <c r="RBS533" s="152"/>
      <c r="RBT533" s="152"/>
      <c r="RBU533" s="152"/>
      <c r="RBV533" s="152"/>
      <c r="RBW533" s="152"/>
      <c r="RBX533" s="152"/>
      <c r="RBY533" s="152"/>
      <c r="RBZ533" s="152"/>
      <c r="RCA533" s="152"/>
      <c r="RCB533" s="152"/>
      <c r="RCC533" s="152"/>
      <c r="RCD533" s="152"/>
      <c r="RCE533" s="152"/>
      <c r="RCF533" s="152"/>
      <c r="RCG533" s="152"/>
      <c r="RCH533" s="152"/>
      <c r="RCI533" s="152"/>
      <c r="RCJ533" s="152"/>
      <c r="RCK533" s="152"/>
      <c r="RCL533" s="152"/>
      <c r="RCM533" s="152"/>
      <c r="RCN533" s="152"/>
      <c r="RCO533" s="152"/>
      <c r="RCP533" s="152"/>
      <c r="RCQ533" s="152"/>
      <c r="RCR533" s="152"/>
      <c r="RCS533" s="152"/>
      <c r="RCT533" s="152"/>
      <c r="RCU533" s="152"/>
      <c r="RCV533" s="152"/>
      <c r="RCW533" s="152"/>
      <c r="RCX533" s="152"/>
      <c r="RCY533" s="152"/>
      <c r="RCZ533" s="152"/>
      <c r="RDA533" s="152"/>
      <c r="RDB533" s="152"/>
      <c r="RDC533" s="152"/>
      <c r="RDD533" s="152"/>
      <c r="RDE533" s="152"/>
      <c r="RDF533" s="152"/>
      <c r="RDG533" s="152"/>
      <c r="RDH533" s="152"/>
      <c r="RDI533" s="152"/>
      <c r="RDJ533" s="152"/>
      <c r="RDK533" s="152"/>
      <c r="RDL533" s="152"/>
      <c r="RDM533" s="152"/>
      <c r="RDN533" s="152"/>
      <c r="RDO533" s="152"/>
      <c r="RDP533" s="152"/>
      <c r="RDQ533" s="152"/>
      <c r="RDR533" s="152"/>
      <c r="RDS533" s="152"/>
      <c r="RDT533" s="152"/>
      <c r="RDU533" s="152"/>
      <c r="RDV533" s="152"/>
      <c r="RDW533" s="152"/>
      <c r="RDX533" s="152"/>
      <c r="RDY533" s="152"/>
      <c r="RDZ533" s="152"/>
      <c r="REA533" s="152"/>
      <c r="REB533" s="152"/>
      <c r="REC533" s="152"/>
      <c r="RED533" s="152"/>
      <c r="REE533" s="152"/>
      <c r="REF533" s="152"/>
      <c r="REG533" s="152"/>
      <c r="REH533" s="152"/>
      <c r="REI533" s="152"/>
      <c r="REJ533" s="152"/>
      <c r="REK533" s="152"/>
      <c r="REL533" s="152"/>
      <c r="REM533" s="152"/>
      <c r="REN533" s="152"/>
      <c r="REO533" s="152"/>
      <c r="REP533" s="152"/>
      <c r="REQ533" s="152"/>
      <c r="RER533" s="152"/>
      <c r="RES533" s="152"/>
      <c r="RET533" s="152"/>
      <c r="REU533" s="152"/>
      <c r="REV533" s="152"/>
      <c r="REW533" s="152"/>
      <c r="REX533" s="152"/>
      <c r="REY533" s="152"/>
      <c r="REZ533" s="152"/>
      <c r="RFA533" s="152"/>
      <c r="RFB533" s="152"/>
      <c r="RFC533" s="152"/>
      <c r="RFD533" s="152"/>
      <c r="RFE533" s="152"/>
      <c r="RFF533" s="152"/>
      <c r="RFG533" s="152"/>
      <c r="RFH533" s="152"/>
      <c r="RFI533" s="152"/>
      <c r="RFJ533" s="152"/>
      <c r="RFK533" s="152"/>
      <c r="RFL533" s="152"/>
      <c r="RFM533" s="152"/>
      <c r="RFN533" s="152"/>
      <c r="RFO533" s="152"/>
      <c r="RFP533" s="152"/>
      <c r="RFQ533" s="152"/>
      <c r="RFR533" s="152"/>
      <c r="RFS533" s="152"/>
      <c r="RFT533" s="152"/>
      <c r="RFU533" s="152"/>
      <c r="RFV533" s="152"/>
      <c r="RFW533" s="152"/>
      <c r="RFX533" s="152"/>
      <c r="RFY533" s="152"/>
      <c r="RFZ533" s="152"/>
      <c r="RGA533" s="152"/>
      <c r="RGB533" s="152"/>
      <c r="RGC533" s="152"/>
      <c r="RGD533" s="152"/>
      <c r="RGE533" s="152"/>
      <c r="RGF533" s="152"/>
      <c r="RGG533" s="152"/>
      <c r="RGH533" s="152"/>
      <c r="RGI533" s="152"/>
      <c r="RGJ533" s="152"/>
      <c r="RGK533" s="152"/>
      <c r="RGL533" s="152"/>
      <c r="RGM533" s="152"/>
      <c r="RGN533" s="152"/>
      <c r="RGO533" s="152"/>
      <c r="RGP533" s="152"/>
      <c r="RGQ533" s="152"/>
      <c r="RGR533" s="152"/>
      <c r="RGS533" s="152"/>
      <c r="RGT533" s="152"/>
      <c r="RGU533" s="152"/>
      <c r="RGV533" s="152"/>
      <c r="RGW533" s="152"/>
      <c r="RGX533" s="152"/>
      <c r="RGY533" s="152"/>
      <c r="RGZ533" s="152"/>
      <c r="RHA533" s="152"/>
      <c r="RHB533" s="152"/>
      <c r="RHC533" s="152"/>
      <c r="RHD533" s="152"/>
      <c r="RHE533" s="152"/>
      <c r="RHF533" s="152"/>
      <c r="RHG533" s="152"/>
      <c r="RHH533" s="152"/>
      <c r="RHI533" s="152"/>
      <c r="RHJ533" s="152"/>
      <c r="RHK533" s="152"/>
      <c r="RHL533" s="152"/>
      <c r="RHM533" s="152"/>
      <c r="RHN533" s="152"/>
      <c r="RHO533" s="152"/>
      <c r="RHP533" s="152"/>
      <c r="RHQ533" s="152"/>
      <c r="RHR533" s="152"/>
      <c r="RHS533" s="152"/>
      <c r="RHT533" s="152"/>
      <c r="RHU533" s="152"/>
      <c r="RHV533" s="152"/>
      <c r="RHW533" s="152"/>
      <c r="RHX533" s="152"/>
      <c r="RHY533" s="152"/>
      <c r="RHZ533" s="152"/>
      <c r="RIA533" s="152"/>
      <c r="RIB533" s="152"/>
      <c r="RIC533" s="152"/>
      <c r="RID533" s="152"/>
      <c r="RIE533" s="152"/>
      <c r="RIF533" s="152"/>
      <c r="RIG533" s="152"/>
      <c r="RIH533" s="152"/>
      <c r="RII533" s="152"/>
      <c r="RIJ533" s="152"/>
      <c r="RIK533" s="152"/>
      <c r="RIL533" s="152"/>
      <c r="RIM533" s="152"/>
      <c r="RIN533" s="152"/>
      <c r="RIO533" s="152"/>
      <c r="RIP533" s="152"/>
      <c r="RIQ533" s="152"/>
      <c r="RIR533" s="152"/>
      <c r="RIS533" s="152"/>
      <c r="RIT533" s="152"/>
      <c r="RIU533" s="152"/>
      <c r="RIV533" s="152"/>
      <c r="RIW533" s="152"/>
      <c r="RIX533" s="152"/>
      <c r="RIY533" s="152"/>
      <c r="RIZ533" s="152"/>
      <c r="RJA533" s="152"/>
      <c r="RJB533" s="152"/>
      <c r="RJC533" s="152"/>
      <c r="RJD533" s="152"/>
      <c r="RJE533" s="152"/>
      <c r="RJF533" s="152"/>
      <c r="RJG533" s="152"/>
      <c r="RJH533" s="152"/>
      <c r="RJI533" s="152"/>
      <c r="RJJ533" s="152"/>
      <c r="RJK533" s="152"/>
      <c r="RJL533" s="152"/>
      <c r="RJM533" s="152"/>
      <c r="RJN533" s="152"/>
      <c r="RJO533" s="152"/>
      <c r="RJP533" s="152"/>
      <c r="RJQ533" s="152"/>
      <c r="RJR533" s="152"/>
      <c r="RJS533" s="152"/>
      <c r="RJT533" s="152"/>
      <c r="RJU533" s="152"/>
      <c r="RJV533" s="152"/>
      <c r="RJW533" s="152"/>
      <c r="RJX533" s="152"/>
      <c r="RJY533" s="152"/>
      <c r="RJZ533" s="152"/>
      <c r="RKA533" s="152"/>
      <c r="RKB533" s="152"/>
      <c r="RKC533" s="152"/>
      <c r="RKD533" s="152"/>
      <c r="RKE533" s="152"/>
      <c r="RKF533" s="152"/>
      <c r="RKG533" s="152"/>
      <c r="RKH533" s="152"/>
      <c r="RKI533" s="152"/>
      <c r="RKJ533" s="152"/>
      <c r="RKK533" s="152"/>
      <c r="RKL533" s="152"/>
      <c r="RKM533" s="152"/>
      <c r="RKN533" s="152"/>
      <c r="RKO533" s="152"/>
      <c r="RKP533" s="152"/>
      <c r="RKQ533" s="152"/>
      <c r="RKR533" s="152"/>
      <c r="RKS533" s="152"/>
      <c r="RKT533" s="152"/>
      <c r="RKU533" s="152"/>
      <c r="RKV533" s="152"/>
      <c r="RKW533" s="152"/>
      <c r="RKX533" s="152"/>
      <c r="RKY533" s="152"/>
      <c r="RKZ533" s="152"/>
      <c r="RLA533" s="152"/>
      <c r="RLB533" s="152"/>
      <c r="RLC533" s="152"/>
      <c r="RLD533" s="152"/>
      <c r="RLE533" s="152"/>
      <c r="RLF533" s="152"/>
      <c r="RLG533" s="152"/>
      <c r="RLH533" s="152"/>
      <c r="RLI533" s="152"/>
      <c r="RLJ533" s="152"/>
      <c r="RLK533" s="152"/>
      <c r="RLL533" s="152"/>
      <c r="RLM533" s="152"/>
      <c r="RLN533" s="152"/>
      <c r="RLO533" s="152"/>
      <c r="RLP533" s="152"/>
      <c r="RLQ533" s="152"/>
      <c r="RLR533" s="152"/>
      <c r="RLS533" s="152"/>
      <c r="RLT533" s="152"/>
      <c r="RLU533" s="152"/>
      <c r="RLV533" s="152"/>
      <c r="RLW533" s="152"/>
      <c r="RLX533" s="152"/>
      <c r="RLY533" s="152"/>
      <c r="RLZ533" s="152"/>
      <c r="RMA533" s="152"/>
      <c r="RMB533" s="152"/>
      <c r="RMC533" s="152"/>
      <c r="RMD533" s="152"/>
      <c r="RME533" s="152"/>
      <c r="RMF533" s="152"/>
      <c r="RMG533" s="152"/>
      <c r="RMH533" s="152"/>
      <c r="RMI533" s="152"/>
      <c r="RMJ533" s="152"/>
      <c r="RMK533" s="152"/>
      <c r="RML533" s="152"/>
      <c r="RMM533" s="152"/>
      <c r="RMN533" s="152"/>
      <c r="RMO533" s="152"/>
      <c r="RMP533" s="152"/>
      <c r="RMQ533" s="152"/>
      <c r="RMR533" s="152"/>
      <c r="RMS533" s="152"/>
      <c r="RMT533" s="152"/>
      <c r="RMU533" s="152"/>
      <c r="RMV533" s="152"/>
      <c r="RMW533" s="152"/>
      <c r="RMX533" s="152"/>
      <c r="RMY533" s="152"/>
      <c r="RMZ533" s="152"/>
      <c r="RNA533" s="152"/>
      <c r="RNB533" s="152"/>
      <c r="RNC533" s="152"/>
      <c r="RND533" s="152"/>
      <c r="RNE533" s="152"/>
      <c r="RNF533" s="152"/>
      <c r="RNG533" s="152"/>
      <c r="RNH533" s="152"/>
      <c r="RNI533" s="152"/>
      <c r="RNJ533" s="152"/>
      <c r="RNK533" s="152"/>
      <c r="RNL533" s="152"/>
      <c r="RNM533" s="152"/>
      <c r="RNN533" s="152"/>
      <c r="RNO533" s="152"/>
      <c r="RNP533" s="152"/>
      <c r="RNQ533" s="152"/>
      <c r="RNR533" s="152"/>
      <c r="RNS533" s="152"/>
      <c r="RNT533" s="152"/>
      <c r="RNU533" s="152"/>
      <c r="RNV533" s="152"/>
      <c r="RNW533" s="152"/>
      <c r="RNX533" s="152"/>
      <c r="RNY533" s="152"/>
      <c r="RNZ533" s="152"/>
      <c r="ROA533" s="152"/>
      <c r="ROB533" s="152"/>
      <c r="ROC533" s="152"/>
      <c r="ROD533" s="152"/>
      <c r="ROE533" s="152"/>
      <c r="ROF533" s="152"/>
      <c r="ROG533" s="152"/>
      <c r="ROH533" s="152"/>
      <c r="ROI533" s="152"/>
      <c r="ROJ533" s="152"/>
      <c r="ROK533" s="152"/>
      <c r="ROL533" s="152"/>
      <c r="ROM533" s="152"/>
      <c r="RON533" s="152"/>
      <c r="ROO533" s="152"/>
      <c r="ROP533" s="152"/>
      <c r="ROQ533" s="152"/>
      <c r="ROR533" s="152"/>
      <c r="ROS533" s="152"/>
      <c r="ROT533" s="152"/>
      <c r="ROU533" s="152"/>
      <c r="ROV533" s="152"/>
      <c r="ROW533" s="152"/>
      <c r="ROX533" s="152"/>
      <c r="ROY533" s="152"/>
      <c r="ROZ533" s="152"/>
      <c r="RPA533" s="152"/>
      <c r="RPB533" s="152"/>
      <c r="RPC533" s="152"/>
      <c r="RPD533" s="152"/>
      <c r="RPE533" s="152"/>
      <c r="RPF533" s="152"/>
      <c r="RPG533" s="152"/>
      <c r="RPH533" s="152"/>
      <c r="RPI533" s="152"/>
      <c r="RPJ533" s="152"/>
      <c r="RPK533" s="152"/>
      <c r="RPL533" s="152"/>
      <c r="RPM533" s="152"/>
      <c r="RPN533" s="152"/>
      <c r="RPO533" s="152"/>
      <c r="RPP533" s="152"/>
      <c r="RPQ533" s="152"/>
      <c r="RPR533" s="152"/>
      <c r="RPS533" s="152"/>
      <c r="RPT533" s="152"/>
      <c r="RPU533" s="152"/>
      <c r="RPV533" s="152"/>
      <c r="RPW533" s="152"/>
      <c r="RPX533" s="152"/>
      <c r="RPY533" s="152"/>
      <c r="RPZ533" s="152"/>
      <c r="RQA533" s="152"/>
      <c r="RQB533" s="152"/>
      <c r="RQC533" s="152"/>
      <c r="RQD533" s="152"/>
      <c r="RQE533" s="152"/>
      <c r="RQF533" s="152"/>
      <c r="RQG533" s="152"/>
      <c r="RQH533" s="152"/>
      <c r="RQI533" s="152"/>
      <c r="RQJ533" s="152"/>
      <c r="RQK533" s="152"/>
      <c r="RQL533" s="152"/>
      <c r="RQM533" s="152"/>
      <c r="RQN533" s="152"/>
      <c r="RQO533" s="152"/>
      <c r="RQP533" s="152"/>
      <c r="RQQ533" s="152"/>
      <c r="RQR533" s="152"/>
      <c r="RQS533" s="152"/>
      <c r="RQT533" s="152"/>
      <c r="RQU533" s="152"/>
      <c r="RQV533" s="152"/>
      <c r="RQW533" s="152"/>
      <c r="RQX533" s="152"/>
      <c r="RQY533" s="152"/>
      <c r="RQZ533" s="152"/>
      <c r="RRA533" s="152"/>
      <c r="RRB533" s="152"/>
      <c r="RRC533" s="152"/>
      <c r="RRD533" s="152"/>
      <c r="RRE533" s="152"/>
      <c r="RRF533" s="152"/>
      <c r="RRG533" s="152"/>
      <c r="RRH533" s="152"/>
      <c r="RRI533" s="152"/>
      <c r="RRJ533" s="152"/>
      <c r="RRK533" s="152"/>
      <c r="RRL533" s="152"/>
      <c r="RRM533" s="152"/>
      <c r="RRN533" s="152"/>
      <c r="RRO533" s="152"/>
      <c r="RRP533" s="152"/>
      <c r="RRQ533" s="152"/>
      <c r="RRR533" s="152"/>
      <c r="RRS533" s="152"/>
      <c r="RRT533" s="152"/>
      <c r="RRU533" s="152"/>
      <c r="RRV533" s="152"/>
      <c r="RRW533" s="152"/>
      <c r="RRX533" s="152"/>
      <c r="RRY533" s="152"/>
      <c r="RRZ533" s="152"/>
      <c r="RSA533" s="152"/>
      <c r="RSB533" s="152"/>
      <c r="RSC533" s="152"/>
      <c r="RSD533" s="152"/>
      <c r="RSE533" s="152"/>
      <c r="RSF533" s="152"/>
      <c r="RSG533" s="152"/>
      <c r="RSH533" s="152"/>
      <c r="RSI533" s="152"/>
      <c r="RSJ533" s="152"/>
      <c r="RSK533" s="152"/>
      <c r="RSL533" s="152"/>
      <c r="RSM533" s="152"/>
      <c r="RSN533" s="152"/>
      <c r="RSO533" s="152"/>
      <c r="RSP533" s="152"/>
      <c r="RSQ533" s="152"/>
      <c r="RSR533" s="152"/>
      <c r="RSS533" s="152"/>
      <c r="RST533" s="152"/>
      <c r="RSU533" s="152"/>
      <c r="RSV533" s="152"/>
      <c r="RSW533" s="152"/>
      <c r="RSX533" s="152"/>
      <c r="RSY533" s="152"/>
      <c r="RSZ533" s="152"/>
      <c r="RTA533" s="152"/>
      <c r="RTB533" s="152"/>
      <c r="RTC533" s="152"/>
      <c r="RTD533" s="152"/>
      <c r="RTE533" s="152"/>
      <c r="RTF533" s="152"/>
      <c r="RTG533" s="152"/>
      <c r="RTH533" s="152"/>
      <c r="RTI533" s="152"/>
      <c r="RTJ533" s="152"/>
      <c r="RTK533" s="152"/>
      <c r="RTL533" s="152"/>
      <c r="RTM533" s="152"/>
      <c r="RTN533" s="152"/>
      <c r="RTO533" s="152"/>
      <c r="RTP533" s="152"/>
      <c r="RTQ533" s="152"/>
      <c r="RTR533" s="152"/>
      <c r="RTS533" s="152"/>
      <c r="RTT533" s="152"/>
      <c r="RTU533" s="152"/>
      <c r="RTV533" s="152"/>
      <c r="RTW533" s="152"/>
      <c r="RTX533" s="152"/>
      <c r="RTY533" s="152"/>
      <c r="RTZ533" s="152"/>
      <c r="RUA533" s="152"/>
      <c r="RUB533" s="152"/>
      <c r="RUC533" s="152"/>
      <c r="RUD533" s="152"/>
      <c r="RUE533" s="152"/>
      <c r="RUF533" s="152"/>
      <c r="RUG533" s="152"/>
      <c r="RUH533" s="152"/>
      <c r="RUI533" s="152"/>
      <c r="RUJ533" s="152"/>
      <c r="RUK533" s="152"/>
      <c r="RUL533" s="152"/>
      <c r="RUM533" s="152"/>
      <c r="RUN533" s="152"/>
      <c r="RUO533" s="152"/>
      <c r="RUP533" s="152"/>
      <c r="RUQ533" s="152"/>
      <c r="RUR533" s="152"/>
      <c r="RUS533" s="152"/>
      <c r="RUT533" s="152"/>
      <c r="RUU533" s="152"/>
      <c r="RUV533" s="152"/>
      <c r="RUW533" s="152"/>
      <c r="RUX533" s="152"/>
      <c r="RUY533" s="152"/>
      <c r="RUZ533" s="152"/>
      <c r="RVA533" s="152"/>
      <c r="RVB533" s="152"/>
      <c r="RVC533" s="152"/>
      <c r="RVD533" s="152"/>
      <c r="RVE533" s="152"/>
      <c r="RVF533" s="152"/>
      <c r="RVG533" s="152"/>
      <c r="RVH533" s="152"/>
      <c r="RVI533" s="152"/>
      <c r="RVJ533" s="152"/>
      <c r="RVK533" s="152"/>
      <c r="RVL533" s="152"/>
      <c r="RVM533" s="152"/>
      <c r="RVN533" s="152"/>
      <c r="RVO533" s="152"/>
      <c r="RVP533" s="152"/>
      <c r="RVQ533" s="152"/>
      <c r="RVR533" s="152"/>
      <c r="RVS533" s="152"/>
      <c r="RVT533" s="152"/>
      <c r="RVU533" s="152"/>
      <c r="RVV533" s="152"/>
      <c r="RVW533" s="152"/>
      <c r="RVX533" s="152"/>
      <c r="RVY533" s="152"/>
      <c r="RVZ533" s="152"/>
      <c r="RWA533" s="152"/>
      <c r="RWB533" s="152"/>
      <c r="RWC533" s="152"/>
      <c r="RWD533" s="152"/>
      <c r="RWE533" s="152"/>
      <c r="RWF533" s="152"/>
      <c r="RWG533" s="152"/>
      <c r="RWH533" s="152"/>
      <c r="RWI533" s="152"/>
      <c r="RWJ533" s="152"/>
      <c r="RWK533" s="152"/>
      <c r="RWL533" s="152"/>
      <c r="RWM533" s="152"/>
      <c r="RWN533" s="152"/>
      <c r="RWO533" s="152"/>
      <c r="RWP533" s="152"/>
      <c r="RWQ533" s="152"/>
      <c r="RWR533" s="152"/>
      <c r="RWS533" s="152"/>
      <c r="RWT533" s="152"/>
      <c r="RWU533" s="152"/>
      <c r="RWV533" s="152"/>
      <c r="RWW533" s="152"/>
      <c r="RWX533" s="152"/>
      <c r="RWY533" s="152"/>
      <c r="RWZ533" s="152"/>
      <c r="RXA533" s="152"/>
      <c r="RXB533" s="152"/>
      <c r="RXC533" s="152"/>
      <c r="RXD533" s="152"/>
      <c r="RXE533" s="152"/>
      <c r="RXF533" s="152"/>
      <c r="RXG533" s="152"/>
      <c r="RXH533" s="152"/>
      <c r="RXI533" s="152"/>
      <c r="RXJ533" s="152"/>
      <c r="RXK533" s="152"/>
      <c r="RXL533" s="152"/>
      <c r="RXM533" s="152"/>
      <c r="RXN533" s="152"/>
      <c r="RXO533" s="152"/>
      <c r="RXP533" s="152"/>
      <c r="RXQ533" s="152"/>
      <c r="RXR533" s="152"/>
      <c r="RXS533" s="152"/>
      <c r="RXT533" s="152"/>
      <c r="RXU533" s="152"/>
      <c r="RXV533" s="152"/>
      <c r="RXW533" s="152"/>
      <c r="RXX533" s="152"/>
      <c r="RXY533" s="152"/>
      <c r="RXZ533" s="152"/>
      <c r="RYA533" s="152"/>
      <c r="RYB533" s="152"/>
      <c r="RYC533" s="152"/>
      <c r="RYD533" s="152"/>
      <c r="RYE533" s="152"/>
      <c r="RYF533" s="152"/>
      <c r="RYG533" s="152"/>
      <c r="RYH533" s="152"/>
      <c r="RYI533" s="152"/>
      <c r="RYJ533" s="152"/>
      <c r="RYK533" s="152"/>
      <c r="RYL533" s="152"/>
      <c r="RYM533" s="152"/>
      <c r="RYN533" s="152"/>
      <c r="RYO533" s="152"/>
      <c r="RYP533" s="152"/>
      <c r="RYQ533" s="152"/>
      <c r="RYR533" s="152"/>
      <c r="RYS533" s="152"/>
      <c r="RYT533" s="152"/>
      <c r="RYU533" s="152"/>
      <c r="RYV533" s="152"/>
      <c r="RYW533" s="152"/>
      <c r="RYX533" s="152"/>
      <c r="RYY533" s="152"/>
      <c r="RYZ533" s="152"/>
      <c r="RZA533" s="152"/>
      <c r="RZB533" s="152"/>
      <c r="RZC533" s="152"/>
      <c r="RZD533" s="152"/>
      <c r="RZE533" s="152"/>
      <c r="RZF533" s="152"/>
      <c r="RZG533" s="152"/>
      <c r="RZH533" s="152"/>
      <c r="RZI533" s="152"/>
      <c r="RZJ533" s="152"/>
      <c r="RZK533" s="152"/>
      <c r="RZL533" s="152"/>
      <c r="RZM533" s="152"/>
      <c r="RZN533" s="152"/>
      <c r="RZO533" s="152"/>
      <c r="RZP533" s="152"/>
      <c r="RZQ533" s="152"/>
      <c r="RZR533" s="152"/>
      <c r="RZS533" s="152"/>
      <c r="RZT533" s="152"/>
      <c r="RZU533" s="152"/>
      <c r="RZV533" s="152"/>
      <c r="RZW533" s="152"/>
      <c r="RZX533" s="152"/>
      <c r="RZY533" s="152"/>
      <c r="RZZ533" s="152"/>
      <c r="SAA533" s="152"/>
      <c r="SAB533" s="152"/>
      <c r="SAC533" s="152"/>
      <c r="SAD533" s="152"/>
      <c r="SAE533" s="152"/>
      <c r="SAF533" s="152"/>
      <c r="SAG533" s="152"/>
      <c r="SAH533" s="152"/>
      <c r="SAI533" s="152"/>
      <c r="SAJ533" s="152"/>
      <c r="SAK533" s="152"/>
      <c r="SAL533" s="152"/>
      <c r="SAM533" s="152"/>
      <c r="SAN533" s="152"/>
      <c r="SAO533" s="152"/>
      <c r="SAP533" s="152"/>
      <c r="SAQ533" s="152"/>
      <c r="SAR533" s="152"/>
      <c r="SAS533" s="152"/>
      <c r="SAT533" s="152"/>
      <c r="SAU533" s="152"/>
      <c r="SAV533" s="152"/>
      <c r="SAW533" s="152"/>
      <c r="SAX533" s="152"/>
      <c r="SAY533" s="152"/>
      <c r="SAZ533" s="152"/>
      <c r="SBA533" s="152"/>
      <c r="SBB533" s="152"/>
      <c r="SBC533" s="152"/>
      <c r="SBD533" s="152"/>
      <c r="SBE533" s="152"/>
      <c r="SBF533" s="152"/>
      <c r="SBG533" s="152"/>
      <c r="SBH533" s="152"/>
      <c r="SBI533" s="152"/>
      <c r="SBJ533" s="152"/>
      <c r="SBK533" s="152"/>
      <c r="SBL533" s="152"/>
      <c r="SBM533" s="152"/>
      <c r="SBN533" s="152"/>
      <c r="SBO533" s="152"/>
      <c r="SBP533" s="152"/>
      <c r="SBQ533" s="152"/>
      <c r="SBR533" s="152"/>
      <c r="SBS533" s="152"/>
      <c r="SBT533" s="152"/>
      <c r="SBU533" s="152"/>
      <c r="SBV533" s="152"/>
      <c r="SBW533" s="152"/>
      <c r="SBX533" s="152"/>
      <c r="SBY533" s="152"/>
      <c r="SBZ533" s="152"/>
      <c r="SCA533" s="152"/>
      <c r="SCB533" s="152"/>
      <c r="SCC533" s="152"/>
      <c r="SCD533" s="152"/>
      <c r="SCE533" s="152"/>
      <c r="SCF533" s="152"/>
      <c r="SCG533" s="152"/>
      <c r="SCH533" s="152"/>
      <c r="SCI533" s="152"/>
      <c r="SCJ533" s="152"/>
      <c r="SCK533" s="152"/>
      <c r="SCL533" s="152"/>
      <c r="SCM533" s="152"/>
      <c r="SCN533" s="152"/>
      <c r="SCO533" s="152"/>
      <c r="SCP533" s="152"/>
      <c r="SCQ533" s="152"/>
      <c r="SCR533" s="152"/>
      <c r="SCS533" s="152"/>
      <c r="SCT533" s="152"/>
      <c r="SCU533" s="152"/>
      <c r="SCV533" s="152"/>
      <c r="SCW533" s="152"/>
      <c r="SCX533" s="152"/>
      <c r="SCY533" s="152"/>
      <c r="SCZ533" s="152"/>
      <c r="SDA533" s="152"/>
      <c r="SDB533" s="152"/>
      <c r="SDC533" s="152"/>
      <c r="SDD533" s="152"/>
      <c r="SDE533" s="152"/>
      <c r="SDF533" s="152"/>
      <c r="SDG533" s="152"/>
      <c r="SDH533" s="152"/>
      <c r="SDI533" s="152"/>
      <c r="SDJ533" s="152"/>
      <c r="SDK533" s="152"/>
      <c r="SDL533" s="152"/>
      <c r="SDM533" s="152"/>
      <c r="SDN533" s="152"/>
      <c r="SDO533" s="152"/>
      <c r="SDP533" s="152"/>
      <c r="SDQ533" s="152"/>
      <c r="SDR533" s="152"/>
      <c r="SDS533" s="152"/>
      <c r="SDT533" s="152"/>
      <c r="SDU533" s="152"/>
      <c r="SDV533" s="152"/>
      <c r="SDW533" s="152"/>
      <c r="SDX533" s="152"/>
      <c r="SDY533" s="152"/>
      <c r="SDZ533" s="152"/>
      <c r="SEA533" s="152"/>
      <c r="SEB533" s="152"/>
      <c r="SEC533" s="152"/>
      <c r="SED533" s="152"/>
      <c r="SEE533" s="152"/>
      <c r="SEF533" s="152"/>
      <c r="SEG533" s="152"/>
      <c r="SEH533" s="152"/>
      <c r="SEI533" s="152"/>
      <c r="SEJ533" s="152"/>
      <c r="SEK533" s="152"/>
      <c r="SEL533" s="152"/>
      <c r="SEM533" s="152"/>
      <c r="SEN533" s="152"/>
      <c r="SEO533" s="152"/>
      <c r="SEP533" s="152"/>
      <c r="SEQ533" s="152"/>
      <c r="SER533" s="152"/>
      <c r="SES533" s="152"/>
      <c r="SET533" s="152"/>
      <c r="SEU533" s="152"/>
      <c r="SEV533" s="152"/>
      <c r="SEW533" s="152"/>
      <c r="SEX533" s="152"/>
      <c r="SEY533" s="152"/>
      <c r="SEZ533" s="152"/>
      <c r="SFA533" s="152"/>
      <c r="SFB533" s="152"/>
      <c r="SFC533" s="152"/>
      <c r="SFD533" s="152"/>
      <c r="SFE533" s="152"/>
      <c r="SFF533" s="152"/>
      <c r="SFG533" s="152"/>
      <c r="SFH533" s="152"/>
      <c r="SFI533" s="152"/>
      <c r="SFJ533" s="152"/>
      <c r="SFK533" s="152"/>
      <c r="SFL533" s="152"/>
      <c r="SFM533" s="152"/>
      <c r="SFN533" s="152"/>
      <c r="SFO533" s="152"/>
      <c r="SFP533" s="152"/>
      <c r="SFQ533" s="152"/>
      <c r="SFR533" s="152"/>
      <c r="SFS533" s="152"/>
      <c r="SFT533" s="152"/>
      <c r="SFU533" s="152"/>
      <c r="SFV533" s="152"/>
      <c r="SFW533" s="152"/>
      <c r="SFX533" s="152"/>
      <c r="SFY533" s="152"/>
      <c r="SFZ533" s="152"/>
      <c r="SGA533" s="152"/>
      <c r="SGB533" s="152"/>
      <c r="SGC533" s="152"/>
      <c r="SGD533" s="152"/>
      <c r="SGE533" s="152"/>
      <c r="SGF533" s="152"/>
      <c r="SGG533" s="152"/>
      <c r="SGH533" s="152"/>
      <c r="SGI533" s="152"/>
      <c r="SGJ533" s="152"/>
      <c r="SGK533" s="152"/>
      <c r="SGL533" s="152"/>
      <c r="SGM533" s="152"/>
      <c r="SGN533" s="152"/>
      <c r="SGO533" s="152"/>
      <c r="SGP533" s="152"/>
      <c r="SGQ533" s="152"/>
      <c r="SGR533" s="152"/>
      <c r="SGS533" s="152"/>
      <c r="SGT533" s="152"/>
      <c r="SGU533" s="152"/>
      <c r="SGV533" s="152"/>
      <c r="SGW533" s="152"/>
      <c r="SGX533" s="152"/>
      <c r="SGY533" s="152"/>
      <c r="SGZ533" s="152"/>
      <c r="SHA533" s="152"/>
      <c r="SHB533" s="152"/>
      <c r="SHC533" s="152"/>
      <c r="SHD533" s="152"/>
      <c r="SHE533" s="152"/>
      <c r="SHF533" s="152"/>
      <c r="SHG533" s="152"/>
      <c r="SHH533" s="152"/>
      <c r="SHI533" s="152"/>
      <c r="SHJ533" s="152"/>
      <c r="SHK533" s="152"/>
      <c r="SHL533" s="152"/>
      <c r="SHM533" s="152"/>
      <c r="SHN533" s="152"/>
      <c r="SHO533" s="152"/>
      <c r="SHP533" s="152"/>
      <c r="SHQ533" s="152"/>
      <c r="SHR533" s="152"/>
      <c r="SHS533" s="152"/>
      <c r="SHT533" s="152"/>
      <c r="SHU533" s="152"/>
      <c r="SHV533" s="152"/>
      <c r="SHW533" s="152"/>
      <c r="SHX533" s="152"/>
      <c r="SHY533" s="152"/>
      <c r="SHZ533" s="152"/>
      <c r="SIA533" s="152"/>
      <c r="SIB533" s="152"/>
      <c r="SIC533" s="152"/>
      <c r="SID533" s="152"/>
      <c r="SIE533" s="152"/>
      <c r="SIF533" s="152"/>
      <c r="SIG533" s="152"/>
      <c r="SIH533" s="152"/>
      <c r="SII533" s="152"/>
      <c r="SIJ533" s="152"/>
      <c r="SIK533" s="152"/>
      <c r="SIL533" s="152"/>
      <c r="SIM533" s="152"/>
      <c r="SIN533" s="152"/>
      <c r="SIO533" s="152"/>
      <c r="SIP533" s="152"/>
      <c r="SIQ533" s="152"/>
      <c r="SIR533" s="152"/>
      <c r="SIS533" s="152"/>
      <c r="SIT533" s="152"/>
      <c r="SIU533" s="152"/>
      <c r="SIV533" s="152"/>
      <c r="SIW533" s="152"/>
      <c r="SIX533" s="152"/>
      <c r="SIY533" s="152"/>
      <c r="SIZ533" s="152"/>
      <c r="SJA533" s="152"/>
      <c r="SJB533" s="152"/>
      <c r="SJC533" s="152"/>
      <c r="SJD533" s="152"/>
      <c r="SJE533" s="152"/>
      <c r="SJF533" s="152"/>
      <c r="SJG533" s="152"/>
      <c r="SJH533" s="152"/>
      <c r="SJI533" s="152"/>
      <c r="SJJ533" s="152"/>
      <c r="SJK533" s="152"/>
      <c r="SJL533" s="152"/>
      <c r="SJM533" s="152"/>
      <c r="SJN533" s="152"/>
      <c r="SJO533" s="152"/>
      <c r="SJP533" s="152"/>
      <c r="SJQ533" s="152"/>
      <c r="SJR533" s="152"/>
      <c r="SJS533" s="152"/>
      <c r="SJT533" s="152"/>
      <c r="SJU533" s="152"/>
      <c r="SJV533" s="152"/>
      <c r="SJW533" s="152"/>
      <c r="SJX533" s="152"/>
      <c r="SJY533" s="152"/>
      <c r="SJZ533" s="152"/>
      <c r="SKA533" s="152"/>
      <c r="SKB533" s="152"/>
      <c r="SKC533" s="152"/>
      <c r="SKD533" s="152"/>
      <c r="SKE533" s="152"/>
      <c r="SKF533" s="152"/>
      <c r="SKG533" s="152"/>
      <c r="SKH533" s="152"/>
      <c r="SKI533" s="152"/>
      <c r="SKJ533" s="152"/>
      <c r="SKK533" s="152"/>
      <c r="SKL533" s="152"/>
      <c r="SKM533" s="152"/>
      <c r="SKN533" s="152"/>
      <c r="SKO533" s="152"/>
      <c r="SKP533" s="152"/>
      <c r="SKQ533" s="152"/>
      <c r="SKR533" s="152"/>
      <c r="SKS533" s="152"/>
      <c r="SKT533" s="152"/>
      <c r="SKU533" s="152"/>
      <c r="SKV533" s="152"/>
      <c r="SKW533" s="152"/>
      <c r="SKX533" s="152"/>
      <c r="SKY533" s="152"/>
      <c r="SKZ533" s="152"/>
      <c r="SLA533" s="152"/>
      <c r="SLB533" s="152"/>
      <c r="SLC533" s="152"/>
      <c r="SLD533" s="152"/>
      <c r="SLE533" s="152"/>
      <c r="SLF533" s="152"/>
      <c r="SLG533" s="152"/>
      <c r="SLH533" s="152"/>
      <c r="SLI533" s="152"/>
      <c r="SLJ533" s="152"/>
      <c r="SLK533" s="152"/>
      <c r="SLL533" s="152"/>
      <c r="SLM533" s="152"/>
      <c r="SLN533" s="152"/>
      <c r="SLO533" s="152"/>
      <c r="SLP533" s="152"/>
      <c r="SLQ533" s="152"/>
      <c r="SLR533" s="152"/>
      <c r="SLS533" s="152"/>
      <c r="SLT533" s="152"/>
      <c r="SLU533" s="152"/>
      <c r="SLV533" s="152"/>
      <c r="SLW533" s="152"/>
      <c r="SLX533" s="152"/>
      <c r="SLY533" s="152"/>
      <c r="SLZ533" s="152"/>
      <c r="SMA533" s="152"/>
      <c r="SMB533" s="152"/>
      <c r="SMC533" s="152"/>
      <c r="SMD533" s="152"/>
      <c r="SME533" s="152"/>
      <c r="SMF533" s="152"/>
      <c r="SMG533" s="152"/>
      <c r="SMH533" s="152"/>
      <c r="SMI533" s="152"/>
      <c r="SMJ533" s="152"/>
      <c r="SMK533" s="152"/>
      <c r="SML533" s="152"/>
      <c r="SMM533" s="152"/>
      <c r="SMN533" s="152"/>
      <c r="SMO533" s="152"/>
      <c r="SMP533" s="152"/>
      <c r="SMQ533" s="152"/>
      <c r="SMR533" s="152"/>
      <c r="SMS533" s="152"/>
      <c r="SMT533" s="152"/>
      <c r="SMU533" s="152"/>
      <c r="SMV533" s="152"/>
      <c r="SMW533" s="152"/>
      <c r="SMX533" s="152"/>
      <c r="SMY533" s="152"/>
      <c r="SMZ533" s="152"/>
      <c r="SNA533" s="152"/>
      <c r="SNB533" s="152"/>
      <c r="SNC533" s="152"/>
      <c r="SND533" s="152"/>
      <c r="SNE533" s="152"/>
      <c r="SNF533" s="152"/>
      <c r="SNG533" s="152"/>
      <c r="SNH533" s="152"/>
      <c r="SNI533" s="152"/>
      <c r="SNJ533" s="152"/>
      <c r="SNK533" s="152"/>
      <c r="SNL533" s="152"/>
      <c r="SNM533" s="152"/>
      <c r="SNN533" s="152"/>
      <c r="SNO533" s="152"/>
      <c r="SNP533" s="152"/>
      <c r="SNQ533" s="152"/>
      <c r="SNR533" s="152"/>
      <c r="SNS533" s="152"/>
      <c r="SNT533" s="152"/>
      <c r="SNU533" s="152"/>
      <c r="SNV533" s="152"/>
      <c r="SNW533" s="152"/>
      <c r="SNX533" s="152"/>
      <c r="SNY533" s="152"/>
      <c r="SNZ533" s="152"/>
      <c r="SOA533" s="152"/>
      <c r="SOB533" s="152"/>
      <c r="SOC533" s="152"/>
      <c r="SOD533" s="152"/>
      <c r="SOE533" s="152"/>
      <c r="SOF533" s="152"/>
      <c r="SOG533" s="152"/>
      <c r="SOH533" s="152"/>
      <c r="SOI533" s="152"/>
      <c r="SOJ533" s="152"/>
      <c r="SOK533" s="152"/>
      <c r="SOL533" s="152"/>
      <c r="SOM533" s="152"/>
      <c r="SON533" s="152"/>
      <c r="SOO533" s="152"/>
      <c r="SOP533" s="152"/>
      <c r="SOQ533" s="152"/>
      <c r="SOR533" s="152"/>
      <c r="SOS533" s="152"/>
      <c r="SOT533" s="152"/>
      <c r="SOU533" s="152"/>
      <c r="SOV533" s="152"/>
      <c r="SOW533" s="152"/>
      <c r="SOX533" s="152"/>
      <c r="SOY533" s="152"/>
      <c r="SOZ533" s="152"/>
      <c r="SPA533" s="152"/>
      <c r="SPB533" s="152"/>
      <c r="SPC533" s="152"/>
      <c r="SPD533" s="152"/>
      <c r="SPE533" s="152"/>
      <c r="SPF533" s="152"/>
      <c r="SPG533" s="152"/>
      <c r="SPH533" s="152"/>
      <c r="SPI533" s="152"/>
      <c r="SPJ533" s="152"/>
      <c r="SPK533" s="152"/>
      <c r="SPL533" s="152"/>
      <c r="SPM533" s="152"/>
      <c r="SPN533" s="152"/>
      <c r="SPO533" s="152"/>
      <c r="SPP533" s="152"/>
      <c r="SPQ533" s="152"/>
      <c r="SPR533" s="152"/>
      <c r="SPS533" s="152"/>
      <c r="SPT533" s="152"/>
      <c r="SPU533" s="152"/>
      <c r="SPV533" s="152"/>
      <c r="SPW533" s="152"/>
      <c r="SPX533" s="152"/>
      <c r="SPY533" s="152"/>
      <c r="SPZ533" s="152"/>
      <c r="SQA533" s="152"/>
      <c r="SQB533" s="152"/>
      <c r="SQC533" s="152"/>
      <c r="SQD533" s="152"/>
      <c r="SQE533" s="152"/>
      <c r="SQF533" s="152"/>
      <c r="SQG533" s="152"/>
      <c r="SQH533" s="152"/>
      <c r="SQI533" s="152"/>
      <c r="SQJ533" s="152"/>
      <c r="SQK533" s="152"/>
      <c r="SQL533" s="152"/>
      <c r="SQM533" s="152"/>
      <c r="SQN533" s="152"/>
      <c r="SQO533" s="152"/>
      <c r="SQP533" s="152"/>
      <c r="SQQ533" s="152"/>
      <c r="SQR533" s="152"/>
      <c r="SQS533" s="152"/>
      <c r="SQT533" s="152"/>
      <c r="SQU533" s="152"/>
      <c r="SQV533" s="152"/>
      <c r="SQW533" s="152"/>
      <c r="SQX533" s="152"/>
      <c r="SQY533" s="152"/>
      <c r="SQZ533" s="152"/>
      <c r="SRA533" s="152"/>
      <c r="SRB533" s="152"/>
      <c r="SRC533" s="152"/>
      <c r="SRD533" s="152"/>
      <c r="SRE533" s="152"/>
      <c r="SRF533" s="152"/>
      <c r="SRG533" s="152"/>
      <c r="SRH533" s="152"/>
      <c r="SRI533" s="152"/>
      <c r="SRJ533" s="152"/>
      <c r="SRK533" s="152"/>
      <c r="SRL533" s="152"/>
      <c r="SRM533" s="152"/>
      <c r="SRN533" s="152"/>
      <c r="SRO533" s="152"/>
      <c r="SRP533" s="152"/>
      <c r="SRQ533" s="152"/>
      <c r="SRR533" s="152"/>
      <c r="SRS533" s="152"/>
      <c r="SRT533" s="152"/>
      <c r="SRU533" s="152"/>
      <c r="SRV533" s="152"/>
      <c r="SRW533" s="152"/>
      <c r="SRX533" s="152"/>
      <c r="SRY533" s="152"/>
      <c r="SRZ533" s="152"/>
      <c r="SSA533" s="152"/>
      <c r="SSB533" s="152"/>
      <c r="SSC533" s="152"/>
      <c r="SSD533" s="152"/>
      <c r="SSE533" s="152"/>
      <c r="SSF533" s="152"/>
      <c r="SSG533" s="152"/>
      <c r="SSH533" s="152"/>
      <c r="SSI533" s="152"/>
      <c r="SSJ533" s="152"/>
      <c r="SSK533" s="152"/>
      <c r="SSL533" s="152"/>
      <c r="SSM533" s="152"/>
      <c r="SSN533" s="152"/>
      <c r="SSO533" s="152"/>
      <c r="SSP533" s="152"/>
      <c r="SSQ533" s="152"/>
      <c r="SSR533" s="152"/>
      <c r="SSS533" s="152"/>
      <c r="SST533" s="152"/>
      <c r="SSU533" s="152"/>
      <c r="SSV533" s="152"/>
      <c r="SSW533" s="152"/>
      <c r="SSX533" s="152"/>
      <c r="SSY533" s="152"/>
      <c r="SSZ533" s="152"/>
      <c r="STA533" s="152"/>
      <c r="STB533" s="152"/>
      <c r="STC533" s="152"/>
      <c r="STD533" s="152"/>
      <c r="STE533" s="152"/>
      <c r="STF533" s="152"/>
      <c r="STG533" s="152"/>
      <c r="STH533" s="152"/>
      <c r="STI533" s="152"/>
      <c r="STJ533" s="152"/>
      <c r="STK533" s="152"/>
      <c r="STL533" s="152"/>
      <c r="STM533" s="152"/>
      <c r="STN533" s="152"/>
      <c r="STO533" s="152"/>
      <c r="STP533" s="152"/>
      <c r="STQ533" s="152"/>
      <c r="STR533" s="152"/>
      <c r="STS533" s="152"/>
      <c r="STT533" s="152"/>
      <c r="STU533" s="152"/>
      <c r="STV533" s="152"/>
      <c r="STW533" s="152"/>
      <c r="STX533" s="152"/>
      <c r="STY533" s="152"/>
      <c r="STZ533" s="152"/>
      <c r="SUA533" s="152"/>
      <c r="SUB533" s="152"/>
      <c r="SUC533" s="152"/>
      <c r="SUD533" s="152"/>
      <c r="SUE533" s="152"/>
      <c r="SUF533" s="152"/>
      <c r="SUG533" s="152"/>
      <c r="SUH533" s="152"/>
      <c r="SUI533" s="152"/>
      <c r="SUJ533" s="152"/>
      <c r="SUK533" s="152"/>
      <c r="SUL533" s="152"/>
      <c r="SUM533" s="152"/>
      <c r="SUN533" s="152"/>
      <c r="SUO533" s="152"/>
      <c r="SUP533" s="152"/>
      <c r="SUQ533" s="152"/>
      <c r="SUR533" s="152"/>
      <c r="SUS533" s="152"/>
      <c r="SUT533" s="152"/>
      <c r="SUU533" s="152"/>
      <c r="SUV533" s="152"/>
      <c r="SUW533" s="152"/>
      <c r="SUX533" s="152"/>
      <c r="SUY533" s="152"/>
      <c r="SUZ533" s="152"/>
      <c r="SVA533" s="152"/>
      <c r="SVB533" s="152"/>
      <c r="SVC533" s="152"/>
      <c r="SVD533" s="152"/>
      <c r="SVE533" s="152"/>
      <c r="SVF533" s="152"/>
      <c r="SVG533" s="152"/>
      <c r="SVH533" s="152"/>
      <c r="SVI533" s="152"/>
      <c r="SVJ533" s="152"/>
      <c r="SVK533" s="152"/>
      <c r="SVL533" s="152"/>
      <c r="SVM533" s="152"/>
      <c r="SVN533" s="152"/>
      <c r="SVO533" s="152"/>
      <c r="SVP533" s="152"/>
      <c r="SVQ533" s="152"/>
      <c r="SVR533" s="152"/>
      <c r="SVS533" s="152"/>
      <c r="SVT533" s="152"/>
      <c r="SVU533" s="152"/>
      <c r="SVV533" s="152"/>
      <c r="SVW533" s="152"/>
      <c r="SVX533" s="152"/>
      <c r="SVY533" s="152"/>
      <c r="SVZ533" s="152"/>
      <c r="SWA533" s="152"/>
      <c r="SWB533" s="152"/>
      <c r="SWC533" s="152"/>
      <c r="SWD533" s="152"/>
      <c r="SWE533" s="152"/>
      <c r="SWF533" s="152"/>
      <c r="SWG533" s="152"/>
      <c r="SWH533" s="152"/>
      <c r="SWI533" s="152"/>
      <c r="SWJ533" s="152"/>
      <c r="SWK533" s="152"/>
      <c r="SWL533" s="152"/>
      <c r="SWM533" s="152"/>
      <c r="SWN533" s="152"/>
      <c r="SWO533" s="152"/>
      <c r="SWP533" s="152"/>
      <c r="SWQ533" s="152"/>
      <c r="SWR533" s="152"/>
      <c r="SWS533" s="152"/>
      <c r="SWT533" s="152"/>
      <c r="SWU533" s="152"/>
      <c r="SWV533" s="152"/>
      <c r="SWW533" s="152"/>
      <c r="SWX533" s="152"/>
      <c r="SWY533" s="152"/>
      <c r="SWZ533" s="152"/>
      <c r="SXA533" s="152"/>
      <c r="SXB533" s="152"/>
      <c r="SXC533" s="152"/>
      <c r="SXD533" s="152"/>
      <c r="SXE533" s="152"/>
      <c r="SXF533" s="152"/>
      <c r="SXG533" s="152"/>
      <c r="SXH533" s="152"/>
      <c r="SXI533" s="152"/>
      <c r="SXJ533" s="152"/>
      <c r="SXK533" s="152"/>
      <c r="SXL533" s="152"/>
      <c r="SXM533" s="152"/>
      <c r="SXN533" s="152"/>
      <c r="SXO533" s="152"/>
      <c r="SXP533" s="152"/>
      <c r="SXQ533" s="152"/>
      <c r="SXR533" s="152"/>
      <c r="SXS533" s="152"/>
      <c r="SXT533" s="152"/>
      <c r="SXU533" s="152"/>
      <c r="SXV533" s="152"/>
      <c r="SXW533" s="152"/>
      <c r="SXX533" s="152"/>
      <c r="SXY533" s="152"/>
      <c r="SXZ533" s="152"/>
      <c r="SYA533" s="152"/>
      <c r="SYB533" s="152"/>
      <c r="SYC533" s="152"/>
      <c r="SYD533" s="152"/>
      <c r="SYE533" s="152"/>
      <c r="SYF533" s="152"/>
      <c r="SYG533" s="152"/>
      <c r="SYH533" s="152"/>
      <c r="SYI533" s="152"/>
      <c r="SYJ533" s="152"/>
      <c r="SYK533" s="152"/>
      <c r="SYL533" s="152"/>
      <c r="SYM533" s="152"/>
      <c r="SYN533" s="152"/>
      <c r="SYO533" s="152"/>
      <c r="SYP533" s="152"/>
      <c r="SYQ533" s="152"/>
      <c r="SYR533" s="152"/>
      <c r="SYS533" s="152"/>
      <c r="SYT533" s="152"/>
      <c r="SYU533" s="152"/>
      <c r="SYV533" s="152"/>
      <c r="SYW533" s="152"/>
      <c r="SYX533" s="152"/>
      <c r="SYY533" s="152"/>
      <c r="SYZ533" s="152"/>
      <c r="SZA533" s="152"/>
      <c r="SZB533" s="152"/>
      <c r="SZC533" s="152"/>
      <c r="SZD533" s="152"/>
      <c r="SZE533" s="152"/>
      <c r="SZF533" s="152"/>
      <c r="SZG533" s="152"/>
      <c r="SZH533" s="152"/>
      <c r="SZI533" s="152"/>
      <c r="SZJ533" s="152"/>
      <c r="SZK533" s="152"/>
      <c r="SZL533" s="152"/>
      <c r="SZM533" s="152"/>
      <c r="SZN533" s="152"/>
      <c r="SZO533" s="152"/>
      <c r="SZP533" s="152"/>
      <c r="SZQ533" s="152"/>
      <c r="SZR533" s="152"/>
      <c r="SZS533" s="152"/>
      <c r="SZT533" s="152"/>
      <c r="SZU533" s="152"/>
      <c r="SZV533" s="152"/>
      <c r="SZW533" s="152"/>
      <c r="SZX533" s="152"/>
      <c r="SZY533" s="152"/>
      <c r="SZZ533" s="152"/>
      <c r="TAA533" s="152"/>
      <c r="TAB533" s="152"/>
      <c r="TAC533" s="152"/>
      <c r="TAD533" s="152"/>
      <c r="TAE533" s="152"/>
      <c r="TAF533" s="152"/>
      <c r="TAG533" s="152"/>
      <c r="TAH533" s="152"/>
      <c r="TAI533" s="152"/>
      <c r="TAJ533" s="152"/>
      <c r="TAK533" s="152"/>
      <c r="TAL533" s="152"/>
      <c r="TAM533" s="152"/>
      <c r="TAN533" s="152"/>
      <c r="TAO533" s="152"/>
      <c r="TAP533" s="152"/>
      <c r="TAQ533" s="152"/>
      <c r="TAR533" s="152"/>
      <c r="TAS533" s="152"/>
      <c r="TAT533" s="152"/>
      <c r="TAU533" s="152"/>
      <c r="TAV533" s="152"/>
      <c r="TAW533" s="152"/>
      <c r="TAX533" s="152"/>
      <c r="TAY533" s="152"/>
      <c r="TAZ533" s="152"/>
      <c r="TBA533" s="152"/>
      <c r="TBB533" s="152"/>
      <c r="TBC533" s="152"/>
      <c r="TBD533" s="152"/>
      <c r="TBE533" s="152"/>
      <c r="TBF533" s="152"/>
      <c r="TBG533" s="152"/>
      <c r="TBH533" s="152"/>
      <c r="TBI533" s="152"/>
      <c r="TBJ533" s="152"/>
      <c r="TBK533" s="152"/>
      <c r="TBL533" s="152"/>
      <c r="TBM533" s="152"/>
      <c r="TBN533" s="152"/>
      <c r="TBO533" s="152"/>
      <c r="TBP533" s="152"/>
      <c r="TBQ533" s="152"/>
      <c r="TBR533" s="152"/>
      <c r="TBS533" s="152"/>
      <c r="TBT533" s="152"/>
      <c r="TBU533" s="152"/>
      <c r="TBV533" s="152"/>
      <c r="TBW533" s="152"/>
      <c r="TBX533" s="152"/>
      <c r="TBY533" s="152"/>
      <c r="TBZ533" s="152"/>
      <c r="TCA533" s="152"/>
      <c r="TCB533" s="152"/>
      <c r="TCC533" s="152"/>
      <c r="TCD533" s="152"/>
      <c r="TCE533" s="152"/>
      <c r="TCF533" s="152"/>
      <c r="TCG533" s="152"/>
      <c r="TCH533" s="152"/>
      <c r="TCI533" s="152"/>
      <c r="TCJ533" s="152"/>
      <c r="TCK533" s="152"/>
      <c r="TCL533" s="152"/>
      <c r="TCM533" s="152"/>
      <c r="TCN533" s="152"/>
      <c r="TCO533" s="152"/>
      <c r="TCP533" s="152"/>
      <c r="TCQ533" s="152"/>
      <c r="TCR533" s="152"/>
      <c r="TCS533" s="152"/>
      <c r="TCT533" s="152"/>
      <c r="TCU533" s="152"/>
      <c r="TCV533" s="152"/>
      <c r="TCW533" s="152"/>
      <c r="TCX533" s="152"/>
      <c r="TCY533" s="152"/>
      <c r="TCZ533" s="152"/>
      <c r="TDA533" s="152"/>
      <c r="TDB533" s="152"/>
      <c r="TDC533" s="152"/>
      <c r="TDD533" s="152"/>
      <c r="TDE533" s="152"/>
      <c r="TDF533" s="152"/>
      <c r="TDG533" s="152"/>
      <c r="TDH533" s="152"/>
      <c r="TDI533" s="152"/>
      <c r="TDJ533" s="152"/>
      <c r="TDK533" s="152"/>
      <c r="TDL533" s="152"/>
      <c r="TDM533" s="152"/>
      <c r="TDN533" s="152"/>
      <c r="TDO533" s="152"/>
      <c r="TDP533" s="152"/>
      <c r="TDQ533" s="152"/>
      <c r="TDR533" s="152"/>
      <c r="TDS533" s="152"/>
      <c r="TDT533" s="152"/>
      <c r="TDU533" s="152"/>
      <c r="TDV533" s="152"/>
      <c r="TDW533" s="152"/>
      <c r="TDX533" s="152"/>
      <c r="TDY533" s="152"/>
      <c r="TDZ533" s="152"/>
      <c r="TEA533" s="152"/>
      <c r="TEB533" s="152"/>
      <c r="TEC533" s="152"/>
      <c r="TED533" s="152"/>
      <c r="TEE533" s="152"/>
      <c r="TEF533" s="152"/>
      <c r="TEG533" s="152"/>
      <c r="TEH533" s="152"/>
      <c r="TEI533" s="152"/>
      <c r="TEJ533" s="152"/>
      <c r="TEK533" s="152"/>
      <c r="TEL533" s="152"/>
      <c r="TEM533" s="152"/>
      <c r="TEN533" s="152"/>
      <c r="TEO533" s="152"/>
      <c r="TEP533" s="152"/>
      <c r="TEQ533" s="152"/>
      <c r="TER533" s="152"/>
      <c r="TES533" s="152"/>
      <c r="TET533" s="152"/>
      <c r="TEU533" s="152"/>
      <c r="TEV533" s="152"/>
      <c r="TEW533" s="152"/>
      <c r="TEX533" s="152"/>
      <c r="TEY533" s="152"/>
      <c r="TEZ533" s="152"/>
      <c r="TFA533" s="152"/>
      <c r="TFB533" s="152"/>
      <c r="TFC533" s="152"/>
      <c r="TFD533" s="152"/>
      <c r="TFE533" s="152"/>
      <c r="TFF533" s="152"/>
      <c r="TFG533" s="152"/>
      <c r="TFH533" s="152"/>
      <c r="TFI533" s="152"/>
      <c r="TFJ533" s="152"/>
      <c r="TFK533" s="152"/>
      <c r="TFL533" s="152"/>
      <c r="TFM533" s="152"/>
      <c r="TFN533" s="152"/>
      <c r="TFO533" s="152"/>
      <c r="TFP533" s="152"/>
      <c r="TFQ533" s="152"/>
      <c r="TFR533" s="152"/>
      <c r="TFS533" s="152"/>
      <c r="TFT533" s="152"/>
      <c r="TFU533" s="152"/>
      <c r="TFV533" s="152"/>
      <c r="TFW533" s="152"/>
      <c r="TFX533" s="152"/>
      <c r="TFY533" s="152"/>
      <c r="TFZ533" s="152"/>
      <c r="TGA533" s="152"/>
      <c r="TGB533" s="152"/>
      <c r="TGC533" s="152"/>
      <c r="TGD533" s="152"/>
      <c r="TGE533" s="152"/>
      <c r="TGF533" s="152"/>
      <c r="TGG533" s="152"/>
      <c r="TGH533" s="152"/>
      <c r="TGI533" s="152"/>
      <c r="TGJ533" s="152"/>
      <c r="TGK533" s="152"/>
      <c r="TGL533" s="152"/>
      <c r="TGM533" s="152"/>
      <c r="TGN533" s="152"/>
      <c r="TGO533" s="152"/>
      <c r="TGP533" s="152"/>
      <c r="TGQ533" s="152"/>
      <c r="TGR533" s="152"/>
      <c r="TGS533" s="152"/>
      <c r="TGT533" s="152"/>
      <c r="TGU533" s="152"/>
      <c r="TGV533" s="152"/>
      <c r="TGW533" s="152"/>
      <c r="TGX533" s="152"/>
      <c r="TGY533" s="152"/>
      <c r="TGZ533" s="152"/>
      <c r="THA533" s="152"/>
      <c r="THB533" s="152"/>
      <c r="THC533" s="152"/>
      <c r="THD533" s="152"/>
      <c r="THE533" s="152"/>
      <c r="THF533" s="152"/>
      <c r="THG533" s="152"/>
      <c r="THH533" s="152"/>
      <c r="THI533" s="152"/>
      <c r="THJ533" s="152"/>
      <c r="THK533" s="152"/>
      <c r="THL533" s="152"/>
      <c r="THM533" s="152"/>
      <c r="THN533" s="152"/>
      <c r="THO533" s="152"/>
      <c r="THP533" s="152"/>
      <c r="THQ533" s="152"/>
      <c r="THR533" s="152"/>
      <c r="THS533" s="152"/>
      <c r="THT533" s="152"/>
      <c r="THU533" s="152"/>
      <c r="THV533" s="152"/>
      <c r="THW533" s="152"/>
      <c r="THX533" s="152"/>
      <c r="THY533" s="152"/>
      <c r="THZ533" s="152"/>
      <c r="TIA533" s="152"/>
      <c r="TIB533" s="152"/>
      <c r="TIC533" s="152"/>
      <c r="TID533" s="152"/>
      <c r="TIE533" s="152"/>
      <c r="TIF533" s="152"/>
      <c r="TIG533" s="152"/>
      <c r="TIH533" s="152"/>
      <c r="TII533" s="152"/>
      <c r="TIJ533" s="152"/>
      <c r="TIK533" s="152"/>
      <c r="TIL533" s="152"/>
      <c r="TIM533" s="152"/>
      <c r="TIN533" s="152"/>
      <c r="TIO533" s="152"/>
      <c r="TIP533" s="152"/>
      <c r="TIQ533" s="152"/>
      <c r="TIR533" s="152"/>
      <c r="TIS533" s="152"/>
      <c r="TIT533" s="152"/>
      <c r="TIU533" s="152"/>
      <c r="TIV533" s="152"/>
      <c r="TIW533" s="152"/>
      <c r="TIX533" s="152"/>
      <c r="TIY533" s="152"/>
      <c r="TIZ533" s="152"/>
      <c r="TJA533" s="152"/>
      <c r="TJB533" s="152"/>
      <c r="TJC533" s="152"/>
      <c r="TJD533" s="152"/>
      <c r="TJE533" s="152"/>
      <c r="TJF533" s="152"/>
      <c r="TJG533" s="152"/>
      <c r="TJH533" s="152"/>
      <c r="TJI533" s="152"/>
      <c r="TJJ533" s="152"/>
      <c r="TJK533" s="152"/>
      <c r="TJL533" s="152"/>
      <c r="TJM533" s="152"/>
      <c r="TJN533" s="152"/>
      <c r="TJO533" s="152"/>
      <c r="TJP533" s="152"/>
      <c r="TJQ533" s="152"/>
      <c r="TJR533" s="152"/>
      <c r="TJS533" s="152"/>
      <c r="TJT533" s="152"/>
      <c r="TJU533" s="152"/>
      <c r="TJV533" s="152"/>
      <c r="TJW533" s="152"/>
      <c r="TJX533" s="152"/>
      <c r="TJY533" s="152"/>
      <c r="TJZ533" s="152"/>
      <c r="TKA533" s="152"/>
      <c r="TKB533" s="152"/>
      <c r="TKC533" s="152"/>
      <c r="TKD533" s="152"/>
      <c r="TKE533" s="152"/>
      <c r="TKF533" s="152"/>
      <c r="TKG533" s="152"/>
      <c r="TKH533" s="152"/>
      <c r="TKI533" s="152"/>
      <c r="TKJ533" s="152"/>
      <c r="TKK533" s="152"/>
      <c r="TKL533" s="152"/>
      <c r="TKM533" s="152"/>
      <c r="TKN533" s="152"/>
      <c r="TKO533" s="152"/>
      <c r="TKP533" s="152"/>
      <c r="TKQ533" s="152"/>
      <c r="TKR533" s="152"/>
      <c r="TKS533" s="152"/>
      <c r="TKT533" s="152"/>
      <c r="TKU533" s="152"/>
      <c r="TKV533" s="152"/>
      <c r="TKW533" s="152"/>
      <c r="TKX533" s="152"/>
      <c r="TKY533" s="152"/>
      <c r="TKZ533" s="152"/>
      <c r="TLA533" s="152"/>
      <c r="TLB533" s="152"/>
      <c r="TLC533" s="152"/>
      <c r="TLD533" s="152"/>
      <c r="TLE533" s="152"/>
      <c r="TLF533" s="152"/>
      <c r="TLG533" s="152"/>
      <c r="TLH533" s="152"/>
      <c r="TLI533" s="152"/>
      <c r="TLJ533" s="152"/>
      <c r="TLK533" s="152"/>
      <c r="TLL533" s="152"/>
      <c r="TLM533" s="152"/>
      <c r="TLN533" s="152"/>
      <c r="TLO533" s="152"/>
      <c r="TLP533" s="152"/>
      <c r="TLQ533" s="152"/>
      <c r="TLR533" s="152"/>
      <c r="TLS533" s="152"/>
      <c r="TLT533" s="152"/>
      <c r="TLU533" s="152"/>
      <c r="TLV533" s="152"/>
      <c r="TLW533" s="152"/>
      <c r="TLX533" s="152"/>
      <c r="TLY533" s="152"/>
      <c r="TLZ533" s="152"/>
      <c r="TMA533" s="152"/>
      <c r="TMB533" s="152"/>
      <c r="TMC533" s="152"/>
      <c r="TMD533" s="152"/>
      <c r="TME533" s="152"/>
      <c r="TMF533" s="152"/>
      <c r="TMG533" s="152"/>
      <c r="TMH533" s="152"/>
      <c r="TMI533" s="152"/>
      <c r="TMJ533" s="152"/>
      <c r="TMK533" s="152"/>
      <c r="TML533" s="152"/>
      <c r="TMM533" s="152"/>
      <c r="TMN533" s="152"/>
      <c r="TMO533" s="152"/>
      <c r="TMP533" s="152"/>
      <c r="TMQ533" s="152"/>
      <c r="TMR533" s="152"/>
      <c r="TMS533" s="152"/>
      <c r="TMT533" s="152"/>
      <c r="TMU533" s="152"/>
      <c r="TMV533" s="152"/>
      <c r="TMW533" s="152"/>
      <c r="TMX533" s="152"/>
      <c r="TMY533" s="152"/>
      <c r="TMZ533" s="152"/>
      <c r="TNA533" s="152"/>
      <c r="TNB533" s="152"/>
      <c r="TNC533" s="152"/>
      <c r="TND533" s="152"/>
      <c r="TNE533" s="152"/>
      <c r="TNF533" s="152"/>
      <c r="TNG533" s="152"/>
      <c r="TNH533" s="152"/>
      <c r="TNI533" s="152"/>
      <c r="TNJ533" s="152"/>
      <c r="TNK533" s="152"/>
      <c r="TNL533" s="152"/>
      <c r="TNM533" s="152"/>
      <c r="TNN533" s="152"/>
      <c r="TNO533" s="152"/>
      <c r="TNP533" s="152"/>
      <c r="TNQ533" s="152"/>
      <c r="TNR533" s="152"/>
      <c r="TNS533" s="152"/>
      <c r="TNT533" s="152"/>
      <c r="TNU533" s="152"/>
      <c r="TNV533" s="152"/>
      <c r="TNW533" s="152"/>
      <c r="TNX533" s="152"/>
      <c r="TNY533" s="152"/>
      <c r="TNZ533" s="152"/>
      <c r="TOA533" s="152"/>
      <c r="TOB533" s="152"/>
      <c r="TOC533" s="152"/>
      <c r="TOD533" s="152"/>
      <c r="TOE533" s="152"/>
      <c r="TOF533" s="152"/>
      <c r="TOG533" s="152"/>
      <c r="TOH533" s="152"/>
      <c r="TOI533" s="152"/>
      <c r="TOJ533" s="152"/>
      <c r="TOK533" s="152"/>
      <c r="TOL533" s="152"/>
      <c r="TOM533" s="152"/>
      <c r="TON533" s="152"/>
      <c r="TOO533" s="152"/>
      <c r="TOP533" s="152"/>
      <c r="TOQ533" s="152"/>
      <c r="TOR533" s="152"/>
      <c r="TOS533" s="152"/>
      <c r="TOT533" s="152"/>
      <c r="TOU533" s="152"/>
      <c r="TOV533" s="152"/>
      <c r="TOW533" s="152"/>
      <c r="TOX533" s="152"/>
      <c r="TOY533" s="152"/>
      <c r="TOZ533" s="152"/>
      <c r="TPA533" s="152"/>
      <c r="TPB533" s="152"/>
      <c r="TPC533" s="152"/>
      <c r="TPD533" s="152"/>
      <c r="TPE533" s="152"/>
      <c r="TPF533" s="152"/>
      <c r="TPG533" s="152"/>
      <c r="TPH533" s="152"/>
      <c r="TPI533" s="152"/>
      <c r="TPJ533" s="152"/>
      <c r="TPK533" s="152"/>
      <c r="TPL533" s="152"/>
      <c r="TPM533" s="152"/>
      <c r="TPN533" s="152"/>
      <c r="TPO533" s="152"/>
      <c r="TPP533" s="152"/>
      <c r="TPQ533" s="152"/>
      <c r="TPR533" s="152"/>
      <c r="TPS533" s="152"/>
      <c r="TPT533" s="152"/>
      <c r="TPU533" s="152"/>
      <c r="TPV533" s="152"/>
      <c r="TPW533" s="152"/>
      <c r="TPX533" s="152"/>
      <c r="TPY533" s="152"/>
      <c r="TPZ533" s="152"/>
      <c r="TQA533" s="152"/>
      <c r="TQB533" s="152"/>
      <c r="TQC533" s="152"/>
      <c r="TQD533" s="152"/>
      <c r="TQE533" s="152"/>
      <c r="TQF533" s="152"/>
      <c r="TQG533" s="152"/>
      <c r="TQH533" s="152"/>
      <c r="TQI533" s="152"/>
      <c r="TQJ533" s="152"/>
      <c r="TQK533" s="152"/>
      <c r="TQL533" s="152"/>
      <c r="TQM533" s="152"/>
      <c r="TQN533" s="152"/>
      <c r="TQO533" s="152"/>
      <c r="TQP533" s="152"/>
      <c r="TQQ533" s="152"/>
      <c r="TQR533" s="152"/>
      <c r="TQS533" s="152"/>
      <c r="TQT533" s="152"/>
      <c r="TQU533" s="152"/>
      <c r="TQV533" s="152"/>
      <c r="TQW533" s="152"/>
      <c r="TQX533" s="152"/>
      <c r="TQY533" s="152"/>
      <c r="TQZ533" s="152"/>
      <c r="TRA533" s="152"/>
      <c r="TRB533" s="152"/>
      <c r="TRC533" s="152"/>
      <c r="TRD533" s="152"/>
      <c r="TRE533" s="152"/>
      <c r="TRF533" s="152"/>
      <c r="TRG533" s="152"/>
      <c r="TRH533" s="152"/>
      <c r="TRI533" s="152"/>
      <c r="TRJ533" s="152"/>
      <c r="TRK533" s="152"/>
      <c r="TRL533" s="152"/>
      <c r="TRM533" s="152"/>
      <c r="TRN533" s="152"/>
      <c r="TRO533" s="152"/>
      <c r="TRP533" s="152"/>
      <c r="TRQ533" s="152"/>
      <c r="TRR533" s="152"/>
      <c r="TRS533" s="152"/>
      <c r="TRT533" s="152"/>
      <c r="TRU533" s="152"/>
      <c r="TRV533" s="152"/>
      <c r="TRW533" s="152"/>
      <c r="TRX533" s="152"/>
      <c r="TRY533" s="152"/>
      <c r="TRZ533" s="152"/>
      <c r="TSA533" s="152"/>
      <c r="TSB533" s="152"/>
      <c r="TSC533" s="152"/>
      <c r="TSD533" s="152"/>
      <c r="TSE533" s="152"/>
      <c r="TSF533" s="152"/>
      <c r="TSG533" s="152"/>
      <c r="TSH533" s="152"/>
      <c r="TSI533" s="152"/>
      <c r="TSJ533" s="152"/>
      <c r="TSK533" s="152"/>
      <c r="TSL533" s="152"/>
      <c r="TSM533" s="152"/>
      <c r="TSN533" s="152"/>
      <c r="TSO533" s="152"/>
      <c r="TSP533" s="152"/>
      <c r="TSQ533" s="152"/>
      <c r="TSR533" s="152"/>
      <c r="TSS533" s="152"/>
      <c r="TST533" s="152"/>
      <c r="TSU533" s="152"/>
      <c r="TSV533" s="152"/>
      <c r="TSW533" s="152"/>
      <c r="TSX533" s="152"/>
      <c r="TSY533" s="152"/>
      <c r="TSZ533" s="152"/>
      <c r="TTA533" s="152"/>
      <c r="TTB533" s="152"/>
      <c r="TTC533" s="152"/>
      <c r="TTD533" s="152"/>
      <c r="TTE533" s="152"/>
      <c r="TTF533" s="152"/>
      <c r="TTG533" s="152"/>
      <c r="TTH533" s="152"/>
      <c r="TTI533" s="152"/>
      <c r="TTJ533" s="152"/>
      <c r="TTK533" s="152"/>
      <c r="TTL533" s="152"/>
      <c r="TTM533" s="152"/>
      <c r="TTN533" s="152"/>
      <c r="TTO533" s="152"/>
      <c r="TTP533" s="152"/>
      <c r="TTQ533" s="152"/>
      <c r="TTR533" s="152"/>
      <c r="TTS533" s="152"/>
      <c r="TTT533" s="152"/>
      <c r="TTU533" s="152"/>
      <c r="TTV533" s="152"/>
      <c r="TTW533" s="152"/>
      <c r="TTX533" s="152"/>
      <c r="TTY533" s="152"/>
      <c r="TTZ533" s="152"/>
      <c r="TUA533" s="152"/>
      <c r="TUB533" s="152"/>
      <c r="TUC533" s="152"/>
      <c r="TUD533" s="152"/>
      <c r="TUE533" s="152"/>
      <c r="TUF533" s="152"/>
      <c r="TUG533" s="152"/>
      <c r="TUH533" s="152"/>
      <c r="TUI533" s="152"/>
      <c r="TUJ533" s="152"/>
      <c r="TUK533" s="152"/>
      <c r="TUL533" s="152"/>
      <c r="TUM533" s="152"/>
      <c r="TUN533" s="152"/>
      <c r="TUO533" s="152"/>
      <c r="TUP533" s="152"/>
      <c r="TUQ533" s="152"/>
      <c r="TUR533" s="152"/>
      <c r="TUS533" s="152"/>
      <c r="TUT533" s="152"/>
      <c r="TUU533" s="152"/>
      <c r="TUV533" s="152"/>
      <c r="TUW533" s="152"/>
      <c r="TUX533" s="152"/>
      <c r="TUY533" s="152"/>
      <c r="TUZ533" s="152"/>
      <c r="TVA533" s="152"/>
      <c r="TVB533" s="152"/>
      <c r="TVC533" s="152"/>
      <c r="TVD533" s="152"/>
      <c r="TVE533" s="152"/>
      <c r="TVF533" s="152"/>
      <c r="TVG533" s="152"/>
      <c r="TVH533" s="152"/>
      <c r="TVI533" s="152"/>
      <c r="TVJ533" s="152"/>
      <c r="TVK533" s="152"/>
      <c r="TVL533" s="152"/>
      <c r="TVM533" s="152"/>
      <c r="TVN533" s="152"/>
      <c r="TVO533" s="152"/>
      <c r="TVP533" s="152"/>
      <c r="TVQ533" s="152"/>
      <c r="TVR533" s="152"/>
      <c r="TVS533" s="152"/>
      <c r="TVT533" s="152"/>
      <c r="TVU533" s="152"/>
      <c r="TVV533" s="152"/>
      <c r="TVW533" s="152"/>
      <c r="TVX533" s="152"/>
      <c r="TVY533" s="152"/>
      <c r="TVZ533" s="152"/>
      <c r="TWA533" s="152"/>
      <c r="TWB533" s="152"/>
      <c r="TWC533" s="152"/>
      <c r="TWD533" s="152"/>
      <c r="TWE533" s="152"/>
      <c r="TWF533" s="152"/>
      <c r="TWG533" s="152"/>
      <c r="TWH533" s="152"/>
      <c r="TWI533" s="152"/>
      <c r="TWJ533" s="152"/>
      <c r="TWK533" s="152"/>
      <c r="TWL533" s="152"/>
      <c r="TWM533" s="152"/>
      <c r="TWN533" s="152"/>
      <c r="TWO533" s="152"/>
      <c r="TWP533" s="152"/>
      <c r="TWQ533" s="152"/>
      <c r="TWR533" s="152"/>
      <c r="TWS533" s="152"/>
      <c r="TWT533" s="152"/>
      <c r="TWU533" s="152"/>
      <c r="TWV533" s="152"/>
      <c r="TWW533" s="152"/>
      <c r="TWX533" s="152"/>
      <c r="TWY533" s="152"/>
      <c r="TWZ533" s="152"/>
      <c r="TXA533" s="152"/>
      <c r="TXB533" s="152"/>
      <c r="TXC533" s="152"/>
      <c r="TXD533" s="152"/>
      <c r="TXE533" s="152"/>
      <c r="TXF533" s="152"/>
      <c r="TXG533" s="152"/>
      <c r="TXH533" s="152"/>
      <c r="TXI533" s="152"/>
      <c r="TXJ533" s="152"/>
      <c r="TXK533" s="152"/>
      <c r="TXL533" s="152"/>
      <c r="TXM533" s="152"/>
      <c r="TXN533" s="152"/>
      <c r="TXO533" s="152"/>
      <c r="TXP533" s="152"/>
      <c r="TXQ533" s="152"/>
      <c r="TXR533" s="152"/>
      <c r="TXS533" s="152"/>
      <c r="TXT533" s="152"/>
      <c r="TXU533" s="152"/>
      <c r="TXV533" s="152"/>
      <c r="TXW533" s="152"/>
      <c r="TXX533" s="152"/>
      <c r="TXY533" s="152"/>
      <c r="TXZ533" s="152"/>
      <c r="TYA533" s="152"/>
      <c r="TYB533" s="152"/>
      <c r="TYC533" s="152"/>
      <c r="TYD533" s="152"/>
      <c r="TYE533" s="152"/>
      <c r="TYF533" s="152"/>
      <c r="TYG533" s="152"/>
      <c r="TYH533" s="152"/>
      <c r="TYI533" s="152"/>
      <c r="TYJ533" s="152"/>
      <c r="TYK533" s="152"/>
      <c r="TYL533" s="152"/>
      <c r="TYM533" s="152"/>
      <c r="TYN533" s="152"/>
      <c r="TYO533" s="152"/>
      <c r="TYP533" s="152"/>
      <c r="TYQ533" s="152"/>
      <c r="TYR533" s="152"/>
      <c r="TYS533" s="152"/>
      <c r="TYT533" s="152"/>
      <c r="TYU533" s="152"/>
      <c r="TYV533" s="152"/>
      <c r="TYW533" s="152"/>
      <c r="TYX533" s="152"/>
      <c r="TYY533" s="152"/>
      <c r="TYZ533" s="152"/>
      <c r="TZA533" s="152"/>
      <c r="TZB533" s="152"/>
      <c r="TZC533" s="152"/>
      <c r="TZD533" s="152"/>
      <c r="TZE533" s="152"/>
      <c r="TZF533" s="152"/>
      <c r="TZG533" s="152"/>
      <c r="TZH533" s="152"/>
      <c r="TZI533" s="152"/>
      <c r="TZJ533" s="152"/>
      <c r="TZK533" s="152"/>
      <c r="TZL533" s="152"/>
      <c r="TZM533" s="152"/>
      <c r="TZN533" s="152"/>
      <c r="TZO533" s="152"/>
      <c r="TZP533" s="152"/>
      <c r="TZQ533" s="152"/>
      <c r="TZR533" s="152"/>
      <c r="TZS533" s="152"/>
      <c r="TZT533" s="152"/>
      <c r="TZU533" s="152"/>
      <c r="TZV533" s="152"/>
      <c r="TZW533" s="152"/>
      <c r="TZX533" s="152"/>
      <c r="TZY533" s="152"/>
      <c r="TZZ533" s="152"/>
      <c r="UAA533" s="152"/>
      <c r="UAB533" s="152"/>
      <c r="UAC533" s="152"/>
      <c r="UAD533" s="152"/>
      <c r="UAE533" s="152"/>
      <c r="UAF533" s="152"/>
      <c r="UAG533" s="152"/>
      <c r="UAH533" s="152"/>
      <c r="UAI533" s="152"/>
      <c r="UAJ533" s="152"/>
      <c r="UAK533" s="152"/>
      <c r="UAL533" s="152"/>
      <c r="UAM533" s="152"/>
      <c r="UAN533" s="152"/>
      <c r="UAO533" s="152"/>
      <c r="UAP533" s="152"/>
      <c r="UAQ533" s="152"/>
      <c r="UAR533" s="152"/>
      <c r="UAS533" s="152"/>
      <c r="UAT533" s="152"/>
      <c r="UAU533" s="152"/>
      <c r="UAV533" s="152"/>
      <c r="UAW533" s="152"/>
      <c r="UAX533" s="152"/>
      <c r="UAY533" s="152"/>
      <c r="UAZ533" s="152"/>
      <c r="UBA533" s="152"/>
      <c r="UBB533" s="152"/>
      <c r="UBC533" s="152"/>
      <c r="UBD533" s="152"/>
      <c r="UBE533" s="152"/>
      <c r="UBF533" s="152"/>
      <c r="UBG533" s="152"/>
      <c r="UBH533" s="152"/>
      <c r="UBI533" s="152"/>
      <c r="UBJ533" s="152"/>
      <c r="UBK533" s="152"/>
      <c r="UBL533" s="152"/>
      <c r="UBM533" s="152"/>
      <c r="UBN533" s="152"/>
      <c r="UBO533" s="152"/>
      <c r="UBP533" s="152"/>
      <c r="UBQ533" s="152"/>
      <c r="UBR533" s="152"/>
      <c r="UBS533" s="152"/>
      <c r="UBT533" s="152"/>
      <c r="UBU533" s="152"/>
      <c r="UBV533" s="152"/>
      <c r="UBW533" s="152"/>
      <c r="UBX533" s="152"/>
      <c r="UBY533" s="152"/>
      <c r="UBZ533" s="152"/>
      <c r="UCA533" s="152"/>
      <c r="UCB533" s="152"/>
      <c r="UCC533" s="152"/>
      <c r="UCD533" s="152"/>
      <c r="UCE533" s="152"/>
      <c r="UCF533" s="152"/>
      <c r="UCG533" s="152"/>
      <c r="UCH533" s="152"/>
      <c r="UCI533" s="152"/>
      <c r="UCJ533" s="152"/>
      <c r="UCK533" s="152"/>
      <c r="UCL533" s="152"/>
      <c r="UCM533" s="152"/>
      <c r="UCN533" s="152"/>
      <c r="UCO533" s="152"/>
      <c r="UCP533" s="152"/>
      <c r="UCQ533" s="152"/>
      <c r="UCR533" s="152"/>
      <c r="UCS533" s="152"/>
      <c r="UCT533" s="152"/>
      <c r="UCU533" s="152"/>
      <c r="UCV533" s="152"/>
      <c r="UCW533" s="152"/>
      <c r="UCX533" s="152"/>
      <c r="UCY533" s="152"/>
      <c r="UCZ533" s="152"/>
      <c r="UDA533" s="152"/>
      <c r="UDB533" s="152"/>
      <c r="UDC533" s="152"/>
      <c r="UDD533" s="152"/>
      <c r="UDE533" s="152"/>
      <c r="UDF533" s="152"/>
      <c r="UDG533" s="152"/>
      <c r="UDH533" s="152"/>
      <c r="UDI533" s="152"/>
      <c r="UDJ533" s="152"/>
      <c r="UDK533" s="152"/>
      <c r="UDL533" s="152"/>
      <c r="UDM533" s="152"/>
      <c r="UDN533" s="152"/>
      <c r="UDO533" s="152"/>
      <c r="UDP533" s="152"/>
      <c r="UDQ533" s="152"/>
      <c r="UDR533" s="152"/>
      <c r="UDS533" s="152"/>
      <c r="UDT533" s="152"/>
      <c r="UDU533" s="152"/>
      <c r="UDV533" s="152"/>
      <c r="UDW533" s="152"/>
      <c r="UDX533" s="152"/>
      <c r="UDY533" s="152"/>
      <c r="UDZ533" s="152"/>
      <c r="UEA533" s="152"/>
      <c r="UEB533" s="152"/>
      <c r="UEC533" s="152"/>
      <c r="UED533" s="152"/>
      <c r="UEE533" s="152"/>
      <c r="UEF533" s="152"/>
      <c r="UEG533" s="152"/>
      <c r="UEH533" s="152"/>
      <c r="UEI533" s="152"/>
      <c r="UEJ533" s="152"/>
      <c r="UEK533" s="152"/>
      <c r="UEL533" s="152"/>
      <c r="UEM533" s="152"/>
      <c r="UEN533" s="152"/>
      <c r="UEO533" s="152"/>
      <c r="UEP533" s="152"/>
      <c r="UEQ533" s="152"/>
      <c r="UER533" s="152"/>
      <c r="UES533" s="152"/>
      <c r="UET533" s="152"/>
      <c r="UEU533" s="152"/>
      <c r="UEV533" s="152"/>
      <c r="UEW533" s="152"/>
      <c r="UEX533" s="152"/>
      <c r="UEY533" s="152"/>
      <c r="UEZ533" s="152"/>
      <c r="UFA533" s="152"/>
      <c r="UFB533" s="152"/>
      <c r="UFC533" s="152"/>
      <c r="UFD533" s="152"/>
      <c r="UFE533" s="152"/>
      <c r="UFF533" s="152"/>
      <c r="UFG533" s="152"/>
      <c r="UFH533" s="152"/>
      <c r="UFI533" s="152"/>
      <c r="UFJ533" s="152"/>
      <c r="UFK533" s="152"/>
      <c r="UFL533" s="152"/>
      <c r="UFM533" s="152"/>
      <c r="UFN533" s="152"/>
      <c r="UFO533" s="152"/>
      <c r="UFP533" s="152"/>
      <c r="UFQ533" s="152"/>
      <c r="UFR533" s="152"/>
      <c r="UFS533" s="152"/>
      <c r="UFT533" s="152"/>
      <c r="UFU533" s="152"/>
      <c r="UFV533" s="152"/>
      <c r="UFW533" s="152"/>
      <c r="UFX533" s="152"/>
      <c r="UFY533" s="152"/>
      <c r="UFZ533" s="152"/>
      <c r="UGA533" s="152"/>
      <c r="UGB533" s="152"/>
      <c r="UGC533" s="152"/>
      <c r="UGD533" s="152"/>
      <c r="UGE533" s="152"/>
      <c r="UGF533" s="152"/>
      <c r="UGG533" s="152"/>
      <c r="UGH533" s="152"/>
      <c r="UGI533" s="152"/>
      <c r="UGJ533" s="152"/>
      <c r="UGK533" s="152"/>
      <c r="UGL533" s="152"/>
      <c r="UGM533" s="152"/>
      <c r="UGN533" s="152"/>
      <c r="UGO533" s="152"/>
      <c r="UGP533" s="152"/>
      <c r="UGQ533" s="152"/>
      <c r="UGR533" s="152"/>
      <c r="UGS533" s="152"/>
      <c r="UGT533" s="152"/>
      <c r="UGU533" s="152"/>
      <c r="UGV533" s="152"/>
      <c r="UGW533" s="152"/>
      <c r="UGX533" s="152"/>
      <c r="UGY533" s="152"/>
      <c r="UGZ533" s="152"/>
      <c r="UHA533" s="152"/>
      <c r="UHB533" s="152"/>
      <c r="UHC533" s="152"/>
      <c r="UHD533" s="152"/>
      <c r="UHE533" s="152"/>
      <c r="UHF533" s="152"/>
      <c r="UHG533" s="152"/>
      <c r="UHH533" s="152"/>
      <c r="UHI533" s="152"/>
      <c r="UHJ533" s="152"/>
      <c r="UHK533" s="152"/>
      <c r="UHL533" s="152"/>
      <c r="UHM533" s="152"/>
      <c r="UHN533" s="152"/>
      <c r="UHO533" s="152"/>
      <c r="UHP533" s="152"/>
      <c r="UHQ533" s="152"/>
      <c r="UHR533" s="152"/>
      <c r="UHS533" s="152"/>
      <c r="UHT533" s="152"/>
      <c r="UHU533" s="152"/>
      <c r="UHV533" s="152"/>
      <c r="UHW533" s="152"/>
      <c r="UHX533" s="152"/>
      <c r="UHY533" s="152"/>
      <c r="UHZ533" s="152"/>
      <c r="UIA533" s="152"/>
      <c r="UIB533" s="152"/>
      <c r="UIC533" s="152"/>
      <c r="UID533" s="152"/>
      <c r="UIE533" s="152"/>
      <c r="UIF533" s="152"/>
      <c r="UIG533" s="152"/>
      <c r="UIH533" s="152"/>
      <c r="UII533" s="152"/>
      <c r="UIJ533" s="152"/>
      <c r="UIK533" s="152"/>
      <c r="UIL533" s="152"/>
      <c r="UIM533" s="152"/>
      <c r="UIN533" s="152"/>
      <c r="UIO533" s="152"/>
      <c r="UIP533" s="152"/>
      <c r="UIQ533" s="152"/>
      <c r="UIR533" s="152"/>
      <c r="UIS533" s="152"/>
      <c r="UIT533" s="152"/>
      <c r="UIU533" s="152"/>
      <c r="UIV533" s="152"/>
      <c r="UIW533" s="152"/>
      <c r="UIX533" s="152"/>
      <c r="UIY533" s="152"/>
      <c r="UIZ533" s="152"/>
      <c r="UJA533" s="152"/>
      <c r="UJB533" s="152"/>
      <c r="UJC533" s="152"/>
      <c r="UJD533" s="152"/>
      <c r="UJE533" s="152"/>
      <c r="UJF533" s="152"/>
      <c r="UJG533" s="152"/>
      <c r="UJH533" s="152"/>
      <c r="UJI533" s="152"/>
      <c r="UJJ533" s="152"/>
      <c r="UJK533" s="152"/>
      <c r="UJL533" s="152"/>
      <c r="UJM533" s="152"/>
      <c r="UJN533" s="152"/>
      <c r="UJO533" s="152"/>
      <c r="UJP533" s="152"/>
      <c r="UJQ533" s="152"/>
      <c r="UJR533" s="152"/>
      <c r="UJS533" s="152"/>
      <c r="UJT533" s="152"/>
      <c r="UJU533" s="152"/>
      <c r="UJV533" s="152"/>
      <c r="UJW533" s="152"/>
      <c r="UJX533" s="152"/>
      <c r="UJY533" s="152"/>
      <c r="UJZ533" s="152"/>
      <c r="UKA533" s="152"/>
      <c r="UKB533" s="152"/>
      <c r="UKC533" s="152"/>
      <c r="UKD533" s="152"/>
      <c r="UKE533" s="152"/>
      <c r="UKF533" s="152"/>
      <c r="UKG533" s="152"/>
      <c r="UKH533" s="152"/>
      <c r="UKI533" s="152"/>
      <c r="UKJ533" s="152"/>
      <c r="UKK533" s="152"/>
      <c r="UKL533" s="152"/>
      <c r="UKM533" s="152"/>
      <c r="UKN533" s="152"/>
      <c r="UKO533" s="152"/>
      <c r="UKP533" s="152"/>
      <c r="UKQ533" s="152"/>
      <c r="UKR533" s="152"/>
      <c r="UKS533" s="152"/>
      <c r="UKT533" s="152"/>
      <c r="UKU533" s="152"/>
      <c r="UKV533" s="152"/>
      <c r="UKW533" s="152"/>
      <c r="UKX533" s="152"/>
      <c r="UKY533" s="152"/>
      <c r="UKZ533" s="152"/>
      <c r="ULA533" s="152"/>
      <c r="ULB533" s="152"/>
      <c r="ULC533" s="152"/>
      <c r="ULD533" s="152"/>
      <c r="ULE533" s="152"/>
      <c r="ULF533" s="152"/>
      <c r="ULG533" s="152"/>
      <c r="ULH533" s="152"/>
      <c r="ULI533" s="152"/>
      <c r="ULJ533" s="152"/>
      <c r="ULK533" s="152"/>
      <c r="ULL533" s="152"/>
      <c r="ULM533" s="152"/>
      <c r="ULN533" s="152"/>
      <c r="ULO533" s="152"/>
      <c r="ULP533" s="152"/>
      <c r="ULQ533" s="152"/>
      <c r="ULR533" s="152"/>
      <c r="ULS533" s="152"/>
      <c r="ULT533" s="152"/>
      <c r="ULU533" s="152"/>
      <c r="ULV533" s="152"/>
      <c r="ULW533" s="152"/>
      <c r="ULX533" s="152"/>
      <c r="ULY533" s="152"/>
      <c r="ULZ533" s="152"/>
      <c r="UMA533" s="152"/>
      <c r="UMB533" s="152"/>
      <c r="UMC533" s="152"/>
      <c r="UMD533" s="152"/>
      <c r="UME533" s="152"/>
      <c r="UMF533" s="152"/>
      <c r="UMG533" s="152"/>
      <c r="UMH533" s="152"/>
      <c r="UMI533" s="152"/>
      <c r="UMJ533" s="152"/>
      <c r="UMK533" s="152"/>
      <c r="UML533" s="152"/>
      <c r="UMM533" s="152"/>
      <c r="UMN533" s="152"/>
      <c r="UMO533" s="152"/>
      <c r="UMP533" s="152"/>
      <c r="UMQ533" s="152"/>
      <c r="UMR533" s="152"/>
      <c r="UMS533" s="152"/>
      <c r="UMT533" s="152"/>
      <c r="UMU533" s="152"/>
      <c r="UMV533" s="152"/>
      <c r="UMW533" s="152"/>
      <c r="UMX533" s="152"/>
      <c r="UMY533" s="152"/>
      <c r="UMZ533" s="152"/>
      <c r="UNA533" s="152"/>
      <c r="UNB533" s="152"/>
      <c r="UNC533" s="152"/>
      <c r="UND533" s="152"/>
      <c r="UNE533" s="152"/>
      <c r="UNF533" s="152"/>
      <c r="UNG533" s="152"/>
      <c r="UNH533" s="152"/>
      <c r="UNI533" s="152"/>
      <c r="UNJ533" s="152"/>
      <c r="UNK533" s="152"/>
      <c r="UNL533" s="152"/>
      <c r="UNM533" s="152"/>
      <c r="UNN533" s="152"/>
      <c r="UNO533" s="152"/>
      <c r="UNP533" s="152"/>
      <c r="UNQ533" s="152"/>
      <c r="UNR533" s="152"/>
      <c r="UNS533" s="152"/>
      <c r="UNT533" s="152"/>
      <c r="UNU533" s="152"/>
      <c r="UNV533" s="152"/>
      <c r="UNW533" s="152"/>
      <c r="UNX533" s="152"/>
      <c r="UNY533" s="152"/>
      <c r="UNZ533" s="152"/>
      <c r="UOA533" s="152"/>
      <c r="UOB533" s="152"/>
      <c r="UOC533" s="152"/>
      <c r="UOD533" s="152"/>
      <c r="UOE533" s="152"/>
      <c r="UOF533" s="152"/>
      <c r="UOG533" s="152"/>
      <c r="UOH533" s="152"/>
      <c r="UOI533" s="152"/>
      <c r="UOJ533" s="152"/>
      <c r="UOK533" s="152"/>
      <c r="UOL533" s="152"/>
      <c r="UOM533" s="152"/>
      <c r="UON533" s="152"/>
      <c r="UOO533" s="152"/>
      <c r="UOP533" s="152"/>
      <c r="UOQ533" s="152"/>
      <c r="UOR533" s="152"/>
      <c r="UOS533" s="152"/>
      <c r="UOT533" s="152"/>
      <c r="UOU533" s="152"/>
      <c r="UOV533" s="152"/>
      <c r="UOW533" s="152"/>
      <c r="UOX533" s="152"/>
      <c r="UOY533" s="152"/>
      <c r="UOZ533" s="152"/>
      <c r="UPA533" s="152"/>
      <c r="UPB533" s="152"/>
      <c r="UPC533" s="152"/>
      <c r="UPD533" s="152"/>
      <c r="UPE533" s="152"/>
      <c r="UPF533" s="152"/>
      <c r="UPG533" s="152"/>
      <c r="UPH533" s="152"/>
      <c r="UPI533" s="152"/>
      <c r="UPJ533" s="152"/>
      <c r="UPK533" s="152"/>
      <c r="UPL533" s="152"/>
      <c r="UPM533" s="152"/>
      <c r="UPN533" s="152"/>
      <c r="UPO533" s="152"/>
      <c r="UPP533" s="152"/>
      <c r="UPQ533" s="152"/>
      <c r="UPR533" s="152"/>
      <c r="UPS533" s="152"/>
      <c r="UPT533" s="152"/>
      <c r="UPU533" s="152"/>
      <c r="UPV533" s="152"/>
      <c r="UPW533" s="152"/>
      <c r="UPX533" s="152"/>
      <c r="UPY533" s="152"/>
      <c r="UPZ533" s="152"/>
      <c r="UQA533" s="152"/>
      <c r="UQB533" s="152"/>
      <c r="UQC533" s="152"/>
      <c r="UQD533" s="152"/>
      <c r="UQE533" s="152"/>
      <c r="UQF533" s="152"/>
      <c r="UQG533" s="152"/>
      <c r="UQH533" s="152"/>
      <c r="UQI533" s="152"/>
      <c r="UQJ533" s="152"/>
      <c r="UQK533" s="152"/>
      <c r="UQL533" s="152"/>
      <c r="UQM533" s="152"/>
      <c r="UQN533" s="152"/>
      <c r="UQO533" s="152"/>
      <c r="UQP533" s="152"/>
      <c r="UQQ533" s="152"/>
      <c r="UQR533" s="152"/>
      <c r="UQS533" s="152"/>
      <c r="UQT533" s="152"/>
      <c r="UQU533" s="152"/>
      <c r="UQV533" s="152"/>
      <c r="UQW533" s="152"/>
      <c r="UQX533" s="152"/>
      <c r="UQY533" s="152"/>
      <c r="UQZ533" s="152"/>
      <c r="URA533" s="152"/>
      <c r="URB533" s="152"/>
      <c r="URC533" s="152"/>
      <c r="URD533" s="152"/>
      <c r="URE533" s="152"/>
      <c r="URF533" s="152"/>
      <c r="URG533" s="152"/>
      <c r="URH533" s="152"/>
      <c r="URI533" s="152"/>
      <c r="URJ533" s="152"/>
      <c r="URK533" s="152"/>
      <c r="URL533" s="152"/>
      <c r="URM533" s="152"/>
      <c r="URN533" s="152"/>
      <c r="URO533" s="152"/>
      <c r="URP533" s="152"/>
      <c r="URQ533" s="152"/>
      <c r="URR533" s="152"/>
      <c r="URS533" s="152"/>
      <c r="URT533" s="152"/>
      <c r="URU533" s="152"/>
      <c r="URV533" s="152"/>
      <c r="URW533" s="152"/>
      <c r="URX533" s="152"/>
      <c r="URY533" s="152"/>
      <c r="URZ533" s="152"/>
      <c r="USA533" s="152"/>
      <c r="USB533" s="152"/>
      <c r="USC533" s="152"/>
      <c r="USD533" s="152"/>
      <c r="USE533" s="152"/>
      <c r="USF533" s="152"/>
      <c r="USG533" s="152"/>
      <c r="USH533" s="152"/>
      <c r="USI533" s="152"/>
      <c r="USJ533" s="152"/>
      <c r="USK533" s="152"/>
      <c r="USL533" s="152"/>
      <c r="USM533" s="152"/>
      <c r="USN533" s="152"/>
      <c r="USO533" s="152"/>
      <c r="USP533" s="152"/>
      <c r="USQ533" s="152"/>
      <c r="USR533" s="152"/>
      <c r="USS533" s="152"/>
      <c r="UST533" s="152"/>
      <c r="USU533" s="152"/>
      <c r="USV533" s="152"/>
      <c r="USW533" s="152"/>
      <c r="USX533" s="152"/>
      <c r="USY533" s="152"/>
      <c r="USZ533" s="152"/>
      <c r="UTA533" s="152"/>
      <c r="UTB533" s="152"/>
      <c r="UTC533" s="152"/>
      <c r="UTD533" s="152"/>
      <c r="UTE533" s="152"/>
      <c r="UTF533" s="152"/>
      <c r="UTG533" s="152"/>
      <c r="UTH533" s="152"/>
      <c r="UTI533" s="152"/>
      <c r="UTJ533" s="152"/>
      <c r="UTK533" s="152"/>
      <c r="UTL533" s="152"/>
      <c r="UTM533" s="152"/>
      <c r="UTN533" s="152"/>
      <c r="UTO533" s="152"/>
      <c r="UTP533" s="152"/>
      <c r="UTQ533" s="152"/>
      <c r="UTR533" s="152"/>
      <c r="UTS533" s="152"/>
      <c r="UTT533" s="152"/>
      <c r="UTU533" s="152"/>
      <c r="UTV533" s="152"/>
      <c r="UTW533" s="152"/>
      <c r="UTX533" s="152"/>
      <c r="UTY533" s="152"/>
      <c r="UTZ533" s="152"/>
      <c r="UUA533" s="152"/>
      <c r="UUB533" s="152"/>
      <c r="UUC533" s="152"/>
      <c r="UUD533" s="152"/>
      <c r="UUE533" s="152"/>
      <c r="UUF533" s="152"/>
      <c r="UUG533" s="152"/>
      <c r="UUH533" s="152"/>
      <c r="UUI533" s="152"/>
      <c r="UUJ533" s="152"/>
      <c r="UUK533" s="152"/>
      <c r="UUL533" s="152"/>
      <c r="UUM533" s="152"/>
      <c r="UUN533" s="152"/>
      <c r="UUO533" s="152"/>
      <c r="UUP533" s="152"/>
      <c r="UUQ533" s="152"/>
      <c r="UUR533" s="152"/>
      <c r="UUS533" s="152"/>
      <c r="UUT533" s="152"/>
      <c r="UUU533" s="152"/>
      <c r="UUV533" s="152"/>
      <c r="UUW533" s="152"/>
      <c r="UUX533" s="152"/>
      <c r="UUY533" s="152"/>
      <c r="UUZ533" s="152"/>
      <c r="UVA533" s="152"/>
      <c r="UVB533" s="152"/>
      <c r="UVC533" s="152"/>
      <c r="UVD533" s="152"/>
      <c r="UVE533" s="152"/>
      <c r="UVF533" s="152"/>
      <c r="UVG533" s="152"/>
      <c r="UVH533" s="152"/>
      <c r="UVI533" s="152"/>
      <c r="UVJ533" s="152"/>
      <c r="UVK533" s="152"/>
      <c r="UVL533" s="152"/>
      <c r="UVM533" s="152"/>
      <c r="UVN533" s="152"/>
      <c r="UVO533" s="152"/>
      <c r="UVP533" s="152"/>
      <c r="UVQ533" s="152"/>
      <c r="UVR533" s="152"/>
      <c r="UVS533" s="152"/>
      <c r="UVT533" s="152"/>
      <c r="UVU533" s="152"/>
      <c r="UVV533" s="152"/>
      <c r="UVW533" s="152"/>
      <c r="UVX533" s="152"/>
      <c r="UVY533" s="152"/>
      <c r="UVZ533" s="152"/>
      <c r="UWA533" s="152"/>
      <c r="UWB533" s="152"/>
      <c r="UWC533" s="152"/>
      <c r="UWD533" s="152"/>
      <c r="UWE533" s="152"/>
      <c r="UWF533" s="152"/>
      <c r="UWG533" s="152"/>
      <c r="UWH533" s="152"/>
      <c r="UWI533" s="152"/>
      <c r="UWJ533" s="152"/>
      <c r="UWK533" s="152"/>
      <c r="UWL533" s="152"/>
      <c r="UWM533" s="152"/>
      <c r="UWN533" s="152"/>
      <c r="UWO533" s="152"/>
      <c r="UWP533" s="152"/>
      <c r="UWQ533" s="152"/>
      <c r="UWR533" s="152"/>
      <c r="UWS533" s="152"/>
      <c r="UWT533" s="152"/>
      <c r="UWU533" s="152"/>
      <c r="UWV533" s="152"/>
      <c r="UWW533" s="152"/>
      <c r="UWX533" s="152"/>
      <c r="UWY533" s="152"/>
      <c r="UWZ533" s="152"/>
      <c r="UXA533" s="152"/>
      <c r="UXB533" s="152"/>
      <c r="UXC533" s="152"/>
      <c r="UXD533" s="152"/>
      <c r="UXE533" s="152"/>
      <c r="UXF533" s="152"/>
      <c r="UXG533" s="152"/>
      <c r="UXH533" s="152"/>
      <c r="UXI533" s="152"/>
      <c r="UXJ533" s="152"/>
      <c r="UXK533" s="152"/>
      <c r="UXL533" s="152"/>
      <c r="UXM533" s="152"/>
      <c r="UXN533" s="152"/>
      <c r="UXO533" s="152"/>
      <c r="UXP533" s="152"/>
      <c r="UXQ533" s="152"/>
      <c r="UXR533" s="152"/>
      <c r="UXS533" s="152"/>
      <c r="UXT533" s="152"/>
      <c r="UXU533" s="152"/>
      <c r="UXV533" s="152"/>
      <c r="UXW533" s="152"/>
      <c r="UXX533" s="152"/>
      <c r="UXY533" s="152"/>
      <c r="UXZ533" s="152"/>
      <c r="UYA533" s="152"/>
      <c r="UYB533" s="152"/>
      <c r="UYC533" s="152"/>
      <c r="UYD533" s="152"/>
      <c r="UYE533" s="152"/>
      <c r="UYF533" s="152"/>
      <c r="UYG533" s="152"/>
      <c r="UYH533" s="152"/>
      <c r="UYI533" s="152"/>
      <c r="UYJ533" s="152"/>
      <c r="UYK533" s="152"/>
      <c r="UYL533" s="152"/>
      <c r="UYM533" s="152"/>
      <c r="UYN533" s="152"/>
      <c r="UYO533" s="152"/>
      <c r="UYP533" s="152"/>
      <c r="UYQ533" s="152"/>
      <c r="UYR533" s="152"/>
      <c r="UYS533" s="152"/>
      <c r="UYT533" s="152"/>
      <c r="UYU533" s="152"/>
      <c r="UYV533" s="152"/>
      <c r="UYW533" s="152"/>
      <c r="UYX533" s="152"/>
      <c r="UYY533" s="152"/>
      <c r="UYZ533" s="152"/>
      <c r="UZA533" s="152"/>
      <c r="UZB533" s="152"/>
      <c r="UZC533" s="152"/>
      <c r="UZD533" s="152"/>
      <c r="UZE533" s="152"/>
      <c r="UZF533" s="152"/>
      <c r="UZG533" s="152"/>
      <c r="UZH533" s="152"/>
      <c r="UZI533" s="152"/>
      <c r="UZJ533" s="152"/>
      <c r="UZK533" s="152"/>
      <c r="UZL533" s="152"/>
      <c r="UZM533" s="152"/>
      <c r="UZN533" s="152"/>
      <c r="UZO533" s="152"/>
      <c r="UZP533" s="152"/>
      <c r="UZQ533" s="152"/>
      <c r="UZR533" s="152"/>
      <c r="UZS533" s="152"/>
      <c r="UZT533" s="152"/>
      <c r="UZU533" s="152"/>
      <c r="UZV533" s="152"/>
      <c r="UZW533" s="152"/>
      <c r="UZX533" s="152"/>
      <c r="UZY533" s="152"/>
      <c r="UZZ533" s="152"/>
      <c r="VAA533" s="152"/>
      <c r="VAB533" s="152"/>
      <c r="VAC533" s="152"/>
      <c r="VAD533" s="152"/>
      <c r="VAE533" s="152"/>
      <c r="VAF533" s="152"/>
      <c r="VAG533" s="152"/>
      <c r="VAH533" s="152"/>
      <c r="VAI533" s="152"/>
      <c r="VAJ533" s="152"/>
      <c r="VAK533" s="152"/>
      <c r="VAL533" s="152"/>
      <c r="VAM533" s="152"/>
      <c r="VAN533" s="152"/>
      <c r="VAO533" s="152"/>
      <c r="VAP533" s="152"/>
      <c r="VAQ533" s="152"/>
      <c r="VAR533" s="152"/>
      <c r="VAS533" s="152"/>
      <c r="VAT533" s="152"/>
      <c r="VAU533" s="152"/>
      <c r="VAV533" s="152"/>
      <c r="VAW533" s="152"/>
      <c r="VAX533" s="152"/>
      <c r="VAY533" s="152"/>
      <c r="VAZ533" s="152"/>
      <c r="VBA533" s="152"/>
      <c r="VBB533" s="152"/>
      <c r="VBC533" s="152"/>
      <c r="VBD533" s="152"/>
      <c r="VBE533" s="152"/>
      <c r="VBF533" s="152"/>
      <c r="VBG533" s="152"/>
      <c r="VBH533" s="152"/>
      <c r="VBI533" s="152"/>
      <c r="VBJ533" s="152"/>
      <c r="VBK533" s="152"/>
      <c r="VBL533" s="152"/>
      <c r="VBM533" s="152"/>
      <c r="VBN533" s="152"/>
      <c r="VBO533" s="152"/>
      <c r="VBP533" s="152"/>
      <c r="VBQ533" s="152"/>
      <c r="VBR533" s="152"/>
      <c r="VBS533" s="152"/>
      <c r="VBT533" s="152"/>
      <c r="VBU533" s="152"/>
      <c r="VBV533" s="152"/>
      <c r="VBW533" s="152"/>
      <c r="VBX533" s="152"/>
      <c r="VBY533" s="152"/>
      <c r="VBZ533" s="152"/>
      <c r="VCA533" s="152"/>
      <c r="VCB533" s="152"/>
      <c r="VCC533" s="152"/>
      <c r="VCD533" s="152"/>
      <c r="VCE533" s="152"/>
      <c r="VCF533" s="152"/>
      <c r="VCG533" s="152"/>
      <c r="VCH533" s="152"/>
      <c r="VCI533" s="152"/>
      <c r="VCJ533" s="152"/>
      <c r="VCK533" s="152"/>
      <c r="VCL533" s="152"/>
      <c r="VCM533" s="152"/>
      <c r="VCN533" s="152"/>
      <c r="VCO533" s="152"/>
      <c r="VCP533" s="152"/>
      <c r="VCQ533" s="152"/>
      <c r="VCR533" s="152"/>
      <c r="VCS533" s="152"/>
      <c r="VCT533" s="152"/>
      <c r="VCU533" s="152"/>
      <c r="VCV533" s="152"/>
      <c r="VCW533" s="152"/>
      <c r="VCX533" s="152"/>
      <c r="VCY533" s="152"/>
      <c r="VCZ533" s="152"/>
      <c r="VDA533" s="152"/>
      <c r="VDB533" s="152"/>
      <c r="VDC533" s="152"/>
      <c r="VDD533" s="152"/>
      <c r="VDE533" s="152"/>
      <c r="VDF533" s="152"/>
      <c r="VDG533" s="152"/>
      <c r="VDH533" s="152"/>
      <c r="VDI533" s="152"/>
      <c r="VDJ533" s="152"/>
      <c r="VDK533" s="152"/>
      <c r="VDL533" s="152"/>
      <c r="VDM533" s="152"/>
      <c r="VDN533" s="152"/>
      <c r="VDO533" s="152"/>
      <c r="VDP533" s="152"/>
      <c r="VDQ533" s="152"/>
      <c r="VDR533" s="152"/>
      <c r="VDS533" s="152"/>
      <c r="VDT533" s="152"/>
      <c r="VDU533" s="152"/>
      <c r="VDV533" s="152"/>
      <c r="VDW533" s="152"/>
      <c r="VDX533" s="152"/>
      <c r="VDY533" s="152"/>
      <c r="VDZ533" s="152"/>
      <c r="VEA533" s="152"/>
      <c r="VEB533" s="152"/>
      <c r="VEC533" s="152"/>
      <c r="VED533" s="152"/>
      <c r="VEE533" s="152"/>
      <c r="VEF533" s="152"/>
      <c r="VEG533" s="152"/>
      <c r="VEH533" s="152"/>
      <c r="VEI533" s="152"/>
      <c r="VEJ533" s="152"/>
      <c r="VEK533" s="152"/>
      <c r="VEL533" s="152"/>
      <c r="VEM533" s="152"/>
      <c r="VEN533" s="152"/>
      <c r="VEO533" s="152"/>
      <c r="VEP533" s="152"/>
      <c r="VEQ533" s="152"/>
      <c r="VER533" s="152"/>
      <c r="VES533" s="152"/>
      <c r="VET533" s="152"/>
      <c r="VEU533" s="152"/>
      <c r="VEV533" s="152"/>
      <c r="VEW533" s="152"/>
      <c r="VEX533" s="152"/>
      <c r="VEY533" s="152"/>
      <c r="VEZ533" s="152"/>
      <c r="VFA533" s="152"/>
      <c r="VFB533" s="152"/>
      <c r="VFC533" s="152"/>
      <c r="VFD533" s="152"/>
      <c r="VFE533" s="152"/>
      <c r="VFF533" s="152"/>
      <c r="VFG533" s="152"/>
      <c r="VFH533" s="152"/>
      <c r="VFI533" s="152"/>
      <c r="VFJ533" s="152"/>
      <c r="VFK533" s="152"/>
      <c r="VFL533" s="152"/>
      <c r="VFM533" s="152"/>
      <c r="VFN533" s="152"/>
      <c r="VFO533" s="152"/>
      <c r="VFP533" s="152"/>
      <c r="VFQ533" s="152"/>
      <c r="VFR533" s="152"/>
      <c r="VFS533" s="152"/>
      <c r="VFT533" s="152"/>
      <c r="VFU533" s="152"/>
      <c r="VFV533" s="152"/>
      <c r="VFW533" s="152"/>
      <c r="VFX533" s="152"/>
      <c r="VFY533" s="152"/>
      <c r="VFZ533" s="152"/>
      <c r="VGA533" s="152"/>
      <c r="VGB533" s="152"/>
      <c r="VGC533" s="152"/>
      <c r="VGD533" s="152"/>
      <c r="VGE533" s="152"/>
      <c r="VGF533" s="152"/>
      <c r="VGG533" s="152"/>
      <c r="VGH533" s="152"/>
      <c r="VGI533" s="152"/>
      <c r="VGJ533" s="152"/>
      <c r="VGK533" s="152"/>
      <c r="VGL533" s="152"/>
      <c r="VGM533" s="152"/>
      <c r="VGN533" s="152"/>
      <c r="VGO533" s="152"/>
      <c r="VGP533" s="152"/>
      <c r="VGQ533" s="152"/>
      <c r="VGR533" s="152"/>
      <c r="VGS533" s="152"/>
      <c r="VGT533" s="152"/>
      <c r="VGU533" s="152"/>
      <c r="VGV533" s="152"/>
      <c r="VGW533" s="152"/>
      <c r="VGX533" s="152"/>
      <c r="VGY533" s="152"/>
      <c r="VGZ533" s="152"/>
      <c r="VHA533" s="152"/>
      <c r="VHB533" s="152"/>
      <c r="VHC533" s="152"/>
      <c r="VHD533" s="152"/>
      <c r="VHE533" s="152"/>
      <c r="VHF533" s="152"/>
      <c r="VHG533" s="152"/>
      <c r="VHH533" s="152"/>
      <c r="VHI533" s="152"/>
      <c r="VHJ533" s="152"/>
      <c r="VHK533" s="152"/>
      <c r="VHL533" s="152"/>
      <c r="VHM533" s="152"/>
      <c r="VHN533" s="152"/>
      <c r="VHO533" s="152"/>
      <c r="VHP533" s="152"/>
      <c r="VHQ533" s="152"/>
      <c r="VHR533" s="152"/>
      <c r="VHS533" s="152"/>
      <c r="VHT533" s="152"/>
      <c r="VHU533" s="152"/>
      <c r="VHV533" s="152"/>
      <c r="VHW533" s="152"/>
      <c r="VHX533" s="152"/>
      <c r="VHY533" s="152"/>
      <c r="VHZ533" s="152"/>
      <c r="VIA533" s="152"/>
      <c r="VIB533" s="152"/>
      <c r="VIC533" s="152"/>
      <c r="VID533" s="152"/>
      <c r="VIE533" s="152"/>
      <c r="VIF533" s="152"/>
      <c r="VIG533" s="152"/>
      <c r="VIH533" s="152"/>
      <c r="VII533" s="152"/>
      <c r="VIJ533" s="152"/>
      <c r="VIK533" s="152"/>
      <c r="VIL533" s="152"/>
      <c r="VIM533" s="152"/>
      <c r="VIN533" s="152"/>
      <c r="VIO533" s="152"/>
      <c r="VIP533" s="152"/>
      <c r="VIQ533" s="152"/>
      <c r="VIR533" s="152"/>
      <c r="VIS533" s="152"/>
      <c r="VIT533" s="152"/>
      <c r="VIU533" s="152"/>
      <c r="VIV533" s="152"/>
      <c r="VIW533" s="152"/>
      <c r="VIX533" s="152"/>
      <c r="VIY533" s="152"/>
      <c r="VIZ533" s="152"/>
      <c r="VJA533" s="152"/>
      <c r="VJB533" s="152"/>
      <c r="VJC533" s="152"/>
      <c r="VJD533" s="152"/>
      <c r="VJE533" s="152"/>
      <c r="VJF533" s="152"/>
      <c r="VJG533" s="152"/>
      <c r="VJH533" s="152"/>
      <c r="VJI533" s="152"/>
      <c r="VJJ533" s="152"/>
      <c r="VJK533" s="152"/>
      <c r="VJL533" s="152"/>
      <c r="VJM533" s="152"/>
      <c r="VJN533" s="152"/>
      <c r="VJO533" s="152"/>
      <c r="VJP533" s="152"/>
      <c r="VJQ533" s="152"/>
      <c r="VJR533" s="152"/>
      <c r="VJS533" s="152"/>
      <c r="VJT533" s="152"/>
      <c r="VJU533" s="152"/>
      <c r="VJV533" s="152"/>
      <c r="VJW533" s="152"/>
      <c r="VJX533" s="152"/>
      <c r="VJY533" s="152"/>
      <c r="VJZ533" s="152"/>
      <c r="VKA533" s="152"/>
      <c r="VKB533" s="152"/>
      <c r="VKC533" s="152"/>
      <c r="VKD533" s="152"/>
      <c r="VKE533" s="152"/>
      <c r="VKF533" s="152"/>
      <c r="VKG533" s="152"/>
      <c r="VKH533" s="152"/>
      <c r="VKI533" s="152"/>
      <c r="VKJ533" s="152"/>
      <c r="VKK533" s="152"/>
      <c r="VKL533" s="152"/>
      <c r="VKM533" s="152"/>
      <c r="VKN533" s="152"/>
      <c r="VKO533" s="152"/>
      <c r="VKP533" s="152"/>
      <c r="VKQ533" s="152"/>
      <c r="VKR533" s="152"/>
      <c r="VKS533" s="152"/>
      <c r="VKT533" s="152"/>
      <c r="VKU533" s="152"/>
      <c r="VKV533" s="152"/>
      <c r="VKW533" s="152"/>
      <c r="VKX533" s="152"/>
      <c r="VKY533" s="152"/>
      <c r="VKZ533" s="152"/>
      <c r="VLA533" s="152"/>
      <c r="VLB533" s="152"/>
      <c r="VLC533" s="152"/>
      <c r="VLD533" s="152"/>
      <c r="VLE533" s="152"/>
      <c r="VLF533" s="152"/>
      <c r="VLG533" s="152"/>
      <c r="VLH533" s="152"/>
      <c r="VLI533" s="152"/>
      <c r="VLJ533" s="152"/>
      <c r="VLK533" s="152"/>
      <c r="VLL533" s="152"/>
      <c r="VLM533" s="152"/>
      <c r="VLN533" s="152"/>
      <c r="VLO533" s="152"/>
      <c r="VLP533" s="152"/>
      <c r="VLQ533" s="152"/>
      <c r="VLR533" s="152"/>
      <c r="VLS533" s="152"/>
      <c r="VLT533" s="152"/>
      <c r="VLU533" s="152"/>
      <c r="VLV533" s="152"/>
      <c r="VLW533" s="152"/>
      <c r="VLX533" s="152"/>
      <c r="VLY533" s="152"/>
      <c r="VLZ533" s="152"/>
      <c r="VMA533" s="152"/>
      <c r="VMB533" s="152"/>
      <c r="VMC533" s="152"/>
      <c r="VMD533" s="152"/>
      <c r="VME533" s="152"/>
      <c r="VMF533" s="152"/>
      <c r="VMG533" s="152"/>
      <c r="VMH533" s="152"/>
      <c r="VMI533" s="152"/>
      <c r="VMJ533" s="152"/>
      <c r="VMK533" s="152"/>
      <c r="VML533" s="152"/>
      <c r="VMM533" s="152"/>
      <c r="VMN533" s="152"/>
      <c r="VMO533" s="152"/>
      <c r="VMP533" s="152"/>
      <c r="VMQ533" s="152"/>
      <c r="VMR533" s="152"/>
      <c r="VMS533" s="152"/>
      <c r="VMT533" s="152"/>
      <c r="VMU533" s="152"/>
      <c r="VMV533" s="152"/>
      <c r="VMW533" s="152"/>
      <c r="VMX533" s="152"/>
      <c r="VMY533" s="152"/>
      <c r="VMZ533" s="152"/>
      <c r="VNA533" s="152"/>
      <c r="VNB533" s="152"/>
      <c r="VNC533" s="152"/>
      <c r="VND533" s="152"/>
      <c r="VNE533" s="152"/>
      <c r="VNF533" s="152"/>
      <c r="VNG533" s="152"/>
      <c r="VNH533" s="152"/>
      <c r="VNI533" s="152"/>
      <c r="VNJ533" s="152"/>
      <c r="VNK533" s="152"/>
      <c r="VNL533" s="152"/>
      <c r="VNM533" s="152"/>
      <c r="VNN533" s="152"/>
      <c r="VNO533" s="152"/>
      <c r="VNP533" s="152"/>
      <c r="VNQ533" s="152"/>
      <c r="VNR533" s="152"/>
      <c r="VNS533" s="152"/>
      <c r="VNT533" s="152"/>
      <c r="VNU533" s="152"/>
      <c r="VNV533" s="152"/>
      <c r="VNW533" s="152"/>
      <c r="VNX533" s="152"/>
      <c r="VNY533" s="152"/>
      <c r="VNZ533" s="152"/>
      <c r="VOA533" s="152"/>
      <c r="VOB533" s="152"/>
      <c r="VOC533" s="152"/>
      <c r="VOD533" s="152"/>
      <c r="VOE533" s="152"/>
      <c r="VOF533" s="152"/>
      <c r="VOG533" s="152"/>
      <c r="VOH533" s="152"/>
      <c r="VOI533" s="152"/>
      <c r="VOJ533" s="152"/>
      <c r="VOK533" s="152"/>
      <c r="VOL533" s="152"/>
      <c r="VOM533" s="152"/>
      <c r="VON533" s="152"/>
      <c r="VOO533" s="152"/>
      <c r="VOP533" s="152"/>
      <c r="VOQ533" s="152"/>
      <c r="VOR533" s="152"/>
      <c r="VOS533" s="152"/>
      <c r="VOT533" s="152"/>
      <c r="VOU533" s="152"/>
      <c r="VOV533" s="152"/>
      <c r="VOW533" s="152"/>
      <c r="VOX533" s="152"/>
      <c r="VOY533" s="152"/>
      <c r="VOZ533" s="152"/>
      <c r="VPA533" s="152"/>
      <c r="VPB533" s="152"/>
      <c r="VPC533" s="152"/>
      <c r="VPD533" s="152"/>
      <c r="VPE533" s="152"/>
      <c r="VPF533" s="152"/>
      <c r="VPG533" s="152"/>
      <c r="VPH533" s="152"/>
      <c r="VPI533" s="152"/>
      <c r="VPJ533" s="152"/>
      <c r="VPK533" s="152"/>
      <c r="VPL533" s="152"/>
      <c r="VPM533" s="152"/>
      <c r="VPN533" s="152"/>
      <c r="VPO533" s="152"/>
      <c r="VPP533" s="152"/>
      <c r="VPQ533" s="152"/>
      <c r="VPR533" s="152"/>
      <c r="VPS533" s="152"/>
      <c r="VPT533" s="152"/>
      <c r="VPU533" s="152"/>
      <c r="VPV533" s="152"/>
      <c r="VPW533" s="152"/>
      <c r="VPX533" s="152"/>
      <c r="VPY533" s="152"/>
      <c r="VPZ533" s="152"/>
      <c r="VQA533" s="152"/>
      <c r="VQB533" s="152"/>
      <c r="VQC533" s="152"/>
      <c r="VQD533" s="152"/>
      <c r="VQE533" s="152"/>
      <c r="VQF533" s="152"/>
      <c r="VQG533" s="152"/>
      <c r="VQH533" s="152"/>
      <c r="VQI533" s="152"/>
      <c r="VQJ533" s="152"/>
      <c r="VQK533" s="152"/>
      <c r="VQL533" s="152"/>
      <c r="VQM533" s="152"/>
      <c r="VQN533" s="152"/>
      <c r="VQO533" s="152"/>
      <c r="VQP533" s="152"/>
      <c r="VQQ533" s="152"/>
      <c r="VQR533" s="152"/>
      <c r="VQS533" s="152"/>
      <c r="VQT533" s="152"/>
      <c r="VQU533" s="152"/>
      <c r="VQV533" s="152"/>
      <c r="VQW533" s="152"/>
      <c r="VQX533" s="152"/>
      <c r="VQY533" s="152"/>
      <c r="VQZ533" s="152"/>
      <c r="VRA533" s="152"/>
      <c r="VRB533" s="152"/>
      <c r="VRC533" s="152"/>
      <c r="VRD533" s="152"/>
      <c r="VRE533" s="152"/>
      <c r="VRF533" s="152"/>
      <c r="VRG533" s="152"/>
      <c r="VRH533" s="152"/>
      <c r="VRI533" s="152"/>
      <c r="VRJ533" s="152"/>
      <c r="VRK533" s="152"/>
      <c r="VRL533" s="152"/>
      <c r="VRM533" s="152"/>
      <c r="VRN533" s="152"/>
      <c r="VRO533" s="152"/>
      <c r="VRP533" s="152"/>
      <c r="VRQ533" s="152"/>
      <c r="VRR533" s="152"/>
      <c r="VRS533" s="152"/>
      <c r="VRT533" s="152"/>
      <c r="VRU533" s="152"/>
      <c r="VRV533" s="152"/>
      <c r="VRW533" s="152"/>
      <c r="VRX533" s="152"/>
      <c r="VRY533" s="152"/>
      <c r="VRZ533" s="152"/>
      <c r="VSA533" s="152"/>
      <c r="VSB533" s="152"/>
      <c r="VSC533" s="152"/>
      <c r="VSD533" s="152"/>
      <c r="VSE533" s="152"/>
      <c r="VSF533" s="152"/>
      <c r="VSG533" s="152"/>
      <c r="VSH533" s="152"/>
      <c r="VSI533" s="152"/>
      <c r="VSJ533" s="152"/>
      <c r="VSK533" s="152"/>
      <c r="VSL533" s="152"/>
      <c r="VSM533" s="152"/>
      <c r="VSN533" s="152"/>
      <c r="VSO533" s="152"/>
      <c r="VSP533" s="152"/>
      <c r="VSQ533" s="152"/>
      <c r="VSR533" s="152"/>
      <c r="VSS533" s="152"/>
      <c r="VST533" s="152"/>
      <c r="VSU533" s="152"/>
      <c r="VSV533" s="152"/>
      <c r="VSW533" s="152"/>
      <c r="VSX533" s="152"/>
      <c r="VSY533" s="152"/>
      <c r="VSZ533" s="152"/>
      <c r="VTA533" s="152"/>
      <c r="VTB533" s="152"/>
      <c r="VTC533" s="152"/>
      <c r="VTD533" s="152"/>
      <c r="VTE533" s="152"/>
      <c r="VTF533" s="152"/>
      <c r="VTG533" s="152"/>
      <c r="VTH533" s="152"/>
      <c r="VTI533" s="152"/>
      <c r="VTJ533" s="152"/>
      <c r="VTK533" s="152"/>
      <c r="VTL533" s="152"/>
      <c r="VTM533" s="152"/>
      <c r="VTN533" s="152"/>
      <c r="VTO533" s="152"/>
      <c r="VTP533" s="152"/>
      <c r="VTQ533" s="152"/>
      <c r="VTR533" s="152"/>
      <c r="VTS533" s="152"/>
      <c r="VTT533" s="152"/>
      <c r="VTU533" s="152"/>
      <c r="VTV533" s="152"/>
      <c r="VTW533" s="152"/>
      <c r="VTX533" s="152"/>
      <c r="VTY533" s="152"/>
      <c r="VTZ533" s="152"/>
      <c r="VUA533" s="152"/>
      <c r="VUB533" s="152"/>
      <c r="VUC533" s="152"/>
      <c r="VUD533" s="152"/>
      <c r="VUE533" s="152"/>
      <c r="VUF533" s="152"/>
      <c r="VUG533" s="152"/>
      <c r="VUH533" s="152"/>
      <c r="VUI533" s="152"/>
      <c r="VUJ533" s="152"/>
      <c r="VUK533" s="152"/>
      <c r="VUL533" s="152"/>
      <c r="VUM533" s="152"/>
      <c r="VUN533" s="152"/>
      <c r="VUO533" s="152"/>
      <c r="VUP533" s="152"/>
      <c r="VUQ533" s="152"/>
      <c r="VUR533" s="152"/>
      <c r="VUS533" s="152"/>
      <c r="VUT533" s="152"/>
      <c r="VUU533" s="152"/>
      <c r="VUV533" s="152"/>
      <c r="VUW533" s="152"/>
      <c r="VUX533" s="152"/>
      <c r="VUY533" s="152"/>
      <c r="VUZ533" s="152"/>
      <c r="VVA533" s="152"/>
      <c r="VVB533" s="152"/>
      <c r="VVC533" s="152"/>
      <c r="VVD533" s="152"/>
      <c r="VVE533" s="152"/>
      <c r="VVF533" s="152"/>
      <c r="VVG533" s="152"/>
      <c r="VVH533" s="152"/>
      <c r="VVI533" s="152"/>
      <c r="VVJ533" s="152"/>
      <c r="VVK533" s="152"/>
      <c r="VVL533" s="152"/>
      <c r="VVM533" s="152"/>
      <c r="VVN533" s="152"/>
      <c r="VVO533" s="152"/>
      <c r="VVP533" s="152"/>
      <c r="VVQ533" s="152"/>
      <c r="VVR533" s="152"/>
      <c r="VVS533" s="152"/>
      <c r="VVT533" s="152"/>
      <c r="VVU533" s="152"/>
      <c r="VVV533" s="152"/>
      <c r="VVW533" s="152"/>
      <c r="VVX533" s="152"/>
      <c r="VVY533" s="152"/>
      <c r="VVZ533" s="152"/>
      <c r="VWA533" s="152"/>
      <c r="VWB533" s="152"/>
      <c r="VWC533" s="152"/>
      <c r="VWD533" s="152"/>
      <c r="VWE533" s="152"/>
      <c r="VWF533" s="152"/>
      <c r="VWG533" s="152"/>
      <c r="VWH533" s="152"/>
      <c r="VWI533" s="152"/>
      <c r="VWJ533" s="152"/>
      <c r="VWK533" s="152"/>
      <c r="VWL533" s="152"/>
      <c r="VWM533" s="152"/>
      <c r="VWN533" s="152"/>
      <c r="VWO533" s="152"/>
      <c r="VWP533" s="152"/>
      <c r="VWQ533" s="152"/>
      <c r="VWR533" s="152"/>
      <c r="VWS533" s="152"/>
      <c r="VWT533" s="152"/>
      <c r="VWU533" s="152"/>
      <c r="VWV533" s="152"/>
      <c r="VWW533" s="152"/>
      <c r="VWX533" s="152"/>
      <c r="VWY533" s="152"/>
      <c r="VWZ533" s="152"/>
      <c r="VXA533" s="152"/>
      <c r="VXB533" s="152"/>
      <c r="VXC533" s="152"/>
      <c r="VXD533" s="152"/>
      <c r="VXE533" s="152"/>
      <c r="VXF533" s="152"/>
      <c r="VXG533" s="152"/>
      <c r="VXH533" s="152"/>
      <c r="VXI533" s="152"/>
      <c r="VXJ533" s="152"/>
      <c r="VXK533" s="152"/>
      <c r="VXL533" s="152"/>
      <c r="VXM533" s="152"/>
      <c r="VXN533" s="152"/>
      <c r="VXO533" s="152"/>
      <c r="VXP533" s="152"/>
      <c r="VXQ533" s="152"/>
      <c r="VXR533" s="152"/>
      <c r="VXS533" s="152"/>
      <c r="VXT533" s="152"/>
      <c r="VXU533" s="152"/>
      <c r="VXV533" s="152"/>
      <c r="VXW533" s="152"/>
      <c r="VXX533" s="152"/>
      <c r="VXY533" s="152"/>
      <c r="VXZ533" s="152"/>
      <c r="VYA533" s="152"/>
      <c r="VYB533" s="152"/>
      <c r="VYC533" s="152"/>
      <c r="VYD533" s="152"/>
      <c r="VYE533" s="152"/>
      <c r="VYF533" s="152"/>
      <c r="VYG533" s="152"/>
      <c r="VYH533" s="152"/>
      <c r="VYI533" s="152"/>
      <c r="VYJ533" s="152"/>
      <c r="VYK533" s="152"/>
      <c r="VYL533" s="152"/>
      <c r="VYM533" s="152"/>
      <c r="VYN533" s="152"/>
      <c r="VYO533" s="152"/>
      <c r="VYP533" s="152"/>
      <c r="VYQ533" s="152"/>
      <c r="VYR533" s="152"/>
      <c r="VYS533" s="152"/>
      <c r="VYT533" s="152"/>
      <c r="VYU533" s="152"/>
      <c r="VYV533" s="152"/>
      <c r="VYW533" s="152"/>
      <c r="VYX533" s="152"/>
      <c r="VYY533" s="152"/>
      <c r="VYZ533" s="152"/>
      <c r="VZA533" s="152"/>
      <c r="VZB533" s="152"/>
      <c r="VZC533" s="152"/>
      <c r="VZD533" s="152"/>
      <c r="VZE533" s="152"/>
      <c r="VZF533" s="152"/>
      <c r="VZG533" s="152"/>
      <c r="VZH533" s="152"/>
      <c r="VZI533" s="152"/>
      <c r="VZJ533" s="152"/>
      <c r="VZK533" s="152"/>
      <c r="VZL533" s="152"/>
      <c r="VZM533" s="152"/>
      <c r="VZN533" s="152"/>
      <c r="VZO533" s="152"/>
      <c r="VZP533" s="152"/>
      <c r="VZQ533" s="152"/>
      <c r="VZR533" s="152"/>
      <c r="VZS533" s="152"/>
      <c r="VZT533" s="152"/>
      <c r="VZU533" s="152"/>
      <c r="VZV533" s="152"/>
      <c r="VZW533" s="152"/>
      <c r="VZX533" s="152"/>
      <c r="VZY533" s="152"/>
      <c r="VZZ533" s="152"/>
      <c r="WAA533" s="152"/>
      <c r="WAB533" s="152"/>
      <c r="WAC533" s="152"/>
      <c r="WAD533" s="152"/>
      <c r="WAE533" s="152"/>
      <c r="WAF533" s="152"/>
      <c r="WAG533" s="152"/>
      <c r="WAH533" s="152"/>
      <c r="WAI533" s="152"/>
      <c r="WAJ533" s="152"/>
      <c r="WAK533" s="152"/>
      <c r="WAL533" s="152"/>
      <c r="WAM533" s="152"/>
      <c r="WAN533" s="152"/>
      <c r="WAO533" s="152"/>
      <c r="WAP533" s="152"/>
      <c r="WAQ533" s="152"/>
      <c r="WAR533" s="152"/>
      <c r="WAS533" s="152"/>
      <c r="WAT533" s="152"/>
      <c r="WAU533" s="152"/>
      <c r="WAV533" s="152"/>
      <c r="WAW533" s="152"/>
      <c r="WAX533" s="152"/>
      <c r="WAY533" s="152"/>
      <c r="WAZ533" s="152"/>
      <c r="WBA533" s="152"/>
      <c r="WBB533" s="152"/>
      <c r="WBC533" s="152"/>
      <c r="WBD533" s="152"/>
      <c r="WBE533" s="152"/>
      <c r="WBF533" s="152"/>
      <c r="WBG533" s="152"/>
      <c r="WBH533" s="152"/>
      <c r="WBI533" s="152"/>
      <c r="WBJ533" s="152"/>
      <c r="WBK533" s="152"/>
      <c r="WBL533" s="152"/>
      <c r="WBM533" s="152"/>
      <c r="WBN533" s="152"/>
      <c r="WBO533" s="152"/>
      <c r="WBP533" s="152"/>
      <c r="WBQ533" s="152"/>
      <c r="WBR533" s="152"/>
      <c r="WBS533" s="152"/>
      <c r="WBT533" s="152"/>
      <c r="WBU533" s="152"/>
      <c r="WBV533" s="152"/>
      <c r="WBW533" s="152"/>
      <c r="WBX533" s="152"/>
      <c r="WBY533" s="152"/>
      <c r="WBZ533" s="152"/>
      <c r="WCA533" s="152"/>
      <c r="WCB533" s="152"/>
      <c r="WCC533" s="152"/>
      <c r="WCD533" s="152"/>
      <c r="WCE533" s="152"/>
      <c r="WCF533" s="152"/>
      <c r="WCG533" s="152"/>
      <c r="WCH533" s="152"/>
      <c r="WCI533" s="152"/>
      <c r="WCJ533" s="152"/>
      <c r="WCK533" s="152"/>
      <c r="WCL533" s="152"/>
      <c r="WCM533" s="152"/>
      <c r="WCN533" s="152"/>
      <c r="WCO533" s="152"/>
      <c r="WCP533" s="152"/>
      <c r="WCQ533" s="152"/>
      <c r="WCR533" s="152"/>
      <c r="WCS533" s="152"/>
      <c r="WCT533" s="152"/>
      <c r="WCU533" s="152"/>
      <c r="WCV533" s="152"/>
      <c r="WCW533" s="152"/>
      <c r="WCX533" s="152"/>
      <c r="WCY533" s="152"/>
      <c r="WCZ533" s="152"/>
      <c r="WDA533" s="152"/>
      <c r="WDB533" s="152"/>
      <c r="WDC533" s="152"/>
      <c r="WDD533" s="152"/>
      <c r="WDE533" s="152"/>
      <c r="WDF533" s="152"/>
      <c r="WDG533" s="152"/>
      <c r="WDH533" s="152"/>
      <c r="WDI533" s="152"/>
      <c r="WDJ533" s="152"/>
      <c r="WDK533" s="152"/>
      <c r="WDL533" s="152"/>
      <c r="WDM533" s="152"/>
      <c r="WDN533" s="152"/>
      <c r="WDO533" s="152"/>
      <c r="WDP533" s="152"/>
      <c r="WDQ533" s="152"/>
      <c r="WDR533" s="152"/>
      <c r="WDS533" s="152"/>
      <c r="WDT533" s="152"/>
      <c r="WDU533" s="152"/>
      <c r="WDV533" s="152"/>
      <c r="WDW533" s="152"/>
      <c r="WDX533" s="152"/>
      <c r="WDY533" s="152"/>
      <c r="WDZ533" s="152"/>
      <c r="WEA533" s="152"/>
      <c r="WEB533" s="152"/>
      <c r="WEC533" s="152"/>
      <c r="WED533" s="152"/>
      <c r="WEE533" s="152"/>
      <c r="WEF533" s="152"/>
      <c r="WEG533" s="152"/>
      <c r="WEH533" s="152"/>
      <c r="WEI533" s="152"/>
      <c r="WEJ533" s="152"/>
      <c r="WEK533" s="152"/>
      <c r="WEL533" s="152"/>
      <c r="WEM533" s="152"/>
      <c r="WEN533" s="152"/>
      <c r="WEO533" s="152"/>
      <c r="WEP533" s="152"/>
      <c r="WEQ533" s="152"/>
      <c r="WER533" s="152"/>
      <c r="WES533" s="152"/>
      <c r="WET533" s="152"/>
      <c r="WEU533" s="152"/>
      <c r="WEV533" s="152"/>
      <c r="WEW533" s="152"/>
      <c r="WEX533" s="152"/>
      <c r="WEY533" s="152"/>
      <c r="WEZ533" s="152"/>
      <c r="WFA533" s="152"/>
      <c r="WFB533" s="152"/>
      <c r="WFC533" s="152"/>
      <c r="WFD533" s="152"/>
      <c r="WFE533" s="152"/>
      <c r="WFF533" s="152"/>
      <c r="WFG533" s="152"/>
      <c r="WFH533" s="152"/>
      <c r="WFI533" s="152"/>
      <c r="WFJ533" s="152"/>
      <c r="WFK533" s="152"/>
      <c r="WFL533" s="152"/>
      <c r="WFM533" s="152"/>
      <c r="WFN533" s="152"/>
      <c r="WFO533" s="152"/>
      <c r="WFP533" s="152"/>
      <c r="WFQ533" s="152"/>
      <c r="WFR533" s="152"/>
      <c r="WFS533" s="152"/>
      <c r="WFT533" s="152"/>
      <c r="WFU533" s="152"/>
      <c r="WFV533" s="152"/>
      <c r="WFW533" s="152"/>
      <c r="WFX533" s="152"/>
      <c r="WFY533" s="152"/>
      <c r="WFZ533" s="152"/>
      <c r="WGA533" s="152"/>
      <c r="WGB533" s="152"/>
      <c r="WGC533" s="152"/>
      <c r="WGD533" s="152"/>
      <c r="WGE533" s="152"/>
      <c r="WGF533" s="152"/>
      <c r="WGG533" s="152"/>
      <c r="WGH533" s="152"/>
      <c r="WGI533" s="152"/>
      <c r="WGJ533" s="152"/>
      <c r="WGK533" s="152"/>
      <c r="WGL533" s="152"/>
      <c r="WGM533" s="152"/>
      <c r="WGN533" s="152"/>
      <c r="WGO533" s="152"/>
      <c r="WGP533" s="152"/>
      <c r="WGQ533" s="152"/>
      <c r="WGR533" s="152"/>
      <c r="WGS533" s="152"/>
      <c r="WGT533" s="152"/>
      <c r="WGU533" s="152"/>
      <c r="WGV533" s="152"/>
      <c r="WGW533" s="152"/>
      <c r="WGX533" s="152"/>
      <c r="WGY533" s="152"/>
      <c r="WGZ533" s="152"/>
      <c r="WHA533" s="152"/>
      <c r="WHB533" s="152"/>
      <c r="WHC533" s="152"/>
      <c r="WHD533" s="152"/>
      <c r="WHE533" s="152"/>
      <c r="WHF533" s="152"/>
      <c r="WHG533" s="152"/>
      <c r="WHH533" s="152"/>
      <c r="WHI533" s="152"/>
      <c r="WHJ533" s="152"/>
      <c r="WHK533" s="152"/>
      <c r="WHL533" s="152"/>
      <c r="WHM533" s="152"/>
      <c r="WHN533" s="152"/>
      <c r="WHO533" s="152"/>
      <c r="WHP533" s="152"/>
      <c r="WHQ533" s="152"/>
      <c r="WHR533" s="152"/>
      <c r="WHS533" s="152"/>
      <c r="WHT533" s="152"/>
      <c r="WHU533" s="152"/>
      <c r="WHV533" s="152"/>
      <c r="WHW533" s="152"/>
      <c r="WHX533" s="152"/>
      <c r="WHY533" s="152"/>
      <c r="WHZ533" s="152"/>
      <c r="WIA533" s="152"/>
      <c r="WIB533" s="152"/>
      <c r="WIC533" s="152"/>
      <c r="WID533" s="152"/>
      <c r="WIE533" s="152"/>
      <c r="WIF533" s="152"/>
      <c r="WIG533" s="152"/>
      <c r="WIH533" s="152"/>
      <c r="WII533" s="152"/>
      <c r="WIJ533" s="152"/>
      <c r="WIK533" s="152"/>
      <c r="WIL533" s="152"/>
      <c r="WIM533" s="152"/>
      <c r="WIN533" s="152"/>
      <c r="WIO533" s="152"/>
      <c r="WIP533" s="152"/>
      <c r="WIQ533" s="152"/>
      <c r="WIR533" s="152"/>
      <c r="WIS533" s="152"/>
      <c r="WIT533" s="152"/>
      <c r="WIU533" s="152"/>
      <c r="WIV533" s="152"/>
      <c r="WIW533" s="152"/>
      <c r="WIX533" s="152"/>
      <c r="WIY533" s="152"/>
      <c r="WIZ533" s="152"/>
      <c r="WJA533" s="152"/>
      <c r="WJB533" s="152"/>
      <c r="WJC533" s="152"/>
      <c r="WJD533" s="152"/>
      <c r="WJE533" s="152"/>
      <c r="WJF533" s="152"/>
      <c r="WJG533" s="152"/>
      <c r="WJH533" s="152"/>
      <c r="WJI533" s="152"/>
      <c r="WJJ533" s="152"/>
      <c r="WJK533" s="152"/>
      <c r="WJL533" s="152"/>
      <c r="WJM533" s="152"/>
      <c r="WJN533" s="152"/>
      <c r="WJO533" s="152"/>
      <c r="WJP533" s="152"/>
      <c r="WJQ533" s="152"/>
      <c r="WJR533" s="152"/>
      <c r="WJS533" s="152"/>
      <c r="WJT533" s="152"/>
      <c r="WJU533" s="152"/>
      <c r="WJV533" s="152"/>
      <c r="WJW533" s="152"/>
      <c r="WJX533" s="152"/>
      <c r="WJY533" s="152"/>
      <c r="WJZ533" s="152"/>
      <c r="WKA533" s="152"/>
      <c r="WKB533" s="152"/>
      <c r="WKC533" s="152"/>
      <c r="WKD533" s="152"/>
      <c r="WKE533" s="152"/>
      <c r="WKF533" s="152"/>
      <c r="WKG533" s="152"/>
      <c r="WKH533" s="152"/>
      <c r="WKI533" s="152"/>
      <c r="WKJ533" s="152"/>
      <c r="WKK533" s="152"/>
      <c r="WKL533" s="152"/>
      <c r="WKM533" s="152"/>
      <c r="WKN533" s="152"/>
      <c r="WKO533" s="152"/>
      <c r="WKP533" s="152"/>
      <c r="WKQ533" s="152"/>
      <c r="WKR533" s="152"/>
      <c r="WKS533" s="152"/>
      <c r="WKT533" s="152"/>
      <c r="WKU533" s="152"/>
      <c r="WKV533" s="152"/>
      <c r="WKW533" s="152"/>
      <c r="WKX533" s="152"/>
      <c r="WKY533" s="152"/>
      <c r="WKZ533" s="152"/>
      <c r="WLA533" s="152"/>
      <c r="WLB533" s="152"/>
      <c r="WLC533" s="152"/>
      <c r="WLD533" s="152"/>
      <c r="WLE533" s="152"/>
      <c r="WLF533" s="152"/>
      <c r="WLG533" s="152"/>
      <c r="WLH533" s="152"/>
      <c r="WLI533" s="152"/>
      <c r="WLJ533" s="152"/>
      <c r="WLK533" s="152"/>
      <c r="WLL533" s="152"/>
      <c r="WLM533" s="152"/>
      <c r="WLN533" s="152"/>
      <c r="WLO533" s="152"/>
      <c r="WLP533" s="152"/>
      <c r="WLQ533" s="152"/>
      <c r="WLR533" s="152"/>
      <c r="WLS533" s="152"/>
      <c r="WLT533" s="152"/>
      <c r="WLU533" s="152"/>
      <c r="WLV533" s="152"/>
      <c r="WLW533" s="152"/>
      <c r="WLX533" s="152"/>
      <c r="WLY533" s="152"/>
      <c r="WLZ533" s="152"/>
      <c r="WMA533" s="152"/>
      <c r="WMB533" s="152"/>
      <c r="WMC533" s="152"/>
      <c r="WMD533" s="152"/>
      <c r="WME533" s="152"/>
      <c r="WMF533" s="152"/>
      <c r="WMG533" s="152"/>
      <c r="WMH533" s="152"/>
      <c r="WMI533" s="152"/>
      <c r="WMJ533" s="152"/>
      <c r="WMK533" s="152"/>
      <c r="WML533" s="152"/>
      <c r="WMM533" s="152"/>
      <c r="WMN533" s="152"/>
      <c r="WMO533" s="152"/>
      <c r="WMP533" s="152"/>
      <c r="WMQ533" s="152"/>
      <c r="WMR533" s="152"/>
      <c r="WMS533" s="152"/>
      <c r="WMT533" s="152"/>
      <c r="WMU533" s="152"/>
      <c r="WMV533" s="152"/>
      <c r="WMW533" s="152"/>
      <c r="WMX533" s="152"/>
      <c r="WMY533" s="152"/>
      <c r="WMZ533" s="152"/>
      <c r="WNA533" s="152"/>
      <c r="WNB533" s="152"/>
      <c r="WNC533" s="152"/>
      <c r="WND533" s="152"/>
      <c r="WNE533" s="152"/>
      <c r="WNF533" s="152"/>
      <c r="WNG533" s="152"/>
      <c r="WNH533" s="152"/>
      <c r="WNI533" s="152"/>
      <c r="WNJ533" s="152"/>
      <c r="WNK533" s="152"/>
      <c r="WNL533" s="152"/>
      <c r="WNM533" s="152"/>
      <c r="WNN533" s="152"/>
      <c r="WNO533" s="152"/>
      <c r="WNP533" s="152"/>
      <c r="WNQ533" s="152"/>
      <c r="WNR533" s="152"/>
      <c r="WNS533" s="152"/>
      <c r="WNT533" s="152"/>
      <c r="WNU533" s="152"/>
      <c r="WNV533" s="152"/>
      <c r="WNW533" s="152"/>
      <c r="WNX533" s="152"/>
      <c r="WNY533" s="152"/>
      <c r="WNZ533" s="152"/>
      <c r="WOA533" s="152"/>
      <c r="WOB533" s="152"/>
      <c r="WOC533" s="152"/>
      <c r="WOD533" s="152"/>
      <c r="WOE533" s="152"/>
      <c r="WOF533" s="152"/>
      <c r="WOG533" s="152"/>
      <c r="WOH533" s="152"/>
      <c r="WOI533" s="152"/>
      <c r="WOJ533" s="152"/>
      <c r="WOK533" s="152"/>
      <c r="WOL533" s="152"/>
      <c r="WOM533" s="152"/>
      <c r="WON533" s="152"/>
      <c r="WOO533" s="152"/>
      <c r="WOP533" s="152"/>
      <c r="WOQ533" s="152"/>
      <c r="WOR533" s="152"/>
      <c r="WOS533" s="152"/>
      <c r="WOT533" s="152"/>
      <c r="WOU533" s="152"/>
      <c r="WOV533" s="152"/>
      <c r="WOW533" s="152"/>
      <c r="WOX533" s="152"/>
      <c r="WOY533" s="152"/>
      <c r="WOZ533" s="152"/>
      <c r="WPA533" s="152"/>
      <c r="WPB533" s="152"/>
      <c r="WPC533" s="152"/>
      <c r="WPD533" s="152"/>
      <c r="WPE533" s="152"/>
      <c r="WPF533" s="152"/>
      <c r="WPG533" s="152"/>
      <c r="WPH533" s="152"/>
      <c r="WPI533" s="152"/>
      <c r="WPJ533" s="152"/>
      <c r="WPK533" s="152"/>
      <c r="WPL533" s="152"/>
      <c r="WPM533" s="152"/>
      <c r="WPN533" s="152"/>
      <c r="WPO533" s="152"/>
      <c r="WPP533" s="152"/>
      <c r="WPQ533" s="152"/>
      <c r="WPR533" s="152"/>
      <c r="WPS533" s="152"/>
      <c r="WPT533" s="152"/>
      <c r="WPU533" s="152"/>
      <c r="WPV533" s="152"/>
      <c r="WPW533" s="152"/>
      <c r="WPX533" s="152"/>
      <c r="WPY533" s="152"/>
      <c r="WPZ533" s="152"/>
      <c r="WQA533" s="152"/>
      <c r="WQB533" s="152"/>
      <c r="WQC533" s="152"/>
      <c r="WQD533" s="152"/>
      <c r="WQE533" s="152"/>
      <c r="WQF533" s="152"/>
      <c r="WQG533" s="152"/>
      <c r="WQH533" s="152"/>
      <c r="WQI533" s="152"/>
      <c r="WQJ533" s="152"/>
      <c r="WQK533" s="152"/>
      <c r="WQL533" s="152"/>
      <c r="WQM533" s="152"/>
      <c r="WQN533" s="152"/>
      <c r="WQO533" s="152"/>
      <c r="WQP533" s="152"/>
      <c r="WQQ533" s="152"/>
      <c r="WQR533" s="152"/>
      <c r="WQS533" s="152"/>
      <c r="WQT533" s="152"/>
      <c r="WQU533" s="152"/>
      <c r="WQV533" s="152"/>
      <c r="WQW533" s="152"/>
      <c r="WQX533" s="152"/>
      <c r="WQY533" s="152"/>
      <c r="WQZ533" s="152"/>
      <c r="WRA533" s="152"/>
      <c r="WRB533" s="152"/>
      <c r="WRC533" s="152"/>
      <c r="WRD533" s="152"/>
      <c r="WRE533" s="152"/>
      <c r="WRF533" s="152"/>
      <c r="WRG533" s="152"/>
      <c r="WRH533" s="152"/>
      <c r="WRI533" s="152"/>
      <c r="WRJ533" s="152"/>
      <c r="WRK533" s="152"/>
      <c r="WRL533" s="152"/>
      <c r="WRM533" s="152"/>
      <c r="WRN533" s="152"/>
      <c r="WRO533" s="152"/>
      <c r="WRP533" s="152"/>
      <c r="WRQ533" s="152"/>
      <c r="WRR533" s="152"/>
      <c r="WRS533" s="152"/>
      <c r="WRT533" s="152"/>
      <c r="WRU533" s="152"/>
      <c r="WRV533" s="152"/>
      <c r="WRW533" s="152"/>
      <c r="WRX533" s="152"/>
      <c r="WRY533" s="152"/>
      <c r="WRZ533" s="152"/>
      <c r="WSA533" s="152"/>
      <c r="WSB533" s="152"/>
      <c r="WSC533" s="152"/>
      <c r="WSD533" s="152"/>
      <c r="WSE533" s="152"/>
      <c r="WSF533" s="152"/>
      <c r="WSG533" s="152"/>
      <c r="WSH533" s="152"/>
      <c r="WSI533" s="152"/>
      <c r="WSJ533" s="152"/>
      <c r="WSK533" s="152"/>
      <c r="WSL533" s="152"/>
      <c r="WSM533" s="152"/>
      <c r="WSN533" s="152"/>
      <c r="WSO533" s="152"/>
      <c r="WSP533" s="152"/>
      <c r="WSQ533" s="152"/>
      <c r="WSR533" s="152"/>
      <c r="WSS533" s="152"/>
      <c r="WST533" s="152"/>
      <c r="WSU533" s="152"/>
      <c r="WSV533" s="152"/>
      <c r="WSW533" s="152"/>
      <c r="WSX533" s="152"/>
      <c r="WSY533" s="152"/>
      <c r="WSZ533" s="152"/>
      <c r="WTA533" s="152"/>
      <c r="WTB533" s="152"/>
      <c r="WTC533" s="152"/>
      <c r="WTD533" s="152"/>
      <c r="WTE533" s="152"/>
      <c r="WTF533" s="152"/>
      <c r="WTG533" s="152"/>
      <c r="WTH533" s="152"/>
      <c r="WTI533" s="152"/>
      <c r="WTJ533" s="152"/>
      <c r="WTK533" s="152"/>
      <c r="WTL533" s="152"/>
      <c r="WTM533" s="152"/>
      <c r="WTN533" s="152"/>
      <c r="WTO533" s="152"/>
      <c r="WTP533" s="152"/>
      <c r="WTQ533" s="152"/>
      <c r="WTR533" s="152"/>
      <c r="WTS533" s="152"/>
      <c r="WTT533" s="152"/>
      <c r="WTU533" s="152"/>
      <c r="WTV533" s="152"/>
      <c r="WTW533" s="152"/>
      <c r="WTX533" s="152"/>
      <c r="WTY533" s="152"/>
      <c r="WTZ533" s="152"/>
      <c r="WUA533" s="152"/>
      <c r="WUB533" s="152"/>
      <c r="WUC533" s="152"/>
      <c r="WUD533" s="152"/>
      <c r="WUE533" s="152"/>
      <c r="WUF533" s="152"/>
      <c r="WUG533" s="152"/>
      <c r="WUH533" s="152"/>
      <c r="WUI533" s="152"/>
      <c r="WUJ533" s="152"/>
      <c r="WUK533" s="152"/>
      <c r="WUL533" s="152"/>
      <c r="WUM533" s="152"/>
      <c r="WUN533" s="152"/>
      <c r="WUO533" s="152"/>
      <c r="WUP533" s="152"/>
      <c r="WUQ533" s="152"/>
      <c r="WUR533" s="152"/>
      <c r="WUS533" s="152"/>
      <c r="WUT533" s="152"/>
      <c r="WUU533" s="152"/>
      <c r="WUV533" s="152"/>
      <c r="WUW533" s="152"/>
      <c r="WUX533" s="152"/>
      <c r="WUY533" s="152"/>
      <c r="WUZ533" s="152"/>
      <c r="WVA533" s="152"/>
      <c r="WVB533" s="152"/>
      <c r="WVC533" s="152"/>
      <c r="WVD533" s="152"/>
      <c r="WVE533" s="152"/>
      <c r="WVF533" s="152"/>
      <c r="WVG533" s="152"/>
      <c r="WVH533" s="152"/>
      <c r="WVI533" s="152"/>
      <c r="WVJ533" s="152"/>
      <c r="WVK533" s="152"/>
      <c r="WVL533" s="152"/>
      <c r="WVM533" s="152"/>
      <c r="WVN533" s="152"/>
      <c r="WVO533" s="152"/>
      <c r="WVP533" s="152"/>
      <c r="WVQ533" s="152"/>
      <c r="WVR533" s="152"/>
      <c r="WVS533" s="152"/>
      <c r="WVT533" s="152"/>
      <c r="WVU533" s="152"/>
      <c r="WVV533" s="152"/>
      <c r="WVW533" s="152"/>
      <c r="WVX533" s="152"/>
      <c r="WVY533" s="152"/>
      <c r="WVZ533" s="152"/>
      <c r="WWA533" s="152"/>
      <c r="WWB533" s="152"/>
      <c r="WWC533" s="152"/>
      <c r="WWD533" s="152"/>
      <c r="WWE533" s="152"/>
      <c r="WWF533" s="152"/>
      <c r="WWG533" s="152"/>
      <c r="WWH533" s="152"/>
      <c r="WWI533" s="152"/>
      <c r="WWJ533" s="152"/>
      <c r="WWK533" s="152"/>
      <c r="WWL533" s="152"/>
      <c r="WWM533" s="152"/>
      <c r="WWN533" s="152"/>
      <c r="WWO533" s="152"/>
      <c r="WWP533" s="152"/>
      <c r="WWQ533" s="152"/>
      <c r="WWR533" s="152"/>
      <c r="WWS533" s="152"/>
      <c r="WWT533" s="152"/>
      <c r="WWU533" s="152"/>
      <c r="WWV533" s="152"/>
      <c r="WWW533" s="152"/>
      <c r="WWX533" s="152"/>
      <c r="WWY533" s="152"/>
      <c r="WWZ533" s="152"/>
      <c r="WXA533" s="152"/>
      <c r="WXB533" s="152"/>
      <c r="WXC533" s="152"/>
      <c r="WXD533" s="152"/>
      <c r="WXE533" s="152"/>
      <c r="WXF533" s="152"/>
      <c r="WXG533" s="152"/>
      <c r="WXH533" s="152"/>
      <c r="WXI533" s="152"/>
      <c r="WXJ533" s="152"/>
      <c r="WXK533" s="152"/>
      <c r="WXL533" s="152"/>
      <c r="WXM533" s="152"/>
      <c r="WXN533" s="152"/>
      <c r="WXO533" s="152"/>
      <c r="WXP533" s="152"/>
      <c r="WXQ533" s="152"/>
      <c r="WXR533" s="152"/>
      <c r="WXS533" s="152"/>
      <c r="WXT533" s="152"/>
      <c r="WXU533" s="152"/>
      <c r="WXV533" s="152"/>
      <c r="WXW533" s="152"/>
      <c r="WXX533" s="152"/>
      <c r="WXY533" s="152"/>
      <c r="WXZ533" s="152"/>
      <c r="WYA533" s="152"/>
      <c r="WYB533" s="152"/>
      <c r="WYC533" s="152"/>
      <c r="WYD533" s="152"/>
      <c r="WYE533" s="152"/>
      <c r="WYF533" s="152"/>
      <c r="WYG533" s="152"/>
      <c r="WYH533" s="152"/>
      <c r="WYI533" s="152"/>
      <c r="WYJ533" s="152"/>
      <c r="WYK533" s="152"/>
      <c r="WYL533" s="152"/>
      <c r="WYM533" s="152"/>
      <c r="WYN533" s="152"/>
      <c r="WYO533" s="152"/>
      <c r="WYP533" s="152"/>
      <c r="WYQ533" s="152"/>
      <c r="WYR533" s="152"/>
      <c r="WYS533" s="152"/>
      <c r="WYT533" s="152"/>
      <c r="WYU533" s="152"/>
      <c r="WYV533" s="152"/>
      <c r="WYW533" s="152"/>
      <c r="WYX533" s="152"/>
      <c r="WYY533" s="152"/>
      <c r="WYZ533" s="152"/>
      <c r="WZA533" s="152"/>
      <c r="WZB533" s="152"/>
      <c r="WZC533" s="152"/>
      <c r="WZD533" s="152"/>
      <c r="WZE533" s="152"/>
      <c r="WZF533" s="152"/>
      <c r="WZG533" s="152"/>
      <c r="WZH533" s="152"/>
      <c r="WZI533" s="152"/>
      <c r="WZJ533" s="152"/>
      <c r="WZK533" s="152"/>
      <c r="WZL533" s="152"/>
      <c r="WZM533" s="152"/>
      <c r="WZN533" s="152"/>
      <c r="WZO533" s="152"/>
      <c r="WZP533" s="152"/>
      <c r="WZQ533" s="152"/>
      <c r="WZR533" s="152"/>
      <c r="WZS533" s="152"/>
      <c r="WZT533" s="152"/>
      <c r="WZU533" s="152"/>
      <c r="WZV533" s="152"/>
      <c r="WZW533" s="152"/>
      <c r="WZX533" s="152"/>
      <c r="WZY533" s="152"/>
      <c r="WZZ533" s="152"/>
      <c r="XAA533" s="152"/>
      <c r="XAB533" s="152"/>
      <c r="XAC533" s="152"/>
      <c r="XAD533" s="152"/>
      <c r="XAE533" s="152"/>
      <c r="XAF533" s="152"/>
      <c r="XAG533" s="152"/>
      <c r="XAH533" s="152"/>
      <c r="XAI533" s="152"/>
      <c r="XAJ533" s="152"/>
      <c r="XAK533" s="152"/>
      <c r="XAL533" s="152"/>
      <c r="XAM533" s="152"/>
      <c r="XAN533" s="152"/>
      <c r="XAO533" s="152"/>
      <c r="XAP533" s="152"/>
      <c r="XAQ533" s="152"/>
      <c r="XAR533" s="152"/>
      <c r="XAS533" s="152"/>
      <c r="XAT533" s="152"/>
      <c r="XAU533" s="152"/>
      <c r="XAV533" s="152"/>
      <c r="XAW533" s="152"/>
      <c r="XAX533" s="152"/>
      <c r="XAY533" s="152"/>
      <c r="XAZ533" s="152"/>
      <c r="XBA533" s="152"/>
      <c r="XBB533" s="152"/>
      <c r="XBC533" s="152"/>
      <c r="XBD533" s="152"/>
      <c r="XBE533" s="152"/>
      <c r="XBF533" s="152"/>
      <c r="XBG533" s="152"/>
      <c r="XBH533" s="152"/>
      <c r="XBI533" s="152"/>
      <c r="XBJ533" s="152"/>
      <c r="XBK533" s="152"/>
      <c r="XBL533" s="152"/>
      <c r="XBM533" s="152"/>
      <c r="XBN533" s="152"/>
      <c r="XBO533" s="152"/>
      <c r="XBP533" s="152"/>
      <c r="XBQ533" s="152"/>
      <c r="XBR533" s="152"/>
      <c r="XBS533" s="152"/>
      <c r="XBT533" s="152"/>
      <c r="XBU533" s="152"/>
      <c r="XBV533" s="152"/>
      <c r="XBW533" s="152"/>
      <c r="XBX533" s="152"/>
      <c r="XBY533" s="152"/>
      <c r="XBZ533" s="152"/>
      <c r="XCA533" s="152"/>
      <c r="XCB533" s="152"/>
      <c r="XCC533" s="152"/>
      <c r="XCD533" s="152"/>
      <c r="XCE533" s="152"/>
      <c r="XCF533" s="152"/>
      <c r="XCG533" s="152"/>
      <c r="XCH533" s="152"/>
      <c r="XCI533" s="152"/>
      <c r="XCJ533" s="152"/>
      <c r="XCK533" s="152"/>
      <c r="XCL533" s="152"/>
      <c r="XCM533" s="152"/>
      <c r="XCN533" s="152"/>
      <c r="XCO533" s="152"/>
      <c r="XCP533" s="152"/>
      <c r="XCQ533" s="152"/>
      <c r="XCR533" s="152"/>
      <c r="XCS533" s="152"/>
      <c r="XCT533" s="152"/>
      <c r="XCU533" s="152"/>
      <c r="XCV533" s="152"/>
      <c r="XCW533" s="152"/>
      <c r="XCX533" s="152"/>
      <c r="XCY533" s="152"/>
      <c r="XCZ533" s="152"/>
      <c r="XDA533" s="152"/>
      <c r="XDB533" s="152"/>
      <c r="XDC533" s="152"/>
      <c r="XDD533" s="152"/>
      <c r="XDE533" s="152"/>
      <c r="XDF533" s="152"/>
      <c r="XDG533" s="152"/>
      <c r="XDH533" s="152"/>
      <c r="XDI533" s="152"/>
      <c r="XDJ533" s="152"/>
      <c r="XDK533" s="152"/>
      <c r="XDL533" s="152"/>
      <c r="XDM533" s="152"/>
      <c r="XDN533" s="152"/>
      <c r="XDO533" s="152"/>
      <c r="XDP533" s="152"/>
      <c r="XDQ533" s="152"/>
      <c r="XDR533" s="152"/>
      <c r="XDS533" s="152"/>
      <c r="XDT533" s="152"/>
      <c r="XDU533" s="152"/>
      <c r="XDV533" s="152"/>
      <c r="XDW533" s="152"/>
      <c r="XDX533" s="152"/>
      <c r="XDY533" s="152"/>
      <c r="XDZ533" s="152"/>
      <c r="XEA533" s="152"/>
      <c r="XEB533" s="152"/>
      <c r="XEC533" s="152"/>
      <c r="XED533" s="152"/>
      <c r="XEE533" s="152"/>
      <c r="XEF533" s="152"/>
      <c r="XEG533" s="152"/>
      <c r="XEH533" s="152"/>
      <c r="XEI533" s="152"/>
      <c r="XEJ533" s="152"/>
      <c r="XEK533" s="152"/>
      <c r="XEL533" s="152"/>
      <c r="XEM533" s="152"/>
      <c r="XEN533" s="152"/>
      <c r="XEO533" s="152"/>
      <c r="XEP533" s="152"/>
      <c r="XEQ533" s="152"/>
      <c r="XER533" s="152"/>
      <c r="XES533" s="152"/>
      <c r="XET533" s="152"/>
      <c r="XEU533" s="152"/>
      <c r="XEV533" s="152"/>
      <c r="XEW533" s="152"/>
      <c r="XEX533" s="152"/>
      <c r="XEY533" s="152"/>
      <c r="XEZ533" s="152"/>
      <c r="XFA533" s="152"/>
      <c r="XFB533" s="152"/>
      <c r="XFC533" s="152"/>
      <c r="XFD533" s="152"/>
    </row>
    <row r="534" spans="1:16384" ht="16" hidden="1" outlineLevel="2" thickBot="1" x14ac:dyDescent="0.25">
      <c r="A534" s="33"/>
      <c r="B534" s="40" t="s">
        <v>276</v>
      </c>
      <c r="C534" s="40"/>
      <c r="D534" s="40"/>
      <c r="E534" s="40"/>
      <c r="F534" s="41" t="s">
        <v>401</v>
      </c>
      <c r="G534" s="40"/>
      <c r="H534" s="40"/>
      <c r="I534" s="39">
        <v>-127.88127790679403</v>
      </c>
      <c r="J534" s="39">
        <v>-130.20539564558811</v>
      </c>
      <c r="K534" s="39">
        <v>-151.65260174159937</v>
      </c>
      <c r="L534" s="39">
        <v>-168.87824750084224</v>
      </c>
      <c r="M534" s="39">
        <v>-188.99427775629078</v>
      </c>
      <c r="N534" s="39">
        <v>462.41025571373808</v>
      </c>
      <c r="O534" s="39">
        <v>468.94271549391988</v>
      </c>
      <c r="P534" s="39">
        <v>609.27835603530104</v>
      </c>
      <c r="Q534" s="39">
        <v>488.66726676110028</v>
      </c>
      <c r="R534" s="39">
        <v>493.49959117737978</v>
      </c>
      <c r="S534" s="39">
        <v>501.1073442029334</v>
      </c>
      <c r="T534" s="39">
        <v>620.25441259578531</v>
      </c>
      <c r="U534" s="39">
        <v>473.31221482770354</v>
      </c>
      <c r="V534" s="39">
        <v>501.33190173033398</v>
      </c>
      <c r="W534" s="39">
        <v>496.06055880529914</v>
      </c>
      <c r="X534" s="39">
        <v>510.06536053865358</v>
      </c>
      <c r="Y534" s="39">
        <v>657.3908849681784</v>
      </c>
      <c r="Z534" s="39">
        <v>455.33444971081519</v>
      </c>
      <c r="AA534" s="39">
        <v>460.68265776749024</v>
      </c>
      <c r="AB534" s="39">
        <v>472.76723279801593</v>
      </c>
      <c r="AC534" s="39">
        <v>574.78604182750553</v>
      </c>
      <c r="AD534" s="39">
        <v>459.66196785407209</v>
      </c>
      <c r="AE534" s="39">
        <v>459.18887117049451</v>
      </c>
      <c r="AF534" s="39">
        <v>469.68880422025302</v>
      </c>
      <c r="AG534" s="39">
        <f t="shared" ref="AG534:AJ534" ca="1" si="209">IF(AG25="","",AG529-AG531+AG532)</f>
        <v>478.4789667180479</v>
      </c>
      <c r="AH534" s="39">
        <f t="shared" ca="1" si="209"/>
        <v>490.72387026943278</v>
      </c>
      <c r="AI534" s="39">
        <f t="shared" ca="1" si="209"/>
        <v>559.65408280709391</v>
      </c>
      <c r="AJ534" s="39">
        <f t="shared" ca="1" si="209"/>
        <v>405.90695036983124</v>
      </c>
      <c r="AK534" s="155"/>
      <c r="AL534" s="155"/>
      <c r="AM534" s="155"/>
      <c r="AN534" s="155"/>
      <c r="AO534" s="155"/>
      <c r="AP534" s="155"/>
      <c r="AQ534" s="155"/>
      <c r="AR534" s="155"/>
      <c r="AS534" s="155"/>
      <c r="AT534" s="155"/>
      <c r="AU534" s="155"/>
      <c r="AV534" s="155"/>
      <c r="AW534" s="155"/>
      <c r="AX534" s="155"/>
      <c r="AY534" s="155"/>
      <c r="AZ534" s="155"/>
      <c r="BA534" s="155"/>
      <c r="BB534" s="155"/>
      <c r="BC534" s="155"/>
      <c r="BD534" s="155"/>
      <c r="BE534" s="155"/>
      <c r="BF534" s="155"/>
      <c r="BG534" s="155"/>
      <c r="BH534" s="155"/>
      <c r="BI534" s="155"/>
      <c r="BJ534" s="155"/>
      <c r="BK534" s="155"/>
      <c r="BL534" s="155"/>
      <c r="BM534" s="155"/>
      <c r="BN534" s="155"/>
      <c r="BO534" s="155"/>
      <c r="BP534" s="155"/>
      <c r="BQ534" s="155"/>
      <c r="BR534" s="155"/>
      <c r="BS534" s="155"/>
      <c r="BT534" s="155"/>
      <c r="BU534" s="155"/>
      <c r="BV534" s="155"/>
      <c r="BW534" s="155"/>
      <c r="BX534" s="155"/>
      <c r="BY534" s="155"/>
      <c r="BZ534" s="155"/>
      <c r="CA534" s="155"/>
      <c r="CB534" s="155"/>
      <c r="CC534" s="155"/>
      <c r="CD534" s="155"/>
      <c r="CE534" s="155"/>
      <c r="CF534" s="155"/>
      <c r="CG534" s="155"/>
      <c r="CH534" s="155"/>
      <c r="CI534" s="155"/>
      <c r="CJ534" s="155"/>
      <c r="CK534" s="155"/>
      <c r="CL534" s="155"/>
      <c r="CM534" s="155"/>
      <c r="CN534" s="155"/>
      <c r="CO534" s="155"/>
      <c r="CP534" s="155"/>
      <c r="CQ534" s="155"/>
      <c r="CR534" s="155"/>
      <c r="CS534" s="155"/>
      <c r="CT534" s="155"/>
      <c r="CU534" s="155"/>
      <c r="CV534" s="155"/>
      <c r="CW534" s="155"/>
      <c r="CX534" s="155"/>
      <c r="CY534" s="155"/>
      <c r="CZ534" s="155"/>
      <c r="DA534" s="155"/>
      <c r="DB534" s="155"/>
      <c r="DC534" s="155"/>
      <c r="DD534" s="155"/>
      <c r="DE534" s="155"/>
      <c r="DF534" s="155"/>
      <c r="DG534" s="155"/>
      <c r="DH534" s="155"/>
      <c r="DI534" s="155"/>
      <c r="DJ534" s="155"/>
      <c r="DK534" s="155"/>
      <c r="DL534" s="155"/>
      <c r="DM534" s="155"/>
      <c r="DN534" s="155"/>
      <c r="DO534" s="155"/>
      <c r="DP534" s="155"/>
      <c r="DQ534" s="155"/>
      <c r="DR534" s="155"/>
      <c r="DS534" s="155"/>
      <c r="DT534" s="155"/>
      <c r="DU534" s="155"/>
      <c r="DV534" s="155"/>
      <c r="DW534" s="155"/>
      <c r="DX534" s="155"/>
      <c r="DY534" s="155"/>
      <c r="DZ534" s="155"/>
      <c r="EA534" s="155"/>
      <c r="EB534" s="155"/>
      <c r="EC534" s="155"/>
      <c r="ED534" s="155"/>
      <c r="EE534" s="155"/>
      <c r="EF534" s="155"/>
      <c r="EG534" s="155"/>
      <c r="EH534" s="155"/>
      <c r="EI534" s="155"/>
      <c r="EJ534" s="155"/>
      <c r="EK534" s="155"/>
      <c r="EL534" s="155"/>
      <c r="EM534" s="155"/>
      <c r="EN534" s="155"/>
      <c r="EO534" s="155"/>
      <c r="EP534" s="155"/>
      <c r="EQ534" s="155"/>
      <c r="ER534" s="155"/>
      <c r="ES534" s="155"/>
      <c r="ET534" s="155"/>
      <c r="EU534" s="155"/>
      <c r="EV534" s="155"/>
      <c r="EW534" s="155"/>
      <c r="EX534" s="155"/>
      <c r="EY534" s="155"/>
      <c r="EZ534" s="155"/>
      <c r="FA534" s="155"/>
      <c r="FB534" s="155"/>
      <c r="FC534" s="155"/>
      <c r="FD534" s="155"/>
      <c r="FE534" s="155"/>
      <c r="FF534" s="155"/>
      <c r="FG534" s="155"/>
      <c r="FH534" s="155"/>
      <c r="FI534" s="155"/>
      <c r="FJ534" s="155"/>
      <c r="FK534" s="155"/>
      <c r="FL534" s="155"/>
      <c r="FM534" s="155"/>
      <c r="FN534" s="155"/>
      <c r="FO534" s="155"/>
      <c r="FP534" s="155"/>
      <c r="FQ534" s="155"/>
      <c r="FR534" s="155"/>
      <c r="FS534" s="155"/>
      <c r="FT534" s="155"/>
      <c r="FU534" s="155"/>
      <c r="FV534" s="155"/>
      <c r="FW534" s="155"/>
      <c r="FX534" s="155"/>
      <c r="FY534" s="155"/>
      <c r="FZ534" s="155"/>
      <c r="GA534" s="155"/>
      <c r="GB534" s="155"/>
      <c r="GC534" s="155"/>
      <c r="GD534" s="155"/>
      <c r="GE534" s="155"/>
      <c r="GF534" s="155"/>
      <c r="GG534" s="155"/>
      <c r="GH534" s="155"/>
      <c r="GI534" s="155"/>
      <c r="GJ534" s="155"/>
      <c r="GK534" s="155"/>
      <c r="GL534" s="155"/>
      <c r="GM534" s="155"/>
      <c r="GN534" s="155"/>
      <c r="GO534" s="155"/>
      <c r="GP534" s="155"/>
      <c r="GQ534" s="155"/>
      <c r="GR534" s="155"/>
      <c r="GS534" s="155"/>
      <c r="GT534" s="155"/>
      <c r="GU534" s="155"/>
      <c r="GV534" s="155"/>
      <c r="GW534" s="155"/>
      <c r="GX534" s="155"/>
      <c r="GY534" s="155"/>
      <c r="GZ534" s="155"/>
      <c r="HA534" s="155"/>
      <c r="HB534" s="155"/>
      <c r="HC534" s="155"/>
      <c r="HD534" s="155"/>
      <c r="HE534" s="155"/>
      <c r="HF534" s="155"/>
      <c r="HG534" s="155"/>
      <c r="HH534" s="155"/>
      <c r="HI534" s="155"/>
      <c r="HJ534" s="155"/>
      <c r="HK534" s="155"/>
      <c r="HL534" s="155"/>
      <c r="HM534" s="155"/>
      <c r="HN534" s="155"/>
      <c r="HO534" s="155"/>
      <c r="HP534" s="155"/>
      <c r="HQ534" s="155"/>
      <c r="HR534" s="155"/>
      <c r="HS534" s="155"/>
      <c r="HT534" s="155"/>
      <c r="HU534" s="155"/>
      <c r="HV534" s="155"/>
      <c r="HW534" s="155"/>
      <c r="HX534" s="155"/>
      <c r="HY534" s="155"/>
      <c r="HZ534" s="155"/>
      <c r="IA534" s="155"/>
      <c r="IB534" s="155"/>
      <c r="IC534" s="155"/>
      <c r="ID534" s="155"/>
      <c r="IE534" s="155"/>
      <c r="IF534" s="155"/>
      <c r="IG534" s="155"/>
      <c r="IH534" s="155"/>
      <c r="II534" s="155"/>
      <c r="IJ534" s="155"/>
      <c r="IK534" s="155"/>
      <c r="IL534" s="155"/>
      <c r="IM534" s="155"/>
      <c r="IN534" s="155"/>
      <c r="IO534" s="155"/>
      <c r="IP534" s="155"/>
      <c r="IQ534" s="155"/>
      <c r="IR534" s="155"/>
      <c r="IS534" s="155"/>
      <c r="IT534" s="155"/>
      <c r="IU534" s="155"/>
      <c r="IV534" s="155"/>
      <c r="IW534" s="155"/>
      <c r="IX534" s="155"/>
      <c r="IY534" s="155"/>
      <c r="IZ534" s="155"/>
      <c r="JA534" s="155"/>
      <c r="JB534" s="155"/>
      <c r="JC534" s="155"/>
      <c r="JD534" s="155"/>
      <c r="JE534" s="155"/>
      <c r="JF534" s="155"/>
      <c r="JG534" s="155"/>
      <c r="JH534" s="155"/>
      <c r="JI534" s="155"/>
      <c r="JJ534" s="155"/>
      <c r="JK534" s="155"/>
      <c r="JL534" s="155"/>
      <c r="JM534" s="155"/>
      <c r="JN534" s="155"/>
      <c r="JO534" s="155"/>
      <c r="JP534" s="155"/>
      <c r="JQ534" s="155"/>
      <c r="JR534" s="155"/>
      <c r="JS534" s="155"/>
      <c r="JT534" s="155"/>
      <c r="JU534" s="155"/>
      <c r="JV534" s="155"/>
      <c r="JW534" s="155"/>
      <c r="JX534" s="155"/>
      <c r="JY534" s="155"/>
      <c r="JZ534" s="155"/>
      <c r="KA534" s="155"/>
      <c r="KB534" s="155"/>
      <c r="KC534" s="155"/>
      <c r="KD534" s="155"/>
      <c r="KE534" s="155"/>
      <c r="KF534" s="155"/>
      <c r="KG534" s="155"/>
      <c r="KH534" s="155"/>
      <c r="KI534" s="155"/>
      <c r="KJ534" s="155"/>
      <c r="KK534" s="155"/>
      <c r="KL534" s="155"/>
      <c r="KM534" s="155"/>
      <c r="KN534" s="155"/>
      <c r="KO534" s="155"/>
      <c r="KP534" s="155"/>
      <c r="KQ534" s="155"/>
      <c r="KR534" s="155"/>
      <c r="KS534" s="155"/>
      <c r="KT534" s="155"/>
      <c r="KU534" s="155"/>
      <c r="KV534" s="155"/>
      <c r="KW534" s="155"/>
      <c r="KX534" s="155"/>
      <c r="KY534" s="155"/>
      <c r="KZ534" s="155"/>
      <c r="LA534" s="155"/>
      <c r="LB534" s="155"/>
      <c r="LC534" s="155"/>
      <c r="LD534" s="155"/>
      <c r="LE534" s="155"/>
      <c r="LF534" s="155"/>
      <c r="LG534" s="155"/>
      <c r="LH534" s="155"/>
      <c r="LI534" s="155"/>
      <c r="LJ534" s="155"/>
      <c r="LK534" s="155"/>
      <c r="LL534" s="155"/>
      <c r="LM534" s="155"/>
      <c r="LN534" s="155"/>
      <c r="LO534" s="155"/>
      <c r="LP534" s="155"/>
      <c r="LQ534" s="155"/>
      <c r="LR534" s="155"/>
      <c r="LS534" s="155"/>
      <c r="LT534" s="155"/>
      <c r="LU534" s="155"/>
      <c r="LV534" s="155"/>
      <c r="LW534" s="155"/>
      <c r="LX534" s="155"/>
      <c r="LY534" s="155"/>
      <c r="LZ534" s="155"/>
      <c r="MA534" s="155"/>
      <c r="MB534" s="155"/>
      <c r="MC534" s="155"/>
      <c r="MD534" s="155"/>
      <c r="ME534" s="155"/>
      <c r="MF534" s="155"/>
      <c r="MG534" s="155"/>
      <c r="MH534" s="155"/>
      <c r="MI534" s="155"/>
      <c r="MJ534" s="155"/>
      <c r="MK534" s="155"/>
      <c r="ML534" s="155"/>
      <c r="MM534" s="155"/>
      <c r="MN534" s="155"/>
      <c r="MO534" s="155"/>
      <c r="MP534" s="155"/>
      <c r="MQ534" s="155"/>
      <c r="MR534" s="155"/>
      <c r="MS534" s="155"/>
      <c r="MT534" s="155"/>
      <c r="MU534" s="155"/>
      <c r="MV534" s="155"/>
      <c r="MW534" s="155"/>
      <c r="MX534" s="155"/>
      <c r="MY534" s="155"/>
      <c r="MZ534" s="155"/>
      <c r="NA534" s="155"/>
      <c r="NB534" s="155"/>
      <c r="NC534" s="155"/>
      <c r="ND534" s="155"/>
      <c r="NE534" s="155"/>
      <c r="NF534" s="155"/>
      <c r="NG534" s="155"/>
      <c r="NH534" s="155"/>
      <c r="NI534" s="155"/>
      <c r="NJ534" s="155"/>
      <c r="NK534" s="155"/>
      <c r="NL534" s="155"/>
      <c r="NM534" s="155"/>
      <c r="NN534" s="155"/>
      <c r="NO534" s="155"/>
      <c r="NP534" s="155"/>
      <c r="NQ534" s="155"/>
      <c r="NR534" s="155"/>
      <c r="NS534" s="155"/>
      <c r="NT534" s="155"/>
      <c r="NU534" s="155"/>
      <c r="NV534" s="155"/>
      <c r="NW534" s="155"/>
      <c r="NX534" s="155"/>
      <c r="NY534" s="155"/>
      <c r="NZ534" s="155"/>
      <c r="OA534" s="155"/>
      <c r="OB534" s="155"/>
      <c r="OC534" s="155"/>
      <c r="OD534" s="155"/>
      <c r="OE534" s="155"/>
      <c r="OF534" s="155"/>
      <c r="OG534" s="155"/>
      <c r="OH534" s="155"/>
      <c r="OI534" s="155"/>
      <c r="OJ534" s="155"/>
      <c r="OK534" s="155"/>
      <c r="OL534" s="155"/>
      <c r="OM534" s="155"/>
      <c r="ON534" s="155"/>
      <c r="OO534" s="155"/>
      <c r="OP534" s="155"/>
      <c r="OQ534" s="155"/>
      <c r="OR534" s="155"/>
      <c r="OS534" s="155"/>
      <c r="OT534" s="155"/>
      <c r="OU534" s="155"/>
      <c r="OV534" s="155"/>
      <c r="OW534" s="155"/>
      <c r="OX534" s="155"/>
      <c r="OY534" s="155"/>
      <c r="OZ534" s="155"/>
      <c r="PA534" s="155"/>
      <c r="PB534" s="155"/>
      <c r="PC534" s="155"/>
      <c r="PD534" s="155"/>
      <c r="PE534" s="155"/>
      <c r="PF534" s="155"/>
      <c r="PG534" s="155"/>
      <c r="PH534" s="155"/>
      <c r="PI534" s="155"/>
      <c r="PJ534" s="155"/>
      <c r="PK534" s="155"/>
      <c r="PL534" s="155"/>
      <c r="PM534" s="155"/>
      <c r="PN534" s="155"/>
      <c r="PO534" s="155"/>
      <c r="PP534" s="155"/>
      <c r="PQ534" s="155"/>
      <c r="PR534" s="155"/>
      <c r="PS534" s="155"/>
      <c r="PT534" s="155"/>
      <c r="PU534" s="155"/>
      <c r="PV534" s="155"/>
      <c r="PW534" s="155"/>
      <c r="PX534" s="155"/>
      <c r="PY534" s="155"/>
      <c r="PZ534" s="155"/>
      <c r="QA534" s="155"/>
      <c r="QB534" s="155"/>
      <c r="QC534" s="155"/>
      <c r="QD534" s="155"/>
      <c r="QE534" s="155"/>
      <c r="QF534" s="155"/>
      <c r="QG534" s="155"/>
      <c r="QH534" s="155"/>
      <c r="QI534" s="155"/>
      <c r="QJ534" s="155"/>
      <c r="QK534" s="155"/>
      <c r="QL534" s="155"/>
      <c r="QM534" s="155"/>
      <c r="QN534" s="155"/>
      <c r="QO534" s="155"/>
      <c r="QP534" s="155"/>
      <c r="QQ534" s="155"/>
      <c r="QR534" s="155"/>
      <c r="QS534" s="155"/>
      <c r="QT534" s="155"/>
      <c r="QU534" s="155"/>
      <c r="QV534" s="155"/>
      <c r="QW534" s="155"/>
      <c r="QX534" s="155"/>
      <c r="QY534" s="155"/>
      <c r="QZ534" s="155"/>
      <c r="RA534" s="155"/>
      <c r="RB534" s="155"/>
      <c r="RC534" s="155"/>
      <c r="RD534" s="155"/>
      <c r="RE534" s="155"/>
      <c r="RF534" s="155"/>
      <c r="RG534" s="155"/>
      <c r="RH534" s="155"/>
      <c r="RI534" s="155"/>
      <c r="RJ534" s="155"/>
      <c r="RK534" s="155"/>
      <c r="RL534" s="155"/>
      <c r="RM534" s="155"/>
      <c r="RN534" s="155"/>
      <c r="RO534" s="155"/>
      <c r="RP534" s="155"/>
      <c r="RQ534" s="155"/>
      <c r="RR534" s="155"/>
      <c r="RS534" s="155"/>
      <c r="RT534" s="155"/>
      <c r="RU534" s="155"/>
      <c r="RV534" s="155"/>
      <c r="RW534" s="155"/>
      <c r="RX534" s="155"/>
      <c r="RY534" s="155"/>
      <c r="RZ534" s="155"/>
      <c r="SA534" s="155"/>
      <c r="SB534" s="155"/>
      <c r="SC534" s="155"/>
      <c r="SD534" s="155"/>
      <c r="SE534" s="155"/>
      <c r="SF534" s="155"/>
      <c r="SG534" s="155"/>
      <c r="SH534" s="155"/>
      <c r="SI534" s="155"/>
      <c r="SJ534" s="155"/>
      <c r="SK534" s="155"/>
      <c r="SL534" s="155"/>
      <c r="SM534" s="155"/>
      <c r="SN534" s="155"/>
      <c r="SO534" s="155"/>
      <c r="SP534" s="155"/>
      <c r="SQ534" s="155"/>
      <c r="SR534" s="155"/>
      <c r="SS534" s="155"/>
      <c r="ST534" s="155"/>
      <c r="SU534" s="155"/>
      <c r="SV534" s="155"/>
      <c r="SW534" s="155"/>
      <c r="SX534" s="155"/>
      <c r="SY534" s="155"/>
      <c r="SZ534" s="155"/>
      <c r="TA534" s="155"/>
      <c r="TB534" s="155"/>
      <c r="TC534" s="155"/>
      <c r="TD534" s="155"/>
      <c r="TE534" s="155"/>
      <c r="TF534" s="155"/>
      <c r="TG534" s="155"/>
      <c r="TH534" s="155"/>
      <c r="TI534" s="155"/>
      <c r="TJ534" s="155"/>
      <c r="TK534" s="155"/>
      <c r="TL534" s="155"/>
      <c r="TM534" s="155"/>
      <c r="TN534" s="155"/>
      <c r="TO534" s="155"/>
      <c r="TP534" s="155"/>
      <c r="TQ534" s="155"/>
      <c r="TR534" s="155"/>
      <c r="TS534" s="155"/>
      <c r="TT534" s="155"/>
      <c r="TU534" s="155"/>
      <c r="TV534" s="155"/>
      <c r="TW534" s="155"/>
      <c r="TX534" s="155"/>
      <c r="TY534" s="155"/>
      <c r="TZ534" s="155"/>
      <c r="UA534" s="155"/>
      <c r="UB534" s="155"/>
      <c r="UC534" s="155"/>
      <c r="UD534" s="155"/>
      <c r="UE534" s="155"/>
      <c r="UF534" s="155"/>
      <c r="UG534" s="155"/>
      <c r="UH534" s="155"/>
      <c r="UI534" s="155"/>
      <c r="UJ534" s="155"/>
      <c r="UK534" s="155"/>
      <c r="UL534" s="155"/>
      <c r="UM534" s="155"/>
      <c r="UN534" s="155"/>
      <c r="UO534" s="155"/>
      <c r="UP534" s="155"/>
      <c r="UQ534" s="155"/>
      <c r="UR534" s="155"/>
      <c r="US534" s="155"/>
      <c r="UT534" s="155"/>
      <c r="UU534" s="155"/>
      <c r="UV534" s="155"/>
      <c r="UW534" s="155"/>
      <c r="UX534" s="155"/>
      <c r="UY534" s="155"/>
      <c r="UZ534" s="155"/>
      <c r="VA534" s="155"/>
      <c r="VB534" s="155"/>
      <c r="VC534" s="155"/>
      <c r="VD534" s="155"/>
      <c r="VE534" s="155"/>
      <c r="VF534" s="155"/>
      <c r="VG534" s="155"/>
      <c r="VH534" s="155"/>
      <c r="VI534" s="155"/>
      <c r="VJ534" s="155"/>
      <c r="VK534" s="155"/>
      <c r="VL534" s="155"/>
      <c r="VM534" s="155"/>
      <c r="VN534" s="155"/>
      <c r="VO534" s="155"/>
      <c r="VP534" s="155"/>
      <c r="VQ534" s="155"/>
      <c r="VR534" s="155"/>
      <c r="VS534" s="155"/>
      <c r="VT534" s="155"/>
      <c r="VU534" s="155"/>
      <c r="VV534" s="155"/>
      <c r="VW534" s="155"/>
      <c r="VX534" s="155"/>
      <c r="VY534" s="155"/>
      <c r="VZ534" s="155"/>
      <c r="WA534" s="155"/>
      <c r="WB534" s="155"/>
      <c r="WC534" s="155"/>
      <c r="WD534" s="155"/>
      <c r="WE534" s="155"/>
      <c r="WF534" s="155"/>
      <c r="WG534" s="155"/>
      <c r="WH534" s="155"/>
      <c r="WI534" s="155"/>
      <c r="WJ534" s="155"/>
      <c r="WK534" s="155"/>
      <c r="WL534" s="155"/>
      <c r="WM534" s="155"/>
      <c r="WN534" s="155"/>
      <c r="WO534" s="155"/>
      <c r="WP534" s="155"/>
      <c r="WQ534" s="155"/>
      <c r="WR534" s="155"/>
      <c r="WS534" s="155"/>
      <c r="WT534" s="155"/>
      <c r="WU534" s="155"/>
      <c r="WV534" s="155"/>
      <c r="WW534" s="155"/>
      <c r="WX534" s="155"/>
      <c r="WY534" s="155"/>
      <c r="WZ534" s="155"/>
      <c r="XA534" s="155"/>
      <c r="XB534" s="155"/>
      <c r="XC534" s="155"/>
      <c r="XD534" s="155"/>
      <c r="XE534" s="155"/>
      <c r="XF534" s="155"/>
      <c r="XG534" s="155"/>
      <c r="XH534" s="155"/>
      <c r="XI534" s="155"/>
      <c r="XJ534" s="155"/>
      <c r="XK534" s="155"/>
      <c r="XL534" s="155"/>
      <c r="XM534" s="155"/>
      <c r="XN534" s="155"/>
      <c r="XO534" s="155"/>
      <c r="XP534" s="155"/>
      <c r="XQ534" s="155"/>
      <c r="XR534" s="155"/>
      <c r="XS534" s="155"/>
      <c r="XT534" s="155"/>
      <c r="XU534" s="155"/>
      <c r="XV534" s="155"/>
      <c r="XW534" s="155"/>
      <c r="XX534" s="155"/>
      <c r="XY534" s="155"/>
      <c r="XZ534" s="155"/>
      <c r="YA534" s="155"/>
      <c r="YB534" s="155"/>
      <c r="YC534" s="155"/>
      <c r="YD534" s="155"/>
      <c r="YE534" s="155"/>
      <c r="YF534" s="155"/>
      <c r="YG534" s="155"/>
      <c r="YH534" s="155"/>
      <c r="YI534" s="155"/>
      <c r="YJ534" s="155"/>
      <c r="YK534" s="155"/>
      <c r="YL534" s="155"/>
      <c r="YM534" s="155"/>
      <c r="YN534" s="155"/>
      <c r="YO534" s="155"/>
      <c r="YP534" s="155"/>
      <c r="YQ534" s="155"/>
      <c r="YR534" s="155"/>
      <c r="YS534" s="155"/>
      <c r="YT534" s="155"/>
      <c r="YU534" s="155"/>
      <c r="YV534" s="155"/>
      <c r="YW534" s="155"/>
      <c r="YX534" s="155"/>
      <c r="YY534" s="155"/>
      <c r="YZ534" s="155"/>
      <c r="ZA534" s="155"/>
      <c r="ZB534" s="155"/>
      <c r="ZC534" s="155"/>
      <c r="ZD534" s="155"/>
      <c r="ZE534" s="155"/>
      <c r="ZF534" s="155"/>
      <c r="ZG534" s="155"/>
      <c r="ZH534" s="155"/>
      <c r="ZI534" s="155"/>
      <c r="ZJ534" s="155"/>
      <c r="ZK534" s="155"/>
      <c r="ZL534" s="155"/>
      <c r="ZM534" s="155"/>
      <c r="ZN534" s="155"/>
      <c r="ZO534" s="155"/>
      <c r="ZP534" s="155"/>
      <c r="ZQ534" s="155"/>
      <c r="ZR534" s="155"/>
      <c r="ZS534" s="155"/>
      <c r="ZT534" s="155"/>
      <c r="ZU534" s="155"/>
      <c r="ZV534" s="155"/>
      <c r="ZW534" s="155"/>
      <c r="ZX534" s="155"/>
      <c r="ZY534" s="155"/>
      <c r="ZZ534" s="155"/>
      <c r="AAA534" s="155"/>
      <c r="AAB534" s="155"/>
      <c r="AAC534" s="155"/>
      <c r="AAD534" s="155"/>
      <c r="AAE534" s="155"/>
      <c r="AAF534" s="155"/>
      <c r="AAG534" s="155"/>
      <c r="AAH534" s="155"/>
      <c r="AAI534" s="155"/>
      <c r="AAJ534" s="155"/>
      <c r="AAK534" s="155"/>
      <c r="AAL534" s="155"/>
      <c r="AAM534" s="155"/>
      <c r="AAN534" s="155"/>
      <c r="AAO534" s="155"/>
      <c r="AAP534" s="155"/>
      <c r="AAQ534" s="155"/>
      <c r="AAR534" s="155"/>
      <c r="AAS534" s="155"/>
      <c r="AAT534" s="155"/>
      <c r="AAU534" s="155"/>
      <c r="AAV534" s="155"/>
      <c r="AAW534" s="155"/>
      <c r="AAX534" s="155"/>
      <c r="AAY534" s="155"/>
      <c r="AAZ534" s="155"/>
      <c r="ABA534" s="155"/>
      <c r="ABB534" s="155"/>
      <c r="ABC534" s="155"/>
      <c r="ABD534" s="155"/>
      <c r="ABE534" s="155"/>
      <c r="ABF534" s="155"/>
      <c r="ABG534" s="155"/>
      <c r="ABH534" s="155"/>
      <c r="ABI534" s="155"/>
      <c r="ABJ534" s="155"/>
      <c r="ABK534" s="155"/>
      <c r="ABL534" s="155"/>
      <c r="ABM534" s="155"/>
      <c r="ABN534" s="155"/>
      <c r="ABO534" s="155"/>
      <c r="ABP534" s="155"/>
      <c r="ABQ534" s="155"/>
      <c r="ABR534" s="155"/>
      <c r="ABS534" s="155"/>
      <c r="ABT534" s="155"/>
      <c r="ABU534" s="155"/>
      <c r="ABV534" s="155"/>
      <c r="ABW534" s="155"/>
      <c r="ABX534" s="155"/>
      <c r="ABY534" s="155"/>
      <c r="ABZ534" s="155"/>
      <c r="ACA534" s="155"/>
      <c r="ACB534" s="155"/>
      <c r="ACC534" s="155"/>
      <c r="ACD534" s="155"/>
      <c r="ACE534" s="155"/>
      <c r="ACF534" s="155"/>
      <c r="ACG534" s="155"/>
      <c r="ACH534" s="155"/>
      <c r="ACI534" s="155"/>
      <c r="ACJ534" s="155"/>
      <c r="ACK534" s="155"/>
      <c r="ACL534" s="155"/>
      <c r="ACM534" s="155"/>
      <c r="ACN534" s="155"/>
      <c r="ACO534" s="155"/>
      <c r="ACP534" s="155"/>
      <c r="ACQ534" s="155"/>
      <c r="ACR534" s="155"/>
      <c r="ACS534" s="155"/>
      <c r="ACT534" s="155"/>
      <c r="ACU534" s="155"/>
      <c r="ACV534" s="155"/>
      <c r="ACW534" s="155"/>
      <c r="ACX534" s="155"/>
      <c r="ACY534" s="155"/>
      <c r="ACZ534" s="155"/>
      <c r="ADA534" s="155"/>
      <c r="ADB534" s="155"/>
      <c r="ADC534" s="155"/>
      <c r="ADD534" s="155"/>
      <c r="ADE534" s="155"/>
      <c r="ADF534" s="155"/>
      <c r="ADG534" s="155"/>
      <c r="ADH534" s="155"/>
      <c r="ADI534" s="155"/>
      <c r="ADJ534" s="155"/>
      <c r="ADK534" s="155"/>
      <c r="ADL534" s="155"/>
      <c r="ADM534" s="155"/>
      <c r="ADN534" s="155"/>
      <c r="ADO534" s="155"/>
      <c r="ADP534" s="155"/>
      <c r="ADQ534" s="155"/>
      <c r="ADR534" s="155"/>
      <c r="ADS534" s="155"/>
      <c r="ADT534" s="155"/>
      <c r="ADU534" s="155"/>
      <c r="ADV534" s="155"/>
      <c r="ADW534" s="155"/>
      <c r="ADX534" s="155"/>
      <c r="ADY534" s="155"/>
      <c r="ADZ534" s="155"/>
      <c r="AEA534" s="155"/>
      <c r="AEB534" s="155"/>
      <c r="AEC534" s="155"/>
      <c r="AED534" s="155"/>
      <c r="AEE534" s="155"/>
      <c r="AEF534" s="155"/>
      <c r="AEG534" s="155"/>
      <c r="AEH534" s="155"/>
      <c r="AEI534" s="155"/>
      <c r="AEJ534" s="155"/>
      <c r="AEK534" s="155"/>
      <c r="AEL534" s="155"/>
      <c r="AEM534" s="155"/>
      <c r="AEN534" s="155"/>
      <c r="AEO534" s="155"/>
      <c r="AEP534" s="155"/>
      <c r="AEQ534" s="155"/>
      <c r="AER534" s="155"/>
      <c r="AES534" s="155"/>
      <c r="AET534" s="155"/>
      <c r="AEU534" s="155"/>
      <c r="AEV534" s="155"/>
      <c r="AEW534" s="155"/>
      <c r="AEX534" s="155"/>
      <c r="AEY534" s="155"/>
      <c r="AEZ534" s="155"/>
      <c r="AFA534" s="155"/>
      <c r="AFB534" s="155"/>
      <c r="AFC534" s="155"/>
      <c r="AFD534" s="155"/>
      <c r="AFE534" s="155"/>
      <c r="AFF534" s="155"/>
      <c r="AFG534" s="155"/>
      <c r="AFH534" s="155"/>
      <c r="AFI534" s="155"/>
      <c r="AFJ534" s="155"/>
      <c r="AFK534" s="155"/>
      <c r="AFL534" s="155"/>
      <c r="AFM534" s="155"/>
      <c r="AFN534" s="155"/>
      <c r="AFO534" s="155"/>
      <c r="AFP534" s="155"/>
      <c r="AFQ534" s="155"/>
      <c r="AFR534" s="155"/>
      <c r="AFS534" s="155"/>
      <c r="AFT534" s="155"/>
      <c r="AFU534" s="155"/>
      <c r="AFV534" s="155"/>
      <c r="AFW534" s="155"/>
      <c r="AFX534" s="155"/>
      <c r="AFY534" s="155"/>
      <c r="AFZ534" s="155"/>
      <c r="AGA534" s="155"/>
      <c r="AGB534" s="155"/>
      <c r="AGC534" s="155"/>
      <c r="AGD534" s="155"/>
      <c r="AGE534" s="155"/>
      <c r="AGF534" s="155"/>
      <c r="AGG534" s="155"/>
      <c r="AGH534" s="155"/>
      <c r="AGI534" s="155"/>
      <c r="AGJ534" s="155"/>
      <c r="AGK534" s="155"/>
      <c r="AGL534" s="155"/>
      <c r="AGM534" s="155"/>
      <c r="AGN534" s="155"/>
      <c r="AGO534" s="155"/>
      <c r="AGP534" s="155"/>
      <c r="AGQ534" s="155"/>
      <c r="AGR534" s="155"/>
      <c r="AGS534" s="155"/>
      <c r="AGT534" s="155"/>
      <c r="AGU534" s="155"/>
      <c r="AGV534" s="155"/>
      <c r="AGW534" s="155"/>
      <c r="AGX534" s="155"/>
      <c r="AGY534" s="155"/>
      <c r="AGZ534" s="155"/>
      <c r="AHA534" s="155"/>
      <c r="AHB534" s="155"/>
      <c r="AHC534" s="155"/>
      <c r="AHD534" s="155"/>
      <c r="AHE534" s="155"/>
      <c r="AHF534" s="155"/>
      <c r="AHG534" s="155"/>
      <c r="AHH534" s="155"/>
      <c r="AHI534" s="155"/>
      <c r="AHJ534" s="155"/>
      <c r="AHK534" s="155"/>
      <c r="AHL534" s="155"/>
      <c r="AHM534" s="155"/>
      <c r="AHN534" s="155"/>
      <c r="AHO534" s="155"/>
      <c r="AHP534" s="155"/>
      <c r="AHQ534" s="155"/>
      <c r="AHR534" s="155"/>
      <c r="AHS534" s="155"/>
      <c r="AHT534" s="155"/>
      <c r="AHU534" s="155"/>
      <c r="AHV534" s="155"/>
      <c r="AHW534" s="155"/>
      <c r="AHX534" s="155"/>
      <c r="AHY534" s="155"/>
      <c r="AHZ534" s="155"/>
      <c r="AIA534" s="155"/>
      <c r="AIB534" s="155"/>
      <c r="AIC534" s="155"/>
      <c r="AID534" s="155"/>
      <c r="AIE534" s="155"/>
      <c r="AIF534" s="155"/>
      <c r="AIG534" s="155"/>
      <c r="AIH534" s="155"/>
      <c r="AII534" s="155"/>
      <c r="AIJ534" s="155"/>
      <c r="AIK534" s="155"/>
      <c r="AIL534" s="155"/>
      <c r="AIM534" s="155"/>
      <c r="AIN534" s="155"/>
      <c r="AIO534" s="155"/>
      <c r="AIP534" s="155"/>
      <c r="AIQ534" s="155"/>
      <c r="AIR534" s="155"/>
      <c r="AIS534" s="155"/>
      <c r="AIT534" s="155"/>
      <c r="AIU534" s="155"/>
      <c r="AIV534" s="155"/>
      <c r="AIW534" s="155"/>
      <c r="AIX534" s="155"/>
      <c r="AIY534" s="155"/>
      <c r="AIZ534" s="155"/>
      <c r="AJA534" s="155"/>
      <c r="AJB534" s="155"/>
      <c r="AJC534" s="155"/>
      <c r="AJD534" s="155"/>
      <c r="AJE534" s="155"/>
      <c r="AJF534" s="155"/>
      <c r="AJG534" s="155"/>
      <c r="AJH534" s="155"/>
      <c r="AJI534" s="155"/>
      <c r="AJJ534" s="155"/>
      <c r="AJK534" s="155"/>
      <c r="AJL534" s="155"/>
      <c r="AJM534" s="155"/>
      <c r="AJN534" s="155"/>
      <c r="AJO534" s="155"/>
      <c r="AJP534" s="155"/>
      <c r="AJQ534" s="155"/>
      <c r="AJR534" s="155"/>
      <c r="AJS534" s="155"/>
      <c r="AJT534" s="155"/>
      <c r="AJU534" s="155"/>
      <c r="AJV534" s="155"/>
      <c r="AJW534" s="155"/>
      <c r="AJX534" s="155"/>
      <c r="AJY534" s="155"/>
      <c r="AJZ534" s="155"/>
      <c r="AKA534" s="155"/>
      <c r="AKB534" s="155"/>
      <c r="AKC534" s="155"/>
      <c r="AKD534" s="155"/>
      <c r="AKE534" s="155"/>
      <c r="AKF534" s="155"/>
      <c r="AKG534" s="155"/>
      <c r="AKH534" s="155"/>
      <c r="AKI534" s="155"/>
      <c r="AKJ534" s="155"/>
      <c r="AKK534" s="155"/>
      <c r="AKL534" s="155"/>
      <c r="AKM534" s="155"/>
      <c r="AKN534" s="155"/>
      <c r="AKO534" s="155"/>
      <c r="AKP534" s="155"/>
      <c r="AKQ534" s="155"/>
      <c r="AKR534" s="155"/>
      <c r="AKS534" s="155"/>
      <c r="AKT534" s="155"/>
      <c r="AKU534" s="155"/>
      <c r="AKV534" s="155"/>
      <c r="AKW534" s="155"/>
      <c r="AKX534" s="155"/>
      <c r="AKY534" s="155"/>
      <c r="AKZ534" s="155"/>
      <c r="ALA534" s="155"/>
      <c r="ALB534" s="155"/>
      <c r="ALC534" s="155"/>
      <c r="ALD534" s="155"/>
      <c r="ALE534" s="155"/>
      <c r="ALF534" s="155"/>
      <c r="ALG534" s="155"/>
      <c r="ALH534" s="155"/>
      <c r="ALI534" s="155"/>
      <c r="ALJ534" s="155"/>
      <c r="ALK534" s="155"/>
      <c r="ALL534" s="155"/>
      <c r="ALM534" s="155"/>
      <c r="ALN534" s="155"/>
      <c r="ALO534" s="155"/>
      <c r="ALP534" s="155"/>
      <c r="ALQ534" s="155"/>
      <c r="ALR534" s="155"/>
      <c r="ALS534" s="155"/>
      <c r="ALT534" s="155"/>
      <c r="ALU534" s="155"/>
      <c r="ALV534" s="155"/>
      <c r="ALW534" s="155"/>
      <c r="ALX534" s="155"/>
      <c r="ALY534" s="155"/>
      <c r="ALZ534" s="155"/>
      <c r="AMA534" s="155"/>
      <c r="AMB534" s="155"/>
      <c r="AMC534" s="155"/>
      <c r="AMD534" s="155"/>
      <c r="AME534" s="155"/>
      <c r="AMF534" s="155"/>
      <c r="AMG534" s="155"/>
      <c r="AMH534" s="155"/>
      <c r="AMI534" s="155"/>
      <c r="AMJ534" s="155"/>
      <c r="AMK534" s="155"/>
      <c r="AML534" s="155"/>
      <c r="AMM534" s="155"/>
      <c r="AMN534" s="155"/>
      <c r="AMO534" s="155"/>
      <c r="AMP534" s="155"/>
      <c r="AMQ534" s="155"/>
      <c r="AMR534" s="155"/>
      <c r="AMS534" s="155"/>
      <c r="AMT534" s="155"/>
      <c r="AMU534" s="155"/>
      <c r="AMV534" s="155"/>
      <c r="AMW534" s="155"/>
      <c r="AMX534" s="155"/>
      <c r="AMY534" s="155"/>
      <c r="AMZ534" s="155"/>
      <c r="ANA534" s="155"/>
      <c r="ANB534" s="155"/>
      <c r="ANC534" s="155"/>
      <c r="AND534" s="155"/>
      <c r="ANE534" s="155"/>
      <c r="ANF534" s="155"/>
      <c r="ANG534" s="155"/>
      <c r="ANH534" s="155"/>
      <c r="ANI534" s="155"/>
      <c r="ANJ534" s="155"/>
      <c r="ANK534" s="155"/>
      <c r="ANL534" s="155"/>
      <c r="ANM534" s="155"/>
      <c r="ANN534" s="155"/>
      <c r="ANO534" s="155"/>
      <c r="ANP534" s="155"/>
      <c r="ANQ534" s="155"/>
      <c r="ANR534" s="155"/>
      <c r="ANS534" s="155"/>
      <c r="ANT534" s="155"/>
      <c r="ANU534" s="155"/>
      <c r="ANV534" s="155"/>
      <c r="ANW534" s="155"/>
      <c r="ANX534" s="155"/>
      <c r="ANY534" s="155"/>
      <c r="ANZ534" s="155"/>
      <c r="AOA534" s="155"/>
      <c r="AOB534" s="155"/>
      <c r="AOC534" s="155"/>
      <c r="AOD534" s="155"/>
      <c r="AOE534" s="155"/>
      <c r="AOF534" s="155"/>
      <c r="AOG534" s="155"/>
      <c r="AOH534" s="155"/>
      <c r="AOI534" s="155"/>
      <c r="AOJ534" s="155"/>
      <c r="AOK534" s="155"/>
      <c r="AOL534" s="155"/>
      <c r="AOM534" s="155"/>
      <c r="AON534" s="155"/>
      <c r="AOO534" s="155"/>
      <c r="AOP534" s="155"/>
      <c r="AOQ534" s="155"/>
      <c r="AOR534" s="155"/>
      <c r="AOS534" s="155"/>
      <c r="AOT534" s="155"/>
      <c r="AOU534" s="155"/>
      <c r="AOV534" s="155"/>
      <c r="AOW534" s="155"/>
      <c r="AOX534" s="155"/>
      <c r="AOY534" s="155"/>
      <c r="AOZ534" s="155"/>
      <c r="APA534" s="155"/>
      <c r="APB534" s="155"/>
      <c r="APC534" s="155"/>
      <c r="APD534" s="155"/>
      <c r="APE534" s="155"/>
      <c r="APF534" s="155"/>
      <c r="APG534" s="155"/>
      <c r="APH534" s="155"/>
      <c r="API534" s="155"/>
      <c r="APJ534" s="155"/>
      <c r="APK534" s="155"/>
      <c r="APL534" s="155"/>
      <c r="APM534" s="155"/>
      <c r="APN534" s="155"/>
      <c r="APO534" s="155"/>
      <c r="APP534" s="155"/>
      <c r="APQ534" s="155"/>
      <c r="APR534" s="155"/>
      <c r="APS534" s="155"/>
      <c r="APT534" s="155"/>
      <c r="APU534" s="155"/>
      <c r="APV534" s="155"/>
      <c r="APW534" s="155"/>
      <c r="APX534" s="155"/>
      <c r="APY534" s="155"/>
      <c r="APZ534" s="155"/>
      <c r="AQA534" s="155"/>
      <c r="AQB534" s="155"/>
      <c r="AQC534" s="155"/>
      <c r="AQD534" s="155"/>
      <c r="AQE534" s="155"/>
      <c r="AQF534" s="155"/>
      <c r="AQG534" s="155"/>
      <c r="AQH534" s="155"/>
      <c r="AQI534" s="155"/>
      <c r="AQJ534" s="155"/>
      <c r="AQK534" s="155"/>
      <c r="AQL534" s="155"/>
      <c r="AQM534" s="155"/>
      <c r="AQN534" s="155"/>
      <c r="AQO534" s="155"/>
      <c r="AQP534" s="155"/>
      <c r="AQQ534" s="155"/>
      <c r="AQR534" s="155"/>
      <c r="AQS534" s="155"/>
      <c r="AQT534" s="155"/>
      <c r="AQU534" s="155"/>
      <c r="AQV534" s="155"/>
      <c r="AQW534" s="155"/>
      <c r="AQX534" s="155"/>
      <c r="AQY534" s="155"/>
      <c r="AQZ534" s="155"/>
      <c r="ARA534" s="155"/>
      <c r="ARB534" s="155"/>
      <c r="ARC534" s="155"/>
      <c r="ARD534" s="155"/>
      <c r="ARE534" s="155"/>
      <c r="ARF534" s="155"/>
      <c r="ARG534" s="155"/>
      <c r="ARH534" s="155"/>
      <c r="ARI534" s="155"/>
      <c r="ARJ534" s="155"/>
      <c r="ARK534" s="155"/>
      <c r="ARL534" s="155"/>
      <c r="ARM534" s="155"/>
      <c r="ARN534" s="155"/>
      <c r="ARO534" s="155"/>
      <c r="ARP534" s="155"/>
      <c r="ARQ534" s="155"/>
      <c r="ARR534" s="155"/>
      <c r="ARS534" s="155"/>
      <c r="ART534" s="155"/>
      <c r="ARU534" s="155"/>
      <c r="ARV534" s="155"/>
      <c r="ARW534" s="155"/>
      <c r="ARX534" s="155"/>
      <c r="ARY534" s="155"/>
      <c r="ARZ534" s="155"/>
      <c r="ASA534" s="155"/>
      <c r="ASB534" s="155"/>
      <c r="ASC534" s="155"/>
      <c r="ASD534" s="155"/>
      <c r="ASE534" s="155"/>
      <c r="ASF534" s="155"/>
      <c r="ASG534" s="155"/>
      <c r="ASH534" s="155"/>
      <c r="ASI534" s="155"/>
      <c r="ASJ534" s="155"/>
      <c r="ASK534" s="155"/>
      <c r="ASL534" s="155"/>
      <c r="ASM534" s="155"/>
      <c r="ASN534" s="155"/>
      <c r="ASO534" s="155"/>
      <c r="ASP534" s="155"/>
      <c r="ASQ534" s="155"/>
      <c r="ASR534" s="155"/>
      <c r="ASS534" s="155"/>
      <c r="AST534" s="155"/>
      <c r="ASU534" s="155"/>
      <c r="ASV534" s="155"/>
      <c r="ASW534" s="155"/>
      <c r="ASX534" s="155"/>
      <c r="ASY534" s="155"/>
      <c r="ASZ534" s="155"/>
      <c r="ATA534" s="155"/>
      <c r="ATB534" s="155"/>
      <c r="ATC534" s="155"/>
      <c r="ATD534" s="155"/>
      <c r="ATE534" s="155"/>
      <c r="ATF534" s="155"/>
      <c r="ATG534" s="155"/>
      <c r="ATH534" s="155"/>
      <c r="ATI534" s="155"/>
      <c r="ATJ534" s="155"/>
      <c r="ATK534" s="155"/>
      <c r="ATL534" s="155"/>
      <c r="ATM534" s="155"/>
      <c r="ATN534" s="155"/>
      <c r="ATO534" s="155"/>
      <c r="ATP534" s="155"/>
      <c r="ATQ534" s="155"/>
      <c r="ATR534" s="155"/>
      <c r="ATS534" s="155"/>
      <c r="ATT534" s="155"/>
      <c r="ATU534" s="155"/>
      <c r="ATV534" s="155"/>
      <c r="ATW534" s="155"/>
      <c r="ATX534" s="155"/>
      <c r="ATY534" s="155"/>
      <c r="ATZ534" s="155"/>
      <c r="AUA534" s="155"/>
      <c r="AUB534" s="155"/>
      <c r="AUC534" s="155"/>
      <c r="AUD534" s="155"/>
      <c r="AUE534" s="155"/>
      <c r="AUF534" s="155"/>
      <c r="AUG534" s="155"/>
      <c r="AUH534" s="155"/>
      <c r="AUI534" s="155"/>
      <c r="AUJ534" s="155"/>
      <c r="AUK534" s="155"/>
      <c r="AUL534" s="155"/>
      <c r="AUM534" s="155"/>
      <c r="AUN534" s="155"/>
      <c r="AUO534" s="155"/>
      <c r="AUP534" s="155"/>
      <c r="AUQ534" s="155"/>
      <c r="AUR534" s="155"/>
      <c r="AUS534" s="155"/>
      <c r="AUT534" s="155"/>
      <c r="AUU534" s="155"/>
      <c r="AUV534" s="155"/>
      <c r="AUW534" s="155"/>
      <c r="AUX534" s="155"/>
      <c r="AUY534" s="155"/>
      <c r="AUZ534" s="155"/>
      <c r="AVA534" s="155"/>
      <c r="AVB534" s="155"/>
      <c r="AVC534" s="155"/>
      <c r="AVD534" s="155"/>
      <c r="AVE534" s="155"/>
      <c r="AVF534" s="155"/>
      <c r="AVG534" s="155"/>
      <c r="AVH534" s="155"/>
      <c r="AVI534" s="155"/>
      <c r="AVJ534" s="155"/>
      <c r="AVK534" s="155"/>
      <c r="AVL534" s="155"/>
      <c r="AVM534" s="155"/>
      <c r="AVN534" s="155"/>
      <c r="AVO534" s="155"/>
      <c r="AVP534" s="155"/>
      <c r="AVQ534" s="155"/>
      <c r="AVR534" s="155"/>
      <c r="AVS534" s="155"/>
      <c r="AVT534" s="155"/>
      <c r="AVU534" s="155"/>
      <c r="AVV534" s="155"/>
      <c r="AVW534" s="155"/>
      <c r="AVX534" s="155"/>
      <c r="AVY534" s="155"/>
      <c r="AVZ534" s="155"/>
      <c r="AWA534" s="155"/>
      <c r="AWB534" s="155"/>
      <c r="AWC534" s="155"/>
      <c r="AWD534" s="155"/>
      <c r="AWE534" s="155"/>
      <c r="AWF534" s="155"/>
      <c r="AWG534" s="155"/>
      <c r="AWH534" s="155"/>
      <c r="AWI534" s="155"/>
      <c r="AWJ534" s="155"/>
      <c r="AWK534" s="155"/>
      <c r="AWL534" s="155"/>
      <c r="AWM534" s="155"/>
      <c r="AWN534" s="155"/>
      <c r="AWO534" s="155"/>
      <c r="AWP534" s="155"/>
      <c r="AWQ534" s="155"/>
      <c r="AWR534" s="155"/>
      <c r="AWS534" s="155"/>
      <c r="AWT534" s="155"/>
      <c r="AWU534" s="155"/>
      <c r="AWV534" s="155"/>
      <c r="AWW534" s="155"/>
      <c r="AWX534" s="155"/>
      <c r="AWY534" s="155"/>
      <c r="AWZ534" s="155"/>
      <c r="AXA534" s="155"/>
      <c r="AXB534" s="155"/>
      <c r="AXC534" s="155"/>
      <c r="AXD534" s="155"/>
      <c r="AXE534" s="155"/>
      <c r="AXF534" s="155"/>
      <c r="AXG534" s="155"/>
      <c r="AXH534" s="155"/>
      <c r="AXI534" s="155"/>
      <c r="AXJ534" s="155"/>
      <c r="AXK534" s="155"/>
      <c r="AXL534" s="155"/>
      <c r="AXM534" s="155"/>
      <c r="AXN534" s="155"/>
      <c r="AXO534" s="155"/>
      <c r="AXP534" s="155"/>
      <c r="AXQ534" s="155"/>
      <c r="AXR534" s="155"/>
      <c r="AXS534" s="155"/>
      <c r="AXT534" s="155"/>
      <c r="AXU534" s="155"/>
      <c r="AXV534" s="155"/>
      <c r="AXW534" s="155"/>
      <c r="AXX534" s="155"/>
      <c r="AXY534" s="155"/>
      <c r="AXZ534" s="155"/>
      <c r="AYA534" s="155"/>
      <c r="AYB534" s="155"/>
      <c r="AYC534" s="155"/>
      <c r="AYD534" s="155"/>
      <c r="AYE534" s="155"/>
      <c r="AYF534" s="155"/>
      <c r="AYG534" s="155"/>
      <c r="AYH534" s="155"/>
      <c r="AYI534" s="155"/>
      <c r="AYJ534" s="155"/>
      <c r="AYK534" s="155"/>
      <c r="AYL534" s="155"/>
      <c r="AYM534" s="155"/>
      <c r="AYN534" s="155"/>
      <c r="AYO534" s="155"/>
      <c r="AYP534" s="155"/>
      <c r="AYQ534" s="155"/>
      <c r="AYR534" s="155"/>
      <c r="AYS534" s="155"/>
      <c r="AYT534" s="155"/>
      <c r="AYU534" s="155"/>
      <c r="AYV534" s="155"/>
      <c r="AYW534" s="155"/>
      <c r="AYX534" s="155"/>
      <c r="AYY534" s="155"/>
      <c r="AYZ534" s="155"/>
      <c r="AZA534" s="155"/>
      <c r="AZB534" s="155"/>
      <c r="AZC534" s="155"/>
      <c r="AZD534" s="155"/>
      <c r="AZE534" s="155"/>
      <c r="AZF534" s="155"/>
      <c r="AZG534" s="155"/>
      <c r="AZH534" s="155"/>
      <c r="AZI534" s="155"/>
      <c r="AZJ534" s="155"/>
      <c r="AZK534" s="155"/>
      <c r="AZL534" s="155"/>
      <c r="AZM534" s="155"/>
      <c r="AZN534" s="155"/>
      <c r="AZO534" s="155"/>
      <c r="AZP534" s="155"/>
      <c r="AZQ534" s="155"/>
      <c r="AZR534" s="155"/>
      <c r="AZS534" s="155"/>
      <c r="AZT534" s="155"/>
      <c r="AZU534" s="155"/>
      <c r="AZV534" s="155"/>
      <c r="AZW534" s="155"/>
      <c r="AZX534" s="155"/>
      <c r="AZY534" s="155"/>
      <c r="AZZ534" s="155"/>
      <c r="BAA534" s="155"/>
      <c r="BAB534" s="155"/>
      <c r="BAC534" s="155"/>
      <c r="BAD534" s="155"/>
      <c r="BAE534" s="155"/>
      <c r="BAF534" s="155"/>
      <c r="BAG534" s="155"/>
      <c r="BAH534" s="155"/>
      <c r="BAI534" s="155"/>
      <c r="BAJ534" s="155"/>
      <c r="BAK534" s="155"/>
      <c r="BAL534" s="155"/>
      <c r="BAM534" s="155"/>
      <c r="BAN534" s="155"/>
      <c r="BAO534" s="155"/>
      <c r="BAP534" s="155"/>
      <c r="BAQ534" s="155"/>
      <c r="BAR534" s="155"/>
      <c r="BAS534" s="155"/>
      <c r="BAT534" s="155"/>
      <c r="BAU534" s="155"/>
      <c r="BAV534" s="155"/>
      <c r="BAW534" s="155"/>
      <c r="BAX534" s="155"/>
      <c r="BAY534" s="155"/>
      <c r="BAZ534" s="155"/>
      <c r="BBA534" s="155"/>
      <c r="BBB534" s="155"/>
      <c r="BBC534" s="155"/>
      <c r="BBD534" s="155"/>
      <c r="BBE534" s="155"/>
      <c r="BBF534" s="155"/>
      <c r="BBG534" s="155"/>
      <c r="BBH534" s="155"/>
      <c r="BBI534" s="155"/>
      <c r="BBJ534" s="155"/>
      <c r="BBK534" s="155"/>
      <c r="BBL534" s="155"/>
      <c r="BBM534" s="155"/>
      <c r="BBN534" s="155"/>
      <c r="BBO534" s="155"/>
      <c r="BBP534" s="155"/>
      <c r="BBQ534" s="155"/>
      <c r="BBR534" s="155"/>
      <c r="BBS534" s="155"/>
      <c r="BBT534" s="155"/>
      <c r="BBU534" s="155"/>
      <c r="BBV534" s="155"/>
      <c r="BBW534" s="155"/>
      <c r="BBX534" s="155"/>
      <c r="BBY534" s="155"/>
      <c r="BBZ534" s="155"/>
      <c r="BCA534" s="155"/>
      <c r="BCB534" s="155"/>
      <c r="BCC534" s="155"/>
      <c r="BCD534" s="155"/>
      <c r="BCE534" s="155"/>
      <c r="BCF534" s="155"/>
      <c r="BCG534" s="155"/>
      <c r="BCH534" s="155"/>
      <c r="BCI534" s="155"/>
      <c r="BCJ534" s="155"/>
      <c r="BCK534" s="155"/>
      <c r="BCL534" s="155"/>
      <c r="BCM534" s="155"/>
      <c r="BCN534" s="155"/>
      <c r="BCO534" s="155"/>
      <c r="BCP534" s="155"/>
      <c r="BCQ534" s="155"/>
      <c r="BCR534" s="155"/>
      <c r="BCS534" s="155"/>
      <c r="BCT534" s="155"/>
      <c r="BCU534" s="155"/>
      <c r="BCV534" s="155"/>
      <c r="BCW534" s="155"/>
      <c r="BCX534" s="155"/>
      <c r="BCY534" s="155"/>
      <c r="BCZ534" s="155"/>
      <c r="BDA534" s="155"/>
      <c r="BDB534" s="155"/>
      <c r="BDC534" s="155"/>
      <c r="BDD534" s="155"/>
      <c r="BDE534" s="155"/>
      <c r="BDF534" s="155"/>
      <c r="BDG534" s="155"/>
      <c r="BDH534" s="155"/>
      <c r="BDI534" s="155"/>
      <c r="BDJ534" s="155"/>
      <c r="BDK534" s="155"/>
      <c r="BDL534" s="155"/>
      <c r="BDM534" s="155"/>
      <c r="BDN534" s="155"/>
      <c r="BDO534" s="155"/>
      <c r="BDP534" s="155"/>
      <c r="BDQ534" s="155"/>
      <c r="BDR534" s="155"/>
      <c r="BDS534" s="155"/>
      <c r="BDT534" s="155"/>
      <c r="BDU534" s="155"/>
      <c r="BDV534" s="155"/>
      <c r="BDW534" s="155"/>
      <c r="BDX534" s="155"/>
      <c r="BDY534" s="155"/>
      <c r="BDZ534" s="155"/>
      <c r="BEA534" s="155"/>
      <c r="BEB534" s="155"/>
      <c r="BEC534" s="155"/>
      <c r="BED534" s="155"/>
      <c r="BEE534" s="155"/>
      <c r="BEF534" s="155"/>
      <c r="BEG534" s="155"/>
      <c r="BEH534" s="155"/>
      <c r="BEI534" s="155"/>
      <c r="BEJ534" s="155"/>
      <c r="BEK534" s="155"/>
      <c r="BEL534" s="155"/>
      <c r="BEM534" s="155"/>
      <c r="BEN534" s="155"/>
      <c r="BEO534" s="155"/>
      <c r="BEP534" s="155"/>
      <c r="BEQ534" s="155"/>
      <c r="BER534" s="155"/>
      <c r="BES534" s="155"/>
      <c r="BET534" s="155"/>
      <c r="BEU534" s="155"/>
      <c r="BEV534" s="155"/>
      <c r="BEW534" s="155"/>
      <c r="BEX534" s="155"/>
      <c r="BEY534" s="155"/>
      <c r="BEZ534" s="155"/>
      <c r="BFA534" s="155"/>
      <c r="BFB534" s="155"/>
      <c r="BFC534" s="155"/>
      <c r="BFD534" s="155"/>
      <c r="BFE534" s="155"/>
      <c r="BFF534" s="155"/>
      <c r="BFG534" s="155"/>
      <c r="BFH534" s="155"/>
      <c r="BFI534" s="155"/>
      <c r="BFJ534" s="155"/>
      <c r="BFK534" s="155"/>
      <c r="BFL534" s="155"/>
      <c r="BFM534" s="155"/>
      <c r="BFN534" s="155"/>
      <c r="BFO534" s="155"/>
      <c r="BFP534" s="155"/>
      <c r="BFQ534" s="155"/>
      <c r="BFR534" s="155"/>
      <c r="BFS534" s="155"/>
      <c r="BFT534" s="155"/>
      <c r="BFU534" s="155"/>
      <c r="BFV534" s="155"/>
      <c r="BFW534" s="155"/>
      <c r="BFX534" s="155"/>
      <c r="BFY534" s="155"/>
      <c r="BFZ534" s="155"/>
      <c r="BGA534" s="155"/>
      <c r="BGB534" s="155"/>
      <c r="BGC534" s="155"/>
      <c r="BGD534" s="155"/>
      <c r="BGE534" s="155"/>
      <c r="BGF534" s="155"/>
      <c r="BGG534" s="155"/>
      <c r="BGH534" s="155"/>
      <c r="BGI534" s="155"/>
      <c r="BGJ534" s="155"/>
      <c r="BGK534" s="155"/>
      <c r="BGL534" s="155"/>
      <c r="BGM534" s="155"/>
      <c r="BGN534" s="155"/>
      <c r="BGO534" s="155"/>
      <c r="BGP534" s="155"/>
      <c r="BGQ534" s="155"/>
      <c r="BGR534" s="155"/>
      <c r="BGS534" s="155"/>
      <c r="BGT534" s="155"/>
      <c r="BGU534" s="155"/>
      <c r="BGV534" s="155"/>
      <c r="BGW534" s="155"/>
      <c r="BGX534" s="155"/>
      <c r="BGY534" s="155"/>
      <c r="BGZ534" s="155"/>
      <c r="BHA534" s="155"/>
      <c r="BHB534" s="155"/>
      <c r="BHC534" s="155"/>
      <c r="BHD534" s="155"/>
      <c r="BHE534" s="155"/>
      <c r="BHF534" s="155"/>
      <c r="BHG534" s="155"/>
      <c r="BHH534" s="155"/>
      <c r="BHI534" s="155"/>
      <c r="BHJ534" s="155"/>
      <c r="BHK534" s="155"/>
      <c r="BHL534" s="155"/>
      <c r="BHM534" s="155"/>
      <c r="BHN534" s="155"/>
      <c r="BHO534" s="155"/>
      <c r="BHP534" s="155"/>
      <c r="BHQ534" s="155"/>
      <c r="BHR534" s="155"/>
      <c r="BHS534" s="155"/>
      <c r="BHT534" s="155"/>
      <c r="BHU534" s="155"/>
      <c r="BHV534" s="155"/>
      <c r="BHW534" s="155"/>
      <c r="BHX534" s="155"/>
      <c r="BHY534" s="155"/>
      <c r="BHZ534" s="155"/>
      <c r="BIA534" s="155"/>
      <c r="BIB534" s="155"/>
      <c r="BIC534" s="155"/>
      <c r="BID534" s="155"/>
      <c r="BIE534" s="155"/>
      <c r="BIF534" s="155"/>
      <c r="BIG534" s="155"/>
      <c r="BIH534" s="155"/>
      <c r="BII534" s="155"/>
      <c r="BIJ534" s="155"/>
      <c r="BIK534" s="155"/>
      <c r="BIL534" s="155"/>
      <c r="BIM534" s="155"/>
      <c r="BIN534" s="155"/>
      <c r="BIO534" s="155"/>
      <c r="BIP534" s="155"/>
      <c r="BIQ534" s="155"/>
      <c r="BIR534" s="155"/>
      <c r="BIS534" s="155"/>
      <c r="BIT534" s="155"/>
      <c r="BIU534" s="155"/>
      <c r="BIV534" s="155"/>
      <c r="BIW534" s="155"/>
      <c r="BIX534" s="155"/>
      <c r="BIY534" s="155"/>
      <c r="BIZ534" s="155"/>
      <c r="BJA534" s="155"/>
      <c r="BJB534" s="155"/>
      <c r="BJC534" s="155"/>
      <c r="BJD534" s="155"/>
      <c r="BJE534" s="155"/>
      <c r="BJF534" s="155"/>
      <c r="BJG534" s="155"/>
      <c r="BJH534" s="155"/>
      <c r="BJI534" s="155"/>
      <c r="BJJ534" s="155"/>
      <c r="BJK534" s="155"/>
      <c r="BJL534" s="155"/>
      <c r="BJM534" s="155"/>
      <c r="BJN534" s="155"/>
      <c r="BJO534" s="155"/>
      <c r="BJP534" s="155"/>
      <c r="BJQ534" s="155"/>
      <c r="BJR534" s="155"/>
      <c r="BJS534" s="155"/>
      <c r="BJT534" s="155"/>
      <c r="BJU534" s="155"/>
      <c r="BJV534" s="155"/>
      <c r="BJW534" s="155"/>
      <c r="BJX534" s="155"/>
      <c r="BJY534" s="155"/>
      <c r="BJZ534" s="155"/>
      <c r="BKA534" s="155"/>
      <c r="BKB534" s="155"/>
      <c r="BKC534" s="155"/>
      <c r="BKD534" s="155"/>
      <c r="BKE534" s="155"/>
      <c r="BKF534" s="155"/>
      <c r="BKG534" s="155"/>
      <c r="BKH534" s="155"/>
      <c r="BKI534" s="155"/>
      <c r="BKJ534" s="155"/>
      <c r="BKK534" s="155"/>
      <c r="BKL534" s="155"/>
      <c r="BKM534" s="155"/>
      <c r="BKN534" s="155"/>
      <c r="BKO534" s="155"/>
      <c r="BKP534" s="155"/>
      <c r="BKQ534" s="155"/>
      <c r="BKR534" s="155"/>
      <c r="BKS534" s="155"/>
      <c r="BKT534" s="155"/>
      <c r="BKU534" s="155"/>
      <c r="BKV534" s="155"/>
      <c r="BKW534" s="155"/>
      <c r="BKX534" s="155"/>
      <c r="BKY534" s="155"/>
      <c r="BKZ534" s="155"/>
      <c r="BLA534" s="155"/>
      <c r="BLB534" s="155"/>
      <c r="BLC534" s="155"/>
      <c r="BLD534" s="155"/>
      <c r="BLE534" s="155"/>
      <c r="BLF534" s="155"/>
      <c r="BLG534" s="155"/>
      <c r="BLH534" s="155"/>
      <c r="BLI534" s="155"/>
      <c r="BLJ534" s="155"/>
      <c r="BLK534" s="155"/>
      <c r="BLL534" s="155"/>
      <c r="BLM534" s="155"/>
      <c r="BLN534" s="155"/>
      <c r="BLO534" s="155"/>
      <c r="BLP534" s="155"/>
      <c r="BLQ534" s="155"/>
      <c r="BLR534" s="155"/>
      <c r="BLS534" s="155"/>
      <c r="BLT534" s="155"/>
      <c r="BLU534" s="155"/>
      <c r="BLV534" s="155"/>
      <c r="BLW534" s="155"/>
      <c r="BLX534" s="155"/>
      <c r="BLY534" s="155"/>
      <c r="BLZ534" s="155"/>
      <c r="BMA534" s="155"/>
      <c r="BMB534" s="155"/>
      <c r="BMC534" s="155"/>
      <c r="BMD534" s="155"/>
      <c r="BME534" s="155"/>
      <c r="BMF534" s="155"/>
      <c r="BMG534" s="155"/>
      <c r="BMH534" s="155"/>
      <c r="BMI534" s="155"/>
      <c r="BMJ534" s="155"/>
      <c r="BMK534" s="155"/>
      <c r="BML534" s="155"/>
      <c r="BMM534" s="155"/>
      <c r="BMN534" s="155"/>
      <c r="BMO534" s="155"/>
      <c r="BMP534" s="155"/>
      <c r="BMQ534" s="155"/>
      <c r="BMR534" s="155"/>
      <c r="BMS534" s="155"/>
      <c r="BMT534" s="155"/>
      <c r="BMU534" s="155"/>
      <c r="BMV534" s="155"/>
      <c r="BMW534" s="155"/>
      <c r="BMX534" s="155"/>
      <c r="BMY534" s="155"/>
      <c r="BMZ534" s="155"/>
      <c r="BNA534" s="155"/>
      <c r="BNB534" s="155"/>
      <c r="BNC534" s="155"/>
      <c r="BND534" s="155"/>
      <c r="BNE534" s="155"/>
      <c r="BNF534" s="155"/>
      <c r="BNG534" s="155"/>
      <c r="BNH534" s="155"/>
      <c r="BNI534" s="155"/>
      <c r="BNJ534" s="155"/>
      <c r="BNK534" s="155"/>
      <c r="BNL534" s="155"/>
      <c r="BNM534" s="155"/>
      <c r="BNN534" s="155"/>
      <c r="BNO534" s="155"/>
      <c r="BNP534" s="155"/>
      <c r="BNQ534" s="155"/>
      <c r="BNR534" s="155"/>
      <c r="BNS534" s="155"/>
      <c r="BNT534" s="155"/>
      <c r="BNU534" s="155"/>
      <c r="BNV534" s="155"/>
      <c r="BNW534" s="155"/>
      <c r="BNX534" s="155"/>
      <c r="BNY534" s="155"/>
      <c r="BNZ534" s="155"/>
      <c r="BOA534" s="155"/>
      <c r="BOB534" s="155"/>
      <c r="BOC534" s="155"/>
      <c r="BOD534" s="155"/>
      <c r="BOE534" s="155"/>
      <c r="BOF534" s="155"/>
      <c r="BOG534" s="155"/>
      <c r="BOH534" s="155"/>
      <c r="BOI534" s="155"/>
      <c r="BOJ534" s="155"/>
      <c r="BOK534" s="155"/>
      <c r="BOL534" s="155"/>
      <c r="BOM534" s="155"/>
      <c r="BON534" s="155"/>
      <c r="BOO534" s="155"/>
      <c r="BOP534" s="155"/>
      <c r="BOQ534" s="155"/>
      <c r="BOR534" s="155"/>
      <c r="BOS534" s="155"/>
      <c r="BOT534" s="155"/>
      <c r="BOU534" s="155"/>
      <c r="BOV534" s="155"/>
      <c r="BOW534" s="155"/>
      <c r="BOX534" s="155"/>
      <c r="BOY534" s="155"/>
      <c r="BOZ534" s="155"/>
      <c r="BPA534" s="155"/>
      <c r="BPB534" s="155"/>
      <c r="BPC534" s="155"/>
      <c r="BPD534" s="155"/>
      <c r="BPE534" s="155"/>
      <c r="BPF534" s="155"/>
      <c r="BPG534" s="155"/>
      <c r="BPH534" s="155"/>
      <c r="BPI534" s="155"/>
      <c r="BPJ534" s="155"/>
      <c r="BPK534" s="155"/>
      <c r="BPL534" s="155"/>
      <c r="BPM534" s="155"/>
      <c r="BPN534" s="155"/>
      <c r="BPO534" s="155"/>
      <c r="BPP534" s="155"/>
      <c r="BPQ534" s="155"/>
      <c r="BPR534" s="155"/>
      <c r="BPS534" s="155"/>
      <c r="BPT534" s="155"/>
      <c r="BPU534" s="155"/>
      <c r="BPV534" s="155"/>
      <c r="BPW534" s="155"/>
      <c r="BPX534" s="155"/>
      <c r="BPY534" s="155"/>
      <c r="BPZ534" s="155"/>
      <c r="BQA534" s="155"/>
      <c r="BQB534" s="155"/>
      <c r="BQC534" s="155"/>
      <c r="BQD534" s="155"/>
      <c r="BQE534" s="155"/>
      <c r="BQF534" s="155"/>
      <c r="BQG534" s="155"/>
      <c r="BQH534" s="155"/>
      <c r="BQI534" s="155"/>
      <c r="BQJ534" s="155"/>
      <c r="BQK534" s="155"/>
      <c r="BQL534" s="155"/>
      <c r="BQM534" s="155"/>
      <c r="BQN534" s="155"/>
      <c r="BQO534" s="155"/>
      <c r="BQP534" s="155"/>
      <c r="BQQ534" s="155"/>
      <c r="BQR534" s="155"/>
      <c r="BQS534" s="155"/>
      <c r="BQT534" s="155"/>
      <c r="BQU534" s="155"/>
      <c r="BQV534" s="155"/>
      <c r="BQW534" s="155"/>
      <c r="BQX534" s="155"/>
      <c r="BQY534" s="155"/>
      <c r="BQZ534" s="155"/>
      <c r="BRA534" s="155"/>
      <c r="BRB534" s="155"/>
      <c r="BRC534" s="155"/>
      <c r="BRD534" s="155"/>
      <c r="BRE534" s="155"/>
      <c r="BRF534" s="155"/>
      <c r="BRG534" s="155"/>
      <c r="BRH534" s="155"/>
      <c r="BRI534" s="155"/>
      <c r="BRJ534" s="155"/>
      <c r="BRK534" s="155"/>
      <c r="BRL534" s="155"/>
      <c r="BRM534" s="155"/>
      <c r="BRN534" s="155"/>
      <c r="BRO534" s="155"/>
      <c r="BRP534" s="155"/>
      <c r="BRQ534" s="155"/>
      <c r="BRR534" s="155"/>
      <c r="BRS534" s="155"/>
      <c r="BRT534" s="155"/>
      <c r="BRU534" s="155"/>
      <c r="BRV534" s="155"/>
      <c r="BRW534" s="155"/>
      <c r="BRX534" s="155"/>
      <c r="BRY534" s="155"/>
      <c r="BRZ534" s="155"/>
      <c r="BSA534" s="155"/>
      <c r="BSB534" s="155"/>
      <c r="BSC534" s="155"/>
      <c r="BSD534" s="155"/>
      <c r="BSE534" s="155"/>
      <c r="BSF534" s="155"/>
      <c r="BSG534" s="155"/>
      <c r="BSH534" s="155"/>
      <c r="BSI534" s="155"/>
      <c r="BSJ534" s="155"/>
      <c r="BSK534" s="155"/>
      <c r="BSL534" s="155"/>
      <c r="BSM534" s="155"/>
      <c r="BSN534" s="155"/>
      <c r="BSO534" s="155"/>
      <c r="BSP534" s="155"/>
      <c r="BSQ534" s="155"/>
      <c r="BSR534" s="155"/>
      <c r="BSS534" s="155"/>
      <c r="BST534" s="155"/>
      <c r="BSU534" s="155"/>
      <c r="BSV534" s="155"/>
      <c r="BSW534" s="155"/>
      <c r="BSX534" s="155"/>
      <c r="BSY534" s="155"/>
      <c r="BSZ534" s="155"/>
      <c r="BTA534" s="155"/>
      <c r="BTB534" s="155"/>
      <c r="BTC534" s="155"/>
      <c r="BTD534" s="155"/>
      <c r="BTE534" s="155"/>
      <c r="BTF534" s="155"/>
      <c r="BTG534" s="155"/>
      <c r="BTH534" s="155"/>
      <c r="BTI534" s="155"/>
      <c r="BTJ534" s="155"/>
      <c r="BTK534" s="155"/>
      <c r="BTL534" s="155"/>
      <c r="BTM534" s="155"/>
      <c r="BTN534" s="155"/>
      <c r="BTO534" s="155"/>
      <c r="BTP534" s="155"/>
      <c r="BTQ534" s="155"/>
      <c r="BTR534" s="155"/>
      <c r="BTS534" s="155"/>
      <c r="BTT534" s="155"/>
      <c r="BTU534" s="155"/>
      <c r="BTV534" s="155"/>
      <c r="BTW534" s="155"/>
      <c r="BTX534" s="155"/>
      <c r="BTY534" s="155"/>
      <c r="BTZ534" s="155"/>
      <c r="BUA534" s="155"/>
      <c r="BUB534" s="155"/>
      <c r="BUC534" s="155"/>
      <c r="BUD534" s="155"/>
      <c r="BUE534" s="155"/>
      <c r="BUF534" s="155"/>
      <c r="BUG534" s="155"/>
      <c r="BUH534" s="155"/>
      <c r="BUI534" s="155"/>
      <c r="BUJ534" s="155"/>
      <c r="BUK534" s="155"/>
      <c r="BUL534" s="155"/>
      <c r="BUM534" s="155"/>
      <c r="BUN534" s="155"/>
      <c r="BUO534" s="155"/>
      <c r="BUP534" s="155"/>
      <c r="BUQ534" s="155"/>
      <c r="BUR534" s="155"/>
      <c r="BUS534" s="155"/>
      <c r="BUT534" s="155"/>
      <c r="BUU534" s="155"/>
      <c r="BUV534" s="155"/>
      <c r="BUW534" s="155"/>
      <c r="BUX534" s="155"/>
      <c r="BUY534" s="155"/>
      <c r="BUZ534" s="155"/>
      <c r="BVA534" s="155"/>
      <c r="BVB534" s="155"/>
      <c r="BVC534" s="155"/>
      <c r="BVD534" s="155"/>
      <c r="BVE534" s="155"/>
      <c r="BVF534" s="155"/>
      <c r="BVG534" s="155"/>
      <c r="BVH534" s="155"/>
      <c r="BVI534" s="155"/>
      <c r="BVJ534" s="155"/>
      <c r="BVK534" s="155"/>
      <c r="BVL534" s="155"/>
      <c r="BVM534" s="155"/>
      <c r="BVN534" s="155"/>
      <c r="BVO534" s="155"/>
      <c r="BVP534" s="155"/>
      <c r="BVQ534" s="155"/>
      <c r="BVR534" s="155"/>
      <c r="BVS534" s="155"/>
      <c r="BVT534" s="155"/>
      <c r="BVU534" s="155"/>
      <c r="BVV534" s="155"/>
      <c r="BVW534" s="155"/>
      <c r="BVX534" s="155"/>
      <c r="BVY534" s="155"/>
      <c r="BVZ534" s="155"/>
      <c r="BWA534" s="155"/>
      <c r="BWB534" s="155"/>
      <c r="BWC534" s="155"/>
      <c r="BWD534" s="155"/>
      <c r="BWE534" s="155"/>
      <c r="BWF534" s="155"/>
      <c r="BWG534" s="155"/>
      <c r="BWH534" s="155"/>
      <c r="BWI534" s="155"/>
      <c r="BWJ534" s="155"/>
      <c r="BWK534" s="155"/>
      <c r="BWL534" s="155"/>
      <c r="BWM534" s="155"/>
      <c r="BWN534" s="155"/>
      <c r="BWO534" s="155"/>
      <c r="BWP534" s="155"/>
      <c r="BWQ534" s="155"/>
      <c r="BWR534" s="155"/>
      <c r="BWS534" s="155"/>
      <c r="BWT534" s="155"/>
      <c r="BWU534" s="155"/>
      <c r="BWV534" s="155"/>
      <c r="BWW534" s="155"/>
      <c r="BWX534" s="155"/>
      <c r="BWY534" s="155"/>
      <c r="BWZ534" s="155"/>
      <c r="BXA534" s="155"/>
      <c r="BXB534" s="155"/>
      <c r="BXC534" s="155"/>
      <c r="BXD534" s="155"/>
      <c r="BXE534" s="155"/>
      <c r="BXF534" s="155"/>
      <c r="BXG534" s="155"/>
      <c r="BXH534" s="155"/>
      <c r="BXI534" s="155"/>
      <c r="BXJ534" s="155"/>
      <c r="BXK534" s="155"/>
      <c r="BXL534" s="155"/>
      <c r="BXM534" s="155"/>
      <c r="BXN534" s="155"/>
      <c r="BXO534" s="155"/>
      <c r="BXP534" s="155"/>
      <c r="BXQ534" s="155"/>
      <c r="BXR534" s="155"/>
      <c r="BXS534" s="155"/>
      <c r="BXT534" s="155"/>
      <c r="BXU534" s="155"/>
      <c r="BXV534" s="155"/>
      <c r="BXW534" s="155"/>
      <c r="BXX534" s="155"/>
      <c r="BXY534" s="155"/>
      <c r="BXZ534" s="155"/>
      <c r="BYA534" s="155"/>
      <c r="BYB534" s="155"/>
      <c r="BYC534" s="155"/>
      <c r="BYD534" s="155"/>
      <c r="BYE534" s="155"/>
      <c r="BYF534" s="155"/>
      <c r="BYG534" s="155"/>
      <c r="BYH534" s="155"/>
      <c r="BYI534" s="155"/>
      <c r="BYJ534" s="155"/>
      <c r="BYK534" s="155"/>
      <c r="BYL534" s="155"/>
      <c r="BYM534" s="155"/>
      <c r="BYN534" s="155"/>
      <c r="BYO534" s="155"/>
      <c r="BYP534" s="155"/>
      <c r="BYQ534" s="155"/>
      <c r="BYR534" s="155"/>
      <c r="BYS534" s="155"/>
      <c r="BYT534" s="155"/>
      <c r="BYU534" s="155"/>
      <c r="BYV534" s="155"/>
      <c r="BYW534" s="155"/>
      <c r="BYX534" s="155"/>
      <c r="BYY534" s="155"/>
      <c r="BYZ534" s="155"/>
      <c r="BZA534" s="155"/>
      <c r="BZB534" s="155"/>
      <c r="BZC534" s="155"/>
      <c r="BZD534" s="155"/>
      <c r="BZE534" s="155"/>
      <c r="BZF534" s="155"/>
      <c r="BZG534" s="155"/>
      <c r="BZH534" s="155"/>
      <c r="BZI534" s="155"/>
      <c r="BZJ534" s="155"/>
      <c r="BZK534" s="155"/>
      <c r="BZL534" s="155"/>
      <c r="BZM534" s="155"/>
      <c r="BZN534" s="155"/>
      <c r="BZO534" s="155"/>
      <c r="BZP534" s="155"/>
      <c r="BZQ534" s="155"/>
      <c r="BZR534" s="155"/>
      <c r="BZS534" s="155"/>
      <c r="BZT534" s="155"/>
      <c r="BZU534" s="155"/>
      <c r="BZV534" s="155"/>
      <c r="BZW534" s="155"/>
      <c r="BZX534" s="155"/>
      <c r="BZY534" s="155"/>
      <c r="BZZ534" s="155"/>
      <c r="CAA534" s="155"/>
      <c r="CAB534" s="155"/>
      <c r="CAC534" s="155"/>
      <c r="CAD534" s="155"/>
      <c r="CAE534" s="155"/>
      <c r="CAF534" s="155"/>
      <c r="CAG534" s="155"/>
      <c r="CAH534" s="155"/>
      <c r="CAI534" s="155"/>
      <c r="CAJ534" s="155"/>
      <c r="CAK534" s="155"/>
      <c r="CAL534" s="155"/>
      <c r="CAM534" s="155"/>
      <c r="CAN534" s="155"/>
      <c r="CAO534" s="155"/>
      <c r="CAP534" s="155"/>
      <c r="CAQ534" s="155"/>
      <c r="CAR534" s="155"/>
      <c r="CAS534" s="155"/>
      <c r="CAT534" s="155"/>
      <c r="CAU534" s="155"/>
      <c r="CAV534" s="155"/>
      <c r="CAW534" s="155"/>
      <c r="CAX534" s="155"/>
      <c r="CAY534" s="155"/>
      <c r="CAZ534" s="155"/>
      <c r="CBA534" s="155"/>
      <c r="CBB534" s="155"/>
      <c r="CBC534" s="155"/>
      <c r="CBD534" s="155"/>
      <c r="CBE534" s="155"/>
      <c r="CBF534" s="155"/>
      <c r="CBG534" s="155"/>
      <c r="CBH534" s="155"/>
      <c r="CBI534" s="155"/>
      <c r="CBJ534" s="155"/>
      <c r="CBK534" s="155"/>
      <c r="CBL534" s="155"/>
      <c r="CBM534" s="155"/>
      <c r="CBN534" s="155"/>
      <c r="CBO534" s="155"/>
      <c r="CBP534" s="155"/>
      <c r="CBQ534" s="155"/>
      <c r="CBR534" s="155"/>
      <c r="CBS534" s="155"/>
      <c r="CBT534" s="155"/>
      <c r="CBU534" s="155"/>
      <c r="CBV534" s="155"/>
      <c r="CBW534" s="155"/>
      <c r="CBX534" s="155"/>
      <c r="CBY534" s="155"/>
      <c r="CBZ534" s="155"/>
      <c r="CCA534" s="155"/>
      <c r="CCB534" s="155"/>
      <c r="CCC534" s="155"/>
      <c r="CCD534" s="155"/>
      <c r="CCE534" s="155"/>
      <c r="CCF534" s="155"/>
      <c r="CCG534" s="155"/>
      <c r="CCH534" s="155"/>
      <c r="CCI534" s="155"/>
      <c r="CCJ534" s="155"/>
      <c r="CCK534" s="155"/>
      <c r="CCL534" s="155"/>
      <c r="CCM534" s="155"/>
      <c r="CCN534" s="155"/>
      <c r="CCO534" s="155"/>
      <c r="CCP534" s="155"/>
      <c r="CCQ534" s="155"/>
      <c r="CCR534" s="155"/>
      <c r="CCS534" s="155"/>
      <c r="CCT534" s="155"/>
      <c r="CCU534" s="155"/>
      <c r="CCV534" s="155"/>
      <c r="CCW534" s="155"/>
      <c r="CCX534" s="155"/>
      <c r="CCY534" s="155"/>
      <c r="CCZ534" s="155"/>
      <c r="CDA534" s="155"/>
      <c r="CDB534" s="155"/>
      <c r="CDC534" s="155"/>
      <c r="CDD534" s="155"/>
      <c r="CDE534" s="155"/>
      <c r="CDF534" s="155"/>
      <c r="CDG534" s="155"/>
      <c r="CDH534" s="155"/>
      <c r="CDI534" s="155"/>
      <c r="CDJ534" s="155"/>
      <c r="CDK534" s="155"/>
      <c r="CDL534" s="155"/>
      <c r="CDM534" s="155"/>
      <c r="CDN534" s="155"/>
      <c r="CDO534" s="155"/>
      <c r="CDP534" s="155"/>
      <c r="CDQ534" s="155"/>
      <c r="CDR534" s="155"/>
      <c r="CDS534" s="155"/>
      <c r="CDT534" s="155"/>
      <c r="CDU534" s="155"/>
      <c r="CDV534" s="155"/>
      <c r="CDW534" s="155"/>
      <c r="CDX534" s="155"/>
      <c r="CDY534" s="155"/>
      <c r="CDZ534" s="155"/>
      <c r="CEA534" s="155"/>
      <c r="CEB534" s="155"/>
      <c r="CEC534" s="155"/>
      <c r="CED534" s="155"/>
      <c r="CEE534" s="155"/>
      <c r="CEF534" s="155"/>
      <c r="CEG534" s="155"/>
      <c r="CEH534" s="155"/>
      <c r="CEI534" s="155"/>
      <c r="CEJ534" s="155"/>
      <c r="CEK534" s="155"/>
      <c r="CEL534" s="155"/>
      <c r="CEM534" s="155"/>
      <c r="CEN534" s="155"/>
      <c r="CEO534" s="155"/>
      <c r="CEP534" s="155"/>
      <c r="CEQ534" s="155"/>
      <c r="CER534" s="155"/>
      <c r="CES534" s="155"/>
      <c r="CET534" s="155"/>
      <c r="CEU534" s="155"/>
      <c r="CEV534" s="155"/>
      <c r="CEW534" s="155"/>
      <c r="CEX534" s="155"/>
      <c r="CEY534" s="155"/>
      <c r="CEZ534" s="155"/>
      <c r="CFA534" s="155"/>
      <c r="CFB534" s="155"/>
      <c r="CFC534" s="155"/>
      <c r="CFD534" s="155"/>
      <c r="CFE534" s="155"/>
      <c r="CFF534" s="155"/>
      <c r="CFG534" s="155"/>
      <c r="CFH534" s="155"/>
      <c r="CFI534" s="155"/>
      <c r="CFJ534" s="155"/>
      <c r="CFK534" s="155"/>
      <c r="CFL534" s="155"/>
      <c r="CFM534" s="155"/>
      <c r="CFN534" s="155"/>
      <c r="CFO534" s="155"/>
      <c r="CFP534" s="155"/>
      <c r="CFQ534" s="155"/>
      <c r="CFR534" s="155"/>
      <c r="CFS534" s="155"/>
      <c r="CFT534" s="155"/>
      <c r="CFU534" s="155"/>
      <c r="CFV534" s="155"/>
      <c r="CFW534" s="155"/>
      <c r="CFX534" s="155"/>
      <c r="CFY534" s="155"/>
      <c r="CFZ534" s="155"/>
      <c r="CGA534" s="155"/>
      <c r="CGB534" s="155"/>
      <c r="CGC534" s="155"/>
      <c r="CGD534" s="155"/>
      <c r="CGE534" s="155"/>
      <c r="CGF534" s="155"/>
      <c r="CGG534" s="155"/>
      <c r="CGH534" s="155"/>
      <c r="CGI534" s="155"/>
      <c r="CGJ534" s="155"/>
      <c r="CGK534" s="155"/>
      <c r="CGL534" s="155"/>
      <c r="CGM534" s="155"/>
      <c r="CGN534" s="155"/>
      <c r="CGO534" s="155"/>
      <c r="CGP534" s="155"/>
      <c r="CGQ534" s="155"/>
      <c r="CGR534" s="155"/>
      <c r="CGS534" s="155"/>
      <c r="CGT534" s="155"/>
      <c r="CGU534" s="155"/>
      <c r="CGV534" s="155"/>
      <c r="CGW534" s="155"/>
      <c r="CGX534" s="155"/>
      <c r="CGY534" s="155"/>
      <c r="CGZ534" s="155"/>
      <c r="CHA534" s="155"/>
      <c r="CHB534" s="155"/>
      <c r="CHC534" s="155"/>
      <c r="CHD534" s="155"/>
      <c r="CHE534" s="155"/>
      <c r="CHF534" s="155"/>
      <c r="CHG534" s="155"/>
      <c r="CHH534" s="155"/>
      <c r="CHI534" s="155"/>
      <c r="CHJ534" s="155"/>
      <c r="CHK534" s="155"/>
      <c r="CHL534" s="155"/>
      <c r="CHM534" s="155"/>
      <c r="CHN534" s="155"/>
      <c r="CHO534" s="155"/>
      <c r="CHP534" s="155"/>
      <c r="CHQ534" s="155"/>
      <c r="CHR534" s="155"/>
      <c r="CHS534" s="155"/>
      <c r="CHT534" s="155"/>
      <c r="CHU534" s="155"/>
      <c r="CHV534" s="155"/>
      <c r="CHW534" s="155"/>
      <c r="CHX534" s="155"/>
      <c r="CHY534" s="155"/>
      <c r="CHZ534" s="155"/>
      <c r="CIA534" s="155"/>
      <c r="CIB534" s="155"/>
      <c r="CIC534" s="155"/>
      <c r="CID534" s="155"/>
      <c r="CIE534" s="155"/>
      <c r="CIF534" s="155"/>
      <c r="CIG534" s="155"/>
      <c r="CIH534" s="155"/>
      <c r="CII534" s="155"/>
      <c r="CIJ534" s="155"/>
      <c r="CIK534" s="155"/>
      <c r="CIL534" s="155"/>
      <c r="CIM534" s="155"/>
      <c r="CIN534" s="155"/>
      <c r="CIO534" s="155"/>
      <c r="CIP534" s="155"/>
      <c r="CIQ534" s="155"/>
      <c r="CIR534" s="155"/>
      <c r="CIS534" s="155"/>
      <c r="CIT534" s="155"/>
      <c r="CIU534" s="155"/>
      <c r="CIV534" s="155"/>
      <c r="CIW534" s="155"/>
      <c r="CIX534" s="155"/>
      <c r="CIY534" s="155"/>
      <c r="CIZ534" s="155"/>
      <c r="CJA534" s="155"/>
      <c r="CJB534" s="155"/>
      <c r="CJC534" s="155"/>
      <c r="CJD534" s="155"/>
      <c r="CJE534" s="155"/>
      <c r="CJF534" s="155"/>
      <c r="CJG534" s="155"/>
      <c r="CJH534" s="155"/>
      <c r="CJI534" s="155"/>
      <c r="CJJ534" s="155"/>
      <c r="CJK534" s="155"/>
      <c r="CJL534" s="155"/>
      <c r="CJM534" s="155"/>
      <c r="CJN534" s="155"/>
      <c r="CJO534" s="155"/>
      <c r="CJP534" s="155"/>
      <c r="CJQ534" s="155"/>
      <c r="CJR534" s="155"/>
      <c r="CJS534" s="155"/>
      <c r="CJT534" s="155"/>
      <c r="CJU534" s="155"/>
      <c r="CJV534" s="155"/>
      <c r="CJW534" s="155"/>
      <c r="CJX534" s="155"/>
      <c r="CJY534" s="155"/>
      <c r="CJZ534" s="155"/>
      <c r="CKA534" s="155"/>
      <c r="CKB534" s="155"/>
      <c r="CKC534" s="155"/>
      <c r="CKD534" s="155"/>
      <c r="CKE534" s="155"/>
      <c r="CKF534" s="155"/>
      <c r="CKG534" s="155"/>
      <c r="CKH534" s="155"/>
      <c r="CKI534" s="155"/>
      <c r="CKJ534" s="155"/>
      <c r="CKK534" s="155"/>
      <c r="CKL534" s="155"/>
      <c r="CKM534" s="155"/>
      <c r="CKN534" s="155"/>
      <c r="CKO534" s="155"/>
      <c r="CKP534" s="155"/>
      <c r="CKQ534" s="155"/>
      <c r="CKR534" s="155"/>
      <c r="CKS534" s="155"/>
      <c r="CKT534" s="155"/>
      <c r="CKU534" s="155"/>
      <c r="CKV534" s="155"/>
      <c r="CKW534" s="155"/>
      <c r="CKX534" s="155"/>
      <c r="CKY534" s="155"/>
      <c r="CKZ534" s="155"/>
      <c r="CLA534" s="155"/>
      <c r="CLB534" s="155"/>
      <c r="CLC534" s="155"/>
      <c r="CLD534" s="155"/>
      <c r="CLE534" s="155"/>
      <c r="CLF534" s="155"/>
      <c r="CLG534" s="155"/>
      <c r="CLH534" s="155"/>
      <c r="CLI534" s="155"/>
      <c r="CLJ534" s="155"/>
      <c r="CLK534" s="155"/>
      <c r="CLL534" s="155"/>
      <c r="CLM534" s="155"/>
      <c r="CLN534" s="155"/>
      <c r="CLO534" s="155"/>
      <c r="CLP534" s="155"/>
      <c r="CLQ534" s="155"/>
      <c r="CLR534" s="155"/>
      <c r="CLS534" s="155"/>
      <c r="CLT534" s="155"/>
      <c r="CLU534" s="155"/>
      <c r="CLV534" s="155"/>
      <c r="CLW534" s="155"/>
      <c r="CLX534" s="155"/>
      <c r="CLY534" s="155"/>
      <c r="CLZ534" s="155"/>
      <c r="CMA534" s="155"/>
      <c r="CMB534" s="155"/>
      <c r="CMC534" s="155"/>
      <c r="CMD534" s="155"/>
      <c r="CME534" s="155"/>
      <c r="CMF534" s="155"/>
      <c r="CMG534" s="155"/>
      <c r="CMH534" s="155"/>
      <c r="CMI534" s="155"/>
      <c r="CMJ534" s="155"/>
      <c r="CMK534" s="155"/>
      <c r="CML534" s="155"/>
      <c r="CMM534" s="155"/>
      <c r="CMN534" s="155"/>
      <c r="CMO534" s="155"/>
      <c r="CMP534" s="155"/>
      <c r="CMQ534" s="155"/>
      <c r="CMR534" s="155"/>
      <c r="CMS534" s="155"/>
      <c r="CMT534" s="155"/>
      <c r="CMU534" s="155"/>
      <c r="CMV534" s="155"/>
      <c r="CMW534" s="155"/>
      <c r="CMX534" s="155"/>
      <c r="CMY534" s="155"/>
      <c r="CMZ534" s="155"/>
      <c r="CNA534" s="155"/>
      <c r="CNB534" s="155"/>
      <c r="CNC534" s="155"/>
      <c r="CND534" s="155"/>
      <c r="CNE534" s="155"/>
      <c r="CNF534" s="155"/>
      <c r="CNG534" s="155"/>
      <c r="CNH534" s="155"/>
      <c r="CNI534" s="155"/>
      <c r="CNJ534" s="155"/>
      <c r="CNK534" s="155"/>
      <c r="CNL534" s="155"/>
      <c r="CNM534" s="155"/>
      <c r="CNN534" s="155"/>
      <c r="CNO534" s="155"/>
      <c r="CNP534" s="155"/>
      <c r="CNQ534" s="155"/>
      <c r="CNR534" s="155"/>
      <c r="CNS534" s="155"/>
      <c r="CNT534" s="155"/>
      <c r="CNU534" s="155"/>
      <c r="CNV534" s="155"/>
      <c r="CNW534" s="155"/>
      <c r="CNX534" s="155"/>
      <c r="CNY534" s="155"/>
      <c r="CNZ534" s="155"/>
      <c r="COA534" s="155"/>
      <c r="COB534" s="155"/>
      <c r="COC534" s="155"/>
      <c r="COD534" s="155"/>
      <c r="COE534" s="155"/>
      <c r="COF534" s="155"/>
      <c r="COG534" s="155"/>
      <c r="COH534" s="155"/>
      <c r="COI534" s="155"/>
      <c r="COJ534" s="155"/>
      <c r="COK534" s="155"/>
      <c r="COL534" s="155"/>
      <c r="COM534" s="155"/>
      <c r="CON534" s="155"/>
      <c r="COO534" s="155"/>
      <c r="COP534" s="155"/>
      <c r="COQ534" s="155"/>
      <c r="COR534" s="155"/>
      <c r="COS534" s="155"/>
      <c r="COT534" s="155"/>
      <c r="COU534" s="155"/>
      <c r="COV534" s="155"/>
      <c r="COW534" s="155"/>
      <c r="COX534" s="155"/>
      <c r="COY534" s="155"/>
      <c r="COZ534" s="155"/>
      <c r="CPA534" s="155"/>
      <c r="CPB534" s="155"/>
      <c r="CPC534" s="155"/>
      <c r="CPD534" s="155"/>
      <c r="CPE534" s="155"/>
      <c r="CPF534" s="155"/>
      <c r="CPG534" s="155"/>
      <c r="CPH534" s="155"/>
      <c r="CPI534" s="155"/>
      <c r="CPJ534" s="155"/>
      <c r="CPK534" s="155"/>
      <c r="CPL534" s="155"/>
      <c r="CPM534" s="155"/>
      <c r="CPN534" s="155"/>
      <c r="CPO534" s="155"/>
      <c r="CPP534" s="155"/>
      <c r="CPQ534" s="155"/>
      <c r="CPR534" s="155"/>
      <c r="CPS534" s="155"/>
      <c r="CPT534" s="155"/>
      <c r="CPU534" s="155"/>
      <c r="CPV534" s="155"/>
      <c r="CPW534" s="155"/>
      <c r="CPX534" s="155"/>
      <c r="CPY534" s="155"/>
      <c r="CPZ534" s="155"/>
      <c r="CQA534" s="155"/>
      <c r="CQB534" s="155"/>
      <c r="CQC534" s="155"/>
      <c r="CQD534" s="155"/>
      <c r="CQE534" s="155"/>
      <c r="CQF534" s="155"/>
      <c r="CQG534" s="155"/>
      <c r="CQH534" s="155"/>
      <c r="CQI534" s="155"/>
      <c r="CQJ534" s="155"/>
      <c r="CQK534" s="155"/>
      <c r="CQL534" s="155"/>
      <c r="CQM534" s="155"/>
      <c r="CQN534" s="155"/>
      <c r="CQO534" s="155"/>
      <c r="CQP534" s="155"/>
      <c r="CQQ534" s="155"/>
      <c r="CQR534" s="155"/>
      <c r="CQS534" s="155"/>
      <c r="CQT534" s="155"/>
      <c r="CQU534" s="155"/>
      <c r="CQV534" s="155"/>
      <c r="CQW534" s="155"/>
      <c r="CQX534" s="155"/>
      <c r="CQY534" s="155"/>
      <c r="CQZ534" s="155"/>
      <c r="CRA534" s="155"/>
      <c r="CRB534" s="155"/>
      <c r="CRC534" s="155"/>
      <c r="CRD534" s="155"/>
      <c r="CRE534" s="155"/>
      <c r="CRF534" s="155"/>
      <c r="CRG534" s="155"/>
      <c r="CRH534" s="155"/>
      <c r="CRI534" s="155"/>
      <c r="CRJ534" s="155"/>
      <c r="CRK534" s="155"/>
      <c r="CRL534" s="155"/>
      <c r="CRM534" s="155"/>
      <c r="CRN534" s="155"/>
      <c r="CRO534" s="155"/>
      <c r="CRP534" s="155"/>
      <c r="CRQ534" s="155"/>
      <c r="CRR534" s="155"/>
      <c r="CRS534" s="155"/>
      <c r="CRT534" s="155"/>
      <c r="CRU534" s="155"/>
      <c r="CRV534" s="155"/>
      <c r="CRW534" s="155"/>
      <c r="CRX534" s="155"/>
      <c r="CRY534" s="155"/>
      <c r="CRZ534" s="155"/>
      <c r="CSA534" s="155"/>
      <c r="CSB534" s="155"/>
      <c r="CSC534" s="155"/>
      <c r="CSD534" s="155"/>
      <c r="CSE534" s="155"/>
      <c r="CSF534" s="155"/>
      <c r="CSG534" s="155"/>
      <c r="CSH534" s="155"/>
      <c r="CSI534" s="155"/>
      <c r="CSJ534" s="155"/>
      <c r="CSK534" s="155"/>
      <c r="CSL534" s="155"/>
      <c r="CSM534" s="155"/>
      <c r="CSN534" s="155"/>
      <c r="CSO534" s="155"/>
      <c r="CSP534" s="155"/>
      <c r="CSQ534" s="155"/>
      <c r="CSR534" s="155"/>
      <c r="CSS534" s="155"/>
      <c r="CST534" s="155"/>
      <c r="CSU534" s="155"/>
      <c r="CSV534" s="155"/>
      <c r="CSW534" s="155"/>
      <c r="CSX534" s="155"/>
      <c r="CSY534" s="155"/>
      <c r="CSZ534" s="155"/>
      <c r="CTA534" s="155"/>
      <c r="CTB534" s="155"/>
      <c r="CTC534" s="155"/>
      <c r="CTD534" s="155"/>
      <c r="CTE534" s="155"/>
      <c r="CTF534" s="155"/>
      <c r="CTG534" s="155"/>
      <c r="CTH534" s="155"/>
      <c r="CTI534" s="155"/>
      <c r="CTJ534" s="155"/>
      <c r="CTK534" s="155"/>
      <c r="CTL534" s="155"/>
      <c r="CTM534" s="155"/>
      <c r="CTN534" s="155"/>
      <c r="CTO534" s="155"/>
      <c r="CTP534" s="155"/>
      <c r="CTQ534" s="155"/>
      <c r="CTR534" s="155"/>
      <c r="CTS534" s="155"/>
      <c r="CTT534" s="155"/>
      <c r="CTU534" s="155"/>
      <c r="CTV534" s="155"/>
      <c r="CTW534" s="155"/>
      <c r="CTX534" s="155"/>
      <c r="CTY534" s="155"/>
      <c r="CTZ534" s="155"/>
      <c r="CUA534" s="155"/>
      <c r="CUB534" s="155"/>
      <c r="CUC534" s="155"/>
      <c r="CUD534" s="155"/>
      <c r="CUE534" s="155"/>
      <c r="CUF534" s="155"/>
      <c r="CUG534" s="155"/>
      <c r="CUH534" s="155"/>
      <c r="CUI534" s="155"/>
      <c r="CUJ534" s="155"/>
      <c r="CUK534" s="155"/>
      <c r="CUL534" s="155"/>
      <c r="CUM534" s="155"/>
      <c r="CUN534" s="155"/>
      <c r="CUO534" s="155"/>
      <c r="CUP534" s="155"/>
      <c r="CUQ534" s="155"/>
      <c r="CUR534" s="155"/>
      <c r="CUS534" s="155"/>
      <c r="CUT534" s="155"/>
      <c r="CUU534" s="155"/>
      <c r="CUV534" s="155"/>
      <c r="CUW534" s="155"/>
      <c r="CUX534" s="155"/>
      <c r="CUY534" s="155"/>
      <c r="CUZ534" s="155"/>
      <c r="CVA534" s="155"/>
      <c r="CVB534" s="155"/>
      <c r="CVC534" s="155"/>
      <c r="CVD534" s="155"/>
      <c r="CVE534" s="155"/>
      <c r="CVF534" s="155"/>
      <c r="CVG534" s="155"/>
      <c r="CVH534" s="155"/>
      <c r="CVI534" s="155"/>
      <c r="CVJ534" s="155"/>
      <c r="CVK534" s="155"/>
      <c r="CVL534" s="155"/>
      <c r="CVM534" s="155"/>
      <c r="CVN534" s="155"/>
      <c r="CVO534" s="155"/>
      <c r="CVP534" s="155"/>
      <c r="CVQ534" s="155"/>
      <c r="CVR534" s="155"/>
      <c r="CVS534" s="155"/>
      <c r="CVT534" s="155"/>
      <c r="CVU534" s="155"/>
      <c r="CVV534" s="155"/>
      <c r="CVW534" s="155"/>
      <c r="CVX534" s="155"/>
      <c r="CVY534" s="155"/>
      <c r="CVZ534" s="155"/>
      <c r="CWA534" s="155"/>
      <c r="CWB534" s="155"/>
      <c r="CWC534" s="155"/>
      <c r="CWD534" s="155"/>
      <c r="CWE534" s="155"/>
      <c r="CWF534" s="155"/>
      <c r="CWG534" s="155"/>
      <c r="CWH534" s="155"/>
      <c r="CWI534" s="155"/>
      <c r="CWJ534" s="155"/>
      <c r="CWK534" s="155"/>
      <c r="CWL534" s="155"/>
      <c r="CWM534" s="155"/>
      <c r="CWN534" s="155"/>
      <c r="CWO534" s="155"/>
      <c r="CWP534" s="155"/>
      <c r="CWQ534" s="155"/>
      <c r="CWR534" s="155"/>
      <c r="CWS534" s="155"/>
      <c r="CWT534" s="155"/>
      <c r="CWU534" s="155"/>
      <c r="CWV534" s="155"/>
      <c r="CWW534" s="155"/>
      <c r="CWX534" s="155"/>
      <c r="CWY534" s="155"/>
      <c r="CWZ534" s="155"/>
      <c r="CXA534" s="155"/>
      <c r="CXB534" s="155"/>
      <c r="CXC534" s="155"/>
      <c r="CXD534" s="155"/>
      <c r="CXE534" s="155"/>
      <c r="CXF534" s="155"/>
      <c r="CXG534" s="155"/>
      <c r="CXH534" s="155"/>
      <c r="CXI534" s="155"/>
      <c r="CXJ534" s="155"/>
      <c r="CXK534" s="155"/>
      <c r="CXL534" s="155"/>
      <c r="CXM534" s="155"/>
      <c r="CXN534" s="155"/>
      <c r="CXO534" s="155"/>
      <c r="CXP534" s="155"/>
      <c r="CXQ534" s="155"/>
      <c r="CXR534" s="155"/>
      <c r="CXS534" s="155"/>
      <c r="CXT534" s="155"/>
      <c r="CXU534" s="155"/>
      <c r="CXV534" s="155"/>
      <c r="CXW534" s="155"/>
      <c r="CXX534" s="155"/>
      <c r="CXY534" s="155"/>
      <c r="CXZ534" s="155"/>
      <c r="CYA534" s="155"/>
      <c r="CYB534" s="155"/>
      <c r="CYC534" s="155"/>
      <c r="CYD534" s="155"/>
      <c r="CYE534" s="155"/>
      <c r="CYF534" s="155"/>
      <c r="CYG534" s="155"/>
      <c r="CYH534" s="155"/>
      <c r="CYI534" s="155"/>
      <c r="CYJ534" s="155"/>
      <c r="CYK534" s="155"/>
      <c r="CYL534" s="155"/>
      <c r="CYM534" s="155"/>
      <c r="CYN534" s="155"/>
      <c r="CYO534" s="155"/>
      <c r="CYP534" s="155"/>
      <c r="CYQ534" s="155"/>
      <c r="CYR534" s="155"/>
      <c r="CYS534" s="155"/>
      <c r="CYT534" s="155"/>
      <c r="CYU534" s="155"/>
      <c r="CYV534" s="155"/>
      <c r="CYW534" s="155"/>
      <c r="CYX534" s="155"/>
      <c r="CYY534" s="155"/>
      <c r="CYZ534" s="155"/>
      <c r="CZA534" s="155"/>
      <c r="CZB534" s="155"/>
      <c r="CZC534" s="155"/>
      <c r="CZD534" s="155"/>
      <c r="CZE534" s="155"/>
      <c r="CZF534" s="155"/>
      <c r="CZG534" s="155"/>
      <c r="CZH534" s="155"/>
      <c r="CZI534" s="155"/>
      <c r="CZJ534" s="155"/>
      <c r="CZK534" s="155"/>
      <c r="CZL534" s="155"/>
      <c r="CZM534" s="155"/>
      <c r="CZN534" s="155"/>
      <c r="CZO534" s="155"/>
      <c r="CZP534" s="155"/>
      <c r="CZQ534" s="155"/>
      <c r="CZR534" s="155"/>
      <c r="CZS534" s="155"/>
      <c r="CZT534" s="155"/>
      <c r="CZU534" s="155"/>
      <c r="CZV534" s="155"/>
      <c r="CZW534" s="155"/>
      <c r="CZX534" s="155"/>
      <c r="CZY534" s="155"/>
      <c r="CZZ534" s="155"/>
      <c r="DAA534" s="155"/>
      <c r="DAB534" s="155"/>
      <c r="DAC534" s="155"/>
      <c r="DAD534" s="155"/>
      <c r="DAE534" s="155"/>
      <c r="DAF534" s="155"/>
      <c r="DAG534" s="155"/>
      <c r="DAH534" s="155"/>
      <c r="DAI534" s="155"/>
      <c r="DAJ534" s="155"/>
      <c r="DAK534" s="155"/>
      <c r="DAL534" s="155"/>
      <c r="DAM534" s="155"/>
      <c r="DAN534" s="155"/>
      <c r="DAO534" s="155"/>
      <c r="DAP534" s="155"/>
      <c r="DAQ534" s="155"/>
      <c r="DAR534" s="155"/>
      <c r="DAS534" s="155"/>
      <c r="DAT534" s="155"/>
      <c r="DAU534" s="155"/>
      <c r="DAV534" s="155"/>
      <c r="DAW534" s="155"/>
      <c r="DAX534" s="155"/>
      <c r="DAY534" s="155"/>
      <c r="DAZ534" s="155"/>
      <c r="DBA534" s="155"/>
      <c r="DBB534" s="155"/>
      <c r="DBC534" s="155"/>
      <c r="DBD534" s="155"/>
      <c r="DBE534" s="155"/>
      <c r="DBF534" s="155"/>
      <c r="DBG534" s="155"/>
      <c r="DBH534" s="155"/>
      <c r="DBI534" s="155"/>
      <c r="DBJ534" s="155"/>
      <c r="DBK534" s="155"/>
      <c r="DBL534" s="155"/>
      <c r="DBM534" s="155"/>
      <c r="DBN534" s="155"/>
      <c r="DBO534" s="155"/>
      <c r="DBP534" s="155"/>
      <c r="DBQ534" s="155"/>
      <c r="DBR534" s="155"/>
      <c r="DBS534" s="155"/>
      <c r="DBT534" s="155"/>
      <c r="DBU534" s="155"/>
      <c r="DBV534" s="155"/>
      <c r="DBW534" s="155"/>
      <c r="DBX534" s="155"/>
      <c r="DBY534" s="155"/>
      <c r="DBZ534" s="155"/>
      <c r="DCA534" s="155"/>
      <c r="DCB534" s="155"/>
      <c r="DCC534" s="155"/>
      <c r="DCD534" s="155"/>
      <c r="DCE534" s="155"/>
      <c r="DCF534" s="155"/>
      <c r="DCG534" s="155"/>
      <c r="DCH534" s="155"/>
      <c r="DCI534" s="155"/>
      <c r="DCJ534" s="155"/>
      <c r="DCK534" s="155"/>
      <c r="DCL534" s="155"/>
      <c r="DCM534" s="155"/>
      <c r="DCN534" s="155"/>
      <c r="DCO534" s="155"/>
      <c r="DCP534" s="155"/>
      <c r="DCQ534" s="155"/>
      <c r="DCR534" s="155"/>
      <c r="DCS534" s="155"/>
      <c r="DCT534" s="155"/>
      <c r="DCU534" s="155"/>
      <c r="DCV534" s="155"/>
      <c r="DCW534" s="155"/>
      <c r="DCX534" s="155"/>
      <c r="DCY534" s="155"/>
      <c r="DCZ534" s="155"/>
      <c r="DDA534" s="155"/>
      <c r="DDB534" s="155"/>
      <c r="DDC534" s="155"/>
      <c r="DDD534" s="155"/>
      <c r="DDE534" s="155"/>
      <c r="DDF534" s="155"/>
      <c r="DDG534" s="155"/>
      <c r="DDH534" s="155"/>
      <c r="DDI534" s="155"/>
      <c r="DDJ534" s="155"/>
      <c r="DDK534" s="155"/>
      <c r="DDL534" s="155"/>
      <c r="DDM534" s="155"/>
      <c r="DDN534" s="155"/>
      <c r="DDO534" s="155"/>
      <c r="DDP534" s="155"/>
      <c r="DDQ534" s="155"/>
      <c r="DDR534" s="155"/>
      <c r="DDS534" s="155"/>
      <c r="DDT534" s="155"/>
      <c r="DDU534" s="155"/>
      <c r="DDV534" s="155"/>
      <c r="DDW534" s="155"/>
      <c r="DDX534" s="155"/>
      <c r="DDY534" s="155"/>
      <c r="DDZ534" s="155"/>
      <c r="DEA534" s="155"/>
      <c r="DEB534" s="155"/>
      <c r="DEC534" s="155"/>
      <c r="DED534" s="155"/>
      <c r="DEE534" s="155"/>
      <c r="DEF534" s="155"/>
      <c r="DEG534" s="155"/>
      <c r="DEH534" s="155"/>
      <c r="DEI534" s="155"/>
      <c r="DEJ534" s="155"/>
      <c r="DEK534" s="155"/>
      <c r="DEL534" s="155"/>
      <c r="DEM534" s="155"/>
      <c r="DEN534" s="155"/>
      <c r="DEO534" s="155"/>
      <c r="DEP534" s="155"/>
      <c r="DEQ534" s="155"/>
      <c r="DER534" s="155"/>
      <c r="DES534" s="155"/>
      <c r="DET534" s="155"/>
      <c r="DEU534" s="155"/>
      <c r="DEV534" s="155"/>
      <c r="DEW534" s="155"/>
      <c r="DEX534" s="155"/>
      <c r="DEY534" s="155"/>
      <c r="DEZ534" s="155"/>
      <c r="DFA534" s="155"/>
      <c r="DFB534" s="155"/>
      <c r="DFC534" s="155"/>
      <c r="DFD534" s="155"/>
      <c r="DFE534" s="155"/>
      <c r="DFF534" s="155"/>
      <c r="DFG534" s="155"/>
      <c r="DFH534" s="155"/>
      <c r="DFI534" s="155"/>
      <c r="DFJ534" s="155"/>
      <c r="DFK534" s="155"/>
      <c r="DFL534" s="155"/>
      <c r="DFM534" s="155"/>
      <c r="DFN534" s="155"/>
      <c r="DFO534" s="155"/>
      <c r="DFP534" s="155"/>
      <c r="DFQ534" s="155"/>
      <c r="DFR534" s="155"/>
      <c r="DFS534" s="155"/>
      <c r="DFT534" s="155"/>
      <c r="DFU534" s="155"/>
      <c r="DFV534" s="155"/>
      <c r="DFW534" s="155"/>
      <c r="DFX534" s="155"/>
      <c r="DFY534" s="155"/>
      <c r="DFZ534" s="155"/>
      <c r="DGA534" s="155"/>
      <c r="DGB534" s="155"/>
      <c r="DGC534" s="155"/>
      <c r="DGD534" s="155"/>
      <c r="DGE534" s="155"/>
      <c r="DGF534" s="155"/>
      <c r="DGG534" s="155"/>
      <c r="DGH534" s="155"/>
      <c r="DGI534" s="155"/>
      <c r="DGJ534" s="155"/>
      <c r="DGK534" s="155"/>
      <c r="DGL534" s="155"/>
      <c r="DGM534" s="155"/>
      <c r="DGN534" s="155"/>
      <c r="DGO534" s="155"/>
      <c r="DGP534" s="155"/>
      <c r="DGQ534" s="155"/>
      <c r="DGR534" s="155"/>
      <c r="DGS534" s="155"/>
      <c r="DGT534" s="155"/>
      <c r="DGU534" s="155"/>
      <c r="DGV534" s="155"/>
      <c r="DGW534" s="155"/>
      <c r="DGX534" s="155"/>
      <c r="DGY534" s="155"/>
      <c r="DGZ534" s="155"/>
      <c r="DHA534" s="155"/>
      <c r="DHB534" s="155"/>
      <c r="DHC534" s="155"/>
      <c r="DHD534" s="155"/>
      <c r="DHE534" s="155"/>
      <c r="DHF534" s="155"/>
      <c r="DHG534" s="155"/>
      <c r="DHH534" s="155"/>
      <c r="DHI534" s="155"/>
      <c r="DHJ534" s="155"/>
      <c r="DHK534" s="155"/>
      <c r="DHL534" s="155"/>
      <c r="DHM534" s="155"/>
      <c r="DHN534" s="155"/>
      <c r="DHO534" s="155"/>
      <c r="DHP534" s="155"/>
      <c r="DHQ534" s="155"/>
      <c r="DHR534" s="155"/>
      <c r="DHS534" s="155"/>
      <c r="DHT534" s="155"/>
      <c r="DHU534" s="155"/>
      <c r="DHV534" s="155"/>
      <c r="DHW534" s="155"/>
      <c r="DHX534" s="155"/>
      <c r="DHY534" s="155"/>
      <c r="DHZ534" s="155"/>
      <c r="DIA534" s="155"/>
      <c r="DIB534" s="155"/>
      <c r="DIC534" s="155"/>
      <c r="DID534" s="155"/>
      <c r="DIE534" s="155"/>
      <c r="DIF534" s="155"/>
      <c r="DIG534" s="155"/>
      <c r="DIH534" s="155"/>
      <c r="DII534" s="155"/>
      <c r="DIJ534" s="155"/>
      <c r="DIK534" s="155"/>
      <c r="DIL534" s="155"/>
      <c r="DIM534" s="155"/>
      <c r="DIN534" s="155"/>
      <c r="DIO534" s="155"/>
      <c r="DIP534" s="155"/>
      <c r="DIQ534" s="155"/>
      <c r="DIR534" s="155"/>
      <c r="DIS534" s="155"/>
      <c r="DIT534" s="155"/>
      <c r="DIU534" s="155"/>
      <c r="DIV534" s="155"/>
      <c r="DIW534" s="155"/>
      <c r="DIX534" s="155"/>
      <c r="DIY534" s="155"/>
      <c r="DIZ534" s="155"/>
      <c r="DJA534" s="155"/>
      <c r="DJB534" s="155"/>
      <c r="DJC534" s="155"/>
      <c r="DJD534" s="155"/>
      <c r="DJE534" s="155"/>
      <c r="DJF534" s="155"/>
      <c r="DJG534" s="155"/>
      <c r="DJH534" s="155"/>
      <c r="DJI534" s="155"/>
      <c r="DJJ534" s="155"/>
      <c r="DJK534" s="155"/>
      <c r="DJL534" s="155"/>
      <c r="DJM534" s="155"/>
      <c r="DJN534" s="155"/>
      <c r="DJO534" s="155"/>
      <c r="DJP534" s="155"/>
      <c r="DJQ534" s="155"/>
      <c r="DJR534" s="155"/>
      <c r="DJS534" s="155"/>
      <c r="DJT534" s="155"/>
      <c r="DJU534" s="155"/>
      <c r="DJV534" s="155"/>
      <c r="DJW534" s="155"/>
      <c r="DJX534" s="155"/>
      <c r="DJY534" s="155"/>
      <c r="DJZ534" s="155"/>
      <c r="DKA534" s="155"/>
      <c r="DKB534" s="155"/>
      <c r="DKC534" s="155"/>
      <c r="DKD534" s="155"/>
      <c r="DKE534" s="155"/>
      <c r="DKF534" s="155"/>
      <c r="DKG534" s="155"/>
      <c r="DKH534" s="155"/>
      <c r="DKI534" s="155"/>
      <c r="DKJ534" s="155"/>
      <c r="DKK534" s="155"/>
      <c r="DKL534" s="155"/>
      <c r="DKM534" s="155"/>
      <c r="DKN534" s="155"/>
      <c r="DKO534" s="155"/>
      <c r="DKP534" s="155"/>
      <c r="DKQ534" s="155"/>
      <c r="DKR534" s="155"/>
      <c r="DKS534" s="155"/>
      <c r="DKT534" s="155"/>
      <c r="DKU534" s="155"/>
      <c r="DKV534" s="155"/>
      <c r="DKW534" s="155"/>
      <c r="DKX534" s="155"/>
      <c r="DKY534" s="155"/>
      <c r="DKZ534" s="155"/>
      <c r="DLA534" s="155"/>
      <c r="DLB534" s="155"/>
      <c r="DLC534" s="155"/>
      <c r="DLD534" s="155"/>
      <c r="DLE534" s="155"/>
      <c r="DLF534" s="155"/>
      <c r="DLG534" s="155"/>
      <c r="DLH534" s="155"/>
      <c r="DLI534" s="155"/>
      <c r="DLJ534" s="155"/>
      <c r="DLK534" s="155"/>
      <c r="DLL534" s="155"/>
      <c r="DLM534" s="155"/>
      <c r="DLN534" s="155"/>
      <c r="DLO534" s="155"/>
      <c r="DLP534" s="155"/>
      <c r="DLQ534" s="155"/>
      <c r="DLR534" s="155"/>
      <c r="DLS534" s="155"/>
      <c r="DLT534" s="155"/>
      <c r="DLU534" s="155"/>
      <c r="DLV534" s="155"/>
      <c r="DLW534" s="155"/>
      <c r="DLX534" s="155"/>
      <c r="DLY534" s="155"/>
      <c r="DLZ534" s="155"/>
      <c r="DMA534" s="155"/>
      <c r="DMB534" s="155"/>
      <c r="DMC534" s="155"/>
      <c r="DMD534" s="155"/>
      <c r="DME534" s="155"/>
      <c r="DMF534" s="155"/>
      <c r="DMG534" s="155"/>
      <c r="DMH534" s="155"/>
      <c r="DMI534" s="155"/>
      <c r="DMJ534" s="155"/>
      <c r="DMK534" s="155"/>
      <c r="DML534" s="155"/>
      <c r="DMM534" s="155"/>
      <c r="DMN534" s="155"/>
      <c r="DMO534" s="155"/>
      <c r="DMP534" s="155"/>
      <c r="DMQ534" s="155"/>
      <c r="DMR534" s="155"/>
      <c r="DMS534" s="155"/>
      <c r="DMT534" s="155"/>
      <c r="DMU534" s="155"/>
      <c r="DMV534" s="155"/>
      <c r="DMW534" s="155"/>
      <c r="DMX534" s="155"/>
      <c r="DMY534" s="155"/>
      <c r="DMZ534" s="155"/>
      <c r="DNA534" s="155"/>
      <c r="DNB534" s="155"/>
      <c r="DNC534" s="155"/>
      <c r="DND534" s="155"/>
      <c r="DNE534" s="155"/>
      <c r="DNF534" s="155"/>
      <c r="DNG534" s="155"/>
      <c r="DNH534" s="155"/>
      <c r="DNI534" s="155"/>
      <c r="DNJ534" s="155"/>
      <c r="DNK534" s="155"/>
      <c r="DNL534" s="155"/>
      <c r="DNM534" s="155"/>
      <c r="DNN534" s="155"/>
      <c r="DNO534" s="155"/>
      <c r="DNP534" s="155"/>
      <c r="DNQ534" s="155"/>
      <c r="DNR534" s="155"/>
      <c r="DNS534" s="155"/>
      <c r="DNT534" s="155"/>
      <c r="DNU534" s="155"/>
      <c r="DNV534" s="155"/>
      <c r="DNW534" s="155"/>
      <c r="DNX534" s="155"/>
      <c r="DNY534" s="155"/>
      <c r="DNZ534" s="155"/>
      <c r="DOA534" s="155"/>
      <c r="DOB534" s="155"/>
      <c r="DOC534" s="155"/>
      <c r="DOD534" s="155"/>
      <c r="DOE534" s="155"/>
      <c r="DOF534" s="155"/>
      <c r="DOG534" s="155"/>
      <c r="DOH534" s="155"/>
      <c r="DOI534" s="155"/>
      <c r="DOJ534" s="155"/>
      <c r="DOK534" s="155"/>
      <c r="DOL534" s="155"/>
      <c r="DOM534" s="155"/>
      <c r="DON534" s="155"/>
      <c r="DOO534" s="155"/>
      <c r="DOP534" s="155"/>
      <c r="DOQ534" s="155"/>
      <c r="DOR534" s="155"/>
      <c r="DOS534" s="155"/>
      <c r="DOT534" s="155"/>
      <c r="DOU534" s="155"/>
      <c r="DOV534" s="155"/>
      <c r="DOW534" s="155"/>
      <c r="DOX534" s="155"/>
      <c r="DOY534" s="155"/>
      <c r="DOZ534" s="155"/>
      <c r="DPA534" s="155"/>
      <c r="DPB534" s="155"/>
      <c r="DPC534" s="155"/>
      <c r="DPD534" s="155"/>
      <c r="DPE534" s="155"/>
      <c r="DPF534" s="155"/>
      <c r="DPG534" s="155"/>
      <c r="DPH534" s="155"/>
      <c r="DPI534" s="155"/>
      <c r="DPJ534" s="155"/>
      <c r="DPK534" s="155"/>
      <c r="DPL534" s="155"/>
      <c r="DPM534" s="155"/>
      <c r="DPN534" s="155"/>
      <c r="DPO534" s="155"/>
      <c r="DPP534" s="155"/>
      <c r="DPQ534" s="155"/>
      <c r="DPR534" s="155"/>
      <c r="DPS534" s="155"/>
      <c r="DPT534" s="155"/>
      <c r="DPU534" s="155"/>
      <c r="DPV534" s="155"/>
      <c r="DPW534" s="155"/>
      <c r="DPX534" s="155"/>
      <c r="DPY534" s="155"/>
      <c r="DPZ534" s="155"/>
      <c r="DQA534" s="155"/>
      <c r="DQB534" s="155"/>
      <c r="DQC534" s="155"/>
      <c r="DQD534" s="155"/>
      <c r="DQE534" s="155"/>
      <c r="DQF534" s="155"/>
      <c r="DQG534" s="155"/>
      <c r="DQH534" s="155"/>
      <c r="DQI534" s="155"/>
      <c r="DQJ534" s="155"/>
      <c r="DQK534" s="155"/>
      <c r="DQL534" s="155"/>
      <c r="DQM534" s="155"/>
      <c r="DQN534" s="155"/>
      <c r="DQO534" s="155"/>
      <c r="DQP534" s="155"/>
      <c r="DQQ534" s="155"/>
      <c r="DQR534" s="155"/>
      <c r="DQS534" s="155"/>
      <c r="DQT534" s="155"/>
      <c r="DQU534" s="155"/>
      <c r="DQV534" s="155"/>
      <c r="DQW534" s="155"/>
      <c r="DQX534" s="155"/>
      <c r="DQY534" s="155"/>
      <c r="DQZ534" s="155"/>
      <c r="DRA534" s="155"/>
      <c r="DRB534" s="155"/>
      <c r="DRC534" s="155"/>
      <c r="DRD534" s="155"/>
      <c r="DRE534" s="155"/>
      <c r="DRF534" s="155"/>
      <c r="DRG534" s="155"/>
      <c r="DRH534" s="155"/>
      <c r="DRI534" s="155"/>
      <c r="DRJ534" s="155"/>
      <c r="DRK534" s="155"/>
      <c r="DRL534" s="155"/>
      <c r="DRM534" s="155"/>
      <c r="DRN534" s="155"/>
      <c r="DRO534" s="155"/>
      <c r="DRP534" s="155"/>
      <c r="DRQ534" s="155"/>
      <c r="DRR534" s="155"/>
      <c r="DRS534" s="155"/>
      <c r="DRT534" s="155"/>
      <c r="DRU534" s="155"/>
      <c r="DRV534" s="155"/>
      <c r="DRW534" s="155"/>
      <c r="DRX534" s="155"/>
      <c r="DRY534" s="155"/>
      <c r="DRZ534" s="155"/>
      <c r="DSA534" s="155"/>
      <c r="DSB534" s="155"/>
      <c r="DSC534" s="155"/>
      <c r="DSD534" s="155"/>
      <c r="DSE534" s="155"/>
      <c r="DSF534" s="155"/>
      <c r="DSG534" s="155"/>
      <c r="DSH534" s="155"/>
      <c r="DSI534" s="155"/>
      <c r="DSJ534" s="155"/>
      <c r="DSK534" s="155"/>
      <c r="DSL534" s="155"/>
      <c r="DSM534" s="155"/>
      <c r="DSN534" s="155"/>
      <c r="DSO534" s="155"/>
      <c r="DSP534" s="155"/>
      <c r="DSQ534" s="155"/>
      <c r="DSR534" s="155"/>
      <c r="DSS534" s="155"/>
      <c r="DST534" s="155"/>
      <c r="DSU534" s="155"/>
      <c r="DSV534" s="155"/>
      <c r="DSW534" s="155"/>
      <c r="DSX534" s="155"/>
      <c r="DSY534" s="155"/>
      <c r="DSZ534" s="155"/>
      <c r="DTA534" s="155"/>
      <c r="DTB534" s="155"/>
      <c r="DTC534" s="155"/>
      <c r="DTD534" s="155"/>
      <c r="DTE534" s="155"/>
      <c r="DTF534" s="155"/>
      <c r="DTG534" s="155"/>
      <c r="DTH534" s="155"/>
      <c r="DTI534" s="155"/>
      <c r="DTJ534" s="155"/>
      <c r="DTK534" s="155"/>
      <c r="DTL534" s="155"/>
      <c r="DTM534" s="155"/>
      <c r="DTN534" s="155"/>
      <c r="DTO534" s="155"/>
      <c r="DTP534" s="155"/>
      <c r="DTQ534" s="155"/>
      <c r="DTR534" s="155"/>
      <c r="DTS534" s="155"/>
      <c r="DTT534" s="155"/>
      <c r="DTU534" s="155"/>
      <c r="DTV534" s="155"/>
      <c r="DTW534" s="155"/>
      <c r="DTX534" s="155"/>
      <c r="DTY534" s="155"/>
      <c r="DTZ534" s="155"/>
      <c r="DUA534" s="155"/>
      <c r="DUB534" s="155"/>
      <c r="DUC534" s="155"/>
      <c r="DUD534" s="155"/>
      <c r="DUE534" s="155"/>
      <c r="DUF534" s="155"/>
      <c r="DUG534" s="155"/>
      <c r="DUH534" s="155"/>
      <c r="DUI534" s="155"/>
      <c r="DUJ534" s="155"/>
      <c r="DUK534" s="155"/>
      <c r="DUL534" s="155"/>
      <c r="DUM534" s="155"/>
      <c r="DUN534" s="155"/>
      <c r="DUO534" s="155"/>
      <c r="DUP534" s="155"/>
      <c r="DUQ534" s="155"/>
      <c r="DUR534" s="155"/>
      <c r="DUS534" s="155"/>
      <c r="DUT534" s="155"/>
      <c r="DUU534" s="155"/>
      <c r="DUV534" s="155"/>
      <c r="DUW534" s="155"/>
      <c r="DUX534" s="155"/>
      <c r="DUY534" s="155"/>
      <c r="DUZ534" s="155"/>
      <c r="DVA534" s="155"/>
      <c r="DVB534" s="155"/>
      <c r="DVC534" s="155"/>
      <c r="DVD534" s="155"/>
      <c r="DVE534" s="155"/>
      <c r="DVF534" s="155"/>
      <c r="DVG534" s="155"/>
      <c r="DVH534" s="155"/>
      <c r="DVI534" s="155"/>
      <c r="DVJ534" s="155"/>
      <c r="DVK534" s="155"/>
      <c r="DVL534" s="155"/>
      <c r="DVM534" s="155"/>
      <c r="DVN534" s="155"/>
      <c r="DVO534" s="155"/>
      <c r="DVP534" s="155"/>
      <c r="DVQ534" s="155"/>
      <c r="DVR534" s="155"/>
      <c r="DVS534" s="155"/>
      <c r="DVT534" s="155"/>
      <c r="DVU534" s="155"/>
      <c r="DVV534" s="155"/>
      <c r="DVW534" s="155"/>
      <c r="DVX534" s="155"/>
      <c r="DVY534" s="155"/>
      <c r="DVZ534" s="155"/>
      <c r="DWA534" s="155"/>
      <c r="DWB534" s="155"/>
      <c r="DWC534" s="155"/>
      <c r="DWD534" s="155"/>
      <c r="DWE534" s="155"/>
      <c r="DWF534" s="155"/>
      <c r="DWG534" s="155"/>
      <c r="DWH534" s="155"/>
      <c r="DWI534" s="155"/>
      <c r="DWJ534" s="155"/>
      <c r="DWK534" s="155"/>
      <c r="DWL534" s="155"/>
      <c r="DWM534" s="155"/>
      <c r="DWN534" s="155"/>
      <c r="DWO534" s="155"/>
      <c r="DWP534" s="155"/>
      <c r="DWQ534" s="155"/>
      <c r="DWR534" s="155"/>
      <c r="DWS534" s="155"/>
      <c r="DWT534" s="155"/>
      <c r="DWU534" s="155"/>
      <c r="DWV534" s="155"/>
      <c r="DWW534" s="155"/>
      <c r="DWX534" s="155"/>
      <c r="DWY534" s="155"/>
      <c r="DWZ534" s="155"/>
      <c r="DXA534" s="155"/>
      <c r="DXB534" s="155"/>
      <c r="DXC534" s="155"/>
      <c r="DXD534" s="155"/>
      <c r="DXE534" s="155"/>
      <c r="DXF534" s="155"/>
      <c r="DXG534" s="155"/>
      <c r="DXH534" s="155"/>
      <c r="DXI534" s="155"/>
      <c r="DXJ534" s="155"/>
      <c r="DXK534" s="155"/>
      <c r="DXL534" s="155"/>
      <c r="DXM534" s="155"/>
      <c r="DXN534" s="155"/>
      <c r="DXO534" s="155"/>
      <c r="DXP534" s="155"/>
      <c r="DXQ534" s="155"/>
      <c r="DXR534" s="155"/>
      <c r="DXS534" s="155"/>
      <c r="DXT534" s="155"/>
      <c r="DXU534" s="155"/>
      <c r="DXV534" s="155"/>
      <c r="DXW534" s="155"/>
      <c r="DXX534" s="155"/>
      <c r="DXY534" s="155"/>
      <c r="DXZ534" s="155"/>
      <c r="DYA534" s="155"/>
      <c r="DYB534" s="155"/>
      <c r="DYC534" s="155"/>
      <c r="DYD534" s="155"/>
      <c r="DYE534" s="155"/>
      <c r="DYF534" s="155"/>
      <c r="DYG534" s="155"/>
      <c r="DYH534" s="155"/>
      <c r="DYI534" s="155"/>
      <c r="DYJ534" s="155"/>
      <c r="DYK534" s="155"/>
      <c r="DYL534" s="155"/>
      <c r="DYM534" s="155"/>
      <c r="DYN534" s="155"/>
      <c r="DYO534" s="155"/>
      <c r="DYP534" s="155"/>
      <c r="DYQ534" s="155"/>
      <c r="DYR534" s="155"/>
      <c r="DYS534" s="155"/>
      <c r="DYT534" s="155"/>
      <c r="DYU534" s="155"/>
      <c r="DYV534" s="155"/>
      <c r="DYW534" s="155"/>
      <c r="DYX534" s="155"/>
      <c r="DYY534" s="155"/>
      <c r="DYZ534" s="155"/>
      <c r="DZA534" s="155"/>
      <c r="DZB534" s="155"/>
      <c r="DZC534" s="155"/>
      <c r="DZD534" s="155"/>
      <c r="DZE534" s="155"/>
      <c r="DZF534" s="155"/>
      <c r="DZG534" s="155"/>
      <c r="DZH534" s="155"/>
      <c r="DZI534" s="155"/>
      <c r="DZJ534" s="155"/>
      <c r="DZK534" s="155"/>
      <c r="DZL534" s="155"/>
      <c r="DZM534" s="155"/>
      <c r="DZN534" s="155"/>
      <c r="DZO534" s="155"/>
      <c r="DZP534" s="155"/>
      <c r="DZQ534" s="155"/>
      <c r="DZR534" s="155"/>
      <c r="DZS534" s="155"/>
      <c r="DZT534" s="155"/>
      <c r="DZU534" s="155"/>
      <c r="DZV534" s="155"/>
      <c r="DZW534" s="155"/>
      <c r="DZX534" s="155"/>
      <c r="DZY534" s="155"/>
      <c r="DZZ534" s="155"/>
      <c r="EAA534" s="155"/>
      <c r="EAB534" s="155"/>
      <c r="EAC534" s="155"/>
      <c r="EAD534" s="155"/>
      <c r="EAE534" s="155"/>
      <c r="EAF534" s="155"/>
      <c r="EAG534" s="155"/>
      <c r="EAH534" s="155"/>
      <c r="EAI534" s="155"/>
      <c r="EAJ534" s="155"/>
      <c r="EAK534" s="155"/>
      <c r="EAL534" s="155"/>
      <c r="EAM534" s="155"/>
      <c r="EAN534" s="155"/>
      <c r="EAO534" s="155"/>
      <c r="EAP534" s="155"/>
      <c r="EAQ534" s="155"/>
      <c r="EAR534" s="155"/>
      <c r="EAS534" s="155"/>
      <c r="EAT534" s="155"/>
      <c r="EAU534" s="155"/>
      <c r="EAV534" s="155"/>
      <c r="EAW534" s="155"/>
      <c r="EAX534" s="155"/>
      <c r="EAY534" s="155"/>
      <c r="EAZ534" s="155"/>
      <c r="EBA534" s="155"/>
      <c r="EBB534" s="155"/>
      <c r="EBC534" s="155"/>
      <c r="EBD534" s="155"/>
      <c r="EBE534" s="155"/>
      <c r="EBF534" s="155"/>
      <c r="EBG534" s="155"/>
      <c r="EBH534" s="155"/>
      <c r="EBI534" s="155"/>
      <c r="EBJ534" s="155"/>
      <c r="EBK534" s="155"/>
      <c r="EBL534" s="155"/>
      <c r="EBM534" s="155"/>
      <c r="EBN534" s="155"/>
      <c r="EBO534" s="155"/>
      <c r="EBP534" s="155"/>
      <c r="EBQ534" s="155"/>
      <c r="EBR534" s="155"/>
      <c r="EBS534" s="155"/>
      <c r="EBT534" s="155"/>
      <c r="EBU534" s="155"/>
      <c r="EBV534" s="155"/>
      <c r="EBW534" s="155"/>
      <c r="EBX534" s="155"/>
      <c r="EBY534" s="155"/>
      <c r="EBZ534" s="155"/>
      <c r="ECA534" s="155"/>
      <c r="ECB534" s="155"/>
      <c r="ECC534" s="155"/>
      <c r="ECD534" s="155"/>
      <c r="ECE534" s="155"/>
      <c r="ECF534" s="155"/>
      <c r="ECG534" s="155"/>
      <c r="ECH534" s="155"/>
      <c r="ECI534" s="155"/>
      <c r="ECJ534" s="155"/>
      <c r="ECK534" s="155"/>
      <c r="ECL534" s="155"/>
      <c r="ECM534" s="155"/>
      <c r="ECN534" s="155"/>
      <c r="ECO534" s="155"/>
      <c r="ECP534" s="155"/>
      <c r="ECQ534" s="155"/>
      <c r="ECR534" s="155"/>
      <c r="ECS534" s="155"/>
      <c r="ECT534" s="155"/>
      <c r="ECU534" s="155"/>
      <c r="ECV534" s="155"/>
      <c r="ECW534" s="155"/>
      <c r="ECX534" s="155"/>
      <c r="ECY534" s="155"/>
      <c r="ECZ534" s="155"/>
      <c r="EDA534" s="155"/>
      <c r="EDB534" s="155"/>
      <c r="EDC534" s="155"/>
      <c r="EDD534" s="155"/>
      <c r="EDE534" s="155"/>
      <c r="EDF534" s="155"/>
      <c r="EDG534" s="155"/>
      <c r="EDH534" s="155"/>
      <c r="EDI534" s="155"/>
      <c r="EDJ534" s="155"/>
      <c r="EDK534" s="155"/>
      <c r="EDL534" s="155"/>
      <c r="EDM534" s="155"/>
      <c r="EDN534" s="155"/>
      <c r="EDO534" s="155"/>
      <c r="EDP534" s="155"/>
      <c r="EDQ534" s="155"/>
      <c r="EDR534" s="155"/>
      <c r="EDS534" s="155"/>
      <c r="EDT534" s="155"/>
      <c r="EDU534" s="155"/>
      <c r="EDV534" s="155"/>
      <c r="EDW534" s="155"/>
      <c r="EDX534" s="155"/>
      <c r="EDY534" s="155"/>
      <c r="EDZ534" s="155"/>
      <c r="EEA534" s="155"/>
      <c r="EEB534" s="155"/>
      <c r="EEC534" s="155"/>
      <c r="EED534" s="155"/>
      <c r="EEE534" s="155"/>
      <c r="EEF534" s="155"/>
      <c r="EEG534" s="155"/>
      <c r="EEH534" s="155"/>
      <c r="EEI534" s="155"/>
      <c r="EEJ534" s="155"/>
      <c r="EEK534" s="155"/>
      <c r="EEL534" s="155"/>
      <c r="EEM534" s="155"/>
      <c r="EEN534" s="155"/>
      <c r="EEO534" s="155"/>
      <c r="EEP534" s="155"/>
      <c r="EEQ534" s="155"/>
      <c r="EER534" s="155"/>
      <c r="EES534" s="155"/>
      <c r="EET534" s="155"/>
      <c r="EEU534" s="155"/>
      <c r="EEV534" s="155"/>
      <c r="EEW534" s="155"/>
      <c r="EEX534" s="155"/>
      <c r="EEY534" s="155"/>
      <c r="EEZ534" s="155"/>
      <c r="EFA534" s="155"/>
      <c r="EFB534" s="155"/>
      <c r="EFC534" s="155"/>
      <c r="EFD534" s="155"/>
      <c r="EFE534" s="155"/>
      <c r="EFF534" s="155"/>
      <c r="EFG534" s="155"/>
      <c r="EFH534" s="155"/>
      <c r="EFI534" s="155"/>
      <c r="EFJ534" s="155"/>
      <c r="EFK534" s="155"/>
      <c r="EFL534" s="155"/>
      <c r="EFM534" s="155"/>
      <c r="EFN534" s="155"/>
      <c r="EFO534" s="155"/>
      <c r="EFP534" s="155"/>
      <c r="EFQ534" s="155"/>
      <c r="EFR534" s="155"/>
      <c r="EFS534" s="155"/>
      <c r="EFT534" s="155"/>
      <c r="EFU534" s="155"/>
      <c r="EFV534" s="155"/>
      <c r="EFW534" s="155"/>
      <c r="EFX534" s="155"/>
      <c r="EFY534" s="155"/>
      <c r="EFZ534" s="155"/>
      <c r="EGA534" s="155"/>
      <c r="EGB534" s="155"/>
      <c r="EGC534" s="155"/>
      <c r="EGD534" s="155"/>
      <c r="EGE534" s="155"/>
      <c r="EGF534" s="155"/>
      <c r="EGG534" s="155"/>
      <c r="EGH534" s="155"/>
      <c r="EGI534" s="155"/>
      <c r="EGJ534" s="155"/>
      <c r="EGK534" s="155"/>
      <c r="EGL534" s="155"/>
      <c r="EGM534" s="155"/>
      <c r="EGN534" s="155"/>
      <c r="EGO534" s="155"/>
      <c r="EGP534" s="155"/>
      <c r="EGQ534" s="155"/>
      <c r="EGR534" s="155"/>
      <c r="EGS534" s="155"/>
      <c r="EGT534" s="155"/>
      <c r="EGU534" s="155"/>
      <c r="EGV534" s="155"/>
      <c r="EGW534" s="155"/>
      <c r="EGX534" s="155"/>
      <c r="EGY534" s="155"/>
      <c r="EGZ534" s="155"/>
      <c r="EHA534" s="155"/>
      <c r="EHB534" s="155"/>
      <c r="EHC534" s="155"/>
      <c r="EHD534" s="155"/>
      <c r="EHE534" s="155"/>
      <c r="EHF534" s="155"/>
      <c r="EHG534" s="155"/>
      <c r="EHH534" s="155"/>
      <c r="EHI534" s="155"/>
      <c r="EHJ534" s="155"/>
      <c r="EHK534" s="155"/>
      <c r="EHL534" s="155"/>
      <c r="EHM534" s="155"/>
      <c r="EHN534" s="155"/>
      <c r="EHO534" s="155"/>
      <c r="EHP534" s="155"/>
      <c r="EHQ534" s="155"/>
      <c r="EHR534" s="155"/>
      <c r="EHS534" s="155"/>
      <c r="EHT534" s="155"/>
      <c r="EHU534" s="155"/>
      <c r="EHV534" s="155"/>
      <c r="EHW534" s="155"/>
      <c r="EHX534" s="155"/>
      <c r="EHY534" s="155"/>
      <c r="EHZ534" s="155"/>
      <c r="EIA534" s="155"/>
      <c r="EIB534" s="155"/>
      <c r="EIC534" s="155"/>
      <c r="EID534" s="155"/>
      <c r="EIE534" s="155"/>
      <c r="EIF534" s="155"/>
      <c r="EIG534" s="155"/>
      <c r="EIH534" s="155"/>
      <c r="EII534" s="155"/>
      <c r="EIJ534" s="155"/>
      <c r="EIK534" s="155"/>
      <c r="EIL534" s="155"/>
      <c r="EIM534" s="155"/>
      <c r="EIN534" s="155"/>
      <c r="EIO534" s="155"/>
      <c r="EIP534" s="155"/>
      <c r="EIQ534" s="155"/>
      <c r="EIR534" s="155"/>
      <c r="EIS534" s="155"/>
      <c r="EIT534" s="155"/>
      <c r="EIU534" s="155"/>
      <c r="EIV534" s="155"/>
      <c r="EIW534" s="155"/>
      <c r="EIX534" s="155"/>
      <c r="EIY534" s="155"/>
      <c r="EIZ534" s="155"/>
      <c r="EJA534" s="155"/>
      <c r="EJB534" s="155"/>
      <c r="EJC534" s="155"/>
      <c r="EJD534" s="155"/>
      <c r="EJE534" s="155"/>
      <c r="EJF534" s="155"/>
      <c r="EJG534" s="155"/>
      <c r="EJH534" s="155"/>
      <c r="EJI534" s="155"/>
      <c r="EJJ534" s="155"/>
      <c r="EJK534" s="155"/>
      <c r="EJL534" s="155"/>
      <c r="EJM534" s="155"/>
      <c r="EJN534" s="155"/>
      <c r="EJO534" s="155"/>
      <c r="EJP534" s="155"/>
      <c r="EJQ534" s="155"/>
      <c r="EJR534" s="155"/>
      <c r="EJS534" s="155"/>
      <c r="EJT534" s="155"/>
      <c r="EJU534" s="155"/>
      <c r="EJV534" s="155"/>
      <c r="EJW534" s="155"/>
      <c r="EJX534" s="155"/>
      <c r="EJY534" s="155"/>
      <c r="EJZ534" s="155"/>
      <c r="EKA534" s="155"/>
      <c r="EKB534" s="155"/>
      <c r="EKC534" s="155"/>
      <c r="EKD534" s="155"/>
      <c r="EKE534" s="155"/>
      <c r="EKF534" s="155"/>
      <c r="EKG534" s="155"/>
      <c r="EKH534" s="155"/>
      <c r="EKI534" s="155"/>
      <c r="EKJ534" s="155"/>
      <c r="EKK534" s="155"/>
      <c r="EKL534" s="155"/>
      <c r="EKM534" s="155"/>
      <c r="EKN534" s="155"/>
      <c r="EKO534" s="155"/>
      <c r="EKP534" s="155"/>
      <c r="EKQ534" s="155"/>
      <c r="EKR534" s="155"/>
      <c r="EKS534" s="155"/>
      <c r="EKT534" s="155"/>
      <c r="EKU534" s="155"/>
      <c r="EKV534" s="155"/>
      <c r="EKW534" s="155"/>
      <c r="EKX534" s="155"/>
      <c r="EKY534" s="155"/>
      <c r="EKZ534" s="155"/>
      <c r="ELA534" s="155"/>
      <c r="ELB534" s="155"/>
      <c r="ELC534" s="155"/>
      <c r="ELD534" s="155"/>
      <c r="ELE534" s="155"/>
      <c r="ELF534" s="155"/>
      <c r="ELG534" s="155"/>
      <c r="ELH534" s="155"/>
      <c r="ELI534" s="155"/>
      <c r="ELJ534" s="155"/>
      <c r="ELK534" s="155"/>
      <c r="ELL534" s="155"/>
      <c r="ELM534" s="155"/>
      <c r="ELN534" s="155"/>
      <c r="ELO534" s="155"/>
      <c r="ELP534" s="155"/>
      <c r="ELQ534" s="155"/>
      <c r="ELR534" s="155"/>
      <c r="ELS534" s="155"/>
      <c r="ELT534" s="155"/>
      <c r="ELU534" s="155"/>
      <c r="ELV534" s="155"/>
      <c r="ELW534" s="155"/>
      <c r="ELX534" s="155"/>
      <c r="ELY534" s="155"/>
      <c r="ELZ534" s="155"/>
      <c r="EMA534" s="155"/>
      <c r="EMB534" s="155"/>
      <c r="EMC534" s="155"/>
      <c r="EMD534" s="155"/>
      <c r="EME534" s="155"/>
      <c r="EMF534" s="155"/>
      <c r="EMG534" s="155"/>
      <c r="EMH534" s="155"/>
      <c r="EMI534" s="155"/>
      <c r="EMJ534" s="155"/>
      <c r="EMK534" s="155"/>
      <c r="EML534" s="155"/>
      <c r="EMM534" s="155"/>
      <c r="EMN534" s="155"/>
      <c r="EMO534" s="155"/>
      <c r="EMP534" s="155"/>
      <c r="EMQ534" s="155"/>
      <c r="EMR534" s="155"/>
      <c r="EMS534" s="155"/>
      <c r="EMT534" s="155"/>
      <c r="EMU534" s="155"/>
      <c r="EMV534" s="155"/>
      <c r="EMW534" s="155"/>
      <c r="EMX534" s="155"/>
      <c r="EMY534" s="155"/>
      <c r="EMZ534" s="155"/>
      <c r="ENA534" s="155"/>
      <c r="ENB534" s="155"/>
      <c r="ENC534" s="155"/>
      <c r="END534" s="155"/>
      <c r="ENE534" s="155"/>
      <c r="ENF534" s="155"/>
      <c r="ENG534" s="155"/>
      <c r="ENH534" s="155"/>
      <c r="ENI534" s="155"/>
      <c r="ENJ534" s="155"/>
      <c r="ENK534" s="155"/>
      <c r="ENL534" s="155"/>
      <c r="ENM534" s="155"/>
      <c r="ENN534" s="155"/>
      <c r="ENO534" s="155"/>
      <c r="ENP534" s="155"/>
      <c r="ENQ534" s="155"/>
      <c r="ENR534" s="155"/>
      <c r="ENS534" s="155"/>
      <c r="ENT534" s="155"/>
      <c r="ENU534" s="155"/>
      <c r="ENV534" s="155"/>
      <c r="ENW534" s="155"/>
      <c r="ENX534" s="155"/>
      <c r="ENY534" s="155"/>
      <c r="ENZ534" s="155"/>
      <c r="EOA534" s="155"/>
      <c r="EOB534" s="155"/>
      <c r="EOC534" s="155"/>
      <c r="EOD534" s="155"/>
      <c r="EOE534" s="155"/>
      <c r="EOF534" s="155"/>
      <c r="EOG534" s="155"/>
      <c r="EOH534" s="155"/>
      <c r="EOI534" s="155"/>
      <c r="EOJ534" s="155"/>
      <c r="EOK534" s="155"/>
      <c r="EOL534" s="155"/>
      <c r="EOM534" s="155"/>
      <c r="EON534" s="155"/>
      <c r="EOO534" s="155"/>
      <c r="EOP534" s="155"/>
      <c r="EOQ534" s="155"/>
      <c r="EOR534" s="155"/>
      <c r="EOS534" s="155"/>
      <c r="EOT534" s="155"/>
      <c r="EOU534" s="155"/>
      <c r="EOV534" s="155"/>
      <c r="EOW534" s="155"/>
      <c r="EOX534" s="155"/>
      <c r="EOY534" s="155"/>
      <c r="EOZ534" s="155"/>
      <c r="EPA534" s="155"/>
      <c r="EPB534" s="155"/>
      <c r="EPC534" s="155"/>
      <c r="EPD534" s="155"/>
      <c r="EPE534" s="155"/>
      <c r="EPF534" s="155"/>
      <c r="EPG534" s="155"/>
      <c r="EPH534" s="155"/>
      <c r="EPI534" s="155"/>
      <c r="EPJ534" s="155"/>
      <c r="EPK534" s="155"/>
      <c r="EPL534" s="155"/>
      <c r="EPM534" s="155"/>
      <c r="EPN534" s="155"/>
      <c r="EPO534" s="155"/>
      <c r="EPP534" s="155"/>
      <c r="EPQ534" s="155"/>
      <c r="EPR534" s="155"/>
      <c r="EPS534" s="155"/>
      <c r="EPT534" s="155"/>
      <c r="EPU534" s="155"/>
      <c r="EPV534" s="155"/>
      <c r="EPW534" s="155"/>
      <c r="EPX534" s="155"/>
      <c r="EPY534" s="155"/>
      <c r="EPZ534" s="155"/>
      <c r="EQA534" s="155"/>
      <c r="EQB534" s="155"/>
      <c r="EQC534" s="155"/>
      <c r="EQD534" s="155"/>
      <c r="EQE534" s="155"/>
      <c r="EQF534" s="155"/>
      <c r="EQG534" s="155"/>
      <c r="EQH534" s="155"/>
      <c r="EQI534" s="155"/>
      <c r="EQJ534" s="155"/>
      <c r="EQK534" s="155"/>
      <c r="EQL534" s="155"/>
      <c r="EQM534" s="155"/>
      <c r="EQN534" s="155"/>
      <c r="EQO534" s="155"/>
      <c r="EQP534" s="155"/>
      <c r="EQQ534" s="155"/>
      <c r="EQR534" s="155"/>
      <c r="EQS534" s="155"/>
      <c r="EQT534" s="155"/>
      <c r="EQU534" s="155"/>
      <c r="EQV534" s="155"/>
      <c r="EQW534" s="155"/>
      <c r="EQX534" s="155"/>
      <c r="EQY534" s="155"/>
      <c r="EQZ534" s="155"/>
      <c r="ERA534" s="155"/>
      <c r="ERB534" s="155"/>
      <c r="ERC534" s="155"/>
      <c r="ERD534" s="155"/>
      <c r="ERE534" s="155"/>
      <c r="ERF534" s="155"/>
      <c r="ERG534" s="155"/>
      <c r="ERH534" s="155"/>
      <c r="ERI534" s="155"/>
      <c r="ERJ534" s="155"/>
      <c r="ERK534" s="155"/>
      <c r="ERL534" s="155"/>
      <c r="ERM534" s="155"/>
      <c r="ERN534" s="155"/>
      <c r="ERO534" s="155"/>
      <c r="ERP534" s="155"/>
      <c r="ERQ534" s="155"/>
      <c r="ERR534" s="155"/>
      <c r="ERS534" s="155"/>
      <c r="ERT534" s="155"/>
      <c r="ERU534" s="155"/>
      <c r="ERV534" s="155"/>
      <c r="ERW534" s="155"/>
      <c r="ERX534" s="155"/>
      <c r="ERY534" s="155"/>
      <c r="ERZ534" s="155"/>
      <c r="ESA534" s="155"/>
      <c r="ESB534" s="155"/>
      <c r="ESC534" s="155"/>
      <c r="ESD534" s="155"/>
      <c r="ESE534" s="155"/>
      <c r="ESF534" s="155"/>
      <c r="ESG534" s="155"/>
      <c r="ESH534" s="155"/>
      <c r="ESI534" s="155"/>
      <c r="ESJ534" s="155"/>
      <c r="ESK534" s="155"/>
      <c r="ESL534" s="155"/>
      <c r="ESM534" s="155"/>
      <c r="ESN534" s="155"/>
      <c r="ESO534" s="155"/>
      <c r="ESP534" s="155"/>
      <c r="ESQ534" s="155"/>
      <c r="ESR534" s="155"/>
      <c r="ESS534" s="155"/>
      <c r="EST534" s="155"/>
      <c r="ESU534" s="155"/>
      <c r="ESV534" s="155"/>
      <c r="ESW534" s="155"/>
      <c r="ESX534" s="155"/>
      <c r="ESY534" s="155"/>
      <c r="ESZ534" s="155"/>
      <c r="ETA534" s="155"/>
      <c r="ETB534" s="155"/>
      <c r="ETC534" s="155"/>
      <c r="ETD534" s="155"/>
      <c r="ETE534" s="155"/>
      <c r="ETF534" s="155"/>
      <c r="ETG534" s="155"/>
      <c r="ETH534" s="155"/>
      <c r="ETI534" s="155"/>
      <c r="ETJ534" s="155"/>
      <c r="ETK534" s="155"/>
      <c r="ETL534" s="155"/>
      <c r="ETM534" s="155"/>
      <c r="ETN534" s="155"/>
      <c r="ETO534" s="155"/>
      <c r="ETP534" s="155"/>
      <c r="ETQ534" s="155"/>
      <c r="ETR534" s="155"/>
      <c r="ETS534" s="155"/>
      <c r="ETT534" s="155"/>
      <c r="ETU534" s="155"/>
      <c r="ETV534" s="155"/>
      <c r="ETW534" s="155"/>
      <c r="ETX534" s="155"/>
      <c r="ETY534" s="155"/>
      <c r="ETZ534" s="155"/>
      <c r="EUA534" s="155"/>
      <c r="EUB534" s="155"/>
      <c r="EUC534" s="155"/>
      <c r="EUD534" s="155"/>
      <c r="EUE534" s="155"/>
      <c r="EUF534" s="155"/>
      <c r="EUG534" s="155"/>
      <c r="EUH534" s="155"/>
      <c r="EUI534" s="155"/>
      <c r="EUJ534" s="155"/>
      <c r="EUK534" s="155"/>
      <c r="EUL534" s="155"/>
      <c r="EUM534" s="155"/>
      <c r="EUN534" s="155"/>
      <c r="EUO534" s="155"/>
      <c r="EUP534" s="155"/>
      <c r="EUQ534" s="155"/>
      <c r="EUR534" s="155"/>
      <c r="EUS534" s="155"/>
      <c r="EUT534" s="155"/>
      <c r="EUU534" s="155"/>
      <c r="EUV534" s="155"/>
      <c r="EUW534" s="155"/>
      <c r="EUX534" s="155"/>
      <c r="EUY534" s="155"/>
      <c r="EUZ534" s="155"/>
      <c r="EVA534" s="155"/>
      <c r="EVB534" s="155"/>
      <c r="EVC534" s="155"/>
      <c r="EVD534" s="155"/>
      <c r="EVE534" s="155"/>
      <c r="EVF534" s="155"/>
      <c r="EVG534" s="155"/>
      <c r="EVH534" s="155"/>
      <c r="EVI534" s="155"/>
      <c r="EVJ534" s="155"/>
      <c r="EVK534" s="155"/>
      <c r="EVL534" s="155"/>
      <c r="EVM534" s="155"/>
      <c r="EVN534" s="155"/>
      <c r="EVO534" s="155"/>
      <c r="EVP534" s="155"/>
      <c r="EVQ534" s="155"/>
      <c r="EVR534" s="155"/>
      <c r="EVS534" s="155"/>
      <c r="EVT534" s="155"/>
      <c r="EVU534" s="155"/>
      <c r="EVV534" s="155"/>
      <c r="EVW534" s="155"/>
      <c r="EVX534" s="155"/>
      <c r="EVY534" s="155"/>
      <c r="EVZ534" s="155"/>
      <c r="EWA534" s="155"/>
      <c r="EWB534" s="155"/>
      <c r="EWC534" s="155"/>
      <c r="EWD534" s="155"/>
      <c r="EWE534" s="155"/>
      <c r="EWF534" s="155"/>
      <c r="EWG534" s="155"/>
      <c r="EWH534" s="155"/>
      <c r="EWI534" s="155"/>
      <c r="EWJ534" s="155"/>
      <c r="EWK534" s="155"/>
      <c r="EWL534" s="155"/>
      <c r="EWM534" s="155"/>
      <c r="EWN534" s="155"/>
      <c r="EWO534" s="155"/>
      <c r="EWP534" s="155"/>
      <c r="EWQ534" s="155"/>
      <c r="EWR534" s="155"/>
      <c r="EWS534" s="155"/>
      <c r="EWT534" s="155"/>
      <c r="EWU534" s="155"/>
      <c r="EWV534" s="155"/>
      <c r="EWW534" s="155"/>
      <c r="EWX534" s="155"/>
      <c r="EWY534" s="155"/>
      <c r="EWZ534" s="155"/>
      <c r="EXA534" s="155"/>
      <c r="EXB534" s="155"/>
      <c r="EXC534" s="155"/>
      <c r="EXD534" s="155"/>
      <c r="EXE534" s="155"/>
      <c r="EXF534" s="155"/>
      <c r="EXG534" s="155"/>
      <c r="EXH534" s="155"/>
      <c r="EXI534" s="155"/>
      <c r="EXJ534" s="155"/>
      <c r="EXK534" s="155"/>
      <c r="EXL534" s="155"/>
      <c r="EXM534" s="155"/>
      <c r="EXN534" s="155"/>
      <c r="EXO534" s="155"/>
      <c r="EXP534" s="155"/>
      <c r="EXQ534" s="155"/>
      <c r="EXR534" s="155"/>
      <c r="EXS534" s="155"/>
      <c r="EXT534" s="155"/>
      <c r="EXU534" s="155"/>
      <c r="EXV534" s="155"/>
      <c r="EXW534" s="155"/>
      <c r="EXX534" s="155"/>
      <c r="EXY534" s="155"/>
      <c r="EXZ534" s="155"/>
      <c r="EYA534" s="155"/>
      <c r="EYB534" s="155"/>
      <c r="EYC534" s="155"/>
      <c r="EYD534" s="155"/>
      <c r="EYE534" s="155"/>
      <c r="EYF534" s="155"/>
      <c r="EYG534" s="155"/>
      <c r="EYH534" s="155"/>
      <c r="EYI534" s="155"/>
      <c r="EYJ534" s="155"/>
      <c r="EYK534" s="155"/>
      <c r="EYL534" s="155"/>
      <c r="EYM534" s="155"/>
      <c r="EYN534" s="155"/>
      <c r="EYO534" s="155"/>
      <c r="EYP534" s="155"/>
      <c r="EYQ534" s="155"/>
      <c r="EYR534" s="155"/>
      <c r="EYS534" s="155"/>
      <c r="EYT534" s="155"/>
      <c r="EYU534" s="155"/>
      <c r="EYV534" s="155"/>
      <c r="EYW534" s="155"/>
      <c r="EYX534" s="155"/>
      <c r="EYY534" s="155"/>
      <c r="EYZ534" s="155"/>
      <c r="EZA534" s="155"/>
      <c r="EZB534" s="155"/>
      <c r="EZC534" s="155"/>
      <c r="EZD534" s="155"/>
      <c r="EZE534" s="155"/>
      <c r="EZF534" s="155"/>
      <c r="EZG534" s="155"/>
      <c r="EZH534" s="155"/>
      <c r="EZI534" s="155"/>
      <c r="EZJ534" s="155"/>
      <c r="EZK534" s="155"/>
      <c r="EZL534" s="155"/>
      <c r="EZM534" s="155"/>
      <c r="EZN534" s="155"/>
      <c r="EZO534" s="155"/>
      <c r="EZP534" s="155"/>
      <c r="EZQ534" s="155"/>
      <c r="EZR534" s="155"/>
      <c r="EZS534" s="155"/>
      <c r="EZT534" s="155"/>
      <c r="EZU534" s="155"/>
      <c r="EZV534" s="155"/>
      <c r="EZW534" s="155"/>
      <c r="EZX534" s="155"/>
      <c r="EZY534" s="155"/>
      <c r="EZZ534" s="155"/>
      <c r="FAA534" s="155"/>
      <c r="FAB534" s="155"/>
      <c r="FAC534" s="155"/>
      <c r="FAD534" s="155"/>
      <c r="FAE534" s="155"/>
      <c r="FAF534" s="155"/>
      <c r="FAG534" s="155"/>
      <c r="FAH534" s="155"/>
      <c r="FAI534" s="155"/>
      <c r="FAJ534" s="155"/>
      <c r="FAK534" s="155"/>
      <c r="FAL534" s="155"/>
      <c r="FAM534" s="155"/>
      <c r="FAN534" s="155"/>
      <c r="FAO534" s="155"/>
      <c r="FAP534" s="155"/>
      <c r="FAQ534" s="155"/>
      <c r="FAR534" s="155"/>
      <c r="FAS534" s="155"/>
      <c r="FAT534" s="155"/>
      <c r="FAU534" s="155"/>
      <c r="FAV534" s="155"/>
      <c r="FAW534" s="155"/>
      <c r="FAX534" s="155"/>
      <c r="FAY534" s="155"/>
      <c r="FAZ534" s="155"/>
      <c r="FBA534" s="155"/>
      <c r="FBB534" s="155"/>
      <c r="FBC534" s="155"/>
      <c r="FBD534" s="155"/>
      <c r="FBE534" s="155"/>
      <c r="FBF534" s="155"/>
      <c r="FBG534" s="155"/>
      <c r="FBH534" s="155"/>
      <c r="FBI534" s="155"/>
      <c r="FBJ534" s="155"/>
      <c r="FBK534" s="155"/>
      <c r="FBL534" s="155"/>
      <c r="FBM534" s="155"/>
      <c r="FBN534" s="155"/>
      <c r="FBO534" s="155"/>
      <c r="FBP534" s="155"/>
      <c r="FBQ534" s="155"/>
      <c r="FBR534" s="155"/>
      <c r="FBS534" s="155"/>
      <c r="FBT534" s="155"/>
      <c r="FBU534" s="155"/>
      <c r="FBV534" s="155"/>
      <c r="FBW534" s="155"/>
      <c r="FBX534" s="155"/>
      <c r="FBY534" s="155"/>
      <c r="FBZ534" s="155"/>
      <c r="FCA534" s="155"/>
      <c r="FCB534" s="155"/>
      <c r="FCC534" s="155"/>
      <c r="FCD534" s="155"/>
      <c r="FCE534" s="155"/>
      <c r="FCF534" s="155"/>
      <c r="FCG534" s="155"/>
      <c r="FCH534" s="155"/>
      <c r="FCI534" s="155"/>
      <c r="FCJ534" s="155"/>
      <c r="FCK534" s="155"/>
      <c r="FCL534" s="155"/>
      <c r="FCM534" s="155"/>
      <c r="FCN534" s="155"/>
      <c r="FCO534" s="155"/>
      <c r="FCP534" s="155"/>
      <c r="FCQ534" s="155"/>
      <c r="FCR534" s="155"/>
      <c r="FCS534" s="155"/>
      <c r="FCT534" s="155"/>
      <c r="FCU534" s="155"/>
      <c r="FCV534" s="155"/>
      <c r="FCW534" s="155"/>
      <c r="FCX534" s="155"/>
      <c r="FCY534" s="155"/>
      <c r="FCZ534" s="155"/>
      <c r="FDA534" s="155"/>
      <c r="FDB534" s="155"/>
      <c r="FDC534" s="155"/>
      <c r="FDD534" s="155"/>
      <c r="FDE534" s="155"/>
      <c r="FDF534" s="155"/>
      <c r="FDG534" s="155"/>
      <c r="FDH534" s="155"/>
      <c r="FDI534" s="155"/>
      <c r="FDJ534" s="155"/>
      <c r="FDK534" s="155"/>
      <c r="FDL534" s="155"/>
      <c r="FDM534" s="155"/>
      <c r="FDN534" s="155"/>
      <c r="FDO534" s="155"/>
      <c r="FDP534" s="155"/>
      <c r="FDQ534" s="155"/>
      <c r="FDR534" s="155"/>
      <c r="FDS534" s="155"/>
      <c r="FDT534" s="155"/>
      <c r="FDU534" s="155"/>
      <c r="FDV534" s="155"/>
      <c r="FDW534" s="155"/>
      <c r="FDX534" s="155"/>
      <c r="FDY534" s="155"/>
      <c r="FDZ534" s="155"/>
      <c r="FEA534" s="155"/>
      <c r="FEB534" s="155"/>
      <c r="FEC534" s="155"/>
      <c r="FED534" s="155"/>
      <c r="FEE534" s="155"/>
      <c r="FEF534" s="155"/>
      <c r="FEG534" s="155"/>
      <c r="FEH534" s="155"/>
      <c r="FEI534" s="155"/>
      <c r="FEJ534" s="155"/>
      <c r="FEK534" s="155"/>
      <c r="FEL534" s="155"/>
      <c r="FEM534" s="155"/>
      <c r="FEN534" s="155"/>
      <c r="FEO534" s="155"/>
      <c r="FEP534" s="155"/>
      <c r="FEQ534" s="155"/>
      <c r="FER534" s="155"/>
      <c r="FES534" s="155"/>
      <c r="FET534" s="155"/>
      <c r="FEU534" s="155"/>
      <c r="FEV534" s="155"/>
      <c r="FEW534" s="155"/>
      <c r="FEX534" s="155"/>
      <c r="FEY534" s="155"/>
      <c r="FEZ534" s="155"/>
      <c r="FFA534" s="155"/>
      <c r="FFB534" s="155"/>
      <c r="FFC534" s="155"/>
      <c r="FFD534" s="155"/>
      <c r="FFE534" s="155"/>
      <c r="FFF534" s="155"/>
      <c r="FFG534" s="155"/>
      <c r="FFH534" s="155"/>
      <c r="FFI534" s="155"/>
      <c r="FFJ534" s="155"/>
      <c r="FFK534" s="155"/>
      <c r="FFL534" s="155"/>
      <c r="FFM534" s="155"/>
      <c r="FFN534" s="155"/>
      <c r="FFO534" s="155"/>
      <c r="FFP534" s="155"/>
      <c r="FFQ534" s="155"/>
      <c r="FFR534" s="155"/>
      <c r="FFS534" s="155"/>
      <c r="FFT534" s="155"/>
      <c r="FFU534" s="155"/>
      <c r="FFV534" s="155"/>
      <c r="FFW534" s="155"/>
      <c r="FFX534" s="155"/>
      <c r="FFY534" s="155"/>
      <c r="FFZ534" s="155"/>
      <c r="FGA534" s="155"/>
      <c r="FGB534" s="155"/>
      <c r="FGC534" s="155"/>
      <c r="FGD534" s="155"/>
      <c r="FGE534" s="155"/>
      <c r="FGF534" s="155"/>
      <c r="FGG534" s="155"/>
      <c r="FGH534" s="155"/>
      <c r="FGI534" s="155"/>
      <c r="FGJ534" s="155"/>
      <c r="FGK534" s="155"/>
      <c r="FGL534" s="155"/>
      <c r="FGM534" s="155"/>
      <c r="FGN534" s="155"/>
      <c r="FGO534" s="155"/>
      <c r="FGP534" s="155"/>
      <c r="FGQ534" s="155"/>
      <c r="FGR534" s="155"/>
      <c r="FGS534" s="155"/>
      <c r="FGT534" s="155"/>
      <c r="FGU534" s="155"/>
      <c r="FGV534" s="155"/>
      <c r="FGW534" s="155"/>
      <c r="FGX534" s="155"/>
      <c r="FGY534" s="155"/>
      <c r="FGZ534" s="155"/>
      <c r="FHA534" s="155"/>
      <c r="FHB534" s="155"/>
      <c r="FHC534" s="155"/>
      <c r="FHD534" s="155"/>
      <c r="FHE534" s="155"/>
      <c r="FHF534" s="155"/>
      <c r="FHG534" s="155"/>
      <c r="FHH534" s="155"/>
      <c r="FHI534" s="155"/>
      <c r="FHJ534" s="155"/>
      <c r="FHK534" s="155"/>
      <c r="FHL534" s="155"/>
      <c r="FHM534" s="155"/>
      <c r="FHN534" s="155"/>
      <c r="FHO534" s="155"/>
      <c r="FHP534" s="155"/>
      <c r="FHQ534" s="155"/>
      <c r="FHR534" s="155"/>
      <c r="FHS534" s="155"/>
      <c r="FHT534" s="155"/>
      <c r="FHU534" s="155"/>
      <c r="FHV534" s="155"/>
      <c r="FHW534" s="155"/>
      <c r="FHX534" s="155"/>
      <c r="FHY534" s="155"/>
      <c r="FHZ534" s="155"/>
      <c r="FIA534" s="155"/>
      <c r="FIB534" s="155"/>
      <c r="FIC534" s="155"/>
      <c r="FID534" s="155"/>
      <c r="FIE534" s="155"/>
      <c r="FIF534" s="155"/>
      <c r="FIG534" s="155"/>
      <c r="FIH534" s="155"/>
      <c r="FII534" s="155"/>
      <c r="FIJ534" s="155"/>
      <c r="FIK534" s="155"/>
      <c r="FIL534" s="155"/>
      <c r="FIM534" s="155"/>
      <c r="FIN534" s="155"/>
      <c r="FIO534" s="155"/>
      <c r="FIP534" s="155"/>
      <c r="FIQ534" s="155"/>
      <c r="FIR534" s="155"/>
      <c r="FIS534" s="155"/>
      <c r="FIT534" s="155"/>
      <c r="FIU534" s="155"/>
      <c r="FIV534" s="155"/>
      <c r="FIW534" s="155"/>
      <c r="FIX534" s="155"/>
      <c r="FIY534" s="155"/>
      <c r="FIZ534" s="155"/>
      <c r="FJA534" s="155"/>
      <c r="FJB534" s="155"/>
      <c r="FJC534" s="155"/>
      <c r="FJD534" s="155"/>
      <c r="FJE534" s="155"/>
      <c r="FJF534" s="155"/>
      <c r="FJG534" s="155"/>
      <c r="FJH534" s="155"/>
      <c r="FJI534" s="155"/>
      <c r="FJJ534" s="155"/>
      <c r="FJK534" s="155"/>
      <c r="FJL534" s="155"/>
      <c r="FJM534" s="155"/>
      <c r="FJN534" s="155"/>
      <c r="FJO534" s="155"/>
      <c r="FJP534" s="155"/>
      <c r="FJQ534" s="155"/>
      <c r="FJR534" s="155"/>
      <c r="FJS534" s="155"/>
      <c r="FJT534" s="155"/>
      <c r="FJU534" s="155"/>
      <c r="FJV534" s="155"/>
      <c r="FJW534" s="155"/>
      <c r="FJX534" s="155"/>
      <c r="FJY534" s="155"/>
      <c r="FJZ534" s="155"/>
      <c r="FKA534" s="155"/>
      <c r="FKB534" s="155"/>
      <c r="FKC534" s="155"/>
      <c r="FKD534" s="155"/>
      <c r="FKE534" s="155"/>
      <c r="FKF534" s="155"/>
      <c r="FKG534" s="155"/>
      <c r="FKH534" s="155"/>
      <c r="FKI534" s="155"/>
      <c r="FKJ534" s="155"/>
      <c r="FKK534" s="155"/>
      <c r="FKL534" s="155"/>
      <c r="FKM534" s="155"/>
      <c r="FKN534" s="155"/>
      <c r="FKO534" s="155"/>
      <c r="FKP534" s="155"/>
      <c r="FKQ534" s="155"/>
      <c r="FKR534" s="155"/>
      <c r="FKS534" s="155"/>
      <c r="FKT534" s="155"/>
      <c r="FKU534" s="155"/>
      <c r="FKV534" s="155"/>
      <c r="FKW534" s="155"/>
      <c r="FKX534" s="155"/>
      <c r="FKY534" s="155"/>
      <c r="FKZ534" s="155"/>
      <c r="FLA534" s="155"/>
      <c r="FLB534" s="155"/>
      <c r="FLC534" s="155"/>
      <c r="FLD534" s="155"/>
      <c r="FLE534" s="155"/>
      <c r="FLF534" s="155"/>
      <c r="FLG534" s="155"/>
      <c r="FLH534" s="155"/>
      <c r="FLI534" s="155"/>
      <c r="FLJ534" s="155"/>
      <c r="FLK534" s="155"/>
      <c r="FLL534" s="155"/>
      <c r="FLM534" s="155"/>
      <c r="FLN534" s="155"/>
      <c r="FLO534" s="155"/>
      <c r="FLP534" s="155"/>
      <c r="FLQ534" s="155"/>
      <c r="FLR534" s="155"/>
      <c r="FLS534" s="155"/>
      <c r="FLT534" s="155"/>
      <c r="FLU534" s="155"/>
      <c r="FLV534" s="155"/>
      <c r="FLW534" s="155"/>
      <c r="FLX534" s="155"/>
      <c r="FLY534" s="155"/>
      <c r="FLZ534" s="155"/>
      <c r="FMA534" s="155"/>
      <c r="FMB534" s="155"/>
      <c r="FMC534" s="155"/>
      <c r="FMD534" s="155"/>
      <c r="FME534" s="155"/>
      <c r="FMF534" s="155"/>
      <c r="FMG534" s="155"/>
      <c r="FMH534" s="155"/>
      <c r="FMI534" s="155"/>
      <c r="FMJ534" s="155"/>
      <c r="FMK534" s="155"/>
      <c r="FML534" s="155"/>
      <c r="FMM534" s="155"/>
      <c r="FMN534" s="155"/>
      <c r="FMO534" s="155"/>
      <c r="FMP534" s="155"/>
      <c r="FMQ534" s="155"/>
      <c r="FMR534" s="155"/>
      <c r="FMS534" s="155"/>
      <c r="FMT534" s="155"/>
      <c r="FMU534" s="155"/>
      <c r="FMV534" s="155"/>
      <c r="FMW534" s="155"/>
      <c r="FMX534" s="155"/>
      <c r="FMY534" s="155"/>
      <c r="FMZ534" s="155"/>
      <c r="FNA534" s="155"/>
      <c r="FNB534" s="155"/>
      <c r="FNC534" s="155"/>
      <c r="FND534" s="155"/>
      <c r="FNE534" s="155"/>
      <c r="FNF534" s="155"/>
      <c r="FNG534" s="155"/>
      <c r="FNH534" s="155"/>
      <c r="FNI534" s="155"/>
      <c r="FNJ534" s="155"/>
      <c r="FNK534" s="155"/>
      <c r="FNL534" s="155"/>
      <c r="FNM534" s="155"/>
      <c r="FNN534" s="155"/>
      <c r="FNO534" s="155"/>
      <c r="FNP534" s="155"/>
      <c r="FNQ534" s="155"/>
      <c r="FNR534" s="155"/>
      <c r="FNS534" s="155"/>
      <c r="FNT534" s="155"/>
      <c r="FNU534" s="155"/>
      <c r="FNV534" s="155"/>
      <c r="FNW534" s="155"/>
      <c r="FNX534" s="155"/>
      <c r="FNY534" s="155"/>
      <c r="FNZ534" s="155"/>
      <c r="FOA534" s="155"/>
      <c r="FOB534" s="155"/>
      <c r="FOC534" s="155"/>
      <c r="FOD534" s="155"/>
      <c r="FOE534" s="155"/>
      <c r="FOF534" s="155"/>
      <c r="FOG534" s="155"/>
      <c r="FOH534" s="155"/>
      <c r="FOI534" s="155"/>
      <c r="FOJ534" s="155"/>
      <c r="FOK534" s="155"/>
      <c r="FOL534" s="155"/>
      <c r="FOM534" s="155"/>
      <c r="FON534" s="155"/>
      <c r="FOO534" s="155"/>
      <c r="FOP534" s="155"/>
      <c r="FOQ534" s="155"/>
      <c r="FOR534" s="155"/>
      <c r="FOS534" s="155"/>
      <c r="FOT534" s="155"/>
      <c r="FOU534" s="155"/>
      <c r="FOV534" s="155"/>
      <c r="FOW534" s="155"/>
      <c r="FOX534" s="155"/>
      <c r="FOY534" s="155"/>
      <c r="FOZ534" s="155"/>
      <c r="FPA534" s="155"/>
      <c r="FPB534" s="155"/>
      <c r="FPC534" s="155"/>
      <c r="FPD534" s="155"/>
      <c r="FPE534" s="155"/>
      <c r="FPF534" s="155"/>
      <c r="FPG534" s="155"/>
      <c r="FPH534" s="155"/>
      <c r="FPI534" s="155"/>
      <c r="FPJ534" s="155"/>
      <c r="FPK534" s="155"/>
      <c r="FPL534" s="155"/>
      <c r="FPM534" s="155"/>
      <c r="FPN534" s="155"/>
      <c r="FPO534" s="155"/>
      <c r="FPP534" s="155"/>
      <c r="FPQ534" s="155"/>
      <c r="FPR534" s="155"/>
      <c r="FPS534" s="155"/>
      <c r="FPT534" s="155"/>
      <c r="FPU534" s="155"/>
      <c r="FPV534" s="155"/>
      <c r="FPW534" s="155"/>
      <c r="FPX534" s="155"/>
      <c r="FPY534" s="155"/>
      <c r="FPZ534" s="155"/>
      <c r="FQA534" s="155"/>
      <c r="FQB534" s="155"/>
      <c r="FQC534" s="155"/>
      <c r="FQD534" s="155"/>
      <c r="FQE534" s="155"/>
      <c r="FQF534" s="155"/>
      <c r="FQG534" s="155"/>
      <c r="FQH534" s="155"/>
      <c r="FQI534" s="155"/>
      <c r="FQJ534" s="155"/>
      <c r="FQK534" s="155"/>
      <c r="FQL534" s="155"/>
      <c r="FQM534" s="155"/>
      <c r="FQN534" s="155"/>
      <c r="FQO534" s="155"/>
      <c r="FQP534" s="155"/>
      <c r="FQQ534" s="155"/>
      <c r="FQR534" s="155"/>
      <c r="FQS534" s="155"/>
      <c r="FQT534" s="155"/>
      <c r="FQU534" s="155"/>
      <c r="FQV534" s="155"/>
      <c r="FQW534" s="155"/>
      <c r="FQX534" s="155"/>
      <c r="FQY534" s="155"/>
      <c r="FQZ534" s="155"/>
      <c r="FRA534" s="155"/>
      <c r="FRB534" s="155"/>
      <c r="FRC534" s="155"/>
      <c r="FRD534" s="155"/>
      <c r="FRE534" s="155"/>
      <c r="FRF534" s="155"/>
      <c r="FRG534" s="155"/>
      <c r="FRH534" s="155"/>
      <c r="FRI534" s="155"/>
      <c r="FRJ534" s="155"/>
      <c r="FRK534" s="155"/>
      <c r="FRL534" s="155"/>
      <c r="FRM534" s="155"/>
      <c r="FRN534" s="155"/>
      <c r="FRO534" s="155"/>
      <c r="FRP534" s="155"/>
      <c r="FRQ534" s="155"/>
      <c r="FRR534" s="155"/>
      <c r="FRS534" s="155"/>
      <c r="FRT534" s="155"/>
      <c r="FRU534" s="155"/>
      <c r="FRV534" s="155"/>
      <c r="FRW534" s="155"/>
      <c r="FRX534" s="155"/>
      <c r="FRY534" s="155"/>
      <c r="FRZ534" s="155"/>
      <c r="FSA534" s="155"/>
      <c r="FSB534" s="155"/>
      <c r="FSC534" s="155"/>
      <c r="FSD534" s="155"/>
      <c r="FSE534" s="155"/>
      <c r="FSF534" s="155"/>
      <c r="FSG534" s="155"/>
      <c r="FSH534" s="155"/>
      <c r="FSI534" s="155"/>
      <c r="FSJ534" s="155"/>
      <c r="FSK534" s="155"/>
      <c r="FSL534" s="155"/>
      <c r="FSM534" s="155"/>
      <c r="FSN534" s="155"/>
      <c r="FSO534" s="155"/>
      <c r="FSP534" s="155"/>
      <c r="FSQ534" s="155"/>
      <c r="FSR534" s="155"/>
      <c r="FSS534" s="155"/>
      <c r="FST534" s="155"/>
      <c r="FSU534" s="155"/>
      <c r="FSV534" s="155"/>
      <c r="FSW534" s="155"/>
      <c r="FSX534" s="155"/>
      <c r="FSY534" s="155"/>
      <c r="FSZ534" s="155"/>
      <c r="FTA534" s="155"/>
      <c r="FTB534" s="155"/>
      <c r="FTC534" s="155"/>
      <c r="FTD534" s="155"/>
      <c r="FTE534" s="155"/>
      <c r="FTF534" s="155"/>
      <c r="FTG534" s="155"/>
      <c r="FTH534" s="155"/>
      <c r="FTI534" s="155"/>
      <c r="FTJ534" s="155"/>
      <c r="FTK534" s="155"/>
      <c r="FTL534" s="155"/>
      <c r="FTM534" s="155"/>
      <c r="FTN534" s="155"/>
      <c r="FTO534" s="155"/>
      <c r="FTP534" s="155"/>
      <c r="FTQ534" s="155"/>
      <c r="FTR534" s="155"/>
      <c r="FTS534" s="155"/>
      <c r="FTT534" s="155"/>
      <c r="FTU534" s="155"/>
      <c r="FTV534" s="155"/>
      <c r="FTW534" s="155"/>
      <c r="FTX534" s="155"/>
      <c r="FTY534" s="155"/>
      <c r="FTZ534" s="155"/>
      <c r="FUA534" s="155"/>
      <c r="FUB534" s="155"/>
      <c r="FUC534" s="155"/>
      <c r="FUD534" s="155"/>
      <c r="FUE534" s="155"/>
      <c r="FUF534" s="155"/>
      <c r="FUG534" s="155"/>
      <c r="FUH534" s="155"/>
      <c r="FUI534" s="155"/>
      <c r="FUJ534" s="155"/>
      <c r="FUK534" s="155"/>
      <c r="FUL534" s="155"/>
      <c r="FUM534" s="155"/>
      <c r="FUN534" s="155"/>
      <c r="FUO534" s="155"/>
      <c r="FUP534" s="155"/>
      <c r="FUQ534" s="155"/>
      <c r="FUR534" s="155"/>
      <c r="FUS534" s="155"/>
      <c r="FUT534" s="155"/>
      <c r="FUU534" s="155"/>
      <c r="FUV534" s="155"/>
      <c r="FUW534" s="155"/>
      <c r="FUX534" s="155"/>
      <c r="FUY534" s="155"/>
      <c r="FUZ534" s="155"/>
      <c r="FVA534" s="155"/>
      <c r="FVB534" s="155"/>
      <c r="FVC534" s="155"/>
      <c r="FVD534" s="155"/>
      <c r="FVE534" s="155"/>
      <c r="FVF534" s="155"/>
      <c r="FVG534" s="155"/>
      <c r="FVH534" s="155"/>
      <c r="FVI534" s="155"/>
      <c r="FVJ534" s="155"/>
      <c r="FVK534" s="155"/>
      <c r="FVL534" s="155"/>
      <c r="FVM534" s="155"/>
      <c r="FVN534" s="155"/>
      <c r="FVO534" s="155"/>
      <c r="FVP534" s="155"/>
      <c r="FVQ534" s="155"/>
      <c r="FVR534" s="155"/>
      <c r="FVS534" s="155"/>
      <c r="FVT534" s="155"/>
      <c r="FVU534" s="155"/>
      <c r="FVV534" s="155"/>
      <c r="FVW534" s="155"/>
      <c r="FVX534" s="155"/>
      <c r="FVY534" s="155"/>
      <c r="FVZ534" s="155"/>
      <c r="FWA534" s="155"/>
      <c r="FWB534" s="155"/>
      <c r="FWC534" s="155"/>
      <c r="FWD534" s="155"/>
      <c r="FWE534" s="155"/>
      <c r="FWF534" s="155"/>
      <c r="FWG534" s="155"/>
      <c r="FWH534" s="155"/>
      <c r="FWI534" s="155"/>
      <c r="FWJ534" s="155"/>
      <c r="FWK534" s="155"/>
      <c r="FWL534" s="155"/>
      <c r="FWM534" s="155"/>
      <c r="FWN534" s="155"/>
      <c r="FWO534" s="155"/>
      <c r="FWP534" s="155"/>
      <c r="FWQ534" s="155"/>
      <c r="FWR534" s="155"/>
      <c r="FWS534" s="155"/>
      <c r="FWT534" s="155"/>
      <c r="FWU534" s="155"/>
      <c r="FWV534" s="155"/>
      <c r="FWW534" s="155"/>
      <c r="FWX534" s="155"/>
      <c r="FWY534" s="155"/>
      <c r="FWZ534" s="155"/>
      <c r="FXA534" s="155"/>
      <c r="FXB534" s="155"/>
      <c r="FXC534" s="155"/>
      <c r="FXD534" s="155"/>
      <c r="FXE534" s="155"/>
      <c r="FXF534" s="155"/>
      <c r="FXG534" s="155"/>
      <c r="FXH534" s="155"/>
      <c r="FXI534" s="155"/>
      <c r="FXJ534" s="155"/>
      <c r="FXK534" s="155"/>
      <c r="FXL534" s="155"/>
      <c r="FXM534" s="155"/>
      <c r="FXN534" s="155"/>
      <c r="FXO534" s="155"/>
      <c r="FXP534" s="155"/>
      <c r="FXQ534" s="155"/>
      <c r="FXR534" s="155"/>
      <c r="FXS534" s="155"/>
      <c r="FXT534" s="155"/>
      <c r="FXU534" s="155"/>
      <c r="FXV534" s="155"/>
      <c r="FXW534" s="155"/>
      <c r="FXX534" s="155"/>
      <c r="FXY534" s="155"/>
      <c r="FXZ534" s="155"/>
      <c r="FYA534" s="155"/>
      <c r="FYB534" s="155"/>
      <c r="FYC534" s="155"/>
      <c r="FYD534" s="155"/>
      <c r="FYE534" s="155"/>
      <c r="FYF534" s="155"/>
      <c r="FYG534" s="155"/>
      <c r="FYH534" s="155"/>
      <c r="FYI534" s="155"/>
      <c r="FYJ534" s="155"/>
      <c r="FYK534" s="155"/>
      <c r="FYL534" s="155"/>
      <c r="FYM534" s="155"/>
      <c r="FYN534" s="155"/>
      <c r="FYO534" s="155"/>
      <c r="FYP534" s="155"/>
      <c r="FYQ534" s="155"/>
      <c r="FYR534" s="155"/>
      <c r="FYS534" s="155"/>
      <c r="FYT534" s="155"/>
      <c r="FYU534" s="155"/>
      <c r="FYV534" s="155"/>
      <c r="FYW534" s="155"/>
      <c r="FYX534" s="155"/>
      <c r="FYY534" s="155"/>
      <c r="FYZ534" s="155"/>
      <c r="FZA534" s="155"/>
      <c r="FZB534" s="155"/>
      <c r="FZC534" s="155"/>
      <c r="FZD534" s="155"/>
      <c r="FZE534" s="155"/>
      <c r="FZF534" s="155"/>
      <c r="FZG534" s="155"/>
      <c r="FZH534" s="155"/>
      <c r="FZI534" s="155"/>
      <c r="FZJ534" s="155"/>
      <c r="FZK534" s="155"/>
      <c r="FZL534" s="155"/>
      <c r="FZM534" s="155"/>
      <c r="FZN534" s="155"/>
      <c r="FZO534" s="155"/>
      <c r="FZP534" s="155"/>
      <c r="FZQ534" s="155"/>
      <c r="FZR534" s="155"/>
      <c r="FZS534" s="155"/>
      <c r="FZT534" s="155"/>
      <c r="FZU534" s="155"/>
      <c r="FZV534" s="155"/>
      <c r="FZW534" s="155"/>
      <c r="FZX534" s="155"/>
      <c r="FZY534" s="155"/>
      <c r="FZZ534" s="155"/>
      <c r="GAA534" s="155"/>
      <c r="GAB534" s="155"/>
      <c r="GAC534" s="155"/>
      <c r="GAD534" s="155"/>
      <c r="GAE534" s="155"/>
      <c r="GAF534" s="155"/>
      <c r="GAG534" s="155"/>
      <c r="GAH534" s="155"/>
      <c r="GAI534" s="155"/>
      <c r="GAJ534" s="155"/>
      <c r="GAK534" s="155"/>
      <c r="GAL534" s="155"/>
      <c r="GAM534" s="155"/>
      <c r="GAN534" s="155"/>
      <c r="GAO534" s="155"/>
      <c r="GAP534" s="155"/>
      <c r="GAQ534" s="155"/>
      <c r="GAR534" s="155"/>
      <c r="GAS534" s="155"/>
      <c r="GAT534" s="155"/>
      <c r="GAU534" s="155"/>
      <c r="GAV534" s="155"/>
      <c r="GAW534" s="155"/>
      <c r="GAX534" s="155"/>
      <c r="GAY534" s="155"/>
      <c r="GAZ534" s="155"/>
      <c r="GBA534" s="155"/>
      <c r="GBB534" s="155"/>
      <c r="GBC534" s="155"/>
      <c r="GBD534" s="155"/>
      <c r="GBE534" s="155"/>
      <c r="GBF534" s="155"/>
      <c r="GBG534" s="155"/>
      <c r="GBH534" s="155"/>
      <c r="GBI534" s="155"/>
      <c r="GBJ534" s="155"/>
      <c r="GBK534" s="155"/>
      <c r="GBL534" s="155"/>
      <c r="GBM534" s="155"/>
      <c r="GBN534" s="155"/>
      <c r="GBO534" s="155"/>
      <c r="GBP534" s="155"/>
      <c r="GBQ534" s="155"/>
      <c r="GBR534" s="155"/>
      <c r="GBS534" s="155"/>
      <c r="GBT534" s="155"/>
      <c r="GBU534" s="155"/>
      <c r="GBV534" s="155"/>
      <c r="GBW534" s="155"/>
      <c r="GBX534" s="155"/>
      <c r="GBY534" s="155"/>
      <c r="GBZ534" s="155"/>
      <c r="GCA534" s="155"/>
      <c r="GCB534" s="155"/>
      <c r="GCC534" s="155"/>
      <c r="GCD534" s="155"/>
      <c r="GCE534" s="155"/>
      <c r="GCF534" s="155"/>
      <c r="GCG534" s="155"/>
      <c r="GCH534" s="155"/>
      <c r="GCI534" s="155"/>
      <c r="GCJ534" s="155"/>
      <c r="GCK534" s="155"/>
      <c r="GCL534" s="155"/>
      <c r="GCM534" s="155"/>
      <c r="GCN534" s="155"/>
      <c r="GCO534" s="155"/>
      <c r="GCP534" s="155"/>
      <c r="GCQ534" s="155"/>
      <c r="GCR534" s="155"/>
      <c r="GCS534" s="155"/>
      <c r="GCT534" s="155"/>
      <c r="GCU534" s="155"/>
      <c r="GCV534" s="155"/>
      <c r="GCW534" s="155"/>
      <c r="GCX534" s="155"/>
      <c r="GCY534" s="155"/>
      <c r="GCZ534" s="155"/>
      <c r="GDA534" s="155"/>
      <c r="GDB534" s="155"/>
      <c r="GDC534" s="155"/>
      <c r="GDD534" s="155"/>
      <c r="GDE534" s="155"/>
      <c r="GDF534" s="155"/>
      <c r="GDG534" s="155"/>
      <c r="GDH534" s="155"/>
      <c r="GDI534" s="155"/>
      <c r="GDJ534" s="155"/>
      <c r="GDK534" s="155"/>
      <c r="GDL534" s="155"/>
      <c r="GDM534" s="155"/>
      <c r="GDN534" s="155"/>
      <c r="GDO534" s="155"/>
      <c r="GDP534" s="155"/>
      <c r="GDQ534" s="155"/>
      <c r="GDR534" s="155"/>
      <c r="GDS534" s="155"/>
      <c r="GDT534" s="155"/>
      <c r="GDU534" s="155"/>
      <c r="GDV534" s="155"/>
      <c r="GDW534" s="155"/>
      <c r="GDX534" s="155"/>
      <c r="GDY534" s="155"/>
      <c r="GDZ534" s="155"/>
      <c r="GEA534" s="155"/>
      <c r="GEB534" s="155"/>
      <c r="GEC534" s="155"/>
      <c r="GED534" s="155"/>
      <c r="GEE534" s="155"/>
      <c r="GEF534" s="155"/>
      <c r="GEG534" s="155"/>
      <c r="GEH534" s="155"/>
      <c r="GEI534" s="155"/>
      <c r="GEJ534" s="155"/>
      <c r="GEK534" s="155"/>
      <c r="GEL534" s="155"/>
      <c r="GEM534" s="155"/>
      <c r="GEN534" s="155"/>
      <c r="GEO534" s="155"/>
      <c r="GEP534" s="155"/>
      <c r="GEQ534" s="155"/>
      <c r="GER534" s="155"/>
      <c r="GES534" s="155"/>
      <c r="GET534" s="155"/>
      <c r="GEU534" s="155"/>
      <c r="GEV534" s="155"/>
      <c r="GEW534" s="155"/>
      <c r="GEX534" s="155"/>
      <c r="GEY534" s="155"/>
      <c r="GEZ534" s="155"/>
      <c r="GFA534" s="155"/>
      <c r="GFB534" s="155"/>
      <c r="GFC534" s="155"/>
      <c r="GFD534" s="155"/>
      <c r="GFE534" s="155"/>
      <c r="GFF534" s="155"/>
      <c r="GFG534" s="155"/>
      <c r="GFH534" s="155"/>
      <c r="GFI534" s="155"/>
      <c r="GFJ534" s="155"/>
      <c r="GFK534" s="155"/>
      <c r="GFL534" s="155"/>
      <c r="GFM534" s="155"/>
      <c r="GFN534" s="155"/>
      <c r="GFO534" s="155"/>
      <c r="GFP534" s="155"/>
      <c r="GFQ534" s="155"/>
      <c r="GFR534" s="155"/>
      <c r="GFS534" s="155"/>
      <c r="GFT534" s="155"/>
      <c r="GFU534" s="155"/>
      <c r="GFV534" s="155"/>
      <c r="GFW534" s="155"/>
      <c r="GFX534" s="155"/>
      <c r="GFY534" s="155"/>
      <c r="GFZ534" s="155"/>
      <c r="GGA534" s="155"/>
      <c r="GGB534" s="155"/>
      <c r="GGC534" s="155"/>
      <c r="GGD534" s="155"/>
      <c r="GGE534" s="155"/>
      <c r="GGF534" s="155"/>
      <c r="GGG534" s="155"/>
      <c r="GGH534" s="155"/>
      <c r="GGI534" s="155"/>
      <c r="GGJ534" s="155"/>
      <c r="GGK534" s="155"/>
      <c r="GGL534" s="155"/>
      <c r="GGM534" s="155"/>
      <c r="GGN534" s="155"/>
      <c r="GGO534" s="155"/>
      <c r="GGP534" s="155"/>
      <c r="GGQ534" s="155"/>
      <c r="GGR534" s="155"/>
      <c r="GGS534" s="155"/>
      <c r="GGT534" s="155"/>
      <c r="GGU534" s="155"/>
      <c r="GGV534" s="155"/>
      <c r="GGW534" s="155"/>
      <c r="GGX534" s="155"/>
      <c r="GGY534" s="155"/>
      <c r="GGZ534" s="155"/>
      <c r="GHA534" s="155"/>
      <c r="GHB534" s="155"/>
      <c r="GHC534" s="155"/>
      <c r="GHD534" s="155"/>
      <c r="GHE534" s="155"/>
      <c r="GHF534" s="155"/>
      <c r="GHG534" s="155"/>
      <c r="GHH534" s="155"/>
      <c r="GHI534" s="155"/>
      <c r="GHJ534" s="155"/>
      <c r="GHK534" s="155"/>
      <c r="GHL534" s="155"/>
      <c r="GHM534" s="155"/>
      <c r="GHN534" s="155"/>
      <c r="GHO534" s="155"/>
      <c r="GHP534" s="155"/>
      <c r="GHQ534" s="155"/>
      <c r="GHR534" s="155"/>
      <c r="GHS534" s="155"/>
      <c r="GHT534" s="155"/>
      <c r="GHU534" s="155"/>
      <c r="GHV534" s="155"/>
      <c r="GHW534" s="155"/>
      <c r="GHX534" s="155"/>
      <c r="GHY534" s="155"/>
      <c r="GHZ534" s="155"/>
      <c r="GIA534" s="155"/>
      <c r="GIB534" s="155"/>
      <c r="GIC534" s="155"/>
      <c r="GID534" s="155"/>
      <c r="GIE534" s="155"/>
      <c r="GIF534" s="155"/>
      <c r="GIG534" s="155"/>
      <c r="GIH534" s="155"/>
      <c r="GII534" s="155"/>
      <c r="GIJ534" s="155"/>
      <c r="GIK534" s="155"/>
      <c r="GIL534" s="155"/>
      <c r="GIM534" s="155"/>
      <c r="GIN534" s="155"/>
      <c r="GIO534" s="155"/>
      <c r="GIP534" s="155"/>
      <c r="GIQ534" s="155"/>
      <c r="GIR534" s="155"/>
      <c r="GIS534" s="155"/>
      <c r="GIT534" s="155"/>
      <c r="GIU534" s="155"/>
      <c r="GIV534" s="155"/>
      <c r="GIW534" s="155"/>
      <c r="GIX534" s="155"/>
      <c r="GIY534" s="155"/>
      <c r="GIZ534" s="155"/>
      <c r="GJA534" s="155"/>
      <c r="GJB534" s="155"/>
      <c r="GJC534" s="155"/>
      <c r="GJD534" s="155"/>
      <c r="GJE534" s="155"/>
      <c r="GJF534" s="155"/>
      <c r="GJG534" s="155"/>
      <c r="GJH534" s="155"/>
      <c r="GJI534" s="155"/>
      <c r="GJJ534" s="155"/>
      <c r="GJK534" s="155"/>
      <c r="GJL534" s="155"/>
      <c r="GJM534" s="155"/>
      <c r="GJN534" s="155"/>
      <c r="GJO534" s="155"/>
      <c r="GJP534" s="155"/>
      <c r="GJQ534" s="155"/>
      <c r="GJR534" s="155"/>
      <c r="GJS534" s="155"/>
      <c r="GJT534" s="155"/>
      <c r="GJU534" s="155"/>
      <c r="GJV534" s="155"/>
      <c r="GJW534" s="155"/>
      <c r="GJX534" s="155"/>
      <c r="GJY534" s="155"/>
      <c r="GJZ534" s="155"/>
      <c r="GKA534" s="155"/>
      <c r="GKB534" s="155"/>
      <c r="GKC534" s="155"/>
      <c r="GKD534" s="155"/>
      <c r="GKE534" s="155"/>
      <c r="GKF534" s="155"/>
      <c r="GKG534" s="155"/>
      <c r="GKH534" s="155"/>
      <c r="GKI534" s="155"/>
      <c r="GKJ534" s="155"/>
      <c r="GKK534" s="155"/>
      <c r="GKL534" s="155"/>
      <c r="GKM534" s="155"/>
      <c r="GKN534" s="155"/>
      <c r="GKO534" s="155"/>
      <c r="GKP534" s="155"/>
      <c r="GKQ534" s="155"/>
      <c r="GKR534" s="155"/>
      <c r="GKS534" s="155"/>
      <c r="GKT534" s="155"/>
      <c r="GKU534" s="155"/>
      <c r="GKV534" s="155"/>
      <c r="GKW534" s="155"/>
      <c r="GKX534" s="155"/>
      <c r="GKY534" s="155"/>
      <c r="GKZ534" s="155"/>
      <c r="GLA534" s="155"/>
      <c r="GLB534" s="155"/>
      <c r="GLC534" s="155"/>
      <c r="GLD534" s="155"/>
      <c r="GLE534" s="155"/>
      <c r="GLF534" s="155"/>
      <c r="GLG534" s="155"/>
      <c r="GLH534" s="155"/>
      <c r="GLI534" s="155"/>
      <c r="GLJ534" s="155"/>
      <c r="GLK534" s="155"/>
      <c r="GLL534" s="155"/>
      <c r="GLM534" s="155"/>
      <c r="GLN534" s="155"/>
      <c r="GLO534" s="155"/>
      <c r="GLP534" s="155"/>
      <c r="GLQ534" s="155"/>
      <c r="GLR534" s="155"/>
      <c r="GLS534" s="155"/>
      <c r="GLT534" s="155"/>
      <c r="GLU534" s="155"/>
      <c r="GLV534" s="155"/>
      <c r="GLW534" s="155"/>
      <c r="GLX534" s="155"/>
      <c r="GLY534" s="155"/>
      <c r="GLZ534" s="155"/>
      <c r="GMA534" s="155"/>
      <c r="GMB534" s="155"/>
      <c r="GMC534" s="155"/>
      <c r="GMD534" s="155"/>
      <c r="GME534" s="155"/>
      <c r="GMF534" s="155"/>
      <c r="GMG534" s="155"/>
      <c r="GMH534" s="155"/>
      <c r="GMI534" s="155"/>
      <c r="GMJ534" s="155"/>
      <c r="GMK534" s="155"/>
      <c r="GML534" s="155"/>
      <c r="GMM534" s="155"/>
      <c r="GMN534" s="155"/>
      <c r="GMO534" s="155"/>
      <c r="GMP534" s="155"/>
      <c r="GMQ534" s="155"/>
      <c r="GMR534" s="155"/>
      <c r="GMS534" s="155"/>
      <c r="GMT534" s="155"/>
      <c r="GMU534" s="155"/>
      <c r="GMV534" s="155"/>
      <c r="GMW534" s="155"/>
      <c r="GMX534" s="155"/>
      <c r="GMY534" s="155"/>
      <c r="GMZ534" s="155"/>
      <c r="GNA534" s="155"/>
      <c r="GNB534" s="155"/>
      <c r="GNC534" s="155"/>
      <c r="GND534" s="155"/>
      <c r="GNE534" s="155"/>
      <c r="GNF534" s="155"/>
      <c r="GNG534" s="155"/>
      <c r="GNH534" s="155"/>
      <c r="GNI534" s="155"/>
      <c r="GNJ534" s="155"/>
      <c r="GNK534" s="155"/>
      <c r="GNL534" s="155"/>
      <c r="GNM534" s="155"/>
      <c r="GNN534" s="155"/>
      <c r="GNO534" s="155"/>
      <c r="GNP534" s="155"/>
      <c r="GNQ534" s="155"/>
      <c r="GNR534" s="155"/>
      <c r="GNS534" s="155"/>
      <c r="GNT534" s="155"/>
      <c r="GNU534" s="155"/>
      <c r="GNV534" s="155"/>
      <c r="GNW534" s="155"/>
      <c r="GNX534" s="155"/>
      <c r="GNY534" s="155"/>
      <c r="GNZ534" s="155"/>
      <c r="GOA534" s="155"/>
      <c r="GOB534" s="155"/>
      <c r="GOC534" s="155"/>
      <c r="GOD534" s="155"/>
      <c r="GOE534" s="155"/>
      <c r="GOF534" s="155"/>
      <c r="GOG534" s="155"/>
      <c r="GOH534" s="155"/>
      <c r="GOI534" s="155"/>
      <c r="GOJ534" s="155"/>
      <c r="GOK534" s="155"/>
      <c r="GOL534" s="155"/>
      <c r="GOM534" s="155"/>
      <c r="GON534" s="155"/>
      <c r="GOO534" s="155"/>
      <c r="GOP534" s="155"/>
      <c r="GOQ534" s="155"/>
      <c r="GOR534" s="155"/>
      <c r="GOS534" s="155"/>
      <c r="GOT534" s="155"/>
      <c r="GOU534" s="155"/>
      <c r="GOV534" s="155"/>
      <c r="GOW534" s="155"/>
      <c r="GOX534" s="155"/>
      <c r="GOY534" s="155"/>
      <c r="GOZ534" s="155"/>
      <c r="GPA534" s="155"/>
      <c r="GPB534" s="155"/>
      <c r="GPC534" s="155"/>
      <c r="GPD534" s="155"/>
      <c r="GPE534" s="155"/>
      <c r="GPF534" s="155"/>
      <c r="GPG534" s="155"/>
      <c r="GPH534" s="155"/>
      <c r="GPI534" s="155"/>
      <c r="GPJ534" s="155"/>
      <c r="GPK534" s="155"/>
      <c r="GPL534" s="155"/>
      <c r="GPM534" s="155"/>
      <c r="GPN534" s="155"/>
      <c r="GPO534" s="155"/>
      <c r="GPP534" s="155"/>
      <c r="GPQ534" s="155"/>
      <c r="GPR534" s="155"/>
      <c r="GPS534" s="155"/>
      <c r="GPT534" s="155"/>
      <c r="GPU534" s="155"/>
      <c r="GPV534" s="155"/>
      <c r="GPW534" s="155"/>
      <c r="GPX534" s="155"/>
      <c r="GPY534" s="155"/>
      <c r="GPZ534" s="155"/>
      <c r="GQA534" s="155"/>
      <c r="GQB534" s="155"/>
      <c r="GQC534" s="155"/>
      <c r="GQD534" s="155"/>
      <c r="GQE534" s="155"/>
      <c r="GQF534" s="155"/>
      <c r="GQG534" s="155"/>
      <c r="GQH534" s="155"/>
      <c r="GQI534" s="155"/>
      <c r="GQJ534" s="155"/>
      <c r="GQK534" s="155"/>
      <c r="GQL534" s="155"/>
      <c r="GQM534" s="155"/>
      <c r="GQN534" s="155"/>
      <c r="GQO534" s="155"/>
      <c r="GQP534" s="155"/>
      <c r="GQQ534" s="155"/>
      <c r="GQR534" s="155"/>
      <c r="GQS534" s="155"/>
      <c r="GQT534" s="155"/>
      <c r="GQU534" s="155"/>
      <c r="GQV534" s="155"/>
      <c r="GQW534" s="155"/>
      <c r="GQX534" s="155"/>
      <c r="GQY534" s="155"/>
      <c r="GQZ534" s="155"/>
      <c r="GRA534" s="155"/>
      <c r="GRB534" s="155"/>
      <c r="GRC534" s="155"/>
      <c r="GRD534" s="155"/>
      <c r="GRE534" s="155"/>
      <c r="GRF534" s="155"/>
      <c r="GRG534" s="155"/>
      <c r="GRH534" s="155"/>
      <c r="GRI534" s="155"/>
      <c r="GRJ534" s="155"/>
      <c r="GRK534" s="155"/>
      <c r="GRL534" s="155"/>
      <c r="GRM534" s="155"/>
      <c r="GRN534" s="155"/>
      <c r="GRO534" s="155"/>
      <c r="GRP534" s="155"/>
      <c r="GRQ534" s="155"/>
      <c r="GRR534" s="155"/>
      <c r="GRS534" s="155"/>
      <c r="GRT534" s="155"/>
      <c r="GRU534" s="155"/>
      <c r="GRV534" s="155"/>
      <c r="GRW534" s="155"/>
      <c r="GRX534" s="155"/>
      <c r="GRY534" s="155"/>
      <c r="GRZ534" s="155"/>
      <c r="GSA534" s="155"/>
      <c r="GSB534" s="155"/>
      <c r="GSC534" s="155"/>
      <c r="GSD534" s="155"/>
      <c r="GSE534" s="155"/>
      <c r="GSF534" s="155"/>
      <c r="GSG534" s="155"/>
      <c r="GSH534" s="155"/>
      <c r="GSI534" s="155"/>
      <c r="GSJ534" s="155"/>
      <c r="GSK534" s="155"/>
      <c r="GSL534" s="155"/>
      <c r="GSM534" s="155"/>
      <c r="GSN534" s="155"/>
      <c r="GSO534" s="155"/>
      <c r="GSP534" s="155"/>
      <c r="GSQ534" s="155"/>
      <c r="GSR534" s="155"/>
      <c r="GSS534" s="155"/>
      <c r="GST534" s="155"/>
      <c r="GSU534" s="155"/>
      <c r="GSV534" s="155"/>
      <c r="GSW534" s="155"/>
      <c r="GSX534" s="155"/>
      <c r="GSY534" s="155"/>
      <c r="GSZ534" s="155"/>
      <c r="GTA534" s="155"/>
      <c r="GTB534" s="155"/>
      <c r="GTC534" s="155"/>
      <c r="GTD534" s="155"/>
      <c r="GTE534" s="155"/>
      <c r="GTF534" s="155"/>
      <c r="GTG534" s="155"/>
      <c r="GTH534" s="155"/>
      <c r="GTI534" s="155"/>
      <c r="GTJ534" s="155"/>
      <c r="GTK534" s="155"/>
      <c r="GTL534" s="155"/>
      <c r="GTM534" s="155"/>
      <c r="GTN534" s="155"/>
      <c r="GTO534" s="155"/>
      <c r="GTP534" s="155"/>
      <c r="GTQ534" s="155"/>
      <c r="GTR534" s="155"/>
      <c r="GTS534" s="155"/>
      <c r="GTT534" s="155"/>
      <c r="GTU534" s="155"/>
      <c r="GTV534" s="155"/>
      <c r="GTW534" s="155"/>
      <c r="GTX534" s="155"/>
      <c r="GTY534" s="155"/>
      <c r="GTZ534" s="155"/>
      <c r="GUA534" s="155"/>
      <c r="GUB534" s="155"/>
      <c r="GUC534" s="155"/>
      <c r="GUD534" s="155"/>
      <c r="GUE534" s="155"/>
      <c r="GUF534" s="155"/>
      <c r="GUG534" s="155"/>
      <c r="GUH534" s="155"/>
      <c r="GUI534" s="155"/>
      <c r="GUJ534" s="155"/>
      <c r="GUK534" s="155"/>
      <c r="GUL534" s="155"/>
      <c r="GUM534" s="155"/>
      <c r="GUN534" s="155"/>
      <c r="GUO534" s="155"/>
      <c r="GUP534" s="155"/>
      <c r="GUQ534" s="155"/>
      <c r="GUR534" s="155"/>
      <c r="GUS534" s="155"/>
      <c r="GUT534" s="155"/>
      <c r="GUU534" s="155"/>
      <c r="GUV534" s="155"/>
      <c r="GUW534" s="155"/>
      <c r="GUX534" s="155"/>
      <c r="GUY534" s="155"/>
      <c r="GUZ534" s="155"/>
      <c r="GVA534" s="155"/>
      <c r="GVB534" s="155"/>
      <c r="GVC534" s="155"/>
      <c r="GVD534" s="155"/>
      <c r="GVE534" s="155"/>
      <c r="GVF534" s="155"/>
      <c r="GVG534" s="155"/>
      <c r="GVH534" s="155"/>
      <c r="GVI534" s="155"/>
      <c r="GVJ534" s="155"/>
      <c r="GVK534" s="155"/>
      <c r="GVL534" s="155"/>
      <c r="GVM534" s="155"/>
      <c r="GVN534" s="155"/>
      <c r="GVO534" s="155"/>
      <c r="GVP534" s="155"/>
      <c r="GVQ534" s="155"/>
      <c r="GVR534" s="155"/>
      <c r="GVS534" s="155"/>
      <c r="GVT534" s="155"/>
      <c r="GVU534" s="155"/>
      <c r="GVV534" s="155"/>
      <c r="GVW534" s="155"/>
      <c r="GVX534" s="155"/>
      <c r="GVY534" s="155"/>
      <c r="GVZ534" s="155"/>
      <c r="GWA534" s="155"/>
      <c r="GWB534" s="155"/>
      <c r="GWC534" s="155"/>
      <c r="GWD534" s="155"/>
      <c r="GWE534" s="155"/>
      <c r="GWF534" s="155"/>
      <c r="GWG534" s="155"/>
      <c r="GWH534" s="155"/>
      <c r="GWI534" s="155"/>
      <c r="GWJ534" s="155"/>
      <c r="GWK534" s="155"/>
      <c r="GWL534" s="155"/>
      <c r="GWM534" s="155"/>
      <c r="GWN534" s="155"/>
      <c r="GWO534" s="155"/>
      <c r="GWP534" s="155"/>
      <c r="GWQ534" s="155"/>
      <c r="GWR534" s="155"/>
      <c r="GWS534" s="155"/>
      <c r="GWT534" s="155"/>
      <c r="GWU534" s="155"/>
      <c r="GWV534" s="155"/>
      <c r="GWW534" s="155"/>
      <c r="GWX534" s="155"/>
      <c r="GWY534" s="155"/>
      <c r="GWZ534" s="155"/>
      <c r="GXA534" s="155"/>
      <c r="GXB534" s="155"/>
      <c r="GXC534" s="155"/>
      <c r="GXD534" s="155"/>
      <c r="GXE534" s="155"/>
      <c r="GXF534" s="155"/>
      <c r="GXG534" s="155"/>
      <c r="GXH534" s="155"/>
      <c r="GXI534" s="155"/>
      <c r="GXJ534" s="155"/>
      <c r="GXK534" s="155"/>
      <c r="GXL534" s="155"/>
      <c r="GXM534" s="155"/>
      <c r="GXN534" s="155"/>
      <c r="GXO534" s="155"/>
      <c r="GXP534" s="155"/>
      <c r="GXQ534" s="155"/>
      <c r="GXR534" s="155"/>
      <c r="GXS534" s="155"/>
      <c r="GXT534" s="155"/>
      <c r="GXU534" s="155"/>
      <c r="GXV534" s="155"/>
      <c r="GXW534" s="155"/>
      <c r="GXX534" s="155"/>
      <c r="GXY534" s="155"/>
      <c r="GXZ534" s="155"/>
      <c r="GYA534" s="155"/>
      <c r="GYB534" s="155"/>
      <c r="GYC534" s="155"/>
      <c r="GYD534" s="155"/>
      <c r="GYE534" s="155"/>
      <c r="GYF534" s="155"/>
      <c r="GYG534" s="155"/>
      <c r="GYH534" s="155"/>
      <c r="GYI534" s="155"/>
      <c r="GYJ534" s="155"/>
      <c r="GYK534" s="155"/>
      <c r="GYL534" s="155"/>
      <c r="GYM534" s="155"/>
      <c r="GYN534" s="155"/>
      <c r="GYO534" s="155"/>
      <c r="GYP534" s="155"/>
      <c r="GYQ534" s="155"/>
      <c r="GYR534" s="155"/>
      <c r="GYS534" s="155"/>
      <c r="GYT534" s="155"/>
      <c r="GYU534" s="155"/>
      <c r="GYV534" s="155"/>
      <c r="GYW534" s="155"/>
      <c r="GYX534" s="155"/>
      <c r="GYY534" s="155"/>
      <c r="GYZ534" s="155"/>
      <c r="GZA534" s="155"/>
      <c r="GZB534" s="155"/>
      <c r="GZC534" s="155"/>
      <c r="GZD534" s="155"/>
      <c r="GZE534" s="155"/>
      <c r="GZF534" s="155"/>
      <c r="GZG534" s="155"/>
      <c r="GZH534" s="155"/>
      <c r="GZI534" s="155"/>
      <c r="GZJ534" s="155"/>
      <c r="GZK534" s="155"/>
      <c r="GZL534" s="155"/>
      <c r="GZM534" s="155"/>
      <c r="GZN534" s="155"/>
      <c r="GZO534" s="155"/>
      <c r="GZP534" s="155"/>
      <c r="GZQ534" s="155"/>
      <c r="GZR534" s="155"/>
      <c r="GZS534" s="155"/>
      <c r="GZT534" s="155"/>
      <c r="GZU534" s="155"/>
      <c r="GZV534" s="155"/>
      <c r="GZW534" s="155"/>
      <c r="GZX534" s="155"/>
      <c r="GZY534" s="155"/>
      <c r="GZZ534" s="155"/>
      <c r="HAA534" s="155"/>
      <c r="HAB534" s="155"/>
      <c r="HAC534" s="155"/>
      <c r="HAD534" s="155"/>
      <c r="HAE534" s="155"/>
      <c r="HAF534" s="155"/>
      <c r="HAG534" s="155"/>
      <c r="HAH534" s="155"/>
      <c r="HAI534" s="155"/>
      <c r="HAJ534" s="155"/>
      <c r="HAK534" s="155"/>
      <c r="HAL534" s="155"/>
      <c r="HAM534" s="155"/>
      <c r="HAN534" s="155"/>
      <c r="HAO534" s="155"/>
      <c r="HAP534" s="155"/>
      <c r="HAQ534" s="155"/>
      <c r="HAR534" s="155"/>
      <c r="HAS534" s="155"/>
      <c r="HAT534" s="155"/>
      <c r="HAU534" s="155"/>
      <c r="HAV534" s="155"/>
      <c r="HAW534" s="155"/>
      <c r="HAX534" s="155"/>
      <c r="HAY534" s="155"/>
      <c r="HAZ534" s="155"/>
      <c r="HBA534" s="155"/>
      <c r="HBB534" s="155"/>
      <c r="HBC534" s="155"/>
      <c r="HBD534" s="155"/>
      <c r="HBE534" s="155"/>
      <c r="HBF534" s="155"/>
      <c r="HBG534" s="155"/>
      <c r="HBH534" s="155"/>
      <c r="HBI534" s="155"/>
      <c r="HBJ534" s="155"/>
      <c r="HBK534" s="155"/>
      <c r="HBL534" s="155"/>
      <c r="HBM534" s="155"/>
      <c r="HBN534" s="155"/>
      <c r="HBO534" s="155"/>
      <c r="HBP534" s="155"/>
      <c r="HBQ534" s="155"/>
      <c r="HBR534" s="155"/>
      <c r="HBS534" s="155"/>
      <c r="HBT534" s="155"/>
      <c r="HBU534" s="155"/>
      <c r="HBV534" s="155"/>
      <c r="HBW534" s="155"/>
      <c r="HBX534" s="155"/>
      <c r="HBY534" s="155"/>
      <c r="HBZ534" s="155"/>
      <c r="HCA534" s="155"/>
      <c r="HCB534" s="155"/>
      <c r="HCC534" s="155"/>
      <c r="HCD534" s="155"/>
      <c r="HCE534" s="155"/>
      <c r="HCF534" s="155"/>
      <c r="HCG534" s="155"/>
      <c r="HCH534" s="155"/>
      <c r="HCI534" s="155"/>
      <c r="HCJ534" s="155"/>
      <c r="HCK534" s="155"/>
      <c r="HCL534" s="155"/>
      <c r="HCM534" s="155"/>
      <c r="HCN534" s="155"/>
      <c r="HCO534" s="155"/>
      <c r="HCP534" s="155"/>
      <c r="HCQ534" s="155"/>
      <c r="HCR534" s="155"/>
      <c r="HCS534" s="155"/>
      <c r="HCT534" s="155"/>
      <c r="HCU534" s="155"/>
      <c r="HCV534" s="155"/>
      <c r="HCW534" s="155"/>
      <c r="HCX534" s="155"/>
      <c r="HCY534" s="155"/>
      <c r="HCZ534" s="155"/>
      <c r="HDA534" s="155"/>
      <c r="HDB534" s="155"/>
      <c r="HDC534" s="155"/>
      <c r="HDD534" s="155"/>
      <c r="HDE534" s="155"/>
      <c r="HDF534" s="155"/>
      <c r="HDG534" s="155"/>
      <c r="HDH534" s="155"/>
      <c r="HDI534" s="155"/>
      <c r="HDJ534" s="155"/>
      <c r="HDK534" s="155"/>
      <c r="HDL534" s="155"/>
      <c r="HDM534" s="155"/>
      <c r="HDN534" s="155"/>
      <c r="HDO534" s="155"/>
      <c r="HDP534" s="155"/>
      <c r="HDQ534" s="155"/>
      <c r="HDR534" s="155"/>
      <c r="HDS534" s="155"/>
      <c r="HDT534" s="155"/>
      <c r="HDU534" s="155"/>
      <c r="HDV534" s="155"/>
      <c r="HDW534" s="155"/>
      <c r="HDX534" s="155"/>
      <c r="HDY534" s="155"/>
      <c r="HDZ534" s="155"/>
      <c r="HEA534" s="155"/>
      <c r="HEB534" s="155"/>
      <c r="HEC534" s="155"/>
      <c r="HED534" s="155"/>
      <c r="HEE534" s="155"/>
      <c r="HEF534" s="155"/>
      <c r="HEG534" s="155"/>
      <c r="HEH534" s="155"/>
      <c r="HEI534" s="155"/>
      <c r="HEJ534" s="155"/>
      <c r="HEK534" s="155"/>
      <c r="HEL534" s="155"/>
      <c r="HEM534" s="155"/>
      <c r="HEN534" s="155"/>
      <c r="HEO534" s="155"/>
      <c r="HEP534" s="155"/>
      <c r="HEQ534" s="155"/>
      <c r="HER534" s="155"/>
      <c r="HES534" s="155"/>
      <c r="HET534" s="155"/>
      <c r="HEU534" s="155"/>
      <c r="HEV534" s="155"/>
      <c r="HEW534" s="155"/>
      <c r="HEX534" s="155"/>
      <c r="HEY534" s="155"/>
      <c r="HEZ534" s="155"/>
      <c r="HFA534" s="155"/>
      <c r="HFB534" s="155"/>
      <c r="HFC534" s="155"/>
      <c r="HFD534" s="155"/>
      <c r="HFE534" s="155"/>
      <c r="HFF534" s="155"/>
      <c r="HFG534" s="155"/>
      <c r="HFH534" s="155"/>
      <c r="HFI534" s="155"/>
      <c r="HFJ534" s="155"/>
      <c r="HFK534" s="155"/>
      <c r="HFL534" s="155"/>
      <c r="HFM534" s="155"/>
      <c r="HFN534" s="155"/>
      <c r="HFO534" s="155"/>
      <c r="HFP534" s="155"/>
      <c r="HFQ534" s="155"/>
      <c r="HFR534" s="155"/>
      <c r="HFS534" s="155"/>
      <c r="HFT534" s="155"/>
      <c r="HFU534" s="155"/>
      <c r="HFV534" s="155"/>
      <c r="HFW534" s="155"/>
      <c r="HFX534" s="155"/>
      <c r="HFY534" s="155"/>
      <c r="HFZ534" s="155"/>
      <c r="HGA534" s="155"/>
      <c r="HGB534" s="155"/>
      <c r="HGC534" s="155"/>
      <c r="HGD534" s="155"/>
      <c r="HGE534" s="155"/>
      <c r="HGF534" s="155"/>
      <c r="HGG534" s="155"/>
      <c r="HGH534" s="155"/>
      <c r="HGI534" s="155"/>
      <c r="HGJ534" s="155"/>
      <c r="HGK534" s="155"/>
      <c r="HGL534" s="155"/>
      <c r="HGM534" s="155"/>
      <c r="HGN534" s="155"/>
      <c r="HGO534" s="155"/>
      <c r="HGP534" s="155"/>
      <c r="HGQ534" s="155"/>
      <c r="HGR534" s="155"/>
      <c r="HGS534" s="155"/>
      <c r="HGT534" s="155"/>
      <c r="HGU534" s="155"/>
      <c r="HGV534" s="155"/>
      <c r="HGW534" s="155"/>
      <c r="HGX534" s="155"/>
      <c r="HGY534" s="155"/>
      <c r="HGZ534" s="155"/>
      <c r="HHA534" s="155"/>
      <c r="HHB534" s="155"/>
      <c r="HHC534" s="155"/>
      <c r="HHD534" s="155"/>
      <c r="HHE534" s="155"/>
      <c r="HHF534" s="155"/>
      <c r="HHG534" s="155"/>
      <c r="HHH534" s="155"/>
      <c r="HHI534" s="155"/>
      <c r="HHJ534" s="155"/>
      <c r="HHK534" s="155"/>
      <c r="HHL534" s="155"/>
      <c r="HHM534" s="155"/>
      <c r="HHN534" s="155"/>
      <c r="HHO534" s="155"/>
      <c r="HHP534" s="155"/>
      <c r="HHQ534" s="155"/>
      <c r="HHR534" s="155"/>
      <c r="HHS534" s="155"/>
      <c r="HHT534" s="155"/>
      <c r="HHU534" s="155"/>
      <c r="HHV534" s="155"/>
      <c r="HHW534" s="155"/>
      <c r="HHX534" s="155"/>
      <c r="HHY534" s="155"/>
      <c r="HHZ534" s="155"/>
      <c r="HIA534" s="155"/>
      <c r="HIB534" s="155"/>
      <c r="HIC534" s="155"/>
      <c r="HID534" s="155"/>
      <c r="HIE534" s="155"/>
      <c r="HIF534" s="155"/>
      <c r="HIG534" s="155"/>
      <c r="HIH534" s="155"/>
      <c r="HII534" s="155"/>
      <c r="HIJ534" s="155"/>
      <c r="HIK534" s="155"/>
      <c r="HIL534" s="155"/>
      <c r="HIM534" s="155"/>
      <c r="HIN534" s="155"/>
      <c r="HIO534" s="155"/>
      <c r="HIP534" s="155"/>
      <c r="HIQ534" s="155"/>
      <c r="HIR534" s="155"/>
      <c r="HIS534" s="155"/>
      <c r="HIT534" s="155"/>
      <c r="HIU534" s="155"/>
      <c r="HIV534" s="155"/>
      <c r="HIW534" s="155"/>
      <c r="HIX534" s="155"/>
      <c r="HIY534" s="155"/>
      <c r="HIZ534" s="155"/>
      <c r="HJA534" s="155"/>
      <c r="HJB534" s="155"/>
      <c r="HJC534" s="155"/>
      <c r="HJD534" s="155"/>
      <c r="HJE534" s="155"/>
      <c r="HJF534" s="155"/>
      <c r="HJG534" s="155"/>
      <c r="HJH534" s="155"/>
      <c r="HJI534" s="155"/>
      <c r="HJJ534" s="155"/>
      <c r="HJK534" s="155"/>
      <c r="HJL534" s="155"/>
      <c r="HJM534" s="155"/>
      <c r="HJN534" s="155"/>
      <c r="HJO534" s="155"/>
      <c r="HJP534" s="155"/>
      <c r="HJQ534" s="155"/>
      <c r="HJR534" s="155"/>
      <c r="HJS534" s="155"/>
      <c r="HJT534" s="155"/>
      <c r="HJU534" s="155"/>
      <c r="HJV534" s="155"/>
      <c r="HJW534" s="155"/>
      <c r="HJX534" s="155"/>
      <c r="HJY534" s="155"/>
      <c r="HJZ534" s="155"/>
      <c r="HKA534" s="155"/>
      <c r="HKB534" s="155"/>
      <c r="HKC534" s="155"/>
      <c r="HKD534" s="155"/>
      <c r="HKE534" s="155"/>
      <c r="HKF534" s="155"/>
      <c r="HKG534" s="155"/>
      <c r="HKH534" s="155"/>
      <c r="HKI534" s="155"/>
      <c r="HKJ534" s="155"/>
      <c r="HKK534" s="155"/>
      <c r="HKL534" s="155"/>
      <c r="HKM534" s="155"/>
      <c r="HKN534" s="155"/>
      <c r="HKO534" s="155"/>
      <c r="HKP534" s="155"/>
      <c r="HKQ534" s="155"/>
      <c r="HKR534" s="155"/>
      <c r="HKS534" s="155"/>
      <c r="HKT534" s="155"/>
      <c r="HKU534" s="155"/>
      <c r="HKV534" s="155"/>
      <c r="HKW534" s="155"/>
      <c r="HKX534" s="155"/>
      <c r="HKY534" s="155"/>
      <c r="HKZ534" s="155"/>
      <c r="HLA534" s="155"/>
      <c r="HLB534" s="155"/>
      <c r="HLC534" s="155"/>
      <c r="HLD534" s="155"/>
      <c r="HLE534" s="155"/>
      <c r="HLF534" s="155"/>
      <c r="HLG534" s="155"/>
      <c r="HLH534" s="155"/>
      <c r="HLI534" s="155"/>
      <c r="HLJ534" s="155"/>
      <c r="HLK534" s="155"/>
      <c r="HLL534" s="155"/>
      <c r="HLM534" s="155"/>
      <c r="HLN534" s="155"/>
      <c r="HLO534" s="155"/>
      <c r="HLP534" s="155"/>
      <c r="HLQ534" s="155"/>
      <c r="HLR534" s="155"/>
      <c r="HLS534" s="155"/>
      <c r="HLT534" s="155"/>
      <c r="HLU534" s="155"/>
      <c r="HLV534" s="155"/>
      <c r="HLW534" s="155"/>
      <c r="HLX534" s="155"/>
      <c r="HLY534" s="155"/>
      <c r="HLZ534" s="155"/>
      <c r="HMA534" s="155"/>
      <c r="HMB534" s="155"/>
      <c r="HMC534" s="155"/>
      <c r="HMD534" s="155"/>
      <c r="HME534" s="155"/>
      <c r="HMF534" s="155"/>
      <c r="HMG534" s="155"/>
      <c r="HMH534" s="155"/>
      <c r="HMI534" s="155"/>
      <c r="HMJ534" s="155"/>
      <c r="HMK534" s="155"/>
      <c r="HML534" s="155"/>
      <c r="HMM534" s="155"/>
      <c r="HMN534" s="155"/>
      <c r="HMO534" s="155"/>
      <c r="HMP534" s="155"/>
      <c r="HMQ534" s="155"/>
      <c r="HMR534" s="155"/>
      <c r="HMS534" s="155"/>
      <c r="HMT534" s="155"/>
      <c r="HMU534" s="155"/>
      <c r="HMV534" s="155"/>
      <c r="HMW534" s="155"/>
      <c r="HMX534" s="155"/>
      <c r="HMY534" s="155"/>
      <c r="HMZ534" s="155"/>
      <c r="HNA534" s="155"/>
      <c r="HNB534" s="155"/>
      <c r="HNC534" s="155"/>
      <c r="HND534" s="155"/>
      <c r="HNE534" s="155"/>
      <c r="HNF534" s="155"/>
      <c r="HNG534" s="155"/>
      <c r="HNH534" s="155"/>
      <c r="HNI534" s="155"/>
      <c r="HNJ534" s="155"/>
      <c r="HNK534" s="155"/>
      <c r="HNL534" s="155"/>
      <c r="HNM534" s="155"/>
      <c r="HNN534" s="155"/>
      <c r="HNO534" s="155"/>
      <c r="HNP534" s="155"/>
      <c r="HNQ534" s="155"/>
      <c r="HNR534" s="155"/>
      <c r="HNS534" s="155"/>
      <c r="HNT534" s="155"/>
      <c r="HNU534" s="155"/>
      <c r="HNV534" s="155"/>
      <c r="HNW534" s="155"/>
      <c r="HNX534" s="155"/>
      <c r="HNY534" s="155"/>
      <c r="HNZ534" s="155"/>
      <c r="HOA534" s="155"/>
      <c r="HOB534" s="155"/>
      <c r="HOC534" s="155"/>
      <c r="HOD534" s="155"/>
      <c r="HOE534" s="155"/>
      <c r="HOF534" s="155"/>
      <c r="HOG534" s="155"/>
      <c r="HOH534" s="155"/>
      <c r="HOI534" s="155"/>
      <c r="HOJ534" s="155"/>
      <c r="HOK534" s="155"/>
      <c r="HOL534" s="155"/>
      <c r="HOM534" s="155"/>
      <c r="HON534" s="155"/>
      <c r="HOO534" s="155"/>
      <c r="HOP534" s="155"/>
      <c r="HOQ534" s="155"/>
      <c r="HOR534" s="155"/>
      <c r="HOS534" s="155"/>
      <c r="HOT534" s="155"/>
      <c r="HOU534" s="155"/>
      <c r="HOV534" s="155"/>
      <c r="HOW534" s="155"/>
      <c r="HOX534" s="155"/>
      <c r="HOY534" s="155"/>
      <c r="HOZ534" s="155"/>
      <c r="HPA534" s="155"/>
      <c r="HPB534" s="155"/>
      <c r="HPC534" s="155"/>
      <c r="HPD534" s="155"/>
      <c r="HPE534" s="155"/>
      <c r="HPF534" s="155"/>
      <c r="HPG534" s="155"/>
      <c r="HPH534" s="155"/>
      <c r="HPI534" s="155"/>
      <c r="HPJ534" s="155"/>
      <c r="HPK534" s="155"/>
      <c r="HPL534" s="155"/>
      <c r="HPM534" s="155"/>
      <c r="HPN534" s="155"/>
      <c r="HPO534" s="155"/>
      <c r="HPP534" s="155"/>
      <c r="HPQ534" s="155"/>
      <c r="HPR534" s="155"/>
      <c r="HPS534" s="155"/>
      <c r="HPT534" s="155"/>
      <c r="HPU534" s="155"/>
      <c r="HPV534" s="155"/>
      <c r="HPW534" s="155"/>
      <c r="HPX534" s="155"/>
      <c r="HPY534" s="155"/>
      <c r="HPZ534" s="155"/>
      <c r="HQA534" s="155"/>
      <c r="HQB534" s="155"/>
      <c r="HQC534" s="155"/>
      <c r="HQD534" s="155"/>
      <c r="HQE534" s="155"/>
      <c r="HQF534" s="155"/>
      <c r="HQG534" s="155"/>
      <c r="HQH534" s="155"/>
      <c r="HQI534" s="155"/>
      <c r="HQJ534" s="155"/>
      <c r="HQK534" s="155"/>
      <c r="HQL534" s="155"/>
      <c r="HQM534" s="155"/>
      <c r="HQN534" s="155"/>
      <c r="HQO534" s="155"/>
      <c r="HQP534" s="155"/>
      <c r="HQQ534" s="155"/>
      <c r="HQR534" s="155"/>
      <c r="HQS534" s="155"/>
      <c r="HQT534" s="155"/>
      <c r="HQU534" s="155"/>
      <c r="HQV534" s="155"/>
      <c r="HQW534" s="155"/>
      <c r="HQX534" s="155"/>
      <c r="HQY534" s="155"/>
      <c r="HQZ534" s="155"/>
      <c r="HRA534" s="155"/>
      <c r="HRB534" s="155"/>
      <c r="HRC534" s="155"/>
      <c r="HRD534" s="155"/>
      <c r="HRE534" s="155"/>
      <c r="HRF534" s="155"/>
      <c r="HRG534" s="155"/>
      <c r="HRH534" s="155"/>
      <c r="HRI534" s="155"/>
      <c r="HRJ534" s="155"/>
      <c r="HRK534" s="155"/>
      <c r="HRL534" s="155"/>
      <c r="HRM534" s="155"/>
      <c r="HRN534" s="155"/>
      <c r="HRO534" s="155"/>
      <c r="HRP534" s="155"/>
      <c r="HRQ534" s="155"/>
      <c r="HRR534" s="155"/>
      <c r="HRS534" s="155"/>
      <c r="HRT534" s="155"/>
      <c r="HRU534" s="155"/>
      <c r="HRV534" s="155"/>
      <c r="HRW534" s="155"/>
      <c r="HRX534" s="155"/>
      <c r="HRY534" s="155"/>
      <c r="HRZ534" s="155"/>
      <c r="HSA534" s="155"/>
      <c r="HSB534" s="155"/>
      <c r="HSC534" s="155"/>
      <c r="HSD534" s="155"/>
      <c r="HSE534" s="155"/>
      <c r="HSF534" s="155"/>
      <c r="HSG534" s="155"/>
      <c r="HSH534" s="155"/>
      <c r="HSI534" s="155"/>
      <c r="HSJ534" s="155"/>
      <c r="HSK534" s="155"/>
      <c r="HSL534" s="155"/>
      <c r="HSM534" s="155"/>
      <c r="HSN534" s="155"/>
      <c r="HSO534" s="155"/>
      <c r="HSP534" s="155"/>
      <c r="HSQ534" s="155"/>
      <c r="HSR534" s="155"/>
      <c r="HSS534" s="155"/>
      <c r="HST534" s="155"/>
      <c r="HSU534" s="155"/>
      <c r="HSV534" s="155"/>
      <c r="HSW534" s="155"/>
      <c r="HSX534" s="155"/>
      <c r="HSY534" s="155"/>
      <c r="HSZ534" s="155"/>
      <c r="HTA534" s="155"/>
      <c r="HTB534" s="155"/>
      <c r="HTC534" s="155"/>
      <c r="HTD534" s="155"/>
      <c r="HTE534" s="155"/>
      <c r="HTF534" s="155"/>
      <c r="HTG534" s="155"/>
      <c r="HTH534" s="155"/>
      <c r="HTI534" s="155"/>
      <c r="HTJ534" s="155"/>
      <c r="HTK534" s="155"/>
      <c r="HTL534" s="155"/>
      <c r="HTM534" s="155"/>
      <c r="HTN534" s="155"/>
      <c r="HTO534" s="155"/>
      <c r="HTP534" s="155"/>
      <c r="HTQ534" s="155"/>
      <c r="HTR534" s="155"/>
      <c r="HTS534" s="155"/>
      <c r="HTT534" s="155"/>
      <c r="HTU534" s="155"/>
      <c r="HTV534" s="155"/>
      <c r="HTW534" s="155"/>
      <c r="HTX534" s="155"/>
      <c r="HTY534" s="155"/>
      <c r="HTZ534" s="155"/>
      <c r="HUA534" s="155"/>
      <c r="HUB534" s="155"/>
      <c r="HUC534" s="155"/>
      <c r="HUD534" s="155"/>
      <c r="HUE534" s="155"/>
      <c r="HUF534" s="155"/>
      <c r="HUG534" s="155"/>
      <c r="HUH534" s="155"/>
      <c r="HUI534" s="155"/>
      <c r="HUJ534" s="155"/>
      <c r="HUK534" s="155"/>
      <c r="HUL534" s="155"/>
      <c r="HUM534" s="155"/>
      <c r="HUN534" s="155"/>
      <c r="HUO534" s="155"/>
      <c r="HUP534" s="155"/>
      <c r="HUQ534" s="155"/>
      <c r="HUR534" s="155"/>
      <c r="HUS534" s="155"/>
      <c r="HUT534" s="155"/>
      <c r="HUU534" s="155"/>
      <c r="HUV534" s="155"/>
      <c r="HUW534" s="155"/>
      <c r="HUX534" s="155"/>
      <c r="HUY534" s="155"/>
      <c r="HUZ534" s="155"/>
      <c r="HVA534" s="155"/>
      <c r="HVB534" s="155"/>
      <c r="HVC534" s="155"/>
      <c r="HVD534" s="155"/>
      <c r="HVE534" s="155"/>
      <c r="HVF534" s="155"/>
      <c r="HVG534" s="155"/>
      <c r="HVH534" s="155"/>
      <c r="HVI534" s="155"/>
      <c r="HVJ534" s="155"/>
      <c r="HVK534" s="155"/>
      <c r="HVL534" s="155"/>
      <c r="HVM534" s="155"/>
      <c r="HVN534" s="155"/>
      <c r="HVO534" s="155"/>
      <c r="HVP534" s="155"/>
      <c r="HVQ534" s="155"/>
      <c r="HVR534" s="155"/>
      <c r="HVS534" s="155"/>
      <c r="HVT534" s="155"/>
      <c r="HVU534" s="155"/>
      <c r="HVV534" s="155"/>
      <c r="HVW534" s="155"/>
      <c r="HVX534" s="155"/>
      <c r="HVY534" s="155"/>
      <c r="HVZ534" s="155"/>
      <c r="HWA534" s="155"/>
      <c r="HWB534" s="155"/>
      <c r="HWC534" s="155"/>
      <c r="HWD534" s="155"/>
      <c r="HWE534" s="155"/>
      <c r="HWF534" s="155"/>
      <c r="HWG534" s="155"/>
      <c r="HWH534" s="155"/>
      <c r="HWI534" s="155"/>
      <c r="HWJ534" s="155"/>
      <c r="HWK534" s="155"/>
      <c r="HWL534" s="155"/>
      <c r="HWM534" s="155"/>
      <c r="HWN534" s="155"/>
      <c r="HWO534" s="155"/>
      <c r="HWP534" s="155"/>
      <c r="HWQ534" s="155"/>
      <c r="HWR534" s="155"/>
      <c r="HWS534" s="155"/>
      <c r="HWT534" s="155"/>
      <c r="HWU534" s="155"/>
      <c r="HWV534" s="155"/>
      <c r="HWW534" s="155"/>
      <c r="HWX534" s="155"/>
      <c r="HWY534" s="155"/>
      <c r="HWZ534" s="155"/>
      <c r="HXA534" s="155"/>
      <c r="HXB534" s="155"/>
      <c r="HXC534" s="155"/>
      <c r="HXD534" s="155"/>
      <c r="HXE534" s="155"/>
      <c r="HXF534" s="155"/>
      <c r="HXG534" s="155"/>
      <c r="HXH534" s="155"/>
      <c r="HXI534" s="155"/>
      <c r="HXJ534" s="155"/>
      <c r="HXK534" s="155"/>
      <c r="HXL534" s="155"/>
      <c r="HXM534" s="155"/>
      <c r="HXN534" s="155"/>
      <c r="HXO534" s="155"/>
      <c r="HXP534" s="155"/>
      <c r="HXQ534" s="155"/>
      <c r="HXR534" s="155"/>
      <c r="HXS534" s="155"/>
      <c r="HXT534" s="155"/>
      <c r="HXU534" s="155"/>
      <c r="HXV534" s="155"/>
      <c r="HXW534" s="155"/>
      <c r="HXX534" s="155"/>
      <c r="HXY534" s="155"/>
      <c r="HXZ534" s="155"/>
      <c r="HYA534" s="155"/>
      <c r="HYB534" s="155"/>
      <c r="HYC534" s="155"/>
      <c r="HYD534" s="155"/>
      <c r="HYE534" s="155"/>
      <c r="HYF534" s="155"/>
      <c r="HYG534" s="155"/>
      <c r="HYH534" s="155"/>
      <c r="HYI534" s="155"/>
      <c r="HYJ534" s="155"/>
      <c r="HYK534" s="155"/>
      <c r="HYL534" s="155"/>
      <c r="HYM534" s="155"/>
      <c r="HYN534" s="155"/>
      <c r="HYO534" s="155"/>
      <c r="HYP534" s="155"/>
      <c r="HYQ534" s="155"/>
      <c r="HYR534" s="155"/>
      <c r="HYS534" s="155"/>
      <c r="HYT534" s="155"/>
      <c r="HYU534" s="155"/>
      <c r="HYV534" s="155"/>
      <c r="HYW534" s="155"/>
      <c r="HYX534" s="155"/>
      <c r="HYY534" s="155"/>
      <c r="HYZ534" s="155"/>
      <c r="HZA534" s="155"/>
      <c r="HZB534" s="155"/>
      <c r="HZC534" s="155"/>
      <c r="HZD534" s="155"/>
      <c r="HZE534" s="155"/>
      <c r="HZF534" s="155"/>
      <c r="HZG534" s="155"/>
      <c r="HZH534" s="155"/>
      <c r="HZI534" s="155"/>
      <c r="HZJ534" s="155"/>
      <c r="HZK534" s="155"/>
      <c r="HZL534" s="155"/>
      <c r="HZM534" s="155"/>
      <c r="HZN534" s="155"/>
      <c r="HZO534" s="155"/>
      <c r="HZP534" s="155"/>
      <c r="HZQ534" s="155"/>
      <c r="HZR534" s="155"/>
      <c r="HZS534" s="155"/>
      <c r="HZT534" s="155"/>
      <c r="HZU534" s="155"/>
      <c r="HZV534" s="155"/>
      <c r="HZW534" s="155"/>
      <c r="HZX534" s="155"/>
      <c r="HZY534" s="155"/>
      <c r="HZZ534" s="155"/>
      <c r="IAA534" s="155"/>
      <c r="IAB534" s="155"/>
      <c r="IAC534" s="155"/>
      <c r="IAD534" s="155"/>
      <c r="IAE534" s="155"/>
      <c r="IAF534" s="155"/>
      <c r="IAG534" s="155"/>
      <c r="IAH534" s="155"/>
      <c r="IAI534" s="155"/>
      <c r="IAJ534" s="155"/>
      <c r="IAK534" s="155"/>
      <c r="IAL534" s="155"/>
      <c r="IAM534" s="155"/>
      <c r="IAN534" s="155"/>
      <c r="IAO534" s="155"/>
      <c r="IAP534" s="155"/>
      <c r="IAQ534" s="155"/>
      <c r="IAR534" s="155"/>
      <c r="IAS534" s="155"/>
      <c r="IAT534" s="155"/>
      <c r="IAU534" s="155"/>
      <c r="IAV534" s="155"/>
      <c r="IAW534" s="155"/>
      <c r="IAX534" s="155"/>
      <c r="IAY534" s="155"/>
      <c r="IAZ534" s="155"/>
      <c r="IBA534" s="155"/>
      <c r="IBB534" s="155"/>
      <c r="IBC534" s="155"/>
      <c r="IBD534" s="155"/>
      <c r="IBE534" s="155"/>
      <c r="IBF534" s="155"/>
      <c r="IBG534" s="155"/>
      <c r="IBH534" s="155"/>
      <c r="IBI534" s="155"/>
      <c r="IBJ534" s="155"/>
      <c r="IBK534" s="155"/>
      <c r="IBL534" s="155"/>
      <c r="IBM534" s="155"/>
      <c r="IBN534" s="155"/>
      <c r="IBO534" s="155"/>
      <c r="IBP534" s="155"/>
      <c r="IBQ534" s="155"/>
      <c r="IBR534" s="155"/>
      <c r="IBS534" s="155"/>
      <c r="IBT534" s="155"/>
      <c r="IBU534" s="155"/>
      <c r="IBV534" s="155"/>
      <c r="IBW534" s="155"/>
      <c r="IBX534" s="155"/>
      <c r="IBY534" s="155"/>
      <c r="IBZ534" s="155"/>
      <c r="ICA534" s="155"/>
      <c r="ICB534" s="155"/>
      <c r="ICC534" s="155"/>
      <c r="ICD534" s="155"/>
      <c r="ICE534" s="155"/>
      <c r="ICF534" s="155"/>
      <c r="ICG534" s="155"/>
      <c r="ICH534" s="155"/>
      <c r="ICI534" s="155"/>
      <c r="ICJ534" s="155"/>
      <c r="ICK534" s="155"/>
      <c r="ICL534" s="155"/>
      <c r="ICM534" s="155"/>
      <c r="ICN534" s="155"/>
      <c r="ICO534" s="155"/>
      <c r="ICP534" s="155"/>
      <c r="ICQ534" s="155"/>
      <c r="ICR534" s="155"/>
      <c r="ICS534" s="155"/>
      <c r="ICT534" s="155"/>
      <c r="ICU534" s="155"/>
      <c r="ICV534" s="155"/>
      <c r="ICW534" s="155"/>
      <c r="ICX534" s="155"/>
      <c r="ICY534" s="155"/>
      <c r="ICZ534" s="155"/>
      <c r="IDA534" s="155"/>
      <c r="IDB534" s="155"/>
      <c r="IDC534" s="155"/>
      <c r="IDD534" s="155"/>
      <c r="IDE534" s="155"/>
      <c r="IDF534" s="155"/>
      <c r="IDG534" s="155"/>
      <c r="IDH534" s="155"/>
      <c r="IDI534" s="155"/>
      <c r="IDJ534" s="155"/>
      <c r="IDK534" s="155"/>
      <c r="IDL534" s="155"/>
      <c r="IDM534" s="155"/>
      <c r="IDN534" s="155"/>
      <c r="IDO534" s="155"/>
      <c r="IDP534" s="155"/>
      <c r="IDQ534" s="155"/>
      <c r="IDR534" s="155"/>
      <c r="IDS534" s="155"/>
      <c r="IDT534" s="155"/>
      <c r="IDU534" s="155"/>
      <c r="IDV534" s="155"/>
      <c r="IDW534" s="155"/>
      <c r="IDX534" s="155"/>
      <c r="IDY534" s="155"/>
      <c r="IDZ534" s="155"/>
      <c r="IEA534" s="155"/>
      <c r="IEB534" s="155"/>
      <c r="IEC534" s="155"/>
      <c r="IED534" s="155"/>
      <c r="IEE534" s="155"/>
      <c r="IEF534" s="155"/>
      <c r="IEG534" s="155"/>
      <c r="IEH534" s="155"/>
      <c r="IEI534" s="155"/>
      <c r="IEJ534" s="155"/>
      <c r="IEK534" s="155"/>
      <c r="IEL534" s="155"/>
      <c r="IEM534" s="155"/>
      <c r="IEN534" s="155"/>
      <c r="IEO534" s="155"/>
      <c r="IEP534" s="155"/>
      <c r="IEQ534" s="155"/>
      <c r="IER534" s="155"/>
      <c r="IES534" s="155"/>
      <c r="IET534" s="155"/>
      <c r="IEU534" s="155"/>
      <c r="IEV534" s="155"/>
      <c r="IEW534" s="155"/>
      <c r="IEX534" s="155"/>
      <c r="IEY534" s="155"/>
      <c r="IEZ534" s="155"/>
      <c r="IFA534" s="155"/>
      <c r="IFB534" s="155"/>
      <c r="IFC534" s="155"/>
      <c r="IFD534" s="155"/>
      <c r="IFE534" s="155"/>
      <c r="IFF534" s="155"/>
      <c r="IFG534" s="155"/>
      <c r="IFH534" s="155"/>
      <c r="IFI534" s="155"/>
      <c r="IFJ534" s="155"/>
      <c r="IFK534" s="155"/>
      <c r="IFL534" s="155"/>
      <c r="IFM534" s="155"/>
      <c r="IFN534" s="155"/>
      <c r="IFO534" s="155"/>
      <c r="IFP534" s="155"/>
      <c r="IFQ534" s="155"/>
      <c r="IFR534" s="155"/>
      <c r="IFS534" s="155"/>
      <c r="IFT534" s="155"/>
      <c r="IFU534" s="155"/>
      <c r="IFV534" s="155"/>
      <c r="IFW534" s="155"/>
      <c r="IFX534" s="155"/>
      <c r="IFY534" s="155"/>
      <c r="IFZ534" s="155"/>
      <c r="IGA534" s="155"/>
      <c r="IGB534" s="155"/>
      <c r="IGC534" s="155"/>
      <c r="IGD534" s="155"/>
      <c r="IGE534" s="155"/>
      <c r="IGF534" s="155"/>
      <c r="IGG534" s="155"/>
      <c r="IGH534" s="155"/>
      <c r="IGI534" s="155"/>
      <c r="IGJ534" s="155"/>
      <c r="IGK534" s="155"/>
      <c r="IGL534" s="155"/>
      <c r="IGM534" s="155"/>
      <c r="IGN534" s="155"/>
      <c r="IGO534" s="155"/>
      <c r="IGP534" s="155"/>
      <c r="IGQ534" s="155"/>
      <c r="IGR534" s="155"/>
      <c r="IGS534" s="155"/>
      <c r="IGT534" s="155"/>
      <c r="IGU534" s="155"/>
      <c r="IGV534" s="155"/>
      <c r="IGW534" s="155"/>
      <c r="IGX534" s="155"/>
      <c r="IGY534" s="155"/>
      <c r="IGZ534" s="155"/>
      <c r="IHA534" s="155"/>
      <c r="IHB534" s="155"/>
      <c r="IHC534" s="155"/>
      <c r="IHD534" s="155"/>
      <c r="IHE534" s="155"/>
      <c r="IHF534" s="155"/>
      <c r="IHG534" s="155"/>
      <c r="IHH534" s="155"/>
      <c r="IHI534" s="155"/>
      <c r="IHJ534" s="155"/>
      <c r="IHK534" s="155"/>
      <c r="IHL534" s="155"/>
      <c r="IHM534" s="155"/>
      <c r="IHN534" s="155"/>
      <c r="IHO534" s="155"/>
      <c r="IHP534" s="155"/>
      <c r="IHQ534" s="155"/>
      <c r="IHR534" s="155"/>
      <c r="IHS534" s="155"/>
      <c r="IHT534" s="155"/>
      <c r="IHU534" s="155"/>
      <c r="IHV534" s="155"/>
      <c r="IHW534" s="155"/>
      <c r="IHX534" s="155"/>
      <c r="IHY534" s="155"/>
      <c r="IHZ534" s="155"/>
      <c r="IIA534" s="155"/>
      <c r="IIB534" s="155"/>
      <c r="IIC534" s="155"/>
      <c r="IID534" s="155"/>
      <c r="IIE534" s="155"/>
      <c r="IIF534" s="155"/>
      <c r="IIG534" s="155"/>
      <c r="IIH534" s="155"/>
      <c r="III534" s="155"/>
      <c r="IIJ534" s="155"/>
      <c r="IIK534" s="155"/>
      <c r="IIL534" s="155"/>
      <c r="IIM534" s="155"/>
      <c r="IIN534" s="155"/>
      <c r="IIO534" s="155"/>
      <c r="IIP534" s="155"/>
      <c r="IIQ534" s="155"/>
      <c r="IIR534" s="155"/>
      <c r="IIS534" s="155"/>
      <c r="IIT534" s="155"/>
      <c r="IIU534" s="155"/>
      <c r="IIV534" s="155"/>
      <c r="IIW534" s="155"/>
      <c r="IIX534" s="155"/>
      <c r="IIY534" s="155"/>
      <c r="IIZ534" s="155"/>
      <c r="IJA534" s="155"/>
      <c r="IJB534" s="155"/>
      <c r="IJC534" s="155"/>
      <c r="IJD534" s="155"/>
      <c r="IJE534" s="155"/>
      <c r="IJF534" s="155"/>
      <c r="IJG534" s="155"/>
      <c r="IJH534" s="155"/>
      <c r="IJI534" s="155"/>
      <c r="IJJ534" s="155"/>
      <c r="IJK534" s="155"/>
      <c r="IJL534" s="155"/>
      <c r="IJM534" s="155"/>
      <c r="IJN534" s="155"/>
      <c r="IJO534" s="155"/>
      <c r="IJP534" s="155"/>
      <c r="IJQ534" s="155"/>
      <c r="IJR534" s="155"/>
      <c r="IJS534" s="155"/>
      <c r="IJT534" s="155"/>
      <c r="IJU534" s="155"/>
      <c r="IJV534" s="155"/>
      <c r="IJW534" s="155"/>
      <c r="IJX534" s="155"/>
      <c r="IJY534" s="155"/>
      <c r="IJZ534" s="155"/>
      <c r="IKA534" s="155"/>
      <c r="IKB534" s="155"/>
      <c r="IKC534" s="155"/>
      <c r="IKD534" s="155"/>
      <c r="IKE534" s="155"/>
      <c r="IKF534" s="155"/>
      <c r="IKG534" s="155"/>
      <c r="IKH534" s="155"/>
      <c r="IKI534" s="155"/>
      <c r="IKJ534" s="155"/>
      <c r="IKK534" s="155"/>
      <c r="IKL534" s="155"/>
      <c r="IKM534" s="155"/>
      <c r="IKN534" s="155"/>
      <c r="IKO534" s="155"/>
      <c r="IKP534" s="155"/>
      <c r="IKQ534" s="155"/>
      <c r="IKR534" s="155"/>
      <c r="IKS534" s="155"/>
      <c r="IKT534" s="155"/>
      <c r="IKU534" s="155"/>
      <c r="IKV534" s="155"/>
      <c r="IKW534" s="155"/>
      <c r="IKX534" s="155"/>
      <c r="IKY534" s="155"/>
      <c r="IKZ534" s="155"/>
      <c r="ILA534" s="155"/>
      <c r="ILB534" s="155"/>
      <c r="ILC534" s="155"/>
      <c r="ILD534" s="155"/>
      <c r="ILE534" s="155"/>
      <c r="ILF534" s="155"/>
      <c r="ILG534" s="155"/>
      <c r="ILH534" s="155"/>
      <c r="ILI534" s="155"/>
      <c r="ILJ534" s="155"/>
      <c r="ILK534" s="155"/>
      <c r="ILL534" s="155"/>
      <c r="ILM534" s="155"/>
      <c r="ILN534" s="155"/>
      <c r="ILO534" s="155"/>
      <c r="ILP534" s="155"/>
      <c r="ILQ534" s="155"/>
      <c r="ILR534" s="155"/>
      <c r="ILS534" s="155"/>
      <c r="ILT534" s="155"/>
      <c r="ILU534" s="155"/>
      <c r="ILV534" s="155"/>
      <c r="ILW534" s="155"/>
      <c r="ILX534" s="155"/>
      <c r="ILY534" s="155"/>
      <c r="ILZ534" s="155"/>
      <c r="IMA534" s="155"/>
      <c r="IMB534" s="155"/>
      <c r="IMC534" s="155"/>
      <c r="IMD534" s="155"/>
      <c r="IME534" s="155"/>
      <c r="IMF534" s="155"/>
      <c r="IMG534" s="155"/>
      <c r="IMH534" s="155"/>
      <c r="IMI534" s="155"/>
      <c r="IMJ534" s="155"/>
      <c r="IMK534" s="155"/>
      <c r="IML534" s="155"/>
      <c r="IMM534" s="155"/>
      <c r="IMN534" s="155"/>
      <c r="IMO534" s="155"/>
      <c r="IMP534" s="155"/>
      <c r="IMQ534" s="155"/>
      <c r="IMR534" s="155"/>
      <c r="IMS534" s="155"/>
      <c r="IMT534" s="155"/>
      <c r="IMU534" s="155"/>
      <c r="IMV534" s="155"/>
      <c r="IMW534" s="155"/>
      <c r="IMX534" s="155"/>
      <c r="IMY534" s="155"/>
      <c r="IMZ534" s="155"/>
      <c r="INA534" s="155"/>
      <c r="INB534" s="155"/>
      <c r="INC534" s="155"/>
      <c r="IND534" s="155"/>
      <c r="INE534" s="155"/>
      <c r="INF534" s="155"/>
      <c r="ING534" s="155"/>
      <c r="INH534" s="155"/>
      <c r="INI534" s="155"/>
      <c r="INJ534" s="155"/>
      <c r="INK534" s="155"/>
      <c r="INL534" s="155"/>
      <c r="INM534" s="155"/>
      <c r="INN534" s="155"/>
      <c r="INO534" s="155"/>
      <c r="INP534" s="155"/>
      <c r="INQ534" s="155"/>
      <c r="INR534" s="155"/>
      <c r="INS534" s="155"/>
      <c r="INT534" s="155"/>
      <c r="INU534" s="155"/>
      <c r="INV534" s="155"/>
      <c r="INW534" s="155"/>
      <c r="INX534" s="155"/>
      <c r="INY534" s="155"/>
      <c r="INZ534" s="155"/>
      <c r="IOA534" s="155"/>
      <c r="IOB534" s="155"/>
      <c r="IOC534" s="155"/>
      <c r="IOD534" s="155"/>
      <c r="IOE534" s="155"/>
      <c r="IOF534" s="155"/>
      <c r="IOG534" s="155"/>
      <c r="IOH534" s="155"/>
      <c r="IOI534" s="155"/>
      <c r="IOJ534" s="155"/>
      <c r="IOK534" s="155"/>
      <c r="IOL534" s="155"/>
      <c r="IOM534" s="155"/>
      <c r="ION534" s="155"/>
      <c r="IOO534" s="155"/>
      <c r="IOP534" s="155"/>
      <c r="IOQ534" s="155"/>
      <c r="IOR534" s="155"/>
      <c r="IOS534" s="155"/>
      <c r="IOT534" s="155"/>
      <c r="IOU534" s="155"/>
      <c r="IOV534" s="155"/>
      <c r="IOW534" s="155"/>
      <c r="IOX534" s="155"/>
      <c r="IOY534" s="155"/>
      <c r="IOZ534" s="155"/>
      <c r="IPA534" s="155"/>
      <c r="IPB534" s="155"/>
      <c r="IPC534" s="155"/>
      <c r="IPD534" s="155"/>
      <c r="IPE534" s="155"/>
      <c r="IPF534" s="155"/>
      <c r="IPG534" s="155"/>
      <c r="IPH534" s="155"/>
      <c r="IPI534" s="155"/>
      <c r="IPJ534" s="155"/>
      <c r="IPK534" s="155"/>
      <c r="IPL534" s="155"/>
      <c r="IPM534" s="155"/>
      <c r="IPN534" s="155"/>
      <c r="IPO534" s="155"/>
      <c r="IPP534" s="155"/>
      <c r="IPQ534" s="155"/>
      <c r="IPR534" s="155"/>
      <c r="IPS534" s="155"/>
      <c r="IPT534" s="155"/>
      <c r="IPU534" s="155"/>
      <c r="IPV534" s="155"/>
      <c r="IPW534" s="155"/>
      <c r="IPX534" s="155"/>
      <c r="IPY534" s="155"/>
      <c r="IPZ534" s="155"/>
      <c r="IQA534" s="155"/>
      <c r="IQB534" s="155"/>
      <c r="IQC534" s="155"/>
      <c r="IQD534" s="155"/>
      <c r="IQE534" s="155"/>
      <c r="IQF534" s="155"/>
      <c r="IQG534" s="155"/>
      <c r="IQH534" s="155"/>
      <c r="IQI534" s="155"/>
      <c r="IQJ534" s="155"/>
      <c r="IQK534" s="155"/>
      <c r="IQL534" s="155"/>
      <c r="IQM534" s="155"/>
      <c r="IQN534" s="155"/>
      <c r="IQO534" s="155"/>
      <c r="IQP534" s="155"/>
      <c r="IQQ534" s="155"/>
      <c r="IQR534" s="155"/>
      <c r="IQS534" s="155"/>
      <c r="IQT534" s="155"/>
      <c r="IQU534" s="155"/>
      <c r="IQV534" s="155"/>
      <c r="IQW534" s="155"/>
      <c r="IQX534" s="155"/>
      <c r="IQY534" s="155"/>
      <c r="IQZ534" s="155"/>
      <c r="IRA534" s="155"/>
      <c r="IRB534" s="155"/>
      <c r="IRC534" s="155"/>
      <c r="IRD534" s="155"/>
      <c r="IRE534" s="155"/>
      <c r="IRF534" s="155"/>
      <c r="IRG534" s="155"/>
      <c r="IRH534" s="155"/>
      <c r="IRI534" s="155"/>
      <c r="IRJ534" s="155"/>
      <c r="IRK534" s="155"/>
      <c r="IRL534" s="155"/>
      <c r="IRM534" s="155"/>
      <c r="IRN534" s="155"/>
      <c r="IRO534" s="155"/>
      <c r="IRP534" s="155"/>
      <c r="IRQ534" s="155"/>
      <c r="IRR534" s="155"/>
      <c r="IRS534" s="155"/>
      <c r="IRT534" s="155"/>
      <c r="IRU534" s="155"/>
      <c r="IRV534" s="155"/>
      <c r="IRW534" s="155"/>
      <c r="IRX534" s="155"/>
      <c r="IRY534" s="155"/>
      <c r="IRZ534" s="155"/>
      <c r="ISA534" s="155"/>
      <c r="ISB534" s="155"/>
      <c r="ISC534" s="155"/>
      <c r="ISD534" s="155"/>
      <c r="ISE534" s="155"/>
      <c r="ISF534" s="155"/>
      <c r="ISG534" s="155"/>
      <c r="ISH534" s="155"/>
      <c r="ISI534" s="155"/>
      <c r="ISJ534" s="155"/>
      <c r="ISK534" s="155"/>
      <c r="ISL534" s="155"/>
      <c r="ISM534" s="155"/>
      <c r="ISN534" s="155"/>
      <c r="ISO534" s="155"/>
      <c r="ISP534" s="155"/>
      <c r="ISQ534" s="155"/>
      <c r="ISR534" s="155"/>
      <c r="ISS534" s="155"/>
      <c r="IST534" s="155"/>
      <c r="ISU534" s="155"/>
      <c r="ISV534" s="155"/>
      <c r="ISW534" s="155"/>
      <c r="ISX534" s="155"/>
      <c r="ISY534" s="155"/>
      <c r="ISZ534" s="155"/>
      <c r="ITA534" s="155"/>
      <c r="ITB534" s="155"/>
      <c r="ITC534" s="155"/>
      <c r="ITD534" s="155"/>
      <c r="ITE534" s="155"/>
      <c r="ITF534" s="155"/>
      <c r="ITG534" s="155"/>
      <c r="ITH534" s="155"/>
      <c r="ITI534" s="155"/>
      <c r="ITJ534" s="155"/>
      <c r="ITK534" s="155"/>
      <c r="ITL534" s="155"/>
      <c r="ITM534" s="155"/>
      <c r="ITN534" s="155"/>
      <c r="ITO534" s="155"/>
      <c r="ITP534" s="155"/>
      <c r="ITQ534" s="155"/>
      <c r="ITR534" s="155"/>
      <c r="ITS534" s="155"/>
      <c r="ITT534" s="155"/>
      <c r="ITU534" s="155"/>
      <c r="ITV534" s="155"/>
      <c r="ITW534" s="155"/>
      <c r="ITX534" s="155"/>
      <c r="ITY534" s="155"/>
      <c r="ITZ534" s="155"/>
      <c r="IUA534" s="155"/>
      <c r="IUB534" s="155"/>
      <c r="IUC534" s="155"/>
      <c r="IUD534" s="155"/>
      <c r="IUE534" s="155"/>
      <c r="IUF534" s="155"/>
      <c r="IUG534" s="155"/>
      <c r="IUH534" s="155"/>
      <c r="IUI534" s="155"/>
      <c r="IUJ534" s="155"/>
      <c r="IUK534" s="155"/>
      <c r="IUL534" s="155"/>
      <c r="IUM534" s="155"/>
      <c r="IUN534" s="155"/>
      <c r="IUO534" s="155"/>
      <c r="IUP534" s="155"/>
      <c r="IUQ534" s="155"/>
      <c r="IUR534" s="155"/>
      <c r="IUS534" s="155"/>
      <c r="IUT534" s="155"/>
      <c r="IUU534" s="155"/>
      <c r="IUV534" s="155"/>
      <c r="IUW534" s="155"/>
      <c r="IUX534" s="155"/>
      <c r="IUY534" s="155"/>
      <c r="IUZ534" s="155"/>
      <c r="IVA534" s="155"/>
      <c r="IVB534" s="155"/>
      <c r="IVC534" s="155"/>
      <c r="IVD534" s="155"/>
      <c r="IVE534" s="155"/>
      <c r="IVF534" s="155"/>
      <c r="IVG534" s="155"/>
      <c r="IVH534" s="155"/>
      <c r="IVI534" s="155"/>
      <c r="IVJ534" s="155"/>
      <c r="IVK534" s="155"/>
      <c r="IVL534" s="155"/>
      <c r="IVM534" s="155"/>
      <c r="IVN534" s="155"/>
      <c r="IVO534" s="155"/>
      <c r="IVP534" s="155"/>
      <c r="IVQ534" s="155"/>
      <c r="IVR534" s="155"/>
      <c r="IVS534" s="155"/>
      <c r="IVT534" s="155"/>
      <c r="IVU534" s="155"/>
      <c r="IVV534" s="155"/>
      <c r="IVW534" s="155"/>
      <c r="IVX534" s="155"/>
      <c r="IVY534" s="155"/>
      <c r="IVZ534" s="155"/>
      <c r="IWA534" s="155"/>
      <c r="IWB534" s="155"/>
      <c r="IWC534" s="155"/>
      <c r="IWD534" s="155"/>
      <c r="IWE534" s="155"/>
      <c r="IWF534" s="155"/>
      <c r="IWG534" s="155"/>
      <c r="IWH534" s="155"/>
      <c r="IWI534" s="155"/>
      <c r="IWJ534" s="155"/>
      <c r="IWK534" s="155"/>
      <c r="IWL534" s="155"/>
      <c r="IWM534" s="155"/>
      <c r="IWN534" s="155"/>
      <c r="IWO534" s="155"/>
      <c r="IWP534" s="155"/>
      <c r="IWQ534" s="155"/>
      <c r="IWR534" s="155"/>
      <c r="IWS534" s="155"/>
      <c r="IWT534" s="155"/>
      <c r="IWU534" s="155"/>
      <c r="IWV534" s="155"/>
      <c r="IWW534" s="155"/>
      <c r="IWX534" s="155"/>
      <c r="IWY534" s="155"/>
      <c r="IWZ534" s="155"/>
      <c r="IXA534" s="155"/>
      <c r="IXB534" s="155"/>
      <c r="IXC534" s="155"/>
      <c r="IXD534" s="155"/>
      <c r="IXE534" s="155"/>
      <c r="IXF534" s="155"/>
      <c r="IXG534" s="155"/>
      <c r="IXH534" s="155"/>
      <c r="IXI534" s="155"/>
      <c r="IXJ534" s="155"/>
      <c r="IXK534" s="155"/>
      <c r="IXL534" s="155"/>
      <c r="IXM534" s="155"/>
      <c r="IXN534" s="155"/>
      <c r="IXO534" s="155"/>
      <c r="IXP534" s="155"/>
      <c r="IXQ534" s="155"/>
      <c r="IXR534" s="155"/>
      <c r="IXS534" s="155"/>
      <c r="IXT534" s="155"/>
      <c r="IXU534" s="155"/>
      <c r="IXV534" s="155"/>
      <c r="IXW534" s="155"/>
      <c r="IXX534" s="155"/>
      <c r="IXY534" s="155"/>
      <c r="IXZ534" s="155"/>
      <c r="IYA534" s="155"/>
      <c r="IYB534" s="155"/>
      <c r="IYC534" s="155"/>
      <c r="IYD534" s="155"/>
      <c r="IYE534" s="155"/>
      <c r="IYF534" s="155"/>
      <c r="IYG534" s="155"/>
      <c r="IYH534" s="155"/>
      <c r="IYI534" s="155"/>
      <c r="IYJ534" s="155"/>
      <c r="IYK534" s="155"/>
      <c r="IYL534" s="155"/>
      <c r="IYM534" s="155"/>
      <c r="IYN534" s="155"/>
      <c r="IYO534" s="155"/>
      <c r="IYP534" s="155"/>
      <c r="IYQ534" s="155"/>
      <c r="IYR534" s="155"/>
      <c r="IYS534" s="155"/>
      <c r="IYT534" s="155"/>
      <c r="IYU534" s="155"/>
      <c r="IYV534" s="155"/>
      <c r="IYW534" s="155"/>
      <c r="IYX534" s="155"/>
      <c r="IYY534" s="155"/>
      <c r="IYZ534" s="155"/>
      <c r="IZA534" s="155"/>
      <c r="IZB534" s="155"/>
      <c r="IZC534" s="155"/>
      <c r="IZD534" s="155"/>
      <c r="IZE534" s="155"/>
      <c r="IZF534" s="155"/>
      <c r="IZG534" s="155"/>
      <c r="IZH534" s="155"/>
      <c r="IZI534" s="155"/>
      <c r="IZJ534" s="155"/>
      <c r="IZK534" s="155"/>
      <c r="IZL534" s="155"/>
      <c r="IZM534" s="155"/>
      <c r="IZN534" s="155"/>
      <c r="IZO534" s="155"/>
      <c r="IZP534" s="155"/>
      <c r="IZQ534" s="155"/>
      <c r="IZR534" s="155"/>
      <c r="IZS534" s="155"/>
      <c r="IZT534" s="155"/>
      <c r="IZU534" s="155"/>
      <c r="IZV534" s="155"/>
      <c r="IZW534" s="155"/>
      <c r="IZX534" s="155"/>
      <c r="IZY534" s="155"/>
      <c r="IZZ534" s="155"/>
      <c r="JAA534" s="155"/>
      <c r="JAB534" s="155"/>
      <c r="JAC534" s="155"/>
      <c r="JAD534" s="155"/>
      <c r="JAE534" s="155"/>
      <c r="JAF534" s="155"/>
      <c r="JAG534" s="155"/>
      <c r="JAH534" s="155"/>
      <c r="JAI534" s="155"/>
      <c r="JAJ534" s="155"/>
      <c r="JAK534" s="155"/>
      <c r="JAL534" s="155"/>
      <c r="JAM534" s="155"/>
      <c r="JAN534" s="155"/>
      <c r="JAO534" s="155"/>
      <c r="JAP534" s="155"/>
      <c r="JAQ534" s="155"/>
      <c r="JAR534" s="155"/>
      <c r="JAS534" s="155"/>
      <c r="JAT534" s="155"/>
      <c r="JAU534" s="155"/>
      <c r="JAV534" s="155"/>
      <c r="JAW534" s="155"/>
      <c r="JAX534" s="155"/>
      <c r="JAY534" s="155"/>
      <c r="JAZ534" s="155"/>
      <c r="JBA534" s="155"/>
      <c r="JBB534" s="155"/>
      <c r="JBC534" s="155"/>
      <c r="JBD534" s="155"/>
      <c r="JBE534" s="155"/>
      <c r="JBF534" s="155"/>
      <c r="JBG534" s="155"/>
      <c r="JBH534" s="155"/>
      <c r="JBI534" s="155"/>
      <c r="JBJ534" s="155"/>
      <c r="JBK534" s="155"/>
      <c r="JBL534" s="155"/>
      <c r="JBM534" s="155"/>
      <c r="JBN534" s="155"/>
      <c r="JBO534" s="155"/>
      <c r="JBP534" s="155"/>
      <c r="JBQ534" s="155"/>
      <c r="JBR534" s="155"/>
      <c r="JBS534" s="155"/>
      <c r="JBT534" s="155"/>
      <c r="JBU534" s="155"/>
      <c r="JBV534" s="155"/>
      <c r="JBW534" s="155"/>
      <c r="JBX534" s="155"/>
      <c r="JBY534" s="155"/>
      <c r="JBZ534" s="155"/>
      <c r="JCA534" s="155"/>
      <c r="JCB534" s="155"/>
      <c r="JCC534" s="155"/>
      <c r="JCD534" s="155"/>
      <c r="JCE534" s="155"/>
      <c r="JCF534" s="155"/>
      <c r="JCG534" s="155"/>
      <c r="JCH534" s="155"/>
      <c r="JCI534" s="155"/>
      <c r="JCJ534" s="155"/>
      <c r="JCK534" s="155"/>
      <c r="JCL534" s="155"/>
      <c r="JCM534" s="155"/>
      <c r="JCN534" s="155"/>
      <c r="JCO534" s="155"/>
      <c r="JCP534" s="155"/>
      <c r="JCQ534" s="155"/>
      <c r="JCR534" s="155"/>
      <c r="JCS534" s="155"/>
      <c r="JCT534" s="155"/>
      <c r="JCU534" s="155"/>
      <c r="JCV534" s="155"/>
      <c r="JCW534" s="155"/>
      <c r="JCX534" s="155"/>
      <c r="JCY534" s="155"/>
      <c r="JCZ534" s="155"/>
      <c r="JDA534" s="155"/>
      <c r="JDB534" s="155"/>
      <c r="JDC534" s="155"/>
      <c r="JDD534" s="155"/>
      <c r="JDE534" s="155"/>
      <c r="JDF534" s="155"/>
      <c r="JDG534" s="155"/>
      <c r="JDH534" s="155"/>
      <c r="JDI534" s="155"/>
      <c r="JDJ534" s="155"/>
      <c r="JDK534" s="155"/>
      <c r="JDL534" s="155"/>
      <c r="JDM534" s="155"/>
      <c r="JDN534" s="155"/>
      <c r="JDO534" s="155"/>
      <c r="JDP534" s="155"/>
      <c r="JDQ534" s="155"/>
      <c r="JDR534" s="155"/>
      <c r="JDS534" s="155"/>
      <c r="JDT534" s="155"/>
      <c r="JDU534" s="155"/>
      <c r="JDV534" s="155"/>
      <c r="JDW534" s="155"/>
      <c r="JDX534" s="155"/>
      <c r="JDY534" s="155"/>
      <c r="JDZ534" s="155"/>
      <c r="JEA534" s="155"/>
      <c r="JEB534" s="155"/>
      <c r="JEC534" s="155"/>
      <c r="JED534" s="155"/>
      <c r="JEE534" s="155"/>
      <c r="JEF534" s="155"/>
      <c r="JEG534" s="155"/>
      <c r="JEH534" s="155"/>
      <c r="JEI534" s="155"/>
      <c r="JEJ534" s="155"/>
      <c r="JEK534" s="155"/>
      <c r="JEL534" s="155"/>
      <c r="JEM534" s="155"/>
      <c r="JEN534" s="155"/>
      <c r="JEO534" s="155"/>
      <c r="JEP534" s="155"/>
      <c r="JEQ534" s="155"/>
      <c r="JER534" s="155"/>
      <c r="JES534" s="155"/>
      <c r="JET534" s="155"/>
      <c r="JEU534" s="155"/>
      <c r="JEV534" s="155"/>
      <c r="JEW534" s="155"/>
      <c r="JEX534" s="155"/>
      <c r="JEY534" s="155"/>
      <c r="JEZ534" s="155"/>
      <c r="JFA534" s="155"/>
      <c r="JFB534" s="155"/>
      <c r="JFC534" s="155"/>
      <c r="JFD534" s="155"/>
      <c r="JFE534" s="155"/>
      <c r="JFF534" s="155"/>
      <c r="JFG534" s="155"/>
      <c r="JFH534" s="155"/>
      <c r="JFI534" s="155"/>
      <c r="JFJ534" s="155"/>
      <c r="JFK534" s="155"/>
      <c r="JFL534" s="155"/>
      <c r="JFM534" s="155"/>
      <c r="JFN534" s="155"/>
      <c r="JFO534" s="155"/>
      <c r="JFP534" s="155"/>
      <c r="JFQ534" s="155"/>
      <c r="JFR534" s="155"/>
      <c r="JFS534" s="155"/>
      <c r="JFT534" s="155"/>
      <c r="JFU534" s="155"/>
      <c r="JFV534" s="155"/>
      <c r="JFW534" s="155"/>
      <c r="JFX534" s="155"/>
      <c r="JFY534" s="155"/>
      <c r="JFZ534" s="155"/>
      <c r="JGA534" s="155"/>
      <c r="JGB534" s="155"/>
      <c r="JGC534" s="155"/>
      <c r="JGD534" s="155"/>
      <c r="JGE534" s="155"/>
      <c r="JGF534" s="155"/>
      <c r="JGG534" s="155"/>
      <c r="JGH534" s="155"/>
      <c r="JGI534" s="155"/>
      <c r="JGJ534" s="155"/>
      <c r="JGK534" s="155"/>
      <c r="JGL534" s="155"/>
      <c r="JGM534" s="155"/>
      <c r="JGN534" s="155"/>
      <c r="JGO534" s="155"/>
      <c r="JGP534" s="155"/>
      <c r="JGQ534" s="155"/>
      <c r="JGR534" s="155"/>
      <c r="JGS534" s="155"/>
      <c r="JGT534" s="155"/>
      <c r="JGU534" s="155"/>
      <c r="JGV534" s="155"/>
      <c r="JGW534" s="155"/>
      <c r="JGX534" s="155"/>
      <c r="JGY534" s="155"/>
      <c r="JGZ534" s="155"/>
      <c r="JHA534" s="155"/>
      <c r="JHB534" s="155"/>
      <c r="JHC534" s="155"/>
      <c r="JHD534" s="155"/>
      <c r="JHE534" s="155"/>
      <c r="JHF534" s="155"/>
      <c r="JHG534" s="155"/>
      <c r="JHH534" s="155"/>
      <c r="JHI534" s="155"/>
      <c r="JHJ534" s="155"/>
      <c r="JHK534" s="155"/>
      <c r="JHL534" s="155"/>
      <c r="JHM534" s="155"/>
      <c r="JHN534" s="155"/>
      <c r="JHO534" s="155"/>
      <c r="JHP534" s="155"/>
      <c r="JHQ534" s="155"/>
      <c r="JHR534" s="155"/>
      <c r="JHS534" s="155"/>
      <c r="JHT534" s="155"/>
      <c r="JHU534" s="155"/>
      <c r="JHV534" s="155"/>
      <c r="JHW534" s="155"/>
      <c r="JHX534" s="155"/>
      <c r="JHY534" s="155"/>
      <c r="JHZ534" s="155"/>
      <c r="JIA534" s="155"/>
      <c r="JIB534" s="155"/>
      <c r="JIC534" s="155"/>
      <c r="JID534" s="155"/>
      <c r="JIE534" s="155"/>
      <c r="JIF534" s="155"/>
      <c r="JIG534" s="155"/>
      <c r="JIH534" s="155"/>
      <c r="JII534" s="155"/>
      <c r="JIJ534" s="155"/>
      <c r="JIK534" s="155"/>
      <c r="JIL534" s="155"/>
      <c r="JIM534" s="155"/>
      <c r="JIN534" s="155"/>
      <c r="JIO534" s="155"/>
      <c r="JIP534" s="155"/>
      <c r="JIQ534" s="155"/>
      <c r="JIR534" s="155"/>
      <c r="JIS534" s="155"/>
      <c r="JIT534" s="155"/>
      <c r="JIU534" s="155"/>
      <c r="JIV534" s="155"/>
      <c r="JIW534" s="155"/>
      <c r="JIX534" s="155"/>
      <c r="JIY534" s="155"/>
      <c r="JIZ534" s="155"/>
      <c r="JJA534" s="155"/>
      <c r="JJB534" s="155"/>
      <c r="JJC534" s="155"/>
      <c r="JJD534" s="155"/>
      <c r="JJE534" s="155"/>
      <c r="JJF534" s="155"/>
      <c r="JJG534" s="155"/>
      <c r="JJH534" s="155"/>
      <c r="JJI534" s="155"/>
      <c r="JJJ534" s="155"/>
      <c r="JJK534" s="155"/>
      <c r="JJL534" s="155"/>
      <c r="JJM534" s="155"/>
      <c r="JJN534" s="155"/>
      <c r="JJO534" s="155"/>
      <c r="JJP534" s="155"/>
      <c r="JJQ534" s="155"/>
      <c r="JJR534" s="155"/>
      <c r="JJS534" s="155"/>
      <c r="JJT534" s="155"/>
      <c r="JJU534" s="155"/>
      <c r="JJV534" s="155"/>
      <c r="JJW534" s="155"/>
      <c r="JJX534" s="155"/>
      <c r="JJY534" s="155"/>
      <c r="JJZ534" s="155"/>
      <c r="JKA534" s="155"/>
      <c r="JKB534" s="155"/>
      <c r="JKC534" s="155"/>
      <c r="JKD534" s="155"/>
      <c r="JKE534" s="155"/>
      <c r="JKF534" s="155"/>
      <c r="JKG534" s="155"/>
      <c r="JKH534" s="155"/>
      <c r="JKI534" s="155"/>
      <c r="JKJ534" s="155"/>
      <c r="JKK534" s="155"/>
      <c r="JKL534" s="155"/>
      <c r="JKM534" s="155"/>
      <c r="JKN534" s="155"/>
      <c r="JKO534" s="155"/>
      <c r="JKP534" s="155"/>
      <c r="JKQ534" s="155"/>
      <c r="JKR534" s="155"/>
      <c r="JKS534" s="155"/>
      <c r="JKT534" s="155"/>
      <c r="JKU534" s="155"/>
      <c r="JKV534" s="155"/>
      <c r="JKW534" s="155"/>
      <c r="JKX534" s="155"/>
      <c r="JKY534" s="155"/>
      <c r="JKZ534" s="155"/>
      <c r="JLA534" s="155"/>
      <c r="JLB534" s="155"/>
      <c r="JLC534" s="155"/>
      <c r="JLD534" s="155"/>
      <c r="JLE534" s="155"/>
      <c r="JLF534" s="155"/>
      <c r="JLG534" s="155"/>
      <c r="JLH534" s="155"/>
      <c r="JLI534" s="155"/>
      <c r="JLJ534" s="155"/>
      <c r="JLK534" s="155"/>
      <c r="JLL534" s="155"/>
      <c r="JLM534" s="155"/>
      <c r="JLN534" s="155"/>
      <c r="JLO534" s="155"/>
      <c r="JLP534" s="155"/>
      <c r="JLQ534" s="155"/>
      <c r="JLR534" s="155"/>
      <c r="JLS534" s="155"/>
      <c r="JLT534" s="155"/>
      <c r="JLU534" s="155"/>
      <c r="JLV534" s="155"/>
      <c r="JLW534" s="155"/>
      <c r="JLX534" s="155"/>
      <c r="JLY534" s="155"/>
      <c r="JLZ534" s="155"/>
      <c r="JMA534" s="155"/>
      <c r="JMB534" s="155"/>
      <c r="JMC534" s="155"/>
      <c r="JMD534" s="155"/>
      <c r="JME534" s="155"/>
      <c r="JMF534" s="155"/>
      <c r="JMG534" s="155"/>
      <c r="JMH534" s="155"/>
      <c r="JMI534" s="155"/>
      <c r="JMJ534" s="155"/>
      <c r="JMK534" s="155"/>
      <c r="JML534" s="155"/>
      <c r="JMM534" s="155"/>
      <c r="JMN534" s="155"/>
      <c r="JMO534" s="155"/>
      <c r="JMP534" s="155"/>
      <c r="JMQ534" s="155"/>
      <c r="JMR534" s="155"/>
      <c r="JMS534" s="155"/>
      <c r="JMT534" s="155"/>
      <c r="JMU534" s="155"/>
      <c r="JMV534" s="155"/>
      <c r="JMW534" s="155"/>
      <c r="JMX534" s="155"/>
      <c r="JMY534" s="155"/>
      <c r="JMZ534" s="155"/>
      <c r="JNA534" s="155"/>
      <c r="JNB534" s="155"/>
      <c r="JNC534" s="155"/>
      <c r="JND534" s="155"/>
      <c r="JNE534" s="155"/>
      <c r="JNF534" s="155"/>
      <c r="JNG534" s="155"/>
      <c r="JNH534" s="155"/>
      <c r="JNI534" s="155"/>
      <c r="JNJ534" s="155"/>
      <c r="JNK534" s="155"/>
      <c r="JNL534" s="155"/>
      <c r="JNM534" s="155"/>
      <c r="JNN534" s="155"/>
      <c r="JNO534" s="155"/>
      <c r="JNP534" s="155"/>
      <c r="JNQ534" s="155"/>
      <c r="JNR534" s="155"/>
      <c r="JNS534" s="155"/>
      <c r="JNT534" s="155"/>
      <c r="JNU534" s="155"/>
      <c r="JNV534" s="155"/>
      <c r="JNW534" s="155"/>
      <c r="JNX534" s="155"/>
      <c r="JNY534" s="155"/>
      <c r="JNZ534" s="155"/>
      <c r="JOA534" s="155"/>
      <c r="JOB534" s="155"/>
      <c r="JOC534" s="155"/>
      <c r="JOD534" s="155"/>
      <c r="JOE534" s="155"/>
      <c r="JOF534" s="155"/>
      <c r="JOG534" s="155"/>
      <c r="JOH534" s="155"/>
      <c r="JOI534" s="155"/>
      <c r="JOJ534" s="155"/>
      <c r="JOK534" s="155"/>
      <c r="JOL534" s="155"/>
      <c r="JOM534" s="155"/>
      <c r="JON534" s="155"/>
      <c r="JOO534" s="155"/>
      <c r="JOP534" s="155"/>
      <c r="JOQ534" s="155"/>
      <c r="JOR534" s="155"/>
      <c r="JOS534" s="155"/>
      <c r="JOT534" s="155"/>
      <c r="JOU534" s="155"/>
      <c r="JOV534" s="155"/>
      <c r="JOW534" s="155"/>
      <c r="JOX534" s="155"/>
      <c r="JOY534" s="155"/>
      <c r="JOZ534" s="155"/>
      <c r="JPA534" s="155"/>
      <c r="JPB534" s="155"/>
      <c r="JPC534" s="155"/>
      <c r="JPD534" s="155"/>
      <c r="JPE534" s="155"/>
      <c r="JPF534" s="155"/>
      <c r="JPG534" s="155"/>
      <c r="JPH534" s="155"/>
      <c r="JPI534" s="155"/>
      <c r="JPJ534" s="155"/>
      <c r="JPK534" s="155"/>
      <c r="JPL534" s="155"/>
      <c r="JPM534" s="155"/>
      <c r="JPN534" s="155"/>
      <c r="JPO534" s="155"/>
      <c r="JPP534" s="155"/>
      <c r="JPQ534" s="155"/>
      <c r="JPR534" s="155"/>
      <c r="JPS534" s="155"/>
      <c r="JPT534" s="155"/>
      <c r="JPU534" s="155"/>
      <c r="JPV534" s="155"/>
      <c r="JPW534" s="155"/>
      <c r="JPX534" s="155"/>
      <c r="JPY534" s="155"/>
      <c r="JPZ534" s="155"/>
      <c r="JQA534" s="155"/>
      <c r="JQB534" s="155"/>
      <c r="JQC534" s="155"/>
      <c r="JQD534" s="155"/>
      <c r="JQE534" s="155"/>
      <c r="JQF534" s="155"/>
      <c r="JQG534" s="155"/>
      <c r="JQH534" s="155"/>
      <c r="JQI534" s="155"/>
      <c r="JQJ534" s="155"/>
      <c r="JQK534" s="155"/>
      <c r="JQL534" s="155"/>
      <c r="JQM534" s="155"/>
      <c r="JQN534" s="155"/>
      <c r="JQO534" s="155"/>
      <c r="JQP534" s="155"/>
      <c r="JQQ534" s="155"/>
      <c r="JQR534" s="155"/>
      <c r="JQS534" s="155"/>
      <c r="JQT534" s="155"/>
      <c r="JQU534" s="155"/>
      <c r="JQV534" s="155"/>
      <c r="JQW534" s="155"/>
      <c r="JQX534" s="155"/>
      <c r="JQY534" s="155"/>
      <c r="JQZ534" s="155"/>
      <c r="JRA534" s="155"/>
      <c r="JRB534" s="155"/>
      <c r="JRC534" s="155"/>
      <c r="JRD534" s="155"/>
      <c r="JRE534" s="155"/>
      <c r="JRF534" s="155"/>
      <c r="JRG534" s="155"/>
      <c r="JRH534" s="155"/>
      <c r="JRI534" s="155"/>
      <c r="JRJ534" s="155"/>
      <c r="JRK534" s="155"/>
      <c r="JRL534" s="155"/>
      <c r="JRM534" s="155"/>
      <c r="JRN534" s="155"/>
      <c r="JRO534" s="155"/>
      <c r="JRP534" s="155"/>
      <c r="JRQ534" s="155"/>
      <c r="JRR534" s="155"/>
      <c r="JRS534" s="155"/>
      <c r="JRT534" s="155"/>
      <c r="JRU534" s="155"/>
      <c r="JRV534" s="155"/>
      <c r="JRW534" s="155"/>
      <c r="JRX534" s="155"/>
      <c r="JRY534" s="155"/>
      <c r="JRZ534" s="155"/>
      <c r="JSA534" s="155"/>
      <c r="JSB534" s="155"/>
      <c r="JSC534" s="155"/>
      <c r="JSD534" s="155"/>
      <c r="JSE534" s="155"/>
      <c r="JSF534" s="155"/>
      <c r="JSG534" s="155"/>
      <c r="JSH534" s="155"/>
      <c r="JSI534" s="155"/>
      <c r="JSJ534" s="155"/>
      <c r="JSK534" s="155"/>
      <c r="JSL534" s="155"/>
      <c r="JSM534" s="155"/>
      <c r="JSN534" s="155"/>
      <c r="JSO534" s="155"/>
      <c r="JSP534" s="155"/>
      <c r="JSQ534" s="155"/>
      <c r="JSR534" s="155"/>
      <c r="JSS534" s="155"/>
      <c r="JST534" s="155"/>
      <c r="JSU534" s="155"/>
      <c r="JSV534" s="155"/>
      <c r="JSW534" s="155"/>
      <c r="JSX534" s="155"/>
      <c r="JSY534" s="155"/>
      <c r="JSZ534" s="155"/>
      <c r="JTA534" s="155"/>
      <c r="JTB534" s="155"/>
      <c r="JTC534" s="155"/>
      <c r="JTD534" s="155"/>
      <c r="JTE534" s="155"/>
      <c r="JTF534" s="155"/>
      <c r="JTG534" s="155"/>
      <c r="JTH534" s="155"/>
      <c r="JTI534" s="155"/>
      <c r="JTJ534" s="155"/>
      <c r="JTK534" s="155"/>
      <c r="JTL534" s="155"/>
      <c r="JTM534" s="155"/>
      <c r="JTN534" s="155"/>
      <c r="JTO534" s="155"/>
      <c r="JTP534" s="155"/>
      <c r="JTQ534" s="155"/>
      <c r="JTR534" s="155"/>
      <c r="JTS534" s="155"/>
      <c r="JTT534" s="155"/>
      <c r="JTU534" s="155"/>
      <c r="JTV534" s="155"/>
      <c r="JTW534" s="155"/>
      <c r="JTX534" s="155"/>
      <c r="JTY534" s="155"/>
      <c r="JTZ534" s="155"/>
      <c r="JUA534" s="155"/>
      <c r="JUB534" s="155"/>
      <c r="JUC534" s="155"/>
      <c r="JUD534" s="155"/>
      <c r="JUE534" s="155"/>
      <c r="JUF534" s="155"/>
      <c r="JUG534" s="155"/>
      <c r="JUH534" s="155"/>
      <c r="JUI534" s="155"/>
      <c r="JUJ534" s="155"/>
      <c r="JUK534" s="155"/>
      <c r="JUL534" s="155"/>
      <c r="JUM534" s="155"/>
      <c r="JUN534" s="155"/>
      <c r="JUO534" s="155"/>
      <c r="JUP534" s="155"/>
      <c r="JUQ534" s="155"/>
      <c r="JUR534" s="155"/>
      <c r="JUS534" s="155"/>
      <c r="JUT534" s="155"/>
      <c r="JUU534" s="155"/>
      <c r="JUV534" s="155"/>
      <c r="JUW534" s="155"/>
      <c r="JUX534" s="155"/>
      <c r="JUY534" s="155"/>
      <c r="JUZ534" s="155"/>
      <c r="JVA534" s="155"/>
      <c r="JVB534" s="155"/>
      <c r="JVC534" s="155"/>
      <c r="JVD534" s="155"/>
      <c r="JVE534" s="155"/>
      <c r="JVF534" s="155"/>
      <c r="JVG534" s="155"/>
      <c r="JVH534" s="155"/>
      <c r="JVI534" s="155"/>
      <c r="JVJ534" s="155"/>
      <c r="JVK534" s="155"/>
      <c r="JVL534" s="155"/>
      <c r="JVM534" s="155"/>
      <c r="JVN534" s="155"/>
      <c r="JVO534" s="155"/>
      <c r="JVP534" s="155"/>
      <c r="JVQ534" s="155"/>
      <c r="JVR534" s="155"/>
      <c r="JVS534" s="155"/>
      <c r="JVT534" s="155"/>
      <c r="JVU534" s="155"/>
      <c r="JVV534" s="155"/>
      <c r="JVW534" s="155"/>
      <c r="JVX534" s="155"/>
      <c r="JVY534" s="155"/>
      <c r="JVZ534" s="155"/>
      <c r="JWA534" s="155"/>
      <c r="JWB534" s="155"/>
      <c r="JWC534" s="155"/>
      <c r="JWD534" s="155"/>
      <c r="JWE534" s="155"/>
      <c r="JWF534" s="155"/>
      <c r="JWG534" s="155"/>
      <c r="JWH534" s="155"/>
      <c r="JWI534" s="155"/>
      <c r="JWJ534" s="155"/>
      <c r="JWK534" s="155"/>
      <c r="JWL534" s="155"/>
      <c r="JWM534" s="155"/>
      <c r="JWN534" s="155"/>
      <c r="JWO534" s="155"/>
      <c r="JWP534" s="155"/>
      <c r="JWQ534" s="155"/>
      <c r="JWR534" s="155"/>
      <c r="JWS534" s="155"/>
      <c r="JWT534" s="155"/>
      <c r="JWU534" s="155"/>
      <c r="JWV534" s="155"/>
      <c r="JWW534" s="155"/>
      <c r="JWX534" s="155"/>
      <c r="JWY534" s="155"/>
      <c r="JWZ534" s="155"/>
      <c r="JXA534" s="155"/>
      <c r="JXB534" s="155"/>
      <c r="JXC534" s="155"/>
      <c r="JXD534" s="155"/>
      <c r="JXE534" s="155"/>
      <c r="JXF534" s="155"/>
      <c r="JXG534" s="155"/>
      <c r="JXH534" s="155"/>
      <c r="JXI534" s="155"/>
      <c r="JXJ534" s="155"/>
      <c r="JXK534" s="155"/>
      <c r="JXL534" s="155"/>
      <c r="JXM534" s="155"/>
      <c r="JXN534" s="155"/>
      <c r="JXO534" s="155"/>
      <c r="JXP534" s="155"/>
      <c r="JXQ534" s="155"/>
      <c r="JXR534" s="155"/>
      <c r="JXS534" s="155"/>
      <c r="JXT534" s="155"/>
      <c r="JXU534" s="155"/>
      <c r="JXV534" s="155"/>
      <c r="JXW534" s="155"/>
      <c r="JXX534" s="155"/>
      <c r="JXY534" s="155"/>
      <c r="JXZ534" s="155"/>
      <c r="JYA534" s="155"/>
      <c r="JYB534" s="155"/>
      <c r="JYC534" s="155"/>
      <c r="JYD534" s="155"/>
      <c r="JYE534" s="155"/>
      <c r="JYF534" s="155"/>
      <c r="JYG534" s="155"/>
      <c r="JYH534" s="155"/>
      <c r="JYI534" s="155"/>
      <c r="JYJ534" s="155"/>
      <c r="JYK534" s="155"/>
      <c r="JYL534" s="155"/>
      <c r="JYM534" s="155"/>
      <c r="JYN534" s="155"/>
      <c r="JYO534" s="155"/>
      <c r="JYP534" s="155"/>
      <c r="JYQ534" s="155"/>
      <c r="JYR534" s="155"/>
      <c r="JYS534" s="155"/>
      <c r="JYT534" s="155"/>
      <c r="JYU534" s="155"/>
      <c r="JYV534" s="155"/>
      <c r="JYW534" s="155"/>
      <c r="JYX534" s="155"/>
      <c r="JYY534" s="155"/>
      <c r="JYZ534" s="155"/>
      <c r="JZA534" s="155"/>
      <c r="JZB534" s="155"/>
      <c r="JZC534" s="155"/>
      <c r="JZD534" s="155"/>
      <c r="JZE534" s="155"/>
      <c r="JZF534" s="155"/>
      <c r="JZG534" s="155"/>
      <c r="JZH534" s="155"/>
      <c r="JZI534" s="155"/>
      <c r="JZJ534" s="155"/>
      <c r="JZK534" s="155"/>
      <c r="JZL534" s="155"/>
      <c r="JZM534" s="155"/>
      <c r="JZN534" s="155"/>
      <c r="JZO534" s="155"/>
      <c r="JZP534" s="155"/>
      <c r="JZQ534" s="155"/>
      <c r="JZR534" s="155"/>
      <c r="JZS534" s="155"/>
      <c r="JZT534" s="155"/>
      <c r="JZU534" s="155"/>
      <c r="JZV534" s="155"/>
      <c r="JZW534" s="155"/>
      <c r="JZX534" s="155"/>
      <c r="JZY534" s="155"/>
      <c r="JZZ534" s="155"/>
      <c r="KAA534" s="155"/>
      <c r="KAB534" s="155"/>
      <c r="KAC534" s="155"/>
      <c r="KAD534" s="155"/>
      <c r="KAE534" s="155"/>
      <c r="KAF534" s="155"/>
      <c r="KAG534" s="155"/>
      <c r="KAH534" s="155"/>
      <c r="KAI534" s="155"/>
      <c r="KAJ534" s="155"/>
      <c r="KAK534" s="155"/>
      <c r="KAL534" s="155"/>
      <c r="KAM534" s="155"/>
      <c r="KAN534" s="155"/>
      <c r="KAO534" s="155"/>
      <c r="KAP534" s="155"/>
      <c r="KAQ534" s="155"/>
      <c r="KAR534" s="155"/>
      <c r="KAS534" s="155"/>
      <c r="KAT534" s="155"/>
      <c r="KAU534" s="155"/>
      <c r="KAV534" s="155"/>
      <c r="KAW534" s="155"/>
      <c r="KAX534" s="155"/>
      <c r="KAY534" s="155"/>
      <c r="KAZ534" s="155"/>
      <c r="KBA534" s="155"/>
      <c r="KBB534" s="155"/>
      <c r="KBC534" s="155"/>
      <c r="KBD534" s="155"/>
      <c r="KBE534" s="155"/>
      <c r="KBF534" s="155"/>
      <c r="KBG534" s="155"/>
      <c r="KBH534" s="155"/>
      <c r="KBI534" s="155"/>
      <c r="KBJ534" s="155"/>
      <c r="KBK534" s="155"/>
      <c r="KBL534" s="155"/>
      <c r="KBM534" s="155"/>
      <c r="KBN534" s="155"/>
      <c r="KBO534" s="155"/>
      <c r="KBP534" s="155"/>
      <c r="KBQ534" s="155"/>
      <c r="KBR534" s="155"/>
      <c r="KBS534" s="155"/>
      <c r="KBT534" s="155"/>
      <c r="KBU534" s="155"/>
      <c r="KBV534" s="155"/>
      <c r="KBW534" s="155"/>
      <c r="KBX534" s="155"/>
      <c r="KBY534" s="155"/>
      <c r="KBZ534" s="155"/>
      <c r="KCA534" s="155"/>
      <c r="KCB534" s="155"/>
      <c r="KCC534" s="155"/>
      <c r="KCD534" s="155"/>
      <c r="KCE534" s="155"/>
      <c r="KCF534" s="155"/>
      <c r="KCG534" s="155"/>
      <c r="KCH534" s="155"/>
      <c r="KCI534" s="155"/>
      <c r="KCJ534" s="155"/>
      <c r="KCK534" s="155"/>
      <c r="KCL534" s="155"/>
      <c r="KCM534" s="155"/>
      <c r="KCN534" s="155"/>
      <c r="KCO534" s="155"/>
      <c r="KCP534" s="155"/>
      <c r="KCQ534" s="155"/>
      <c r="KCR534" s="155"/>
      <c r="KCS534" s="155"/>
      <c r="KCT534" s="155"/>
      <c r="KCU534" s="155"/>
      <c r="KCV534" s="155"/>
      <c r="KCW534" s="155"/>
      <c r="KCX534" s="155"/>
      <c r="KCY534" s="155"/>
      <c r="KCZ534" s="155"/>
      <c r="KDA534" s="155"/>
      <c r="KDB534" s="155"/>
      <c r="KDC534" s="155"/>
      <c r="KDD534" s="155"/>
      <c r="KDE534" s="155"/>
      <c r="KDF534" s="155"/>
      <c r="KDG534" s="155"/>
      <c r="KDH534" s="155"/>
      <c r="KDI534" s="155"/>
      <c r="KDJ534" s="155"/>
      <c r="KDK534" s="155"/>
      <c r="KDL534" s="155"/>
      <c r="KDM534" s="155"/>
      <c r="KDN534" s="155"/>
      <c r="KDO534" s="155"/>
      <c r="KDP534" s="155"/>
      <c r="KDQ534" s="155"/>
      <c r="KDR534" s="155"/>
      <c r="KDS534" s="155"/>
      <c r="KDT534" s="155"/>
      <c r="KDU534" s="155"/>
      <c r="KDV534" s="155"/>
      <c r="KDW534" s="155"/>
      <c r="KDX534" s="155"/>
      <c r="KDY534" s="155"/>
      <c r="KDZ534" s="155"/>
      <c r="KEA534" s="155"/>
      <c r="KEB534" s="155"/>
      <c r="KEC534" s="155"/>
      <c r="KED534" s="155"/>
      <c r="KEE534" s="155"/>
      <c r="KEF534" s="155"/>
      <c r="KEG534" s="155"/>
      <c r="KEH534" s="155"/>
      <c r="KEI534" s="155"/>
      <c r="KEJ534" s="155"/>
      <c r="KEK534" s="155"/>
      <c r="KEL534" s="155"/>
      <c r="KEM534" s="155"/>
      <c r="KEN534" s="155"/>
      <c r="KEO534" s="155"/>
      <c r="KEP534" s="155"/>
      <c r="KEQ534" s="155"/>
      <c r="KER534" s="155"/>
      <c r="KES534" s="155"/>
      <c r="KET534" s="155"/>
      <c r="KEU534" s="155"/>
      <c r="KEV534" s="155"/>
      <c r="KEW534" s="155"/>
      <c r="KEX534" s="155"/>
      <c r="KEY534" s="155"/>
      <c r="KEZ534" s="155"/>
      <c r="KFA534" s="155"/>
      <c r="KFB534" s="155"/>
      <c r="KFC534" s="155"/>
      <c r="KFD534" s="155"/>
      <c r="KFE534" s="155"/>
      <c r="KFF534" s="155"/>
      <c r="KFG534" s="155"/>
      <c r="KFH534" s="155"/>
      <c r="KFI534" s="155"/>
      <c r="KFJ534" s="155"/>
      <c r="KFK534" s="155"/>
      <c r="KFL534" s="155"/>
      <c r="KFM534" s="155"/>
      <c r="KFN534" s="155"/>
      <c r="KFO534" s="155"/>
      <c r="KFP534" s="155"/>
      <c r="KFQ534" s="155"/>
      <c r="KFR534" s="155"/>
      <c r="KFS534" s="155"/>
      <c r="KFT534" s="155"/>
      <c r="KFU534" s="155"/>
      <c r="KFV534" s="155"/>
      <c r="KFW534" s="155"/>
      <c r="KFX534" s="155"/>
      <c r="KFY534" s="155"/>
      <c r="KFZ534" s="155"/>
      <c r="KGA534" s="155"/>
      <c r="KGB534" s="155"/>
      <c r="KGC534" s="155"/>
      <c r="KGD534" s="155"/>
      <c r="KGE534" s="155"/>
      <c r="KGF534" s="155"/>
      <c r="KGG534" s="155"/>
      <c r="KGH534" s="155"/>
      <c r="KGI534" s="155"/>
      <c r="KGJ534" s="155"/>
      <c r="KGK534" s="155"/>
      <c r="KGL534" s="155"/>
      <c r="KGM534" s="155"/>
      <c r="KGN534" s="155"/>
      <c r="KGO534" s="155"/>
      <c r="KGP534" s="155"/>
      <c r="KGQ534" s="155"/>
      <c r="KGR534" s="155"/>
      <c r="KGS534" s="155"/>
      <c r="KGT534" s="155"/>
      <c r="KGU534" s="155"/>
      <c r="KGV534" s="155"/>
      <c r="KGW534" s="155"/>
      <c r="KGX534" s="155"/>
      <c r="KGY534" s="155"/>
      <c r="KGZ534" s="155"/>
      <c r="KHA534" s="155"/>
      <c r="KHB534" s="155"/>
      <c r="KHC534" s="155"/>
      <c r="KHD534" s="155"/>
      <c r="KHE534" s="155"/>
      <c r="KHF534" s="155"/>
      <c r="KHG534" s="155"/>
      <c r="KHH534" s="155"/>
      <c r="KHI534" s="155"/>
      <c r="KHJ534" s="155"/>
      <c r="KHK534" s="155"/>
      <c r="KHL534" s="155"/>
      <c r="KHM534" s="155"/>
      <c r="KHN534" s="155"/>
      <c r="KHO534" s="155"/>
      <c r="KHP534" s="155"/>
      <c r="KHQ534" s="155"/>
      <c r="KHR534" s="155"/>
      <c r="KHS534" s="155"/>
      <c r="KHT534" s="155"/>
      <c r="KHU534" s="155"/>
      <c r="KHV534" s="155"/>
      <c r="KHW534" s="155"/>
      <c r="KHX534" s="155"/>
      <c r="KHY534" s="155"/>
      <c r="KHZ534" s="155"/>
      <c r="KIA534" s="155"/>
      <c r="KIB534" s="155"/>
      <c r="KIC534" s="155"/>
      <c r="KID534" s="155"/>
      <c r="KIE534" s="155"/>
      <c r="KIF534" s="155"/>
      <c r="KIG534" s="155"/>
      <c r="KIH534" s="155"/>
      <c r="KII534" s="155"/>
      <c r="KIJ534" s="155"/>
      <c r="KIK534" s="155"/>
      <c r="KIL534" s="155"/>
      <c r="KIM534" s="155"/>
      <c r="KIN534" s="155"/>
      <c r="KIO534" s="155"/>
      <c r="KIP534" s="155"/>
      <c r="KIQ534" s="155"/>
      <c r="KIR534" s="155"/>
      <c r="KIS534" s="155"/>
      <c r="KIT534" s="155"/>
      <c r="KIU534" s="155"/>
      <c r="KIV534" s="155"/>
      <c r="KIW534" s="155"/>
      <c r="KIX534" s="155"/>
      <c r="KIY534" s="155"/>
      <c r="KIZ534" s="155"/>
      <c r="KJA534" s="155"/>
      <c r="KJB534" s="155"/>
      <c r="KJC534" s="155"/>
      <c r="KJD534" s="155"/>
      <c r="KJE534" s="155"/>
      <c r="KJF534" s="155"/>
      <c r="KJG534" s="155"/>
      <c r="KJH534" s="155"/>
      <c r="KJI534" s="155"/>
      <c r="KJJ534" s="155"/>
      <c r="KJK534" s="155"/>
      <c r="KJL534" s="155"/>
      <c r="KJM534" s="155"/>
      <c r="KJN534" s="155"/>
      <c r="KJO534" s="155"/>
      <c r="KJP534" s="155"/>
      <c r="KJQ534" s="155"/>
      <c r="KJR534" s="155"/>
      <c r="KJS534" s="155"/>
      <c r="KJT534" s="155"/>
      <c r="KJU534" s="155"/>
      <c r="KJV534" s="155"/>
      <c r="KJW534" s="155"/>
      <c r="KJX534" s="155"/>
      <c r="KJY534" s="155"/>
      <c r="KJZ534" s="155"/>
      <c r="KKA534" s="155"/>
      <c r="KKB534" s="155"/>
      <c r="KKC534" s="155"/>
      <c r="KKD534" s="155"/>
      <c r="KKE534" s="155"/>
      <c r="KKF534" s="155"/>
      <c r="KKG534" s="155"/>
      <c r="KKH534" s="155"/>
      <c r="KKI534" s="155"/>
      <c r="KKJ534" s="155"/>
      <c r="KKK534" s="155"/>
      <c r="KKL534" s="155"/>
      <c r="KKM534" s="155"/>
      <c r="KKN534" s="155"/>
      <c r="KKO534" s="155"/>
      <c r="KKP534" s="155"/>
      <c r="KKQ534" s="155"/>
      <c r="KKR534" s="155"/>
      <c r="KKS534" s="155"/>
      <c r="KKT534" s="155"/>
      <c r="KKU534" s="155"/>
      <c r="KKV534" s="155"/>
      <c r="KKW534" s="155"/>
      <c r="KKX534" s="155"/>
      <c r="KKY534" s="155"/>
      <c r="KKZ534" s="155"/>
      <c r="KLA534" s="155"/>
      <c r="KLB534" s="155"/>
      <c r="KLC534" s="155"/>
      <c r="KLD534" s="155"/>
      <c r="KLE534" s="155"/>
      <c r="KLF534" s="155"/>
      <c r="KLG534" s="155"/>
      <c r="KLH534" s="155"/>
      <c r="KLI534" s="155"/>
      <c r="KLJ534" s="155"/>
      <c r="KLK534" s="155"/>
      <c r="KLL534" s="155"/>
      <c r="KLM534" s="155"/>
      <c r="KLN534" s="155"/>
      <c r="KLO534" s="155"/>
      <c r="KLP534" s="155"/>
      <c r="KLQ534" s="155"/>
      <c r="KLR534" s="155"/>
      <c r="KLS534" s="155"/>
      <c r="KLT534" s="155"/>
      <c r="KLU534" s="155"/>
      <c r="KLV534" s="155"/>
      <c r="KLW534" s="155"/>
      <c r="KLX534" s="155"/>
      <c r="KLY534" s="155"/>
      <c r="KLZ534" s="155"/>
      <c r="KMA534" s="155"/>
      <c r="KMB534" s="155"/>
      <c r="KMC534" s="155"/>
      <c r="KMD534" s="155"/>
      <c r="KME534" s="155"/>
      <c r="KMF534" s="155"/>
      <c r="KMG534" s="155"/>
      <c r="KMH534" s="155"/>
      <c r="KMI534" s="155"/>
      <c r="KMJ534" s="155"/>
      <c r="KMK534" s="155"/>
      <c r="KML534" s="155"/>
      <c r="KMM534" s="155"/>
      <c r="KMN534" s="155"/>
      <c r="KMO534" s="155"/>
      <c r="KMP534" s="155"/>
      <c r="KMQ534" s="155"/>
      <c r="KMR534" s="155"/>
      <c r="KMS534" s="155"/>
      <c r="KMT534" s="155"/>
      <c r="KMU534" s="155"/>
      <c r="KMV534" s="155"/>
      <c r="KMW534" s="155"/>
      <c r="KMX534" s="155"/>
      <c r="KMY534" s="155"/>
      <c r="KMZ534" s="155"/>
      <c r="KNA534" s="155"/>
      <c r="KNB534" s="155"/>
      <c r="KNC534" s="155"/>
      <c r="KND534" s="155"/>
      <c r="KNE534" s="155"/>
      <c r="KNF534" s="155"/>
      <c r="KNG534" s="155"/>
      <c r="KNH534" s="155"/>
      <c r="KNI534" s="155"/>
      <c r="KNJ534" s="155"/>
      <c r="KNK534" s="155"/>
      <c r="KNL534" s="155"/>
      <c r="KNM534" s="155"/>
      <c r="KNN534" s="155"/>
      <c r="KNO534" s="155"/>
      <c r="KNP534" s="155"/>
      <c r="KNQ534" s="155"/>
      <c r="KNR534" s="155"/>
      <c r="KNS534" s="155"/>
      <c r="KNT534" s="155"/>
      <c r="KNU534" s="155"/>
      <c r="KNV534" s="155"/>
      <c r="KNW534" s="155"/>
      <c r="KNX534" s="155"/>
      <c r="KNY534" s="155"/>
      <c r="KNZ534" s="155"/>
      <c r="KOA534" s="155"/>
      <c r="KOB534" s="155"/>
      <c r="KOC534" s="155"/>
      <c r="KOD534" s="155"/>
      <c r="KOE534" s="155"/>
      <c r="KOF534" s="155"/>
      <c r="KOG534" s="155"/>
      <c r="KOH534" s="155"/>
      <c r="KOI534" s="155"/>
      <c r="KOJ534" s="155"/>
      <c r="KOK534" s="155"/>
      <c r="KOL534" s="155"/>
      <c r="KOM534" s="155"/>
      <c r="KON534" s="155"/>
      <c r="KOO534" s="155"/>
      <c r="KOP534" s="155"/>
      <c r="KOQ534" s="155"/>
      <c r="KOR534" s="155"/>
      <c r="KOS534" s="155"/>
      <c r="KOT534" s="155"/>
      <c r="KOU534" s="155"/>
      <c r="KOV534" s="155"/>
      <c r="KOW534" s="155"/>
      <c r="KOX534" s="155"/>
      <c r="KOY534" s="155"/>
      <c r="KOZ534" s="155"/>
      <c r="KPA534" s="155"/>
      <c r="KPB534" s="155"/>
      <c r="KPC534" s="155"/>
      <c r="KPD534" s="155"/>
      <c r="KPE534" s="155"/>
      <c r="KPF534" s="155"/>
      <c r="KPG534" s="155"/>
      <c r="KPH534" s="155"/>
      <c r="KPI534" s="155"/>
      <c r="KPJ534" s="155"/>
      <c r="KPK534" s="155"/>
      <c r="KPL534" s="155"/>
      <c r="KPM534" s="155"/>
      <c r="KPN534" s="155"/>
      <c r="KPO534" s="155"/>
      <c r="KPP534" s="155"/>
      <c r="KPQ534" s="155"/>
      <c r="KPR534" s="155"/>
      <c r="KPS534" s="155"/>
      <c r="KPT534" s="155"/>
      <c r="KPU534" s="155"/>
      <c r="KPV534" s="155"/>
      <c r="KPW534" s="155"/>
      <c r="KPX534" s="155"/>
      <c r="KPY534" s="155"/>
      <c r="KPZ534" s="155"/>
      <c r="KQA534" s="155"/>
      <c r="KQB534" s="155"/>
      <c r="KQC534" s="155"/>
      <c r="KQD534" s="155"/>
      <c r="KQE534" s="155"/>
      <c r="KQF534" s="155"/>
      <c r="KQG534" s="155"/>
      <c r="KQH534" s="155"/>
      <c r="KQI534" s="155"/>
      <c r="KQJ534" s="155"/>
      <c r="KQK534" s="155"/>
      <c r="KQL534" s="155"/>
      <c r="KQM534" s="155"/>
      <c r="KQN534" s="155"/>
      <c r="KQO534" s="155"/>
      <c r="KQP534" s="155"/>
      <c r="KQQ534" s="155"/>
      <c r="KQR534" s="155"/>
      <c r="KQS534" s="155"/>
      <c r="KQT534" s="155"/>
      <c r="KQU534" s="155"/>
      <c r="KQV534" s="155"/>
      <c r="KQW534" s="155"/>
      <c r="KQX534" s="155"/>
      <c r="KQY534" s="155"/>
      <c r="KQZ534" s="155"/>
      <c r="KRA534" s="155"/>
      <c r="KRB534" s="155"/>
      <c r="KRC534" s="155"/>
      <c r="KRD534" s="155"/>
      <c r="KRE534" s="155"/>
      <c r="KRF534" s="155"/>
      <c r="KRG534" s="155"/>
      <c r="KRH534" s="155"/>
      <c r="KRI534" s="155"/>
      <c r="KRJ534" s="155"/>
      <c r="KRK534" s="155"/>
      <c r="KRL534" s="155"/>
      <c r="KRM534" s="155"/>
      <c r="KRN534" s="155"/>
      <c r="KRO534" s="155"/>
      <c r="KRP534" s="155"/>
      <c r="KRQ534" s="155"/>
      <c r="KRR534" s="155"/>
      <c r="KRS534" s="155"/>
      <c r="KRT534" s="155"/>
      <c r="KRU534" s="155"/>
      <c r="KRV534" s="155"/>
      <c r="KRW534" s="155"/>
      <c r="KRX534" s="155"/>
      <c r="KRY534" s="155"/>
      <c r="KRZ534" s="155"/>
      <c r="KSA534" s="155"/>
      <c r="KSB534" s="155"/>
      <c r="KSC534" s="155"/>
      <c r="KSD534" s="155"/>
      <c r="KSE534" s="155"/>
      <c r="KSF534" s="155"/>
      <c r="KSG534" s="155"/>
      <c r="KSH534" s="155"/>
      <c r="KSI534" s="155"/>
      <c r="KSJ534" s="155"/>
      <c r="KSK534" s="155"/>
      <c r="KSL534" s="155"/>
      <c r="KSM534" s="155"/>
      <c r="KSN534" s="155"/>
      <c r="KSO534" s="155"/>
      <c r="KSP534" s="155"/>
      <c r="KSQ534" s="155"/>
      <c r="KSR534" s="155"/>
      <c r="KSS534" s="155"/>
      <c r="KST534" s="155"/>
      <c r="KSU534" s="155"/>
      <c r="KSV534" s="155"/>
      <c r="KSW534" s="155"/>
      <c r="KSX534" s="155"/>
      <c r="KSY534" s="155"/>
      <c r="KSZ534" s="155"/>
      <c r="KTA534" s="155"/>
      <c r="KTB534" s="155"/>
      <c r="KTC534" s="155"/>
      <c r="KTD534" s="155"/>
      <c r="KTE534" s="155"/>
      <c r="KTF534" s="155"/>
      <c r="KTG534" s="155"/>
      <c r="KTH534" s="155"/>
      <c r="KTI534" s="155"/>
      <c r="KTJ534" s="155"/>
      <c r="KTK534" s="155"/>
      <c r="KTL534" s="155"/>
      <c r="KTM534" s="155"/>
      <c r="KTN534" s="155"/>
      <c r="KTO534" s="155"/>
      <c r="KTP534" s="155"/>
      <c r="KTQ534" s="155"/>
      <c r="KTR534" s="155"/>
      <c r="KTS534" s="155"/>
      <c r="KTT534" s="155"/>
      <c r="KTU534" s="155"/>
      <c r="KTV534" s="155"/>
      <c r="KTW534" s="155"/>
      <c r="KTX534" s="155"/>
      <c r="KTY534" s="155"/>
      <c r="KTZ534" s="155"/>
      <c r="KUA534" s="155"/>
      <c r="KUB534" s="155"/>
      <c r="KUC534" s="155"/>
      <c r="KUD534" s="155"/>
      <c r="KUE534" s="155"/>
      <c r="KUF534" s="155"/>
      <c r="KUG534" s="155"/>
      <c r="KUH534" s="155"/>
      <c r="KUI534" s="155"/>
      <c r="KUJ534" s="155"/>
      <c r="KUK534" s="155"/>
      <c r="KUL534" s="155"/>
      <c r="KUM534" s="155"/>
      <c r="KUN534" s="155"/>
      <c r="KUO534" s="155"/>
      <c r="KUP534" s="155"/>
      <c r="KUQ534" s="155"/>
      <c r="KUR534" s="155"/>
      <c r="KUS534" s="155"/>
      <c r="KUT534" s="155"/>
      <c r="KUU534" s="155"/>
      <c r="KUV534" s="155"/>
      <c r="KUW534" s="155"/>
      <c r="KUX534" s="155"/>
      <c r="KUY534" s="155"/>
      <c r="KUZ534" s="155"/>
      <c r="KVA534" s="155"/>
      <c r="KVB534" s="155"/>
      <c r="KVC534" s="155"/>
      <c r="KVD534" s="155"/>
      <c r="KVE534" s="155"/>
      <c r="KVF534" s="155"/>
      <c r="KVG534" s="155"/>
      <c r="KVH534" s="155"/>
      <c r="KVI534" s="155"/>
      <c r="KVJ534" s="155"/>
      <c r="KVK534" s="155"/>
      <c r="KVL534" s="155"/>
      <c r="KVM534" s="155"/>
      <c r="KVN534" s="155"/>
      <c r="KVO534" s="155"/>
      <c r="KVP534" s="155"/>
      <c r="KVQ534" s="155"/>
      <c r="KVR534" s="155"/>
      <c r="KVS534" s="155"/>
      <c r="KVT534" s="155"/>
      <c r="KVU534" s="155"/>
      <c r="KVV534" s="155"/>
      <c r="KVW534" s="155"/>
      <c r="KVX534" s="155"/>
      <c r="KVY534" s="155"/>
      <c r="KVZ534" s="155"/>
      <c r="KWA534" s="155"/>
      <c r="KWB534" s="155"/>
      <c r="KWC534" s="155"/>
      <c r="KWD534" s="155"/>
      <c r="KWE534" s="155"/>
      <c r="KWF534" s="155"/>
      <c r="KWG534" s="155"/>
      <c r="KWH534" s="155"/>
      <c r="KWI534" s="155"/>
      <c r="KWJ534" s="155"/>
      <c r="KWK534" s="155"/>
      <c r="KWL534" s="155"/>
      <c r="KWM534" s="155"/>
      <c r="KWN534" s="155"/>
      <c r="KWO534" s="155"/>
      <c r="KWP534" s="155"/>
      <c r="KWQ534" s="155"/>
      <c r="KWR534" s="155"/>
      <c r="KWS534" s="155"/>
      <c r="KWT534" s="155"/>
      <c r="KWU534" s="155"/>
      <c r="KWV534" s="155"/>
      <c r="KWW534" s="155"/>
      <c r="KWX534" s="155"/>
      <c r="KWY534" s="155"/>
      <c r="KWZ534" s="155"/>
      <c r="KXA534" s="155"/>
      <c r="KXB534" s="155"/>
      <c r="KXC534" s="155"/>
      <c r="KXD534" s="155"/>
      <c r="KXE534" s="155"/>
      <c r="KXF534" s="155"/>
      <c r="KXG534" s="155"/>
      <c r="KXH534" s="155"/>
      <c r="KXI534" s="155"/>
      <c r="KXJ534" s="155"/>
      <c r="KXK534" s="155"/>
      <c r="KXL534" s="155"/>
      <c r="KXM534" s="155"/>
      <c r="KXN534" s="155"/>
      <c r="KXO534" s="155"/>
      <c r="KXP534" s="155"/>
      <c r="KXQ534" s="155"/>
      <c r="KXR534" s="155"/>
      <c r="KXS534" s="155"/>
      <c r="KXT534" s="155"/>
      <c r="KXU534" s="155"/>
      <c r="KXV534" s="155"/>
      <c r="KXW534" s="155"/>
      <c r="KXX534" s="155"/>
      <c r="KXY534" s="155"/>
      <c r="KXZ534" s="155"/>
      <c r="KYA534" s="155"/>
      <c r="KYB534" s="155"/>
      <c r="KYC534" s="155"/>
      <c r="KYD534" s="155"/>
      <c r="KYE534" s="155"/>
      <c r="KYF534" s="155"/>
      <c r="KYG534" s="155"/>
      <c r="KYH534" s="155"/>
      <c r="KYI534" s="155"/>
      <c r="KYJ534" s="155"/>
      <c r="KYK534" s="155"/>
      <c r="KYL534" s="155"/>
      <c r="KYM534" s="155"/>
      <c r="KYN534" s="155"/>
      <c r="KYO534" s="155"/>
      <c r="KYP534" s="155"/>
      <c r="KYQ534" s="155"/>
      <c r="KYR534" s="155"/>
      <c r="KYS534" s="155"/>
      <c r="KYT534" s="155"/>
      <c r="KYU534" s="155"/>
      <c r="KYV534" s="155"/>
      <c r="KYW534" s="155"/>
      <c r="KYX534" s="155"/>
      <c r="KYY534" s="155"/>
      <c r="KYZ534" s="155"/>
      <c r="KZA534" s="155"/>
      <c r="KZB534" s="155"/>
      <c r="KZC534" s="155"/>
      <c r="KZD534" s="155"/>
      <c r="KZE534" s="155"/>
      <c r="KZF534" s="155"/>
      <c r="KZG534" s="155"/>
      <c r="KZH534" s="155"/>
      <c r="KZI534" s="155"/>
      <c r="KZJ534" s="155"/>
      <c r="KZK534" s="155"/>
      <c r="KZL534" s="155"/>
      <c r="KZM534" s="155"/>
      <c r="KZN534" s="155"/>
      <c r="KZO534" s="155"/>
      <c r="KZP534" s="155"/>
      <c r="KZQ534" s="155"/>
      <c r="KZR534" s="155"/>
      <c r="KZS534" s="155"/>
      <c r="KZT534" s="155"/>
      <c r="KZU534" s="155"/>
      <c r="KZV534" s="155"/>
      <c r="KZW534" s="155"/>
      <c r="KZX534" s="155"/>
      <c r="KZY534" s="155"/>
      <c r="KZZ534" s="155"/>
      <c r="LAA534" s="155"/>
      <c r="LAB534" s="155"/>
      <c r="LAC534" s="155"/>
      <c r="LAD534" s="155"/>
      <c r="LAE534" s="155"/>
      <c r="LAF534" s="155"/>
      <c r="LAG534" s="155"/>
      <c r="LAH534" s="155"/>
      <c r="LAI534" s="155"/>
      <c r="LAJ534" s="155"/>
      <c r="LAK534" s="155"/>
      <c r="LAL534" s="155"/>
      <c r="LAM534" s="155"/>
      <c r="LAN534" s="155"/>
      <c r="LAO534" s="155"/>
      <c r="LAP534" s="155"/>
      <c r="LAQ534" s="155"/>
      <c r="LAR534" s="155"/>
      <c r="LAS534" s="155"/>
      <c r="LAT534" s="155"/>
      <c r="LAU534" s="155"/>
      <c r="LAV534" s="155"/>
      <c r="LAW534" s="155"/>
      <c r="LAX534" s="155"/>
      <c r="LAY534" s="155"/>
      <c r="LAZ534" s="155"/>
      <c r="LBA534" s="155"/>
      <c r="LBB534" s="155"/>
      <c r="LBC534" s="155"/>
      <c r="LBD534" s="155"/>
      <c r="LBE534" s="155"/>
      <c r="LBF534" s="155"/>
      <c r="LBG534" s="155"/>
      <c r="LBH534" s="155"/>
      <c r="LBI534" s="155"/>
      <c r="LBJ534" s="155"/>
      <c r="LBK534" s="155"/>
      <c r="LBL534" s="155"/>
      <c r="LBM534" s="155"/>
      <c r="LBN534" s="155"/>
      <c r="LBO534" s="155"/>
      <c r="LBP534" s="155"/>
      <c r="LBQ534" s="155"/>
      <c r="LBR534" s="155"/>
      <c r="LBS534" s="155"/>
      <c r="LBT534" s="155"/>
      <c r="LBU534" s="155"/>
      <c r="LBV534" s="155"/>
      <c r="LBW534" s="155"/>
      <c r="LBX534" s="155"/>
      <c r="LBY534" s="155"/>
      <c r="LBZ534" s="155"/>
      <c r="LCA534" s="155"/>
      <c r="LCB534" s="155"/>
      <c r="LCC534" s="155"/>
      <c r="LCD534" s="155"/>
      <c r="LCE534" s="155"/>
      <c r="LCF534" s="155"/>
      <c r="LCG534" s="155"/>
      <c r="LCH534" s="155"/>
      <c r="LCI534" s="155"/>
      <c r="LCJ534" s="155"/>
      <c r="LCK534" s="155"/>
      <c r="LCL534" s="155"/>
      <c r="LCM534" s="155"/>
      <c r="LCN534" s="155"/>
      <c r="LCO534" s="155"/>
      <c r="LCP534" s="155"/>
      <c r="LCQ534" s="155"/>
      <c r="LCR534" s="155"/>
      <c r="LCS534" s="155"/>
      <c r="LCT534" s="155"/>
      <c r="LCU534" s="155"/>
      <c r="LCV534" s="155"/>
      <c r="LCW534" s="155"/>
      <c r="LCX534" s="155"/>
      <c r="LCY534" s="155"/>
      <c r="LCZ534" s="155"/>
      <c r="LDA534" s="155"/>
      <c r="LDB534" s="155"/>
      <c r="LDC534" s="155"/>
      <c r="LDD534" s="155"/>
      <c r="LDE534" s="155"/>
      <c r="LDF534" s="155"/>
      <c r="LDG534" s="155"/>
      <c r="LDH534" s="155"/>
      <c r="LDI534" s="155"/>
      <c r="LDJ534" s="155"/>
      <c r="LDK534" s="155"/>
      <c r="LDL534" s="155"/>
      <c r="LDM534" s="155"/>
      <c r="LDN534" s="155"/>
      <c r="LDO534" s="155"/>
      <c r="LDP534" s="155"/>
      <c r="LDQ534" s="155"/>
      <c r="LDR534" s="155"/>
      <c r="LDS534" s="155"/>
      <c r="LDT534" s="155"/>
      <c r="LDU534" s="155"/>
      <c r="LDV534" s="155"/>
      <c r="LDW534" s="155"/>
      <c r="LDX534" s="155"/>
      <c r="LDY534" s="155"/>
      <c r="LDZ534" s="155"/>
      <c r="LEA534" s="155"/>
      <c r="LEB534" s="155"/>
      <c r="LEC534" s="155"/>
      <c r="LED534" s="155"/>
      <c r="LEE534" s="155"/>
      <c r="LEF534" s="155"/>
      <c r="LEG534" s="155"/>
      <c r="LEH534" s="155"/>
      <c r="LEI534" s="155"/>
      <c r="LEJ534" s="155"/>
      <c r="LEK534" s="155"/>
      <c r="LEL534" s="155"/>
      <c r="LEM534" s="155"/>
      <c r="LEN534" s="155"/>
      <c r="LEO534" s="155"/>
      <c r="LEP534" s="155"/>
      <c r="LEQ534" s="155"/>
      <c r="LER534" s="155"/>
      <c r="LES534" s="155"/>
      <c r="LET534" s="155"/>
      <c r="LEU534" s="155"/>
      <c r="LEV534" s="155"/>
      <c r="LEW534" s="155"/>
      <c r="LEX534" s="155"/>
      <c r="LEY534" s="155"/>
      <c r="LEZ534" s="155"/>
      <c r="LFA534" s="155"/>
      <c r="LFB534" s="155"/>
      <c r="LFC534" s="155"/>
      <c r="LFD534" s="155"/>
      <c r="LFE534" s="155"/>
      <c r="LFF534" s="155"/>
      <c r="LFG534" s="155"/>
      <c r="LFH534" s="155"/>
      <c r="LFI534" s="155"/>
      <c r="LFJ534" s="155"/>
      <c r="LFK534" s="155"/>
      <c r="LFL534" s="155"/>
      <c r="LFM534" s="155"/>
      <c r="LFN534" s="155"/>
      <c r="LFO534" s="155"/>
      <c r="LFP534" s="155"/>
      <c r="LFQ534" s="155"/>
      <c r="LFR534" s="155"/>
      <c r="LFS534" s="155"/>
      <c r="LFT534" s="155"/>
      <c r="LFU534" s="155"/>
      <c r="LFV534" s="155"/>
      <c r="LFW534" s="155"/>
      <c r="LFX534" s="155"/>
      <c r="LFY534" s="155"/>
      <c r="LFZ534" s="155"/>
      <c r="LGA534" s="155"/>
      <c r="LGB534" s="155"/>
      <c r="LGC534" s="155"/>
      <c r="LGD534" s="155"/>
      <c r="LGE534" s="155"/>
      <c r="LGF534" s="155"/>
      <c r="LGG534" s="155"/>
      <c r="LGH534" s="155"/>
      <c r="LGI534" s="155"/>
      <c r="LGJ534" s="155"/>
      <c r="LGK534" s="155"/>
      <c r="LGL534" s="155"/>
      <c r="LGM534" s="155"/>
      <c r="LGN534" s="155"/>
      <c r="LGO534" s="155"/>
      <c r="LGP534" s="155"/>
      <c r="LGQ534" s="155"/>
      <c r="LGR534" s="155"/>
      <c r="LGS534" s="155"/>
      <c r="LGT534" s="155"/>
      <c r="LGU534" s="155"/>
      <c r="LGV534" s="155"/>
      <c r="LGW534" s="155"/>
      <c r="LGX534" s="155"/>
      <c r="LGY534" s="155"/>
      <c r="LGZ534" s="155"/>
      <c r="LHA534" s="155"/>
      <c r="LHB534" s="155"/>
      <c r="LHC534" s="155"/>
      <c r="LHD534" s="155"/>
      <c r="LHE534" s="155"/>
      <c r="LHF534" s="155"/>
      <c r="LHG534" s="155"/>
      <c r="LHH534" s="155"/>
      <c r="LHI534" s="155"/>
      <c r="LHJ534" s="155"/>
      <c r="LHK534" s="155"/>
      <c r="LHL534" s="155"/>
      <c r="LHM534" s="155"/>
      <c r="LHN534" s="155"/>
      <c r="LHO534" s="155"/>
      <c r="LHP534" s="155"/>
      <c r="LHQ534" s="155"/>
      <c r="LHR534" s="155"/>
      <c r="LHS534" s="155"/>
      <c r="LHT534" s="155"/>
      <c r="LHU534" s="155"/>
      <c r="LHV534" s="155"/>
      <c r="LHW534" s="155"/>
      <c r="LHX534" s="155"/>
      <c r="LHY534" s="155"/>
      <c r="LHZ534" s="155"/>
      <c r="LIA534" s="155"/>
      <c r="LIB534" s="155"/>
      <c r="LIC534" s="155"/>
      <c r="LID534" s="155"/>
      <c r="LIE534" s="155"/>
      <c r="LIF534" s="155"/>
      <c r="LIG534" s="155"/>
      <c r="LIH534" s="155"/>
      <c r="LII534" s="155"/>
      <c r="LIJ534" s="155"/>
      <c r="LIK534" s="155"/>
      <c r="LIL534" s="155"/>
      <c r="LIM534" s="155"/>
      <c r="LIN534" s="155"/>
      <c r="LIO534" s="155"/>
      <c r="LIP534" s="155"/>
      <c r="LIQ534" s="155"/>
      <c r="LIR534" s="155"/>
      <c r="LIS534" s="155"/>
      <c r="LIT534" s="155"/>
      <c r="LIU534" s="155"/>
      <c r="LIV534" s="155"/>
      <c r="LIW534" s="155"/>
      <c r="LIX534" s="155"/>
      <c r="LIY534" s="155"/>
      <c r="LIZ534" s="155"/>
      <c r="LJA534" s="155"/>
      <c r="LJB534" s="155"/>
      <c r="LJC534" s="155"/>
      <c r="LJD534" s="155"/>
      <c r="LJE534" s="155"/>
      <c r="LJF534" s="155"/>
      <c r="LJG534" s="155"/>
      <c r="LJH534" s="155"/>
      <c r="LJI534" s="155"/>
      <c r="LJJ534" s="155"/>
      <c r="LJK534" s="155"/>
      <c r="LJL534" s="155"/>
      <c r="LJM534" s="155"/>
      <c r="LJN534" s="155"/>
      <c r="LJO534" s="155"/>
      <c r="LJP534" s="155"/>
      <c r="LJQ534" s="155"/>
      <c r="LJR534" s="155"/>
      <c r="LJS534" s="155"/>
      <c r="LJT534" s="155"/>
      <c r="LJU534" s="155"/>
      <c r="LJV534" s="155"/>
      <c r="LJW534" s="155"/>
      <c r="LJX534" s="155"/>
      <c r="LJY534" s="155"/>
      <c r="LJZ534" s="155"/>
      <c r="LKA534" s="155"/>
      <c r="LKB534" s="155"/>
      <c r="LKC534" s="155"/>
      <c r="LKD534" s="155"/>
      <c r="LKE534" s="155"/>
      <c r="LKF534" s="155"/>
      <c r="LKG534" s="155"/>
      <c r="LKH534" s="155"/>
      <c r="LKI534" s="155"/>
      <c r="LKJ534" s="155"/>
      <c r="LKK534" s="155"/>
      <c r="LKL534" s="155"/>
      <c r="LKM534" s="155"/>
      <c r="LKN534" s="155"/>
      <c r="LKO534" s="155"/>
      <c r="LKP534" s="155"/>
      <c r="LKQ534" s="155"/>
      <c r="LKR534" s="155"/>
      <c r="LKS534" s="155"/>
      <c r="LKT534" s="155"/>
      <c r="LKU534" s="155"/>
      <c r="LKV534" s="155"/>
      <c r="LKW534" s="155"/>
      <c r="LKX534" s="155"/>
      <c r="LKY534" s="155"/>
      <c r="LKZ534" s="155"/>
      <c r="LLA534" s="155"/>
      <c r="LLB534" s="155"/>
      <c r="LLC534" s="155"/>
      <c r="LLD534" s="155"/>
      <c r="LLE534" s="155"/>
      <c r="LLF534" s="155"/>
      <c r="LLG534" s="155"/>
      <c r="LLH534" s="155"/>
      <c r="LLI534" s="155"/>
      <c r="LLJ534" s="155"/>
      <c r="LLK534" s="155"/>
      <c r="LLL534" s="155"/>
      <c r="LLM534" s="155"/>
      <c r="LLN534" s="155"/>
      <c r="LLO534" s="155"/>
      <c r="LLP534" s="155"/>
      <c r="LLQ534" s="155"/>
      <c r="LLR534" s="155"/>
      <c r="LLS534" s="155"/>
      <c r="LLT534" s="155"/>
      <c r="LLU534" s="155"/>
      <c r="LLV534" s="155"/>
      <c r="LLW534" s="155"/>
      <c r="LLX534" s="155"/>
      <c r="LLY534" s="155"/>
      <c r="LLZ534" s="155"/>
      <c r="LMA534" s="155"/>
      <c r="LMB534" s="155"/>
      <c r="LMC534" s="155"/>
      <c r="LMD534" s="155"/>
      <c r="LME534" s="155"/>
      <c r="LMF534" s="155"/>
      <c r="LMG534" s="155"/>
      <c r="LMH534" s="155"/>
      <c r="LMI534" s="155"/>
      <c r="LMJ534" s="155"/>
      <c r="LMK534" s="155"/>
      <c r="LML534" s="155"/>
      <c r="LMM534" s="155"/>
      <c r="LMN534" s="155"/>
      <c r="LMO534" s="155"/>
      <c r="LMP534" s="155"/>
      <c r="LMQ534" s="155"/>
      <c r="LMR534" s="155"/>
      <c r="LMS534" s="155"/>
      <c r="LMT534" s="155"/>
      <c r="LMU534" s="155"/>
      <c r="LMV534" s="155"/>
      <c r="LMW534" s="155"/>
      <c r="LMX534" s="155"/>
      <c r="LMY534" s="155"/>
      <c r="LMZ534" s="155"/>
      <c r="LNA534" s="155"/>
      <c r="LNB534" s="155"/>
      <c r="LNC534" s="155"/>
      <c r="LND534" s="155"/>
      <c r="LNE534" s="155"/>
      <c r="LNF534" s="155"/>
      <c r="LNG534" s="155"/>
      <c r="LNH534" s="155"/>
      <c r="LNI534" s="155"/>
      <c r="LNJ534" s="155"/>
      <c r="LNK534" s="155"/>
      <c r="LNL534" s="155"/>
      <c r="LNM534" s="155"/>
      <c r="LNN534" s="155"/>
      <c r="LNO534" s="155"/>
      <c r="LNP534" s="155"/>
      <c r="LNQ534" s="155"/>
      <c r="LNR534" s="155"/>
      <c r="LNS534" s="155"/>
      <c r="LNT534" s="155"/>
      <c r="LNU534" s="155"/>
      <c r="LNV534" s="155"/>
      <c r="LNW534" s="155"/>
      <c r="LNX534" s="155"/>
      <c r="LNY534" s="155"/>
      <c r="LNZ534" s="155"/>
      <c r="LOA534" s="155"/>
      <c r="LOB534" s="155"/>
      <c r="LOC534" s="155"/>
      <c r="LOD534" s="155"/>
      <c r="LOE534" s="155"/>
      <c r="LOF534" s="155"/>
      <c r="LOG534" s="155"/>
      <c r="LOH534" s="155"/>
      <c r="LOI534" s="155"/>
      <c r="LOJ534" s="155"/>
      <c r="LOK534" s="155"/>
      <c r="LOL534" s="155"/>
      <c r="LOM534" s="155"/>
      <c r="LON534" s="155"/>
      <c r="LOO534" s="155"/>
      <c r="LOP534" s="155"/>
      <c r="LOQ534" s="155"/>
      <c r="LOR534" s="155"/>
      <c r="LOS534" s="155"/>
      <c r="LOT534" s="155"/>
      <c r="LOU534" s="155"/>
      <c r="LOV534" s="155"/>
      <c r="LOW534" s="155"/>
      <c r="LOX534" s="155"/>
      <c r="LOY534" s="155"/>
      <c r="LOZ534" s="155"/>
      <c r="LPA534" s="155"/>
      <c r="LPB534" s="155"/>
      <c r="LPC534" s="155"/>
      <c r="LPD534" s="155"/>
      <c r="LPE534" s="155"/>
      <c r="LPF534" s="155"/>
      <c r="LPG534" s="155"/>
      <c r="LPH534" s="155"/>
      <c r="LPI534" s="155"/>
      <c r="LPJ534" s="155"/>
      <c r="LPK534" s="155"/>
      <c r="LPL534" s="155"/>
      <c r="LPM534" s="155"/>
      <c r="LPN534" s="155"/>
      <c r="LPO534" s="155"/>
      <c r="LPP534" s="155"/>
      <c r="LPQ534" s="155"/>
      <c r="LPR534" s="155"/>
      <c r="LPS534" s="155"/>
      <c r="LPT534" s="155"/>
      <c r="LPU534" s="155"/>
      <c r="LPV534" s="155"/>
      <c r="LPW534" s="155"/>
      <c r="LPX534" s="155"/>
      <c r="LPY534" s="155"/>
      <c r="LPZ534" s="155"/>
      <c r="LQA534" s="155"/>
      <c r="LQB534" s="155"/>
      <c r="LQC534" s="155"/>
      <c r="LQD534" s="155"/>
      <c r="LQE534" s="155"/>
      <c r="LQF534" s="155"/>
      <c r="LQG534" s="155"/>
      <c r="LQH534" s="155"/>
      <c r="LQI534" s="155"/>
      <c r="LQJ534" s="155"/>
      <c r="LQK534" s="155"/>
      <c r="LQL534" s="155"/>
      <c r="LQM534" s="155"/>
      <c r="LQN534" s="155"/>
      <c r="LQO534" s="155"/>
      <c r="LQP534" s="155"/>
      <c r="LQQ534" s="155"/>
      <c r="LQR534" s="155"/>
      <c r="LQS534" s="155"/>
      <c r="LQT534" s="155"/>
      <c r="LQU534" s="155"/>
      <c r="LQV534" s="155"/>
      <c r="LQW534" s="155"/>
      <c r="LQX534" s="155"/>
      <c r="LQY534" s="155"/>
      <c r="LQZ534" s="155"/>
      <c r="LRA534" s="155"/>
      <c r="LRB534" s="155"/>
      <c r="LRC534" s="155"/>
      <c r="LRD534" s="155"/>
      <c r="LRE534" s="155"/>
      <c r="LRF534" s="155"/>
      <c r="LRG534" s="155"/>
      <c r="LRH534" s="155"/>
      <c r="LRI534" s="155"/>
      <c r="LRJ534" s="155"/>
      <c r="LRK534" s="155"/>
      <c r="LRL534" s="155"/>
      <c r="LRM534" s="155"/>
      <c r="LRN534" s="155"/>
      <c r="LRO534" s="155"/>
      <c r="LRP534" s="155"/>
      <c r="LRQ534" s="155"/>
      <c r="LRR534" s="155"/>
      <c r="LRS534" s="155"/>
      <c r="LRT534" s="155"/>
      <c r="LRU534" s="155"/>
      <c r="LRV534" s="155"/>
      <c r="LRW534" s="155"/>
      <c r="LRX534" s="155"/>
      <c r="LRY534" s="155"/>
      <c r="LRZ534" s="155"/>
      <c r="LSA534" s="155"/>
      <c r="LSB534" s="155"/>
      <c r="LSC534" s="155"/>
      <c r="LSD534" s="155"/>
      <c r="LSE534" s="155"/>
      <c r="LSF534" s="155"/>
      <c r="LSG534" s="155"/>
      <c r="LSH534" s="155"/>
      <c r="LSI534" s="155"/>
      <c r="LSJ534" s="155"/>
      <c r="LSK534" s="155"/>
      <c r="LSL534" s="155"/>
      <c r="LSM534" s="155"/>
      <c r="LSN534" s="155"/>
      <c r="LSO534" s="155"/>
      <c r="LSP534" s="155"/>
      <c r="LSQ534" s="155"/>
      <c r="LSR534" s="155"/>
      <c r="LSS534" s="155"/>
      <c r="LST534" s="155"/>
      <c r="LSU534" s="155"/>
      <c r="LSV534" s="155"/>
      <c r="LSW534" s="155"/>
      <c r="LSX534" s="155"/>
      <c r="LSY534" s="155"/>
      <c r="LSZ534" s="155"/>
      <c r="LTA534" s="155"/>
      <c r="LTB534" s="155"/>
      <c r="LTC534" s="155"/>
      <c r="LTD534" s="155"/>
      <c r="LTE534" s="155"/>
      <c r="LTF534" s="155"/>
      <c r="LTG534" s="155"/>
      <c r="LTH534" s="155"/>
      <c r="LTI534" s="155"/>
      <c r="LTJ534" s="155"/>
      <c r="LTK534" s="155"/>
      <c r="LTL534" s="155"/>
      <c r="LTM534" s="155"/>
      <c r="LTN534" s="155"/>
      <c r="LTO534" s="155"/>
      <c r="LTP534" s="155"/>
      <c r="LTQ534" s="155"/>
      <c r="LTR534" s="155"/>
      <c r="LTS534" s="155"/>
      <c r="LTT534" s="155"/>
      <c r="LTU534" s="155"/>
      <c r="LTV534" s="155"/>
      <c r="LTW534" s="155"/>
      <c r="LTX534" s="155"/>
      <c r="LTY534" s="155"/>
      <c r="LTZ534" s="155"/>
      <c r="LUA534" s="155"/>
      <c r="LUB534" s="155"/>
      <c r="LUC534" s="155"/>
      <c r="LUD534" s="155"/>
      <c r="LUE534" s="155"/>
      <c r="LUF534" s="155"/>
      <c r="LUG534" s="155"/>
      <c r="LUH534" s="155"/>
      <c r="LUI534" s="155"/>
      <c r="LUJ534" s="155"/>
      <c r="LUK534" s="155"/>
      <c r="LUL534" s="155"/>
      <c r="LUM534" s="155"/>
      <c r="LUN534" s="155"/>
      <c r="LUO534" s="155"/>
      <c r="LUP534" s="155"/>
      <c r="LUQ534" s="155"/>
      <c r="LUR534" s="155"/>
      <c r="LUS534" s="155"/>
      <c r="LUT534" s="155"/>
      <c r="LUU534" s="155"/>
      <c r="LUV534" s="155"/>
      <c r="LUW534" s="155"/>
      <c r="LUX534" s="155"/>
      <c r="LUY534" s="155"/>
      <c r="LUZ534" s="155"/>
      <c r="LVA534" s="155"/>
      <c r="LVB534" s="155"/>
      <c r="LVC534" s="155"/>
      <c r="LVD534" s="155"/>
      <c r="LVE534" s="155"/>
      <c r="LVF534" s="155"/>
      <c r="LVG534" s="155"/>
      <c r="LVH534" s="155"/>
      <c r="LVI534" s="155"/>
      <c r="LVJ534" s="155"/>
      <c r="LVK534" s="155"/>
      <c r="LVL534" s="155"/>
      <c r="LVM534" s="155"/>
      <c r="LVN534" s="155"/>
      <c r="LVO534" s="155"/>
      <c r="LVP534" s="155"/>
      <c r="LVQ534" s="155"/>
      <c r="LVR534" s="155"/>
      <c r="LVS534" s="155"/>
      <c r="LVT534" s="155"/>
      <c r="LVU534" s="155"/>
      <c r="LVV534" s="155"/>
      <c r="LVW534" s="155"/>
      <c r="LVX534" s="155"/>
      <c r="LVY534" s="155"/>
      <c r="LVZ534" s="155"/>
      <c r="LWA534" s="155"/>
      <c r="LWB534" s="155"/>
      <c r="LWC534" s="155"/>
      <c r="LWD534" s="155"/>
      <c r="LWE534" s="155"/>
      <c r="LWF534" s="155"/>
      <c r="LWG534" s="155"/>
      <c r="LWH534" s="155"/>
      <c r="LWI534" s="155"/>
      <c r="LWJ534" s="155"/>
      <c r="LWK534" s="155"/>
      <c r="LWL534" s="155"/>
      <c r="LWM534" s="155"/>
      <c r="LWN534" s="155"/>
      <c r="LWO534" s="155"/>
      <c r="LWP534" s="155"/>
      <c r="LWQ534" s="155"/>
      <c r="LWR534" s="155"/>
      <c r="LWS534" s="155"/>
      <c r="LWT534" s="155"/>
      <c r="LWU534" s="155"/>
      <c r="LWV534" s="155"/>
      <c r="LWW534" s="155"/>
      <c r="LWX534" s="155"/>
      <c r="LWY534" s="155"/>
      <c r="LWZ534" s="155"/>
      <c r="LXA534" s="155"/>
      <c r="LXB534" s="155"/>
      <c r="LXC534" s="155"/>
      <c r="LXD534" s="155"/>
      <c r="LXE534" s="155"/>
      <c r="LXF534" s="155"/>
      <c r="LXG534" s="155"/>
      <c r="LXH534" s="155"/>
      <c r="LXI534" s="155"/>
      <c r="LXJ534" s="155"/>
      <c r="LXK534" s="155"/>
      <c r="LXL534" s="155"/>
      <c r="LXM534" s="155"/>
      <c r="LXN534" s="155"/>
      <c r="LXO534" s="155"/>
      <c r="LXP534" s="155"/>
      <c r="LXQ534" s="155"/>
      <c r="LXR534" s="155"/>
      <c r="LXS534" s="155"/>
      <c r="LXT534" s="155"/>
      <c r="LXU534" s="155"/>
      <c r="LXV534" s="155"/>
      <c r="LXW534" s="155"/>
      <c r="LXX534" s="155"/>
      <c r="LXY534" s="155"/>
      <c r="LXZ534" s="155"/>
      <c r="LYA534" s="155"/>
      <c r="LYB534" s="155"/>
      <c r="LYC534" s="155"/>
      <c r="LYD534" s="155"/>
      <c r="LYE534" s="155"/>
      <c r="LYF534" s="155"/>
      <c r="LYG534" s="155"/>
      <c r="LYH534" s="155"/>
      <c r="LYI534" s="155"/>
      <c r="LYJ534" s="155"/>
      <c r="LYK534" s="155"/>
      <c r="LYL534" s="155"/>
      <c r="LYM534" s="155"/>
      <c r="LYN534" s="155"/>
      <c r="LYO534" s="155"/>
      <c r="LYP534" s="155"/>
      <c r="LYQ534" s="155"/>
      <c r="LYR534" s="155"/>
      <c r="LYS534" s="155"/>
      <c r="LYT534" s="155"/>
      <c r="LYU534" s="155"/>
      <c r="LYV534" s="155"/>
      <c r="LYW534" s="155"/>
      <c r="LYX534" s="155"/>
      <c r="LYY534" s="155"/>
      <c r="LYZ534" s="155"/>
      <c r="LZA534" s="155"/>
      <c r="LZB534" s="155"/>
      <c r="LZC534" s="155"/>
      <c r="LZD534" s="155"/>
      <c r="LZE534" s="155"/>
      <c r="LZF534" s="155"/>
      <c r="LZG534" s="155"/>
      <c r="LZH534" s="155"/>
      <c r="LZI534" s="155"/>
      <c r="LZJ534" s="155"/>
      <c r="LZK534" s="155"/>
      <c r="LZL534" s="155"/>
      <c r="LZM534" s="155"/>
      <c r="LZN534" s="155"/>
      <c r="LZO534" s="155"/>
      <c r="LZP534" s="155"/>
      <c r="LZQ534" s="155"/>
      <c r="LZR534" s="155"/>
      <c r="LZS534" s="155"/>
      <c r="LZT534" s="155"/>
      <c r="LZU534" s="155"/>
      <c r="LZV534" s="155"/>
      <c r="LZW534" s="155"/>
      <c r="LZX534" s="155"/>
      <c r="LZY534" s="155"/>
      <c r="LZZ534" s="155"/>
      <c r="MAA534" s="155"/>
      <c r="MAB534" s="155"/>
      <c r="MAC534" s="155"/>
      <c r="MAD534" s="155"/>
      <c r="MAE534" s="155"/>
      <c r="MAF534" s="155"/>
      <c r="MAG534" s="155"/>
      <c r="MAH534" s="155"/>
      <c r="MAI534" s="155"/>
      <c r="MAJ534" s="155"/>
      <c r="MAK534" s="155"/>
      <c r="MAL534" s="155"/>
      <c r="MAM534" s="155"/>
      <c r="MAN534" s="155"/>
      <c r="MAO534" s="155"/>
      <c r="MAP534" s="155"/>
      <c r="MAQ534" s="155"/>
      <c r="MAR534" s="155"/>
      <c r="MAS534" s="155"/>
      <c r="MAT534" s="155"/>
      <c r="MAU534" s="155"/>
      <c r="MAV534" s="155"/>
      <c r="MAW534" s="155"/>
      <c r="MAX534" s="155"/>
      <c r="MAY534" s="155"/>
      <c r="MAZ534" s="155"/>
      <c r="MBA534" s="155"/>
      <c r="MBB534" s="155"/>
      <c r="MBC534" s="155"/>
      <c r="MBD534" s="155"/>
      <c r="MBE534" s="155"/>
      <c r="MBF534" s="155"/>
      <c r="MBG534" s="155"/>
      <c r="MBH534" s="155"/>
      <c r="MBI534" s="155"/>
      <c r="MBJ534" s="155"/>
      <c r="MBK534" s="155"/>
      <c r="MBL534" s="155"/>
      <c r="MBM534" s="155"/>
      <c r="MBN534" s="155"/>
      <c r="MBO534" s="155"/>
      <c r="MBP534" s="155"/>
      <c r="MBQ534" s="155"/>
      <c r="MBR534" s="155"/>
      <c r="MBS534" s="155"/>
      <c r="MBT534" s="155"/>
      <c r="MBU534" s="155"/>
      <c r="MBV534" s="155"/>
      <c r="MBW534" s="155"/>
      <c r="MBX534" s="155"/>
      <c r="MBY534" s="155"/>
      <c r="MBZ534" s="155"/>
      <c r="MCA534" s="155"/>
      <c r="MCB534" s="155"/>
      <c r="MCC534" s="155"/>
      <c r="MCD534" s="155"/>
      <c r="MCE534" s="155"/>
      <c r="MCF534" s="155"/>
      <c r="MCG534" s="155"/>
      <c r="MCH534" s="155"/>
      <c r="MCI534" s="155"/>
      <c r="MCJ534" s="155"/>
      <c r="MCK534" s="155"/>
      <c r="MCL534" s="155"/>
      <c r="MCM534" s="155"/>
      <c r="MCN534" s="155"/>
      <c r="MCO534" s="155"/>
      <c r="MCP534" s="155"/>
      <c r="MCQ534" s="155"/>
      <c r="MCR534" s="155"/>
      <c r="MCS534" s="155"/>
      <c r="MCT534" s="155"/>
      <c r="MCU534" s="155"/>
      <c r="MCV534" s="155"/>
      <c r="MCW534" s="155"/>
      <c r="MCX534" s="155"/>
      <c r="MCY534" s="155"/>
      <c r="MCZ534" s="155"/>
      <c r="MDA534" s="155"/>
      <c r="MDB534" s="155"/>
      <c r="MDC534" s="155"/>
      <c r="MDD534" s="155"/>
      <c r="MDE534" s="155"/>
      <c r="MDF534" s="155"/>
      <c r="MDG534" s="155"/>
      <c r="MDH534" s="155"/>
      <c r="MDI534" s="155"/>
      <c r="MDJ534" s="155"/>
      <c r="MDK534" s="155"/>
      <c r="MDL534" s="155"/>
      <c r="MDM534" s="155"/>
      <c r="MDN534" s="155"/>
      <c r="MDO534" s="155"/>
      <c r="MDP534" s="155"/>
      <c r="MDQ534" s="155"/>
      <c r="MDR534" s="155"/>
      <c r="MDS534" s="155"/>
      <c r="MDT534" s="155"/>
      <c r="MDU534" s="155"/>
      <c r="MDV534" s="155"/>
      <c r="MDW534" s="155"/>
      <c r="MDX534" s="155"/>
      <c r="MDY534" s="155"/>
      <c r="MDZ534" s="155"/>
      <c r="MEA534" s="155"/>
      <c r="MEB534" s="155"/>
      <c r="MEC534" s="155"/>
      <c r="MED534" s="155"/>
      <c r="MEE534" s="155"/>
      <c r="MEF534" s="155"/>
      <c r="MEG534" s="155"/>
      <c r="MEH534" s="155"/>
      <c r="MEI534" s="155"/>
      <c r="MEJ534" s="155"/>
      <c r="MEK534" s="155"/>
      <c r="MEL534" s="155"/>
      <c r="MEM534" s="155"/>
      <c r="MEN534" s="155"/>
      <c r="MEO534" s="155"/>
      <c r="MEP534" s="155"/>
      <c r="MEQ534" s="155"/>
      <c r="MER534" s="155"/>
      <c r="MES534" s="155"/>
      <c r="MET534" s="155"/>
      <c r="MEU534" s="155"/>
      <c r="MEV534" s="155"/>
      <c r="MEW534" s="155"/>
      <c r="MEX534" s="155"/>
      <c r="MEY534" s="155"/>
      <c r="MEZ534" s="155"/>
      <c r="MFA534" s="155"/>
      <c r="MFB534" s="155"/>
      <c r="MFC534" s="155"/>
      <c r="MFD534" s="155"/>
      <c r="MFE534" s="155"/>
      <c r="MFF534" s="155"/>
      <c r="MFG534" s="155"/>
      <c r="MFH534" s="155"/>
      <c r="MFI534" s="155"/>
      <c r="MFJ534" s="155"/>
      <c r="MFK534" s="155"/>
      <c r="MFL534" s="155"/>
      <c r="MFM534" s="155"/>
      <c r="MFN534" s="155"/>
      <c r="MFO534" s="155"/>
      <c r="MFP534" s="155"/>
      <c r="MFQ534" s="155"/>
      <c r="MFR534" s="155"/>
      <c r="MFS534" s="155"/>
      <c r="MFT534" s="155"/>
      <c r="MFU534" s="155"/>
      <c r="MFV534" s="155"/>
      <c r="MFW534" s="155"/>
      <c r="MFX534" s="155"/>
      <c r="MFY534" s="155"/>
      <c r="MFZ534" s="155"/>
      <c r="MGA534" s="155"/>
      <c r="MGB534" s="155"/>
      <c r="MGC534" s="155"/>
      <c r="MGD534" s="155"/>
      <c r="MGE534" s="155"/>
      <c r="MGF534" s="155"/>
      <c r="MGG534" s="155"/>
      <c r="MGH534" s="155"/>
      <c r="MGI534" s="155"/>
      <c r="MGJ534" s="155"/>
      <c r="MGK534" s="155"/>
      <c r="MGL534" s="155"/>
      <c r="MGM534" s="155"/>
      <c r="MGN534" s="155"/>
      <c r="MGO534" s="155"/>
      <c r="MGP534" s="155"/>
      <c r="MGQ534" s="155"/>
      <c r="MGR534" s="155"/>
      <c r="MGS534" s="155"/>
      <c r="MGT534" s="155"/>
      <c r="MGU534" s="155"/>
      <c r="MGV534" s="155"/>
      <c r="MGW534" s="155"/>
      <c r="MGX534" s="155"/>
      <c r="MGY534" s="155"/>
      <c r="MGZ534" s="155"/>
      <c r="MHA534" s="155"/>
      <c r="MHB534" s="155"/>
      <c r="MHC534" s="155"/>
      <c r="MHD534" s="155"/>
      <c r="MHE534" s="155"/>
      <c r="MHF534" s="155"/>
      <c r="MHG534" s="155"/>
      <c r="MHH534" s="155"/>
      <c r="MHI534" s="155"/>
      <c r="MHJ534" s="155"/>
      <c r="MHK534" s="155"/>
      <c r="MHL534" s="155"/>
      <c r="MHM534" s="155"/>
      <c r="MHN534" s="155"/>
      <c r="MHO534" s="155"/>
      <c r="MHP534" s="155"/>
      <c r="MHQ534" s="155"/>
      <c r="MHR534" s="155"/>
      <c r="MHS534" s="155"/>
      <c r="MHT534" s="155"/>
      <c r="MHU534" s="155"/>
      <c r="MHV534" s="155"/>
      <c r="MHW534" s="155"/>
      <c r="MHX534" s="155"/>
      <c r="MHY534" s="155"/>
      <c r="MHZ534" s="155"/>
      <c r="MIA534" s="155"/>
      <c r="MIB534" s="155"/>
      <c r="MIC534" s="155"/>
      <c r="MID534" s="155"/>
      <c r="MIE534" s="155"/>
      <c r="MIF534" s="155"/>
      <c r="MIG534" s="155"/>
      <c r="MIH534" s="155"/>
      <c r="MII534" s="155"/>
      <c r="MIJ534" s="155"/>
      <c r="MIK534" s="155"/>
      <c r="MIL534" s="155"/>
      <c r="MIM534" s="155"/>
      <c r="MIN534" s="155"/>
      <c r="MIO534" s="155"/>
      <c r="MIP534" s="155"/>
      <c r="MIQ534" s="155"/>
      <c r="MIR534" s="155"/>
      <c r="MIS534" s="155"/>
      <c r="MIT534" s="155"/>
      <c r="MIU534" s="155"/>
      <c r="MIV534" s="155"/>
      <c r="MIW534" s="155"/>
      <c r="MIX534" s="155"/>
      <c r="MIY534" s="155"/>
      <c r="MIZ534" s="155"/>
      <c r="MJA534" s="155"/>
      <c r="MJB534" s="155"/>
      <c r="MJC534" s="155"/>
      <c r="MJD534" s="155"/>
      <c r="MJE534" s="155"/>
      <c r="MJF534" s="155"/>
      <c r="MJG534" s="155"/>
      <c r="MJH534" s="155"/>
      <c r="MJI534" s="155"/>
      <c r="MJJ534" s="155"/>
      <c r="MJK534" s="155"/>
      <c r="MJL534" s="155"/>
      <c r="MJM534" s="155"/>
      <c r="MJN534" s="155"/>
      <c r="MJO534" s="155"/>
      <c r="MJP534" s="155"/>
      <c r="MJQ534" s="155"/>
      <c r="MJR534" s="155"/>
      <c r="MJS534" s="155"/>
      <c r="MJT534" s="155"/>
      <c r="MJU534" s="155"/>
      <c r="MJV534" s="155"/>
      <c r="MJW534" s="155"/>
      <c r="MJX534" s="155"/>
      <c r="MJY534" s="155"/>
      <c r="MJZ534" s="155"/>
      <c r="MKA534" s="155"/>
      <c r="MKB534" s="155"/>
      <c r="MKC534" s="155"/>
      <c r="MKD534" s="155"/>
      <c r="MKE534" s="155"/>
      <c r="MKF534" s="155"/>
      <c r="MKG534" s="155"/>
      <c r="MKH534" s="155"/>
      <c r="MKI534" s="155"/>
      <c r="MKJ534" s="155"/>
      <c r="MKK534" s="155"/>
      <c r="MKL534" s="155"/>
      <c r="MKM534" s="155"/>
      <c r="MKN534" s="155"/>
      <c r="MKO534" s="155"/>
      <c r="MKP534" s="155"/>
      <c r="MKQ534" s="155"/>
      <c r="MKR534" s="155"/>
      <c r="MKS534" s="155"/>
      <c r="MKT534" s="155"/>
      <c r="MKU534" s="155"/>
      <c r="MKV534" s="155"/>
      <c r="MKW534" s="155"/>
      <c r="MKX534" s="155"/>
      <c r="MKY534" s="155"/>
      <c r="MKZ534" s="155"/>
      <c r="MLA534" s="155"/>
      <c r="MLB534" s="155"/>
      <c r="MLC534" s="155"/>
      <c r="MLD534" s="155"/>
      <c r="MLE534" s="155"/>
      <c r="MLF534" s="155"/>
      <c r="MLG534" s="155"/>
      <c r="MLH534" s="155"/>
      <c r="MLI534" s="155"/>
      <c r="MLJ534" s="155"/>
      <c r="MLK534" s="155"/>
      <c r="MLL534" s="155"/>
      <c r="MLM534" s="155"/>
      <c r="MLN534" s="155"/>
      <c r="MLO534" s="155"/>
      <c r="MLP534" s="155"/>
      <c r="MLQ534" s="155"/>
      <c r="MLR534" s="155"/>
      <c r="MLS534" s="155"/>
      <c r="MLT534" s="155"/>
      <c r="MLU534" s="155"/>
      <c r="MLV534" s="155"/>
      <c r="MLW534" s="155"/>
      <c r="MLX534" s="155"/>
      <c r="MLY534" s="155"/>
      <c r="MLZ534" s="155"/>
      <c r="MMA534" s="155"/>
      <c r="MMB534" s="155"/>
      <c r="MMC534" s="155"/>
      <c r="MMD534" s="155"/>
      <c r="MME534" s="155"/>
      <c r="MMF534" s="155"/>
      <c r="MMG534" s="155"/>
      <c r="MMH534" s="155"/>
      <c r="MMI534" s="155"/>
      <c r="MMJ534" s="155"/>
      <c r="MMK534" s="155"/>
      <c r="MML534" s="155"/>
      <c r="MMM534" s="155"/>
      <c r="MMN534" s="155"/>
      <c r="MMO534" s="155"/>
      <c r="MMP534" s="155"/>
      <c r="MMQ534" s="155"/>
      <c r="MMR534" s="155"/>
      <c r="MMS534" s="155"/>
      <c r="MMT534" s="155"/>
      <c r="MMU534" s="155"/>
      <c r="MMV534" s="155"/>
      <c r="MMW534" s="155"/>
      <c r="MMX534" s="155"/>
      <c r="MMY534" s="155"/>
      <c r="MMZ534" s="155"/>
      <c r="MNA534" s="155"/>
      <c r="MNB534" s="155"/>
      <c r="MNC534" s="155"/>
      <c r="MND534" s="155"/>
      <c r="MNE534" s="155"/>
      <c r="MNF534" s="155"/>
      <c r="MNG534" s="155"/>
      <c r="MNH534" s="155"/>
      <c r="MNI534" s="155"/>
      <c r="MNJ534" s="155"/>
      <c r="MNK534" s="155"/>
      <c r="MNL534" s="155"/>
      <c r="MNM534" s="155"/>
      <c r="MNN534" s="155"/>
      <c r="MNO534" s="155"/>
      <c r="MNP534" s="155"/>
      <c r="MNQ534" s="155"/>
      <c r="MNR534" s="155"/>
      <c r="MNS534" s="155"/>
      <c r="MNT534" s="155"/>
      <c r="MNU534" s="155"/>
      <c r="MNV534" s="155"/>
      <c r="MNW534" s="155"/>
      <c r="MNX534" s="155"/>
      <c r="MNY534" s="155"/>
      <c r="MNZ534" s="155"/>
      <c r="MOA534" s="155"/>
      <c r="MOB534" s="155"/>
      <c r="MOC534" s="155"/>
      <c r="MOD534" s="155"/>
      <c r="MOE534" s="155"/>
      <c r="MOF534" s="155"/>
      <c r="MOG534" s="155"/>
      <c r="MOH534" s="155"/>
      <c r="MOI534" s="155"/>
      <c r="MOJ534" s="155"/>
      <c r="MOK534" s="155"/>
      <c r="MOL534" s="155"/>
      <c r="MOM534" s="155"/>
      <c r="MON534" s="155"/>
      <c r="MOO534" s="155"/>
      <c r="MOP534" s="155"/>
      <c r="MOQ534" s="155"/>
      <c r="MOR534" s="155"/>
      <c r="MOS534" s="155"/>
      <c r="MOT534" s="155"/>
      <c r="MOU534" s="155"/>
      <c r="MOV534" s="155"/>
      <c r="MOW534" s="155"/>
      <c r="MOX534" s="155"/>
      <c r="MOY534" s="155"/>
      <c r="MOZ534" s="155"/>
      <c r="MPA534" s="155"/>
      <c r="MPB534" s="155"/>
      <c r="MPC534" s="155"/>
      <c r="MPD534" s="155"/>
      <c r="MPE534" s="155"/>
      <c r="MPF534" s="155"/>
      <c r="MPG534" s="155"/>
      <c r="MPH534" s="155"/>
      <c r="MPI534" s="155"/>
      <c r="MPJ534" s="155"/>
      <c r="MPK534" s="155"/>
      <c r="MPL534" s="155"/>
      <c r="MPM534" s="155"/>
      <c r="MPN534" s="155"/>
      <c r="MPO534" s="155"/>
      <c r="MPP534" s="155"/>
      <c r="MPQ534" s="155"/>
      <c r="MPR534" s="155"/>
      <c r="MPS534" s="155"/>
      <c r="MPT534" s="155"/>
      <c r="MPU534" s="155"/>
      <c r="MPV534" s="155"/>
      <c r="MPW534" s="155"/>
      <c r="MPX534" s="155"/>
      <c r="MPY534" s="155"/>
      <c r="MPZ534" s="155"/>
      <c r="MQA534" s="155"/>
      <c r="MQB534" s="155"/>
      <c r="MQC534" s="155"/>
      <c r="MQD534" s="155"/>
      <c r="MQE534" s="155"/>
      <c r="MQF534" s="155"/>
      <c r="MQG534" s="155"/>
      <c r="MQH534" s="155"/>
      <c r="MQI534" s="155"/>
      <c r="MQJ534" s="155"/>
      <c r="MQK534" s="155"/>
      <c r="MQL534" s="155"/>
      <c r="MQM534" s="155"/>
      <c r="MQN534" s="155"/>
      <c r="MQO534" s="155"/>
      <c r="MQP534" s="155"/>
      <c r="MQQ534" s="155"/>
      <c r="MQR534" s="155"/>
      <c r="MQS534" s="155"/>
      <c r="MQT534" s="155"/>
      <c r="MQU534" s="155"/>
      <c r="MQV534" s="155"/>
      <c r="MQW534" s="155"/>
      <c r="MQX534" s="155"/>
      <c r="MQY534" s="155"/>
      <c r="MQZ534" s="155"/>
      <c r="MRA534" s="155"/>
      <c r="MRB534" s="155"/>
      <c r="MRC534" s="155"/>
      <c r="MRD534" s="155"/>
      <c r="MRE534" s="155"/>
      <c r="MRF534" s="155"/>
      <c r="MRG534" s="155"/>
      <c r="MRH534" s="155"/>
      <c r="MRI534" s="155"/>
      <c r="MRJ534" s="155"/>
      <c r="MRK534" s="155"/>
      <c r="MRL534" s="155"/>
      <c r="MRM534" s="155"/>
      <c r="MRN534" s="155"/>
      <c r="MRO534" s="155"/>
      <c r="MRP534" s="155"/>
      <c r="MRQ534" s="155"/>
      <c r="MRR534" s="155"/>
      <c r="MRS534" s="155"/>
      <c r="MRT534" s="155"/>
      <c r="MRU534" s="155"/>
      <c r="MRV534" s="155"/>
      <c r="MRW534" s="155"/>
      <c r="MRX534" s="155"/>
      <c r="MRY534" s="155"/>
      <c r="MRZ534" s="155"/>
      <c r="MSA534" s="155"/>
      <c r="MSB534" s="155"/>
      <c r="MSC534" s="155"/>
      <c r="MSD534" s="155"/>
      <c r="MSE534" s="155"/>
      <c r="MSF534" s="155"/>
      <c r="MSG534" s="155"/>
      <c r="MSH534" s="155"/>
      <c r="MSI534" s="155"/>
      <c r="MSJ534" s="155"/>
      <c r="MSK534" s="155"/>
      <c r="MSL534" s="155"/>
      <c r="MSM534" s="155"/>
      <c r="MSN534" s="155"/>
      <c r="MSO534" s="155"/>
      <c r="MSP534" s="155"/>
      <c r="MSQ534" s="155"/>
      <c r="MSR534" s="155"/>
      <c r="MSS534" s="155"/>
      <c r="MST534" s="155"/>
      <c r="MSU534" s="155"/>
      <c r="MSV534" s="155"/>
      <c r="MSW534" s="155"/>
      <c r="MSX534" s="155"/>
      <c r="MSY534" s="155"/>
      <c r="MSZ534" s="155"/>
      <c r="MTA534" s="155"/>
      <c r="MTB534" s="155"/>
      <c r="MTC534" s="155"/>
      <c r="MTD534" s="155"/>
      <c r="MTE534" s="155"/>
      <c r="MTF534" s="155"/>
      <c r="MTG534" s="155"/>
      <c r="MTH534" s="155"/>
      <c r="MTI534" s="155"/>
      <c r="MTJ534" s="155"/>
      <c r="MTK534" s="155"/>
      <c r="MTL534" s="155"/>
      <c r="MTM534" s="155"/>
      <c r="MTN534" s="155"/>
      <c r="MTO534" s="155"/>
      <c r="MTP534" s="155"/>
      <c r="MTQ534" s="155"/>
      <c r="MTR534" s="155"/>
      <c r="MTS534" s="155"/>
      <c r="MTT534" s="155"/>
      <c r="MTU534" s="155"/>
      <c r="MTV534" s="155"/>
      <c r="MTW534" s="155"/>
      <c r="MTX534" s="155"/>
      <c r="MTY534" s="155"/>
      <c r="MTZ534" s="155"/>
      <c r="MUA534" s="155"/>
      <c r="MUB534" s="155"/>
      <c r="MUC534" s="155"/>
      <c r="MUD534" s="155"/>
      <c r="MUE534" s="155"/>
      <c r="MUF534" s="155"/>
      <c r="MUG534" s="155"/>
      <c r="MUH534" s="155"/>
      <c r="MUI534" s="155"/>
      <c r="MUJ534" s="155"/>
      <c r="MUK534" s="155"/>
      <c r="MUL534" s="155"/>
      <c r="MUM534" s="155"/>
      <c r="MUN534" s="155"/>
      <c r="MUO534" s="155"/>
      <c r="MUP534" s="155"/>
      <c r="MUQ534" s="155"/>
      <c r="MUR534" s="155"/>
      <c r="MUS534" s="155"/>
      <c r="MUT534" s="155"/>
      <c r="MUU534" s="155"/>
      <c r="MUV534" s="155"/>
      <c r="MUW534" s="155"/>
      <c r="MUX534" s="155"/>
      <c r="MUY534" s="155"/>
      <c r="MUZ534" s="155"/>
      <c r="MVA534" s="155"/>
      <c r="MVB534" s="155"/>
      <c r="MVC534" s="155"/>
      <c r="MVD534" s="155"/>
      <c r="MVE534" s="155"/>
      <c r="MVF534" s="155"/>
      <c r="MVG534" s="155"/>
      <c r="MVH534" s="155"/>
      <c r="MVI534" s="155"/>
      <c r="MVJ534" s="155"/>
      <c r="MVK534" s="155"/>
      <c r="MVL534" s="155"/>
      <c r="MVM534" s="155"/>
      <c r="MVN534" s="155"/>
      <c r="MVO534" s="155"/>
      <c r="MVP534" s="155"/>
      <c r="MVQ534" s="155"/>
      <c r="MVR534" s="155"/>
      <c r="MVS534" s="155"/>
      <c r="MVT534" s="155"/>
      <c r="MVU534" s="155"/>
      <c r="MVV534" s="155"/>
      <c r="MVW534" s="155"/>
      <c r="MVX534" s="155"/>
      <c r="MVY534" s="155"/>
      <c r="MVZ534" s="155"/>
      <c r="MWA534" s="155"/>
      <c r="MWB534" s="155"/>
      <c r="MWC534" s="155"/>
      <c r="MWD534" s="155"/>
      <c r="MWE534" s="155"/>
      <c r="MWF534" s="155"/>
      <c r="MWG534" s="155"/>
      <c r="MWH534" s="155"/>
      <c r="MWI534" s="155"/>
      <c r="MWJ534" s="155"/>
      <c r="MWK534" s="155"/>
      <c r="MWL534" s="155"/>
      <c r="MWM534" s="155"/>
      <c r="MWN534" s="155"/>
      <c r="MWO534" s="155"/>
      <c r="MWP534" s="155"/>
      <c r="MWQ534" s="155"/>
      <c r="MWR534" s="155"/>
      <c r="MWS534" s="155"/>
      <c r="MWT534" s="155"/>
      <c r="MWU534" s="155"/>
      <c r="MWV534" s="155"/>
      <c r="MWW534" s="155"/>
      <c r="MWX534" s="155"/>
      <c r="MWY534" s="155"/>
      <c r="MWZ534" s="155"/>
      <c r="MXA534" s="155"/>
      <c r="MXB534" s="155"/>
      <c r="MXC534" s="155"/>
      <c r="MXD534" s="155"/>
      <c r="MXE534" s="155"/>
      <c r="MXF534" s="155"/>
      <c r="MXG534" s="155"/>
      <c r="MXH534" s="155"/>
      <c r="MXI534" s="155"/>
      <c r="MXJ534" s="155"/>
      <c r="MXK534" s="155"/>
      <c r="MXL534" s="155"/>
      <c r="MXM534" s="155"/>
      <c r="MXN534" s="155"/>
      <c r="MXO534" s="155"/>
      <c r="MXP534" s="155"/>
      <c r="MXQ534" s="155"/>
      <c r="MXR534" s="155"/>
      <c r="MXS534" s="155"/>
      <c r="MXT534" s="155"/>
      <c r="MXU534" s="155"/>
      <c r="MXV534" s="155"/>
      <c r="MXW534" s="155"/>
      <c r="MXX534" s="155"/>
      <c r="MXY534" s="155"/>
      <c r="MXZ534" s="155"/>
      <c r="MYA534" s="155"/>
      <c r="MYB534" s="155"/>
      <c r="MYC534" s="155"/>
      <c r="MYD534" s="155"/>
      <c r="MYE534" s="155"/>
      <c r="MYF534" s="155"/>
      <c r="MYG534" s="155"/>
      <c r="MYH534" s="155"/>
      <c r="MYI534" s="155"/>
      <c r="MYJ534" s="155"/>
      <c r="MYK534" s="155"/>
      <c r="MYL534" s="155"/>
      <c r="MYM534" s="155"/>
      <c r="MYN534" s="155"/>
      <c r="MYO534" s="155"/>
      <c r="MYP534" s="155"/>
      <c r="MYQ534" s="155"/>
      <c r="MYR534" s="155"/>
      <c r="MYS534" s="155"/>
      <c r="MYT534" s="155"/>
      <c r="MYU534" s="155"/>
      <c r="MYV534" s="155"/>
      <c r="MYW534" s="155"/>
      <c r="MYX534" s="155"/>
      <c r="MYY534" s="155"/>
      <c r="MYZ534" s="155"/>
      <c r="MZA534" s="155"/>
      <c r="MZB534" s="155"/>
      <c r="MZC534" s="155"/>
      <c r="MZD534" s="155"/>
      <c r="MZE534" s="155"/>
      <c r="MZF534" s="155"/>
      <c r="MZG534" s="155"/>
      <c r="MZH534" s="155"/>
      <c r="MZI534" s="155"/>
      <c r="MZJ534" s="155"/>
      <c r="MZK534" s="155"/>
      <c r="MZL534" s="155"/>
      <c r="MZM534" s="155"/>
      <c r="MZN534" s="155"/>
      <c r="MZO534" s="155"/>
      <c r="MZP534" s="155"/>
      <c r="MZQ534" s="155"/>
      <c r="MZR534" s="155"/>
      <c r="MZS534" s="155"/>
      <c r="MZT534" s="155"/>
      <c r="MZU534" s="155"/>
      <c r="MZV534" s="155"/>
      <c r="MZW534" s="155"/>
      <c r="MZX534" s="155"/>
      <c r="MZY534" s="155"/>
      <c r="MZZ534" s="155"/>
      <c r="NAA534" s="155"/>
      <c r="NAB534" s="155"/>
      <c r="NAC534" s="155"/>
      <c r="NAD534" s="155"/>
      <c r="NAE534" s="155"/>
      <c r="NAF534" s="155"/>
      <c r="NAG534" s="155"/>
      <c r="NAH534" s="155"/>
      <c r="NAI534" s="155"/>
      <c r="NAJ534" s="155"/>
      <c r="NAK534" s="155"/>
      <c r="NAL534" s="155"/>
      <c r="NAM534" s="155"/>
      <c r="NAN534" s="155"/>
      <c r="NAO534" s="155"/>
      <c r="NAP534" s="155"/>
      <c r="NAQ534" s="155"/>
      <c r="NAR534" s="155"/>
      <c r="NAS534" s="155"/>
      <c r="NAT534" s="155"/>
      <c r="NAU534" s="155"/>
      <c r="NAV534" s="155"/>
      <c r="NAW534" s="155"/>
      <c r="NAX534" s="155"/>
      <c r="NAY534" s="155"/>
      <c r="NAZ534" s="155"/>
      <c r="NBA534" s="155"/>
      <c r="NBB534" s="155"/>
      <c r="NBC534" s="155"/>
      <c r="NBD534" s="155"/>
      <c r="NBE534" s="155"/>
      <c r="NBF534" s="155"/>
      <c r="NBG534" s="155"/>
      <c r="NBH534" s="155"/>
      <c r="NBI534" s="155"/>
      <c r="NBJ534" s="155"/>
      <c r="NBK534" s="155"/>
      <c r="NBL534" s="155"/>
      <c r="NBM534" s="155"/>
      <c r="NBN534" s="155"/>
      <c r="NBO534" s="155"/>
      <c r="NBP534" s="155"/>
      <c r="NBQ534" s="155"/>
      <c r="NBR534" s="155"/>
      <c r="NBS534" s="155"/>
      <c r="NBT534" s="155"/>
      <c r="NBU534" s="155"/>
      <c r="NBV534" s="155"/>
      <c r="NBW534" s="155"/>
      <c r="NBX534" s="155"/>
      <c r="NBY534" s="155"/>
      <c r="NBZ534" s="155"/>
      <c r="NCA534" s="155"/>
      <c r="NCB534" s="155"/>
      <c r="NCC534" s="155"/>
      <c r="NCD534" s="155"/>
      <c r="NCE534" s="155"/>
      <c r="NCF534" s="155"/>
      <c r="NCG534" s="155"/>
      <c r="NCH534" s="155"/>
      <c r="NCI534" s="155"/>
      <c r="NCJ534" s="155"/>
      <c r="NCK534" s="155"/>
      <c r="NCL534" s="155"/>
      <c r="NCM534" s="155"/>
      <c r="NCN534" s="155"/>
      <c r="NCO534" s="155"/>
      <c r="NCP534" s="155"/>
      <c r="NCQ534" s="155"/>
      <c r="NCR534" s="155"/>
      <c r="NCS534" s="155"/>
      <c r="NCT534" s="155"/>
      <c r="NCU534" s="155"/>
      <c r="NCV534" s="155"/>
      <c r="NCW534" s="155"/>
      <c r="NCX534" s="155"/>
      <c r="NCY534" s="155"/>
      <c r="NCZ534" s="155"/>
      <c r="NDA534" s="155"/>
      <c r="NDB534" s="155"/>
      <c r="NDC534" s="155"/>
      <c r="NDD534" s="155"/>
      <c r="NDE534" s="155"/>
      <c r="NDF534" s="155"/>
      <c r="NDG534" s="155"/>
      <c r="NDH534" s="155"/>
      <c r="NDI534" s="155"/>
      <c r="NDJ534" s="155"/>
      <c r="NDK534" s="155"/>
      <c r="NDL534" s="155"/>
      <c r="NDM534" s="155"/>
      <c r="NDN534" s="155"/>
      <c r="NDO534" s="155"/>
      <c r="NDP534" s="155"/>
      <c r="NDQ534" s="155"/>
      <c r="NDR534" s="155"/>
      <c r="NDS534" s="155"/>
      <c r="NDT534" s="155"/>
      <c r="NDU534" s="155"/>
      <c r="NDV534" s="155"/>
      <c r="NDW534" s="155"/>
      <c r="NDX534" s="155"/>
      <c r="NDY534" s="155"/>
      <c r="NDZ534" s="155"/>
      <c r="NEA534" s="155"/>
      <c r="NEB534" s="155"/>
      <c r="NEC534" s="155"/>
      <c r="NED534" s="155"/>
      <c r="NEE534" s="155"/>
      <c r="NEF534" s="155"/>
      <c r="NEG534" s="155"/>
      <c r="NEH534" s="155"/>
      <c r="NEI534" s="155"/>
      <c r="NEJ534" s="155"/>
      <c r="NEK534" s="155"/>
      <c r="NEL534" s="155"/>
      <c r="NEM534" s="155"/>
      <c r="NEN534" s="155"/>
      <c r="NEO534" s="155"/>
      <c r="NEP534" s="155"/>
      <c r="NEQ534" s="155"/>
      <c r="NER534" s="155"/>
      <c r="NES534" s="155"/>
      <c r="NET534" s="155"/>
      <c r="NEU534" s="155"/>
      <c r="NEV534" s="155"/>
      <c r="NEW534" s="155"/>
      <c r="NEX534" s="155"/>
      <c r="NEY534" s="155"/>
      <c r="NEZ534" s="155"/>
      <c r="NFA534" s="155"/>
      <c r="NFB534" s="155"/>
      <c r="NFC534" s="155"/>
      <c r="NFD534" s="155"/>
      <c r="NFE534" s="155"/>
      <c r="NFF534" s="155"/>
      <c r="NFG534" s="155"/>
      <c r="NFH534" s="155"/>
      <c r="NFI534" s="155"/>
      <c r="NFJ534" s="155"/>
      <c r="NFK534" s="155"/>
      <c r="NFL534" s="155"/>
      <c r="NFM534" s="155"/>
      <c r="NFN534" s="155"/>
      <c r="NFO534" s="155"/>
      <c r="NFP534" s="155"/>
      <c r="NFQ534" s="155"/>
      <c r="NFR534" s="155"/>
      <c r="NFS534" s="155"/>
      <c r="NFT534" s="155"/>
      <c r="NFU534" s="155"/>
      <c r="NFV534" s="155"/>
      <c r="NFW534" s="155"/>
      <c r="NFX534" s="155"/>
      <c r="NFY534" s="155"/>
      <c r="NFZ534" s="155"/>
      <c r="NGA534" s="155"/>
      <c r="NGB534" s="155"/>
      <c r="NGC534" s="155"/>
      <c r="NGD534" s="155"/>
      <c r="NGE534" s="155"/>
      <c r="NGF534" s="155"/>
      <c r="NGG534" s="155"/>
      <c r="NGH534" s="155"/>
      <c r="NGI534" s="155"/>
      <c r="NGJ534" s="155"/>
      <c r="NGK534" s="155"/>
      <c r="NGL534" s="155"/>
      <c r="NGM534" s="155"/>
      <c r="NGN534" s="155"/>
      <c r="NGO534" s="155"/>
      <c r="NGP534" s="155"/>
      <c r="NGQ534" s="155"/>
      <c r="NGR534" s="155"/>
      <c r="NGS534" s="155"/>
      <c r="NGT534" s="155"/>
      <c r="NGU534" s="155"/>
      <c r="NGV534" s="155"/>
      <c r="NGW534" s="155"/>
      <c r="NGX534" s="155"/>
      <c r="NGY534" s="155"/>
      <c r="NGZ534" s="155"/>
      <c r="NHA534" s="155"/>
      <c r="NHB534" s="155"/>
      <c r="NHC534" s="155"/>
      <c r="NHD534" s="155"/>
      <c r="NHE534" s="155"/>
      <c r="NHF534" s="155"/>
      <c r="NHG534" s="155"/>
      <c r="NHH534" s="155"/>
      <c r="NHI534" s="155"/>
      <c r="NHJ534" s="155"/>
      <c r="NHK534" s="155"/>
      <c r="NHL534" s="155"/>
      <c r="NHM534" s="155"/>
      <c r="NHN534" s="155"/>
      <c r="NHO534" s="155"/>
      <c r="NHP534" s="155"/>
      <c r="NHQ534" s="155"/>
      <c r="NHR534" s="155"/>
      <c r="NHS534" s="155"/>
      <c r="NHT534" s="155"/>
      <c r="NHU534" s="155"/>
      <c r="NHV534" s="155"/>
      <c r="NHW534" s="155"/>
      <c r="NHX534" s="155"/>
      <c r="NHY534" s="155"/>
      <c r="NHZ534" s="155"/>
      <c r="NIA534" s="155"/>
      <c r="NIB534" s="155"/>
      <c r="NIC534" s="155"/>
      <c r="NID534" s="155"/>
      <c r="NIE534" s="155"/>
      <c r="NIF534" s="155"/>
      <c r="NIG534" s="155"/>
      <c r="NIH534" s="155"/>
      <c r="NII534" s="155"/>
      <c r="NIJ534" s="155"/>
      <c r="NIK534" s="155"/>
      <c r="NIL534" s="155"/>
      <c r="NIM534" s="155"/>
      <c r="NIN534" s="155"/>
      <c r="NIO534" s="155"/>
      <c r="NIP534" s="155"/>
      <c r="NIQ534" s="155"/>
      <c r="NIR534" s="155"/>
      <c r="NIS534" s="155"/>
      <c r="NIT534" s="155"/>
      <c r="NIU534" s="155"/>
      <c r="NIV534" s="155"/>
      <c r="NIW534" s="155"/>
      <c r="NIX534" s="155"/>
      <c r="NIY534" s="155"/>
      <c r="NIZ534" s="155"/>
      <c r="NJA534" s="155"/>
      <c r="NJB534" s="155"/>
      <c r="NJC534" s="155"/>
      <c r="NJD534" s="155"/>
      <c r="NJE534" s="155"/>
      <c r="NJF534" s="155"/>
      <c r="NJG534" s="155"/>
      <c r="NJH534" s="155"/>
      <c r="NJI534" s="155"/>
      <c r="NJJ534" s="155"/>
      <c r="NJK534" s="155"/>
      <c r="NJL534" s="155"/>
      <c r="NJM534" s="155"/>
      <c r="NJN534" s="155"/>
      <c r="NJO534" s="155"/>
      <c r="NJP534" s="155"/>
      <c r="NJQ534" s="155"/>
      <c r="NJR534" s="155"/>
      <c r="NJS534" s="155"/>
      <c r="NJT534" s="155"/>
      <c r="NJU534" s="155"/>
      <c r="NJV534" s="155"/>
      <c r="NJW534" s="155"/>
      <c r="NJX534" s="155"/>
      <c r="NJY534" s="155"/>
      <c r="NJZ534" s="155"/>
      <c r="NKA534" s="155"/>
      <c r="NKB534" s="155"/>
      <c r="NKC534" s="155"/>
      <c r="NKD534" s="155"/>
      <c r="NKE534" s="155"/>
      <c r="NKF534" s="155"/>
      <c r="NKG534" s="155"/>
      <c r="NKH534" s="155"/>
      <c r="NKI534" s="155"/>
      <c r="NKJ534" s="155"/>
      <c r="NKK534" s="155"/>
      <c r="NKL534" s="155"/>
      <c r="NKM534" s="155"/>
      <c r="NKN534" s="155"/>
      <c r="NKO534" s="155"/>
      <c r="NKP534" s="155"/>
      <c r="NKQ534" s="155"/>
      <c r="NKR534" s="155"/>
      <c r="NKS534" s="155"/>
      <c r="NKT534" s="155"/>
      <c r="NKU534" s="155"/>
      <c r="NKV534" s="155"/>
      <c r="NKW534" s="155"/>
      <c r="NKX534" s="155"/>
      <c r="NKY534" s="155"/>
      <c r="NKZ534" s="155"/>
      <c r="NLA534" s="155"/>
      <c r="NLB534" s="155"/>
      <c r="NLC534" s="155"/>
      <c r="NLD534" s="155"/>
      <c r="NLE534" s="155"/>
      <c r="NLF534" s="155"/>
      <c r="NLG534" s="155"/>
      <c r="NLH534" s="155"/>
      <c r="NLI534" s="155"/>
      <c r="NLJ534" s="155"/>
      <c r="NLK534" s="155"/>
      <c r="NLL534" s="155"/>
      <c r="NLM534" s="155"/>
      <c r="NLN534" s="155"/>
      <c r="NLO534" s="155"/>
      <c r="NLP534" s="155"/>
      <c r="NLQ534" s="155"/>
      <c r="NLR534" s="155"/>
      <c r="NLS534" s="155"/>
      <c r="NLT534" s="155"/>
      <c r="NLU534" s="155"/>
      <c r="NLV534" s="155"/>
      <c r="NLW534" s="155"/>
      <c r="NLX534" s="155"/>
      <c r="NLY534" s="155"/>
      <c r="NLZ534" s="155"/>
      <c r="NMA534" s="155"/>
      <c r="NMB534" s="155"/>
      <c r="NMC534" s="155"/>
      <c r="NMD534" s="155"/>
      <c r="NME534" s="155"/>
      <c r="NMF534" s="155"/>
      <c r="NMG534" s="155"/>
      <c r="NMH534" s="155"/>
      <c r="NMI534" s="155"/>
      <c r="NMJ534" s="155"/>
      <c r="NMK534" s="155"/>
      <c r="NML534" s="155"/>
      <c r="NMM534" s="155"/>
      <c r="NMN534" s="155"/>
      <c r="NMO534" s="155"/>
      <c r="NMP534" s="155"/>
      <c r="NMQ534" s="155"/>
      <c r="NMR534" s="155"/>
      <c r="NMS534" s="155"/>
      <c r="NMT534" s="155"/>
      <c r="NMU534" s="155"/>
      <c r="NMV534" s="155"/>
      <c r="NMW534" s="155"/>
      <c r="NMX534" s="155"/>
      <c r="NMY534" s="155"/>
      <c r="NMZ534" s="155"/>
      <c r="NNA534" s="155"/>
      <c r="NNB534" s="155"/>
      <c r="NNC534" s="155"/>
      <c r="NND534" s="155"/>
      <c r="NNE534" s="155"/>
      <c r="NNF534" s="155"/>
      <c r="NNG534" s="155"/>
      <c r="NNH534" s="155"/>
      <c r="NNI534" s="155"/>
      <c r="NNJ534" s="155"/>
      <c r="NNK534" s="155"/>
      <c r="NNL534" s="155"/>
      <c r="NNM534" s="155"/>
      <c r="NNN534" s="155"/>
      <c r="NNO534" s="155"/>
      <c r="NNP534" s="155"/>
      <c r="NNQ534" s="155"/>
      <c r="NNR534" s="155"/>
      <c r="NNS534" s="155"/>
      <c r="NNT534" s="155"/>
      <c r="NNU534" s="155"/>
      <c r="NNV534" s="155"/>
      <c r="NNW534" s="155"/>
      <c r="NNX534" s="155"/>
      <c r="NNY534" s="155"/>
      <c r="NNZ534" s="155"/>
      <c r="NOA534" s="155"/>
      <c r="NOB534" s="155"/>
      <c r="NOC534" s="155"/>
      <c r="NOD534" s="155"/>
      <c r="NOE534" s="155"/>
      <c r="NOF534" s="155"/>
      <c r="NOG534" s="155"/>
      <c r="NOH534" s="155"/>
      <c r="NOI534" s="155"/>
      <c r="NOJ534" s="155"/>
      <c r="NOK534" s="155"/>
      <c r="NOL534" s="155"/>
      <c r="NOM534" s="155"/>
      <c r="NON534" s="155"/>
      <c r="NOO534" s="155"/>
      <c r="NOP534" s="155"/>
      <c r="NOQ534" s="155"/>
      <c r="NOR534" s="155"/>
      <c r="NOS534" s="155"/>
      <c r="NOT534" s="155"/>
      <c r="NOU534" s="155"/>
      <c r="NOV534" s="155"/>
      <c r="NOW534" s="155"/>
      <c r="NOX534" s="155"/>
      <c r="NOY534" s="155"/>
      <c r="NOZ534" s="155"/>
      <c r="NPA534" s="155"/>
      <c r="NPB534" s="155"/>
      <c r="NPC534" s="155"/>
      <c r="NPD534" s="155"/>
      <c r="NPE534" s="155"/>
      <c r="NPF534" s="155"/>
      <c r="NPG534" s="155"/>
      <c r="NPH534" s="155"/>
      <c r="NPI534" s="155"/>
      <c r="NPJ534" s="155"/>
      <c r="NPK534" s="155"/>
      <c r="NPL534" s="155"/>
      <c r="NPM534" s="155"/>
      <c r="NPN534" s="155"/>
      <c r="NPO534" s="155"/>
      <c r="NPP534" s="155"/>
      <c r="NPQ534" s="155"/>
      <c r="NPR534" s="155"/>
      <c r="NPS534" s="155"/>
      <c r="NPT534" s="155"/>
      <c r="NPU534" s="155"/>
      <c r="NPV534" s="155"/>
      <c r="NPW534" s="155"/>
      <c r="NPX534" s="155"/>
      <c r="NPY534" s="155"/>
      <c r="NPZ534" s="155"/>
      <c r="NQA534" s="155"/>
      <c r="NQB534" s="155"/>
      <c r="NQC534" s="155"/>
      <c r="NQD534" s="155"/>
      <c r="NQE534" s="155"/>
      <c r="NQF534" s="155"/>
      <c r="NQG534" s="155"/>
      <c r="NQH534" s="155"/>
      <c r="NQI534" s="155"/>
      <c r="NQJ534" s="155"/>
      <c r="NQK534" s="155"/>
      <c r="NQL534" s="155"/>
      <c r="NQM534" s="155"/>
      <c r="NQN534" s="155"/>
      <c r="NQO534" s="155"/>
      <c r="NQP534" s="155"/>
      <c r="NQQ534" s="155"/>
      <c r="NQR534" s="155"/>
      <c r="NQS534" s="155"/>
      <c r="NQT534" s="155"/>
      <c r="NQU534" s="155"/>
      <c r="NQV534" s="155"/>
      <c r="NQW534" s="155"/>
      <c r="NQX534" s="155"/>
      <c r="NQY534" s="155"/>
      <c r="NQZ534" s="155"/>
      <c r="NRA534" s="155"/>
      <c r="NRB534" s="155"/>
      <c r="NRC534" s="155"/>
      <c r="NRD534" s="155"/>
      <c r="NRE534" s="155"/>
      <c r="NRF534" s="155"/>
      <c r="NRG534" s="155"/>
      <c r="NRH534" s="155"/>
      <c r="NRI534" s="155"/>
      <c r="NRJ534" s="155"/>
      <c r="NRK534" s="155"/>
      <c r="NRL534" s="155"/>
      <c r="NRM534" s="155"/>
      <c r="NRN534" s="155"/>
      <c r="NRO534" s="155"/>
      <c r="NRP534" s="155"/>
      <c r="NRQ534" s="155"/>
      <c r="NRR534" s="155"/>
      <c r="NRS534" s="155"/>
      <c r="NRT534" s="155"/>
      <c r="NRU534" s="155"/>
      <c r="NRV534" s="155"/>
      <c r="NRW534" s="155"/>
      <c r="NRX534" s="155"/>
      <c r="NRY534" s="155"/>
      <c r="NRZ534" s="155"/>
      <c r="NSA534" s="155"/>
      <c r="NSB534" s="155"/>
      <c r="NSC534" s="155"/>
      <c r="NSD534" s="155"/>
      <c r="NSE534" s="155"/>
      <c r="NSF534" s="155"/>
      <c r="NSG534" s="155"/>
      <c r="NSH534" s="155"/>
      <c r="NSI534" s="155"/>
      <c r="NSJ534" s="155"/>
      <c r="NSK534" s="155"/>
      <c r="NSL534" s="155"/>
      <c r="NSM534" s="155"/>
      <c r="NSN534" s="155"/>
      <c r="NSO534" s="155"/>
      <c r="NSP534" s="155"/>
      <c r="NSQ534" s="155"/>
      <c r="NSR534" s="155"/>
      <c r="NSS534" s="155"/>
      <c r="NST534" s="155"/>
      <c r="NSU534" s="155"/>
      <c r="NSV534" s="155"/>
      <c r="NSW534" s="155"/>
      <c r="NSX534" s="155"/>
      <c r="NSY534" s="155"/>
      <c r="NSZ534" s="155"/>
      <c r="NTA534" s="155"/>
      <c r="NTB534" s="155"/>
      <c r="NTC534" s="155"/>
      <c r="NTD534" s="155"/>
      <c r="NTE534" s="155"/>
      <c r="NTF534" s="155"/>
      <c r="NTG534" s="155"/>
      <c r="NTH534" s="155"/>
      <c r="NTI534" s="155"/>
      <c r="NTJ534" s="155"/>
      <c r="NTK534" s="155"/>
      <c r="NTL534" s="155"/>
      <c r="NTM534" s="155"/>
      <c r="NTN534" s="155"/>
      <c r="NTO534" s="155"/>
      <c r="NTP534" s="155"/>
      <c r="NTQ534" s="155"/>
      <c r="NTR534" s="155"/>
      <c r="NTS534" s="155"/>
      <c r="NTT534" s="155"/>
      <c r="NTU534" s="155"/>
      <c r="NTV534" s="155"/>
      <c r="NTW534" s="155"/>
      <c r="NTX534" s="155"/>
      <c r="NTY534" s="155"/>
      <c r="NTZ534" s="155"/>
      <c r="NUA534" s="155"/>
      <c r="NUB534" s="155"/>
      <c r="NUC534" s="155"/>
      <c r="NUD534" s="155"/>
      <c r="NUE534" s="155"/>
      <c r="NUF534" s="155"/>
      <c r="NUG534" s="155"/>
      <c r="NUH534" s="155"/>
      <c r="NUI534" s="155"/>
      <c r="NUJ534" s="155"/>
      <c r="NUK534" s="155"/>
      <c r="NUL534" s="155"/>
      <c r="NUM534" s="155"/>
      <c r="NUN534" s="155"/>
      <c r="NUO534" s="155"/>
      <c r="NUP534" s="155"/>
      <c r="NUQ534" s="155"/>
      <c r="NUR534" s="155"/>
      <c r="NUS534" s="155"/>
      <c r="NUT534" s="155"/>
      <c r="NUU534" s="155"/>
      <c r="NUV534" s="155"/>
      <c r="NUW534" s="155"/>
      <c r="NUX534" s="155"/>
      <c r="NUY534" s="155"/>
      <c r="NUZ534" s="155"/>
      <c r="NVA534" s="155"/>
      <c r="NVB534" s="155"/>
      <c r="NVC534" s="155"/>
      <c r="NVD534" s="155"/>
      <c r="NVE534" s="155"/>
      <c r="NVF534" s="155"/>
      <c r="NVG534" s="155"/>
      <c r="NVH534" s="155"/>
      <c r="NVI534" s="155"/>
      <c r="NVJ534" s="155"/>
      <c r="NVK534" s="155"/>
      <c r="NVL534" s="155"/>
      <c r="NVM534" s="155"/>
      <c r="NVN534" s="155"/>
      <c r="NVO534" s="155"/>
      <c r="NVP534" s="155"/>
      <c r="NVQ534" s="155"/>
      <c r="NVR534" s="155"/>
      <c r="NVS534" s="155"/>
      <c r="NVT534" s="155"/>
      <c r="NVU534" s="155"/>
      <c r="NVV534" s="155"/>
      <c r="NVW534" s="155"/>
      <c r="NVX534" s="155"/>
      <c r="NVY534" s="155"/>
      <c r="NVZ534" s="155"/>
      <c r="NWA534" s="155"/>
      <c r="NWB534" s="155"/>
      <c r="NWC534" s="155"/>
      <c r="NWD534" s="155"/>
      <c r="NWE534" s="155"/>
      <c r="NWF534" s="155"/>
      <c r="NWG534" s="155"/>
      <c r="NWH534" s="155"/>
      <c r="NWI534" s="155"/>
      <c r="NWJ534" s="155"/>
      <c r="NWK534" s="155"/>
      <c r="NWL534" s="155"/>
      <c r="NWM534" s="155"/>
      <c r="NWN534" s="155"/>
      <c r="NWO534" s="155"/>
      <c r="NWP534" s="155"/>
      <c r="NWQ534" s="155"/>
      <c r="NWR534" s="155"/>
      <c r="NWS534" s="155"/>
      <c r="NWT534" s="155"/>
      <c r="NWU534" s="155"/>
      <c r="NWV534" s="155"/>
      <c r="NWW534" s="155"/>
      <c r="NWX534" s="155"/>
      <c r="NWY534" s="155"/>
      <c r="NWZ534" s="155"/>
      <c r="NXA534" s="155"/>
      <c r="NXB534" s="155"/>
      <c r="NXC534" s="155"/>
      <c r="NXD534" s="155"/>
      <c r="NXE534" s="155"/>
      <c r="NXF534" s="155"/>
      <c r="NXG534" s="155"/>
      <c r="NXH534" s="155"/>
      <c r="NXI534" s="155"/>
      <c r="NXJ534" s="155"/>
      <c r="NXK534" s="155"/>
      <c r="NXL534" s="155"/>
      <c r="NXM534" s="155"/>
      <c r="NXN534" s="155"/>
      <c r="NXO534" s="155"/>
      <c r="NXP534" s="155"/>
      <c r="NXQ534" s="155"/>
      <c r="NXR534" s="155"/>
      <c r="NXS534" s="155"/>
      <c r="NXT534" s="155"/>
      <c r="NXU534" s="155"/>
      <c r="NXV534" s="155"/>
      <c r="NXW534" s="155"/>
      <c r="NXX534" s="155"/>
      <c r="NXY534" s="155"/>
      <c r="NXZ534" s="155"/>
      <c r="NYA534" s="155"/>
      <c r="NYB534" s="155"/>
      <c r="NYC534" s="155"/>
      <c r="NYD534" s="155"/>
      <c r="NYE534" s="155"/>
      <c r="NYF534" s="155"/>
      <c r="NYG534" s="155"/>
      <c r="NYH534" s="155"/>
      <c r="NYI534" s="155"/>
      <c r="NYJ534" s="155"/>
      <c r="NYK534" s="155"/>
      <c r="NYL534" s="155"/>
      <c r="NYM534" s="155"/>
      <c r="NYN534" s="155"/>
      <c r="NYO534" s="155"/>
      <c r="NYP534" s="155"/>
      <c r="NYQ534" s="155"/>
      <c r="NYR534" s="155"/>
      <c r="NYS534" s="155"/>
      <c r="NYT534" s="155"/>
      <c r="NYU534" s="155"/>
      <c r="NYV534" s="155"/>
      <c r="NYW534" s="155"/>
      <c r="NYX534" s="155"/>
      <c r="NYY534" s="155"/>
      <c r="NYZ534" s="155"/>
      <c r="NZA534" s="155"/>
      <c r="NZB534" s="155"/>
      <c r="NZC534" s="155"/>
      <c r="NZD534" s="155"/>
      <c r="NZE534" s="155"/>
      <c r="NZF534" s="155"/>
      <c r="NZG534" s="155"/>
      <c r="NZH534" s="155"/>
      <c r="NZI534" s="155"/>
      <c r="NZJ534" s="155"/>
      <c r="NZK534" s="155"/>
      <c r="NZL534" s="155"/>
      <c r="NZM534" s="155"/>
      <c r="NZN534" s="155"/>
      <c r="NZO534" s="155"/>
      <c r="NZP534" s="155"/>
      <c r="NZQ534" s="155"/>
      <c r="NZR534" s="155"/>
      <c r="NZS534" s="155"/>
      <c r="NZT534" s="155"/>
      <c r="NZU534" s="155"/>
      <c r="NZV534" s="155"/>
      <c r="NZW534" s="155"/>
      <c r="NZX534" s="155"/>
      <c r="NZY534" s="155"/>
      <c r="NZZ534" s="155"/>
      <c r="OAA534" s="155"/>
      <c r="OAB534" s="155"/>
      <c r="OAC534" s="155"/>
      <c r="OAD534" s="155"/>
      <c r="OAE534" s="155"/>
      <c r="OAF534" s="155"/>
      <c r="OAG534" s="155"/>
      <c r="OAH534" s="155"/>
      <c r="OAI534" s="155"/>
      <c r="OAJ534" s="155"/>
      <c r="OAK534" s="155"/>
      <c r="OAL534" s="155"/>
      <c r="OAM534" s="155"/>
      <c r="OAN534" s="155"/>
      <c r="OAO534" s="155"/>
      <c r="OAP534" s="155"/>
      <c r="OAQ534" s="155"/>
      <c r="OAR534" s="155"/>
      <c r="OAS534" s="155"/>
      <c r="OAT534" s="155"/>
      <c r="OAU534" s="155"/>
      <c r="OAV534" s="155"/>
      <c r="OAW534" s="155"/>
      <c r="OAX534" s="155"/>
      <c r="OAY534" s="155"/>
      <c r="OAZ534" s="155"/>
      <c r="OBA534" s="155"/>
      <c r="OBB534" s="155"/>
      <c r="OBC534" s="155"/>
      <c r="OBD534" s="155"/>
      <c r="OBE534" s="155"/>
      <c r="OBF534" s="155"/>
      <c r="OBG534" s="155"/>
      <c r="OBH534" s="155"/>
      <c r="OBI534" s="155"/>
      <c r="OBJ534" s="155"/>
      <c r="OBK534" s="155"/>
      <c r="OBL534" s="155"/>
      <c r="OBM534" s="155"/>
      <c r="OBN534" s="155"/>
      <c r="OBO534" s="155"/>
      <c r="OBP534" s="155"/>
      <c r="OBQ534" s="155"/>
      <c r="OBR534" s="155"/>
      <c r="OBS534" s="155"/>
      <c r="OBT534" s="155"/>
      <c r="OBU534" s="155"/>
      <c r="OBV534" s="155"/>
      <c r="OBW534" s="155"/>
      <c r="OBX534" s="155"/>
      <c r="OBY534" s="155"/>
      <c r="OBZ534" s="155"/>
      <c r="OCA534" s="155"/>
      <c r="OCB534" s="155"/>
      <c r="OCC534" s="155"/>
      <c r="OCD534" s="155"/>
      <c r="OCE534" s="155"/>
      <c r="OCF534" s="155"/>
      <c r="OCG534" s="155"/>
      <c r="OCH534" s="155"/>
      <c r="OCI534" s="155"/>
      <c r="OCJ534" s="155"/>
      <c r="OCK534" s="155"/>
      <c r="OCL534" s="155"/>
      <c r="OCM534" s="155"/>
      <c r="OCN534" s="155"/>
      <c r="OCO534" s="155"/>
      <c r="OCP534" s="155"/>
      <c r="OCQ534" s="155"/>
      <c r="OCR534" s="155"/>
      <c r="OCS534" s="155"/>
      <c r="OCT534" s="155"/>
      <c r="OCU534" s="155"/>
      <c r="OCV534" s="155"/>
      <c r="OCW534" s="155"/>
      <c r="OCX534" s="155"/>
      <c r="OCY534" s="155"/>
      <c r="OCZ534" s="155"/>
      <c r="ODA534" s="155"/>
      <c r="ODB534" s="155"/>
      <c r="ODC534" s="155"/>
      <c r="ODD534" s="155"/>
      <c r="ODE534" s="155"/>
      <c r="ODF534" s="155"/>
      <c r="ODG534" s="155"/>
      <c r="ODH534" s="155"/>
      <c r="ODI534" s="155"/>
      <c r="ODJ534" s="155"/>
      <c r="ODK534" s="155"/>
      <c r="ODL534" s="155"/>
      <c r="ODM534" s="155"/>
      <c r="ODN534" s="155"/>
      <c r="ODO534" s="155"/>
      <c r="ODP534" s="155"/>
      <c r="ODQ534" s="155"/>
      <c r="ODR534" s="155"/>
      <c r="ODS534" s="155"/>
      <c r="ODT534" s="155"/>
      <c r="ODU534" s="155"/>
      <c r="ODV534" s="155"/>
      <c r="ODW534" s="155"/>
      <c r="ODX534" s="155"/>
      <c r="ODY534" s="155"/>
      <c r="ODZ534" s="155"/>
      <c r="OEA534" s="155"/>
      <c r="OEB534" s="155"/>
      <c r="OEC534" s="155"/>
      <c r="OED534" s="155"/>
      <c r="OEE534" s="155"/>
      <c r="OEF534" s="155"/>
      <c r="OEG534" s="155"/>
      <c r="OEH534" s="155"/>
      <c r="OEI534" s="155"/>
      <c r="OEJ534" s="155"/>
      <c r="OEK534" s="155"/>
      <c r="OEL534" s="155"/>
      <c r="OEM534" s="155"/>
      <c r="OEN534" s="155"/>
      <c r="OEO534" s="155"/>
      <c r="OEP534" s="155"/>
      <c r="OEQ534" s="155"/>
      <c r="OER534" s="155"/>
      <c r="OES534" s="155"/>
      <c r="OET534" s="155"/>
      <c r="OEU534" s="155"/>
      <c r="OEV534" s="155"/>
      <c r="OEW534" s="155"/>
      <c r="OEX534" s="155"/>
      <c r="OEY534" s="155"/>
      <c r="OEZ534" s="155"/>
      <c r="OFA534" s="155"/>
      <c r="OFB534" s="155"/>
      <c r="OFC534" s="155"/>
      <c r="OFD534" s="155"/>
      <c r="OFE534" s="155"/>
      <c r="OFF534" s="155"/>
      <c r="OFG534" s="155"/>
      <c r="OFH534" s="155"/>
      <c r="OFI534" s="155"/>
      <c r="OFJ534" s="155"/>
      <c r="OFK534" s="155"/>
      <c r="OFL534" s="155"/>
      <c r="OFM534" s="155"/>
      <c r="OFN534" s="155"/>
      <c r="OFO534" s="155"/>
      <c r="OFP534" s="155"/>
      <c r="OFQ534" s="155"/>
      <c r="OFR534" s="155"/>
      <c r="OFS534" s="155"/>
      <c r="OFT534" s="155"/>
      <c r="OFU534" s="155"/>
      <c r="OFV534" s="155"/>
      <c r="OFW534" s="155"/>
      <c r="OFX534" s="155"/>
      <c r="OFY534" s="155"/>
      <c r="OFZ534" s="155"/>
      <c r="OGA534" s="155"/>
      <c r="OGB534" s="155"/>
      <c r="OGC534" s="155"/>
      <c r="OGD534" s="155"/>
      <c r="OGE534" s="155"/>
      <c r="OGF534" s="155"/>
      <c r="OGG534" s="155"/>
      <c r="OGH534" s="155"/>
      <c r="OGI534" s="155"/>
      <c r="OGJ534" s="155"/>
      <c r="OGK534" s="155"/>
      <c r="OGL534" s="155"/>
      <c r="OGM534" s="155"/>
      <c r="OGN534" s="155"/>
      <c r="OGO534" s="155"/>
      <c r="OGP534" s="155"/>
      <c r="OGQ534" s="155"/>
      <c r="OGR534" s="155"/>
      <c r="OGS534" s="155"/>
      <c r="OGT534" s="155"/>
      <c r="OGU534" s="155"/>
      <c r="OGV534" s="155"/>
      <c r="OGW534" s="155"/>
      <c r="OGX534" s="155"/>
      <c r="OGY534" s="155"/>
      <c r="OGZ534" s="155"/>
      <c r="OHA534" s="155"/>
      <c r="OHB534" s="155"/>
      <c r="OHC534" s="155"/>
      <c r="OHD534" s="155"/>
      <c r="OHE534" s="155"/>
      <c r="OHF534" s="155"/>
      <c r="OHG534" s="155"/>
      <c r="OHH534" s="155"/>
      <c r="OHI534" s="155"/>
      <c r="OHJ534" s="155"/>
      <c r="OHK534" s="155"/>
      <c r="OHL534" s="155"/>
      <c r="OHM534" s="155"/>
      <c r="OHN534" s="155"/>
      <c r="OHO534" s="155"/>
      <c r="OHP534" s="155"/>
      <c r="OHQ534" s="155"/>
      <c r="OHR534" s="155"/>
      <c r="OHS534" s="155"/>
      <c r="OHT534" s="155"/>
      <c r="OHU534" s="155"/>
      <c r="OHV534" s="155"/>
      <c r="OHW534" s="155"/>
      <c r="OHX534" s="155"/>
      <c r="OHY534" s="155"/>
      <c r="OHZ534" s="155"/>
      <c r="OIA534" s="155"/>
      <c r="OIB534" s="155"/>
      <c r="OIC534" s="155"/>
      <c r="OID534" s="155"/>
      <c r="OIE534" s="155"/>
      <c r="OIF534" s="155"/>
      <c r="OIG534" s="155"/>
      <c r="OIH534" s="155"/>
      <c r="OII534" s="155"/>
      <c r="OIJ534" s="155"/>
      <c r="OIK534" s="155"/>
      <c r="OIL534" s="155"/>
      <c r="OIM534" s="155"/>
      <c r="OIN534" s="155"/>
      <c r="OIO534" s="155"/>
      <c r="OIP534" s="155"/>
      <c r="OIQ534" s="155"/>
      <c r="OIR534" s="155"/>
      <c r="OIS534" s="155"/>
      <c r="OIT534" s="155"/>
      <c r="OIU534" s="155"/>
      <c r="OIV534" s="155"/>
      <c r="OIW534" s="155"/>
      <c r="OIX534" s="155"/>
      <c r="OIY534" s="155"/>
      <c r="OIZ534" s="155"/>
      <c r="OJA534" s="155"/>
      <c r="OJB534" s="155"/>
      <c r="OJC534" s="155"/>
      <c r="OJD534" s="155"/>
      <c r="OJE534" s="155"/>
      <c r="OJF534" s="155"/>
      <c r="OJG534" s="155"/>
      <c r="OJH534" s="155"/>
      <c r="OJI534" s="155"/>
      <c r="OJJ534" s="155"/>
      <c r="OJK534" s="155"/>
      <c r="OJL534" s="155"/>
      <c r="OJM534" s="155"/>
      <c r="OJN534" s="155"/>
      <c r="OJO534" s="155"/>
      <c r="OJP534" s="155"/>
      <c r="OJQ534" s="155"/>
      <c r="OJR534" s="155"/>
      <c r="OJS534" s="155"/>
      <c r="OJT534" s="155"/>
      <c r="OJU534" s="155"/>
      <c r="OJV534" s="155"/>
      <c r="OJW534" s="155"/>
      <c r="OJX534" s="155"/>
      <c r="OJY534" s="155"/>
      <c r="OJZ534" s="155"/>
      <c r="OKA534" s="155"/>
      <c r="OKB534" s="155"/>
      <c r="OKC534" s="155"/>
      <c r="OKD534" s="155"/>
      <c r="OKE534" s="155"/>
      <c r="OKF534" s="155"/>
      <c r="OKG534" s="155"/>
      <c r="OKH534" s="155"/>
      <c r="OKI534" s="155"/>
      <c r="OKJ534" s="155"/>
      <c r="OKK534" s="155"/>
      <c r="OKL534" s="155"/>
      <c r="OKM534" s="155"/>
      <c r="OKN534" s="155"/>
      <c r="OKO534" s="155"/>
      <c r="OKP534" s="155"/>
      <c r="OKQ534" s="155"/>
      <c r="OKR534" s="155"/>
      <c r="OKS534" s="155"/>
      <c r="OKT534" s="155"/>
      <c r="OKU534" s="155"/>
      <c r="OKV534" s="155"/>
      <c r="OKW534" s="155"/>
      <c r="OKX534" s="155"/>
      <c r="OKY534" s="155"/>
      <c r="OKZ534" s="155"/>
      <c r="OLA534" s="155"/>
      <c r="OLB534" s="155"/>
      <c r="OLC534" s="155"/>
      <c r="OLD534" s="155"/>
      <c r="OLE534" s="155"/>
      <c r="OLF534" s="155"/>
      <c r="OLG534" s="155"/>
      <c r="OLH534" s="155"/>
      <c r="OLI534" s="155"/>
      <c r="OLJ534" s="155"/>
      <c r="OLK534" s="155"/>
      <c r="OLL534" s="155"/>
      <c r="OLM534" s="155"/>
      <c r="OLN534" s="155"/>
      <c r="OLO534" s="155"/>
      <c r="OLP534" s="155"/>
      <c r="OLQ534" s="155"/>
      <c r="OLR534" s="155"/>
      <c r="OLS534" s="155"/>
      <c r="OLT534" s="155"/>
      <c r="OLU534" s="155"/>
      <c r="OLV534" s="155"/>
      <c r="OLW534" s="155"/>
      <c r="OLX534" s="155"/>
      <c r="OLY534" s="155"/>
      <c r="OLZ534" s="155"/>
      <c r="OMA534" s="155"/>
      <c r="OMB534" s="155"/>
      <c r="OMC534" s="155"/>
      <c r="OMD534" s="155"/>
      <c r="OME534" s="155"/>
      <c r="OMF534" s="155"/>
      <c r="OMG534" s="155"/>
      <c r="OMH534" s="155"/>
      <c r="OMI534" s="155"/>
      <c r="OMJ534" s="155"/>
      <c r="OMK534" s="155"/>
      <c r="OML534" s="155"/>
      <c r="OMM534" s="155"/>
      <c r="OMN534" s="155"/>
      <c r="OMO534" s="155"/>
      <c r="OMP534" s="155"/>
      <c r="OMQ534" s="155"/>
      <c r="OMR534" s="155"/>
      <c r="OMS534" s="155"/>
      <c r="OMT534" s="155"/>
      <c r="OMU534" s="155"/>
      <c r="OMV534" s="155"/>
      <c r="OMW534" s="155"/>
      <c r="OMX534" s="155"/>
      <c r="OMY534" s="155"/>
      <c r="OMZ534" s="155"/>
      <c r="ONA534" s="155"/>
      <c r="ONB534" s="155"/>
      <c r="ONC534" s="155"/>
      <c r="OND534" s="155"/>
      <c r="ONE534" s="155"/>
      <c r="ONF534" s="155"/>
      <c r="ONG534" s="155"/>
      <c r="ONH534" s="155"/>
      <c r="ONI534" s="155"/>
      <c r="ONJ534" s="155"/>
      <c r="ONK534" s="155"/>
      <c r="ONL534" s="155"/>
      <c r="ONM534" s="155"/>
      <c r="ONN534" s="155"/>
      <c r="ONO534" s="155"/>
      <c r="ONP534" s="155"/>
      <c r="ONQ534" s="155"/>
      <c r="ONR534" s="155"/>
      <c r="ONS534" s="155"/>
      <c r="ONT534" s="155"/>
      <c r="ONU534" s="155"/>
      <c r="ONV534" s="155"/>
      <c r="ONW534" s="155"/>
      <c r="ONX534" s="155"/>
      <c r="ONY534" s="155"/>
      <c r="ONZ534" s="155"/>
      <c r="OOA534" s="155"/>
      <c r="OOB534" s="155"/>
      <c r="OOC534" s="155"/>
      <c r="OOD534" s="155"/>
      <c r="OOE534" s="155"/>
      <c r="OOF534" s="155"/>
      <c r="OOG534" s="155"/>
      <c r="OOH534" s="155"/>
      <c r="OOI534" s="155"/>
      <c r="OOJ534" s="155"/>
      <c r="OOK534" s="155"/>
      <c r="OOL534" s="155"/>
      <c r="OOM534" s="155"/>
      <c r="OON534" s="155"/>
      <c r="OOO534" s="155"/>
      <c r="OOP534" s="155"/>
      <c r="OOQ534" s="155"/>
      <c r="OOR534" s="155"/>
      <c r="OOS534" s="155"/>
      <c r="OOT534" s="155"/>
      <c r="OOU534" s="155"/>
      <c r="OOV534" s="155"/>
      <c r="OOW534" s="155"/>
      <c r="OOX534" s="155"/>
      <c r="OOY534" s="155"/>
      <c r="OOZ534" s="155"/>
      <c r="OPA534" s="155"/>
      <c r="OPB534" s="155"/>
      <c r="OPC534" s="155"/>
      <c r="OPD534" s="155"/>
      <c r="OPE534" s="155"/>
      <c r="OPF534" s="155"/>
      <c r="OPG534" s="155"/>
      <c r="OPH534" s="155"/>
      <c r="OPI534" s="155"/>
      <c r="OPJ534" s="155"/>
      <c r="OPK534" s="155"/>
      <c r="OPL534" s="155"/>
      <c r="OPM534" s="155"/>
      <c r="OPN534" s="155"/>
      <c r="OPO534" s="155"/>
      <c r="OPP534" s="155"/>
      <c r="OPQ534" s="155"/>
      <c r="OPR534" s="155"/>
      <c r="OPS534" s="155"/>
      <c r="OPT534" s="155"/>
      <c r="OPU534" s="155"/>
      <c r="OPV534" s="155"/>
      <c r="OPW534" s="155"/>
      <c r="OPX534" s="155"/>
      <c r="OPY534" s="155"/>
      <c r="OPZ534" s="155"/>
      <c r="OQA534" s="155"/>
      <c r="OQB534" s="155"/>
      <c r="OQC534" s="155"/>
      <c r="OQD534" s="155"/>
      <c r="OQE534" s="155"/>
      <c r="OQF534" s="155"/>
      <c r="OQG534" s="155"/>
      <c r="OQH534" s="155"/>
      <c r="OQI534" s="155"/>
      <c r="OQJ534" s="155"/>
      <c r="OQK534" s="155"/>
      <c r="OQL534" s="155"/>
      <c r="OQM534" s="155"/>
      <c r="OQN534" s="155"/>
      <c r="OQO534" s="155"/>
      <c r="OQP534" s="155"/>
      <c r="OQQ534" s="155"/>
      <c r="OQR534" s="155"/>
      <c r="OQS534" s="155"/>
      <c r="OQT534" s="155"/>
      <c r="OQU534" s="155"/>
      <c r="OQV534" s="155"/>
      <c r="OQW534" s="155"/>
      <c r="OQX534" s="155"/>
      <c r="OQY534" s="155"/>
      <c r="OQZ534" s="155"/>
      <c r="ORA534" s="155"/>
      <c r="ORB534" s="155"/>
      <c r="ORC534" s="155"/>
      <c r="ORD534" s="155"/>
      <c r="ORE534" s="155"/>
      <c r="ORF534" s="155"/>
      <c r="ORG534" s="155"/>
      <c r="ORH534" s="155"/>
      <c r="ORI534" s="155"/>
      <c r="ORJ534" s="155"/>
      <c r="ORK534" s="155"/>
      <c r="ORL534" s="155"/>
      <c r="ORM534" s="155"/>
      <c r="ORN534" s="155"/>
      <c r="ORO534" s="155"/>
      <c r="ORP534" s="155"/>
      <c r="ORQ534" s="155"/>
      <c r="ORR534" s="155"/>
      <c r="ORS534" s="155"/>
      <c r="ORT534" s="155"/>
      <c r="ORU534" s="155"/>
      <c r="ORV534" s="155"/>
      <c r="ORW534" s="155"/>
      <c r="ORX534" s="155"/>
      <c r="ORY534" s="155"/>
      <c r="ORZ534" s="155"/>
      <c r="OSA534" s="155"/>
      <c r="OSB534" s="155"/>
      <c r="OSC534" s="155"/>
      <c r="OSD534" s="155"/>
      <c r="OSE534" s="155"/>
      <c r="OSF534" s="155"/>
      <c r="OSG534" s="155"/>
      <c r="OSH534" s="155"/>
      <c r="OSI534" s="155"/>
      <c r="OSJ534" s="155"/>
      <c r="OSK534" s="155"/>
      <c r="OSL534" s="155"/>
      <c r="OSM534" s="155"/>
      <c r="OSN534" s="155"/>
      <c r="OSO534" s="155"/>
      <c r="OSP534" s="155"/>
      <c r="OSQ534" s="155"/>
      <c r="OSR534" s="155"/>
      <c r="OSS534" s="155"/>
      <c r="OST534" s="155"/>
      <c r="OSU534" s="155"/>
      <c r="OSV534" s="155"/>
      <c r="OSW534" s="155"/>
      <c r="OSX534" s="155"/>
      <c r="OSY534" s="155"/>
      <c r="OSZ534" s="155"/>
      <c r="OTA534" s="155"/>
      <c r="OTB534" s="155"/>
      <c r="OTC534" s="155"/>
      <c r="OTD534" s="155"/>
      <c r="OTE534" s="155"/>
      <c r="OTF534" s="155"/>
      <c r="OTG534" s="155"/>
      <c r="OTH534" s="155"/>
      <c r="OTI534" s="155"/>
      <c r="OTJ534" s="155"/>
      <c r="OTK534" s="155"/>
      <c r="OTL534" s="155"/>
      <c r="OTM534" s="155"/>
      <c r="OTN534" s="155"/>
      <c r="OTO534" s="155"/>
      <c r="OTP534" s="155"/>
      <c r="OTQ534" s="155"/>
      <c r="OTR534" s="155"/>
      <c r="OTS534" s="155"/>
      <c r="OTT534" s="155"/>
      <c r="OTU534" s="155"/>
      <c r="OTV534" s="155"/>
      <c r="OTW534" s="155"/>
      <c r="OTX534" s="155"/>
      <c r="OTY534" s="155"/>
      <c r="OTZ534" s="155"/>
      <c r="OUA534" s="155"/>
      <c r="OUB534" s="155"/>
      <c r="OUC534" s="155"/>
      <c r="OUD534" s="155"/>
      <c r="OUE534" s="155"/>
      <c r="OUF534" s="155"/>
      <c r="OUG534" s="155"/>
      <c r="OUH534" s="155"/>
      <c r="OUI534" s="155"/>
      <c r="OUJ534" s="155"/>
      <c r="OUK534" s="155"/>
      <c r="OUL534" s="155"/>
      <c r="OUM534" s="155"/>
      <c r="OUN534" s="155"/>
      <c r="OUO534" s="155"/>
      <c r="OUP534" s="155"/>
      <c r="OUQ534" s="155"/>
      <c r="OUR534" s="155"/>
      <c r="OUS534" s="155"/>
      <c r="OUT534" s="155"/>
      <c r="OUU534" s="155"/>
      <c r="OUV534" s="155"/>
      <c r="OUW534" s="155"/>
      <c r="OUX534" s="155"/>
      <c r="OUY534" s="155"/>
      <c r="OUZ534" s="155"/>
      <c r="OVA534" s="155"/>
      <c r="OVB534" s="155"/>
      <c r="OVC534" s="155"/>
      <c r="OVD534" s="155"/>
      <c r="OVE534" s="155"/>
      <c r="OVF534" s="155"/>
      <c r="OVG534" s="155"/>
      <c r="OVH534" s="155"/>
      <c r="OVI534" s="155"/>
      <c r="OVJ534" s="155"/>
      <c r="OVK534" s="155"/>
      <c r="OVL534" s="155"/>
      <c r="OVM534" s="155"/>
      <c r="OVN534" s="155"/>
      <c r="OVO534" s="155"/>
      <c r="OVP534" s="155"/>
      <c r="OVQ534" s="155"/>
      <c r="OVR534" s="155"/>
      <c r="OVS534" s="155"/>
      <c r="OVT534" s="155"/>
      <c r="OVU534" s="155"/>
      <c r="OVV534" s="155"/>
      <c r="OVW534" s="155"/>
      <c r="OVX534" s="155"/>
      <c r="OVY534" s="155"/>
      <c r="OVZ534" s="155"/>
      <c r="OWA534" s="155"/>
      <c r="OWB534" s="155"/>
      <c r="OWC534" s="155"/>
      <c r="OWD534" s="155"/>
      <c r="OWE534" s="155"/>
      <c r="OWF534" s="155"/>
      <c r="OWG534" s="155"/>
      <c r="OWH534" s="155"/>
      <c r="OWI534" s="155"/>
      <c r="OWJ534" s="155"/>
      <c r="OWK534" s="155"/>
      <c r="OWL534" s="155"/>
      <c r="OWM534" s="155"/>
      <c r="OWN534" s="155"/>
      <c r="OWO534" s="155"/>
      <c r="OWP534" s="155"/>
      <c r="OWQ534" s="155"/>
      <c r="OWR534" s="155"/>
      <c r="OWS534" s="155"/>
      <c r="OWT534" s="155"/>
      <c r="OWU534" s="155"/>
      <c r="OWV534" s="155"/>
      <c r="OWW534" s="155"/>
      <c r="OWX534" s="155"/>
      <c r="OWY534" s="155"/>
      <c r="OWZ534" s="155"/>
      <c r="OXA534" s="155"/>
      <c r="OXB534" s="155"/>
      <c r="OXC534" s="155"/>
      <c r="OXD534" s="155"/>
      <c r="OXE534" s="155"/>
      <c r="OXF534" s="155"/>
      <c r="OXG534" s="155"/>
      <c r="OXH534" s="155"/>
      <c r="OXI534" s="155"/>
      <c r="OXJ534" s="155"/>
      <c r="OXK534" s="155"/>
      <c r="OXL534" s="155"/>
      <c r="OXM534" s="155"/>
      <c r="OXN534" s="155"/>
      <c r="OXO534" s="155"/>
      <c r="OXP534" s="155"/>
      <c r="OXQ534" s="155"/>
      <c r="OXR534" s="155"/>
      <c r="OXS534" s="155"/>
      <c r="OXT534" s="155"/>
      <c r="OXU534" s="155"/>
      <c r="OXV534" s="155"/>
      <c r="OXW534" s="155"/>
      <c r="OXX534" s="155"/>
      <c r="OXY534" s="155"/>
      <c r="OXZ534" s="155"/>
      <c r="OYA534" s="155"/>
      <c r="OYB534" s="155"/>
      <c r="OYC534" s="155"/>
      <c r="OYD534" s="155"/>
      <c r="OYE534" s="155"/>
      <c r="OYF534" s="155"/>
      <c r="OYG534" s="155"/>
      <c r="OYH534" s="155"/>
      <c r="OYI534" s="155"/>
      <c r="OYJ534" s="155"/>
      <c r="OYK534" s="155"/>
      <c r="OYL534" s="155"/>
      <c r="OYM534" s="155"/>
      <c r="OYN534" s="155"/>
      <c r="OYO534" s="155"/>
      <c r="OYP534" s="155"/>
      <c r="OYQ534" s="155"/>
      <c r="OYR534" s="155"/>
      <c r="OYS534" s="155"/>
      <c r="OYT534" s="155"/>
      <c r="OYU534" s="155"/>
      <c r="OYV534" s="155"/>
      <c r="OYW534" s="155"/>
      <c r="OYX534" s="155"/>
      <c r="OYY534" s="155"/>
      <c r="OYZ534" s="155"/>
      <c r="OZA534" s="155"/>
      <c r="OZB534" s="155"/>
      <c r="OZC534" s="155"/>
      <c r="OZD534" s="155"/>
      <c r="OZE534" s="155"/>
      <c r="OZF534" s="155"/>
      <c r="OZG534" s="155"/>
      <c r="OZH534" s="155"/>
      <c r="OZI534" s="155"/>
      <c r="OZJ534" s="155"/>
      <c r="OZK534" s="155"/>
      <c r="OZL534" s="155"/>
      <c r="OZM534" s="155"/>
      <c r="OZN534" s="155"/>
      <c r="OZO534" s="155"/>
      <c r="OZP534" s="155"/>
      <c r="OZQ534" s="155"/>
      <c r="OZR534" s="155"/>
      <c r="OZS534" s="155"/>
      <c r="OZT534" s="155"/>
      <c r="OZU534" s="155"/>
      <c r="OZV534" s="155"/>
      <c r="OZW534" s="155"/>
      <c r="OZX534" s="155"/>
      <c r="OZY534" s="155"/>
      <c r="OZZ534" s="155"/>
      <c r="PAA534" s="155"/>
      <c r="PAB534" s="155"/>
      <c r="PAC534" s="155"/>
      <c r="PAD534" s="155"/>
      <c r="PAE534" s="155"/>
      <c r="PAF534" s="155"/>
      <c r="PAG534" s="155"/>
      <c r="PAH534" s="155"/>
      <c r="PAI534" s="155"/>
      <c r="PAJ534" s="155"/>
      <c r="PAK534" s="155"/>
      <c r="PAL534" s="155"/>
      <c r="PAM534" s="155"/>
      <c r="PAN534" s="155"/>
      <c r="PAO534" s="155"/>
      <c r="PAP534" s="155"/>
      <c r="PAQ534" s="155"/>
      <c r="PAR534" s="155"/>
      <c r="PAS534" s="155"/>
      <c r="PAT534" s="155"/>
      <c r="PAU534" s="155"/>
      <c r="PAV534" s="155"/>
      <c r="PAW534" s="155"/>
      <c r="PAX534" s="155"/>
      <c r="PAY534" s="155"/>
      <c r="PAZ534" s="155"/>
      <c r="PBA534" s="155"/>
      <c r="PBB534" s="155"/>
      <c r="PBC534" s="155"/>
      <c r="PBD534" s="155"/>
      <c r="PBE534" s="155"/>
      <c r="PBF534" s="155"/>
      <c r="PBG534" s="155"/>
      <c r="PBH534" s="155"/>
      <c r="PBI534" s="155"/>
      <c r="PBJ534" s="155"/>
      <c r="PBK534" s="155"/>
      <c r="PBL534" s="155"/>
      <c r="PBM534" s="155"/>
      <c r="PBN534" s="155"/>
      <c r="PBO534" s="155"/>
      <c r="PBP534" s="155"/>
      <c r="PBQ534" s="155"/>
      <c r="PBR534" s="155"/>
      <c r="PBS534" s="155"/>
      <c r="PBT534" s="155"/>
      <c r="PBU534" s="155"/>
      <c r="PBV534" s="155"/>
      <c r="PBW534" s="155"/>
      <c r="PBX534" s="155"/>
      <c r="PBY534" s="155"/>
      <c r="PBZ534" s="155"/>
      <c r="PCA534" s="155"/>
      <c r="PCB534" s="155"/>
      <c r="PCC534" s="155"/>
      <c r="PCD534" s="155"/>
      <c r="PCE534" s="155"/>
      <c r="PCF534" s="155"/>
      <c r="PCG534" s="155"/>
      <c r="PCH534" s="155"/>
      <c r="PCI534" s="155"/>
      <c r="PCJ534" s="155"/>
      <c r="PCK534" s="155"/>
      <c r="PCL534" s="155"/>
      <c r="PCM534" s="155"/>
      <c r="PCN534" s="155"/>
      <c r="PCO534" s="155"/>
      <c r="PCP534" s="155"/>
      <c r="PCQ534" s="155"/>
      <c r="PCR534" s="155"/>
      <c r="PCS534" s="155"/>
      <c r="PCT534" s="155"/>
      <c r="PCU534" s="155"/>
      <c r="PCV534" s="155"/>
      <c r="PCW534" s="155"/>
      <c r="PCX534" s="155"/>
      <c r="PCY534" s="155"/>
      <c r="PCZ534" s="155"/>
      <c r="PDA534" s="155"/>
      <c r="PDB534" s="155"/>
      <c r="PDC534" s="155"/>
      <c r="PDD534" s="155"/>
      <c r="PDE534" s="155"/>
      <c r="PDF534" s="155"/>
      <c r="PDG534" s="155"/>
      <c r="PDH534" s="155"/>
      <c r="PDI534" s="155"/>
      <c r="PDJ534" s="155"/>
      <c r="PDK534" s="155"/>
      <c r="PDL534" s="155"/>
      <c r="PDM534" s="155"/>
      <c r="PDN534" s="155"/>
      <c r="PDO534" s="155"/>
      <c r="PDP534" s="155"/>
      <c r="PDQ534" s="155"/>
      <c r="PDR534" s="155"/>
      <c r="PDS534" s="155"/>
      <c r="PDT534" s="155"/>
      <c r="PDU534" s="155"/>
      <c r="PDV534" s="155"/>
      <c r="PDW534" s="155"/>
      <c r="PDX534" s="155"/>
      <c r="PDY534" s="155"/>
      <c r="PDZ534" s="155"/>
      <c r="PEA534" s="155"/>
      <c r="PEB534" s="155"/>
      <c r="PEC534" s="155"/>
      <c r="PED534" s="155"/>
      <c r="PEE534" s="155"/>
      <c r="PEF534" s="155"/>
      <c r="PEG534" s="155"/>
      <c r="PEH534" s="155"/>
      <c r="PEI534" s="155"/>
      <c r="PEJ534" s="155"/>
      <c r="PEK534" s="155"/>
      <c r="PEL534" s="155"/>
      <c r="PEM534" s="155"/>
      <c r="PEN534" s="155"/>
      <c r="PEO534" s="155"/>
      <c r="PEP534" s="155"/>
      <c r="PEQ534" s="155"/>
      <c r="PER534" s="155"/>
      <c r="PES534" s="155"/>
      <c r="PET534" s="155"/>
      <c r="PEU534" s="155"/>
      <c r="PEV534" s="155"/>
      <c r="PEW534" s="155"/>
      <c r="PEX534" s="155"/>
      <c r="PEY534" s="155"/>
      <c r="PEZ534" s="155"/>
      <c r="PFA534" s="155"/>
      <c r="PFB534" s="155"/>
      <c r="PFC534" s="155"/>
      <c r="PFD534" s="155"/>
      <c r="PFE534" s="155"/>
      <c r="PFF534" s="155"/>
      <c r="PFG534" s="155"/>
      <c r="PFH534" s="155"/>
      <c r="PFI534" s="155"/>
      <c r="PFJ534" s="155"/>
      <c r="PFK534" s="155"/>
      <c r="PFL534" s="155"/>
      <c r="PFM534" s="155"/>
      <c r="PFN534" s="155"/>
      <c r="PFO534" s="155"/>
      <c r="PFP534" s="155"/>
      <c r="PFQ534" s="155"/>
      <c r="PFR534" s="155"/>
      <c r="PFS534" s="155"/>
      <c r="PFT534" s="155"/>
      <c r="PFU534" s="155"/>
      <c r="PFV534" s="155"/>
      <c r="PFW534" s="155"/>
      <c r="PFX534" s="155"/>
      <c r="PFY534" s="155"/>
      <c r="PFZ534" s="155"/>
      <c r="PGA534" s="155"/>
      <c r="PGB534" s="155"/>
      <c r="PGC534" s="155"/>
      <c r="PGD534" s="155"/>
      <c r="PGE534" s="155"/>
      <c r="PGF534" s="155"/>
      <c r="PGG534" s="155"/>
      <c r="PGH534" s="155"/>
      <c r="PGI534" s="155"/>
      <c r="PGJ534" s="155"/>
      <c r="PGK534" s="155"/>
      <c r="PGL534" s="155"/>
      <c r="PGM534" s="155"/>
      <c r="PGN534" s="155"/>
      <c r="PGO534" s="155"/>
      <c r="PGP534" s="155"/>
      <c r="PGQ534" s="155"/>
      <c r="PGR534" s="155"/>
      <c r="PGS534" s="155"/>
      <c r="PGT534" s="155"/>
      <c r="PGU534" s="155"/>
      <c r="PGV534" s="155"/>
      <c r="PGW534" s="155"/>
      <c r="PGX534" s="155"/>
      <c r="PGY534" s="155"/>
      <c r="PGZ534" s="155"/>
      <c r="PHA534" s="155"/>
      <c r="PHB534" s="155"/>
      <c r="PHC534" s="155"/>
      <c r="PHD534" s="155"/>
      <c r="PHE534" s="155"/>
      <c r="PHF534" s="155"/>
      <c r="PHG534" s="155"/>
      <c r="PHH534" s="155"/>
      <c r="PHI534" s="155"/>
      <c r="PHJ534" s="155"/>
      <c r="PHK534" s="155"/>
      <c r="PHL534" s="155"/>
      <c r="PHM534" s="155"/>
      <c r="PHN534" s="155"/>
      <c r="PHO534" s="155"/>
      <c r="PHP534" s="155"/>
      <c r="PHQ534" s="155"/>
      <c r="PHR534" s="155"/>
      <c r="PHS534" s="155"/>
      <c r="PHT534" s="155"/>
      <c r="PHU534" s="155"/>
      <c r="PHV534" s="155"/>
      <c r="PHW534" s="155"/>
      <c r="PHX534" s="155"/>
      <c r="PHY534" s="155"/>
      <c r="PHZ534" s="155"/>
      <c r="PIA534" s="155"/>
      <c r="PIB534" s="155"/>
      <c r="PIC534" s="155"/>
      <c r="PID534" s="155"/>
      <c r="PIE534" s="155"/>
      <c r="PIF534" s="155"/>
      <c r="PIG534" s="155"/>
      <c r="PIH534" s="155"/>
      <c r="PII534" s="155"/>
      <c r="PIJ534" s="155"/>
      <c r="PIK534" s="155"/>
      <c r="PIL534" s="155"/>
      <c r="PIM534" s="155"/>
      <c r="PIN534" s="155"/>
      <c r="PIO534" s="155"/>
      <c r="PIP534" s="155"/>
      <c r="PIQ534" s="155"/>
      <c r="PIR534" s="155"/>
      <c r="PIS534" s="155"/>
      <c r="PIT534" s="155"/>
      <c r="PIU534" s="155"/>
      <c r="PIV534" s="155"/>
      <c r="PIW534" s="155"/>
      <c r="PIX534" s="155"/>
      <c r="PIY534" s="155"/>
      <c r="PIZ534" s="155"/>
      <c r="PJA534" s="155"/>
      <c r="PJB534" s="155"/>
      <c r="PJC534" s="155"/>
      <c r="PJD534" s="155"/>
      <c r="PJE534" s="155"/>
      <c r="PJF534" s="155"/>
      <c r="PJG534" s="155"/>
      <c r="PJH534" s="155"/>
      <c r="PJI534" s="155"/>
      <c r="PJJ534" s="155"/>
      <c r="PJK534" s="155"/>
      <c r="PJL534" s="155"/>
      <c r="PJM534" s="155"/>
      <c r="PJN534" s="155"/>
      <c r="PJO534" s="155"/>
      <c r="PJP534" s="155"/>
      <c r="PJQ534" s="155"/>
      <c r="PJR534" s="155"/>
      <c r="PJS534" s="155"/>
      <c r="PJT534" s="155"/>
      <c r="PJU534" s="155"/>
      <c r="PJV534" s="155"/>
      <c r="PJW534" s="155"/>
      <c r="PJX534" s="155"/>
      <c r="PJY534" s="155"/>
      <c r="PJZ534" s="155"/>
      <c r="PKA534" s="155"/>
      <c r="PKB534" s="155"/>
      <c r="PKC534" s="155"/>
      <c r="PKD534" s="155"/>
      <c r="PKE534" s="155"/>
      <c r="PKF534" s="155"/>
      <c r="PKG534" s="155"/>
      <c r="PKH534" s="155"/>
      <c r="PKI534" s="155"/>
      <c r="PKJ534" s="155"/>
      <c r="PKK534" s="155"/>
      <c r="PKL534" s="155"/>
      <c r="PKM534" s="155"/>
      <c r="PKN534" s="155"/>
      <c r="PKO534" s="155"/>
      <c r="PKP534" s="155"/>
      <c r="PKQ534" s="155"/>
      <c r="PKR534" s="155"/>
      <c r="PKS534" s="155"/>
      <c r="PKT534" s="155"/>
      <c r="PKU534" s="155"/>
      <c r="PKV534" s="155"/>
      <c r="PKW534" s="155"/>
      <c r="PKX534" s="155"/>
      <c r="PKY534" s="155"/>
      <c r="PKZ534" s="155"/>
      <c r="PLA534" s="155"/>
      <c r="PLB534" s="155"/>
      <c r="PLC534" s="155"/>
      <c r="PLD534" s="155"/>
      <c r="PLE534" s="155"/>
      <c r="PLF534" s="155"/>
      <c r="PLG534" s="155"/>
      <c r="PLH534" s="155"/>
      <c r="PLI534" s="155"/>
      <c r="PLJ534" s="155"/>
      <c r="PLK534" s="155"/>
      <c r="PLL534" s="155"/>
      <c r="PLM534" s="155"/>
      <c r="PLN534" s="155"/>
      <c r="PLO534" s="155"/>
      <c r="PLP534" s="155"/>
      <c r="PLQ534" s="155"/>
      <c r="PLR534" s="155"/>
      <c r="PLS534" s="155"/>
      <c r="PLT534" s="155"/>
      <c r="PLU534" s="155"/>
      <c r="PLV534" s="155"/>
      <c r="PLW534" s="155"/>
      <c r="PLX534" s="155"/>
      <c r="PLY534" s="155"/>
      <c r="PLZ534" s="155"/>
      <c r="PMA534" s="155"/>
      <c r="PMB534" s="155"/>
      <c r="PMC534" s="155"/>
      <c r="PMD534" s="155"/>
      <c r="PME534" s="155"/>
      <c r="PMF534" s="155"/>
      <c r="PMG534" s="155"/>
      <c r="PMH534" s="155"/>
      <c r="PMI534" s="155"/>
      <c r="PMJ534" s="155"/>
      <c r="PMK534" s="155"/>
      <c r="PML534" s="155"/>
      <c r="PMM534" s="155"/>
      <c r="PMN534" s="155"/>
      <c r="PMO534" s="155"/>
      <c r="PMP534" s="155"/>
      <c r="PMQ534" s="155"/>
      <c r="PMR534" s="155"/>
      <c r="PMS534" s="155"/>
      <c r="PMT534" s="155"/>
      <c r="PMU534" s="155"/>
      <c r="PMV534" s="155"/>
      <c r="PMW534" s="155"/>
      <c r="PMX534" s="155"/>
      <c r="PMY534" s="155"/>
      <c r="PMZ534" s="155"/>
      <c r="PNA534" s="155"/>
      <c r="PNB534" s="155"/>
      <c r="PNC534" s="155"/>
      <c r="PND534" s="155"/>
      <c r="PNE534" s="155"/>
      <c r="PNF534" s="155"/>
      <c r="PNG534" s="155"/>
      <c r="PNH534" s="155"/>
      <c r="PNI534" s="155"/>
      <c r="PNJ534" s="155"/>
      <c r="PNK534" s="155"/>
      <c r="PNL534" s="155"/>
      <c r="PNM534" s="155"/>
      <c r="PNN534" s="155"/>
      <c r="PNO534" s="155"/>
      <c r="PNP534" s="155"/>
      <c r="PNQ534" s="155"/>
      <c r="PNR534" s="155"/>
      <c r="PNS534" s="155"/>
      <c r="PNT534" s="155"/>
      <c r="PNU534" s="155"/>
      <c r="PNV534" s="155"/>
      <c r="PNW534" s="155"/>
      <c r="PNX534" s="155"/>
      <c r="PNY534" s="155"/>
      <c r="PNZ534" s="155"/>
      <c r="POA534" s="155"/>
      <c r="POB534" s="155"/>
      <c r="POC534" s="155"/>
      <c r="POD534" s="155"/>
      <c r="POE534" s="155"/>
      <c r="POF534" s="155"/>
      <c r="POG534" s="155"/>
      <c r="POH534" s="155"/>
      <c r="POI534" s="155"/>
      <c r="POJ534" s="155"/>
      <c r="POK534" s="155"/>
      <c r="POL534" s="155"/>
      <c r="POM534" s="155"/>
      <c r="PON534" s="155"/>
      <c r="POO534" s="155"/>
      <c r="POP534" s="155"/>
      <c r="POQ534" s="155"/>
      <c r="POR534" s="155"/>
      <c r="POS534" s="155"/>
      <c r="POT534" s="155"/>
      <c r="POU534" s="155"/>
      <c r="POV534" s="155"/>
      <c r="POW534" s="155"/>
      <c r="POX534" s="155"/>
      <c r="POY534" s="155"/>
      <c r="POZ534" s="155"/>
      <c r="PPA534" s="155"/>
      <c r="PPB534" s="155"/>
      <c r="PPC534" s="155"/>
      <c r="PPD534" s="155"/>
      <c r="PPE534" s="155"/>
      <c r="PPF534" s="155"/>
      <c r="PPG534" s="155"/>
      <c r="PPH534" s="155"/>
      <c r="PPI534" s="155"/>
      <c r="PPJ534" s="155"/>
      <c r="PPK534" s="155"/>
      <c r="PPL534" s="155"/>
      <c r="PPM534" s="155"/>
      <c r="PPN534" s="155"/>
      <c r="PPO534" s="155"/>
      <c r="PPP534" s="155"/>
      <c r="PPQ534" s="155"/>
      <c r="PPR534" s="155"/>
      <c r="PPS534" s="155"/>
      <c r="PPT534" s="155"/>
      <c r="PPU534" s="155"/>
      <c r="PPV534" s="155"/>
      <c r="PPW534" s="155"/>
      <c r="PPX534" s="155"/>
      <c r="PPY534" s="155"/>
      <c r="PPZ534" s="155"/>
      <c r="PQA534" s="155"/>
      <c r="PQB534" s="155"/>
      <c r="PQC534" s="155"/>
      <c r="PQD534" s="155"/>
      <c r="PQE534" s="155"/>
      <c r="PQF534" s="155"/>
      <c r="PQG534" s="155"/>
      <c r="PQH534" s="155"/>
      <c r="PQI534" s="155"/>
      <c r="PQJ534" s="155"/>
      <c r="PQK534" s="155"/>
      <c r="PQL534" s="155"/>
      <c r="PQM534" s="155"/>
      <c r="PQN534" s="155"/>
      <c r="PQO534" s="155"/>
      <c r="PQP534" s="155"/>
      <c r="PQQ534" s="155"/>
      <c r="PQR534" s="155"/>
      <c r="PQS534" s="155"/>
      <c r="PQT534" s="155"/>
      <c r="PQU534" s="155"/>
      <c r="PQV534" s="155"/>
      <c r="PQW534" s="155"/>
      <c r="PQX534" s="155"/>
      <c r="PQY534" s="155"/>
      <c r="PQZ534" s="155"/>
      <c r="PRA534" s="155"/>
      <c r="PRB534" s="155"/>
      <c r="PRC534" s="155"/>
      <c r="PRD534" s="155"/>
      <c r="PRE534" s="155"/>
      <c r="PRF534" s="155"/>
      <c r="PRG534" s="155"/>
      <c r="PRH534" s="155"/>
      <c r="PRI534" s="155"/>
      <c r="PRJ534" s="155"/>
      <c r="PRK534" s="155"/>
      <c r="PRL534" s="155"/>
      <c r="PRM534" s="155"/>
      <c r="PRN534" s="155"/>
      <c r="PRO534" s="155"/>
      <c r="PRP534" s="155"/>
      <c r="PRQ534" s="155"/>
      <c r="PRR534" s="155"/>
      <c r="PRS534" s="155"/>
      <c r="PRT534" s="155"/>
      <c r="PRU534" s="155"/>
      <c r="PRV534" s="155"/>
      <c r="PRW534" s="155"/>
      <c r="PRX534" s="155"/>
      <c r="PRY534" s="155"/>
      <c r="PRZ534" s="155"/>
      <c r="PSA534" s="155"/>
      <c r="PSB534" s="155"/>
      <c r="PSC534" s="155"/>
      <c r="PSD534" s="155"/>
      <c r="PSE534" s="155"/>
      <c r="PSF534" s="155"/>
      <c r="PSG534" s="155"/>
      <c r="PSH534" s="155"/>
      <c r="PSI534" s="155"/>
      <c r="PSJ534" s="155"/>
      <c r="PSK534" s="155"/>
      <c r="PSL534" s="155"/>
      <c r="PSM534" s="155"/>
      <c r="PSN534" s="155"/>
      <c r="PSO534" s="155"/>
      <c r="PSP534" s="155"/>
      <c r="PSQ534" s="155"/>
      <c r="PSR534" s="155"/>
      <c r="PSS534" s="155"/>
      <c r="PST534" s="155"/>
      <c r="PSU534" s="155"/>
      <c r="PSV534" s="155"/>
      <c r="PSW534" s="155"/>
      <c r="PSX534" s="155"/>
      <c r="PSY534" s="155"/>
      <c r="PSZ534" s="155"/>
      <c r="PTA534" s="155"/>
      <c r="PTB534" s="155"/>
      <c r="PTC534" s="155"/>
      <c r="PTD534" s="155"/>
      <c r="PTE534" s="155"/>
      <c r="PTF534" s="155"/>
      <c r="PTG534" s="155"/>
      <c r="PTH534" s="155"/>
      <c r="PTI534" s="155"/>
      <c r="PTJ534" s="155"/>
      <c r="PTK534" s="155"/>
      <c r="PTL534" s="155"/>
      <c r="PTM534" s="155"/>
      <c r="PTN534" s="155"/>
      <c r="PTO534" s="155"/>
      <c r="PTP534" s="155"/>
      <c r="PTQ534" s="155"/>
      <c r="PTR534" s="155"/>
      <c r="PTS534" s="155"/>
      <c r="PTT534" s="155"/>
      <c r="PTU534" s="155"/>
      <c r="PTV534" s="155"/>
      <c r="PTW534" s="155"/>
      <c r="PTX534" s="155"/>
      <c r="PTY534" s="155"/>
      <c r="PTZ534" s="155"/>
      <c r="PUA534" s="155"/>
      <c r="PUB534" s="155"/>
      <c r="PUC534" s="155"/>
      <c r="PUD534" s="155"/>
      <c r="PUE534" s="155"/>
      <c r="PUF534" s="155"/>
      <c r="PUG534" s="155"/>
      <c r="PUH534" s="155"/>
      <c r="PUI534" s="155"/>
      <c r="PUJ534" s="155"/>
      <c r="PUK534" s="155"/>
      <c r="PUL534" s="155"/>
      <c r="PUM534" s="155"/>
      <c r="PUN534" s="155"/>
      <c r="PUO534" s="155"/>
      <c r="PUP534" s="155"/>
      <c r="PUQ534" s="155"/>
      <c r="PUR534" s="155"/>
      <c r="PUS534" s="155"/>
      <c r="PUT534" s="155"/>
      <c r="PUU534" s="155"/>
      <c r="PUV534" s="155"/>
      <c r="PUW534" s="155"/>
      <c r="PUX534" s="155"/>
      <c r="PUY534" s="155"/>
      <c r="PUZ534" s="155"/>
      <c r="PVA534" s="155"/>
      <c r="PVB534" s="155"/>
      <c r="PVC534" s="155"/>
      <c r="PVD534" s="155"/>
      <c r="PVE534" s="155"/>
      <c r="PVF534" s="155"/>
      <c r="PVG534" s="155"/>
      <c r="PVH534" s="155"/>
      <c r="PVI534" s="155"/>
      <c r="PVJ534" s="155"/>
      <c r="PVK534" s="155"/>
      <c r="PVL534" s="155"/>
      <c r="PVM534" s="155"/>
      <c r="PVN534" s="155"/>
      <c r="PVO534" s="155"/>
      <c r="PVP534" s="155"/>
      <c r="PVQ534" s="155"/>
      <c r="PVR534" s="155"/>
      <c r="PVS534" s="155"/>
      <c r="PVT534" s="155"/>
      <c r="PVU534" s="155"/>
      <c r="PVV534" s="155"/>
      <c r="PVW534" s="155"/>
      <c r="PVX534" s="155"/>
      <c r="PVY534" s="155"/>
      <c r="PVZ534" s="155"/>
      <c r="PWA534" s="155"/>
      <c r="PWB534" s="155"/>
      <c r="PWC534" s="155"/>
      <c r="PWD534" s="155"/>
      <c r="PWE534" s="155"/>
      <c r="PWF534" s="155"/>
      <c r="PWG534" s="155"/>
      <c r="PWH534" s="155"/>
      <c r="PWI534" s="155"/>
      <c r="PWJ534" s="155"/>
      <c r="PWK534" s="155"/>
      <c r="PWL534" s="155"/>
      <c r="PWM534" s="155"/>
      <c r="PWN534" s="155"/>
      <c r="PWO534" s="155"/>
      <c r="PWP534" s="155"/>
      <c r="PWQ534" s="155"/>
      <c r="PWR534" s="155"/>
      <c r="PWS534" s="155"/>
      <c r="PWT534" s="155"/>
      <c r="PWU534" s="155"/>
      <c r="PWV534" s="155"/>
      <c r="PWW534" s="155"/>
      <c r="PWX534" s="155"/>
      <c r="PWY534" s="155"/>
      <c r="PWZ534" s="155"/>
      <c r="PXA534" s="155"/>
      <c r="PXB534" s="155"/>
      <c r="PXC534" s="155"/>
      <c r="PXD534" s="155"/>
      <c r="PXE534" s="155"/>
      <c r="PXF534" s="155"/>
      <c r="PXG534" s="155"/>
      <c r="PXH534" s="155"/>
      <c r="PXI534" s="155"/>
      <c r="PXJ534" s="155"/>
      <c r="PXK534" s="155"/>
      <c r="PXL534" s="155"/>
      <c r="PXM534" s="155"/>
      <c r="PXN534" s="155"/>
      <c r="PXO534" s="155"/>
      <c r="PXP534" s="155"/>
      <c r="PXQ534" s="155"/>
      <c r="PXR534" s="155"/>
      <c r="PXS534" s="155"/>
      <c r="PXT534" s="155"/>
      <c r="PXU534" s="155"/>
      <c r="PXV534" s="155"/>
      <c r="PXW534" s="155"/>
      <c r="PXX534" s="155"/>
      <c r="PXY534" s="155"/>
      <c r="PXZ534" s="155"/>
      <c r="PYA534" s="155"/>
      <c r="PYB534" s="155"/>
      <c r="PYC534" s="155"/>
      <c r="PYD534" s="155"/>
      <c r="PYE534" s="155"/>
      <c r="PYF534" s="155"/>
      <c r="PYG534" s="155"/>
      <c r="PYH534" s="155"/>
      <c r="PYI534" s="155"/>
      <c r="PYJ534" s="155"/>
      <c r="PYK534" s="155"/>
      <c r="PYL534" s="155"/>
      <c r="PYM534" s="155"/>
      <c r="PYN534" s="155"/>
      <c r="PYO534" s="155"/>
      <c r="PYP534" s="155"/>
      <c r="PYQ534" s="155"/>
      <c r="PYR534" s="155"/>
      <c r="PYS534" s="155"/>
      <c r="PYT534" s="155"/>
      <c r="PYU534" s="155"/>
      <c r="PYV534" s="155"/>
      <c r="PYW534" s="155"/>
      <c r="PYX534" s="155"/>
      <c r="PYY534" s="155"/>
      <c r="PYZ534" s="155"/>
      <c r="PZA534" s="155"/>
      <c r="PZB534" s="155"/>
      <c r="PZC534" s="155"/>
      <c r="PZD534" s="155"/>
      <c r="PZE534" s="155"/>
      <c r="PZF534" s="155"/>
      <c r="PZG534" s="155"/>
      <c r="PZH534" s="155"/>
      <c r="PZI534" s="155"/>
      <c r="PZJ534" s="155"/>
      <c r="PZK534" s="155"/>
      <c r="PZL534" s="155"/>
      <c r="PZM534" s="155"/>
      <c r="PZN534" s="155"/>
      <c r="PZO534" s="155"/>
      <c r="PZP534" s="155"/>
      <c r="PZQ534" s="155"/>
      <c r="PZR534" s="155"/>
      <c r="PZS534" s="155"/>
      <c r="PZT534" s="155"/>
      <c r="PZU534" s="155"/>
      <c r="PZV534" s="155"/>
      <c r="PZW534" s="155"/>
      <c r="PZX534" s="155"/>
      <c r="PZY534" s="155"/>
      <c r="PZZ534" s="155"/>
      <c r="QAA534" s="155"/>
      <c r="QAB534" s="155"/>
      <c r="QAC534" s="155"/>
      <c r="QAD534" s="155"/>
      <c r="QAE534" s="155"/>
      <c r="QAF534" s="155"/>
      <c r="QAG534" s="155"/>
      <c r="QAH534" s="155"/>
      <c r="QAI534" s="155"/>
      <c r="QAJ534" s="155"/>
      <c r="QAK534" s="155"/>
      <c r="QAL534" s="155"/>
      <c r="QAM534" s="155"/>
      <c r="QAN534" s="155"/>
      <c r="QAO534" s="155"/>
      <c r="QAP534" s="155"/>
      <c r="QAQ534" s="155"/>
      <c r="QAR534" s="155"/>
      <c r="QAS534" s="155"/>
      <c r="QAT534" s="155"/>
      <c r="QAU534" s="155"/>
      <c r="QAV534" s="155"/>
      <c r="QAW534" s="155"/>
      <c r="QAX534" s="155"/>
      <c r="QAY534" s="155"/>
      <c r="QAZ534" s="155"/>
      <c r="QBA534" s="155"/>
      <c r="QBB534" s="155"/>
      <c r="QBC534" s="155"/>
      <c r="QBD534" s="155"/>
      <c r="QBE534" s="155"/>
      <c r="QBF534" s="155"/>
      <c r="QBG534" s="155"/>
      <c r="QBH534" s="155"/>
      <c r="QBI534" s="155"/>
      <c r="QBJ534" s="155"/>
      <c r="QBK534" s="155"/>
      <c r="QBL534" s="155"/>
      <c r="QBM534" s="155"/>
      <c r="QBN534" s="155"/>
      <c r="QBO534" s="155"/>
      <c r="QBP534" s="155"/>
      <c r="QBQ534" s="155"/>
      <c r="QBR534" s="155"/>
      <c r="QBS534" s="155"/>
      <c r="QBT534" s="155"/>
      <c r="QBU534" s="155"/>
      <c r="QBV534" s="155"/>
      <c r="QBW534" s="155"/>
      <c r="QBX534" s="155"/>
      <c r="QBY534" s="155"/>
      <c r="QBZ534" s="155"/>
      <c r="QCA534" s="155"/>
      <c r="QCB534" s="155"/>
      <c r="QCC534" s="155"/>
      <c r="QCD534" s="155"/>
      <c r="QCE534" s="155"/>
      <c r="QCF534" s="155"/>
      <c r="QCG534" s="155"/>
      <c r="QCH534" s="155"/>
      <c r="QCI534" s="155"/>
      <c r="QCJ534" s="155"/>
      <c r="QCK534" s="155"/>
      <c r="QCL534" s="155"/>
      <c r="QCM534" s="155"/>
      <c r="QCN534" s="155"/>
      <c r="QCO534" s="155"/>
      <c r="QCP534" s="155"/>
      <c r="QCQ534" s="155"/>
      <c r="QCR534" s="155"/>
      <c r="QCS534" s="155"/>
      <c r="QCT534" s="155"/>
      <c r="QCU534" s="155"/>
      <c r="QCV534" s="155"/>
      <c r="QCW534" s="155"/>
      <c r="QCX534" s="155"/>
      <c r="QCY534" s="155"/>
      <c r="QCZ534" s="155"/>
      <c r="QDA534" s="155"/>
      <c r="QDB534" s="155"/>
      <c r="QDC534" s="155"/>
      <c r="QDD534" s="155"/>
      <c r="QDE534" s="155"/>
      <c r="QDF534" s="155"/>
      <c r="QDG534" s="155"/>
      <c r="QDH534" s="155"/>
      <c r="QDI534" s="155"/>
      <c r="QDJ534" s="155"/>
      <c r="QDK534" s="155"/>
      <c r="QDL534" s="155"/>
      <c r="QDM534" s="155"/>
      <c r="QDN534" s="155"/>
      <c r="QDO534" s="155"/>
      <c r="QDP534" s="155"/>
      <c r="QDQ534" s="155"/>
      <c r="QDR534" s="155"/>
      <c r="QDS534" s="155"/>
      <c r="QDT534" s="155"/>
      <c r="QDU534" s="155"/>
      <c r="QDV534" s="155"/>
      <c r="QDW534" s="155"/>
      <c r="QDX534" s="155"/>
      <c r="QDY534" s="155"/>
      <c r="QDZ534" s="155"/>
      <c r="QEA534" s="155"/>
      <c r="QEB534" s="155"/>
      <c r="QEC534" s="155"/>
      <c r="QED534" s="155"/>
      <c r="QEE534" s="155"/>
      <c r="QEF534" s="155"/>
      <c r="QEG534" s="155"/>
      <c r="QEH534" s="155"/>
      <c r="QEI534" s="155"/>
      <c r="QEJ534" s="155"/>
      <c r="QEK534" s="155"/>
      <c r="QEL534" s="155"/>
      <c r="QEM534" s="155"/>
      <c r="QEN534" s="155"/>
      <c r="QEO534" s="155"/>
      <c r="QEP534" s="155"/>
      <c r="QEQ534" s="155"/>
      <c r="QER534" s="155"/>
      <c r="QES534" s="155"/>
      <c r="QET534" s="155"/>
      <c r="QEU534" s="155"/>
      <c r="QEV534" s="155"/>
      <c r="QEW534" s="155"/>
      <c r="QEX534" s="155"/>
      <c r="QEY534" s="155"/>
      <c r="QEZ534" s="155"/>
      <c r="QFA534" s="155"/>
      <c r="QFB534" s="155"/>
      <c r="QFC534" s="155"/>
      <c r="QFD534" s="155"/>
      <c r="QFE534" s="155"/>
      <c r="QFF534" s="155"/>
      <c r="QFG534" s="155"/>
      <c r="QFH534" s="155"/>
      <c r="QFI534" s="155"/>
      <c r="QFJ534" s="155"/>
      <c r="QFK534" s="155"/>
      <c r="QFL534" s="155"/>
      <c r="QFM534" s="155"/>
      <c r="QFN534" s="155"/>
      <c r="QFO534" s="155"/>
      <c r="QFP534" s="155"/>
      <c r="QFQ534" s="155"/>
      <c r="QFR534" s="155"/>
      <c r="QFS534" s="155"/>
      <c r="QFT534" s="155"/>
      <c r="QFU534" s="155"/>
      <c r="QFV534" s="155"/>
      <c r="QFW534" s="155"/>
      <c r="QFX534" s="155"/>
      <c r="QFY534" s="155"/>
      <c r="QFZ534" s="155"/>
      <c r="QGA534" s="155"/>
      <c r="QGB534" s="155"/>
      <c r="QGC534" s="155"/>
      <c r="QGD534" s="155"/>
      <c r="QGE534" s="155"/>
      <c r="QGF534" s="155"/>
      <c r="QGG534" s="155"/>
      <c r="QGH534" s="155"/>
      <c r="QGI534" s="155"/>
      <c r="QGJ534" s="155"/>
      <c r="QGK534" s="155"/>
      <c r="QGL534" s="155"/>
      <c r="QGM534" s="155"/>
      <c r="QGN534" s="155"/>
      <c r="QGO534" s="155"/>
      <c r="QGP534" s="155"/>
      <c r="QGQ534" s="155"/>
      <c r="QGR534" s="155"/>
      <c r="QGS534" s="155"/>
      <c r="QGT534" s="155"/>
      <c r="QGU534" s="155"/>
      <c r="QGV534" s="155"/>
      <c r="QGW534" s="155"/>
      <c r="QGX534" s="155"/>
      <c r="QGY534" s="155"/>
      <c r="QGZ534" s="155"/>
      <c r="QHA534" s="155"/>
      <c r="QHB534" s="155"/>
      <c r="QHC534" s="155"/>
      <c r="QHD534" s="155"/>
      <c r="QHE534" s="155"/>
      <c r="QHF534" s="155"/>
      <c r="QHG534" s="155"/>
      <c r="QHH534" s="155"/>
      <c r="QHI534" s="155"/>
      <c r="QHJ534" s="155"/>
      <c r="QHK534" s="155"/>
      <c r="QHL534" s="155"/>
      <c r="QHM534" s="155"/>
      <c r="QHN534" s="155"/>
      <c r="QHO534" s="155"/>
      <c r="QHP534" s="155"/>
      <c r="QHQ534" s="155"/>
      <c r="QHR534" s="155"/>
      <c r="QHS534" s="155"/>
      <c r="QHT534" s="155"/>
      <c r="QHU534" s="155"/>
      <c r="QHV534" s="155"/>
      <c r="QHW534" s="155"/>
      <c r="QHX534" s="155"/>
      <c r="QHY534" s="155"/>
      <c r="QHZ534" s="155"/>
      <c r="QIA534" s="155"/>
      <c r="QIB534" s="155"/>
      <c r="QIC534" s="155"/>
      <c r="QID534" s="155"/>
      <c r="QIE534" s="155"/>
      <c r="QIF534" s="155"/>
      <c r="QIG534" s="155"/>
      <c r="QIH534" s="155"/>
      <c r="QII534" s="155"/>
      <c r="QIJ534" s="155"/>
      <c r="QIK534" s="155"/>
      <c r="QIL534" s="155"/>
      <c r="QIM534" s="155"/>
      <c r="QIN534" s="155"/>
      <c r="QIO534" s="155"/>
      <c r="QIP534" s="155"/>
      <c r="QIQ534" s="155"/>
      <c r="QIR534" s="155"/>
      <c r="QIS534" s="155"/>
      <c r="QIT534" s="155"/>
      <c r="QIU534" s="155"/>
      <c r="QIV534" s="155"/>
      <c r="QIW534" s="155"/>
      <c r="QIX534" s="155"/>
      <c r="QIY534" s="155"/>
      <c r="QIZ534" s="155"/>
      <c r="QJA534" s="155"/>
      <c r="QJB534" s="155"/>
      <c r="QJC534" s="155"/>
      <c r="QJD534" s="155"/>
      <c r="QJE534" s="155"/>
      <c r="QJF534" s="155"/>
      <c r="QJG534" s="155"/>
      <c r="QJH534" s="155"/>
      <c r="QJI534" s="155"/>
      <c r="QJJ534" s="155"/>
      <c r="QJK534" s="155"/>
      <c r="QJL534" s="155"/>
      <c r="QJM534" s="155"/>
      <c r="QJN534" s="155"/>
      <c r="QJO534" s="155"/>
      <c r="QJP534" s="155"/>
      <c r="QJQ534" s="155"/>
      <c r="QJR534" s="155"/>
      <c r="QJS534" s="155"/>
      <c r="QJT534" s="155"/>
      <c r="QJU534" s="155"/>
      <c r="QJV534" s="155"/>
      <c r="QJW534" s="155"/>
      <c r="QJX534" s="155"/>
      <c r="QJY534" s="155"/>
      <c r="QJZ534" s="155"/>
      <c r="QKA534" s="155"/>
      <c r="QKB534" s="155"/>
      <c r="QKC534" s="155"/>
      <c r="QKD534" s="155"/>
      <c r="QKE534" s="155"/>
      <c r="QKF534" s="155"/>
      <c r="QKG534" s="155"/>
      <c r="QKH534" s="155"/>
      <c r="QKI534" s="155"/>
      <c r="QKJ534" s="155"/>
      <c r="QKK534" s="155"/>
      <c r="QKL534" s="155"/>
      <c r="QKM534" s="155"/>
      <c r="QKN534" s="155"/>
      <c r="QKO534" s="155"/>
      <c r="QKP534" s="155"/>
      <c r="QKQ534" s="155"/>
      <c r="QKR534" s="155"/>
      <c r="QKS534" s="155"/>
      <c r="QKT534" s="155"/>
      <c r="QKU534" s="155"/>
      <c r="QKV534" s="155"/>
      <c r="QKW534" s="155"/>
      <c r="QKX534" s="155"/>
      <c r="QKY534" s="155"/>
      <c r="QKZ534" s="155"/>
      <c r="QLA534" s="155"/>
      <c r="QLB534" s="155"/>
      <c r="QLC534" s="155"/>
      <c r="QLD534" s="155"/>
      <c r="QLE534" s="155"/>
      <c r="QLF534" s="155"/>
      <c r="QLG534" s="155"/>
      <c r="QLH534" s="155"/>
      <c r="QLI534" s="155"/>
      <c r="QLJ534" s="155"/>
      <c r="QLK534" s="155"/>
      <c r="QLL534" s="155"/>
      <c r="QLM534" s="155"/>
      <c r="QLN534" s="155"/>
      <c r="QLO534" s="155"/>
      <c r="QLP534" s="155"/>
      <c r="QLQ534" s="155"/>
      <c r="QLR534" s="155"/>
      <c r="QLS534" s="155"/>
      <c r="QLT534" s="155"/>
      <c r="QLU534" s="155"/>
      <c r="QLV534" s="155"/>
      <c r="QLW534" s="155"/>
      <c r="QLX534" s="155"/>
      <c r="QLY534" s="155"/>
      <c r="QLZ534" s="155"/>
      <c r="QMA534" s="155"/>
      <c r="QMB534" s="155"/>
      <c r="QMC534" s="155"/>
      <c r="QMD534" s="155"/>
      <c r="QME534" s="155"/>
      <c r="QMF534" s="155"/>
      <c r="QMG534" s="155"/>
      <c r="QMH534" s="155"/>
      <c r="QMI534" s="155"/>
      <c r="QMJ534" s="155"/>
      <c r="QMK534" s="155"/>
      <c r="QML534" s="155"/>
      <c r="QMM534" s="155"/>
      <c r="QMN534" s="155"/>
      <c r="QMO534" s="155"/>
      <c r="QMP534" s="155"/>
      <c r="QMQ534" s="155"/>
      <c r="QMR534" s="155"/>
      <c r="QMS534" s="155"/>
      <c r="QMT534" s="155"/>
      <c r="QMU534" s="155"/>
      <c r="QMV534" s="155"/>
      <c r="QMW534" s="155"/>
      <c r="QMX534" s="155"/>
      <c r="QMY534" s="155"/>
      <c r="QMZ534" s="155"/>
      <c r="QNA534" s="155"/>
      <c r="QNB534" s="155"/>
      <c r="QNC534" s="155"/>
      <c r="QND534" s="155"/>
      <c r="QNE534" s="155"/>
      <c r="QNF534" s="155"/>
      <c r="QNG534" s="155"/>
      <c r="QNH534" s="155"/>
      <c r="QNI534" s="155"/>
      <c r="QNJ534" s="155"/>
      <c r="QNK534" s="155"/>
      <c r="QNL534" s="155"/>
      <c r="QNM534" s="155"/>
      <c r="QNN534" s="155"/>
      <c r="QNO534" s="155"/>
      <c r="QNP534" s="155"/>
      <c r="QNQ534" s="155"/>
      <c r="QNR534" s="155"/>
      <c r="QNS534" s="155"/>
      <c r="QNT534" s="155"/>
      <c r="QNU534" s="155"/>
      <c r="QNV534" s="155"/>
      <c r="QNW534" s="155"/>
      <c r="QNX534" s="155"/>
      <c r="QNY534" s="155"/>
      <c r="QNZ534" s="155"/>
      <c r="QOA534" s="155"/>
      <c r="QOB534" s="155"/>
      <c r="QOC534" s="155"/>
      <c r="QOD534" s="155"/>
      <c r="QOE534" s="155"/>
      <c r="QOF534" s="155"/>
      <c r="QOG534" s="155"/>
      <c r="QOH534" s="155"/>
      <c r="QOI534" s="155"/>
      <c r="QOJ534" s="155"/>
      <c r="QOK534" s="155"/>
      <c r="QOL534" s="155"/>
      <c r="QOM534" s="155"/>
      <c r="QON534" s="155"/>
      <c r="QOO534" s="155"/>
      <c r="QOP534" s="155"/>
      <c r="QOQ534" s="155"/>
      <c r="QOR534" s="155"/>
      <c r="QOS534" s="155"/>
      <c r="QOT534" s="155"/>
      <c r="QOU534" s="155"/>
      <c r="QOV534" s="155"/>
      <c r="QOW534" s="155"/>
      <c r="QOX534" s="155"/>
      <c r="QOY534" s="155"/>
      <c r="QOZ534" s="155"/>
      <c r="QPA534" s="155"/>
      <c r="QPB534" s="155"/>
      <c r="QPC534" s="155"/>
      <c r="QPD534" s="155"/>
      <c r="QPE534" s="155"/>
      <c r="QPF534" s="155"/>
      <c r="QPG534" s="155"/>
      <c r="QPH534" s="155"/>
      <c r="QPI534" s="155"/>
      <c r="QPJ534" s="155"/>
      <c r="QPK534" s="155"/>
      <c r="QPL534" s="155"/>
      <c r="QPM534" s="155"/>
      <c r="QPN534" s="155"/>
      <c r="QPO534" s="155"/>
      <c r="QPP534" s="155"/>
      <c r="QPQ534" s="155"/>
      <c r="QPR534" s="155"/>
      <c r="QPS534" s="155"/>
      <c r="QPT534" s="155"/>
      <c r="QPU534" s="155"/>
      <c r="QPV534" s="155"/>
      <c r="QPW534" s="155"/>
      <c r="QPX534" s="155"/>
      <c r="QPY534" s="155"/>
      <c r="QPZ534" s="155"/>
      <c r="QQA534" s="155"/>
      <c r="QQB534" s="155"/>
      <c r="QQC534" s="155"/>
      <c r="QQD534" s="155"/>
      <c r="QQE534" s="155"/>
      <c r="QQF534" s="155"/>
      <c r="QQG534" s="155"/>
      <c r="QQH534" s="155"/>
      <c r="QQI534" s="155"/>
      <c r="QQJ534" s="155"/>
      <c r="QQK534" s="155"/>
      <c r="QQL534" s="155"/>
      <c r="QQM534" s="155"/>
      <c r="QQN534" s="155"/>
      <c r="QQO534" s="155"/>
      <c r="QQP534" s="155"/>
      <c r="QQQ534" s="155"/>
      <c r="QQR534" s="155"/>
      <c r="QQS534" s="155"/>
      <c r="QQT534" s="155"/>
      <c r="QQU534" s="155"/>
      <c r="QQV534" s="155"/>
      <c r="QQW534" s="155"/>
      <c r="QQX534" s="155"/>
      <c r="QQY534" s="155"/>
      <c r="QQZ534" s="155"/>
      <c r="QRA534" s="155"/>
      <c r="QRB534" s="155"/>
      <c r="QRC534" s="155"/>
      <c r="QRD534" s="155"/>
      <c r="QRE534" s="155"/>
      <c r="QRF534" s="155"/>
      <c r="QRG534" s="155"/>
      <c r="QRH534" s="155"/>
      <c r="QRI534" s="155"/>
      <c r="QRJ534" s="155"/>
      <c r="QRK534" s="155"/>
      <c r="QRL534" s="155"/>
      <c r="QRM534" s="155"/>
      <c r="QRN534" s="155"/>
      <c r="QRO534" s="155"/>
      <c r="QRP534" s="155"/>
      <c r="QRQ534" s="155"/>
      <c r="QRR534" s="155"/>
      <c r="QRS534" s="155"/>
      <c r="QRT534" s="155"/>
      <c r="QRU534" s="155"/>
      <c r="QRV534" s="155"/>
      <c r="QRW534" s="155"/>
      <c r="QRX534" s="155"/>
      <c r="QRY534" s="155"/>
      <c r="QRZ534" s="155"/>
      <c r="QSA534" s="155"/>
      <c r="QSB534" s="155"/>
      <c r="QSC534" s="155"/>
      <c r="QSD534" s="155"/>
      <c r="QSE534" s="155"/>
      <c r="QSF534" s="155"/>
      <c r="QSG534" s="155"/>
      <c r="QSH534" s="155"/>
      <c r="QSI534" s="155"/>
      <c r="QSJ534" s="155"/>
      <c r="QSK534" s="155"/>
      <c r="QSL534" s="155"/>
      <c r="QSM534" s="155"/>
      <c r="QSN534" s="155"/>
      <c r="QSO534" s="155"/>
      <c r="QSP534" s="155"/>
      <c r="QSQ534" s="155"/>
      <c r="QSR534" s="155"/>
      <c r="QSS534" s="155"/>
      <c r="QST534" s="155"/>
      <c r="QSU534" s="155"/>
      <c r="QSV534" s="155"/>
      <c r="QSW534" s="155"/>
      <c r="QSX534" s="155"/>
      <c r="QSY534" s="155"/>
      <c r="QSZ534" s="155"/>
      <c r="QTA534" s="155"/>
      <c r="QTB534" s="155"/>
      <c r="QTC534" s="155"/>
      <c r="QTD534" s="155"/>
      <c r="QTE534" s="155"/>
      <c r="QTF534" s="155"/>
      <c r="QTG534" s="155"/>
      <c r="QTH534" s="155"/>
      <c r="QTI534" s="155"/>
      <c r="QTJ534" s="155"/>
      <c r="QTK534" s="155"/>
      <c r="QTL534" s="155"/>
      <c r="QTM534" s="155"/>
      <c r="QTN534" s="155"/>
      <c r="QTO534" s="155"/>
      <c r="QTP534" s="155"/>
      <c r="QTQ534" s="155"/>
      <c r="QTR534" s="155"/>
      <c r="QTS534" s="155"/>
      <c r="QTT534" s="155"/>
      <c r="QTU534" s="155"/>
      <c r="QTV534" s="155"/>
      <c r="QTW534" s="155"/>
      <c r="QTX534" s="155"/>
      <c r="QTY534" s="155"/>
      <c r="QTZ534" s="155"/>
      <c r="QUA534" s="155"/>
      <c r="QUB534" s="155"/>
      <c r="QUC534" s="155"/>
      <c r="QUD534" s="155"/>
      <c r="QUE534" s="155"/>
      <c r="QUF534" s="155"/>
      <c r="QUG534" s="155"/>
      <c r="QUH534" s="155"/>
      <c r="QUI534" s="155"/>
      <c r="QUJ534" s="155"/>
      <c r="QUK534" s="155"/>
      <c r="QUL534" s="155"/>
      <c r="QUM534" s="155"/>
      <c r="QUN534" s="155"/>
      <c r="QUO534" s="155"/>
      <c r="QUP534" s="155"/>
      <c r="QUQ534" s="155"/>
      <c r="QUR534" s="155"/>
      <c r="QUS534" s="155"/>
      <c r="QUT534" s="155"/>
      <c r="QUU534" s="155"/>
      <c r="QUV534" s="155"/>
      <c r="QUW534" s="155"/>
      <c r="QUX534" s="155"/>
      <c r="QUY534" s="155"/>
      <c r="QUZ534" s="155"/>
      <c r="QVA534" s="155"/>
      <c r="QVB534" s="155"/>
      <c r="QVC534" s="155"/>
      <c r="QVD534" s="155"/>
      <c r="QVE534" s="155"/>
      <c r="QVF534" s="155"/>
      <c r="QVG534" s="155"/>
      <c r="QVH534" s="155"/>
      <c r="QVI534" s="155"/>
      <c r="QVJ534" s="155"/>
      <c r="QVK534" s="155"/>
      <c r="QVL534" s="155"/>
      <c r="QVM534" s="155"/>
      <c r="QVN534" s="155"/>
      <c r="QVO534" s="155"/>
      <c r="QVP534" s="155"/>
      <c r="QVQ534" s="155"/>
      <c r="QVR534" s="155"/>
      <c r="QVS534" s="155"/>
      <c r="QVT534" s="155"/>
      <c r="QVU534" s="155"/>
      <c r="QVV534" s="155"/>
      <c r="QVW534" s="155"/>
      <c r="QVX534" s="155"/>
      <c r="QVY534" s="155"/>
      <c r="QVZ534" s="155"/>
      <c r="QWA534" s="155"/>
      <c r="QWB534" s="155"/>
      <c r="QWC534" s="155"/>
      <c r="QWD534" s="155"/>
      <c r="QWE534" s="155"/>
      <c r="QWF534" s="155"/>
      <c r="QWG534" s="155"/>
      <c r="QWH534" s="155"/>
      <c r="QWI534" s="155"/>
      <c r="QWJ534" s="155"/>
      <c r="QWK534" s="155"/>
      <c r="QWL534" s="155"/>
      <c r="QWM534" s="155"/>
      <c r="QWN534" s="155"/>
      <c r="QWO534" s="155"/>
      <c r="QWP534" s="155"/>
      <c r="QWQ534" s="155"/>
      <c r="QWR534" s="155"/>
      <c r="QWS534" s="155"/>
      <c r="QWT534" s="155"/>
      <c r="QWU534" s="155"/>
      <c r="QWV534" s="155"/>
      <c r="QWW534" s="155"/>
      <c r="QWX534" s="155"/>
      <c r="QWY534" s="155"/>
      <c r="QWZ534" s="155"/>
      <c r="QXA534" s="155"/>
      <c r="QXB534" s="155"/>
      <c r="QXC534" s="155"/>
      <c r="QXD534" s="155"/>
      <c r="QXE534" s="155"/>
      <c r="QXF534" s="155"/>
      <c r="QXG534" s="155"/>
      <c r="QXH534" s="155"/>
      <c r="QXI534" s="155"/>
      <c r="QXJ534" s="155"/>
      <c r="QXK534" s="155"/>
      <c r="QXL534" s="155"/>
      <c r="QXM534" s="155"/>
      <c r="QXN534" s="155"/>
      <c r="QXO534" s="155"/>
      <c r="QXP534" s="155"/>
      <c r="QXQ534" s="155"/>
      <c r="QXR534" s="155"/>
      <c r="QXS534" s="155"/>
      <c r="QXT534" s="155"/>
      <c r="QXU534" s="155"/>
      <c r="QXV534" s="155"/>
      <c r="QXW534" s="155"/>
      <c r="QXX534" s="155"/>
      <c r="QXY534" s="155"/>
      <c r="QXZ534" s="155"/>
      <c r="QYA534" s="155"/>
      <c r="QYB534" s="155"/>
      <c r="QYC534" s="155"/>
      <c r="QYD534" s="155"/>
      <c r="QYE534" s="155"/>
      <c r="QYF534" s="155"/>
      <c r="QYG534" s="155"/>
      <c r="QYH534" s="155"/>
      <c r="QYI534" s="155"/>
      <c r="QYJ534" s="155"/>
      <c r="QYK534" s="155"/>
      <c r="QYL534" s="155"/>
      <c r="QYM534" s="155"/>
      <c r="QYN534" s="155"/>
      <c r="QYO534" s="155"/>
      <c r="QYP534" s="155"/>
      <c r="QYQ534" s="155"/>
      <c r="QYR534" s="155"/>
      <c r="QYS534" s="155"/>
      <c r="QYT534" s="155"/>
      <c r="QYU534" s="155"/>
      <c r="QYV534" s="155"/>
      <c r="QYW534" s="155"/>
      <c r="QYX534" s="155"/>
      <c r="QYY534" s="155"/>
      <c r="QYZ534" s="155"/>
      <c r="QZA534" s="155"/>
      <c r="QZB534" s="155"/>
      <c r="QZC534" s="155"/>
      <c r="QZD534" s="155"/>
      <c r="QZE534" s="155"/>
      <c r="QZF534" s="155"/>
      <c r="QZG534" s="155"/>
      <c r="QZH534" s="155"/>
      <c r="QZI534" s="155"/>
      <c r="QZJ534" s="155"/>
      <c r="QZK534" s="155"/>
      <c r="QZL534" s="155"/>
      <c r="QZM534" s="155"/>
      <c r="QZN534" s="155"/>
      <c r="QZO534" s="155"/>
      <c r="QZP534" s="155"/>
      <c r="QZQ534" s="155"/>
      <c r="QZR534" s="155"/>
      <c r="QZS534" s="155"/>
      <c r="QZT534" s="155"/>
      <c r="QZU534" s="155"/>
      <c r="QZV534" s="155"/>
      <c r="QZW534" s="155"/>
      <c r="QZX534" s="155"/>
      <c r="QZY534" s="155"/>
      <c r="QZZ534" s="155"/>
      <c r="RAA534" s="155"/>
      <c r="RAB534" s="155"/>
      <c r="RAC534" s="155"/>
      <c r="RAD534" s="155"/>
      <c r="RAE534" s="155"/>
      <c r="RAF534" s="155"/>
      <c r="RAG534" s="155"/>
      <c r="RAH534" s="155"/>
      <c r="RAI534" s="155"/>
      <c r="RAJ534" s="155"/>
      <c r="RAK534" s="155"/>
      <c r="RAL534" s="155"/>
      <c r="RAM534" s="155"/>
      <c r="RAN534" s="155"/>
      <c r="RAO534" s="155"/>
      <c r="RAP534" s="155"/>
      <c r="RAQ534" s="155"/>
      <c r="RAR534" s="155"/>
      <c r="RAS534" s="155"/>
      <c r="RAT534" s="155"/>
      <c r="RAU534" s="155"/>
      <c r="RAV534" s="155"/>
      <c r="RAW534" s="155"/>
      <c r="RAX534" s="155"/>
      <c r="RAY534" s="155"/>
      <c r="RAZ534" s="155"/>
      <c r="RBA534" s="155"/>
      <c r="RBB534" s="155"/>
      <c r="RBC534" s="155"/>
      <c r="RBD534" s="155"/>
      <c r="RBE534" s="155"/>
      <c r="RBF534" s="155"/>
      <c r="RBG534" s="155"/>
      <c r="RBH534" s="155"/>
      <c r="RBI534" s="155"/>
      <c r="RBJ534" s="155"/>
      <c r="RBK534" s="155"/>
      <c r="RBL534" s="155"/>
      <c r="RBM534" s="155"/>
      <c r="RBN534" s="155"/>
      <c r="RBO534" s="155"/>
      <c r="RBP534" s="155"/>
      <c r="RBQ534" s="155"/>
      <c r="RBR534" s="155"/>
      <c r="RBS534" s="155"/>
      <c r="RBT534" s="155"/>
      <c r="RBU534" s="155"/>
      <c r="RBV534" s="155"/>
      <c r="RBW534" s="155"/>
      <c r="RBX534" s="155"/>
      <c r="RBY534" s="155"/>
      <c r="RBZ534" s="155"/>
      <c r="RCA534" s="155"/>
      <c r="RCB534" s="155"/>
      <c r="RCC534" s="155"/>
      <c r="RCD534" s="155"/>
      <c r="RCE534" s="155"/>
      <c r="RCF534" s="155"/>
      <c r="RCG534" s="155"/>
      <c r="RCH534" s="155"/>
      <c r="RCI534" s="155"/>
      <c r="RCJ534" s="155"/>
      <c r="RCK534" s="155"/>
      <c r="RCL534" s="155"/>
      <c r="RCM534" s="155"/>
      <c r="RCN534" s="155"/>
      <c r="RCO534" s="155"/>
      <c r="RCP534" s="155"/>
      <c r="RCQ534" s="155"/>
      <c r="RCR534" s="155"/>
      <c r="RCS534" s="155"/>
      <c r="RCT534" s="155"/>
      <c r="RCU534" s="155"/>
      <c r="RCV534" s="155"/>
      <c r="RCW534" s="155"/>
      <c r="RCX534" s="155"/>
      <c r="RCY534" s="155"/>
      <c r="RCZ534" s="155"/>
      <c r="RDA534" s="155"/>
      <c r="RDB534" s="155"/>
      <c r="RDC534" s="155"/>
      <c r="RDD534" s="155"/>
      <c r="RDE534" s="155"/>
      <c r="RDF534" s="155"/>
      <c r="RDG534" s="155"/>
      <c r="RDH534" s="155"/>
      <c r="RDI534" s="155"/>
      <c r="RDJ534" s="155"/>
      <c r="RDK534" s="155"/>
      <c r="RDL534" s="155"/>
      <c r="RDM534" s="155"/>
      <c r="RDN534" s="155"/>
      <c r="RDO534" s="155"/>
      <c r="RDP534" s="155"/>
      <c r="RDQ534" s="155"/>
      <c r="RDR534" s="155"/>
      <c r="RDS534" s="155"/>
      <c r="RDT534" s="155"/>
      <c r="RDU534" s="155"/>
      <c r="RDV534" s="155"/>
      <c r="RDW534" s="155"/>
      <c r="RDX534" s="155"/>
      <c r="RDY534" s="155"/>
      <c r="RDZ534" s="155"/>
      <c r="REA534" s="155"/>
      <c r="REB534" s="155"/>
      <c r="REC534" s="155"/>
      <c r="RED534" s="155"/>
      <c r="REE534" s="155"/>
      <c r="REF534" s="155"/>
      <c r="REG534" s="155"/>
      <c r="REH534" s="155"/>
      <c r="REI534" s="155"/>
      <c r="REJ534" s="155"/>
      <c r="REK534" s="155"/>
      <c r="REL534" s="155"/>
      <c r="REM534" s="155"/>
      <c r="REN534" s="155"/>
      <c r="REO534" s="155"/>
      <c r="REP534" s="155"/>
      <c r="REQ534" s="155"/>
      <c r="RER534" s="155"/>
      <c r="RES534" s="155"/>
      <c r="RET534" s="155"/>
      <c r="REU534" s="155"/>
      <c r="REV534" s="155"/>
      <c r="REW534" s="155"/>
      <c r="REX534" s="155"/>
      <c r="REY534" s="155"/>
      <c r="REZ534" s="155"/>
      <c r="RFA534" s="155"/>
      <c r="RFB534" s="155"/>
      <c r="RFC534" s="155"/>
      <c r="RFD534" s="155"/>
      <c r="RFE534" s="155"/>
      <c r="RFF534" s="155"/>
      <c r="RFG534" s="155"/>
      <c r="RFH534" s="155"/>
      <c r="RFI534" s="155"/>
      <c r="RFJ534" s="155"/>
      <c r="RFK534" s="155"/>
      <c r="RFL534" s="155"/>
      <c r="RFM534" s="155"/>
      <c r="RFN534" s="155"/>
      <c r="RFO534" s="155"/>
      <c r="RFP534" s="155"/>
      <c r="RFQ534" s="155"/>
      <c r="RFR534" s="155"/>
      <c r="RFS534" s="155"/>
      <c r="RFT534" s="155"/>
      <c r="RFU534" s="155"/>
      <c r="RFV534" s="155"/>
      <c r="RFW534" s="155"/>
      <c r="RFX534" s="155"/>
      <c r="RFY534" s="155"/>
      <c r="RFZ534" s="155"/>
      <c r="RGA534" s="155"/>
      <c r="RGB534" s="155"/>
      <c r="RGC534" s="155"/>
      <c r="RGD534" s="155"/>
      <c r="RGE534" s="155"/>
      <c r="RGF534" s="155"/>
      <c r="RGG534" s="155"/>
      <c r="RGH534" s="155"/>
      <c r="RGI534" s="155"/>
      <c r="RGJ534" s="155"/>
      <c r="RGK534" s="155"/>
      <c r="RGL534" s="155"/>
      <c r="RGM534" s="155"/>
      <c r="RGN534" s="155"/>
      <c r="RGO534" s="155"/>
      <c r="RGP534" s="155"/>
      <c r="RGQ534" s="155"/>
      <c r="RGR534" s="155"/>
      <c r="RGS534" s="155"/>
      <c r="RGT534" s="155"/>
      <c r="RGU534" s="155"/>
      <c r="RGV534" s="155"/>
      <c r="RGW534" s="155"/>
      <c r="RGX534" s="155"/>
      <c r="RGY534" s="155"/>
      <c r="RGZ534" s="155"/>
      <c r="RHA534" s="155"/>
      <c r="RHB534" s="155"/>
      <c r="RHC534" s="155"/>
      <c r="RHD534" s="155"/>
      <c r="RHE534" s="155"/>
      <c r="RHF534" s="155"/>
      <c r="RHG534" s="155"/>
      <c r="RHH534" s="155"/>
      <c r="RHI534" s="155"/>
      <c r="RHJ534" s="155"/>
      <c r="RHK534" s="155"/>
      <c r="RHL534" s="155"/>
      <c r="RHM534" s="155"/>
      <c r="RHN534" s="155"/>
      <c r="RHO534" s="155"/>
      <c r="RHP534" s="155"/>
      <c r="RHQ534" s="155"/>
      <c r="RHR534" s="155"/>
      <c r="RHS534" s="155"/>
      <c r="RHT534" s="155"/>
      <c r="RHU534" s="155"/>
      <c r="RHV534" s="155"/>
      <c r="RHW534" s="155"/>
      <c r="RHX534" s="155"/>
      <c r="RHY534" s="155"/>
      <c r="RHZ534" s="155"/>
      <c r="RIA534" s="155"/>
      <c r="RIB534" s="155"/>
      <c r="RIC534" s="155"/>
      <c r="RID534" s="155"/>
      <c r="RIE534" s="155"/>
      <c r="RIF534" s="155"/>
      <c r="RIG534" s="155"/>
      <c r="RIH534" s="155"/>
      <c r="RII534" s="155"/>
      <c r="RIJ534" s="155"/>
      <c r="RIK534" s="155"/>
      <c r="RIL534" s="155"/>
      <c r="RIM534" s="155"/>
      <c r="RIN534" s="155"/>
      <c r="RIO534" s="155"/>
      <c r="RIP534" s="155"/>
      <c r="RIQ534" s="155"/>
      <c r="RIR534" s="155"/>
      <c r="RIS534" s="155"/>
      <c r="RIT534" s="155"/>
      <c r="RIU534" s="155"/>
      <c r="RIV534" s="155"/>
      <c r="RIW534" s="155"/>
      <c r="RIX534" s="155"/>
      <c r="RIY534" s="155"/>
      <c r="RIZ534" s="155"/>
      <c r="RJA534" s="155"/>
      <c r="RJB534" s="155"/>
      <c r="RJC534" s="155"/>
      <c r="RJD534" s="155"/>
      <c r="RJE534" s="155"/>
      <c r="RJF534" s="155"/>
      <c r="RJG534" s="155"/>
      <c r="RJH534" s="155"/>
      <c r="RJI534" s="155"/>
      <c r="RJJ534" s="155"/>
      <c r="RJK534" s="155"/>
      <c r="RJL534" s="155"/>
      <c r="RJM534" s="155"/>
      <c r="RJN534" s="155"/>
      <c r="RJO534" s="155"/>
      <c r="RJP534" s="155"/>
      <c r="RJQ534" s="155"/>
      <c r="RJR534" s="155"/>
      <c r="RJS534" s="155"/>
      <c r="RJT534" s="155"/>
      <c r="RJU534" s="155"/>
      <c r="RJV534" s="155"/>
      <c r="RJW534" s="155"/>
      <c r="RJX534" s="155"/>
      <c r="RJY534" s="155"/>
      <c r="RJZ534" s="155"/>
      <c r="RKA534" s="155"/>
      <c r="RKB534" s="155"/>
      <c r="RKC534" s="155"/>
      <c r="RKD534" s="155"/>
      <c r="RKE534" s="155"/>
      <c r="RKF534" s="155"/>
      <c r="RKG534" s="155"/>
      <c r="RKH534" s="155"/>
      <c r="RKI534" s="155"/>
      <c r="RKJ534" s="155"/>
      <c r="RKK534" s="155"/>
      <c r="RKL534" s="155"/>
      <c r="RKM534" s="155"/>
      <c r="RKN534" s="155"/>
      <c r="RKO534" s="155"/>
      <c r="RKP534" s="155"/>
      <c r="RKQ534" s="155"/>
      <c r="RKR534" s="155"/>
      <c r="RKS534" s="155"/>
      <c r="RKT534" s="155"/>
      <c r="RKU534" s="155"/>
      <c r="RKV534" s="155"/>
      <c r="RKW534" s="155"/>
      <c r="RKX534" s="155"/>
      <c r="RKY534" s="155"/>
      <c r="RKZ534" s="155"/>
      <c r="RLA534" s="155"/>
      <c r="RLB534" s="155"/>
      <c r="RLC534" s="155"/>
      <c r="RLD534" s="155"/>
      <c r="RLE534" s="155"/>
      <c r="RLF534" s="155"/>
      <c r="RLG534" s="155"/>
      <c r="RLH534" s="155"/>
      <c r="RLI534" s="155"/>
      <c r="RLJ534" s="155"/>
      <c r="RLK534" s="155"/>
      <c r="RLL534" s="155"/>
      <c r="RLM534" s="155"/>
      <c r="RLN534" s="155"/>
      <c r="RLO534" s="155"/>
      <c r="RLP534" s="155"/>
      <c r="RLQ534" s="155"/>
      <c r="RLR534" s="155"/>
      <c r="RLS534" s="155"/>
      <c r="RLT534" s="155"/>
      <c r="RLU534" s="155"/>
      <c r="RLV534" s="155"/>
      <c r="RLW534" s="155"/>
      <c r="RLX534" s="155"/>
      <c r="RLY534" s="155"/>
      <c r="RLZ534" s="155"/>
      <c r="RMA534" s="155"/>
      <c r="RMB534" s="155"/>
      <c r="RMC534" s="155"/>
      <c r="RMD534" s="155"/>
      <c r="RME534" s="155"/>
      <c r="RMF534" s="155"/>
      <c r="RMG534" s="155"/>
      <c r="RMH534" s="155"/>
      <c r="RMI534" s="155"/>
      <c r="RMJ534" s="155"/>
      <c r="RMK534" s="155"/>
      <c r="RML534" s="155"/>
      <c r="RMM534" s="155"/>
      <c r="RMN534" s="155"/>
      <c r="RMO534" s="155"/>
      <c r="RMP534" s="155"/>
      <c r="RMQ534" s="155"/>
      <c r="RMR534" s="155"/>
      <c r="RMS534" s="155"/>
      <c r="RMT534" s="155"/>
      <c r="RMU534" s="155"/>
      <c r="RMV534" s="155"/>
      <c r="RMW534" s="155"/>
      <c r="RMX534" s="155"/>
      <c r="RMY534" s="155"/>
      <c r="RMZ534" s="155"/>
      <c r="RNA534" s="155"/>
      <c r="RNB534" s="155"/>
      <c r="RNC534" s="155"/>
      <c r="RND534" s="155"/>
      <c r="RNE534" s="155"/>
      <c r="RNF534" s="155"/>
      <c r="RNG534" s="155"/>
      <c r="RNH534" s="155"/>
      <c r="RNI534" s="155"/>
      <c r="RNJ534" s="155"/>
      <c r="RNK534" s="155"/>
      <c r="RNL534" s="155"/>
      <c r="RNM534" s="155"/>
      <c r="RNN534" s="155"/>
      <c r="RNO534" s="155"/>
      <c r="RNP534" s="155"/>
      <c r="RNQ534" s="155"/>
      <c r="RNR534" s="155"/>
      <c r="RNS534" s="155"/>
      <c r="RNT534" s="155"/>
      <c r="RNU534" s="155"/>
      <c r="RNV534" s="155"/>
      <c r="RNW534" s="155"/>
      <c r="RNX534" s="155"/>
      <c r="RNY534" s="155"/>
      <c r="RNZ534" s="155"/>
      <c r="ROA534" s="155"/>
      <c r="ROB534" s="155"/>
      <c r="ROC534" s="155"/>
      <c r="ROD534" s="155"/>
      <c r="ROE534" s="155"/>
      <c r="ROF534" s="155"/>
      <c r="ROG534" s="155"/>
      <c r="ROH534" s="155"/>
      <c r="ROI534" s="155"/>
      <c r="ROJ534" s="155"/>
      <c r="ROK534" s="155"/>
      <c r="ROL534" s="155"/>
      <c r="ROM534" s="155"/>
      <c r="RON534" s="155"/>
      <c r="ROO534" s="155"/>
      <c r="ROP534" s="155"/>
      <c r="ROQ534" s="155"/>
      <c r="ROR534" s="155"/>
      <c r="ROS534" s="155"/>
      <c r="ROT534" s="155"/>
      <c r="ROU534" s="155"/>
      <c r="ROV534" s="155"/>
      <c r="ROW534" s="155"/>
      <c r="ROX534" s="155"/>
      <c r="ROY534" s="155"/>
      <c r="ROZ534" s="155"/>
      <c r="RPA534" s="155"/>
      <c r="RPB534" s="155"/>
      <c r="RPC534" s="155"/>
      <c r="RPD534" s="155"/>
      <c r="RPE534" s="155"/>
      <c r="RPF534" s="155"/>
      <c r="RPG534" s="155"/>
      <c r="RPH534" s="155"/>
      <c r="RPI534" s="155"/>
      <c r="RPJ534" s="155"/>
      <c r="RPK534" s="155"/>
      <c r="RPL534" s="155"/>
      <c r="RPM534" s="155"/>
      <c r="RPN534" s="155"/>
      <c r="RPO534" s="155"/>
      <c r="RPP534" s="155"/>
      <c r="RPQ534" s="155"/>
      <c r="RPR534" s="155"/>
      <c r="RPS534" s="155"/>
      <c r="RPT534" s="155"/>
      <c r="RPU534" s="155"/>
      <c r="RPV534" s="155"/>
      <c r="RPW534" s="155"/>
      <c r="RPX534" s="155"/>
      <c r="RPY534" s="155"/>
      <c r="RPZ534" s="155"/>
      <c r="RQA534" s="155"/>
      <c r="RQB534" s="155"/>
      <c r="RQC534" s="155"/>
      <c r="RQD534" s="155"/>
      <c r="RQE534" s="155"/>
      <c r="RQF534" s="155"/>
      <c r="RQG534" s="155"/>
      <c r="RQH534" s="155"/>
      <c r="RQI534" s="155"/>
      <c r="RQJ534" s="155"/>
      <c r="RQK534" s="155"/>
      <c r="RQL534" s="155"/>
      <c r="RQM534" s="155"/>
      <c r="RQN534" s="155"/>
      <c r="RQO534" s="155"/>
      <c r="RQP534" s="155"/>
      <c r="RQQ534" s="155"/>
      <c r="RQR534" s="155"/>
      <c r="RQS534" s="155"/>
      <c r="RQT534" s="155"/>
      <c r="RQU534" s="155"/>
      <c r="RQV534" s="155"/>
      <c r="RQW534" s="155"/>
      <c r="RQX534" s="155"/>
      <c r="RQY534" s="155"/>
      <c r="RQZ534" s="155"/>
      <c r="RRA534" s="155"/>
      <c r="RRB534" s="155"/>
      <c r="RRC534" s="155"/>
      <c r="RRD534" s="155"/>
      <c r="RRE534" s="155"/>
      <c r="RRF534" s="155"/>
      <c r="RRG534" s="155"/>
      <c r="RRH534" s="155"/>
      <c r="RRI534" s="155"/>
      <c r="RRJ534" s="155"/>
      <c r="RRK534" s="155"/>
      <c r="RRL534" s="155"/>
      <c r="RRM534" s="155"/>
      <c r="RRN534" s="155"/>
      <c r="RRO534" s="155"/>
      <c r="RRP534" s="155"/>
      <c r="RRQ534" s="155"/>
      <c r="RRR534" s="155"/>
      <c r="RRS534" s="155"/>
      <c r="RRT534" s="155"/>
      <c r="RRU534" s="155"/>
      <c r="RRV534" s="155"/>
      <c r="RRW534" s="155"/>
      <c r="RRX534" s="155"/>
      <c r="RRY534" s="155"/>
      <c r="RRZ534" s="155"/>
      <c r="RSA534" s="155"/>
      <c r="RSB534" s="155"/>
      <c r="RSC534" s="155"/>
      <c r="RSD534" s="155"/>
      <c r="RSE534" s="155"/>
      <c r="RSF534" s="155"/>
      <c r="RSG534" s="155"/>
      <c r="RSH534" s="155"/>
      <c r="RSI534" s="155"/>
      <c r="RSJ534" s="155"/>
      <c r="RSK534" s="155"/>
      <c r="RSL534" s="155"/>
      <c r="RSM534" s="155"/>
      <c r="RSN534" s="155"/>
      <c r="RSO534" s="155"/>
      <c r="RSP534" s="155"/>
      <c r="RSQ534" s="155"/>
      <c r="RSR534" s="155"/>
      <c r="RSS534" s="155"/>
      <c r="RST534" s="155"/>
      <c r="RSU534" s="155"/>
      <c r="RSV534" s="155"/>
      <c r="RSW534" s="155"/>
      <c r="RSX534" s="155"/>
      <c r="RSY534" s="155"/>
      <c r="RSZ534" s="155"/>
      <c r="RTA534" s="155"/>
      <c r="RTB534" s="155"/>
      <c r="RTC534" s="155"/>
      <c r="RTD534" s="155"/>
      <c r="RTE534" s="155"/>
      <c r="RTF534" s="155"/>
      <c r="RTG534" s="155"/>
      <c r="RTH534" s="155"/>
      <c r="RTI534" s="155"/>
      <c r="RTJ534" s="155"/>
      <c r="RTK534" s="155"/>
      <c r="RTL534" s="155"/>
      <c r="RTM534" s="155"/>
      <c r="RTN534" s="155"/>
      <c r="RTO534" s="155"/>
      <c r="RTP534" s="155"/>
      <c r="RTQ534" s="155"/>
      <c r="RTR534" s="155"/>
      <c r="RTS534" s="155"/>
      <c r="RTT534" s="155"/>
      <c r="RTU534" s="155"/>
      <c r="RTV534" s="155"/>
      <c r="RTW534" s="155"/>
      <c r="RTX534" s="155"/>
      <c r="RTY534" s="155"/>
      <c r="RTZ534" s="155"/>
      <c r="RUA534" s="155"/>
      <c r="RUB534" s="155"/>
      <c r="RUC534" s="155"/>
      <c r="RUD534" s="155"/>
      <c r="RUE534" s="155"/>
      <c r="RUF534" s="155"/>
      <c r="RUG534" s="155"/>
      <c r="RUH534" s="155"/>
      <c r="RUI534" s="155"/>
      <c r="RUJ534" s="155"/>
      <c r="RUK534" s="155"/>
      <c r="RUL534" s="155"/>
      <c r="RUM534" s="155"/>
      <c r="RUN534" s="155"/>
      <c r="RUO534" s="155"/>
      <c r="RUP534" s="155"/>
      <c r="RUQ534" s="155"/>
      <c r="RUR534" s="155"/>
      <c r="RUS534" s="155"/>
      <c r="RUT534" s="155"/>
      <c r="RUU534" s="155"/>
      <c r="RUV534" s="155"/>
      <c r="RUW534" s="155"/>
      <c r="RUX534" s="155"/>
      <c r="RUY534" s="155"/>
      <c r="RUZ534" s="155"/>
      <c r="RVA534" s="155"/>
      <c r="RVB534" s="155"/>
      <c r="RVC534" s="155"/>
      <c r="RVD534" s="155"/>
      <c r="RVE534" s="155"/>
      <c r="RVF534" s="155"/>
      <c r="RVG534" s="155"/>
      <c r="RVH534" s="155"/>
      <c r="RVI534" s="155"/>
      <c r="RVJ534" s="155"/>
      <c r="RVK534" s="155"/>
      <c r="RVL534" s="155"/>
      <c r="RVM534" s="155"/>
      <c r="RVN534" s="155"/>
      <c r="RVO534" s="155"/>
      <c r="RVP534" s="155"/>
      <c r="RVQ534" s="155"/>
      <c r="RVR534" s="155"/>
      <c r="RVS534" s="155"/>
      <c r="RVT534" s="155"/>
      <c r="RVU534" s="155"/>
      <c r="RVV534" s="155"/>
      <c r="RVW534" s="155"/>
      <c r="RVX534" s="155"/>
      <c r="RVY534" s="155"/>
      <c r="RVZ534" s="155"/>
      <c r="RWA534" s="155"/>
      <c r="RWB534" s="155"/>
      <c r="RWC534" s="155"/>
      <c r="RWD534" s="155"/>
      <c r="RWE534" s="155"/>
      <c r="RWF534" s="155"/>
      <c r="RWG534" s="155"/>
      <c r="RWH534" s="155"/>
      <c r="RWI534" s="155"/>
      <c r="RWJ534" s="155"/>
      <c r="RWK534" s="155"/>
      <c r="RWL534" s="155"/>
      <c r="RWM534" s="155"/>
      <c r="RWN534" s="155"/>
      <c r="RWO534" s="155"/>
      <c r="RWP534" s="155"/>
      <c r="RWQ534" s="155"/>
      <c r="RWR534" s="155"/>
      <c r="RWS534" s="155"/>
      <c r="RWT534" s="155"/>
      <c r="RWU534" s="155"/>
      <c r="RWV534" s="155"/>
      <c r="RWW534" s="155"/>
      <c r="RWX534" s="155"/>
      <c r="RWY534" s="155"/>
      <c r="RWZ534" s="155"/>
      <c r="RXA534" s="155"/>
      <c r="RXB534" s="155"/>
      <c r="RXC534" s="155"/>
      <c r="RXD534" s="155"/>
      <c r="RXE534" s="155"/>
      <c r="RXF534" s="155"/>
      <c r="RXG534" s="155"/>
      <c r="RXH534" s="155"/>
      <c r="RXI534" s="155"/>
      <c r="RXJ534" s="155"/>
      <c r="RXK534" s="155"/>
      <c r="RXL534" s="155"/>
      <c r="RXM534" s="155"/>
      <c r="RXN534" s="155"/>
      <c r="RXO534" s="155"/>
      <c r="RXP534" s="155"/>
      <c r="RXQ534" s="155"/>
      <c r="RXR534" s="155"/>
      <c r="RXS534" s="155"/>
      <c r="RXT534" s="155"/>
      <c r="RXU534" s="155"/>
      <c r="RXV534" s="155"/>
      <c r="RXW534" s="155"/>
      <c r="RXX534" s="155"/>
      <c r="RXY534" s="155"/>
      <c r="RXZ534" s="155"/>
      <c r="RYA534" s="155"/>
      <c r="RYB534" s="155"/>
      <c r="RYC534" s="155"/>
      <c r="RYD534" s="155"/>
      <c r="RYE534" s="155"/>
      <c r="RYF534" s="155"/>
      <c r="RYG534" s="155"/>
      <c r="RYH534" s="155"/>
      <c r="RYI534" s="155"/>
      <c r="RYJ534" s="155"/>
      <c r="RYK534" s="155"/>
      <c r="RYL534" s="155"/>
      <c r="RYM534" s="155"/>
      <c r="RYN534" s="155"/>
      <c r="RYO534" s="155"/>
      <c r="RYP534" s="155"/>
      <c r="RYQ534" s="155"/>
      <c r="RYR534" s="155"/>
      <c r="RYS534" s="155"/>
      <c r="RYT534" s="155"/>
      <c r="RYU534" s="155"/>
      <c r="RYV534" s="155"/>
      <c r="RYW534" s="155"/>
      <c r="RYX534" s="155"/>
      <c r="RYY534" s="155"/>
      <c r="RYZ534" s="155"/>
      <c r="RZA534" s="155"/>
      <c r="RZB534" s="155"/>
      <c r="RZC534" s="155"/>
      <c r="RZD534" s="155"/>
      <c r="RZE534" s="155"/>
      <c r="RZF534" s="155"/>
      <c r="RZG534" s="155"/>
      <c r="RZH534" s="155"/>
      <c r="RZI534" s="155"/>
      <c r="RZJ534" s="155"/>
      <c r="RZK534" s="155"/>
      <c r="RZL534" s="155"/>
      <c r="RZM534" s="155"/>
      <c r="RZN534" s="155"/>
      <c r="RZO534" s="155"/>
      <c r="RZP534" s="155"/>
      <c r="RZQ534" s="155"/>
      <c r="RZR534" s="155"/>
      <c r="RZS534" s="155"/>
      <c r="RZT534" s="155"/>
      <c r="RZU534" s="155"/>
      <c r="RZV534" s="155"/>
      <c r="RZW534" s="155"/>
      <c r="RZX534" s="155"/>
      <c r="RZY534" s="155"/>
      <c r="RZZ534" s="155"/>
      <c r="SAA534" s="155"/>
      <c r="SAB534" s="155"/>
      <c r="SAC534" s="155"/>
      <c r="SAD534" s="155"/>
      <c r="SAE534" s="155"/>
      <c r="SAF534" s="155"/>
      <c r="SAG534" s="155"/>
      <c r="SAH534" s="155"/>
      <c r="SAI534" s="155"/>
      <c r="SAJ534" s="155"/>
      <c r="SAK534" s="155"/>
      <c r="SAL534" s="155"/>
      <c r="SAM534" s="155"/>
      <c r="SAN534" s="155"/>
      <c r="SAO534" s="155"/>
      <c r="SAP534" s="155"/>
      <c r="SAQ534" s="155"/>
      <c r="SAR534" s="155"/>
      <c r="SAS534" s="155"/>
      <c r="SAT534" s="155"/>
      <c r="SAU534" s="155"/>
      <c r="SAV534" s="155"/>
      <c r="SAW534" s="155"/>
      <c r="SAX534" s="155"/>
      <c r="SAY534" s="155"/>
      <c r="SAZ534" s="155"/>
      <c r="SBA534" s="155"/>
      <c r="SBB534" s="155"/>
      <c r="SBC534" s="155"/>
      <c r="SBD534" s="155"/>
      <c r="SBE534" s="155"/>
      <c r="SBF534" s="155"/>
      <c r="SBG534" s="155"/>
      <c r="SBH534" s="155"/>
      <c r="SBI534" s="155"/>
      <c r="SBJ534" s="155"/>
      <c r="SBK534" s="155"/>
      <c r="SBL534" s="155"/>
      <c r="SBM534" s="155"/>
      <c r="SBN534" s="155"/>
      <c r="SBO534" s="155"/>
      <c r="SBP534" s="155"/>
      <c r="SBQ534" s="155"/>
      <c r="SBR534" s="155"/>
      <c r="SBS534" s="155"/>
      <c r="SBT534" s="155"/>
      <c r="SBU534" s="155"/>
      <c r="SBV534" s="155"/>
      <c r="SBW534" s="155"/>
      <c r="SBX534" s="155"/>
      <c r="SBY534" s="155"/>
      <c r="SBZ534" s="155"/>
      <c r="SCA534" s="155"/>
      <c r="SCB534" s="155"/>
      <c r="SCC534" s="155"/>
      <c r="SCD534" s="155"/>
      <c r="SCE534" s="155"/>
      <c r="SCF534" s="155"/>
      <c r="SCG534" s="155"/>
      <c r="SCH534" s="155"/>
      <c r="SCI534" s="155"/>
      <c r="SCJ534" s="155"/>
      <c r="SCK534" s="155"/>
      <c r="SCL534" s="155"/>
      <c r="SCM534" s="155"/>
      <c r="SCN534" s="155"/>
      <c r="SCO534" s="155"/>
      <c r="SCP534" s="155"/>
      <c r="SCQ534" s="155"/>
      <c r="SCR534" s="155"/>
      <c r="SCS534" s="155"/>
      <c r="SCT534" s="155"/>
      <c r="SCU534" s="155"/>
      <c r="SCV534" s="155"/>
      <c r="SCW534" s="155"/>
      <c r="SCX534" s="155"/>
      <c r="SCY534" s="155"/>
      <c r="SCZ534" s="155"/>
      <c r="SDA534" s="155"/>
      <c r="SDB534" s="155"/>
      <c r="SDC534" s="155"/>
      <c r="SDD534" s="155"/>
      <c r="SDE534" s="155"/>
      <c r="SDF534" s="155"/>
      <c r="SDG534" s="155"/>
      <c r="SDH534" s="155"/>
      <c r="SDI534" s="155"/>
      <c r="SDJ534" s="155"/>
      <c r="SDK534" s="155"/>
      <c r="SDL534" s="155"/>
      <c r="SDM534" s="155"/>
      <c r="SDN534" s="155"/>
      <c r="SDO534" s="155"/>
      <c r="SDP534" s="155"/>
      <c r="SDQ534" s="155"/>
      <c r="SDR534" s="155"/>
      <c r="SDS534" s="155"/>
      <c r="SDT534" s="155"/>
      <c r="SDU534" s="155"/>
      <c r="SDV534" s="155"/>
      <c r="SDW534" s="155"/>
      <c r="SDX534" s="155"/>
      <c r="SDY534" s="155"/>
      <c r="SDZ534" s="155"/>
      <c r="SEA534" s="155"/>
      <c r="SEB534" s="155"/>
      <c r="SEC534" s="155"/>
      <c r="SED534" s="155"/>
      <c r="SEE534" s="155"/>
      <c r="SEF534" s="155"/>
      <c r="SEG534" s="155"/>
      <c r="SEH534" s="155"/>
      <c r="SEI534" s="155"/>
      <c r="SEJ534" s="155"/>
      <c r="SEK534" s="155"/>
      <c r="SEL534" s="155"/>
      <c r="SEM534" s="155"/>
      <c r="SEN534" s="155"/>
      <c r="SEO534" s="155"/>
      <c r="SEP534" s="155"/>
      <c r="SEQ534" s="155"/>
      <c r="SER534" s="155"/>
      <c r="SES534" s="155"/>
      <c r="SET534" s="155"/>
      <c r="SEU534" s="155"/>
      <c r="SEV534" s="155"/>
      <c r="SEW534" s="155"/>
      <c r="SEX534" s="155"/>
      <c r="SEY534" s="155"/>
      <c r="SEZ534" s="155"/>
      <c r="SFA534" s="155"/>
      <c r="SFB534" s="155"/>
      <c r="SFC534" s="155"/>
      <c r="SFD534" s="155"/>
      <c r="SFE534" s="155"/>
      <c r="SFF534" s="155"/>
      <c r="SFG534" s="155"/>
      <c r="SFH534" s="155"/>
      <c r="SFI534" s="155"/>
      <c r="SFJ534" s="155"/>
      <c r="SFK534" s="155"/>
      <c r="SFL534" s="155"/>
      <c r="SFM534" s="155"/>
      <c r="SFN534" s="155"/>
      <c r="SFO534" s="155"/>
      <c r="SFP534" s="155"/>
      <c r="SFQ534" s="155"/>
      <c r="SFR534" s="155"/>
      <c r="SFS534" s="155"/>
      <c r="SFT534" s="155"/>
      <c r="SFU534" s="155"/>
      <c r="SFV534" s="155"/>
      <c r="SFW534" s="155"/>
      <c r="SFX534" s="155"/>
      <c r="SFY534" s="155"/>
      <c r="SFZ534" s="155"/>
      <c r="SGA534" s="155"/>
      <c r="SGB534" s="155"/>
      <c r="SGC534" s="155"/>
      <c r="SGD534" s="155"/>
      <c r="SGE534" s="155"/>
      <c r="SGF534" s="155"/>
      <c r="SGG534" s="155"/>
      <c r="SGH534" s="155"/>
      <c r="SGI534" s="155"/>
      <c r="SGJ534" s="155"/>
      <c r="SGK534" s="155"/>
      <c r="SGL534" s="155"/>
      <c r="SGM534" s="155"/>
      <c r="SGN534" s="155"/>
      <c r="SGO534" s="155"/>
      <c r="SGP534" s="155"/>
      <c r="SGQ534" s="155"/>
      <c r="SGR534" s="155"/>
      <c r="SGS534" s="155"/>
      <c r="SGT534" s="155"/>
      <c r="SGU534" s="155"/>
      <c r="SGV534" s="155"/>
      <c r="SGW534" s="155"/>
      <c r="SGX534" s="155"/>
      <c r="SGY534" s="155"/>
      <c r="SGZ534" s="155"/>
      <c r="SHA534" s="155"/>
      <c r="SHB534" s="155"/>
      <c r="SHC534" s="155"/>
      <c r="SHD534" s="155"/>
      <c r="SHE534" s="155"/>
      <c r="SHF534" s="155"/>
      <c r="SHG534" s="155"/>
      <c r="SHH534" s="155"/>
      <c r="SHI534" s="155"/>
      <c r="SHJ534" s="155"/>
      <c r="SHK534" s="155"/>
      <c r="SHL534" s="155"/>
      <c r="SHM534" s="155"/>
      <c r="SHN534" s="155"/>
      <c r="SHO534" s="155"/>
      <c r="SHP534" s="155"/>
      <c r="SHQ534" s="155"/>
      <c r="SHR534" s="155"/>
      <c r="SHS534" s="155"/>
      <c r="SHT534" s="155"/>
      <c r="SHU534" s="155"/>
      <c r="SHV534" s="155"/>
      <c r="SHW534" s="155"/>
      <c r="SHX534" s="155"/>
      <c r="SHY534" s="155"/>
      <c r="SHZ534" s="155"/>
      <c r="SIA534" s="155"/>
      <c r="SIB534" s="155"/>
      <c r="SIC534" s="155"/>
      <c r="SID534" s="155"/>
      <c r="SIE534" s="155"/>
      <c r="SIF534" s="155"/>
      <c r="SIG534" s="155"/>
      <c r="SIH534" s="155"/>
      <c r="SII534" s="155"/>
      <c r="SIJ534" s="155"/>
      <c r="SIK534" s="155"/>
      <c r="SIL534" s="155"/>
      <c r="SIM534" s="155"/>
      <c r="SIN534" s="155"/>
      <c r="SIO534" s="155"/>
      <c r="SIP534" s="155"/>
      <c r="SIQ534" s="155"/>
      <c r="SIR534" s="155"/>
      <c r="SIS534" s="155"/>
      <c r="SIT534" s="155"/>
      <c r="SIU534" s="155"/>
      <c r="SIV534" s="155"/>
      <c r="SIW534" s="155"/>
      <c r="SIX534" s="155"/>
      <c r="SIY534" s="155"/>
      <c r="SIZ534" s="155"/>
      <c r="SJA534" s="155"/>
      <c r="SJB534" s="155"/>
      <c r="SJC534" s="155"/>
      <c r="SJD534" s="155"/>
      <c r="SJE534" s="155"/>
      <c r="SJF534" s="155"/>
      <c r="SJG534" s="155"/>
      <c r="SJH534" s="155"/>
      <c r="SJI534" s="155"/>
      <c r="SJJ534" s="155"/>
      <c r="SJK534" s="155"/>
      <c r="SJL534" s="155"/>
      <c r="SJM534" s="155"/>
      <c r="SJN534" s="155"/>
      <c r="SJO534" s="155"/>
      <c r="SJP534" s="155"/>
      <c r="SJQ534" s="155"/>
      <c r="SJR534" s="155"/>
      <c r="SJS534" s="155"/>
      <c r="SJT534" s="155"/>
      <c r="SJU534" s="155"/>
      <c r="SJV534" s="155"/>
      <c r="SJW534" s="155"/>
      <c r="SJX534" s="155"/>
      <c r="SJY534" s="155"/>
      <c r="SJZ534" s="155"/>
      <c r="SKA534" s="155"/>
      <c r="SKB534" s="155"/>
      <c r="SKC534" s="155"/>
      <c r="SKD534" s="155"/>
      <c r="SKE534" s="155"/>
      <c r="SKF534" s="155"/>
      <c r="SKG534" s="155"/>
      <c r="SKH534" s="155"/>
      <c r="SKI534" s="155"/>
      <c r="SKJ534" s="155"/>
      <c r="SKK534" s="155"/>
      <c r="SKL534" s="155"/>
      <c r="SKM534" s="155"/>
      <c r="SKN534" s="155"/>
      <c r="SKO534" s="155"/>
      <c r="SKP534" s="155"/>
      <c r="SKQ534" s="155"/>
      <c r="SKR534" s="155"/>
      <c r="SKS534" s="155"/>
      <c r="SKT534" s="155"/>
      <c r="SKU534" s="155"/>
      <c r="SKV534" s="155"/>
      <c r="SKW534" s="155"/>
      <c r="SKX534" s="155"/>
      <c r="SKY534" s="155"/>
      <c r="SKZ534" s="155"/>
      <c r="SLA534" s="155"/>
      <c r="SLB534" s="155"/>
      <c r="SLC534" s="155"/>
      <c r="SLD534" s="155"/>
      <c r="SLE534" s="155"/>
      <c r="SLF534" s="155"/>
      <c r="SLG534" s="155"/>
      <c r="SLH534" s="155"/>
      <c r="SLI534" s="155"/>
      <c r="SLJ534" s="155"/>
      <c r="SLK534" s="155"/>
      <c r="SLL534" s="155"/>
      <c r="SLM534" s="155"/>
      <c r="SLN534" s="155"/>
      <c r="SLO534" s="155"/>
      <c r="SLP534" s="155"/>
      <c r="SLQ534" s="155"/>
      <c r="SLR534" s="155"/>
      <c r="SLS534" s="155"/>
      <c r="SLT534" s="155"/>
      <c r="SLU534" s="155"/>
      <c r="SLV534" s="155"/>
      <c r="SLW534" s="155"/>
      <c r="SLX534" s="155"/>
      <c r="SLY534" s="155"/>
      <c r="SLZ534" s="155"/>
      <c r="SMA534" s="155"/>
      <c r="SMB534" s="155"/>
      <c r="SMC534" s="155"/>
      <c r="SMD534" s="155"/>
      <c r="SME534" s="155"/>
      <c r="SMF534" s="155"/>
      <c r="SMG534" s="155"/>
      <c r="SMH534" s="155"/>
      <c r="SMI534" s="155"/>
      <c r="SMJ534" s="155"/>
      <c r="SMK534" s="155"/>
      <c r="SML534" s="155"/>
      <c r="SMM534" s="155"/>
      <c r="SMN534" s="155"/>
      <c r="SMO534" s="155"/>
      <c r="SMP534" s="155"/>
      <c r="SMQ534" s="155"/>
      <c r="SMR534" s="155"/>
      <c r="SMS534" s="155"/>
      <c r="SMT534" s="155"/>
      <c r="SMU534" s="155"/>
      <c r="SMV534" s="155"/>
      <c r="SMW534" s="155"/>
      <c r="SMX534" s="155"/>
      <c r="SMY534" s="155"/>
      <c r="SMZ534" s="155"/>
      <c r="SNA534" s="155"/>
      <c r="SNB534" s="155"/>
      <c r="SNC534" s="155"/>
      <c r="SND534" s="155"/>
      <c r="SNE534" s="155"/>
      <c r="SNF534" s="155"/>
      <c r="SNG534" s="155"/>
      <c r="SNH534" s="155"/>
      <c r="SNI534" s="155"/>
      <c r="SNJ534" s="155"/>
      <c r="SNK534" s="155"/>
      <c r="SNL534" s="155"/>
      <c r="SNM534" s="155"/>
      <c r="SNN534" s="155"/>
      <c r="SNO534" s="155"/>
      <c r="SNP534" s="155"/>
      <c r="SNQ534" s="155"/>
      <c r="SNR534" s="155"/>
      <c r="SNS534" s="155"/>
      <c r="SNT534" s="155"/>
      <c r="SNU534" s="155"/>
      <c r="SNV534" s="155"/>
      <c r="SNW534" s="155"/>
      <c r="SNX534" s="155"/>
      <c r="SNY534" s="155"/>
      <c r="SNZ534" s="155"/>
      <c r="SOA534" s="155"/>
      <c r="SOB534" s="155"/>
      <c r="SOC534" s="155"/>
      <c r="SOD534" s="155"/>
      <c r="SOE534" s="155"/>
      <c r="SOF534" s="155"/>
      <c r="SOG534" s="155"/>
      <c r="SOH534" s="155"/>
      <c r="SOI534" s="155"/>
      <c r="SOJ534" s="155"/>
      <c r="SOK534" s="155"/>
      <c r="SOL534" s="155"/>
      <c r="SOM534" s="155"/>
      <c r="SON534" s="155"/>
      <c r="SOO534" s="155"/>
      <c r="SOP534" s="155"/>
      <c r="SOQ534" s="155"/>
      <c r="SOR534" s="155"/>
      <c r="SOS534" s="155"/>
      <c r="SOT534" s="155"/>
      <c r="SOU534" s="155"/>
      <c r="SOV534" s="155"/>
      <c r="SOW534" s="155"/>
      <c r="SOX534" s="155"/>
      <c r="SOY534" s="155"/>
      <c r="SOZ534" s="155"/>
      <c r="SPA534" s="155"/>
      <c r="SPB534" s="155"/>
      <c r="SPC534" s="155"/>
      <c r="SPD534" s="155"/>
      <c r="SPE534" s="155"/>
      <c r="SPF534" s="155"/>
      <c r="SPG534" s="155"/>
      <c r="SPH534" s="155"/>
      <c r="SPI534" s="155"/>
      <c r="SPJ534" s="155"/>
      <c r="SPK534" s="155"/>
      <c r="SPL534" s="155"/>
      <c r="SPM534" s="155"/>
      <c r="SPN534" s="155"/>
      <c r="SPO534" s="155"/>
      <c r="SPP534" s="155"/>
      <c r="SPQ534" s="155"/>
      <c r="SPR534" s="155"/>
      <c r="SPS534" s="155"/>
      <c r="SPT534" s="155"/>
      <c r="SPU534" s="155"/>
      <c r="SPV534" s="155"/>
      <c r="SPW534" s="155"/>
      <c r="SPX534" s="155"/>
      <c r="SPY534" s="155"/>
      <c r="SPZ534" s="155"/>
      <c r="SQA534" s="155"/>
      <c r="SQB534" s="155"/>
      <c r="SQC534" s="155"/>
      <c r="SQD534" s="155"/>
      <c r="SQE534" s="155"/>
      <c r="SQF534" s="155"/>
      <c r="SQG534" s="155"/>
      <c r="SQH534" s="155"/>
      <c r="SQI534" s="155"/>
      <c r="SQJ534" s="155"/>
      <c r="SQK534" s="155"/>
      <c r="SQL534" s="155"/>
      <c r="SQM534" s="155"/>
      <c r="SQN534" s="155"/>
      <c r="SQO534" s="155"/>
      <c r="SQP534" s="155"/>
      <c r="SQQ534" s="155"/>
      <c r="SQR534" s="155"/>
      <c r="SQS534" s="155"/>
      <c r="SQT534" s="155"/>
      <c r="SQU534" s="155"/>
      <c r="SQV534" s="155"/>
      <c r="SQW534" s="155"/>
      <c r="SQX534" s="155"/>
      <c r="SQY534" s="155"/>
      <c r="SQZ534" s="155"/>
      <c r="SRA534" s="155"/>
      <c r="SRB534" s="155"/>
      <c r="SRC534" s="155"/>
      <c r="SRD534" s="155"/>
      <c r="SRE534" s="155"/>
      <c r="SRF534" s="155"/>
      <c r="SRG534" s="155"/>
      <c r="SRH534" s="155"/>
      <c r="SRI534" s="155"/>
      <c r="SRJ534" s="155"/>
      <c r="SRK534" s="155"/>
      <c r="SRL534" s="155"/>
      <c r="SRM534" s="155"/>
      <c r="SRN534" s="155"/>
      <c r="SRO534" s="155"/>
      <c r="SRP534" s="155"/>
      <c r="SRQ534" s="155"/>
      <c r="SRR534" s="155"/>
      <c r="SRS534" s="155"/>
      <c r="SRT534" s="155"/>
      <c r="SRU534" s="155"/>
      <c r="SRV534" s="155"/>
      <c r="SRW534" s="155"/>
      <c r="SRX534" s="155"/>
      <c r="SRY534" s="155"/>
      <c r="SRZ534" s="155"/>
      <c r="SSA534" s="155"/>
      <c r="SSB534" s="155"/>
      <c r="SSC534" s="155"/>
      <c r="SSD534" s="155"/>
      <c r="SSE534" s="155"/>
      <c r="SSF534" s="155"/>
      <c r="SSG534" s="155"/>
      <c r="SSH534" s="155"/>
      <c r="SSI534" s="155"/>
      <c r="SSJ534" s="155"/>
      <c r="SSK534" s="155"/>
      <c r="SSL534" s="155"/>
      <c r="SSM534" s="155"/>
      <c r="SSN534" s="155"/>
      <c r="SSO534" s="155"/>
      <c r="SSP534" s="155"/>
      <c r="SSQ534" s="155"/>
      <c r="SSR534" s="155"/>
      <c r="SSS534" s="155"/>
      <c r="SST534" s="155"/>
      <c r="SSU534" s="155"/>
      <c r="SSV534" s="155"/>
      <c r="SSW534" s="155"/>
      <c r="SSX534" s="155"/>
      <c r="SSY534" s="155"/>
      <c r="SSZ534" s="155"/>
      <c r="STA534" s="155"/>
      <c r="STB534" s="155"/>
      <c r="STC534" s="155"/>
      <c r="STD534" s="155"/>
      <c r="STE534" s="155"/>
      <c r="STF534" s="155"/>
      <c r="STG534" s="155"/>
      <c r="STH534" s="155"/>
      <c r="STI534" s="155"/>
      <c r="STJ534" s="155"/>
      <c r="STK534" s="155"/>
      <c r="STL534" s="155"/>
      <c r="STM534" s="155"/>
      <c r="STN534" s="155"/>
      <c r="STO534" s="155"/>
      <c r="STP534" s="155"/>
      <c r="STQ534" s="155"/>
      <c r="STR534" s="155"/>
      <c r="STS534" s="155"/>
      <c r="STT534" s="155"/>
      <c r="STU534" s="155"/>
      <c r="STV534" s="155"/>
      <c r="STW534" s="155"/>
      <c r="STX534" s="155"/>
      <c r="STY534" s="155"/>
      <c r="STZ534" s="155"/>
      <c r="SUA534" s="155"/>
      <c r="SUB534" s="155"/>
      <c r="SUC534" s="155"/>
      <c r="SUD534" s="155"/>
      <c r="SUE534" s="155"/>
      <c r="SUF534" s="155"/>
      <c r="SUG534" s="155"/>
      <c r="SUH534" s="155"/>
      <c r="SUI534" s="155"/>
      <c r="SUJ534" s="155"/>
      <c r="SUK534" s="155"/>
      <c r="SUL534" s="155"/>
      <c r="SUM534" s="155"/>
      <c r="SUN534" s="155"/>
      <c r="SUO534" s="155"/>
      <c r="SUP534" s="155"/>
      <c r="SUQ534" s="155"/>
      <c r="SUR534" s="155"/>
      <c r="SUS534" s="155"/>
      <c r="SUT534" s="155"/>
      <c r="SUU534" s="155"/>
      <c r="SUV534" s="155"/>
      <c r="SUW534" s="155"/>
      <c r="SUX534" s="155"/>
      <c r="SUY534" s="155"/>
      <c r="SUZ534" s="155"/>
      <c r="SVA534" s="155"/>
      <c r="SVB534" s="155"/>
      <c r="SVC534" s="155"/>
      <c r="SVD534" s="155"/>
      <c r="SVE534" s="155"/>
      <c r="SVF534" s="155"/>
      <c r="SVG534" s="155"/>
      <c r="SVH534" s="155"/>
      <c r="SVI534" s="155"/>
      <c r="SVJ534" s="155"/>
      <c r="SVK534" s="155"/>
      <c r="SVL534" s="155"/>
      <c r="SVM534" s="155"/>
      <c r="SVN534" s="155"/>
      <c r="SVO534" s="155"/>
      <c r="SVP534" s="155"/>
      <c r="SVQ534" s="155"/>
      <c r="SVR534" s="155"/>
      <c r="SVS534" s="155"/>
      <c r="SVT534" s="155"/>
      <c r="SVU534" s="155"/>
      <c r="SVV534" s="155"/>
      <c r="SVW534" s="155"/>
      <c r="SVX534" s="155"/>
      <c r="SVY534" s="155"/>
      <c r="SVZ534" s="155"/>
      <c r="SWA534" s="155"/>
      <c r="SWB534" s="155"/>
      <c r="SWC534" s="155"/>
      <c r="SWD534" s="155"/>
      <c r="SWE534" s="155"/>
      <c r="SWF534" s="155"/>
      <c r="SWG534" s="155"/>
      <c r="SWH534" s="155"/>
      <c r="SWI534" s="155"/>
      <c r="SWJ534" s="155"/>
      <c r="SWK534" s="155"/>
      <c r="SWL534" s="155"/>
      <c r="SWM534" s="155"/>
      <c r="SWN534" s="155"/>
      <c r="SWO534" s="155"/>
      <c r="SWP534" s="155"/>
      <c r="SWQ534" s="155"/>
      <c r="SWR534" s="155"/>
      <c r="SWS534" s="155"/>
      <c r="SWT534" s="155"/>
      <c r="SWU534" s="155"/>
      <c r="SWV534" s="155"/>
      <c r="SWW534" s="155"/>
      <c r="SWX534" s="155"/>
      <c r="SWY534" s="155"/>
      <c r="SWZ534" s="155"/>
      <c r="SXA534" s="155"/>
      <c r="SXB534" s="155"/>
      <c r="SXC534" s="155"/>
      <c r="SXD534" s="155"/>
      <c r="SXE534" s="155"/>
      <c r="SXF534" s="155"/>
      <c r="SXG534" s="155"/>
      <c r="SXH534" s="155"/>
      <c r="SXI534" s="155"/>
      <c r="SXJ534" s="155"/>
      <c r="SXK534" s="155"/>
      <c r="SXL534" s="155"/>
      <c r="SXM534" s="155"/>
      <c r="SXN534" s="155"/>
      <c r="SXO534" s="155"/>
      <c r="SXP534" s="155"/>
      <c r="SXQ534" s="155"/>
      <c r="SXR534" s="155"/>
      <c r="SXS534" s="155"/>
      <c r="SXT534" s="155"/>
      <c r="SXU534" s="155"/>
      <c r="SXV534" s="155"/>
      <c r="SXW534" s="155"/>
      <c r="SXX534" s="155"/>
      <c r="SXY534" s="155"/>
      <c r="SXZ534" s="155"/>
      <c r="SYA534" s="155"/>
      <c r="SYB534" s="155"/>
      <c r="SYC534" s="155"/>
      <c r="SYD534" s="155"/>
      <c r="SYE534" s="155"/>
      <c r="SYF534" s="155"/>
      <c r="SYG534" s="155"/>
      <c r="SYH534" s="155"/>
      <c r="SYI534" s="155"/>
      <c r="SYJ534" s="155"/>
      <c r="SYK534" s="155"/>
      <c r="SYL534" s="155"/>
      <c r="SYM534" s="155"/>
      <c r="SYN534" s="155"/>
      <c r="SYO534" s="155"/>
      <c r="SYP534" s="155"/>
      <c r="SYQ534" s="155"/>
      <c r="SYR534" s="155"/>
      <c r="SYS534" s="155"/>
      <c r="SYT534" s="155"/>
      <c r="SYU534" s="155"/>
      <c r="SYV534" s="155"/>
      <c r="SYW534" s="155"/>
      <c r="SYX534" s="155"/>
      <c r="SYY534" s="155"/>
      <c r="SYZ534" s="155"/>
      <c r="SZA534" s="155"/>
      <c r="SZB534" s="155"/>
      <c r="SZC534" s="155"/>
      <c r="SZD534" s="155"/>
      <c r="SZE534" s="155"/>
      <c r="SZF534" s="155"/>
      <c r="SZG534" s="155"/>
      <c r="SZH534" s="155"/>
      <c r="SZI534" s="155"/>
      <c r="SZJ534" s="155"/>
      <c r="SZK534" s="155"/>
      <c r="SZL534" s="155"/>
      <c r="SZM534" s="155"/>
      <c r="SZN534" s="155"/>
      <c r="SZO534" s="155"/>
      <c r="SZP534" s="155"/>
      <c r="SZQ534" s="155"/>
      <c r="SZR534" s="155"/>
      <c r="SZS534" s="155"/>
      <c r="SZT534" s="155"/>
      <c r="SZU534" s="155"/>
      <c r="SZV534" s="155"/>
      <c r="SZW534" s="155"/>
      <c r="SZX534" s="155"/>
      <c r="SZY534" s="155"/>
      <c r="SZZ534" s="155"/>
      <c r="TAA534" s="155"/>
      <c r="TAB534" s="155"/>
      <c r="TAC534" s="155"/>
      <c r="TAD534" s="155"/>
      <c r="TAE534" s="155"/>
      <c r="TAF534" s="155"/>
      <c r="TAG534" s="155"/>
      <c r="TAH534" s="155"/>
      <c r="TAI534" s="155"/>
      <c r="TAJ534" s="155"/>
      <c r="TAK534" s="155"/>
      <c r="TAL534" s="155"/>
      <c r="TAM534" s="155"/>
      <c r="TAN534" s="155"/>
      <c r="TAO534" s="155"/>
      <c r="TAP534" s="155"/>
      <c r="TAQ534" s="155"/>
      <c r="TAR534" s="155"/>
      <c r="TAS534" s="155"/>
      <c r="TAT534" s="155"/>
      <c r="TAU534" s="155"/>
      <c r="TAV534" s="155"/>
      <c r="TAW534" s="155"/>
      <c r="TAX534" s="155"/>
      <c r="TAY534" s="155"/>
      <c r="TAZ534" s="155"/>
      <c r="TBA534" s="155"/>
      <c r="TBB534" s="155"/>
      <c r="TBC534" s="155"/>
      <c r="TBD534" s="155"/>
      <c r="TBE534" s="155"/>
      <c r="TBF534" s="155"/>
      <c r="TBG534" s="155"/>
      <c r="TBH534" s="155"/>
      <c r="TBI534" s="155"/>
      <c r="TBJ534" s="155"/>
      <c r="TBK534" s="155"/>
      <c r="TBL534" s="155"/>
      <c r="TBM534" s="155"/>
      <c r="TBN534" s="155"/>
      <c r="TBO534" s="155"/>
      <c r="TBP534" s="155"/>
      <c r="TBQ534" s="155"/>
      <c r="TBR534" s="155"/>
      <c r="TBS534" s="155"/>
      <c r="TBT534" s="155"/>
      <c r="TBU534" s="155"/>
      <c r="TBV534" s="155"/>
      <c r="TBW534" s="155"/>
      <c r="TBX534" s="155"/>
      <c r="TBY534" s="155"/>
      <c r="TBZ534" s="155"/>
      <c r="TCA534" s="155"/>
      <c r="TCB534" s="155"/>
      <c r="TCC534" s="155"/>
      <c r="TCD534" s="155"/>
      <c r="TCE534" s="155"/>
      <c r="TCF534" s="155"/>
      <c r="TCG534" s="155"/>
      <c r="TCH534" s="155"/>
      <c r="TCI534" s="155"/>
      <c r="TCJ534" s="155"/>
      <c r="TCK534" s="155"/>
      <c r="TCL534" s="155"/>
      <c r="TCM534" s="155"/>
      <c r="TCN534" s="155"/>
      <c r="TCO534" s="155"/>
      <c r="TCP534" s="155"/>
      <c r="TCQ534" s="155"/>
      <c r="TCR534" s="155"/>
      <c r="TCS534" s="155"/>
      <c r="TCT534" s="155"/>
      <c r="TCU534" s="155"/>
      <c r="TCV534" s="155"/>
      <c r="TCW534" s="155"/>
      <c r="TCX534" s="155"/>
      <c r="TCY534" s="155"/>
      <c r="TCZ534" s="155"/>
      <c r="TDA534" s="155"/>
      <c r="TDB534" s="155"/>
      <c r="TDC534" s="155"/>
      <c r="TDD534" s="155"/>
      <c r="TDE534" s="155"/>
      <c r="TDF534" s="155"/>
      <c r="TDG534" s="155"/>
      <c r="TDH534" s="155"/>
      <c r="TDI534" s="155"/>
      <c r="TDJ534" s="155"/>
      <c r="TDK534" s="155"/>
      <c r="TDL534" s="155"/>
      <c r="TDM534" s="155"/>
      <c r="TDN534" s="155"/>
      <c r="TDO534" s="155"/>
      <c r="TDP534" s="155"/>
      <c r="TDQ534" s="155"/>
      <c r="TDR534" s="155"/>
      <c r="TDS534" s="155"/>
      <c r="TDT534" s="155"/>
      <c r="TDU534" s="155"/>
      <c r="TDV534" s="155"/>
      <c r="TDW534" s="155"/>
      <c r="TDX534" s="155"/>
      <c r="TDY534" s="155"/>
      <c r="TDZ534" s="155"/>
      <c r="TEA534" s="155"/>
      <c r="TEB534" s="155"/>
      <c r="TEC534" s="155"/>
      <c r="TED534" s="155"/>
      <c r="TEE534" s="155"/>
      <c r="TEF534" s="155"/>
      <c r="TEG534" s="155"/>
      <c r="TEH534" s="155"/>
      <c r="TEI534" s="155"/>
      <c r="TEJ534" s="155"/>
      <c r="TEK534" s="155"/>
      <c r="TEL534" s="155"/>
      <c r="TEM534" s="155"/>
      <c r="TEN534" s="155"/>
      <c r="TEO534" s="155"/>
      <c r="TEP534" s="155"/>
      <c r="TEQ534" s="155"/>
      <c r="TER534" s="155"/>
      <c r="TES534" s="155"/>
      <c r="TET534" s="155"/>
      <c r="TEU534" s="155"/>
      <c r="TEV534" s="155"/>
      <c r="TEW534" s="155"/>
      <c r="TEX534" s="155"/>
      <c r="TEY534" s="155"/>
      <c r="TEZ534" s="155"/>
      <c r="TFA534" s="155"/>
      <c r="TFB534" s="155"/>
      <c r="TFC534" s="155"/>
      <c r="TFD534" s="155"/>
      <c r="TFE534" s="155"/>
      <c r="TFF534" s="155"/>
      <c r="TFG534" s="155"/>
      <c r="TFH534" s="155"/>
      <c r="TFI534" s="155"/>
      <c r="TFJ534" s="155"/>
      <c r="TFK534" s="155"/>
      <c r="TFL534" s="155"/>
      <c r="TFM534" s="155"/>
      <c r="TFN534" s="155"/>
      <c r="TFO534" s="155"/>
      <c r="TFP534" s="155"/>
      <c r="TFQ534" s="155"/>
      <c r="TFR534" s="155"/>
      <c r="TFS534" s="155"/>
      <c r="TFT534" s="155"/>
      <c r="TFU534" s="155"/>
      <c r="TFV534" s="155"/>
      <c r="TFW534" s="155"/>
      <c r="TFX534" s="155"/>
      <c r="TFY534" s="155"/>
      <c r="TFZ534" s="155"/>
      <c r="TGA534" s="155"/>
      <c r="TGB534" s="155"/>
      <c r="TGC534" s="155"/>
      <c r="TGD534" s="155"/>
      <c r="TGE534" s="155"/>
      <c r="TGF534" s="155"/>
      <c r="TGG534" s="155"/>
      <c r="TGH534" s="155"/>
      <c r="TGI534" s="155"/>
      <c r="TGJ534" s="155"/>
      <c r="TGK534" s="155"/>
      <c r="TGL534" s="155"/>
      <c r="TGM534" s="155"/>
      <c r="TGN534" s="155"/>
      <c r="TGO534" s="155"/>
      <c r="TGP534" s="155"/>
      <c r="TGQ534" s="155"/>
      <c r="TGR534" s="155"/>
      <c r="TGS534" s="155"/>
      <c r="TGT534" s="155"/>
      <c r="TGU534" s="155"/>
      <c r="TGV534" s="155"/>
      <c r="TGW534" s="155"/>
      <c r="TGX534" s="155"/>
      <c r="TGY534" s="155"/>
      <c r="TGZ534" s="155"/>
      <c r="THA534" s="155"/>
      <c r="THB534" s="155"/>
      <c r="THC534" s="155"/>
      <c r="THD534" s="155"/>
      <c r="THE534" s="155"/>
      <c r="THF534" s="155"/>
      <c r="THG534" s="155"/>
      <c r="THH534" s="155"/>
      <c r="THI534" s="155"/>
      <c r="THJ534" s="155"/>
      <c r="THK534" s="155"/>
      <c r="THL534" s="155"/>
      <c r="THM534" s="155"/>
      <c r="THN534" s="155"/>
      <c r="THO534" s="155"/>
      <c r="THP534" s="155"/>
      <c r="THQ534" s="155"/>
      <c r="THR534" s="155"/>
      <c r="THS534" s="155"/>
      <c r="THT534" s="155"/>
      <c r="THU534" s="155"/>
      <c r="THV534" s="155"/>
      <c r="THW534" s="155"/>
      <c r="THX534" s="155"/>
      <c r="THY534" s="155"/>
      <c r="THZ534" s="155"/>
      <c r="TIA534" s="155"/>
      <c r="TIB534" s="155"/>
      <c r="TIC534" s="155"/>
      <c r="TID534" s="155"/>
      <c r="TIE534" s="155"/>
      <c r="TIF534" s="155"/>
      <c r="TIG534" s="155"/>
      <c r="TIH534" s="155"/>
      <c r="TII534" s="155"/>
      <c r="TIJ534" s="155"/>
      <c r="TIK534" s="155"/>
      <c r="TIL534" s="155"/>
      <c r="TIM534" s="155"/>
      <c r="TIN534" s="155"/>
      <c r="TIO534" s="155"/>
      <c r="TIP534" s="155"/>
      <c r="TIQ534" s="155"/>
      <c r="TIR534" s="155"/>
      <c r="TIS534" s="155"/>
      <c r="TIT534" s="155"/>
      <c r="TIU534" s="155"/>
      <c r="TIV534" s="155"/>
      <c r="TIW534" s="155"/>
      <c r="TIX534" s="155"/>
      <c r="TIY534" s="155"/>
      <c r="TIZ534" s="155"/>
      <c r="TJA534" s="155"/>
      <c r="TJB534" s="155"/>
      <c r="TJC534" s="155"/>
      <c r="TJD534" s="155"/>
      <c r="TJE534" s="155"/>
      <c r="TJF534" s="155"/>
      <c r="TJG534" s="155"/>
      <c r="TJH534" s="155"/>
      <c r="TJI534" s="155"/>
      <c r="TJJ534" s="155"/>
      <c r="TJK534" s="155"/>
      <c r="TJL534" s="155"/>
      <c r="TJM534" s="155"/>
      <c r="TJN534" s="155"/>
      <c r="TJO534" s="155"/>
      <c r="TJP534" s="155"/>
      <c r="TJQ534" s="155"/>
      <c r="TJR534" s="155"/>
      <c r="TJS534" s="155"/>
      <c r="TJT534" s="155"/>
      <c r="TJU534" s="155"/>
      <c r="TJV534" s="155"/>
      <c r="TJW534" s="155"/>
      <c r="TJX534" s="155"/>
      <c r="TJY534" s="155"/>
      <c r="TJZ534" s="155"/>
      <c r="TKA534" s="155"/>
      <c r="TKB534" s="155"/>
      <c r="TKC534" s="155"/>
      <c r="TKD534" s="155"/>
      <c r="TKE534" s="155"/>
      <c r="TKF534" s="155"/>
      <c r="TKG534" s="155"/>
      <c r="TKH534" s="155"/>
      <c r="TKI534" s="155"/>
      <c r="TKJ534" s="155"/>
      <c r="TKK534" s="155"/>
      <c r="TKL534" s="155"/>
      <c r="TKM534" s="155"/>
      <c r="TKN534" s="155"/>
      <c r="TKO534" s="155"/>
      <c r="TKP534" s="155"/>
      <c r="TKQ534" s="155"/>
      <c r="TKR534" s="155"/>
      <c r="TKS534" s="155"/>
      <c r="TKT534" s="155"/>
      <c r="TKU534" s="155"/>
      <c r="TKV534" s="155"/>
      <c r="TKW534" s="155"/>
      <c r="TKX534" s="155"/>
      <c r="TKY534" s="155"/>
      <c r="TKZ534" s="155"/>
      <c r="TLA534" s="155"/>
      <c r="TLB534" s="155"/>
      <c r="TLC534" s="155"/>
      <c r="TLD534" s="155"/>
      <c r="TLE534" s="155"/>
      <c r="TLF534" s="155"/>
      <c r="TLG534" s="155"/>
      <c r="TLH534" s="155"/>
      <c r="TLI534" s="155"/>
      <c r="TLJ534" s="155"/>
      <c r="TLK534" s="155"/>
      <c r="TLL534" s="155"/>
      <c r="TLM534" s="155"/>
      <c r="TLN534" s="155"/>
      <c r="TLO534" s="155"/>
      <c r="TLP534" s="155"/>
      <c r="TLQ534" s="155"/>
      <c r="TLR534" s="155"/>
      <c r="TLS534" s="155"/>
      <c r="TLT534" s="155"/>
      <c r="TLU534" s="155"/>
      <c r="TLV534" s="155"/>
      <c r="TLW534" s="155"/>
      <c r="TLX534" s="155"/>
      <c r="TLY534" s="155"/>
      <c r="TLZ534" s="155"/>
      <c r="TMA534" s="155"/>
      <c r="TMB534" s="155"/>
      <c r="TMC534" s="155"/>
      <c r="TMD534" s="155"/>
      <c r="TME534" s="155"/>
      <c r="TMF534" s="155"/>
      <c r="TMG534" s="155"/>
      <c r="TMH534" s="155"/>
      <c r="TMI534" s="155"/>
      <c r="TMJ534" s="155"/>
      <c r="TMK534" s="155"/>
      <c r="TML534" s="155"/>
      <c r="TMM534" s="155"/>
      <c r="TMN534" s="155"/>
      <c r="TMO534" s="155"/>
      <c r="TMP534" s="155"/>
      <c r="TMQ534" s="155"/>
      <c r="TMR534" s="155"/>
      <c r="TMS534" s="155"/>
      <c r="TMT534" s="155"/>
      <c r="TMU534" s="155"/>
      <c r="TMV534" s="155"/>
      <c r="TMW534" s="155"/>
      <c r="TMX534" s="155"/>
      <c r="TMY534" s="155"/>
      <c r="TMZ534" s="155"/>
      <c r="TNA534" s="155"/>
      <c r="TNB534" s="155"/>
      <c r="TNC534" s="155"/>
      <c r="TND534" s="155"/>
      <c r="TNE534" s="155"/>
      <c r="TNF534" s="155"/>
      <c r="TNG534" s="155"/>
      <c r="TNH534" s="155"/>
      <c r="TNI534" s="155"/>
      <c r="TNJ534" s="155"/>
      <c r="TNK534" s="155"/>
      <c r="TNL534" s="155"/>
      <c r="TNM534" s="155"/>
      <c r="TNN534" s="155"/>
      <c r="TNO534" s="155"/>
      <c r="TNP534" s="155"/>
      <c r="TNQ534" s="155"/>
      <c r="TNR534" s="155"/>
      <c r="TNS534" s="155"/>
      <c r="TNT534" s="155"/>
      <c r="TNU534" s="155"/>
      <c r="TNV534" s="155"/>
      <c r="TNW534" s="155"/>
      <c r="TNX534" s="155"/>
      <c r="TNY534" s="155"/>
      <c r="TNZ534" s="155"/>
      <c r="TOA534" s="155"/>
      <c r="TOB534" s="155"/>
      <c r="TOC534" s="155"/>
      <c r="TOD534" s="155"/>
      <c r="TOE534" s="155"/>
      <c r="TOF534" s="155"/>
      <c r="TOG534" s="155"/>
      <c r="TOH534" s="155"/>
      <c r="TOI534" s="155"/>
      <c r="TOJ534" s="155"/>
      <c r="TOK534" s="155"/>
      <c r="TOL534" s="155"/>
      <c r="TOM534" s="155"/>
      <c r="TON534" s="155"/>
      <c r="TOO534" s="155"/>
      <c r="TOP534" s="155"/>
      <c r="TOQ534" s="155"/>
      <c r="TOR534" s="155"/>
      <c r="TOS534" s="155"/>
      <c r="TOT534" s="155"/>
      <c r="TOU534" s="155"/>
      <c r="TOV534" s="155"/>
      <c r="TOW534" s="155"/>
      <c r="TOX534" s="155"/>
      <c r="TOY534" s="155"/>
      <c r="TOZ534" s="155"/>
      <c r="TPA534" s="155"/>
      <c r="TPB534" s="155"/>
      <c r="TPC534" s="155"/>
      <c r="TPD534" s="155"/>
      <c r="TPE534" s="155"/>
      <c r="TPF534" s="155"/>
      <c r="TPG534" s="155"/>
      <c r="TPH534" s="155"/>
      <c r="TPI534" s="155"/>
      <c r="TPJ534" s="155"/>
      <c r="TPK534" s="155"/>
      <c r="TPL534" s="155"/>
      <c r="TPM534" s="155"/>
      <c r="TPN534" s="155"/>
      <c r="TPO534" s="155"/>
      <c r="TPP534" s="155"/>
      <c r="TPQ534" s="155"/>
      <c r="TPR534" s="155"/>
      <c r="TPS534" s="155"/>
      <c r="TPT534" s="155"/>
      <c r="TPU534" s="155"/>
      <c r="TPV534" s="155"/>
      <c r="TPW534" s="155"/>
      <c r="TPX534" s="155"/>
      <c r="TPY534" s="155"/>
      <c r="TPZ534" s="155"/>
      <c r="TQA534" s="155"/>
      <c r="TQB534" s="155"/>
      <c r="TQC534" s="155"/>
      <c r="TQD534" s="155"/>
      <c r="TQE534" s="155"/>
      <c r="TQF534" s="155"/>
      <c r="TQG534" s="155"/>
      <c r="TQH534" s="155"/>
      <c r="TQI534" s="155"/>
      <c r="TQJ534" s="155"/>
      <c r="TQK534" s="155"/>
      <c r="TQL534" s="155"/>
      <c r="TQM534" s="155"/>
      <c r="TQN534" s="155"/>
      <c r="TQO534" s="155"/>
      <c r="TQP534" s="155"/>
      <c r="TQQ534" s="155"/>
      <c r="TQR534" s="155"/>
      <c r="TQS534" s="155"/>
      <c r="TQT534" s="155"/>
      <c r="TQU534" s="155"/>
      <c r="TQV534" s="155"/>
      <c r="TQW534" s="155"/>
      <c r="TQX534" s="155"/>
      <c r="TQY534" s="155"/>
      <c r="TQZ534" s="155"/>
      <c r="TRA534" s="155"/>
      <c r="TRB534" s="155"/>
      <c r="TRC534" s="155"/>
      <c r="TRD534" s="155"/>
      <c r="TRE534" s="155"/>
      <c r="TRF534" s="155"/>
      <c r="TRG534" s="155"/>
      <c r="TRH534" s="155"/>
      <c r="TRI534" s="155"/>
      <c r="TRJ534" s="155"/>
      <c r="TRK534" s="155"/>
      <c r="TRL534" s="155"/>
      <c r="TRM534" s="155"/>
      <c r="TRN534" s="155"/>
      <c r="TRO534" s="155"/>
      <c r="TRP534" s="155"/>
      <c r="TRQ534" s="155"/>
      <c r="TRR534" s="155"/>
      <c r="TRS534" s="155"/>
      <c r="TRT534" s="155"/>
      <c r="TRU534" s="155"/>
      <c r="TRV534" s="155"/>
      <c r="TRW534" s="155"/>
      <c r="TRX534" s="155"/>
      <c r="TRY534" s="155"/>
      <c r="TRZ534" s="155"/>
      <c r="TSA534" s="155"/>
      <c r="TSB534" s="155"/>
      <c r="TSC534" s="155"/>
      <c r="TSD534" s="155"/>
      <c r="TSE534" s="155"/>
      <c r="TSF534" s="155"/>
      <c r="TSG534" s="155"/>
      <c r="TSH534" s="155"/>
      <c r="TSI534" s="155"/>
      <c r="TSJ534" s="155"/>
      <c r="TSK534" s="155"/>
      <c r="TSL534" s="155"/>
      <c r="TSM534" s="155"/>
      <c r="TSN534" s="155"/>
      <c r="TSO534" s="155"/>
      <c r="TSP534" s="155"/>
      <c r="TSQ534" s="155"/>
      <c r="TSR534" s="155"/>
      <c r="TSS534" s="155"/>
      <c r="TST534" s="155"/>
      <c r="TSU534" s="155"/>
      <c r="TSV534" s="155"/>
      <c r="TSW534" s="155"/>
      <c r="TSX534" s="155"/>
      <c r="TSY534" s="155"/>
      <c r="TSZ534" s="155"/>
      <c r="TTA534" s="155"/>
      <c r="TTB534" s="155"/>
      <c r="TTC534" s="155"/>
      <c r="TTD534" s="155"/>
      <c r="TTE534" s="155"/>
      <c r="TTF534" s="155"/>
      <c r="TTG534" s="155"/>
      <c r="TTH534" s="155"/>
      <c r="TTI534" s="155"/>
      <c r="TTJ534" s="155"/>
      <c r="TTK534" s="155"/>
      <c r="TTL534" s="155"/>
      <c r="TTM534" s="155"/>
      <c r="TTN534" s="155"/>
      <c r="TTO534" s="155"/>
      <c r="TTP534" s="155"/>
      <c r="TTQ534" s="155"/>
      <c r="TTR534" s="155"/>
      <c r="TTS534" s="155"/>
      <c r="TTT534" s="155"/>
      <c r="TTU534" s="155"/>
      <c r="TTV534" s="155"/>
      <c r="TTW534" s="155"/>
      <c r="TTX534" s="155"/>
      <c r="TTY534" s="155"/>
      <c r="TTZ534" s="155"/>
      <c r="TUA534" s="155"/>
      <c r="TUB534" s="155"/>
      <c r="TUC534" s="155"/>
      <c r="TUD534" s="155"/>
      <c r="TUE534" s="155"/>
      <c r="TUF534" s="155"/>
      <c r="TUG534" s="155"/>
      <c r="TUH534" s="155"/>
      <c r="TUI534" s="155"/>
      <c r="TUJ534" s="155"/>
      <c r="TUK534" s="155"/>
      <c r="TUL534" s="155"/>
      <c r="TUM534" s="155"/>
      <c r="TUN534" s="155"/>
      <c r="TUO534" s="155"/>
      <c r="TUP534" s="155"/>
      <c r="TUQ534" s="155"/>
      <c r="TUR534" s="155"/>
      <c r="TUS534" s="155"/>
      <c r="TUT534" s="155"/>
      <c r="TUU534" s="155"/>
      <c r="TUV534" s="155"/>
      <c r="TUW534" s="155"/>
      <c r="TUX534" s="155"/>
      <c r="TUY534" s="155"/>
      <c r="TUZ534" s="155"/>
      <c r="TVA534" s="155"/>
      <c r="TVB534" s="155"/>
      <c r="TVC534" s="155"/>
      <c r="TVD534" s="155"/>
      <c r="TVE534" s="155"/>
      <c r="TVF534" s="155"/>
      <c r="TVG534" s="155"/>
      <c r="TVH534" s="155"/>
      <c r="TVI534" s="155"/>
      <c r="TVJ534" s="155"/>
      <c r="TVK534" s="155"/>
      <c r="TVL534" s="155"/>
      <c r="TVM534" s="155"/>
      <c r="TVN534" s="155"/>
      <c r="TVO534" s="155"/>
      <c r="TVP534" s="155"/>
      <c r="TVQ534" s="155"/>
      <c r="TVR534" s="155"/>
      <c r="TVS534" s="155"/>
      <c r="TVT534" s="155"/>
      <c r="TVU534" s="155"/>
      <c r="TVV534" s="155"/>
      <c r="TVW534" s="155"/>
      <c r="TVX534" s="155"/>
      <c r="TVY534" s="155"/>
      <c r="TVZ534" s="155"/>
      <c r="TWA534" s="155"/>
      <c r="TWB534" s="155"/>
      <c r="TWC534" s="155"/>
      <c r="TWD534" s="155"/>
      <c r="TWE534" s="155"/>
      <c r="TWF534" s="155"/>
      <c r="TWG534" s="155"/>
      <c r="TWH534" s="155"/>
      <c r="TWI534" s="155"/>
      <c r="TWJ534" s="155"/>
      <c r="TWK534" s="155"/>
      <c r="TWL534" s="155"/>
      <c r="TWM534" s="155"/>
      <c r="TWN534" s="155"/>
      <c r="TWO534" s="155"/>
      <c r="TWP534" s="155"/>
      <c r="TWQ534" s="155"/>
      <c r="TWR534" s="155"/>
      <c r="TWS534" s="155"/>
      <c r="TWT534" s="155"/>
      <c r="TWU534" s="155"/>
      <c r="TWV534" s="155"/>
      <c r="TWW534" s="155"/>
      <c r="TWX534" s="155"/>
      <c r="TWY534" s="155"/>
      <c r="TWZ534" s="155"/>
      <c r="TXA534" s="155"/>
      <c r="TXB534" s="155"/>
      <c r="TXC534" s="155"/>
      <c r="TXD534" s="155"/>
      <c r="TXE534" s="155"/>
      <c r="TXF534" s="155"/>
      <c r="TXG534" s="155"/>
      <c r="TXH534" s="155"/>
      <c r="TXI534" s="155"/>
      <c r="TXJ534" s="155"/>
      <c r="TXK534" s="155"/>
      <c r="TXL534" s="155"/>
      <c r="TXM534" s="155"/>
      <c r="TXN534" s="155"/>
      <c r="TXO534" s="155"/>
      <c r="TXP534" s="155"/>
      <c r="TXQ534" s="155"/>
      <c r="TXR534" s="155"/>
      <c r="TXS534" s="155"/>
      <c r="TXT534" s="155"/>
      <c r="TXU534" s="155"/>
      <c r="TXV534" s="155"/>
      <c r="TXW534" s="155"/>
      <c r="TXX534" s="155"/>
      <c r="TXY534" s="155"/>
      <c r="TXZ534" s="155"/>
      <c r="TYA534" s="155"/>
      <c r="TYB534" s="155"/>
      <c r="TYC534" s="155"/>
      <c r="TYD534" s="155"/>
      <c r="TYE534" s="155"/>
      <c r="TYF534" s="155"/>
      <c r="TYG534" s="155"/>
      <c r="TYH534" s="155"/>
      <c r="TYI534" s="155"/>
      <c r="TYJ534" s="155"/>
      <c r="TYK534" s="155"/>
      <c r="TYL534" s="155"/>
      <c r="TYM534" s="155"/>
      <c r="TYN534" s="155"/>
      <c r="TYO534" s="155"/>
      <c r="TYP534" s="155"/>
      <c r="TYQ534" s="155"/>
      <c r="TYR534" s="155"/>
      <c r="TYS534" s="155"/>
      <c r="TYT534" s="155"/>
      <c r="TYU534" s="155"/>
      <c r="TYV534" s="155"/>
      <c r="TYW534" s="155"/>
      <c r="TYX534" s="155"/>
      <c r="TYY534" s="155"/>
      <c r="TYZ534" s="155"/>
      <c r="TZA534" s="155"/>
      <c r="TZB534" s="155"/>
      <c r="TZC534" s="155"/>
      <c r="TZD534" s="155"/>
      <c r="TZE534" s="155"/>
      <c r="TZF534" s="155"/>
      <c r="TZG534" s="155"/>
      <c r="TZH534" s="155"/>
      <c r="TZI534" s="155"/>
      <c r="TZJ534" s="155"/>
      <c r="TZK534" s="155"/>
      <c r="TZL534" s="155"/>
      <c r="TZM534" s="155"/>
      <c r="TZN534" s="155"/>
      <c r="TZO534" s="155"/>
      <c r="TZP534" s="155"/>
      <c r="TZQ534" s="155"/>
      <c r="TZR534" s="155"/>
      <c r="TZS534" s="155"/>
      <c r="TZT534" s="155"/>
      <c r="TZU534" s="155"/>
      <c r="TZV534" s="155"/>
      <c r="TZW534" s="155"/>
      <c r="TZX534" s="155"/>
      <c r="TZY534" s="155"/>
      <c r="TZZ534" s="155"/>
      <c r="UAA534" s="155"/>
      <c r="UAB534" s="155"/>
      <c r="UAC534" s="155"/>
      <c r="UAD534" s="155"/>
      <c r="UAE534" s="155"/>
      <c r="UAF534" s="155"/>
      <c r="UAG534" s="155"/>
      <c r="UAH534" s="155"/>
      <c r="UAI534" s="155"/>
      <c r="UAJ534" s="155"/>
      <c r="UAK534" s="155"/>
      <c r="UAL534" s="155"/>
      <c r="UAM534" s="155"/>
      <c r="UAN534" s="155"/>
      <c r="UAO534" s="155"/>
      <c r="UAP534" s="155"/>
      <c r="UAQ534" s="155"/>
      <c r="UAR534" s="155"/>
      <c r="UAS534" s="155"/>
      <c r="UAT534" s="155"/>
      <c r="UAU534" s="155"/>
      <c r="UAV534" s="155"/>
      <c r="UAW534" s="155"/>
      <c r="UAX534" s="155"/>
      <c r="UAY534" s="155"/>
      <c r="UAZ534" s="155"/>
      <c r="UBA534" s="155"/>
      <c r="UBB534" s="155"/>
      <c r="UBC534" s="155"/>
      <c r="UBD534" s="155"/>
      <c r="UBE534" s="155"/>
      <c r="UBF534" s="155"/>
      <c r="UBG534" s="155"/>
      <c r="UBH534" s="155"/>
      <c r="UBI534" s="155"/>
      <c r="UBJ534" s="155"/>
      <c r="UBK534" s="155"/>
      <c r="UBL534" s="155"/>
      <c r="UBM534" s="155"/>
      <c r="UBN534" s="155"/>
      <c r="UBO534" s="155"/>
      <c r="UBP534" s="155"/>
      <c r="UBQ534" s="155"/>
      <c r="UBR534" s="155"/>
      <c r="UBS534" s="155"/>
      <c r="UBT534" s="155"/>
      <c r="UBU534" s="155"/>
      <c r="UBV534" s="155"/>
      <c r="UBW534" s="155"/>
      <c r="UBX534" s="155"/>
      <c r="UBY534" s="155"/>
      <c r="UBZ534" s="155"/>
      <c r="UCA534" s="155"/>
      <c r="UCB534" s="155"/>
      <c r="UCC534" s="155"/>
      <c r="UCD534" s="155"/>
      <c r="UCE534" s="155"/>
      <c r="UCF534" s="155"/>
      <c r="UCG534" s="155"/>
      <c r="UCH534" s="155"/>
      <c r="UCI534" s="155"/>
      <c r="UCJ534" s="155"/>
      <c r="UCK534" s="155"/>
      <c r="UCL534" s="155"/>
      <c r="UCM534" s="155"/>
      <c r="UCN534" s="155"/>
      <c r="UCO534" s="155"/>
      <c r="UCP534" s="155"/>
      <c r="UCQ534" s="155"/>
      <c r="UCR534" s="155"/>
      <c r="UCS534" s="155"/>
      <c r="UCT534" s="155"/>
      <c r="UCU534" s="155"/>
      <c r="UCV534" s="155"/>
      <c r="UCW534" s="155"/>
      <c r="UCX534" s="155"/>
      <c r="UCY534" s="155"/>
      <c r="UCZ534" s="155"/>
      <c r="UDA534" s="155"/>
      <c r="UDB534" s="155"/>
      <c r="UDC534" s="155"/>
      <c r="UDD534" s="155"/>
      <c r="UDE534" s="155"/>
      <c r="UDF534" s="155"/>
      <c r="UDG534" s="155"/>
      <c r="UDH534" s="155"/>
      <c r="UDI534" s="155"/>
      <c r="UDJ534" s="155"/>
      <c r="UDK534" s="155"/>
      <c r="UDL534" s="155"/>
      <c r="UDM534" s="155"/>
      <c r="UDN534" s="155"/>
      <c r="UDO534" s="155"/>
      <c r="UDP534" s="155"/>
      <c r="UDQ534" s="155"/>
      <c r="UDR534" s="155"/>
      <c r="UDS534" s="155"/>
      <c r="UDT534" s="155"/>
      <c r="UDU534" s="155"/>
      <c r="UDV534" s="155"/>
      <c r="UDW534" s="155"/>
      <c r="UDX534" s="155"/>
      <c r="UDY534" s="155"/>
      <c r="UDZ534" s="155"/>
      <c r="UEA534" s="155"/>
      <c r="UEB534" s="155"/>
      <c r="UEC534" s="155"/>
      <c r="UED534" s="155"/>
      <c r="UEE534" s="155"/>
      <c r="UEF534" s="155"/>
      <c r="UEG534" s="155"/>
      <c r="UEH534" s="155"/>
      <c r="UEI534" s="155"/>
      <c r="UEJ534" s="155"/>
      <c r="UEK534" s="155"/>
      <c r="UEL534" s="155"/>
      <c r="UEM534" s="155"/>
      <c r="UEN534" s="155"/>
      <c r="UEO534" s="155"/>
      <c r="UEP534" s="155"/>
      <c r="UEQ534" s="155"/>
      <c r="UER534" s="155"/>
      <c r="UES534" s="155"/>
      <c r="UET534" s="155"/>
      <c r="UEU534" s="155"/>
      <c r="UEV534" s="155"/>
      <c r="UEW534" s="155"/>
      <c r="UEX534" s="155"/>
      <c r="UEY534" s="155"/>
      <c r="UEZ534" s="155"/>
      <c r="UFA534" s="155"/>
      <c r="UFB534" s="155"/>
      <c r="UFC534" s="155"/>
      <c r="UFD534" s="155"/>
      <c r="UFE534" s="155"/>
      <c r="UFF534" s="155"/>
      <c r="UFG534" s="155"/>
      <c r="UFH534" s="155"/>
      <c r="UFI534" s="155"/>
      <c r="UFJ534" s="155"/>
      <c r="UFK534" s="155"/>
      <c r="UFL534" s="155"/>
      <c r="UFM534" s="155"/>
      <c r="UFN534" s="155"/>
      <c r="UFO534" s="155"/>
      <c r="UFP534" s="155"/>
      <c r="UFQ534" s="155"/>
      <c r="UFR534" s="155"/>
      <c r="UFS534" s="155"/>
      <c r="UFT534" s="155"/>
      <c r="UFU534" s="155"/>
      <c r="UFV534" s="155"/>
      <c r="UFW534" s="155"/>
      <c r="UFX534" s="155"/>
      <c r="UFY534" s="155"/>
      <c r="UFZ534" s="155"/>
      <c r="UGA534" s="155"/>
      <c r="UGB534" s="155"/>
      <c r="UGC534" s="155"/>
      <c r="UGD534" s="155"/>
      <c r="UGE534" s="155"/>
      <c r="UGF534" s="155"/>
      <c r="UGG534" s="155"/>
      <c r="UGH534" s="155"/>
      <c r="UGI534" s="155"/>
      <c r="UGJ534" s="155"/>
      <c r="UGK534" s="155"/>
      <c r="UGL534" s="155"/>
      <c r="UGM534" s="155"/>
      <c r="UGN534" s="155"/>
      <c r="UGO534" s="155"/>
      <c r="UGP534" s="155"/>
      <c r="UGQ534" s="155"/>
      <c r="UGR534" s="155"/>
      <c r="UGS534" s="155"/>
      <c r="UGT534" s="155"/>
      <c r="UGU534" s="155"/>
      <c r="UGV534" s="155"/>
      <c r="UGW534" s="155"/>
      <c r="UGX534" s="155"/>
      <c r="UGY534" s="155"/>
      <c r="UGZ534" s="155"/>
      <c r="UHA534" s="155"/>
      <c r="UHB534" s="155"/>
      <c r="UHC534" s="155"/>
      <c r="UHD534" s="155"/>
      <c r="UHE534" s="155"/>
      <c r="UHF534" s="155"/>
      <c r="UHG534" s="155"/>
      <c r="UHH534" s="155"/>
      <c r="UHI534" s="155"/>
      <c r="UHJ534" s="155"/>
      <c r="UHK534" s="155"/>
      <c r="UHL534" s="155"/>
      <c r="UHM534" s="155"/>
      <c r="UHN534" s="155"/>
      <c r="UHO534" s="155"/>
      <c r="UHP534" s="155"/>
      <c r="UHQ534" s="155"/>
      <c r="UHR534" s="155"/>
      <c r="UHS534" s="155"/>
      <c r="UHT534" s="155"/>
      <c r="UHU534" s="155"/>
      <c r="UHV534" s="155"/>
      <c r="UHW534" s="155"/>
      <c r="UHX534" s="155"/>
      <c r="UHY534" s="155"/>
      <c r="UHZ534" s="155"/>
      <c r="UIA534" s="155"/>
      <c r="UIB534" s="155"/>
      <c r="UIC534" s="155"/>
      <c r="UID534" s="155"/>
      <c r="UIE534" s="155"/>
      <c r="UIF534" s="155"/>
      <c r="UIG534" s="155"/>
      <c r="UIH534" s="155"/>
      <c r="UII534" s="155"/>
      <c r="UIJ534" s="155"/>
      <c r="UIK534" s="155"/>
      <c r="UIL534" s="155"/>
      <c r="UIM534" s="155"/>
      <c r="UIN534" s="155"/>
      <c r="UIO534" s="155"/>
      <c r="UIP534" s="155"/>
      <c r="UIQ534" s="155"/>
      <c r="UIR534" s="155"/>
      <c r="UIS534" s="155"/>
      <c r="UIT534" s="155"/>
      <c r="UIU534" s="155"/>
      <c r="UIV534" s="155"/>
      <c r="UIW534" s="155"/>
      <c r="UIX534" s="155"/>
      <c r="UIY534" s="155"/>
      <c r="UIZ534" s="155"/>
      <c r="UJA534" s="155"/>
      <c r="UJB534" s="155"/>
      <c r="UJC534" s="155"/>
      <c r="UJD534" s="155"/>
      <c r="UJE534" s="155"/>
      <c r="UJF534" s="155"/>
      <c r="UJG534" s="155"/>
      <c r="UJH534" s="155"/>
      <c r="UJI534" s="155"/>
      <c r="UJJ534" s="155"/>
      <c r="UJK534" s="155"/>
      <c r="UJL534" s="155"/>
      <c r="UJM534" s="155"/>
      <c r="UJN534" s="155"/>
      <c r="UJO534" s="155"/>
      <c r="UJP534" s="155"/>
      <c r="UJQ534" s="155"/>
      <c r="UJR534" s="155"/>
      <c r="UJS534" s="155"/>
      <c r="UJT534" s="155"/>
      <c r="UJU534" s="155"/>
      <c r="UJV534" s="155"/>
      <c r="UJW534" s="155"/>
      <c r="UJX534" s="155"/>
      <c r="UJY534" s="155"/>
      <c r="UJZ534" s="155"/>
      <c r="UKA534" s="155"/>
      <c r="UKB534" s="155"/>
      <c r="UKC534" s="155"/>
      <c r="UKD534" s="155"/>
      <c r="UKE534" s="155"/>
      <c r="UKF534" s="155"/>
      <c r="UKG534" s="155"/>
      <c r="UKH534" s="155"/>
      <c r="UKI534" s="155"/>
      <c r="UKJ534" s="155"/>
      <c r="UKK534" s="155"/>
      <c r="UKL534" s="155"/>
      <c r="UKM534" s="155"/>
      <c r="UKN534" s="155"/>
      <c r="UKO534" s="155"/>
      <c r="UKP534" s="155"/>
      <c r="UKQ534" s="155"/>
      <c r="UKR534" s="155"/>
      <c r="UKS534" s="155"/>
      <c r="UKT534" s="155"/>
      <c r="UKU534" s="155"/>
      <c r="UKV534" s="155"/>
      <c r="UKW534" s="155"/>
      <c r="UKX534" s="155"/>
      <c r="UKY534" s="155"/>
      <c r="UKZ534" s="155"/>
      <c r="ULA534" s="155"/>
      <c r="ULB534" s="155"/>
      <c r="ULC534" s="155"/>
      <c r="ULD534" s="155"/>
      <c r="ULE534" s="155"/>
      <c r="ULF534" s="155"/>
      <c r="ULG534" s="155"/>
      <c r="ULH534" s="155"/>
      <c r="ULI534" s="155"/>
      <c r="ULJ534" s="155"/>
      <c r="ULK534" s="155"/>
      <c r="ULL534" s="155"/>
      <c r="ULM534" s="155"/>
      <c r="ULN534" s="155"/>
      <c r="ULO534" s="155"/>
      <c r="ULP534" s="155"/>
      <c r="ULQ534" s="155"/>
      <c r="ULR534" s="155"/>
      <c r="ULS534" s="155"/>
      <c r="ULT534" s="155"/>
      <c r="ULU534" s="155"/>
      <c r="ULV534" s="155"/>
      <c r="ULW534" s="155"/>
      <c r="ULX534" s="155"/>
      <c r="ULY534" s="155"/>
      <c r="ULZ534" s="155"/>
      <c r="UMA534" s="155"/>
      <c r="UMB534" s="155"/>
      <c r="UMC534" s="155"/>
      <c r="UMD534" s="155"/>
      <c r="UME534" s="155"/>
      <c r="UMF534" s="155"/>
      <c r="UMG534" s="155"/>
      <c r="UMH534" s="155"/>
      <c r="UMI534" s="155"/>
      <c r="UMJ534" s="155"/>
      <c r="UMK534" s="155"/>
      <c r="UML534" s="155"/>
      <c r="UMM534" s="155"/>
      <c r="UMN534" s="155"/>
      <c r="UMO534" s="155"/>
      <c r="UMP534" s="155"/>
      <c r="UMQ534" s="155"/>
      <c r="UMR534" s="155"/>
      <c r="UMS534" s="155"/>
      <c r="UMT534" s="155"/>
      <c r="UMU534" s="155"/>
      <c r="UMV534" s="155"/>
      <c r="UMW534" s="155"/>
      <c r="UMX534" s="155"/>
      <c r="UMY534" s="155"/>
      <c r="UMZ534" s="155"/>
      <c r="UNA534" s="155"/>
      <c r="UNB534" s="155"/>
      <c r="UNC534" s="155"/>
      <c r="UND534" s="155"/>
      <c r="UNE534" s="155"/>
      <c r="UNF534" s="155"/>
      <c r="UNG534" s="155"/>
      <c r="UNH534" s="155"/>
      <c r="UNI534" s="155"/>
      <c r="UNJ534" s="155"/>
      <c r="UNK534" s="155"/>
      <c r="UNL534" s="155"/>
      <c r="UNM534" s="155"/>
      <c r="UNN534" s="155"/>
      <c r="UNO534" s="155"/>
      <c r="UNP534" s="155"/>
      <c r="UNQ534" s="155"/>
      <c r="UNR534" s="155"/>
      <c r="UNS534" s="155"/>
      <c r="UNT534" s="155"/>
      <c r="UNU534" s="155"/>
      <c r="UNV534" s="155"/>
      <c r="UNW534" s="155"/>
      <c r="UNX534" s="155"/>
      <c r="UNY534" s="155"/>
      <c r="UNZ534" s="155"/>
      <c r="UOA534" s="155"/>
      <c r="UOB534" s="155"/>
      <c r="UOC534" s="155"/>
      <c r="UOD534" s="155"/>
      <c r="UOE534" s="155"/>
      <c r="UOF534" s="155"/>
      <c r="UOG534" s="155"/>
      <c r="UOH534" s="155"/>
      <c r="UOI534" s="155"/>
      <c r="UOJ534" s="155"/>
      <c r="UOK534" s="155"/>
      <c r="UOL534" s="155"/>
      <c r="UOM534" s="155"/>
      <c r="UON534" s="155"/>
      <c r="UOO534" s="155"/>
      <c r="UOP534" s="155"/>
      <c r="UOQ534" s="155"/>
      <c r="UOR534" s="155"/>
      <c r="UOS534" s="155"/>
      <c r="UOT534" s="155"/>
      <c r="UOU534" s="155"/>
      <c r="UOV534" s="155"/>
      <c r="UOW534" s="155"/>
      <c r="UOX534" s="155"/>
      <c r="UOY534" s="155"/>
      <c r="UOZ534" s="155"/>
      <c r="UPA534" s="155"/>
      <c r="UPB534" s="155"/>
      <c r="UPC534" s="155"/>
      <c r="UPD534" s="155"/>
      <c r="UPE534" s="155"/>
      <c r="UPF534" s="155"/>
      <c r="UPG534" s="155"/>
      <c r="UPH534" s="155"/>
      <c r="UPI534" s="155"/>
      <c r="UPJ534" s="155"/>
      <c r="UPK534" s="155"/>
      <c r="UPL534" s="155"/>
      <c r="UPM534" s="155"/>
      <c r="UPN534" s="155"/>
      <c r="UPO534" s="155"/>
      <c r="UPP534" s="155"/>
      <c r="UPQ534" s="155"/>
      <c r="UPR534" s="155"/>
      <c r="UPS534" s="155"/>
      <c r="UPT534" s="155"/>
      <c r="UPU534" s="155"/>
      <c r="UPV534" s="155"/>
      <c r="UPW534" s="155"/>
      <c r="UPX534" s="155"/>
      <c r="UPY534" s="155"/>
      <c r="UPZ534" s="155"/>
      <c r="UQA534" s="155"/>
      <c r="UQB534" s="155"/>
      <c r="UQC534" s="155"/>
      <c r="UQD534" s="155"/>
      <c r="UQE534" s="155"/>
      <c r="UQF534" s="155"/>
      <c r="UQG534" s="155"/>
      <c r="UQH534" s="155"/>
      <c r="UQI534" s="155"/>
      <c r="UQJ534" s="155"/>
      <c r="UQK534" s="155"/>
      <c r="UQL534" s="155"/>
      <c r="UQM534" s="155"/>
      <c r="UQN534" s="155"/>
      <c r="UQO534" s="155"/>
      <c r="UQP534" s="155"/>
      <c r="UQQ534" s="155"/>
      <c r="UQR534" s="155"/>
      <c r="UQS534" s="155"/>
      <c r="UQT534" s="155"/>
      <c r="UQU534" s="155"/>
      <c r="UQV534" s="155"/>
      <c r="UQW534" s="155"/>
      <c r="UQX534" s="155"/>
      <c r="UQY534" s="155"/>
      <c r="UQZ534" s="155"/>
      <c r="URA534" s="155"/>
      <c r="URB534" s="155"/>
      <c r="URC534" s="155"/>
      <c r="URD534" s="155"/>
      <c r="URE534" s="155"/>
      <c r="URF534" s="155"/>
      <c r="URG534" s="155"/>
      <c r="URH534" s="155"/>
      <c r="URI534" s="155"/>
      <c r="URJ534" s="155"/>
      <c r="URK534" s="155"/>
      <c r="URL534" s="155"/>
      <c r="URM534" s="155"/>
      <c r="URN534" s="155"/>
      <c r="URO534" s="155"/>
      <c r="URP534" s="155"/>
      <c r="URQ534" s="155"/>
      <c r="URR534" s="155"/>
      <c r="URS534" s="155"/>
      <c r="URT534" s="155"/>
      <c r="URU534" s="155"/>
      <c r="URV534" s="155"/>
      <c r="URW534" s="155"/>
      <c r="URX534" s="155"/>
      <c r="URY534" s="155"/>
      <c r="URZ534" s="155"/>
      <c r="USA534" s="155"/>
      <c r="USB534" s="155"/>
      <c r="USC534" s="155"/>
      <c r="USD534" s="155"/>
      <c r="USE534" s="155"/>
      <c r="USF534" s="155"/>
      <c r="USG534" s="155"/>
      <c r="USH534" s="155"/>
      <c r="USI534" s="155"/>
      <c r="USJ534" s="155"/>
      <c r="USK534" s="155"/>
      <c r="USL534" s="155"/>
      <c r="USM534" s="155"/>
      <c r="USN534" s="155"/>
      <c r="USO534" s="155"/>
      <c r="USP534" s="155"/>
      <c r="USQ534" s="155"/>
      <c r="USR534" s="155"/>
      <c r="USS534" s="155"/>
      <c r="UST534" s="155"/>
      <c r="USU534" s="155"/>
      <c r="USV534" s="155"/>
      <c r="USW534" s="155"/>
      <c r="USX534" s="155"/>
      <c r="USY534" s="155"/>
      <c r="USZ534" s="155"/>
      <c r="UTA534" s="155"/>
      <c r="UTB534" s="155"/>
      <c r="UTC534" s="155"/>
      <c r="UTD534" s="155"/>
      <c r="UTE534" s="155"/>
      <c r="UTF534" s="155"/>
      <c r="UTG534" s="155"/>
      <c r="UTH534" s="155"/>
      <c r="UTI534" s="155"/>
      <c r="UTJ534" s="155"/>
      <c r="UTK534" s="155"/>
      <c r="UTL534" s="155"/>
      <c r="UTM534" s="155"/>
      <c r="UTN534" s="155"/>
      <c r="UTO534" s="155"/>
      <c r="UTP534" s="155"/>
      <c r="UTQ534" s="155"/>
      <c r="UTR534" s="155"/>
      <c r="UTS534" s="155"/>
      <c r="UTT534" s="155"/>
      <c r="UTU534" s="155"/>
      <c r="UTV534" s="155"/>
      <c r="UTW534" s="155"/>
      <c r="UTX534" s="155"/>
      <c r="UTY534" s="155"/>
      <c r="UTZ534" s="155"/>
      <c r="UUA534" s="155"/>
      <c r="UUB534" s="155"/>
      <c r="UUC534" s="155"/>
      <c r="UUD534" s="155"/>
      <c r="UUE534" s="155"/>
      <c r="UUF534" s="155"/>
      <c r="UUG534" s="155"/>
      <c r="UUH534" s="155"/>
      <c r="UUI534" s="155"/>
      <c r="UUJ534" s="155"/>
      <c r="UUK534" s="155"/>
      <c r="UUL534" s="155"/>
      <c r="UUM534" s="155"/>
      <c r="UUN534" s="155"/>
      <c r="UUO534" s="155"/>
      <c r="UUP534" s="155"/>
      <c r="UUQ534" s="155"/>
      <c r="UUR534" s="155"/>
      <c r="UUS534" s="155"/>
      <c r="UUT534" s="155"/>
      <c r="UUU534" s="155"/>
      <c r="UUV534" s="155"/>
      <c r="UUW534" s="155"/>
      <c r="UUX534" s="155"/>
      <c r="UUY534" s="155"/>
      <c r="UUZ534" s="155"/>
      <c r="UVA534" s="155"/>
      <c r="UVB534" s="155"/>
      <c r="UVC534" s="155"/>
      <c r="UVD534" s="155"/>
      <c r="UVE534" s="155"/>
      <c r="UVF534" s="155"/>
      <c r="UVG534" s="155"/>
      <c r="UVH534" s="155"/>
      <c r="UVI534" s="155"/>
      <c r="UVJ534" s="155"/>
      <c r="UVK534" s="155"/>
      <c r="UVL534" s="155"/>
      <c r="UVM534" s="155"/>
      <c r="UVN534" s="155"/>
      <c r="UVO534" s="155"/>
      <c r="UVP534" s="155"/>
      <c r="UVQ534" s="155"/>
      <c r="UVR534" s="155"/>
      <c r="UVS534" s="155"/>
      <c r="UVT534" s="155"/>
      <c r="UVU534" s="155"/>
      <c r="UVV534" s="155"/>
      <c r="UVW534" s="155"/>
      <c r="UVX534" s="155"/>
      <c r="UVY534" s="155"/>
      <c r="UVZ534" s="155"/>
      <c r="UWA534" s="155"/>
      <c r="UWB534" s="155"/>
      <c r="UWC534" s="155"/>
      <c r="UWD534" s="155"/>
      <c r="UWE534" s="155"/>
      <c r="UWF534" s="155"/>
      <c r="UWG534" s="155"/>
      <c r="UWH534" s="155"/>
      <c r="UWI534" s="155"/>
      <c r="UWJ534" s="155"/>
      <c r="UWK534" s="155"/>
      <c r="UWL534" s="155"/>
      <c r="UWM534" s="155"/>
      <c r="UWN534" s="155"/>
      <c r="UWO534" s="155"/>
      <c r="UWP534" s="155"/>
      <c r="UWQ534" s="155"/>
      <c r="UWR534" s="155"/>
      <c r="UWS534" s="155"/>
      <c r="UWT534" s="155"/>
      <c r="UWU534" s="155"/>
      <c r="UWV534" s="155"/>
      <c r="UWW534" s="155"/>
      <c r="UWX534" s="155"/>
      <c r="UWY534" s="155"/>
      <c r="UWZ534" s="155"/>
      <c r="UXA534" s="155"/>
      <c r="UXB534" s="155"/>
      <c r="UXC534" s="155"/>
      <c r="UXD534" s="155"/>
      <c r="UXE534" s="155"/>
      <c r="UXF534" s="155"/>
      <c r="UXG534" s="155"/>
      <c r="UXH534" s="155"/>
      <c r="UXI534" s="155"/>
      <c r="UXJ534" s="155"/>
      <c r="UXK534" s="155"/>
      <c r="UXL534" s="155"/>
      <c r="UXM534" s="155"/>
      <c r="UXN534" s="155"/>
      <c r="UXO534" s="155"/>
      <c r="UXP534" s="155"/>
      <c r="UXQ534" s="155"/>
      <c r="UXR534" s="155"/>
      <c r="UXS534" s="155"/>
      <c r="UXT534" s="155"/>
      <c r="UXU534" s="155"/>
      <c r="UXV534" s="155"/>
      <c r="UXW534" s="155"/>
      <c r="UXX534" s="155"/>
      <c r="UXY534" s="155"/>
      <c r="UXZ534" s="155"/>
      <c r="UYA534" s="155"/>
      <c r="UYB534" s="155"/>
      <c r="UYC534" s="155"/>
      <c r="UYD534" s="155"/>
      <c r="UYE534" s="155"/>
      <c r="UYF534" s="155"/>
      <c r="UYG534" s="155"/>
      <c r="UYH534" s="155"/>
      <c r="UYI534" s="155"/>
      <c r="UYJ534" s="155"/>
      <c r="UYK534" s="155"/>
      <c r="UYL534" s="155"/>
      <c r="UYM534" s="155"/>
      <c r="UYN534" s="155"/>
      <c r="UYO534" s="155"/>
      <c r="UYP534" s="155"/>
      <c r="UYQ534" s="155"/>
      <c r="UYR534" s="155"/>
      <c r="UYS534" s="155"/>
      <c r="UYT534" s="155"/>
      <c r="UYU534" s="155"/>
      <c r="UYV534" s="155"/>
      <c r="UYW534" s="155"/>
      <c r="UYX534" s="155"/>
      <c r="UYY534" s="155"/>
      <c r="UYZ534" s="155"/>
      <c r="UZA534" s="155"/>
      <c r="UZB534" s="155"/>
      <c r="UZC534" s="155"/>
      <c r="UZD534" s="155"/>
      <c r="UZE534" s="155"/>
      <c r="UZF534" s="155"/>
      <c r="UZG534" s="155"/>
      <c r="UZH534" s="155"/>
      <c r="UZI534" s="155"/>
      <c r="UZJ534" s="155"/>
      <c r="UZK534" s="155"/>
      <c r="UZL534" s="155"/>
      <c r="UZM534" s="155"/>
      <c r="UZN534" s="155"/>
      <c r="UZO534" s="155"/>
      <c r="UZP534" s="155"/>
      <c r="UZQ534" s="155"/>
      <c r="UZR534" s="155"/>
      <c r="UZS534" s="155"/>
      <c r="UZT534" s="155"/>
      <c r="UZU534" s="155"/>
      <c r="UZV534" s="155"/>
      <c r="UZW534" s="155"/>
      <c r="UZX534" s="155"/>
      <c r="UZY534" s="155"/>
      <c r="UZZ534" s="155"/>
      <c r="VAA534" s="155"/>
      <c r="VAB534" s="155"/>
      <c r="VAC534" s="155"/>
      <c r="VAD534" s="155"/>
      <c r="VAE534" s="155"/>
      <c r="VAF534" s="155"/>
      <c r="VAG534" s="155"/>
      <c r="VAH534" s="155"/>
      <c r="VAI534" s="155"/>
      <c r="VAJ534" s="155"/>
      <c r="VAK534" s="155"/>
      <c r="VAL534" s="155"/>
      <c r="VAM534" s="155"/>
      <c r="VAN534" s="155"/>
      <c r="VAO534" s="155"/>
      <c r="VAP534" s="155"/>
      <c r="VAQ534" s="155"/>
      <c r="VAR534" s="155"/>
      <c r="VAS534" s="155"/>
      <c r="VAT534" s="155"/>
      <c r="VAU534" s="155"/>
      <c r="VAV534" s="155"/>
      <c r="VAW534" s="155"/>
      <c r="VAX534" s="155"/>
      <c r="VAY534" s="155"/>
      <c r="VAZ534" s="155"/>
      <c r="VBA534" s="155"/>
      <c r="VBB534" s="155"/>
      <c r="VBC534" s="155"/>
      <c r="VBD534" s="155"/>
      <c r="VBE534" s="155"/>
      <c r="VBF534" s="155"/>
      <c r="VBG534" s="155"/>
      <c r="VBH534" s="155"/>
      <c r="VBI534" s="155"/>
      <c r="VBJ534" s="155"/>
      <c r="VBK534" s="155"/>
      <c r="VBL534" s="155"/>
      <c r="VBM534" s="155"/>
      <c r="VBN534" s="155"/>
      <c r="VBO534" s="155"/>
      <c r="VBP534" s="155"/>
      <c r="VBQ534" s="155"/>
      <c r="VBR534" s="155"/>
      <c r="VBS534" s="155"/>
      <c r="VBT534" s="155"/>
      <c r="VBU534" s="155"/>
      <c r="VBV534" s="155"/>
      <c r="VBW534" s="155"/>
      <c r="VBX534" s="155"/>
      <c r="VBY534" s="155"/>
      <c r="VBZ534" s="155"/>
      <c r="VCA534" s="155"/>
      <c r="VCB534" s="155"/>
      <c r="VCC534" s="155"/>
      <c r="VCD534" s="155"/>
      <c r="VCE534" s="155"/>
      <c r="VCF534" s="155"/>
      <c r="VCG534" s="155"/>
      <c r="VCH534" s="155"/>
      <c r="VCI534" s="155"/>
      <c r="VCJ534" s="155"/>
      <c r="VCK534" s="155"/>
      <c r="VCL534" s="155"/>
      <c r="VCM534" s="155"/>
      <c r="VCN534" s="155"/>
      <c r="VCO534" s="155"/>
      <c r="VCP534" s="155"/>
      <c r="VCQ534" s="155"/>
      <c r="VCR534" s="155"/>
      <c r="VCS534" s="155"/>
      <c r="VCT534" s="155"/>
      <c r="VCU534" s="155"/>
      <c r="VCV534" s="155"/>
      <c r="VCW534" s="155"/>
      <c r="VCX534" s="155"/>
      <c r="VCY534" s="155"/>
      <c r="VCZ534" s="155"/>
      <c r="VDA534" s="155"/>
      <c r="VDB534" s="155"/>
      <c r="VDC534" s="155"/>
      <c r="VDD534" s="155"/>
      <c r="VDE534" s="155"/>
      <c r="VDF534" s="155"/>
      <c r="VDG534" s="155"/>
      <c r="VDH534" s="155"/>
      <c r="VDI534" s="155"/>
      <c r="VDJ534" s="155"/>
      <c r="VDK534" s="155"/>
      <c r="VDL534" s="155"/>
      <c r="VDM534" s="155"/>
      <c r="VDN534" s="155"/>
      <c r="VDO534" s="155"/>
      <c r="VDP534" s="155"/>
      <c r="VDQ534" s="155"/>
      <c r="VDR534" s="155"/>
      <c r="VDS534" s="155"/>
      <c r="VDT534" s="155"/>
      <c r="VDU534" s="155"/>
      <c r="VDV534" s="155"/>
      <c r="VDW534" s="155"/>
      <c r="VDX534" s="155"/>
      <c r="VDY534" s="155"/>
      <c r="VDZ534" s="155"/>
      <c r="VEA534" s="155"/>
      <c r="VEB534" s="155"/>
      <c r="VEC534" s="155"/>
      <c r="VED534" s="155"/>
      <c r="VEE534" s="155"/>
      <c r="VEF534" s="155"/>
      <c r="VEG534" s="155"/>
      <c r="VEH534" s="155"/>
      <c r="VEI534" s="155"/>
      <c r="VEJ534" s="155"/>
      <c r="VEK534" s="155"/>
      <c r="VEL534" s="155"/>
      <c r="VEM534" s="155"/>
      <c r="VEN534" s="155"/>
      <c r="VEO534" s="155"/>
      <c r="VEP534" s="155"/>
      <c r="VEQ534" s="155"/>
      <c r="VER534" s="155"/>
      <c r="VES534" s="155"/>
      <c r="VET534" s="155"/>
      <c r="VEU534" s="155"/>
      <c r="VEV534" s="155"/>
      <c r="VEW534" s="155"/>
      <c r="VEX534" s="155"/>
      <c r="VEY534" s="155"/>
      <c r="VEZ534" s="155"/>
      <c r="VFA534" s="155"/>
      <c r="VFB534" s="155"/>
      <c r="VFC534" s="155"/>
      <c r="VFD534" s="155"/>
      <c r="VFE534" s="155"/>
      <c r="VFF534" s="155"/>
      <c r="VFG534" s="155"/>
      <c r="VFH534" s="155"/>
      <c r="VFI534" s="155"/>
      <c r="VFJ534" s="155"/>
      <c r="VFK534" s="155"/>
      <c r="VFL534" s="155"/>
      <c r="VFM534" s="155"/>
      <c r="VFN534" s="155"/>
      <c r="VFO534" s="155"/>
      <c r="VFP534" s="155"/>
      <c r="VFQ534" s="155"/>
      <c r="VFR534" s="155"/>
      <c r="VFS534" s="155"/>
      <c r="VFT534" s="155"/>
      <c r="VFU534" s="155"/>
      <c r="VFV534" s="155"/>
      <c r="VFW534" s="155"/>
      <c r="VFX534" s="155"/>
      <c r="VFY534" s="155"/>
      <c r="VFZ534" s="155"/>
      <c r="VGA534" s="155"/>
      <c r="VGB534" s="155"/>
      <c r="VGC534" s="155"/>
      <c r="VGD534" s="155"/>
      <c r="VGE534" s="155"/>
      <c r="VGF534" s="155"/>
      <c r="VGG534" s="155"/>
      <c r="VGH534" s="155"/>
      <c r="VGI534" s="155"/>
      <c r="VGJ534" s="155"/>
      <c r="VGK534" s="155"/>
      <c r="VGL534" s="155"/>
      <c r="VGM534" s="155"/>
      <c r="VGN534" s="155"/>
      <c r="VGO534" s="155"/>
      <c r="VGP534" s="155"/>
      <c r="VGQ534" s="155"/>
      <c r="VGR534" s="155"/>
      <c r="VGS534" s="155"/>
      <c r="VGT534" s="155"/>
      <c r="VGU534" s="155"/>
      <c r="VGV534" s="155"/>
      <c r="VGW534" s="155"/>
      <c r="VGX534" s="155"/>
      <c r="VGY534" s="155"/>
      <c r="VGZ534" s="155"/>
      <c r="VHA534" s="155"/>
      <c r="VHB534" s="155"/>
      <c r="VHC534" s="155"/>
      <c r="VHD534" s="155"/>
      <c r="VHE534" s="155"/>
      <c r="VHF534" s="155"/>
      <c r="VHG534" s="155"/>
      <c r="VHH534" s="155"/>
      <c r="VHI534" s="155"/>
      <c r="VHJ534" s="155"/>
      <c r="VHK534" s="155"/>
      <c r="VHL534" s="155"/>
      <c r="VHM534" s="155"/>
      <c r="VHN534" s="155"/>
      <c r="VHO534" s="155"/>
      <c r="VHP534" s="155"/>
      <c r="VHQ534" s="155"/>
      <c r="VHR534" s="155"/>
      <c r="VHS534" s="155"/>
      <c r="VHT534" s="155"/>
      <c r="VHU534" s="155"/>
      <c r="VHV534" s="155"/>
      <c r="VHW534" s="155"/>
      <c r="VHX534" s="155"/>
      <c r="VHY534" s="155"/>
      <c r="VHZ534" s="155"/>
      <c r="VIA534" s="155"/>
      <c r="VIB534" s="155"/>
      <c r="VIC534" s="155"/>
      <c r="VID534" s="155"/>
      <c r="VIE534" s="155"/>
      <c r="VIF534" s="155"/>
      <c r="VIG534" s="155"/>
      <c r="VIH534" s="155"/>
      <c r="VII534" s="155"/>
      <c r="VIJ534" s="155"/>
      <c r="VIK534" s="155"/>
      <c r="VIL534" s="155"/>
      <c r="VIM534" s="155"/>
      <c r="VIN534" s="155"/>
      <c r="VIO534" s="155"/>
      <c r="VIP534" s="155"/>
      <c r="VIQ534" s="155"/>
      <c r="VIR534" s="155"/>
      <c r="VIS534" s="155"/>
      <c r="VIT534" s="155"/>
      <c r="VIU534" s="155"/>
      <c r="VIV534" s="155"/>
      <c r="VIW534" s="155"/>
      <c r="VIX534" s="155"/>
      <c r="VIY534" s="155"/>
      <c r="VIZ534" s="155"/>
      <c r="VJA534" s="155"/>
      <c r="VJB534" s="155"/>
      <c r="VJC534" s="155"/>
      <c r="VJD534" s="155"/>
      <c r="VJE534" s="155"/>
      <c r="VJF534" s="155"/>
      <c r="VJG534" s="155"/>
      <c r="VJH534" s="155"/>
      <c r="VJI534" s="155"/>
      <c r="VJJ534" s="155"/>
      <c r="VJK534" s="155"/>
      <c r="VJL534" s="155"/>
      <c r="VJM534" s="155"/>
      <c r="VJN534" s="155"/>
      <c r="VJO534" s="155"/>
      <c r="VJP534" s="155"/>
      <c r="VJQ534" s="155"/>
      <c r="VJR534" s="155"/>
      <c r="VJS534" s="155"/>
      <c r="VJT534" s="155"/>
      <c r="VJU534" s="155"/>
      <c r="VJV534" s="155"/>
      <c r="VJW534" s="155"/>
      <c r="VJX534" s="155"/>
      <c r="VJY534" s="155"/>
      <c r="VJZ534" s="155"/>
      <c r="VKA534" s="155"/>
      <c r="VKB534" s="155"/>
      <c r="VKC534" s="155"/>
      <c r="VKD534" s="155"/>
      <c r="VKE534" s="155"/>
      <c r="VKF534" s="155"/>
      <c r="VKG534" s="155"/>
      <c r="VKH534" s="155"/>
      <c r="VKI534" s="155"/>
      <c r="VKJ534" s="155"/>
      <c r="VKK534" s="155"/>
      <c r="VKL534" s="155"/>
      <c r="VKM534" s="155"/>
      <c r="VKN534" s="155"/>
      <c r="VKO534" s="155"/>
      <c r="VKP534" s="155"/>
      <c r="VKQ534" s="155"/>
      <c r="VKR534" s="155"/>
      <c r="VKS534" s="155"/>
      <c r="VKT534" s="155"/>
      <c r="VKU534" s="155"/>
      <c r="VKV534" s="155"/>
      <c r="VKW534" s="155"/>
      <c r="VKX534" s="155"/>
      <c r="VKY534" s="155"/>
      <c r="VKZ534" s="155"/>
      <c r="VLA534" s="155"/>
      <c r="VLB534" s="155"/>
      <c r="VLC534" s="155"/>
      <c r="VLD534" s="155"/>
      <c r="VLE534" s="155"/>
      <c r="VLF534" s="155"/>
      <c r="VLG534" s="155"/>
      <c r="VLH534" s="155"/>
      <c r="VLI534" s="155"/>
      <c r="VLJ534" s="155"/>
      <c r="VLK534" s="155"/>
      <c r="VLL534" s="155"/>
      <c r="VLM534" s="155"/>
      <c r="VLN534" s="155"/>
      <c r="VLO534" s="155"/>
      <c r="VLP534" s="155"/>
      <c r="VLQ534" s="155"/>
      <c r="VLR534" s="155"/>
      <c r="VLS534" s="155"/>
      <c r="VLT534" s="155"/>
      <c r="VLU534" s="155"/>
      <c r="VLV534" s="155"/>
      <c r="VLW534" s="155"/>
      <c r="VLX534" s="155"/>
      <c r="VLY534" s="155"/>
      <c r="VLZ534" s="155"/>
      <c r="VMA534" s="155"/>
      <c r="VMB534" s="155"/>
      <c r="VMC534" s="155"/>
      <c r="VMD534" s="155"/>
      <c r="VME534" s="155"/>
      <c r="VMF534" s="155"/>
      <c r="VMG534" s="155"/>
      <c r="VMH534" s="155"/>
      <c r="VMI534" s="155"/>
      <c r="VMJ534" s="155"/>
      <c r="VMK534" s="155"/>
      <c r="VML534" s="155"/>
      <c r="VMM534" s="155"/>
      <c r="VMN534" s="155"/>
      <c r="VMO534" s="155"/>
      <c r="VMP534" s="155"/>
      <c r="VMQ534" s="155"/>
      <c r="VMR534" s="155"/>
      <c r="VMS534" s="155"/>
      <c r="VMT534" s="155"/>
      <c r="VMU534" s="155"/>
      <c r="VMV534" s="155"/>
      <c r="VMW534" s="155"/>
      <c r="VMX534" s="155"/>
      <c r="VMY534" s="155"/>
      <c r="VMZ534" s="155"/>
      <c r="VNA534" s="155"/>
      <c r="VNB534" s="155"/>
      <c r="VNC534" s="155"/>
      <c r="VND534" s="155"/>
      <c r="VNE534" s="155"/>
      <c r="VNF534" s="155"/>
      <c r="VNG534" s="155"/>
      <c r="VNH534" s="155"/>
      <c r="VNI534" s="155"/>
      <c r="VNJ534" s="155"/>
      <c r="VNK534" s="155"/>
      <c r="VNL534" s="155"/>
      <c r="VNM534" s="155"/>
      <c r="VNN534" s="155"/>
      <c r="VNO534" s="155"/>
      <c r="VNP534" s="155"/>
      <c r="VNQ534" s="155"/>
      <c r="VNR534" s="155"/>
      <c r="VNS534" s="155"/>
      <c r="VNT534" s="155"/>
      <c r="VNU534" s="155"/>
      <c r="VNV534" s="155"/>
      <c r="VNW534" s="155"/>
      <c r="VNX534" s="155"/>
      <c r="VNY534" s="155"/>
      <c r="VNZ534" s="155"/>
      <c r="VOA534" s="155"/>
      <c r="VOB534" s="155"/>
      <c r="VOC534" s="155"/>
      <c r="VOD534" s="155"/>
      <c r="VOE534" s="155"/>
      <c r="VOF534" s="155"/>
      <c r="VOG534" s="155"/>
      <c r="VOH534" s="155"/>
      <c r="VOI534" s="155"/>
      <c r="VOJ534" s="155"/>
      <c r="VOK534" s="155"/>
      <c r="VOL534" s="155"/>
      <c r="VOM534" s="155"/>
      <c r="VON534" s="155"/>
      <c r="VOO534" s="155"/>
      <c r="VOP534" s="155"/>
      <c r="VOQ534" s="155"/>
      <c r="VOR534" s="155"/>
      <c r="VOS534" s="155"/>
      <c r="VOT534" s="155"/>
      <c r="VOU534" s="155"/>
      <c r="VOV534" s="155"/>
      <c r="VOW534" s="155"/>
      <c r="VOX534" s="155"/>
      <c r="VOY534" s="155"/>
      <c r="VOZ534" s="155"/>
      <c r="VPA534" s="155"/>
      <c r="VPB534" s="155"/>
      <c r="VPC534" s="155"/>
      <c r="VPD534" s="155"/>
      <c r="VPE534" s="155"/>
      <c r="VPF534" s="155"/>
      <c r="VPG534" s="155"/>
      <c r="VPH534" s="155"/>
      <c r="VPI534" s="155"/>
      <c r="VPJ534" s="155"/>
      <c r="VPK534" s="155"/>
      <c r="VPL534" s="155"/>
      <c r="VPM534" s="155"/>
      <c r="VPN534" s="155"/>
      <c r="VPO534" s="155"/>
      <c r="VPP534" s="155"/>
      <c r="VPQ534" s="155"/>
      <c r="VPR534" s="155"/>
      <c r="VPS534" s="155"/>
      <c r="VPT534" s="155"/>
      <c r="VPU534" s="155"/>
      <c r="VPV534" s="155"/>
      <c r="VPW534" s="155"/>
      <c r="VPX534" s="155"/>
      <c r="VPY534" s="155"/>
      <c r="VPZ534" s="155"/>
      <c r="VQA534" s="155"/>
      <c r="VQB534" s="155"/>
      <c r="VQC534" s="155"/>
      <c r="VQD534" s="155"/>
      <c r="VQE534" s="155"/>
      <c r="VQF534" s="155"/>
      <c r="VQG534" s="155"/>
      <c r="VQH534" s="155"/>
      <c r="VQI534" s="155"/>
      <c r="VQJ534" s="155"/>
      <c r="VQK534" s="155"/>
      <c r="VQL534" s="155"/>
      <c r="VQM534" s="155"/>
      <c r="VQN534" s="155"/>
      <c r="VQO534" s="155"/>
      <c r="VQP534" s="155"/>
      <c r="VQQ534" s="155"/>
      <c r="VQR534" s="155"/>
      <c r="VQS534" s="155"/>
      <c r="VQT534" s="155"/>
      <c r="VQU534" s="155"/>
      <c r="VQV534" s="155"/>
      <c r="VQW534" s="155"/>
      <c r="VQX534" s="155"/>
      <c r="VQY534" s="155"/>
      <c r="VQZ534" s="155"/>
      <c r="VRA534" s="155"/>
      <c r="VRB534" s="155"/>
      <c r="VRC534" s="155"/>
      <c r="VRD534" s="155"/>
      <c r="VRE534" s="155"/>
      <c r="VRF534" s="155"/>
      <c r="VRG534" s="155"/>
      <c r="VRH534" s="155"/>
      <c r="VRI534" s="155"/>
      <c r="VRJ534" s="155"/>
      <c r="VRK534" s="155"/>
      <c r="VRL534" s="155"/>
      <c r="VRM534" s="155"/>
      <c r="VRN534" s="155"/>
      <c r="VRO534" s="155"/>
      <c r="VRP534" s="155"/>
      <c r="VRQ534" s="155"/>
      <c r="VRR534" s="155"/>
      <c r="VRS534" s="155"/>
      <c r="VRT534" s="155"/>
      <c r="VRU534" s="155"/>
      <c r="VRV534" s="155"/>
      <c r="VRW534" s="155"/>
      <c r="VRX534" s="155"/>
      <c r="VRY534" s="155"/>
      <c r="VRZ534" s="155"/>
      <c r="VSA534" s="155"/>
      <c r="VSB534" s="155"/>
      <c r="VSC534" s="155"/>
      <c r="VSD534" s="155"/>
      <c r="VSE534" s="155"/>
      <c r="VSF534" s="155"/>
      <c r="VSG534" s="155"/>
      <c r="VSH534" s="155"/>
      <c r="VSI534" s="155"/>
      <c r="VSJ534" s="155"/>
      <c r="VSK534" s="155"/>
      <c r="VSL534" s="155"/>
      <c r="VSM534" s="155"/>
      <c r="VSN534" s="155"/>
      <c r="VSO534" s="155"/>
      <c r="VSP534" s="155"/>
      <c r="VSQ534" s="155"/>
      <c r="VSR534" s="155"/>
      <c r="VSS534" s="155"/>
      <c r="VST534" s="155"/>
      <c r="VSU534" s="155"/>
      <c r="VSV534" s="155"/>
      <c r="VSW534" s="155"/>
      <c r="VSX534" s="155"/>
      <c r="VSY534" s="155"/>
      <c r="VSZ534" s="155"/>
      <c r="VTA534" s="155"/>
      <c r="VTB534" s="155"/>
      <c r="VTC534" s="155"/>
      <c r="VTD534" s="155"/>
      <c r="VTE534" s="155"/>
      <c r="VTF534" s="155"/>
      <c r="VTG534" s="155"/>
      <c r="VTH534" s="155"/>
      <c r="VTI534" s="155"/>
      <c r="VTJ534" s="155"/>
      <c r="VTK534" s="155"/>
      <c r="VTL534" s="155"/>
      <c r="VTM534" s="155"/>
      <c r="VTN534" s="155"/>
      <c r="VTO534" s="155"/>
      <c r="VTP534" s="155"/>
      <c r="VTQ534" s="155"/>
      <c r="VTR534" s="155"/>
      <c r="VTS534" s="155"/>
      <c r="VTT534" s="155"/>
      <c r="VTU534" s="155"/>
      <c r="VTV534" s="155"/>
      <c r="VTW534" s="155"/>
      <c r="VTX534" s="155"/>
      <c r="VTY534" s="155"/>
      <c r="VTZ534" s="155"/>
      <c r="VUA534" s="155"/>
      <c r="VUB534" s="155"/>
      <c r="VUC534" s="155"/>
      <c r="VUD534" s="155"/>
      <c r="VUE534" s="155"/>
      <c r="VUF534" s="155"/>
      <c r="VUG534" s="155"/>
      <c r="VUH534" s="155"/>
      <c r="VUI534" s="155"/>
      <c r="VUJ534" s="155"/>
      <c r="VUK534" s="155"/>
      <c r="VUL534" s="155"/>
      <c r="VUM534" s="155"/>
      <c r="VUN534" s="155"/>
      <c r="VUO534" s="155"/>
      <c r="VUP534" s="155"/>
      <c r="VUQ534" s="155"/>
      <c r="VUR534" s="155"/>
      <c r="VUS534" s="155"/>
      <c r="VUT534" s="155"/>
      <c r="VUU534" s="155"/>
      <c r="VUV534" s="155"/>
      <c r="VUW534" s="155"/>
      <c r="VUX534" s="155"/>
      <c r="VUY534" s="155"/>
      <c r="VUZ534" s="155"/>
      <c r="VVA534" s="155"/>
      <c r="VVB534" s="155"/>
      <c r="VVC534" s="155"/>
      <c r="VVD534" s="155"/>
      <c r="VVE534" s="155"/>
      <c r="VVF534" s="155"/>
      <c r="VVG534" s="155"/>
      <c r="VVH534" s="155"/>
      <c r="VVI534" s="155"/>
      <c r="VVJ534" s="155"/>
      <c r="VVK534" s="155"/>
      <c r="VVL534" s="155"/>
      <c r="VVM534" s="155"/>
      <c r="VVN534" s="155"/>
      <c r="VVO534" s="155"/>
      <c r="VVP534" s="155"/>
      <c r="VVQ534" s="155"/>
      <c r="VVR534" s="155"/>
      <c r="VVS534" s="155"/>
      <c r="VVT534" s="155"/>
      <c r="VVU534" s="155"/>
      <c r="VVV534" s="155"/>
      <c r="VVW534" s="155"/>
      <c r="VVX534" s="155"/>
      <c r="VVY534" s="155"/>
      <c r="VVZ534" s="155"/>
      <c r="VWA534" s="155"/>
      <c r="VWB534" s="155"/>
      <c r="VWC534" s="155"/>
      <c r="VWD534" s="155"/>
      <c r="VWE534" s="155"/>
      <c r="VWF534" s="155"/>
      <c r="VWG534" s="155"/>
      <c r="VWH534" s="155"/>
      <c r="VWI534" s="155"/>
      <c r="VWJ534" s="155"/>
      <c r="VWK534" s="155"/>
      <c r="VWL534" s="155"/>
      <c r="VWM534" s="155"/>
      <c r="VWN534" s="155"/>
      <c r="VWO534" s="155"/>
      <c r="VWP534" s="155"/>
      <c r="VWQ534" s="155"/>
      <c r="VWR534" s="155"/>
      <c r="VWS534" s="155"/>
      <c r="VWT534" s="155"/>
      <c r="VWU534" s="155"/>
      <c r="VWV534" s="155"/>
      <c r="VWW534" s="155"/>
      <c r="VWX534" s="155"/>
      <c r="VWY534" s="155"/>
      <c r="VWZ534" s="155"/>
      <c r="VXA534" s="155"/>
      <c r="VXB534" s="155"/>
      <c r="VXC534" s="155"/>
      <c r="VXD534" s="155"/>
      <c r="VXE534" s="155"/>
      <c r="VXF534" s="155"/>
      <c r="VXG534" s="155"/>
      <c r="VXH534" s="155"/>
      <c r="VXI534" s="155"/>
      <c r="VXJ534" s="155"/>
      <c r="VXK534" s="155"/>
      <c r="VXL534" s="155"/>
      <c r="VXM534" s="155"/>
      <c r="VXN534" s="155"/>
      <c r="VXO534" s="155"/>
      <c r="VXP534" s="155"/>
      <c r="VXQ534" s="155"/>
      <c r="VXR534" s="155"/>
      <c r="VXS534" s="155"/>
      <c r="VXT534" s="155"/>
      <c r="VXU534" s="155"/>
      <c r="VXV534" s="155"/>
      <c r="VXW534" s="155"/>
      <c r="VXX534" s="155"/>
      <c r="VXY534" s="155"/>
      <c r="VXZ534" s="155"/>
      <c r="VYA534" s="155"/>
      <c r="VYB534" s="155"/>
      <c r="VYC534" s="155"/>
      <c r="VYD534" s="155"/>
      <c r="VYE534" s="155"/>
      <c r="VYF534" s="155"/>
      <c r="VYG534" s="155"/>
      <c r="VYH534" s="155"/>
      <c r="VYI534" s="155"/>
      <c r="VYJ534" s="155"/>
      <c r="VYK534" s="155"/>
      <c r="VYL534" s="155"/>
      <c r="VYM534" s="155"/>
      <c r="VYN534" s="155"/>
      <c r="VYO534" s="155"/>
      <c r="VYP534" s="155"/>
      <c r="VYQ534" s="155"/>
      <c r="VYR534" s="155"/>
      <c r="VYS534" s="155"/>
      <c r="VYT534" s="155"/>
      <c r="VYU534" s="155"/>
      <c r="VYV534" s="155"/>
      <c r="VYW534" s="155"/>
      <c r="VYX534" s="155"/>
      <c r="VYY534" s="155"/>
      <c r="VYZ534" s="155"/>
      <c r="VZA534" s="155"/>
      <c r="VZB534" s="155"/>
      <c r="VZC534" s="155"/>
      <c r="VZD534" s="155"/>
      <c r="VZE534" s="155"/>
      <c r="VZF534" s="155"/>
      <c r="VZG534" s="155"/>
      <c r="VZH534" s="155"/>
      <c r="VZI534" s="155"/>
      <c r="VZJ534" s="155"/>
      <c r="VZK534" s="155"/>
      <c r="VZL534" s="155"/>
      <c r="VZM534" s="155"/>
      <c r="VZN534" s="155"/>
      <c r="VZO534" s="155"/>
      <c r="VZP534" s="155"/>
      <c r="VZQ534" s="155"/>
      <c r="VZR534" s="155"/>
      <c r="VZS534" s="155"/>
      <c r="VZT534" s="155"/>
      <c r="VZU534" s="155"/>
      <c r="VZV534" s="155"/>
      <c r="VZW534" s="155"/>
      <c r="VZX534" s="155"/>
      <c r="VZY534" s="155"/>
      <c r="VZZ534" s="155"/>
      <c r="WAA534" s="155"/>
      <c r="WAB534" s="155"/>
      <c r="WAC534" s="155"/>
      <c r="WAD534" s="155"/>
      <c r="WAE534" s="155"/>
      <c r="WAF534" s="155"/>
      <c r="WAG534" s="155"/>
      <c r="WAH534" s="155"/>
      <c r="WAI534" s="155"/>
      <c r="WAJ534" s="155"/>
      <c r="WAK534" s="155"/>
      <c r="WAL534" s="155"/>
      <c r="WAM534" s="155"/>
      <c r="WAN534" s="155"/>
      <c r="WAO534" s="155"/>
      <c r="WAP534" s="155"/>
      <c r="WAQ534" s="155"/>
      <c r="WAR534" s="155"/>
      <c r="WAS534" s="155"/>
      <c r="WAT534" s="155"/>
      <c r="WAU534" s="155"/>
      <c r="WAV534" s="155"/>
      <c r="WAW534" s="155"/>
      <c r="WAX534" s="155"/>
      <c r="WAY534" s="155"/>
      <c r="WAZ534" s="155"/>
      <c r="WBA534" s="155"/>
      <c r="WBB534" s="155"/>
      <c r="WBC534" s="155"/>
      <c r="WBD534" s="155"/>
      <c r="WBE534" s="155"/>
      <c r="WBF534" s="155"/>
      <c r="WBG534" s="155"/>
      <c r="WBH534" s="155"/>
      <c r="WBI534" s="155"/>
      <c r="WBJ534" s="155"/>
      <c r="WBK534" s="155"/>
      <c r="WBL534" s="155"/>
      <c r="WBM534" s="155"/>
      <c r="WBN534" s="155"/>
      <c r="WBO534" s="155"/>
      <c r="WBP534" s="155"/>
      <c r="WBQ534" s="155"/>
      <c r="WBR534" s="155"/>
      <c r="WBS534" s="155"/>
      <c r="WBT534" s="155"/>
      <c r="WBU534" s="155"/>
      <c r="WBV534" s="155"/>
      <c r="WBW534" s="155"/>
      <c r="WBX534" s="155"/>
      <c r="WBY534" s="155"/>
      <c r="WBZ534" s="155"/>
      <c r="WCA534" s="155"/>
      <c r="WCB534" s="155"/>
      <c r="WCC534" s="155"/>
      <c r="WCD534" s="155"/>
      <c r="WCE534" s="155"/>
      <c r="WCF534" s="155"/>
      <c r="WCG534" s="155"/>
      <c r="WCH534" s="155"/>
      <c r="WCI534" s="155"/>
      <c r="WCJ534" s="155"/>
      <c r="WCK534" s="155"/>
      <c r="WCL534" s="155"/>
      <c r="WCM534" s="155"/>
      <c r="WCN534" s="155"/>
      <c r="WCO534" s="155"/>
      <c r="WCP534" s="155"/>
      <c r="WCQ534" s="155"/>
      <c r="WCR534" s="155"/>
      <c r="WCS534" s="155"/>
      <c r="WCT534" s="155"/>
      <c r="WCU534" s="155"/>
      <c r="WCV534" s="155"/>
      <c r="WCW534" s="155"/>
      <c r="WCX534" s="155"/>
      <c r="WCY534" s="155"/>
      <c r="WCZ534" s="155"/>
      <c r="WDA534" s="155"/>
      <c r="WDB534" s="155"/>
      <c r="WDC534" s="155"/>
      <c r="WDD534" s="155"/>
      <c r="WDE534" s="155"/>
      <c r="WDF534" s="155"/>
      <c r="WDG534" s="155"/>
      <c r="WDH534" s="155"/>
      <c r="WDI534" s="155"/>
      <c r="WDJ534" s="155"/>
      <c r="WDK534" s="155"/>
      <c r="WDL534" s="155"/>
      <c r="WDM534" s="155"/>
      <c r="WDN534" s="155"/>
      <c r="WDO534" s="155"/>
      <c r="WDP534" s="155"/>
      <c r="WDQ534" s="155"/>
      <c r="WDR534" s="155"/>
      <c r="WDS534" s="155"/>
      <c r="WDT534" s="155"/>
      <c r="WDU534" s="155"/>
      <c r="WDV534" s="155"/>
      <c r="WDW534" s="155"/>
      <c r="WDX534" s="155"/>
      <c r="WDY534" s="155"/>
      <c r="WDZ534" s="155"/>
      <c r="WEA534" s="155"/>
      <c r="WEB534" s="155"/>
      <c r="WEC534" s="155"/>
      <c r="WED534" s="155"/>
      <c r="WEE534" s="155"/>
      <c r="WEF534" s="155"/>
      <c r="WEG534" s="155"/>
      <c r="WEH534" s="155"/>
      <c r="WEI534" s="155"/>
      <c r="WEJ534" s="155"/>
      <c r="WEK534" s="155"/>
      <c r="WEL534" s="155"/>
      <c r="WEM534" s="155"/>
      <c r="WEN534" s="155"/>
      <c r="WEO534" s="155"/>
      <c r="WEP534" s="155"/>
      <c r="WEQ534" s="155"/>
      <c r="WER534" s="155"/>
      <c r="WES534" s="155"/>
      <c r="WET534" s="155"/>
      <c r="WEU534" s="155"/>
      <c r="WEV534" s="155"/>
      <c r="WEW534" s="155"/>
      <c r="WEX534" s="155"/>
      <c r="WEY534" s="155"/>
      <c r="WEZ534" s="155"/>
      <c r="WFA534" s="155"/>
      <c r="WFB534" s="155"/>
      <c r="WFC534" s="155"/>
      <c r="WFD534" s="155"/>
      <c r="WFE534" s="155"/>
      <c r="WFF534" s="155"/>
      <c r="WFG534" s="155"/>
      <c r="WFH534" s="155"/>
      <c r="WFI534" s="155"/>
      <c r="WFJ534" s="155"/>
      <c r="WFK534" s="155"/>
      <c r="WFL534" s="155"/>
      <c r="WFM534" s="155"/>
      <c r="WFN534" s="155"/>
      <c r="WFO534" s="155"/>
      <c r="WFP534" s="155"/>
      <c r="WFQ534" s="155"/>
      <c r="WFR534" s="155"/>
      <c r="WFS534" s="155"/>
      <c r="WFT534" s="155"/>
      <c r="WFU534" s="155"/>
      <c r="WFV534" s="155"/>
      <c r="WFW534" s="155"/>
      <c r="WFX534" s="155"/>
      <c r="WFY534" s="155"/>
      <c r="WFZ534" s="155"/>
      <c r="WGA534" s="155"/>
      <c r="WGB534" s="155"/>
      <c r="WGC534" s="155"/>
      <c r="WGD534" s="155"/>
      <c r="WGE534" s="155"/>
      <c r="WGF534" s="155"/>
      <c r="WGG534" s="155"/>
      <c r="WGH534" s="155"/>
      <c r="WGI534" s="155"/>
      <c r="WGJ534" s="155"/>
      <c r="WGK534" s="155"/>
      <c r="WGL534" s="155"/>
      <c r="WGM534" s="155"/>
      <c r="WGN534" s="155"/>
      <c r="WGO534" s="155"/>
      <c r="WGP534" s="155"/>
      <c r="WGQ534" s="155"/>
      <c r="WGR534" s="155"/>
      <c r="WGS534" s="155"/>
      <c r="WGT534" s="155"/>
      <c r="WGU534" s="155"/>
      <c r="WGV534" s="155"/>
      <c r="WGW534" s="155"/>
      <c r="WGX534" s="155"/>
      <c r="WGY534" s="155"/>
      <c r="WGZ534" s="155"/>
      <c r="WHA534" s="155"/>
      <c r="WHB534" s="155"/>
      <c r="WHC534" s="155"/>
      <c r="WHD534" s="155"/>
      <c r="WHE534" s="155"/>
      <c r="WHF534" s="155"/>
      <c r="WHG534" s="155"/>
      <c r="WHH534" s="155"/>
      <c r="WHI534" s="155"/>
      <c r="WHJ534" s="155"/>
      <c r="WHK534" s="155"/>
      <c r="WHL534" s="155"/>
      <c r="WHM534" s="155"/>
      <c r="WHN534" s="155"/>
      <c r="WHO534" s="155"/>
      <c r="WHP534" s="155"/>
      <c r="WHQ534" s="155"/>
      <c r="WHR534" s="155"/>
      <c r="WHS534" s="155"/>
      <c r="WHT534" s="155"/>
      <c r="WHU534" s="155"/>
      <c r="WHV534" s="155"/>
      <c r="WHW534" s="155"/>
      <c r="WHX534" s="155"/>
      <c r="WHY534" s="155"/>
      <c r="WHZ534" s="155"/>
      <c r="WIA534" s="155"/>
      <c r="WIB534" s="155"/>
      <c r="WIC534" s="155"/>
      <c r="WID534" s="155"/>
      <c r="WIE534" s="155"/>
      <c r="WIF534" s="155"/>
      <c r="WIG534" s="155"/>
      <c r="WIH534" s="155"/>
      <c r="WII534" s="155"/>
      <c r="WIJ534" s="155"/>
      <c r="WIK534" s="155"/>
      <c r="WIL534" s="155"/>
      <c r="WIM534" s="155"/>
      <c r="WIN534" s="155"/>
      <c r="WIO534" s="155"/>
      <c r="WIP534" s="155"/>
      <c r="WIQ534" s="155"/>
      <c r="WIR534" s="155"/>
      <c r="WIS534" s="155"/>
      <c r="WIT534" s="155"/>
      <c r="WIU534" s="155"/>
      <c r="WIV534" s="155"/>
      <c r="WIW534" s="155"/>
      <c r="WIX534" s="155"/>
      <c r="WIY534" s="155"/>
      <c r="WIZ534" s="155"/>
      <c r="WJA534" s="155"/>
      <c r="WJB534" s="155"/>
      <c r="WJC534" s="155"/>
      <c r="WJD534" s="155"/>
      <c r="WJE534" s="155"/>
      <c r="WJF534" s="155"/>
      <c r="WJG534" s="155"/>
      <c r="WJH534" s="155"/>
      <c r="WJI534" s="155"/>
      <c r="WJJ534" s="155"/>
      <c r="WJK534" s="155"/>
      <c r="WJL534" s="155"/>
      <c r="WJM534" s="155"/>
      <c r="WJN534" s="155"/>
      <c r="WJO534" s="155"/>
      <c r="WJP534" s="155"/>
      <c r="WJQ534" s="155"/>
      <c r="WJR534" s="155"/>
      <c r="WJS534" s="155"/>
      <c r="WJT534" s="155"/>
      <c r="WJU534" s="155"/>
      <c r="WJV534" s="155"/>
      <c r="WJW534" s="155"/>
      <c r="WJX534" s="155"/>
      <c r="WJY534" s="155"/>
      <c r="WJZ534" s="155"/>
      <c r="WKA534" s="155"/>
      <c r="WKB534" s="155"/>
      <c r="WKC534" s="155"/>
      <c r="WKD534" s="155"/>
      <c r="WKE534" s="155"/>
      <c r="WKF534" s="155"/>
      <c r="WKG534" s="155"/>
      <c r="WKH534" s="155"/>
      <c r="WKI534" s="155"/>
      <c r="WKJ534" s="155"/>
      <c r="WKK534" s="155"/>
      <c r="WKL534" s="155"/>
      <c r="WKM534" s="155"/>
      <c r="WKN534" s="155"/>
      <c r="WKO534" s="155"/>
      <c r="WKP534" s="155"/>
      <c r="WKQ534" s="155"/>
      <c r="WKR534" s="155"/>
      <c r="WKS534" s="155"/>
      <c r="WKT534" s="155"/>
      <c r="WKU534" s="155"/>
      <c r="WKV534" s="155"/>
      <c r="WKW534" s="155"/>
      <c r="WKX534" s="155"/>
      <c r="WKY534" s="155"/>
      <c r="WKZ534" s="155"/>
      <c r="WLA534" s="155"/>
      <c r="WLB534" s="155"/>
      <c r="WLC534" s="155"/>
      <c r="WLD534" s="155"/>
      <c r="WLE534" s="155"/>
      <c r="WLF534" s="155"/>
      <c r="WLG534" s="155"/>
      <c r="WLH534" s="155"/>
      <c r="WLI534" s="155"/>
      <c r="WLJ534" s="155"/>
      <c r="WLK534" s="155"/>
      <c r="WLL534" s="155"/>
      <c r="WLM534" s="155"/>
      <c r="WLN534" s="155"/>
      <c r="WLO534" s="155"/>
      <c r="WLP534" s="155"/>
      <c r="WLQ534" s="155"/>
      <c r="WLR534" s="155"/>
      <c r="WLS534" s="155"/>
      <c r="WLT534" s="155"/>
      <c r="WLU534" s="155"/>
      <c r="WLV534" s="155"/>
      <c r="WLW534" s="155"/>
      <c r="WLX534" s="155"/>
      <c r="WLY534" s="155"/>
      <c r="WLZ534" s="155"/>
      <c r="WMA534" s="155"/>
      <c r="WMB534" s="155"/>
      <c r="WMC534" s="155"/>
      <c r="WMD534" s="155"/>
      <c r="WME534" s="155"/>
      <c r="WMF534" s="155"/>
      <c r="WMG534" s="155"/>
      <c r="WMH534" s="155"/>
      <c r="WMI534" s="155"/>
      <c r="WMJ534" s="155"/>
      <c r="WMK534" s="155"/>
      <c r="WML534" s="155"/>
      <c r="WMM534" s="155"/>
      <c r="WMN534" s="155"/>
      <c r="WMO534" s="155"/>
      <c r="WMP534" s="155"/>
      <c r="WMQ534" s="155"/>
      <c r="WMR534" s="155"/>
      <c r="WMS534" s="155"/>
      <c r="WMT534" s="155"/>
      <c r="WMU534" s="155"/>
      <c r="WMV534" s="155"/>
      <c r="WMW534" s="155"/>
      <c r="WMX534" s="155"/>
      <c r="WMY534" s="155"/>
      <c r="WMZ534" s="155"/>
      <c r="WNA534" s="155"/>
      <c r="WNB534" s="155"/>
      <c r="WNC534" s="155"/>
      <c r="WND534" s="155"/>
      <c r="WNE534" s="155"/>
      <c r="WNF534" s="155"/>
      <c r="WNG534" s="155"/>
      <c r="WNH534" s="155"/>
      <c r="WNI534" s="155"/>
      <c r="WNJ534" s="155"/>
      <c r="WNK534" s="155"/>
      <c r="WNL534" s="155"/>
      <c r="WNM534" s="155"/>
      <c r="WNN534" s="155"/>
      <c r="WNO534" s="155"/>
      <c r="WNP534" s="155"/>
      <c r="WNQ534" s="155"/>
      <c r="WNR534" s="155"/>
      <c r="WNS534" s="155"/>
      <c r="WNT534" s="155"/>
      <c r="WNU534" s="155"/>
      <c r="WNV534" s="155"/>
      <c r="WNW534" s="155"/>
      <c r="WNX534" s="155"/>
      <c r="WNY534" s="155"/>
      <c r="WNZ534" s="155"/>
      <c r="WOA534" s="155"/>
      <c r="WOB534" s="155"/>
      <c r="WOC534" s="155"/>
      <c r="WOD534" s="155"/>
      <c r="WOE534" s="155"/>
      <c r="WOF534" s="155"/>
      <c r="WOG534" s="155"/>
      <c r="WOH534" s="155"/>
      <c r="WOI534" s="155"/>
      <c r="WOJ534" s="155"/>
      <c r="WOK534" s="155"/>
      <c r="WOL534" s="155"/>
      <c r="WOM534" s="155"/>
      <c r="WON534" s="155"/>
      <c r="WOO534" s="155"/>
      <c r="WOP534" s="155"/>
      <c r="WOQ534" s="155"/>
      <c r="WOR534" s="155"/>
      <c r="WOS534" s="155"/>
      <c r="WOT534" s="155"/>
      <c r="WOU534" s="155"/>
      <c r="WOV534" s="155"/>
      <c r="WOW534" s="155"/>
      <c r="WOX534" s="155"/>
      <c r="WOY534" s="155"/>
      <c r="WOZ534" s="155"/>
      <c r="WPA534" s="155"/>
      <c r="WPB534" s="155"/>
      <c r="WPC534" s="155"/>
      <c r="WPD534" s="155"/>
      <c r="WPE534" s="155"/>
      <c r="WPF534" s="155"/>
      <c r="WPG534" s="155"/>
      <c r="WPH534" s="155"/>
      <c r="WPI534" s="155"/>
      <c r="WPJ534" s="155"/>
      <c r="WPK534" s="155"/>
      <c r="WPL534" s="155"/>
      <c r="WPM534" s="155"/>
      <c r="WPN534" s="155"/>
      <c r="WPO534" s="155"/>
      <c r="WPP534" s="155"/>
      <c r="WPQ534" s="155"/>
      <c r="WPR534" s="155"/>
      <c r="WPS534" s="155"/>
      <c r="WPT534" s="155"/>
      <c r="WPU534" s="155"/>
      <c r="WPV534" s="155"/>
      <c r="WPW534" s="155"/>
      <c r="WPX534" s="155"/>
      <c r="WPY534" s="155"/>
      <c r="WPZ534" s="155"/>
      <c r="WQA534" s="155"/>
      <c r="WQB534" s="155"/>
      <c r="WQC534" s="155"/>
      <c r="WQD534" s="155"/>
      <c r="WQE534" s="155"/>
      <c r="WQF534" s="155"/>
      <c r="WQG534" s="155"/>
      <c r="WQH534" s="155"/>
      <c r="WQI534" s="155"/>
      <c r="WQJ534" s="155"/>
      <c r="WQK534" s="155"/>
      <c r="WQL534" s="155"/>
      <c r="WQM534" s="155"/>
      <c r="WQN534" s="155"/>
      <c r="WQO534" s="155"/>
      <c r="WQP534" s="155"/>
      <c r="WQQ534" s="155"/>
      <c r="WQR534" s="155"/>
      <c r="WQS534" s="155"/>
      <c r="WQT534" s="155"/>
      <c r="WQU534" s="155"/>
      <c r="WQV534" s="155"/>
      <c r="WQW534" s="155"/>
      <c r="WQX534" s="155"/>
      <c r="WQY534" s="155"/>
      <c r="WQZ534" s="155"/>
      <c r="WRA534" s="155"/>
      <c r="WRB534" s="155"/>
      <c r="WRC534" s="155"/>
      <c r="WRD534" s="155"/>
      <c r="WRE534" s="155"/>
      <c r="WRF534" s="155"/>
      <c r="WRG534" s="155"/>
      <c r="WRH534" s="155"/>
      <c r="WRI534" s="155"/>
      <c r="WRJ534" s="155"/>
      <c r="WRK534" s="155"/>
      <c r="WRL534" s="155"/>
      <c r="WRM534" s="155"/>
      <c r="WRN534" s="155"/>
      <c r="WRO534" s="155"/>
      <c r="WRP534" s="155"/>
      <c r="WRQ534" s="155"/>
      <c r="WRR534" s="155"/>
      <c r="WRS534" s="155"/>
      <c r="WRT534" s="155"/>
      <c r="WRU534" s="155"/>
      <c r="WRV534" s="155"/>
      <c r="WRW534" s="155"/>
      <c r="WRX534" s="155"/>
      <c r="WRY534" s="155"/>
      <c r="WRZ534" s="155"/>
      <c r="WSA534" s="155"/>
      <c r="WSB534" s="155"/>
      <c r="WSC534" s="155"/>
      <c r="WSD534" s="155"/>
      <c r="WSE534" s="155"/>
      <c r="WSF534" s="155"/>
      <c r="WSG534" s="155"/>
      <c r="WSH534" s="155"/>
      <c r="WSI534" s="155"/>
      <c r="WSJ534" s="155"/>
      <c r="WSK534" s="155"/>
      <c r="WSL534" s="155"/>
      <c r="WSM534" s="155"/>
      <c r="WSN534" s="155"/>
      <c r="WSO534" s="155"/>
      <c r="WSP534" s="155"/>
      <c r="WSQ534" s="155"/>
      <c r="WSR534" s="155"/>
      <c r="WSS534" s="155"/>
      <c r="WST534" s="155"/>
      <c r="WSU534" s="155"/>
      <c r="WSV534" s="155"/>
      <c r="WSW534" s="155"/>
      <c r="WSX534" s="155"/>
      <c r="WSY534" s="155"/>
      <c r="WSZ534" s="155"/>
      <c r="WTA534" s="155"/>
      <c r="WTB534" s="155"/>
      <c r="WTC534" s="155"/>
      <c r="WTD534" s="155"/>
      <c r="WTE534" s="155"/>
      <c r="WTF534" s="155"/>
      <c r="WTG534" s="155"/>
      <c r="WTH534" s="155"/>
      <c r="WTI534" s="155"/>
      <c r="WTJ534" s="155"/>
      <c r="WTK534" s="155"/>
      <c r="WTL534" s="155"/>
      <c r="WTM534" s="155"/>
      <c r="WTN534" s="155"/>
      <c r="WTO534" s="155"/>
      <c r="WTP534" s="155"/>
      <c r="WTQ534" s="155"/>
      <c r="WTR534" s="155"/>
      <c r="WTS534" s="155"/>
      <c r="WTT534" s="155"/>
      <c r="WTU534" s="155"/>
      <c r="WTV534" s="155"/>
      <c r="WTW534" s="155"/>
      <c r="WTX534" s="155"/>
      <c r="WTY534" s="155"/>
      <c r="WTZ534" s="155"/>
      <c r="WUA534" s="155"/>
      <c r="WUB534" s="155"/>
      <c r="WUC534" s="155"/>
      <c r="WUD534" s="155"/>
      <c r="WUE534" s="155"/>
      <c r="WUF534" s="155"/>
      <c r="WUG534" s="155"/>
      <c r="WUH534" s="155"/>
      <c r="WUI534" s="155"/>
      <c r="WUJ534" s="155"/>
      <c r="WUK534" s="155"/>
      <c r="WUL534" s="155"/>
      <c r="WUM534" s="155"/>
      <c r="WUN534" s="155"/>
      <c r="WUO534" s="155"/>
      <c r="WUP534" s="155"/>
      <c r="WUQ534" s="155"/>
      <c r="WUR534" s="155"/>
      <c r="WUS534" s="155"/>
      <c r="WUT534" s="155"/>
      <c r="WUU534" s="155"/>
      <c r="WUV534" s="155"/>
      <c r="WUW534" s="155"/>
      <c r="WUX534" s="155"/>
      <c r="WUY534" s="155"/>
      <c r="WUZ534" s="155"/>
      <c r="WVA534" s="155"/>
      <c r="WVB534" s="155"/>
      <c r="WVC534" s="155"/>
      <c r="WVD534" s="155"/>
      <c r="WVE534" s="155"/>
      <c r="WVF534" s="155"/>
      <c r="WVG534" s="155"/>
      <c r="WVH534" s="155"/>
      <c r="WVI534" s="155"/>
      <c r="WVJ534" s="155"/>
      <c r="WVK534" s="155"/>
      <c r="WVL534" s="155"/>
      <c r="WVM534" s="155"/>
      <c r="WVN534" s="155"/>
      <c r="WVO534" s="155"/>
      <c r="WVP534" s="155"/>
      <c r="WVQ534" s="155"/>
      <c r="WVR534" s="155"/>
      <c r="WVS534" s="155"/>
      <c r="WVT534" s="155"/>
      <c r="WVU534" s="155"/>
      <c r="WVV534" s="155"/>
      <c r="WVW534" s="155"/>
      <c r="WVX534" s="155"/>
      <c r="WVY534" s="155"/>
      <c r="WVZ534" s="155"/>
      <c r="WWA534" s="155"/>
      <c r="WWB534" s="155"/>
      <c r="WWC534" s="155"/>
      <c r="WWD534" s="155"/>
      <c r="WWE534" s="155"/>
      <c r="WWF534" s="155"/>
      <c r="WWG534" s="155"/>
      <c r="WWH534" s="155"/>
      <c r="WWI534" s="155"/>
      <c r="WWJ534" s="155"/>
      <c r="WWK534" s="155"/>
      <c r="WWL534" s="155"/>
      <c r="WWM534" s="155"/>
      <c r="WWN534" s="155"/>
      <c r="WWO534" s="155"/>
      <c r="WWP534" s="155"/>
      <c r="WWQ534" s="155"/>
      <c r="WWR534" s="155"/>
      <c r="WWS534" s="155"/>
      <c r="WWT534" s="155"/>
      <c r="WWU534" s="155"/>
      <c r="WWV534" s="155"/>
      <c r="WWW534" s="155"/>
      <c r="WWX534" s="155"/>
      <c r="WWY534" s="155"/>
      <c r="WWZ534" s="155"/>
      <c r="WXA534" s="155"/>
      <c r="WXB534" s="155"/>
      <c r="WXC534" s="155"/>
      <c r="WXD534" s="155"/>
      <c r="WXE534" s="155"/>
      <c r="WXF534" s="155"/>
      <c r="WXG534" s="155"/>
      <c r="WXH534" s="155"/>
      <c r="WXI534" s="155"/>
      <c r="WXJ534" s="155"/>
      <c r="WXK534" s="155"/>
      <c r="WXL534" s="155"/>
      <c r="WXM534" s="155"/>
      <c r="WXN534" s="155"/>
      <c r="WXO534" s="155"/>
      <c r="WXP534" s="155"/>
      <c r="WXQ534" s="155"/>
      <c r="WXR534" s="155"/>
      <c r="WXS534" s="155"/>
      <c r="WXT534" s="155"/>
      <c r="WXU534" s="155"/>
      <c r="WXV534" s="155"/>
      <c r="WXW534" s="155"/>
      <c r="WXX534" s="155"/>
      <c r="WXY534" s="155"/>
      <c r="WXZ534" s="155"/>
      <c r="WYA534" s="155"/>
      <c r="WYB534" s="155"/>
      <c r="WYC534" s="155"/>
      <c r="WYD534" s="155"/>
      <c r="WYE534" s="155"/>
      <c r="WYF534" s="155"/>
      <c r="WYG534" s="155"/>
      <c r="WYH534" s="155"/>
      <c r="WYI534" s="155"/>
      <c r="WYJ534" s="155"/>
      <c r="WYK534" s="155"/>
      <c r="WYL534" s="155"/>
      <c r="WYM534" s="155"/>
      <c r="WYN534" s="155"/>
      <c r="WYO534" s="155"/>
      <c r="WYP534" s="155"/>
      <c r="WYQ534" s="155"/>
      <c r="WYR534" s="155"/>
      <c r="WYS534" s="155"/>
      <c r="WYT534" s="155"/>
      <c r="WYU534" s="155"/>
      <c r="WYV534" s="155"/>
      <c r="WYW534" s="155"/>
      <c r="WYX534" s="155"/>
      <c r="WYY534" s="155"/>
      <c r="WYZ534" s="155"/>
      <c r="WZA534" s="155"/>
      <c r="WZB534" s="155"/>
      <c r="WZC534" s="155"/>
      <c r="WZD534" s="155"/>
      <c r="WZE534" s="155"/>
      <c r="WZF534" s="155"/>
      <c r="WZG534" s="155"/>
      <c r="WZH534" s="155"/>
      <c r="WZI534" s="155"/>
      <c r="WZJ534" s="155"/>
      <c r="WZK534" s="155"/>
      <c r="WZL534" s="155"/>
      <c r="WZM534" s="155"/>
      <c r="WZN534" s="155"/>
      <c r="WZO534" s="155"/>
      <c r="WZP534" s="155"/>
      <c r="WZQ534" s="155"/>
      <c r="WZR534" s="155"/>
      <c r="WZS534" s="155"/>
      <c r="WZT534" s="155"/>
      <c r="WZU534" s="155"/>
      <c r="WZV534" s="155"/>
      <c r="WZW534" s="155"/>
      <c r="WZX534" s="155"/>
      <c r="WZY534" s="155"/>
      <c r="WZZ534" s="155"/>
      <c r="XAA534" s="155"/>
      <c r="XAB534" s="155"/>
      <c r="XAC534" s="155"/>
      <c r="XAD534" s="155"/>
      <c r="XAE534" s="155"/>
      <c r="XAF534" s="155"/>
      <c r="XAG534" s="155"/>
      <c r="XAH534" s="155"/>
      <c r="XAI534" s="155"/>
      <c r="XAJ534" s="155"/>
      <c r="XAK534" s="155"/>
      <c r="XAL534" s="155"/>
      <c r="XAM534" s="155"/>
      <c r="XAN534" s="155"/>
      <c r="XAO534" s="155"/>
      <c r="XAP534" s="155"/>
      <c r="XAQ534" s="155"/>
      <c r="XAR534" s="155"/>
      <c r="XAS534" s="155"/>
      <c r="XAT534" s="155"/>
      <c r="XAU534" s="155"/>
      <c r="XAV534" s="155"/>
      <c r="XAW534" s="155"/>
      <c r="XAX534" s="155"/>
      <c r="XAY534" s="155"/>
      <c r="XAZ534" s="155"/>
      <c r="XBA534" s="155"/>
      <c r="XBB534" s="155"/>
      <c r="XBC534" s="155"/>
      <c r="XBD534" s="155"/>
      <c r="XBE534" s="155"/>
      <c r="XBF534" s="155"/>
      <c r="XBG534" s="155"/>
      <c r="XBH534" s="155"/>
      <c r="XBI534" s="155"/>
      <c r="XBJ534" s="155"/>
      <c r="XBK534" s="155"/>
      <c r="XBL534" s="155"/>
      <c r="XBM534" s="155"/>
      <c r="XBN534" s="155"/>
      <c r="XBO534" s="155"/>
      <c r="XBP534" s="155"/>
      <c r="XBQ534" s="155"/>
      <c r="XBR534" s="155"/>
      <c r="XBS534" s="155"/>
      <c r="XBT534" s="155"/>
      <c r="XBU534" s="155"/>
      <c r="XBV534" s="155"/>
      <c r="XBW534" s="155"/>
      <c r="XBX534" s="155"/>
      <c r="XBY534" s="155"/>
      <c r="XBZ534" s="155"/>
      <c r="XCA534" s="155"/>
      <c r="XCB534" s="155"/>
      <c r="XCC534" s="155"/>
      <c r="XCD534" s="155"/>
      <c r="XCE534" s="155"/>
      <c r="XCF534" s="155"/>
      <c r="XCG534" s="155"/>
      <c r="XCH534" s="155"/>
      <c r="XCI534" s="155"/>
      <c r="XCJ534" s="155"/>
      <c r="XCK534" s="155"/>
      <c r="XCL534" s="155"/>
      <c r="XCM534" s="155"/>
      <c r="XCN534" s="155"/>
      <c r="XCO534" s="155"/>
      <c r="XCP534" s="155"/>
      <c r="XCQ534" s="155"/>
      <c r="XCR534" s="155"/>
      <c r="XCS534" s="155"/>
      <c r="XCT534" s="155"/>
      <c r="XCU534" s="155"/>
      <c r="XCV534" s="155"/>
      <c r="XCW534" s="155"/>
      <c r="XCX534" s="155"/>
      <c r="XCY534" s="155"/>
      <c r="XCZ534" s="155"/>
      <c r="XDA534" s="155"/>
      <c r="XDB534" s="155"/>
      <c r="XDC534" s="155"/>
      <c r="XDD534" s="155"/>
      <c r="XDE534" s="155"/>
      <c r="XDF534" s="155"/>
      <c r="XDG534" s="155"/>
      <c r="XDH534" s="155"/>
      <c r="XDI534" s="155"/>
      <c r="XDJ534" s="155"/>
      <c r="XDK534" s="155"/>
      <c r="XDL534" s="155"/>
      <c r="XDM534" s="155"/>
      <c r="XDN534" s="155"/>
      <c r="XDO534" s="155"/>
      <c r="XDP534" s="155"/>
      <c r="XDQ534" s="155"/>
      <c r="XDR534" s="155"/>
      <c r="XDS534" s="155"/>
      <c r="XDT534" s="155"/>
      <c r="XDU534" s="155"/>
      <c r="XDV534" s="155"/>
      <c r="XDW534" s="155"/>
      <c r="XDX534" s="155"/>
      <c r="XDY534" s="155"/>
      <c r="XDZ534" s="155"/>
      <c r="XEA534" s="155"/>
      <c r="XEB534" s="155"/>
      <c r="XEC534" s="155"/>
      <c r="XED534" s="155"/>
      <c r="XEE534" s="155"/>
      <c r="XEF534" s="155"/>
      <c r="XEG534" s="155"/>
      <c r="XEH534" s="155"/>
      <c r="XEI534" s="155"/>
      <c r="XEJ534" s="155"/>
      <c r="XEK534" s="155"/>
      <c r="XEL534" s="155"/>
      <c r="XEM534" s="155"/>
      <c r="XEN534" s="155"/>
      <c r="XEO534" s="155"/>
      <c r="XEP534" s="155"/>
      <c r="XEQ534" s="155"/>
      <c r="XER534" s="155"/>
      <c r="XES534" s="155"/>
      <c r="XET534" s="155"/>
      <c r="XEU534" s="155"/>
      <c r="XEV534" s="155"/>
      <c r="XEW534" s="155"/>
      <c r="XEX534" s="155"/>
      <c r="XEY534" s="155"/>
      <c r="XEZ534" s="155"/>
      <c r="XFA534" s="155"/>
      <c r="XFB534" s="155"/>
      <c r="XFC534" s="155"/>
      <c r="XFD534" s="155"/>
    </row>
    <row r="535" spans="1:16384" hidden="1" outlineLevel="1" collapsed="1" x14ac:dyDescent="0.2">
      <c r="I535" s="34"/>
      <c r="AB535" s="34"/>
      <c r="AK535" s="152"/>
      <c r="AL535" s="152"/>
      <c r="AM535" s="152"/>
      <c r="AN535" s="152"/>
      <c r="AO535" s="152"/>
      <c r="AP535" s="152"/>
      <c r="AQ535" s="152"/>
      <c r="AR535" s="152"/>
      <c r="AS535" s="152"/>
      <c r="AT535" s="152"/>
      <c r="AU535" s="152"/>
      <c r="AV535" s="152"/>
      <c r="AW535" s="152"/>
      <c r="AX535" s="152"/>
      <c r="AY535" s="152"/>
      <c r="AZ535" s="152"/>
      <c r="BA535" s="152"/>
      <c r="BB535" s="152"/>
      <c r="BC535" s="152"/>
      <c r="BD535" s="152"/>
      <c r="BE535" s="152"/>
      <c r="BF535" s="152"/>
      <c r="BG535" s="152"/>
      <c r="BH535" s="152"/>
      <c r="BI535" s="152"/>
      <c r="BJ535" s="152"/>
      <c r="BK535" s="152"/>
      <c r="BL535" s="152"/>
      <c r="BM535" s="152"/>
      <c r="BN535" s="152"/>
      <c r="BO535" s="152"/>
      <c r="BP535" s="152"/>
      <c r="BQ535" s="152"/>
    </row>
    <row r="536" spans="1:16384" hidden="1" outlineLevel="1" x14ac:dyDescent="0.2">
      <c r="A536" s="6" t="s">
        <v>435</v>
      </c>
      <c r="B536" s="5"/>
      <c r="C536" s="5"/>
      <c r="D536" s="5"/>
      <c r="E536" s="5"/>
      <c r="F536" s="5"/>
      <c r="G536" s="5"/>
      <c r="H536" s="5">
        <v>0</v>
      </c>
      <c r="I536" s="5">
        <v>1</v>
      </c>
      <c r="J536" s="5">
        <v>2</v>
      </c>
      <c r="K536" s="5">
        <v>3</v>
      </c>
      <c r="L536" s="5">
        <v>4</v>
      </c>
      <c r="M536" s="5">
        <v>5</v>
      </c>
      <c r="N536" s="5">
        <v>6</v>
      </c>
      <c r="O536" s="5">
        <v>7</v>
      </c>
      <c r="P536" s="5">
        <v>8</v>
      </c>
      <c r="Q536" s="5">
        <v>9</v>
      </c>
      <c r="R536" s="5">
        <v>10</v>
      </c>
      <c r="S536" s="5">
        <v>11</v>
      </c>
      <c r="T536" s="5">
        <v>12</v>
      </c>
      <c r="U536" s="5">
        <v>13</v>
      </c>
      <c r="V536" s="5">
        <v>14</v>
      </c>
      <c r="W536" s="5">
        <v>15</v>
      </c>
      <c r="X536" s="5">
        <v>16</v>
      </c>
      <c r="Y536" s="5">
        <v>17</v>
      </c>
      <c r="Z536" s="5">
        <v>18</v>
      </c>
      <c r="AA536" s="5">
        <v>19</v>
      </c>
      <c r="AB536" s="5">
        <v>20</v>
      </c>
      <c r="AC536" s="5">
        <v>21</v>
      </c>
      <c r="AD536" s="5">
        <v>22</v>
      </c>
      <c r="AE536" s="5">
        <v>23</v>
      </c>
      <c r="AF536" s="5">
        <v>24</v>
      </c>
      <c r="AG536" s="5">
        <f t="shared" ref="AG536:AJ536" si="210">IF(AG$25="","",AG$22)</f>
        <v>25</v>
      </c>
      <c r="AH536" s="5">
        <f t="shared" si="210"/>
        <v>26</v>
      </c>
      <c r="AI536" s="5">
        <f t="shared" si="210"/>
        <v>27</v>
      </c>
      <c r="AJ536" s="5">
        <f t="shared" si="210"/>
        <v>28</v>
      </c>
      <c r="AK536" s="152"/>
      <c r="AL536" s="152"/>
      <c r="AM536" s="152"/>
      <c r="AN536" s="152"/>
      <c r="AO536" s="152"/>
      <c r="AP536" s="152"/>
      <c r="AQ536" s="152"/>
      <c r="AR536" s="152"/>
      <c r="AS536" s="152"/>
      <c r="AT536" s="152"/>
      <c r="AU536" s="152"/>
      <c r="AV536" s="152"/>
      <c r="AW536" s="152"/>
      <c r="AX536" s="152"/>
      <c r="AY536" s="152"/>
      <c r="AZ536" s="152"/>
      <c r="BA536" s="152"/>
      <c r="BB536" s="152"/>
      <c r="BC536" s="152"/>
      <c r="BD536" s="152"/>
      <c r="BE536" s="152"/>
      <c r="BF536" s="152"/>
      <c r="BG536" s="152"/>
      <c r="BH536" s="152"/>
      <c r="BI536" s="152"/>
      <c r="BJ536" s="152"/>
      <c r="BK536" s="152"/>
      <c r="BL536" s="152"/>
      <c r="BM536" s="152"/>
      <c r="BN536" s="152"/>
      <c r="BO536" s="152"/>
      <c r="BP536" s="152"/>
      <c r="BQ536" s="152"/>
    </row>
    <row r="537" spans="1:16384" hidden="1" outlineLevel="2" x14ac:dyDescent="0.2">
      <c r="I537" s="34"/>
      <c r="AB537" s="34"/>
      <c r="AK537" s="152"/>
      <c r="AL537" s="152"/>
      <c r="AM537" s="152"/>
      <c r="AN537" s="152"/>
      <c r="AO537" s="152"/>
      <c r="AP537" s="152"/>
      <c r="AQ537" s="152"/>
      <c r="AR537" s="152"/>
      <c r="AS537" s="152"/>
      <c r="AT537" s="152"/>
      <c r="AU537" s="152"/>
      <c r="AV537" s="152"/>
      <c r="AW537" s="152"/>
      <c r="AX537" s="152"/>
      <c r="AY537" s="152"/>
      <c r="AZ537" s="152"/>
      <c r="BA537" s="152"/>
      <c r="BB537" s="152"/>
      <c r="BC537" s="152"/>
      <c r="BD537" s="152"/>
      <c r="BE537" s="152"/>
      <c r="BF537" s="152"/>
      <c r="BG537" s="152"/>
      <c r="BH537" s="152"/>
      <c r="BI537" s="152"/>
      <c r="BJ537" s="152"/>
      <c r="BK537" s="152"/>
      <c r="BL537" s="152"/>
      <c r="BM537" s="152"/>
      <c r="BN537" s="152"/>
      <c r="BO537" s="152"/>
      <c r="BP537" s="152"/>
      <c r="BQ537" s="152"/>
    </row>
    <row r="538" spans="1:16384" hidden="1" outlineLevel="2" x14ac:dyDescent="0.2">
      <c r="B538" s="153" t="s">
        <v>296</v>
      </c>
      <c r="F538" s="154" t="s">
        <v>401</v>
      </c>
      <c r="I538" s="212">
        <v>4074.2960548641149</v>
      </c>
      <c r="J538" s="212">
        <v>4013.7263807382315</v>
      </c>
      <c r="K538" s="212">
        <v>3965.876493500507</v>
      </c>
      <c r="L538" s="212">
        <v>3896.4730287322836</v>
      </c>
      <c r="M538" s="212">
        <v>3853.317951360762</v>
      </c>
      <c r="N538" s="212">
        <v>4151.7792753724189</v>
      </c>
      <c r="O538" s="212">
        <v>4088.4764027590682</v>
      </c>
      <c r="P538" s="212">
        <v>4016.6380144136792</v>
      </c>
      <c r="Q538" s="212">
        <v>3939.3423813859317</v>
      </c>
      <c r="R538" s="212">
        <v>3873.1485861885053</v>
      </c>
      <c r="S538" s="212">
        <v>3814.3772604206815</v>
      </c>
      <c r="T538" s="212">
        <v>3795.557506920165</v>
      </c>
      <c r="U538" s="212">
        <v>3772.4896802492076</v>
      </c>
      <c r="V538" s="212">
        <v>3759.395169341165</v>
      </c>
      <c r="W538" s="212">
        <v>3745.5488741170475</v>
      </c>
      <c r="X538" s="212">
        <v>3739.9420307199507</v>
      </c>
      <c r="Y538" s="212">
        <v>3720.1589651475447</v>
      </c>
      <c r="Z538" s="212">
        <v>3694.0174647391605</v>
      </c>
      <c r="AA538" s="212">
        <v>3683.1794282262199</v>
      </c>
      <c r="AB538" s="212">
        <v>3677.7179400649384</v>
      </c>
      <c r="AC538" s="212">
        <v>3663.6961569495234</v>
      </c>
      <c r="AD538" s="212">
        <v>3644.5708984092794</v>
      </c>
      <c r="AE538" s="212">
        <v>3634.5711481658336</v>
      </c>
      <c r="AF538" s="212">
        <v>3625.3536596028084</v>
      </c>
      <c r="AG538" s="212">
        <f t="shared" ref="AG538:AJ538" ca="1" si="211">AG527</f>
        <v>3616.1794498498562</v>
      </c>
      <c r="AH538" s="212">
        <f t="shared" ca="1" si="211"/>
        <v>3610.088805032472</v>
      </c>
      <c r="AI538" s="212">
        <f t="shared" ca="1" si="211"/>
        <v>3594.0486480591535</v>
      </c>
      <c r="AJ538" s="212">
        <f t="shared" ca="1" si="211"/>
        <v>3572.8254870245282</v>
      </c>
      <c r="AK538" s="152"/>
      <c r="AL538" s="152"/>
      <c r="AM538" s="152"/>
      <c r="AN538" s="152"/>
      <c r="AO538" s="152"/>
      <c r="AP538" s="152"/>
      <c r="AQ538" s="152"/>
      <c r="AR538" s="152"/>
      <c r="AS538" s="152"/>
      <c r="AT538" s="152"/>
      <c r="AU538" s="152"/>
      <c r="AV538" s="152"/>
      <c r="AW538" s="152"/>
      <c r="AX538" s="152"/>
      <c r="AY538" s="152"/>
      <c r="AZ538" s="152"/>
      <c r="BA538" s="152"/>
      <c r="BB538" s="152"/>
      <c r="BC538" s="152"/>
      <c r="BD538" s="152"/>
      <c r="BE538" s="152"/>
      <c r="BF538" s="152"/>
      <c r="BG538" s="152"/>
      <c r="BH538" s="152"/>
      <c r="BI538" s="152"/>
      <c r="BJ538" s="152"/>
      <c r="BK538" s="152"/>
      <c r="BL538" s="152"/>
      <c r="BM538" s="152"/>
      <c r="BN538" s="152"/>
      <c r="BO538" s="152"/>
      <c r="BP538" s="152"/>
      <c r="BQ538" s="152"/>
    </row>
    <row r="539" spans="1:16384" hidden="1" outlineLevel="2" x14ac:dyDescent="0.2">
      <c r="B539" s="153" t="s">
        <v>297</v>
      </c>
      <c r="F539" s="154" t="s">
        <v>401</v>
      </c>
      <c r="I539" s="212">
        <v>-377.41988065000004</v>
      </c>
      <c r="J539" s="212">
        <v>-396.29087468250003</v>
      </c>
      <c r="K539" s="212">
        <v>-416.10541841662501</v>
      </c>
      <c r="L539" s="212">
        <v>-436.91068933745629</v>
      </c>
      <c r="M539" s="212">
        <v>-458.75622380432912</v>
      </c>
      <c r="N539" s="212">
        <v>375.23417117238279</v>
      </c>
      <c r="O539" s="212">
        <v>389.69507941628899</v>
      </c>
      <c r="P539" s="212">
        <v>687.51059596980463</v>
      </c>
      <c r="Q539" s="212">
        <v>430.8213383455078</v>
      </c>
      <c r="R539" s="212">
        <v>441.13273615933588</v>
      </c>
      <c r="S539" s="212">
        <v>456.80866445074219</v>
      </c>
      <c r="T539" s="212">
        <v>704.72247594328121</v>
      </c>
      <c r="U539" s="212">
        <v>386.76691726312498</v>
      </c>
      <c r="V539" s="212">
        <v>440.04614300763046</v>
      </c>
      <c r="W539" s="212">
        <v>422.70799135249126</v>
      </c>
      <c r="X539" s="212">
        <v>445.37906126718701</v>
      </c>
      <c r="Y539" s="212">
        <v>752.97310255655577</v>
      </c>
      <c r="Z539" s="212">
        <v>317.93851585431145</v>
      </c>
      <c r="AA539" s="212">
        <v>322.44679349859376</v>
      </c>
      <c r="AB539" s="212">
        <v>340.65039742453121</v>
      </c>
      <c r="AC539" s="212">
        <v>550.97904636140618</v>
      </c>
      <c r="AD539" s="212">
        <v>299.83331770382813</v>
      </c>
      <c r="AE539" s="212">
        <v>291.53429684367188</v>
      </c>
      <c r="AF539" s="212">
        <v>306.41829242554684</v>
      </c>
      <c r="AG539" s="212">
        <f t="shared" ref="AG539:AJ539" si="212">AG424 +AG440</f>
        <v>317.57586491531248</v>
      </c>
      <c r="AH539" s="212">
        <f t="shared" si="212"/>
        <v>335.66556071179684</v>
      </c>
      <c r="AI539" s="212">
        <f t="shared" si="212"/>
        <v>475.3115032246875</v>
      </c>
      <c r="AJ539" s="212">
        <f t="shared" si="212"/>
        <v>141.72883402289062</v>
      </c>
      <c r="AK539" s="152"/>
      <c r="AL539" s="152"/>
      <c r="AM539" s="152"/>
      <c r="AN539" s="152"/>
      <c r="AO539" s="152"/>
      <c r="AP539" s="152"/>
      <c r="AQ539" s="152"/>
      <c r="AR539" s="152"/>
      <c r="AS539" s="152"/>
      <c r="AT539" s="152"/>
      <c r="AU539" s="152"/>
      <c r="AV539" s="152"/>
      <c r="AW539" s="152"/>
      <c r="AX539" s="152"/>
      <c r="AY539" s="152"/>
      <c r="AZ539" s="152"/>
      <c r="BA539" s="152"/>
      <c r="BB539" s="152"/>
      <c r="BC539" s="152"/>
      <c r="BD539" s="152"/>
      <c r="BE539" s="152"/>
      <c r="BF539" s="152"/>
      <c r="BG539" s="152"/>
      <c r="BH539" s="152"/>
      <c r="BI539" s="152"/>
      <c r="BJ539" s="152"/>
      <c r="BK539" s="152"/>
      <c r="BL539" s="152"/>
      <c r="BM539" s="152"/>
      <c r="BN539" s="152"/>
      <c r="BO539" s="152"/>
      <c r="BP539" s="152"/>
      <c r="BQ539" s="152"/>
    </row>
    <row r="540" spans="1:16384" hidden="1" outlineLevel="2" x14ac:dyDescent="0.2">
      <c r="B540" s="153" t="s">
        <v>315</v>
      </c>
      <c r="F540" s="154" t="s">
        <v>401</v>
      </c>
      <c r="I540" s="212">
        <v>0</v>
      </c>
      <c r="J540" s="212">
        <v>0</v>
      </c>
      <c r="K540" s="212">
        <v>0</v>
      </c>
      <c r="L540" s="212">
        <v>0</v>
      </c>
      <c r="M540" s="212">
        <v>0</v>
      </c>
      <c r="N540" s="212">
        <v>198.84176240326664</v>
      </c>
      <c r="O540" s="212">
        <v>206.50479712152332</v>
      </c>
      <c r="P540" s="212">
        <v>364.32134671112726</v>
      </c>
      <c r="Q540" s="212">
        <v>228.29816892715812</v>
      </c>
      <c r="R540" s="212">
        <v>233.76232083991354</v>
      </c>
      <c r="S540" s="212">
        <v>242.0692114384739</v>
      </c>
      <c r="T540" s="212">
        <v>373.44215928932744</v>
      </c>
      <c r="U540" s="212">
        <v>204.95312361236898</v>
      </c>
      <c r="V540" s="212">
        <v>233.18652014291047</v>
      </c>
      <c r="W540" s="212">
        <v>223.99879445910224</v>
      </c>
      <c r="X540" s="212">
        <v>236.01250707840103</v>
      </c>
      <c r="Y540" s="212">
        <v>399.01083178754152</v>
      </c>
      <c r="Z540" s="212">
        <v>168.48000444849455</v>
      </c>
      <c r="AA540" s="212">
        <v>170.86900294879513</v>
      </c>
      <c r="AB540" s="212">
        <v>180.51534372691569</v>
      </c>
      <c r="AC540" s="212">
        <v>291.97139557804911</v>
      </c>
      <c r="AD540" s="212">
        <v>158.88581024796534</v>
      </c>
      <c r="AE540" s="212">
        <v>154.4880446369628</v>
      </c>
      <c r="AF540" s="212">
        <v>162.37527917068235</v>
      </c>
      <c r="AG540" s="212">
        <f t="shared" ref="AG540:AJ540" si="213">AG608</f>
        <v>168.28783071436354</v>
      </c>
      <c r="AH540" s="212">
        <f t="shared" si="213"/>
        <v>177.87381000370567</v>
      </c>
      <c r="AI540" s="212">
        <f t="shared" si="213"/>
        <v>251.87412088949665</v>
      </c>
      <c r="AJ540" s="212">
        <f t="shared" si="213"/>
        <v>75.104063823454354</v>
      </c>
      <c r="AK540" s="152"/>
      <c r="AL540" s="152"/>
      <c r="AM540" s="152"/>
      <c r="AN540" s="152"/>
      <c r="AO540" s="152"/>
      <c r="AP540" s="152"/>
      <c r="AQ540" s="152"/>
      <c r="AR540" s="152"/>
      <c r="AS540" s="152"/>
      <c r="AT540" s="152"/>
      <c r="AU540" s="152"/>
      <c r="AV540" s="152"/>
      <c r="AW540" s="152"/>
      <c r="AX540" s="152"/>
      <c r="AY540" s="152"/>
      <c r="AZ540" s="152"/>
      <c r="BA540" s="152"/>
      <c r="BB540" s="152"/>
      <c r="BC540" s="152"/>
      <c r="BD540" s="152"/>
      <c r="BE540" s="152"/>
      <c r="BF540" s="152"/>
      <c r="BG540" s="152"/>
      <c r="BH540" s="152"/>
      <c r="BI540" s="152"/>
      <c r="BJ540" s="152"/>
      <c r="BK540" s="152"/>
      <c r="BL540" s="152"/>
      <c r="BM540" s="152"/>
      <c r="BN540" s="152"/>
      <c r="BO540" s="152"/>
      <c r="BP540" s="152"/>
      <c r="BQ540" s="152"/>
    </row>
    <row r="541" spans="1:16384" hidden="1" outlineLevel="2" x14ac:dyDescent="0.2">
      <c r="B541" s="153" t="s">
        <v>300</v>
      </c>
      <c r="F541" s="154" t="s">
        <v>401</v>
      </c>
      <c r="I541" s="212">
        <v>299.99900000000002</v>
      </c>
      <c r="J541" s="212">
        <v>325</v>
      </c>
      <c r="K541" s="212">
        <v>325</v>
      </c>
      <c r="L541" s="212">
        <v>328.25000000000006</v>
      </c>
      <c r="M541" s="212">
        <v>331.53250000000003</v>
      </c>
      <c r="N541" s="212">
        <v>334.847825</v>
      </c>
      <c r="O541" s="212">
        <v>338.19630325000003</v>
      </c>
      <c r="P541" s="212">
        <v>341.57826628250001</v>
      </c>
      <c r="Q541" s="212">
        <v>344.99404894532501</v>
      </c>
      <c r="R541" s="212">
        <v>348.44398943477819</v>
      </c>
      <c r="S541" s="212">
        <v>351.92842932912595</v>
      </c>
      <c r="T541" s="212">
        <v>355.44771362241727</v>
      </c>
      <c r="U541" s="212">
        <v>359.00219075864152</v>
      </c>
      <c r="V541" s="212">
        <v>362.59221266622791</v>
      </c>
      <c r="W541" s="212">
        <v>366.21813479289017</v>
      </c>
      <c r="X541" s="212">
        <v>369.88031614081905</v>
      </c>
      <c r="Y541" s="212">
        <v>373.5791193022273</v>
      </c>
      <c r="Z541" s="212">
        <v>377.31491049524953</v>
      </c>
      <c r="AA541" s="212">
        <v>381.08805960020209</v>
      </c>
      <c r="AB541" s="212">
        <v>384.89894019620408</v>
      </c>
      <c r="AC541" s="212">
        <v>388.74792959816608</v>
      </c>
      <c r="AD541" s="212">
        <v>392.63540889414782</v>
      </c>
      <c r="AE541" s="212">
        <v>396.5617629830893</v>
      </c>
      <c r="AF541" s="212">
        <v>400.52738061292018</v>
      </c>
      <c r="AG541" s="212">
        <f t="shared" ref="AG541:AJ541" si="214">AG194</f>
        <v>404.53265441904938</v>
      </c>
      <c r="AH541" s="212">
        <f t="shared" si="214"/>
        <v>408.57798096323984</v>
      </c>
      <c r="AI541" s="212">
        <f t="shared" si="214"/>
        <v>412.66376077287219</v>
      </c>
      <c r="AJ541" s="212">
        <f t="shared" si="214"/>
        <v>416.790398380601</v>
      </c>
      <c r="AK541" s="152"/>
      <c r="AL541" s="152"/>
      <c r="AM541" s="152"/>
      <c r="AN541" s="152"/>
      <c r="AO541" s="152"/>
      <c r="AP541" s="152"/>
      <c r="AQ541" s="152"/>
      <c r="AR541" s="152"/>
      <c r="AS541" s="152"/>
      <c r="AT541" s="152"/>
      <c r="AU541" s="152"/>
      <c r="AV541" s="152"/>
      <c r="AW541" s="152"/>
      <c r="AX541" s="152"/>
      <c r="AY541" s="152"/>
      <c r="AZ541" s="152"/>
      <c r="BA541" s="152"/>
      <c r="BB541" s="152"/>
      <c r="BC541" s="152"/>
      <c r="BD541" s="152"/>
      <c r="BE541" s="152"/>
      <c r="BF541" s="152"/>
      <c r="BG541" s="152"/>
      <c r="BH541" s="152"/>
      <c r="BI541" s="152"/>
      <c r="BJ541" s="152"/>
      <c r="BK541" s="152"/>
      <c r="BL541" s="152"/>
      <c r="BM541" s="152"/>
      <c r="BN541" s="152"/>
      <c r="BO541" s="152"/>
      <c r="BP541" s="152"/>
      <c r="BQ541" s="152"/>
    </row>
    <row r="542" spans="1:16384" hidden="1" outlineLevel="2" x14ac:dyDescent="0.2">
      <c r="B542" s="153" t="s">
        <v>298</v>
      </c>
      <c r="C542" s="51"/>
      <c r="F542" s="152"/>
      <c r="G542" s="195">
        <v>0.05</v>
      </c>
      <c r="I542" s="184">
        <v>0.05</v>
      </c>
      <c r="J542" s="184">
        <v>0.05</v>
      </c>
      <c r="K542" s="184">
        <v>0.05</v>
      </c>
      <c r="L542" s="184">
        <v>0.05</v>
      </c>
      <c r="M542" s="184">
        <v>0.05</v>
      </c>
      <c r="N542" s="184">
        <v>0.05</v>
      </c>
      <c r="O542" s="184">
        <v>0.05</v>
      </c>
      <c r="P542" s="184">
        <v>0.05</v>
      </c>
      <c r="Q542" s="184">
        <v>0.05</v>
      </c>
      <c r="R542" s="184">
        <v>0.05</v>
      </c>
      <c r="S542" s="184">
        <v>0.05</v>
      </c>
      <c r="T542" s="184">
        <v>0.05</v>
      </c>
      <c r="U542" s="184">
        <v>0.05</v>
      </c>
      <c r="V542" s="184">
        <v>0.05</v>
      </c>
      <c r="W542" s="184">
        <v>0.05</v>
      </c>
      <c r="X542" s="184">
        <v>0.05</v>
      </c>
      <c r="Y542" s="184">
        <v>0.05</v>
      </c>
      <c r="Z542" s="184">
        <v>0.05</v>
      </c>
      <c r="AA542" s="184">
        <v>0.05</v>
      </c>
      <c r="AB542" s="184">
        <v>0.05</v>
      </c>
      <c r="AC542" s="184">
        <v>0.05</v>
      </c>
      <c r="AD542" s="184">
        <v>0.05</v>
      </c>
      <c r="AE542" s="184">
        <v>0.05</v>
      </c>
      <c r="AF542" s="184">
        <v>0.05</v>
      </c>
      <c r="AG542" s="184">
        <f t="shared" ref="AG542:AJ542" si="215">$G$542</f>
        <v>0.05</v>
      </c>
      <c r="AH542" s="184">
        <f t="shared" si="215"/>
        <v>0.05</v>
      </c>
      <c r="AI542" s="184">
        <f t="shared" si="215"/>
        <v>0.05</v>
      </c>
      <c r="AJ542" s="184">
        <f t="shared" si="215"/>
        <v>0.05</v>
      </c>
      <c r="AK542" s="152"/>
      <c r="AL542" s="152"/>
      <c r="AM542" s="152"/>
      <c r="AN542" s="152"/>
      <c r="AO542" s="152"/>
      <c r="AP542" s="152"/>
      <c r="AQ542" s="152"/>
      <c r="AR542" s="152"/>
      <c r="AS542" s="152"/>
      <c r="AT542" s="152"/>
      <c r="AU542" s="152"/>
      <c r="AV542" s="152"/>
      <c r="AW542" s="152"/>
      <c r="AX542" s="152"/>
      <c r="AY542" s="152"/>
      <c r="AZ542" s="152"/>
      <c r="BA542" s="152"/>
      <c r="BB542" s="152"/>
      <c r="BC542" s="152"/>
      <c r="BD542" s="152"/>
      <c r="BE542" s="152"/>
      <c r="BF542" s="152"/>
      <c r="BG542" s="152"/>
      <c r="BH542" s="152"/>
      <c r="BI542" s="152"/>
      <c r="BJ542" s="152"/>
      <c r="BK542" s="152"/>
      <c r="BL542" s="152"/>
      <c r="BM542" s="152"/>
      <c r="BN542" s="152"/>
      <c r="BO542" s="152"/>
      <c r="BP542" s="152"/>
      <c r="BQ542" s="152"/>
    </row>
    <row r="543" spans="1:16384" hidden="1" outlineLevel="2" x14ac:dyDescent="0.2">
      <c r="B543" s="33" t="s">
        <v>299</v>
      </c>
      <c r="C543" s="213"/>
      <c r="D543" s="33"/>
      <c r="E543" s="33"/>
      <c r="F543" s="154" t="s">
        <v>401</v>
      </c>
      <c r="G543" s="33"/>
      <c r="H543" s="33"/>
      <c r="I543" s="214">
        <v>4200.5899769573207</v>
      </c>
      <c r="J543" s="214">
        <v>4143.1218250926431</v>
      </c>
      <c r="K543" s="214">
        <v>4073.0648997589078</v>
      </c>
      <c r="L543" s="214">
        <v>3982.6359908314416</v>
      </c>
      <c r="M543" s="214">
        <v>3918.7601251244714</v>
      </c>
      <c r="N543" s="214">
        <v>4870.6084729101567</v>
      </c>
      <c r="O543" s="214">
        <v>4814.2868084417878</v>
      </c>
      <c r="P543" s="214">
        <v>4882.2374306755401</v>
      </c>
      <c r="Q543" s="214">
        <v>4683.8267188189038</v>
      </c>
      <c r="R543" s="214">
        <v>4622.6204202521312</v>
      </c>
      <c r="S543" s="214">
        <v>4571.7640057831104</v>
      </c>
      <c r="T543" s="214">
        <v>4672.063412542544</v>
      </c>
      <c r="U543" s="214">
        <v>4501.9301486710647</v>
      </c>
      <c r="V543" s="214">
        <v>4516.8167633391713</v>
      </c>
      <c r="W543" s="214">
        <v>4497.753649509179</v>
      </c>
      <c r="X543" s="214">
        <v>4506.186002585554</v>
      </c>
      <c r="Y543" s="214">
        <v>4633.7083034761636</v>
      </c>
      <c r="Z543" s="214">
        <v>4405.4917598771854</v>
      </c>
      <c r="AA543" s="214">
        <v>4400.0042497875311</v>
      </c>
      <c r="AB543" s="214">
        <v>4406.637830962005</v>
      </c>
      <c r="AC543" s="214">
        <v>4494.6365451785232</v>
      </c>
      <c r="AD543" s="214">
        <v>4360.3823596797547</v>
      </c>
      <c r="AE543" s="214">
        <v>4349.9077207639239</v>
      </c>
      <c r="AF543" s="214">
        <v>4351.1917364507344</v>
      </c>
      <c r="AG543" s="214">
        <f t="shared" ref="AG543:AJ543" ca="1" si="216">AG541+AG539+(1+AG542)*AG538-AG540</f>
        <v>4350.8091109623474</v>
      </c>
      <c r="AH543" s="214">
        <f t="shared" ca="1" si="216"/>
        <v>4356.9629769554267</v>
      </c>
      <c r="AI543" s="214">
        <f t="shared" ca="1" si="216"/>
        <v>4409.8522235701748</v>
      </c>
      <c r="AJ543" s="214">
        <f t="shared" ca="1" si="216"/>
        <v>4234.8819299557917</v>
      </c>
      <c r="AK543" s="152"/>
      <c r="AL543" s="152"/>
      <c r="AM543" s="152"/>
      <c r="AN543" s="152"/>
      <c r="AO543" s="152"/>
      <c r="AP543" s="152"/>
      <c r="AQ543" s="152"/>
      <c r="AR543" s="152"/>
      <c r="AS543" s="152"/>
      <c r="AT543" s="152"/>
      <c r="AU543" s="152"/>
      <c r="AV543" s="152"/>
      <c r="AW543" s="152"/>
      <c r="AX543" s="152"/>
      <c r="AY543" s="152"/>
      <c r="AZ543" s="152"/>
      <c r="BA543" s="152"/>
      <c r="BB543" s="152"/>
      <c r="BC543" s="152"/>
      <c r="BD543" s="152"/>
      <c r="BE543" s="152"/>
      <c r="BF543" s="152"/>
      <c r="BG543" s="152"/>
      <c r="BH543" s="152"/>
      <c r="BI543" s="152"/>
      <c r="BJ543" s="152"/>
      <c r="BK543" s="152"/>
      <c r="BL543" s="152"/>
      <c r="BM543" s="152"/>
      <c r="BN543" s="152"/>
      <c r="BO543" s="152"/>
      <c r="BP543" s="152"/>
      <c r="BQ543" s="152"/>
    </row>
    <row r="544" spans="1:16384" hidden="1" outlineLevel="2" x14ac:dyDescent="0.2">
      <c r="B544" s="153" t="s">
        <v>303</v>
      </c>
      <c r="F544" s="154"/>
      <c r="I544" s="212">
        <v>16411.718150228226</v>
      </c>
      <c r="J544" s="212">
        <v>16209.598053367139</v>
      </c>
      <c r="K544" s="212">
        <v>16008.327588028595</v>
      </c>
      <c r="L544" s="212">
        <v>15807.903182703674</v>
      </c>
      <c r="M544" s="212">
        <v>15608.321280896678</v>
      </c>
      <c r="N544" s="212">
        <v>15409.57834106197</v>
      </c>
      <c r="O544" s="212">
        <v>15211.670836541154</v>
      </c>
      <c r="P544" s="212">
        <v>15014.59525550047</v>
      </c>
      <c r="Q544" s="212">
        <v>14818.348100868505</v>
      </c>
      <c r="R544" s="212">
        <v>14622.925890274128</v>
      </c>
      <c r="S544" s="212">
        <v>14428.32515598469</v>
      </c>
      <c r="T544" s="212">
        <v>14234.542444844497</v>
      </c>
      <c r="U544" s="212">
        <v>14041.574318213527</v>
      </c>
      <c r="V544" s="212">
        <v>13849.417351906421</v>
      </c>
      <c r="W544" s="212">
        <v>13658.068136131711</v>
      </c>
      <c r="X544" s="212">
        <v>13467.523275431333</v>
      </c>
      <c r="Y544" s="212">
        <v>13277.779388620344</v>
      </c>
      <c r="Z544" s="212">
        <v>13088.833108726954</v>
      </c>
      <c r="AA544" s="212">
        <v>12900.681082932759</v>
      </c>
      <c r="AB544" s="212">
        <v>12713.319972513258</v>
      </c>
      <c r="AC544" s="212">
        <v>12526.746452778614</v>
      </c>
      <c r="AD544" s="212">
        <v>12340.957213014626</v>
      </c>
      <c r="AE544" s="212">
        <v>12155.948956424014</v>
      </c>
      <c r="AF544" s="212">
        <v>11971.718400067912</v>
      </c>
      <c r="AG544" s="212">
        <f t="shared" ref="AG544:AJ544" si="217">AG58</f>
        <v>11788.262274807603</v>
      </c>
      <c r="AH544" s="212">
        <f t="shared" si="217"/>
        <v>11605.577325246508</v>
      </c>
      <c r="AI544" s="212">
        <f t="shared" si="217"/>
        <v>11423.660309672428</v>
      </c>
      <c r="AJ544" s="212">
        <f t="shared" si="217"/>
        <v>11242.508000000023</v>
      </c>
      <c r="AK544" s="152"/>
      <c r="AL544" s="152"/>
      <c r="AM544" s="152"/>
      <c r="AN544" s="152"/>
      <c r="AO544" s="152"/>
      <c r="AP544" s="152"/>
      <c r="AQ544" s="152"/>
      <c r="AR544" s="152"/>
      <c r="AS544" s="152"/>
      <c r="AT544" s="152"/>
      <c r="AU544" s="152"/>
      <c r="AV544" s="152"/>
      <c r="AW544" s="152"/>
      <c r="AX544" s="152"/>
      <c r="AY544" s="152"/>
      <c r="AZ544" s="152"/>
      <c r="BA544" s="152"/>
      <c r="BB544" s="152"/>
      <c r="BC544" s="152"/>
      <c r="BD544" s="152"/>
      <c r="BE544" s="152"/>
      <c r="BF544" s="152"/>
      <c r="BG544" s="152"/>
      <c r="BH544" s="152"/>
      <c r="BI544" s="152"/>
      <c r="BJ544" s="152"/>
      <c r="BK544" s="152"/>
      <c r="BL544" s="152"/>
      <c r="BM544" s="152"/>
      <c r="BN544" s="152"/>
      <c r="BO544" s="152"/>
      <c r="BP544" s="152"/>
      <c r="BQ544" s="152"/>
    </row>
    <row r="545" spans="1:16384" hidden="1" outlineLevel="2" x14ac:dyDescent="0.2">
      <c r="B545" s="153" t="s">
        <v>302</v>
      </c>
      <c r="C545" s="183"/>
      <c r="I545" s="212">
        <v>0.25595065297285197</v>
      </c>
      <c r="J545" s="212">
        <v>0.25559682673513384</v>
      </c>
      <c r="K545" s="212">
        <v>0.25443412982158375</v>
      </c>
      <c r="L545" s="212">
        <v>0.25193954851577471</v>
      </c>
      <c r="M545" s="212">
        <v>0.25106864822937214</v>
      </c>
      <c r="N545" s="212">
        <v>0.31607668718172677</v>
      </c>
      <c r="O545" s="212">
        <v>0.3164863912830016</v>
      </c>
      <c r="P545" s="212">
        <v>0.32516610322126227</v>
      </c>
      <c r="Q545" s="212">
        <v>0.31608291875289285</v>
      </c>
      <c r="R545" s="212">
        <v>0.31612144210665033</v>
      </c>
      <c r="S545" s="212">
        <v>0.31686033939197711</v>
      </c>
      <c r="T545" s="212">
        <v>0.32822013286662993</v>
      </c>
      <c r="U545" s="212">
        <v>0.32061434470574618</v>
      </c>
      <c r="V545" s="212">
        <v>0.32613767413958505</v>
      </c>
      <c r="W545" s="212">
        <v>0.32931111520893686</v>
      </c>
      <c r="X545" s="212">
        <v>0.33459648893320598</v>
      </c>
      <c r="Y545" s="212">
        <v>0.34898217298650563</v>
      </c>
      <c r="Z545" s="212">
        <v>0.33658399670019723</v>
      </c>
      <c r="AA545" s="212">
        <v>0.34106759336982712</v>
      </c>
      <c r="AB545" s="212">
        <v>0.34661582029629906</v>
      </c>
      <c r="AC545" s="212">
        <v>0.35880318661527211</v>
      </c>
      <c r="AD545" s="212">
        <v>0.35332610626680949</v>
      </c>
      <c r="AE545" s="212">
        <v>0.35784188765165409</v>
      </c>
      <c r="AF545" s="212">
        <v>0.36345590424395979</v>
      </c>
      <c r="AG545" s="212">
        <f t="shared" ref="AG545:AJ545" ca="1" si="218">AG543/AG544</f>
        <v>0.36907976846259616</v>
      </c>
      <c r="AH545" s="212">
        <f t="shared" ca="1" si="218"/>
        <v>0.37541975335232908</v>
      </c>
      <c r="AI545" s="212">
        <f t="shared" ca="1" si="218"/>
        <v>0.38602795461594275</v>
      </c>
      <c r="AJ545" s="212">
        <f t="shared" ca="1" si="218"/>
        <v>0.37668480466776477</v>
      </c>
      <c r="AK545" s="152"/>
      <c r="AL545" s="152"/>
      <c r="AM545" s="152"/>
      <c r="AN545" s="152"/>
      <c r="AO545" s="152"/>
      <c r="AP545" s="152"/>
      <c r="AQ545" s="152"/>
      <c r="AR545" s="152"/>
      <c r="AS545" s="152"/>
      <c r="AT545" s="152"/>
      <c r="AU545" s="152"/>
      <c r="AV545" s="152"/>
      <c r="AW545" s="152"/>
      <c r="AX545" s="152"/>
      <c r="AY545" s="152"/>
      <c r="AZ545" s="152"/>
      <c r="BA545" s="152"/>
      <c r="BB545" s="152"/>
      <c r="BC545" s="152"/>
      <c r="BD545" s="152"/>
      <c r="BE545" s="152"/>
      <c r="BF545" s="152"/>
      <c r="BG545" s="152"/>
      <c r="BH545" s="152"/>
      <c r="BI545" s="152"/>
      <c r="BJ545" s="152"/>
      <c r="BK545" s="152"/>
      <c r="BL545" s="152"/>
      <c r="BM545" s="152"/>
      <c r="BN545" s="152"/>
      <c r="BO545" s="152"/>
      <c r="BP545" s="152"/>
      <c r="BQ545" s="152"/>
    </row>
    <row r="546" spans="1:16384" hidden="1" outlineLevel="2" x14ac:dyDescent="0.2">
      <c r="I546" s="34"/>
      <c r="AB546" s="34"/>
      <c r="AK546" s="152"/>
      <c r="AL546" s="152"/>
      <c r="AM546" s="152"/>
      <c r="AN546" s="152"/>
      <c r="AO546" s="152"/>
      <c r="AP546" s="152"/>
      <c r="AQ546" s="152"/>
      <c r="AR546" s="152"/>
      <c r="AS546" s="152"/>
      <c r="AT546" s="152"/>
      <c r="AU546" s="152"/>
      <c r="AV546" s="152"/>
      <c r="AW546" s="152"/>
      <c r="AX546" s="152"/>
      <c r="AY546" s="152"/>
      <c r="AZ546" s="152"/>
      <c r="BA546" s="152"/>
      <c r="BB546" s="152"/>
      <c r="BC546" s="152"/>
      <c r="BD546" s="152"/>
      <c r="BE546" s="152"/>
      <c r="BF546" s="152"/>
      <c r="BG546" s="152"/>
      <c r="BH546" s="152"/>
      <c r="BI546" s="152"/>
      <c r="BJ546" s="152"/>
      <c r="BK546" s="152"/>
      <c r="BL546" s="152"/>
      <c r="BM546" s="152"/>
      <c r="BN546" s="152"/>
      <c r="BO546" s="152"/>
      <c r="BP546" s="152"/>
      <c r="BQ546" s="152"/>
    </row>
    <row r="547" spans="1:16384" hidden="1" outlineLevel="2" x14ac:dyDescent="0.2">
      <c r="B547" s="153" t="s">
        <v>280</v>
      </c>
      <c r="F547" s="154" t="s">
        <v>401</v>
      </c>
      <c r="I547" s="34">
        <v>19.710999999999999</v>
      </c>
      <c r="J547" s="34">
        <v>19.710999999999999</v>
      </c>
      <c r="K547" s="34">
        <v>19.710999999999999</v>
      </c>
      <c r="L547" s="34">
        <v>19.710999999999999</v>
      </c>
      <c r="M547" s="34">
        <v>19.710999999999999</v>
      </c>
      <c r="N547" s="34">
        <v>19.710999999999999</v>
      </c>
      <c r="O547" s="34">
        <v>19.710999999999999</v>
      </c>
      <c r="P547" s="34">
        <v>19.710999999999999</v>
      </c>
      <c r="Q547" s="34">
        <v>19.710999999999999</v>
      </c>
      <c r="R547" s="34">
        <v>19.710999999999999</v>
      </c>
      <c r="S547" s="34">
        <v>19.710999999999999</v>
      </c>
      <c r="T547" s="34">
        <v>19.710999999999999</v>
      </c>
      <c r="U547" s="34">
        <v>19.710999999999999</v>
      </c>
      <c r="V547" s="34">
        <v>19.710999999999999</v>
      </c>
      <c r="W547" s="34">
        <v>19.710999999999999</v>
      </c>
      <c r="X547" s="34">
        <v>19.710999999999999</v>
      </c>
      <c r="Y547" s="34">
        <v>19.710999999999999</v>
      </c>
      <c r="Z547" s="34">
        <v>19.710999999999999</v>
      </c>
      <c r="AA547" s="34">
        <v>19.710999999999999</v>
      </c>
      <c r="AB547" s="34">
        <v>19.710999999999999</v>
      </c>
      <c r="AC547" s="34">
        <v>19.710999999999999</v>
      </c>
      <c r="AD547" s="34">
        <v>19.710999999999999</v>
      </c>
      <c r="AE547" s="34">
        <v>19.710999999999999</v>
      </c>
      <c r="AF547" s="34">
        <v>19.710999999999999</v>
      </c>
      <c r="AG547" s="34">
        <v>19.710999999999999</v>
      </c>
      <c r="AH547" s="34">
        <v>19.710999999999999</v>
      </c>
      <c r="AI547" s="34">
        <v>19.710999999999999</v>
      </c>
      <c r="AJ547" s="34">
        <v>19.710999999999999</v>
      </c>
      <c r="AK547" s="152"/>
      <c r="AL547" s="153" t="s">
        <v>301</v>
      </c>
      <c r="AM547" s="152"/>
      <c r="AN547" s="152"/>
      <c r="AO547" s="152"/>
      <c r="AP547" s="152"/>
      <c r="AQ547" s="152"/>
      <c r="AR547" s="152"/>
      <c r="AS547" s="152"/>
      <c r="AT547" s="152"/>
      <c r="AU547" s="152"/>
      <c r="AV547" s="152"/>
      <c r="AW547" s="152"/>
      <c r="AX547" s="152"/>
      <c r="AY547" s="152"/>
      <c r="AZ547" s="152"/>
      <c r="BA547" s="152"/>
      <c r="BB547" s="152"/>
      <c r="BC547" s="152"/>
      <c r="BD547" s="152"/>
      <c r="BE547" s="152"/>
      <c r="BF547" s="152"/>
      <c r="BG547" s="152"/>
      <c r="BH547" s="152"/>
      <c r="BI547" s="152"/>
      <c r="BJ547" s="152"/>
      <c r="BK547" s="152"/>
      <c r="BL547" s="152"/>
      <c r="BM547" s="152"/>
      <c r="BN547" s="152"/>
      <c r="BO547" s="152"/>
      <c r="BP547" s="152"/>
      <c r="BQ547" s="152"/>
    </row>
    <row r="548" spans="1:16384" hidden="1" outlineLevel="1" collapsed="1" x14ac:dyDescent="0.2">
      <c r="I548" s="34"/>
      <c r="J548" s="34"/>
      <c r="K548" s="34"/>
      <c r="L548" s="34"/>
      <c r="M548" s="34"/>
      <c r="N548" s="34"/>
      <c r="O548" s="34"/>
      <c r="P548" s="34"/>
      <c r="AK548" s="152"/>
      <c r="AL548" s="152"/>
      <c r="AM548" s="152"/>
      <c r="AN548" s="152"/>
      <c r="AO548" s="152"/>
      <c r="AP548" s="152"/>
      <c r="AQ548" s="152"/>
      <c r="AR548" s="152"/>
      <c r="AS548" s="152"/>
      <c r="AT548" s="152"/>
      <c r="AU548" s="152"/>
      <c r="AV548" s="152"/>
      <c r="AW548" s="152"/>
      <c r="AX548" s="152"/>
      <c r="AY548" s="152"/>
      <c r="AZ548" s="152"/>
      <c r="BA548" s="152"/>
      <c r="BB548" s="152"/>
      <c r="BC548" s="152"/>
      <c r="BD548" s="152"/>
      <c r="BE548" s="152"/>
      <c r="BF548" s="152"/>
      <c r="BG548" s="152"/>
      <c r="BH548" s="152"/>
      <c r="BI548" s="152"/>
      <c r="BJ548" s="152"/>
      <c r="BK548" s="152"/>
      <c r="BL548" s="152"/>
      <c r="BM548" s="152"/>
      <c r="BN548" s="152"/>
      <c r="BO548" s="152"/>
      <c r="BP548" s="152"/>
      <c r="BQ548" s="152"/>
    </row>
    <row r="549" spans="1:16384" hidden="1" outlineLevel="1" x14ac:dyDescent="0.2">
      <c r="A549" s="6" t="s">
        <v>436</v>
      </c>
      <c r="B549" s="5"/>
      <c r="C549" s="5"/>
      <c r="D549" s="5"/>
      <c r="E549" s="5"/>
      <c r="F549" s="5"/>
      <c r="G549" s="5"/>
      <c r="H549" s="5">
        <v>0</v>
      </c>
      <c r="I549" s="5">
        <v>1</v>
      </c>
      <c r="J549" s="5">
        <v>2</v>
      </c>
      <c r="K549" s="5">
        <v>3</v>
      </c>
      <c r="L549" s="5">
        <v>4</v>
      </c>
      <c r="M549" s="5">
        <v>5</v>
      </c>
      <c r="N549" s="5">
        <v>6</v>
      </c>
      <c r="O549" s="5">
        <v>7</v>
      </c>
      <c r="P549" s="5">
        <v>8</v>
      </c>
      <c r="Q549" s="5">
        <v>9</v>
      </c>
      <c r="R549" s="5">
        <v>10</v>
      </c>
      <c r="S549" s="5">
        <v>11</v>
      </c>
      <c r="T549" s="5">
        <v>12</v>
      </c>
      <c r="U549" s="5">
        <v>13</v>
      </c>
      <c r="V549" s="5">
        <v>14</v>
      </c>
      <c r="W549" s="5">
        <v>15</v>
      </c>
      <c r="X549" s="5">
        <v>16</v>
      </c>
      <c r="Y549" s="5">
        <v>17</v>
      </c>
      <c r="Z549" s="5">
        <v>18</v>
      </c>
      <c r="AA549" s="5">
        <v>19</v>
      </c>
      <c r="AB549" s="5">
        <v>20</v>
      </c>
      <c r="AC549" s="5">
        <v>21</v>
      </c>
      <c r="AD549" s="5">
        <v>22</v>
      </c>
      <c r="AE549" s="5">
        <v>23</v>
      </c>
      <c r="AF549" s="5">
        <v>24</v>
      </c>
      <c r="AG549" s="5">
        <f t="shared" ref="AG549:AJ549" si="219">IF(AG$25="","",AG$22)</f>
        <v>25</v>
      </c>
      <c r="AH549" s="5">
        <f t="shared" si="219"/>
        <v>26</v>
      </c>
      <c r="AI549" s="5">
        <f t="shared" si="219"/>
        <v>27</v>
      </c>
      <c r="AJ549" s="5">
        <f t="shared" si="219"/>
        <v>28</v>
      </c>
      <c r="AK549" s="152"/>
      <c r="AL549" s="152"/>
      <c r="AM549" s="152"/>
      <c r="AN549" s="152"/>
      <c r="AO549" s="152"/>
      <c r="AP549" s="152"/>
      <c r="AQ549" s="152"/>
      <c r="AR549" s="152"/>
      <c r="AS549" s="152"/>
      <c r="AT549" s="152"/>
      <c r="AU549" s="152"/>
      <c r="AV549" s="152"/>
      <c r="AW549" s="152"/>
      <c r="AX549" s="152"/>
      <c r="AY549" s="152"/>
      <c r="AZ549" s="152"/>
      <c r="BA549" s="152"/>
      <c r="BB549" s="152"/>
      <c r="BC549" s="152"/>
      <c r="BD549" s="152"/>
      <c r="BE549" s="152"/>
      <c r="BF549" s="152"/>
      <c r="BG549" s="152"/>
      <c r="BH549" s="152"/>
      <c r="BI549" s="152"/>
      <c r="BJ549" s="152"/>
      <c r="BK549" s="152"/>
      <c r="BL549" s="152"/>
      <c r="BM549" s="152"/>
      <c r="BN549" s="152"/>
      <c r="BO549" s="152"/>
      <c r="BP549" s="152"/>
      <c r="BQ549" s="152"/>
    </row>
    <row r="550" spans="1:16384" hidden="1" outlineLevel="2" x14ac:dyDescent="0.2">
      <c r="AK550" s="152"/>
      <c r="AL550" s="152"/>
      <c r="AM550" s="152"/>
      <c r="AN550" s="152"/>
      <c r="AO550" s="152"/>
      <c r="AP550" s="152"/>
      <c r="AQ550" s="152"/>
      <c r="AR550" s="152"/>
      <c r="AS550" s="152"/>
      <c r="AT550" s="152"/>
      <c r="AU550" s="152"/>
      <c r="AV550" s="152"/>
      <c r="AW550" s="152"/>
      <c r="AX550" s="152"/>
      <c r="AY550" s="152"/>
      <c r="AZ550" s="152"/>
      <c r="BA550" s="152"/>
      <c r="BB550" s="152"/>
      <c r="BC550" s="152"/>
      <c r="BD550" s="152"/>
      <c r="BE550" s="152"/>
      <c r="BF550" s="152"/>
      <c r="BG550" s="152"/>
      <c r="BH550" s="152"/>
      <c r="BI550" s="152"/>
      <c r="BJ550" s="152"/>
      <c r="BK550" s="152"/>
      <c r="BL550" s="152"/>
      <c r="BM550" s="152"/>
      <c r="BN550" s="152"/>
      <c r="BO550" s="152"/>
      <c r="BP550" s="152"/>
      <c r="BQ550" s="152"/>
    </row>
    <row r="551" spans="1:16384" hidden="1" outlineLevel="2" x14ac:dyDescent="0.2">
      <c r="A551" s="44"/>
      <c r="B551" s="33" t="s">
        <v>54</v>
      </c>
      <c r="AK551" s="152"/>
      <c r="AL551" s="152"/>
      <c r="AM551" s="152"/>
      <c r="AN551" s="152"/>
      <c r="AO551" s="152"/>
      <c r="AP551" s="152"/>
      <c r="AQ551" s="152"/>
      <c r="AR551" s="152"/>
      <c r="AS551" s="152"/>
      <c r="AT551" s="152"/>
      <c r="AU551" s="152"/>
      <c r="AV551" s="152"/>
      <c r="AW551" s="152"/>
      <c r="AX551" s="152"/>
      <c r="AY551" s="152"/>
      <c r="AZ551" s="152"/>
      <c r="BA551" s="152"/>
      <c r="BB551" s="152"/>
      <c r="BC551" s="152"/>
      <c r="BD551" s="152"/>
      <c r="BE551" s="152"/>
      <c r="BF551" s="152"/>
      <c r="BG551" s="152"/>
      <c r="BH551" s="152"/>
      <c r="BI551" s="152"/>
      <c r="BJ551" s="152"/>
      <c r="BK551" s="152"/>
      <c r="BL551" s="152"/>
      <c r="BM551" s="152"/>
      <c r="BN551" s="152"/>
      <c r="BO551" s="152"/>
      <c r="BP551" s="152"/>
      <c r="BQ551" s="152"/>
    </row>
    <row r="552" spans="1:16384" s="154" customFormat="1" hidden="1" outlineLevel="2" x14ac:dyDescent="0.2">
      <c r="A552" s="44"/>
      <c r="B552" s="33" t="s">
        <v>53</v>
      </c>
      <c r="C552" s="153"/>
      <c r="D552" s="153"/>
      <c r="E552" s="153"/>
      <c r="F552" s="152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  <c r="AC552" s="153"/>
      <c r="AD552" s="153"/>
      <c r="AE552" s="153"/>
      <c r="AF552" s="153"/>
      <c r="AG552" s="153"/>
      <c r="AH552" s="153"/>
      <c r="AI552" s="153"/>
      <c r="AJ552" s="153"/>
      <c r="AK552" s="152"/>
      <c r="AL552" s="152"/>
      <c r="AM552" s="152"/>
      <c r="AN552" s="152"/>
      <c r="AO552" s="152"/>
      <c r="AP552" s="152"/>
      <c r="AQ552" s="152"/>
      <c r="AR552" s="152"/>
      <c r="AS552" s="152"/>
      <c r="AT552" s="152"/>
      <c r="AU552" s="152"/>
      <c r="AV552" s="152"/>
      <c r="AW552" s="152"/>
      <c r="AX552" s="152"/>
      <c r="AY552" s="152"/>
      <c r="AZ552" s="152"/>
      <c r="BA552" s="152"/>
      <c r="BB552" s="152"/>
      <c r="BC552" s="152"/>
      <c r="BD552" s="152"/>
      <c r="BE552" s="152"/>
      <c r="BF552" s="152"/>
      <c r="BG552" s="152"/>
      <c r="BH552" s="152"/>
      <c r="BI552" s="152"/>
      <c r="BJ552" s="152"/>
      <c r="BK552" s="152"/>
      <c r="BL552" s="152"/>
      <c r="BM552" s="152"/>
      <c r="BN552" s="152"/>
      <c r="BO552" s="152"/>
      <c r="BP552" s="152"/>
      <c r="BQ552" s="152"/>
      <c r="BR552" s="152"/>
      <c r="BS552" s="152"/>
      <c r="BT552" s="152"/>
      <c r="BU552" s="152"/>
      <c r="BV552" s="152"/>
      <c r="BW552" s="152"/>
      <c r="BX552" s="152"/>
      <c r="BY552" s="152"/>
      <c r="BZ552" s="152"/>
      <c r="CA552" s="152"/>
      <c r="CB552" s="152"/>
      <c r="CC552" s="152"/>
      <c r="CD552" s="152"/>
      <c r="CE552" s="152"/>
      <c r="CF552" s="152"/>
      <c r="CG552" s="152"/>
      <c r="CH552" s="152"/>
      <c r="CI552" s="152"/>
      <c r="CJ552" s="152"/>
      <c r="CK552" s="152"/>
      <c r="CL552" s="152"/>
      <c r="CM552" s="152"/>
      <c r="CN552" s="152"/>
      <c r="CO552" s="152"/>
      <c r="CP552" s="152"/>
      <c r="CQ552" s="152"/>
      <c r="CR552" s="152"/>
      <c r="CS552" s="152"/>
      <c r="CT552" s="152"/>
      <c r="CU552" s="152"/>
      <c r="CV552" s="152"/>
      <c r="CW552" s="152"/>
      <c r="CX552" s="152"/>
      <c r="CY552" s="152"/>
      <c r="CZ552" s="152"/>
      <c r="DA552" s="152"/>
      <c r="DB552" s="152"/>
      <c r="DC552" s="152"/>
      <c r="DD552" s="152"/>
      <c r="DE552" s="152"/>
      <c r="DF552" s="152"/>
      <c r="DG552" s="152"/>
      <c r="DH552" s="152"/>
      <c r="DI552" s="152"/>
      <c r="DJ552" s="152"/>
      <c r="DK552" s="152"/>
      <c r="DL552" s="152"/>
      <c r="DM552" s="152"/>
      <c r="DN552" s="152"/>
      <c r="DO552" s="152"/>
      <c r="DP552" s="152"/>
      <c r="DQ552" s="152"/>
      <c r="DR552" s="152"/>
      <c r="DS552" s="152"/>
      <c r="DT552" s="152"/>
      <c r="DU552" s="152"/>
      <c r="DV552" s="152"/>
      <c r="DW552" s="152"/>
      <c r="DX552" s="152"/>
      <c r="DY552" s="152"/>
      <c r="DZ552" s="152"/>
      <c r="EA552" s="152"/>
      <c r="EB552" s="152"/>
      <c r="EC552" s="152"/>
      <c r="ED552" s="152"/>
      <c r="EE552" s="152"/>
      <c r="EF552" s="152"/>
      <c r="EG552" s="152"/>
      <c r="EH552" s="152"/>
      <c r="EI552" s="152"/>
      <c r="EJ552" s="152"/>
      <c r="EK552" s="152"/>
      <c r="EL552" s="152"/>
      <c r="EM552" s="152"/>
      <c r="EN552" s="152"/>
      <c r="EO552" s="152"/>
      <c r="EP552" s="152"/>
      <c r="EQ552" s="152"/>
      <c r="ER552" s="152"/>
      <c r="ES552" s="152"/>
      <c r="ET552" s="152"/>
      <c r="EU552" s="152"/>
      <c r="EV552" s="152"/>
      <c r="EW552" s="152"/>
      <c r="EX552" s="152"/>
      <c r="EY552" s="152"/>
      <c r="EZ552" s="152"/>
      <c r="FA552" s="152"/>
      <c r="FB552" s="152"/>
      <c r="FC552" s="152"/>
      <c r="FD552" s="152"/>
      <c r="FE552" s="152"/>
      <c r="FF552" s="152"/>
      <c r="FG552" s="152"/>
      <c r="FH552" s="152"/>
      <c r="FI552" s="152"/>
      <c r="FJ552" s="152"/>
      <c r="FK552" s="152"/>
      <c r="FL552" s="152"/>
      <c r="FM552" s="152"/>
      <c r="FN552" s="152"/>
      <c r="FO552" s="152"/>
      <c r="FP552" s="152"/>
      <c r="FQ552" s="152"/>
      <c r="FR552" s="152"/>
      <c r="FS552" s="152"/>
      <c r="FT552" s="152"/>
      <c r="FU552" s="152"/>
      <c r="FV552" s="152"/>
      <c r="FW552" s="152"/>
      <c r="FX552" s="152"/>
      <c r="FY552" s="152"/>
      <c r="FZ552" s="152"/>
      <c r="GA552" s="152"/>
      <c r="GB552" s="152"/>
      <c r="GC552" s="152"/>
      <c r="GD552" s="152"/>
      <c r="GE552" s="152"/>
      <c r="GF552" s="152"/>
      <c r="GG552" s="152"/>
      <c r="GH552" s="152"/>
      <c r="GI552" s="152"/>
      <c r="GJ552" s="152"/>
      <c r="GK552" s="152"/>
      <c r="GL552" s="152"/>
      <c r="GM552" s="152"/>
      <c r="GN552" s="152"/>
      <c r="GO552" s="152"/>
      <c r="GP552" s="152"/>
      <c r="GQ552" s="152"/>
      <c r="GR552" s="152"/>
      <c r="GS552" s="152"/>
      <c r="GT552" s="152"/>
      <c r="GU552" s="152"/>
      <c r="GV552" s="152"/>
      <c r="GW552" s="152"/>
      <c r="GX552" s="152"/>
      <c r="GY552" s="152"/>
      <c r="GZ552" s="152"/>
      <c r="HA552" s="152"/>
      <c r="HB552" s="152"/>
      <c r="HC552" s="152"/>
      <c r="HD552" s="152"/>
      <c r="HE552" s="152"/>
      <c r="HF552" s="152"/>
      <c r="HG552" s="152"/>
      <c r="HH552" s="152"/>
      <c r="HI552" s="152"/>
      <c r="HJ552" s="152"/>
      <c r="HK552" s="152"/>
      <c r="HL552" s="152"/>
      <c r="HM552" s="152"/>
      <c r="HN552" s="152"/>
      <c r="HO552" s="152"/>
      <c r="HP552" s="152"/>
      <c r="HQ552" s="152"/>
      <c r="HR552" s="152"/>
      <c r="HS552" s="152"/>
      <c r="HT552" s="152"/>
      <c r="HU552" s="152"/>
      <c r="HV552" s="152"/>
      <c r="HW552" s="152"/>
      <c r="HX552" s="152"/>
      <c r="HY552" s="152"/>
      <c r="HZ552" s="152"/>
      <c r="IA552" s="152"/>
      <c r="IB552" s="152"/>
      <c r="IC552" s="152"/>
      <c r="ID552" s="152"/>
      <c r="IE552" s="152"/>
      <c r="IF552" s="152"/>
      <c r="IG552" s="152"/>
      <c r="IH552" s="152"/>
      <c r="II552" s="152"/>
      <c r="IJ552" s="152"/>
      <c r="IK552" s="152"/>
      <c r="IL552" s="152"/>
      <c r="IM552" s="152"/>
      <c r="IN552" s="152"/>
      <c r="IO552" s="152"/>
      <c r="IP552" s="152"/>
      <c r="IQ552" s="152"/>
      <c r="IR552" s="152"/>
      <c r="IS552" s="152"/>
      <c r="IT552" s="152"/>
      <c r="IU552" s="152"/>
      <c r="IV552" s="152"/>
      <c r="IW552" s="152"/>
      <c r="IX552" s="152"/>
      <c r="IY552" s="152"/>
      <c r="IZ552" s="152"/>
      <c r="JA552" s="152"/>
      <c r="JB552" s="152"/>
      <c r="JC552" s="152"/>
      <c r="JD552" s="152"/>
      <c r="JE552" s="152"/>
      <c r="JF552" s="152"/>
      <c r="JG552" s="152"/>
      <c r="JH552" s="152"/>
      <c r="JI552" s="152"/>
      <c r="JJ552" s="152"/>
      <c r="JK552" s="152"/>
      <c r="JL552" s="152"/>
      <c r="JM552" s="152"/>
      <c r="JN552" s="152"/>
      <c r="JO552" s="152"/>
      <c r="JP552" s="152"/>
      <c r="JQ552" s="152"/>
      <c r="JR552" s="152"/>
      <c r="JS552" s="152"/>
      <c r="JT552" s="152"/>
      <c r="JU552" s="152"/>
      <c r="JV552" s="152"/>
      <c r="JW552" s="152"/>
      <c r="JX552" s="152"/>
      <c r="JY552" s="152"/>
      <c r="JZ552" s="152"/>
      <c r="KA552" s="152"/>
      <c r="KB552" s="152"/>
      <c r="KC552" s="152"/>
      <c r="KD552" s="152"/>
      <c r="KE552" s="152"/>
      <c r="KF552" s="152"/>
      <c r="KG552" s="152"/>
      <c r="KH552" s="152"/>
      <c r="KI552" s="152"/>
      <c r="KJ552" s="152"/>
      <c r="KK552" s="152"/>
      <c r="KL552" s="152"/>
      <c r="KM552" s="152"/>
      <c r="KN552" s="152"/>
      <c r="KO552" s="152"/>
      <c r="KP552" s="152"/>
      <c r="KQ552" s="152"/>
      <c r="KR552" s="152"/>
      <c r="KS552" s="152"/>
      <c r="KT552" s="152"/>
      <c r="KU552" s="152"/>
      <c r="KV552" s="152"/>
      <c r="KW552" s="152"/>
      <c r="KX552" s="152"/>
      <c r="KY552" s="152"/>
      <c r="KZ552" s="152"/>
      <c r="LA552" s="152"/>
      <c r="LB552" s="152"/>
      <c r="LC552" s="152"/>
      <c r="LD552" s="152"/>
      <c r="LE552" s="152"/>
      <c r="LF552" s="152"/>
      <c r="LG552" s="152"/>
      <c r="LH552" s="152"/>
      <c r="LI552" s="152"/>
      <c r="LJ552" s="152"/>
      <c r="LK552" s="152"/>
      <c r="LL552" s="152"/>
      <c r="LM552" s="152"/>
      <c r="LN552" s="152"/>
      <c r="LO552" s="152"/>
      <c r="LP552" s="152"/>
      <c r="LQ552" s="152"/>
      <c r="LR552" s="152"/>
      <c r="LS552" s="152"/>
      <c r="LT552" s="152"/>
      <c r="LU552" s="152"/>
      <c r="LV552" s="152"/>
      <c r="LW552" s="152"/>
      <c r="LX552" s="152"/>
      <c r="LY552" s="152"/>
      <c r="LZ552" s="152"/>
      <c r="MA552" s="152"/>
      <c r="MB552" s="152"/>
      <c r="MC552" s="152"/>
      <c r="MD552" s="152"/>
      <c r="ME552" s="152"/>
      <c r="MF552" s="152"/>
      <c r="MG552" s="152"/>
      <c r="MH552" s="152"/>
      <c r="MI552" s="152"/>
      <c r="MJ552" s="152"/>
      <c r="MK552" s="152"/>
      <c r="ML552" s="152"/>
      <c r="MM552" s="152"/>
      <c r="MN552" s="152"/>
      <c r="MO552" s="152"/>
      <c r="MP552" s="152"/>
      <c r="MQ552" s="152"/>
      <c r="MR552" s="152"/>
      <c r="MS552" s="152"/>
      <c r="MT552" s="152"/>
      <c r="MU552" s="152"/>
      <c r="MV552" s="152"/>
      <c r="MW552" s="152"/>
      <c r="MX552" s="152"/>
      <c r="MY552" s="152"/>
      <c r="MZ552" s="152"/>
      <c r="NA552" s="152"/>
      <c r="NB552" s="152"/>
      <c r="NC552" s="152"/>
      <c r="ND552" s="152"/>
      <c r="NE552" s="152"/>
      <c r="NF552" s="152"/>
      <c r="NG552" s="152"/>
      <c r="NH552" s="152"/>
      <c r="NI552" s="152"/>
      <c r="NJ552" s="152"/>
      <c r="NK552" s="152"/>
      <c r="NL552" s="152"/>
      <c r="NM552" s="152"/>
      <c r="NN552" s="152"/>
      <c r="NO552" s="152"/>
      <c r="NP552" s="152"/>
      <c r="NQ552" s="152"/>
      <c r="NR552" s="152"/>
      <c r="NS552" s="152"/>
      <c r="NT552" s="152"/>
      <c r="NU552" s="152"/>
      <c r="NV552" s="152"/>
      <c r="NW552" s="152"/>
      <c r="NX552" s="152"/>
      <c r="NY552" s="152"/>
      <c r="NZ552" s="152"/>
      <c r="OA552" s="152"/>
      <c r="OB552" s="152"/>
      <c r="OC552" s="152"/>
      <c r="OD552" s="152"/>
      <c r="OE552" s="152"/>
      <c r="OF552" s="152"/>
      <c r="OG552" s="152"/>
      <c r="OH552" s="152"/>
      <c r="OI552" s="152"/>
      <c r="OJ552" s="152"/>
      <c r="OK552" s="152"/>
      <c r="OL552" s="152"/>
      <c r="OM552" s="152"/>
      <c r="ON552" s="152"/>
      <c r="OO552" s="152"/>
      <c r="OP552" s="152"/>
      <c r="OQ552" s="152"/>
      <c r="OR552" s="152"/>
      <c r="OS552" s="152"/>
      <c r="OT552" s="152"/>
      <c r="OU552" s="152"/>
      <c r="OV552" s="152"/>
      <c r="OW552" s="152"/>
      <c r="OX552" s="152"/>
      <c r="OY552" s="152"/>
      <c r="OZ552" s="152"/>
      <c r="PA552" s="152"/>
      <c r="PB552" s="152"/>
      <c r="PC552" s="152"/>
      <c r="PD552" s="152"/>
      <c r="PE552" s="152"/>
      <c r="PF552" s="152"/>
      <c r="PG552" s="152"/>
      <c r="PH552" s="152"/>
      <c r="PI552" s="152"/>
      <c r="PJ552" s="152"/>
      <c r="PK552" s="152"/>
      <c r="PL552" s="152"/>
      <c r="PM552" s="152"/>
      <c r="PN552" s="152"/>
      <c r="PO552" s="152"/>
      <c r="PP552" s="152"/>
      <c r="PQ552" s="152"/>
      <c r="PR552" s="152"/>
      <c r="PS552" s="152"/>
      <c r="PT552" s="152"/>
      <c r="PU552" s="152"/>
      <c r="PV552" s="152"/>
      <c r="PW552" s="152"/>
      <c r="PX552" s="152"/>
      <c r="PY552" s="152"/>
      <c r="PZ552" s="152"/>
      <c r="QA552" s="152"/>
      <c r="QB552" s="152"/>
      <c r="QC552" s="152"/>
      <c r="QD552" s="152"/>
      <c r="QE552" s="152"/>
      <c r="QF552" s="152"/>
      <c r="QG552" s="152"/>
      <c r="QH552" s="152"/>
      <c r="QI552" s="152"/>
      <c r="QJ552" s="152"/>
      <c r="QK552" s="152"/>
      <c r="QL552" s="152"/>
      <c r="QM552" s="152"/>
      <c r="QN552" s="152"/>
      <c r="QO552" s="152"/>
      <c r="QP552" s="152"/>
      <c r="QQ552" s="152"/>
      <c r="QR552" s="152"/>
      <c r="QS552" s="152"/>
      <c r="QT552" s="152"/>
      <c r="QU552" s="152"/>
      <c r="QV552" s="152"/>
      <c r="QW552" s="152"/>
      <c r="QX552" s="152"/>
      <c r="QY552" s="152"/>
      <c r="QZ552" s="152"/>
      <c r="RA552" s="152"/>
      <c r="RB552" s="152"/>
      <c r="RC552" s="152"/>
      <c r="RD552" s="152"/>
      <c r="RE552" s="152"/>
      <c r="RF552" s="152"/>
      <c r="RG552" s="152"/>
      <c r="RH552" s="152"/>
      <c r="RI552" s="152"/>
      <c r="RJ552" s="152"/>
      <c r="RK552" s="152"/>
      <c r="RL552" s="152"/>
      <c r="RM552" s="152"/>
      <c r="RN552" s="152"/>
      <c r="RO552" s="152"/>
      <c r="RP552" s="152"/>
      <c r="RQ552" s="152"/>
      <c r="RR552" s="152"/>
      <c r="RS552" s="152"/>
      <c r="RT552" s="152"/>
      <c r="RU552" s="152"/>
      <c r="RV552" s="152"/>
      <c r="RW552" s="152"/>
      <c r="RX552" s="152"/>
      <c r="RY552" s="152"/>
      <c r="RZ552" s="152"/>
      <c r="SA552" s="152"/>
      <c r="SB552" s="152"/>
      <c r="SC552" s="152"/>
      <c r="SD552" s="152"/>
      <c r="SE552" s="152"/>
      <c r="SF552" s="152"/>
      <c r="SG552" s="152"/>
      <c r="SH552" s="152"/>
      <c r="SI552" s="152"/>
      <c r="SJ552" s="152"/>
      <c r="SK552" s="152"/>
      <c r="SL552" s="152"/>
      <c r="SM552" s="152"/>
      <c r="SN552" s="152"/>
      <c r="SO552" s="152"/>
      <c r="SP552" s="152"/>
      <c r="SQ552" s="152"/>
      <c r="SR552" s="152"/>
      <c r="SS552" s="152"/>
      <c r="ST552" s="152"/>
      <c r="SU552" s="152"/>
      <c r="SV552" s="152"/>
      <c r="SW552" s="152"/>
      <c r="SX552" s="152"/>
      <c r="SY552" s="152"/>
      <c r="SZ552" s="152"/>
      <c r="TA552" s="152"/>
      <c r="TB552" s="152"/>
      <c r="TC552" s="152"/>
      <c r="TD552" s="152"/>
      <c r="TE552" s="152"/>
      <c r="TF552" s="152"/>
      <c r="TG552" s="152"/>
      <c r="TH552" s="152"/>
      <c r="TI552" s="152"/>
      <c r="TJ552" s="152"/>
      <c r="TK552" s="152"/>
      <c r="TL552" s="152"/>
      <c r="TM552" s="152"/>
      <c r="TN552" s="152"/>
      <c r="TO552" s="152"/>
      <c r="TP552" s="152"/>
      <c r="TQ552" s="152"/>
      <c r="TR552" s="152"/>
      <c r="TS552" s="152"/>
      <c r="TT552" s="152"/>
      <c r="TU552" s="152"/>
      <c r="TV552" s="152"/>
      <c r="TW552" s="152"/>
      <c r="TX552" s="152"/>
      <c r="TY552" s="152"/>
      <c r="TZ552" s="152"/>
      <c r="UA552" s="152"/>
      <c r="UB552" s="152"/>
      <c r="UC552" s="152"/>
      <c r="UD552" s="152"/>
      <c r="UE552" s="152"/>
      <c r="UF552" s="152"/>
      <c r="UG552" s="152"/>
      <c r="UH552" s="152"/>
      <c r="UI552" s="152"/>
      <c r="UJ552" s="152"/>
      <c r="UK552" s="152"/>
      <c r="UL552" s="152"/>
      <c r="UM552" s="152"/>
      <c r="UN552" s="152"/>
      <c r="UO552" s="152"/>
      <c r="UP552" s="152"/>
      <c r="UQ552" s="152"/>
      <c r="UR552" s="152"/>
      <c r="US552" s="152"/>
      <c r="UT552" s="152"/>
      <c r="UU552" s="152"/>
      <c r="UV552" s="152"/>
      <c r="UW552" s="152"/>
      <c r="UX552" s="152"/>
      <c r="UY552" s="152"/>
      <c r="UZ552" s="152"/>
      <c r="VA552" s="152"/>
      <c r="VB552" s="152"/>
      <c r="VC552" s="152"/>
      <c r="VD552" s="152"/>
      <c r="VE552" s="152"/>
      <c r="VF552" s="152"/>
      <c r="VG552" s="152"/>
      <c r="VH552" s="152"/>
      <c r="VI552" s="152"/>
      <c r="VJ552" s="152"/>
      <c r="VK552" s="152"/>
      <c r="VL552" s="152"/>
      <c r="VM552" s="152"/>
      <c r="VN552" s="152"/>
      <c r="VO552" s="152"/>
      <c r="VP552" s="152"/>
      <c r="VQ552" s="152"/>
      <c r="VR552" s="152"/>
      <c r="VS552" s="152"/>
      <c r="VT552" s="152"/>
      <c r="VU552" s="152"/>
      <c r="VV552" s="152"/>
      <c r="VW552" s="152"/>
      <c r="VX552" s="152"/>
      <c r="VY552" s="152"/>
      <c r="VZ552" s="152"/>
      <c r="WA552" s="152"/>
      <c r="WB552" s="152"/>
      <c r="WC552" s="152"/>
      <c r="WD552" s="152"/>
      <c r="WE552" s="152"/>
      <c r="WF552" s="152"/>
      <c r="WG552" s="152"/>
      <c r="WH552" s="152"/>
      <c r="WI552" s="152"/>
      <c r="WJ552" s="152"/>
      <c r="WK552" s="152"/>
      <c r="WL552" s="152"/>
      <c r="WM552" s="152"/>
      <c r="WN552" s="152"/>
      <c r="WO552" s="152"/>
      <c r="WP552" s="152"/>
      <c r="WQ552" s="152"/>
      <c r="WR552" s="152"/>
      <c r="WS552" s="152"/>
      <c r="WT552" s="152"/>
      <c r="WU552" s="152"/>
      <c r="WV552" s="152"/>
      <c r="WW552" s="152"/>
      <c r="WX552" s="152"/>
      <c r="WY552" s="152"/>
      <c r="WZ552" s="152"/>
      <c r="XA552" s="152"/>
      <c r="XB552" s="152"/>
      <c r="XC552" s="152"/>
      <c r="XD552" s="152"/>
      <c r="XE552" s="152"/>
      <c r="XF552" s="152"/>
      <c r="XG552" s="152"/>
      <c r="XH552" s="152"/>
      <c r="XI552" s="152"/>
      <c r="XJ552" s="152"/>
      <c r="XK552" s="152"/>
      <c r="XL552" s="152"/>
      <c r="XM552" s="152"/>
      <c r="XN552" s="152"/>
      <c r="XO552" s="152"/>
      <c r="XP552" s="152"/>
      <c r="XQ552" s="152"/>
      <c r="XR552" s="152"/>
      <c r="XS552" s="152"/>
      <c r="XT552" s="152"/>
      <c r="XU552" s="152"/>
      <c r="XV552" s="152"/>
      <c r="XW552" s="152"/>
      <c r="XX552" s="152"/>
      <c r="XY552" s="152"/>
      <c r="XZ552" s="152"/>
      <c r="YA552" s="152"/>
      <c r="YB552" s="152"/>
      <c r="YC552" s="152"/>
      <c r="YD552" s="152"/>
      <c r="YE552" s="152"/>
      <c r="YF552" s="152"/>
      <c r="YG552" s="152"/>
      <c r="YH552" s="152"/>
      <c r="YI552" s="152"/>
      <c r="YJ552" s="152"/>
      <c r="YK552" s="152"/>
      <c r="YL552" s="152"/>
      <c r="YM552" s="152"/>
      <c r="YN552" s="152"/>
      <c r="YO552" s="152"/>
      <c r="YP552" s="152"/>
      <c r="YQ552" s="152"/>
      <c r="YR552" s="152"/>
      <c r="YS552" s="152"/>
      <c r="YT552" s="152"/>
      <c r="YU552" s="152"/>
      <c r="YV552" s="152"/>
      <c r="YW552" s="152"/>
      <c r="YX552" s="152"/>
      <c r="YY552" s="152"/>
      <c r="YZ552" s="152"/>
      <c r="ZA552" s="152"/>
      <c r="ZB552" s="152"/>
      <c r="ZC552" s="152"/>
      <c r="ZD552" s="152"/>
      <c r="ZE552" s="152"/>
      <c r="ZF552" s="152"/>
      <c r="ZG552" s="152"/>
      <c r="ZH552" s="152"/>
      <c r="ZI552" s="152"/>
      <c r="ZJ552" s="152"/>
      <c r="ZK552" s="152"/>
      <c r="ZL552" s="152"/>
      <c r="ZM552" s="152"/>
      <c r="ZN552" s="152"/>
      <c r="ZO552" s="152"/>
      <c r="ZP552" s="152"/>
      <c r="ZQ552" s="152"/>
      <c r="ZR552" s="152"/>
      <c r="ZS552" s="152"/>
      <c r="ZT552" s="152"/>
      <c r="ZU552" s="152"/>
      <c r="ZV552" s="152"/>
      <c r="ZW552" s="152"/>
      <c r="ZX552" s="152"/>
      <c r="ZY552" s="152"/>
      <c r="ZZ552" s="152"/>
      <c r="AAA552" s="152"/>
      <c r="AAB552" s="152"/>
      <c r="AAC552" s="152"/>
      <c r="AAD552" s="152"/>
      <c r="AAE552" s="152"/>
      <c r="AAF552" s="152"/>
      <c r="AAG552" s="152"/>
      <c r="AAH552" s="152"/>
      <c r="AAI552" s="152"/>
      <c r="AAJ552" s="152"/>
      <c r="AAK552" s="152"/>
      <c r="AAL552" s="152"/>
      <c r="AAM552" s="152"/>
      <c r="AAN552" s="152"/>
      <c r="AAO552" s="152"/>
      <c r="AAP552" s="152"/>
      <c r="AAQ552" s="152"/>
      <c r="AAR552" s="152"/>
      <c r="AAS552" s="152"/>
      <c r="AAT552" s="152"/>
      <c r="AAU552" s="152"/>
      <c r="AAV552" s="152"/>
      <c r="AAW552" s="152"/>
      <c r="AAX552" s="152"/>
      <c r="AAY552" s="152"/>
      <c r="AAZ552" s="152"/>
      <c r="ABA552" s="152"/>
      <c r="ABB552" s="152"/>
      <c r="ABC552" s="152"/>
      <c r="ABD552" s="152"/>
      <c r="ABE552" s="152"/>
      <c r="ABF552" s="152"/>
      <c r="ABG552" s="152"/>
      <c r="ABH552" s="152"/>
      <c r="ABI552" s="152"/>
      <c r="ABJ552" s="152"/>
      <c r="ABK552" s="152"/>
      <c r="ABL552" s="152"/>
      <c r="ABM552" s="152"/>
      <c r="ABN552" s="152"/>
      <c r="ABO552" s="152"/>
      <c r="ABP552" s="152"/>
      <c r="ABQ552" s="152"/>
      <c r="ABR552" s="152"/>
      <c r="ABS552" s="152"/>
      <c r="ABT552" s="152"/>
      <c r="ABU552" s="152"/>
      <c r="ABV552" s="152"/>
      <c r="ABW552" s="152"/>
      <c r="ABX552" s="152"/>
      <c r="ABY552" s="152"/>
      <c r="ABZ552" s="152"/>
      <c r="ACA552" s="152"/>
      <c r="ACB552" s="152"/>
      <c r="ACC552" s="152"/>
      <c r="ACD552" s="152"/>
      <c r="ACE552" s="152"/>
      <c r="ACF552" s="152"/>
      <c r="ACG552" s="152"/>
      <c r="ACH552" s="152"/>
      <c r="ACI552" s="152"/>
      <c r="ACJ552" s="152"/>
      <c r="ACK552" s="152"/>
      <c r="ACL552" s="152"/>
      <c r="ACM552" s="152"/>
      <c r="ACN552" s="152"/>
      <c r="ACO552" s="152"/>
      <c r="ACP552" s="152"/>
      <c r="ACQ552" s="152"/>
      <c r="ACR552" s="152"/>
      <c r="ACS552" s="152"/>
      <c r="ACT552" s="152"/>
      <c r="ACU552" s="152"/>
      <c r="ACV552" s="152"/>
      <c r="ACW552" s="152"/>
      <c r="ACX552" s="152"/>
      <c r="ACY552" s="152"/>
      <c r="ACZ552" s="152"/>
      <c r="ADA552" s="152"/>
      <c r="ADB552" s="152"/>
      <c r="ADC552" s="152"/>
      <c r="ADD552" s="152"/>
      <c r="ADE552" s="152"/>
      <c r="ADF552" s="152"/>
      <c r="ADG552" s="152"/>
      <c r="ADH552" s="152"/>
      <c r="ADI552" s="152"/>
      <c r="ADJ552" s="152"/>
      <c r="ADK552" s="152"/>
      <c r="ADL552" s="152"/>
      <c r="ADM552" s="152"/>
      <c r="ADN552" s="152"/>
      <c r="ADO552" s="152"/>
      <c r="ADP552" s="152"/>
      <c r="ADQ552" s="152"/>
      <c r="ADR552" s="152"/>
      <c r="ADS552" s="152"/>
      <c r="ADT552" s="152"/>
      <c r="ADU552" s="152"/>
      <c r="ADV552" s="152"/>
      <c r="ADW552" s="152"/>
      <c r="ADX552" s="152"/>
      <c r="ADY552" s="152"/>
      <c r="ADZ552" s="152"/>
      <c r="AEA552" s="152"/>
      <c r="AEB552" s="152"/>
      <c r="AEC552" s="152"/>
      <c r="AED552" s="152"/>
      <c r="AEE552" s="152"/>
      <c r="AEF552" s="152"/>
      <c r="AEG552" s="152"/>
      <c r="AEH552" s="152"/>
      <c r="AEI552" s="152"/>
      <c r="AEJ552" s="152"/>
      <c r="AEK552" s="152"/>
      <c r="AEL552" s="152"/>
      <c r="AEM552" s="152"/>
      <c r="AEN552" s="152"/>
      <c r="AEO552" s="152"/>
      <c r="AEP552" s="152"/>
      <c r="AEQ552" s="152"/>
      <c r="AER552" s="152"/>
      <c r="AES552" s="152"/>
      <c r="AET552" s="152"/>
      <c r="AEU552" s="152"/>
      <c r="AEV552" s="152"/>
      <c r="AEW552" s="152"/>
      <c r="AEX552" s="152"/>
      <c r="AEY552" s="152"/>
      <c r="AEZ552" s="152"/>
      <c r="AFA552" s="152"/>
      <c r="AFB552" s="152"/>
      <c r="AFC552" s="152"/>
      <c r="AFD552" s="152"/>
      <c r="AFE552" s="152"/>
      <c r="AFF552" s="152"/>
      <c r="AFG552" s="152"/>
      <c r="AFH552" s="152"/>
      <c r="AFI552" s="152"/>
      <c r="AFJ552" s="152"/>
      <c r="AFK552" s="152"/>
      <c r="AFL552" s="152"/>
      <c r="AFM552" s="152"/>
      <c r="AFN552" s="152"/>
      <c r="AFO552" s="152"/>
      <c r="AFP552" s="152"/>
      <c r="AFQ552" s="152"/>
      <c r="AFR552" s="152"/>
      <c r="AFS552" s="152"/>
      <c r="AFT552" s="152"/>
      <c r="AFU552" s="152"/>
      <c r="AFV552" s="152"/>
      <c r="AFW552" s="152"/>
      <c r="AFX552" s="152"/>
      <c r="AFY552" s="152"/>
      <c r="AFZ552" s="152"/>
      <c r="AGA552" s="152"/>
      <c r="AGB552" s="152"/>
      <c r="AGC552" s="152"/>
      <c r="AGD552" s="152"/>
      <c r="AGE552" s="152"/>
      <c r="AGF552" s="152"/>
      <c r="AGG552" s="152"/>
      <c r="AGH552" s="152"/>
      <c r="AGI552" s="152"/>
      <c r="AGJ552" s="152"/>
      <c r="AGK552" s="152"/>
      <c r="AGL552" s="152"/>
      <c r="AGM552" s="152"/>
      <c r="AGN552" s="152"/>
      <c r="AGO552" s="152"/>
      <c r="AGP552" s="152"/>
      <c r="AGQ552" s="152"/>
      <c r="AGR552" s="152"/>
      <c r="AGS552" s="152"/>
      <c r="AGT552" s="152"/>
      <c r="AGU552" s="152"/>
      <c r="AGV552" s="152"/>
      <c r="AGW552" s="152"/>
      <c r="AGX552" s="152"/>
      <c r="AGY552" s="152"/>
      <c r="AGZ552" s="152"/>
      <c r="AHA552" s="152"/>
      <c r="AHB552" s="152"/>
      <c r="AHC552" s="152"/>
      <c r="AHD552" s="152"/>
      <c r="AHE552" s="152"/>
      <c r="AHF552" s="152"/>
      <c r="AHG552" s="152"/>
      <c r="AHH552" s="152"/>
      <c r="AHI552" s="152"/>
      <c r="AHJ552" s="152"/>
      <c r="AHK552" s="152"/>
      <c r="AHL552" s="152"/>
      <c r="AHM552" s="152"/>
      <c r="AHN552" s="152"/>
      <c r="AHO552" s="152"/>
      <c r="AHP552" s="152"/>
      <c r="AHQ552" s="152"/>
      <c r="AHR552" s="152"/>
      <c r="AHS552" s="152"/>
      <c r="AHT552" s="152"/>
      <c r="AHU552" s="152"/>
      <c r="AHV552" s="152"/>
      <c r="AHW552" s="152"/>
      <c r="AHX552" s="152"/>
      <c r="AHY552" s="152"/>
      <c r="AHZ552" s="152"/>
      <c r="AIA552" s="152"/>
      <c r="AIB552" s="152"/>
      <c r="AIC552" s="152"/>
      <c r="AID552" s="152"/>
      <c r="AIE552" s="152"/>
      <c r="AIF552" s="152"/>
      <c r="AIG552" s="152"/>
      <c r="AIH552" s="152"/>
      <c r="AII552" s="152"/>
      <c r="AIJ552" s="152"/>
      <c r="AIK552" s="152"/>
      <c r="AIL552" s="152"/>
      <c r="AIM552" s="152"/>
      <c r="AIN552" s="152"/>
      <c r="AIO552" s="152"/>
      <c r="AIP552" s="152"/>
      <c r="AIQ552" s="152"/>
      <c r="AIR552" s="152"/>
      <c r="AIS552" s="152"/>
      <c r="AIT552" s="152"/>
      <c r="AIU552" s="152"/>
      <c r="AIV552" s="152"/>
      <c r="AIW552" s="152"/>
      <c r="AIX552" s="152"/>
      <c r="AIY552" s="152"/>
      <c r="AIZ552" s="152"/>
      <c r="AJA552" s="152"/>
      <c r="AJB552" s="152"/>
      <c r="AJC552" s="152"/>
      <c r="AJD552" s="152"/>
      <c r="AJE552" s="152"/>
      <c r="AJF552" s="152"/>
      <c r="AJG552" s="152"/>
      <c r="AJH552" s="152"/>
      <c r="AJI552" s="152"/>
      <c r="AJJ552" s="152"/>
      <c r="AJK552" s="152"/>
      <c r="AJL552" s="152"/>
      <c r="AJM552" s="152"/>
      <c r="AJN552" s="152"/>
      <c r="AJO552" s="152"/>
      <c r="AJP552" s="152"/>
      <c r="AJQ552" s="152"/>
      <c r="AJR552" s="152"/>
      <c r="AJS552" s="152"/>
      <c r="AJT552" s="152"/>
      <c r="AJU552" s="152"/>
      <c r="AJV552" s="152"/>
      <c r="AJW552" s="152"/>
      <c r="AJX552" s="152"/>
      <c r="AJY552" s="152"/>
      <c r="AJZ552" s="152"/>
      <c r="AKA552" s="152"/>
      <c r="AKB552" s="152"/>
      <c r="AKC552" s="152"/>
      <c r="AKD552" s="152"/>
      <c r="AKE552" s="152"/>
      <c r="AKF552" s="152"/>
      <c r="AKG552" s="152"/>
      <c r="AKH552" s="152"/>
      <c r="AKI552" s="152"/>
      <c r="AKJ552" s="152"/>
      <c r="AKK552" s="152"/>
      <c r="AKL552" s="152"/>
      <c r="AKM552" s="152"/>
      <c r="AKN552" s="152"/>
      <c r="AKO552" s="152"/>
      <c r="AKP552" s="152"/>
      <c r="AKQ552" s="152"/>
      <c r="AKR552" s="152"/>
      <c r="AKS552" s="152"/>
      <c r="AKT552" s="152"/>
      <c r="AKU552" s="152"/>
      <c r="AKV552" s="152"/>
      <c r="AKW552" s="152"/>
      <c r="AKX552" s="152"/>
      <c r="AKY552" s="152"/>
      <c r="AKZ552" s="152"/>
      <c r="ALA552" s="152"/>
      <c r="ALB552" s="152"/>
      <c r="ALC552" s="152"/>
      <c r="ALD552" s="152"/>
      <c r="ALE552" s="152"/>
      <c r="ALF552" s="152"/>
      <c r="ALG552" s="152"/>
      <c r="ALH552" s="152"/>
      <c r="ALI552" s="152"/>
      <c r="ALJ552" s="152"/>
      <c r="ALK552" s="152"/>
      <c r="ALL552" s="152"/>
      <c r="ALM552" s="152"/>
      <c r="ALN552" s="152"/>
      <c r="ALO552" s="152"/>
      <c r="ALP552" s="152"/>
      <c r="ALQ552" s="152"/>
      <c r="ALR552" s="152"/>
      <c r="ALS552" s="152"/>
      <c r="ALT552" s="152"/>
      <c r="ALU552" s="152"/>
      <c r="ALV552" s="152"/>
      <c r="ALW552" s="152"/>
      <c r="ALX552" s="152"/>
      <c r="ALY552" s="152"/>
      <c r="ALZ552" s="152"/>
      <c r="AMA552" s="152"/>
      <c r="AMB552" s="152"/>
      <c r="AMC552" s="152"/>
      <c r="AMD552" s="152"/>
      <c r="AME552" s="152"/>
      <c r="AMF552" s="152"/>
      <c r="AMG552" s="152"/>
      <c r="AMH552" s="152"/>
      <c r="AMI552" s="152"/>
      <c r="AMJ552" s="152"/>
      <c r="AMK552" s="152"/>
      <c r="AML552" s="152"/>
      <c r="AMM552" s="152"/>
      <c r="AMN552" s="152"/>
      <c r="AMO552" s="152"/>
      <c r="AMP552" s="152"/>
      <c r="AMQ552" s="152"/>
      <c r="AMR552" s="152"/>
      <c r="AMS552" s="152"/>
      <c r="AMT552" s="152"/>
      <c r="AMU552" s="152"/>
      <c r="AMV552" s="152"/>
      <c r="AMW552" s="152"/>
      <c r="AMX552" s="152"/>
      <c r="AMY552" s="152"/>
      <c r="AMZ552" s="152"/>
      <c r="ANA552" s="152"/>
      <c r="ANB552" s="152"/>
      <c r="ANC552" s="152"/>
      <c r="AND552" s="152"/>
      <c r="ANE552" s="152"/>
      <c r="ANF552" s="152"/>
      <c r="ANG552" s="152"/>
      <c r="ANH552" s="152"/>
      <c r="ANI552" s="152"/>
      <c r="ANJ552" s="152"/>
      <c r="ANK552" s="152"/>
      <c r="ANL552" s="152"/>
      <c r="ANM552" s="152"/>
      <c r="ANN552" s="152"/>
      <c r="ANO552" s="152"/>
      <c r="ANP552" s="152"/>
      <c r="ANQ552" s="152"/>
      <c r="ANR552" s="152"/>
      <c r="ANS552" s="152"/>
      <c r="ANT552" s="152"/>
      <c r="ANU552" s="152"/>
      <c r="ANV552" s="152"/>
      <c r="ANW552" s="152"/>
      <c r="ANX552" s="152"/>
      <c r="ANY552" s="152"/>
      <c r="ANZ552" s="152"/>
      <c r="AOA552" s="152"/>
      <c r="AOB552" s="152"/>
      <c r="AOC552" s="152"/>
      <c r="AOD552" s="152"/>
      <c r="AOE552" s="152"/>
      <c r="AOF552" s="152"/>
      <c r="AOG552" s="152"/>
      <c r="AOH552" s="152"/>
      <c r="AOI552" s="152"/>
      <c r="AOJ552" s="152"/>
      <c r="AOK552" s="152"/>
      <c r="AOL552" s="152"/>
      <c r="AOM552" s="152"/>
      <c r="AON552" s="152"/>
      <c r="AOO552" s="152"/>
      <c r="AOP552" s="152"/>
      <c r="AOQ552" s="152"/>
      <c r="AOR552" s="152"/>
      <c r="AOS552" s="152"/>
      <c r="AOT552" s="152"/>
      <c r="AOU552" s="152"/>
      <c r="AOV552" s="152"/>
      <c r="AOW552" s="152"/>
      <c r="AOX552" s="152"/>
      <c r="AOY552" s="152"/>
      <c r="AOZ552" s="152"/>
      <c r="APA552" s="152"/>
      <c r="APB552" s="152"/>
      <c r="APC552" s="152"/>
      <c r="APD552" s="152"/>
      <c r="APE552" s="152"/>
      <c r="APF552" s="152"/>
      <c r="APG552" s="152"/>
      <c r="APH552" s="152"/>
      <c r="API552" s="152"/>
      <c r="APJ552" s="152"/>
      <c r="APK552" s="152"/>
      <c r="APL552" s="152"/>
      <c r="APM552" s="152"/>
      <c r="APN552" s="152"/>
      <c r="APO552" s="152"/>
      <c r="APP552" s="152"/>
      <c r="APQ552" s="152"/>
      <c r="APR552" s="152"/>
      <c r="APS552" s="152"/>
      <c r="APT552" s="152"/>
      <c r="APU552" s="152"/>
      <c r="APV552" s="152"/>
      <c r="APW552" s="152"/>
      <c r="APX552" s="152"/>
      <c r="APY552" s="152"/>
      <c r="APZ552" s="152"/>
      <c r="AQA552" s="152"/>
      <c r="AQB552" s="152"/>
      <c r="AQC552" s="152"/>
      <c r="AQD552" s="152"/>
      <c r="AQE552" s="152"/>
      <c r="AQF552" s="152"/>
      <c r="AQG552" s="152"/>
      <c r="AQH552" s="152"/>
      <c r="AQI552" s="152"/>
      <c r="AQJ552" s="152"/>
      <c r="AQK552" s="152"/>
      <c r="AQL552" s="152"/>
      <c r="AQM552" s="152"/>
      <c r="AQN552" s="152"/>
      <c r="AQO552" s="152"/>
      <c r="AQP552" s="152"/>
      <c r="AQQ552" s="152"/>
      <c r="AQR552" s="152"/>
      <c r="AQS552" s="152"/>
      <c r="AQT552" s="152"/>
      <c r="AQU552" s="152"/>
      <c r="AQV552" s="152"/>
      <c r="AQW552" s="152"/>
      <c r="AQX552" s="152"/>
      <c r="AQY552" s="152"/>
      <c r="AQZ552" s="152"/>
      <c r="ARA552" s="152"/>
      <c r="ARB552" s="152"/>
      <c r="ARC552" s="152"/>
      <c r="ARD552" s="152"/>
      <c r="ARE552" s="152"/>
      <c r="ARF552" s="152"/>
      <c r="ARG552" s="152"/>
      <c r="ARH552" s="152"/>
      <c r="ARI552" s="152"/>
      <c r="ARJ552" s="152"/>
      <c r="ARK552" s="152"/>
      <c r="ARL552" s="152"/>
      <c r="ARM552" s="152"/>
      <c r="ARN552" s="152"/>
      <c r="ARO552" s="152"/>
      <c r="ARP552" s="152"/>
      <c r="ARQ552" s="152"/>
      <c r="ARR552" s="152"/>
      <c r="ARS552" s="152"/>
      <c r="ART552" s="152"/>
      <c r="ARU552" s="152"/>
      <c r="ARV552" s="152"/>
      <c r="ARW552" s="152"/>
      <c r="ARX552" s="152"/>
      <c r="ARY552" s="152"/>
      <c r="ARZ552" s="152"/>
      <c r="ASA552" s="152"/>
      <c r="ASB552" s="152"/>
      <c r="ASC552" s="152"/>
      <c r="ASD552" s="152"/>
      <c r="ASE552" s="152"/>
      <c r="ASF552" s="152"/>
      <c r="ASG552" s="152"/>
      <c r="ASH552" s="152"/>
      <c r="ASI552" s="152"/>
      <c r="ASJ552" s="152"/>
      <c r="ASK552" s="152"/>
      <c r="ASL552" s="152"/>
      <c r="ASM552" s="152"/>
      <c r="ASN552" s="152"/>
      <c r="ASO552" s="152"/>
      <c r="ASP552" s="152"/>
      <c r="ASQ552" s="152"/>
      <c r="ASR552" s="152"/>
      <c r="ASS552" s="152"/>
      <c r="AST552" s="152"/>
      <c r="ASU552" s="152"/>
      <c r="ASV552" s="152"/>
      <c r="ASW552" s="152"/>
      <c r="ASX552" s="152"/>
      <c r="ASY552" s="152"/>
      <c r="ASZ552" s="152"/>
      <c r="ATA552" s="152"/>
      <c r="ATB552" s="152"/>
      <c r="ATC552" s="152"/>
      <c r="ATD552" s="152"/>
      <c r="ATE552" s="152"/>
      <c r="ATF552" s="152"/>
      <c r="ATG552" s="152"/>
      <c r="ATH552" s="152"/>
      <c r="ATI552" s="152"/>
      <c r="ATJ552" s="152"/>
      <c r="ATK552" s="152"/>
      <c r="ATL552" s="152"/>
      <c r="ATM552" s="152"/>
      <c r="ATN552" s="152"/>
      <c r="ATO552" s="152"/>
      <c r="ATP552" s="152"/>
      <c r="ATQ552" s="152"/>
      <c r="ATR552" s="152"/>
      <c r="ATS552" s="152"/>
      <c r="ATT552" s="152"/>
      <c r="ATU552" s="152"/>
      <c r="ATV552" s="152"/>
      <c r="ATW552" s="152"/>
      <c r="ATX552" s="152"/>
      <c r="ATY552" s="152"/>
      <c r="ATZ552" s="152"/>
      <c r="AUA552" s="152"/>
      <c r="AUB552" s="152"/>
      <c r="AUC552" s="152"/>
      <c r="AUD552" s="152"/>
      <c r="AUE552" s="152"/>
      <c r="AUF552" s="152"/>
      <c r="AUG552" s="152"/>
      <c r="AUH552" s="152"/>
      <c r="AUI552" s="152"/>
      <c r="AUJ552" s="152"/>
      <c r="AUK552" s="152"/>
      <c r="AUL552" s="152"/>
      <c r="AUM552" s="152"/>
      <c r="AUN552" s="152"/>
      <c r="AUO552" s="152"/>
      <c r="AUP552" s="152"/>
      <c r="AUQ552" s="152"/>
      <c r="AUR552" s="152"/>
      <c r="AUS552" s="152"/>
      <c r="AUT552" s="152"/>
      <c r="AUU552" s="152"/>
      <c r="AUV552" s="152"/>
      <c r="AUW552" s="152"/>
      <c r="AUX552" s="152"/>
      <c r="AUY552" s="152"/>
      <c r="AUZ552" s="152"/>
      <c r="AVA552" s="152"/>
      <c r="AVB552" s="152"/>
      <c r="AVC552" s="152"/>
      <c r="AVD552" s="152"/>
      <c r="AVE552" s="152"/>
      <c r="AVF552" s="152"/>
      <c r="AVG552" s="152"/>
      <c r="AVH552" s="152"/>
      <c r="AVI552" s="152"/>
      <c r="AVJ552" s="152"/>
      <c r="AVK552" s="152"/>
      <c r="AVL552" s="152"/>
      <c r="AVM552" s="152"/>
      <c r="AVN552" s="152"/>
      <c r="AVO552" s="152"/>
      <c r="AVP552" s="152"/>
      <c r="AVQ552" s="152"/>
      <c r="AVR552" s="152"/>
      <c r="AVS552" s="152"/>
      <c r="AVT552" s="152"/>
      <c r="AVU552" s="152"/>
      <c r="AVV552" s="152"/>
      <c r="AVW552" s="152"/>
      <c r="AVX552" s="152"/>
      <c r="AVY552" s="152"/>
      <c r="AVZ552" s="152"/>
      <c r="AWA552" s="152"/>
      <c r="AWB552" s="152"/>
      <c r="AWC552" s="152"/>
      <c r="AWD552" s="152"/>
      <c r="AWE552" s="152"/>
      <c r="AWF552" s="152"/>
      <c r="AWG552" s="152"/>
      <c r="AWH552" s="152"/>
      <c r="AWI552" s="152"/>
      <c r="AWJ552" s="152"/>
      <c r="AWK552" s="152"/>
      <c r="AWL552" s="152"/>
      <c r="AWM552" s="152"/>
      <c r="AWN552" s="152"/>
      <c r="AWO552" s="152"/>
      <c r="AWP552" s="152"/>
      <c r="AWQ552" s="152"/>
      <c r="AWR552" s="152"/>
      <c r="AWS552" s="152"/>
      <c r="AWT552" s="152"/>
      <c r="AWU552" s="152"/>
      <c r="AWV552" s="152"/>
      <c r="AWW552" s="152"/>
      <c r="AWX552" s="152"/>
      <c r="AWY552" s="152"/>
      <c r="AWZ552" s="152"/>
      <c r="AXA552" s="152"/>
      <c r="AXB552" s="152"/>
      <c r="AXC552" s="152"/>
      <c r="AXD552" s="152"/>
      <c r="AXE552" s="152"/>
      <c r="AXF552" s="152"/>
      <c r="AXG552" s="152"/>
      <c r="AXH552" s="152"/>
      <c r="AXI552" s="152"/>
      <c r="AXJ552" s="152"/>
      <c r="AXK552" s="152"/>
      <c r="AXL552" s="152"/>
      <c r="AXM552" s="152"/>
      <c r="AXN552" s="152"/>
      <c r="AXO552" s="152"/>
      <c r="AXP552" s="152"/>
      <c r="AXQ552" s="152"/>
      <c r="AXR552" s="152"/>
      <c r="AXS552" s="152"/>
      <c r="AXT552" s="152"/>
      <c r="AXU552" s="152"/>
      <c r="AXV552" s="152"/>
      <c r="AXW552" s="152"/>
      <c r="AXX552" s="152"/>
      <c r="AXY552" s="152"/>
      <c r="AXZ552" s="152"/>
      <c r="AYA552" s="152"/>
      <c r="AYB552" s="152"/>
      <c r="AYC552" s="152"/>
      <c r="AYD552" s="152"/>
      <c r="AYE552" s="152"/>
      <c r="AYF552" s="152"/>
      <c r="AYG552" s="152"/>
      <c r="AYH552" s="152"/>
      <c r="AYI552" s="152"/>
      <c r="AYJ552" s="152"/>
      <c r="AYK552" s="152"/>
      <c r="AYL552" s="152"/>
      <c r="AYM552" s="152"/>
      <c r="AYN552" s="152"/>
      <c r="AYO552" s="152"/>
      <c r="AYP552" s="152"/>
      <c r="AYQ552" s="152"/>
      <c r="AYR552" s="152"/>
      <c r="AYS552" s="152"/>
      <c r="AYT552" s="152"/>
      <c r="AYU552" s="152"/>
      <c r="AYV552" s="152"/>
      <c r="AYW552" s="152"/>
      <c r="AYX552" s="152"/>
      <c r="AYY552" s="152"/>
      <c r="AYZ552" s="152"/>
      <c r="AZA552" s="152"/>
      <c r="AZB552" s="152"/>
      <c r="AZC552" s="152"/>
      <c r="AZD552" s="152"/>
      <c r="AZE552" s="152"/>
      <c r="AZF552" s="152"/>
      <c r="AZG552" s="152"/>
      <c r="AZH552" s="152"/>
      <c r="AZI552" s="152"/>
      <c r="AZJ552" s="152"/>
      <c r="AZK552" s="152"/>
      <c r="AZL552" s="152"/>
      <c r="AZM552" s="152"/>
      <c r="AZN552" s="152"/>
      <c r="AZO552" s="152"/>
      <c r="AZP552" s="152"/>
      <c r="AZQ552" s="152"/>
      <c r="AZR552" s="152"/>
      <c r="AZS552" s="152"/>
      <c r="AZT552" s="152"/>
      <c r="AZU552" s="152"/>
      <c r="AZV552" s="152"/>
      <c r="AZW552" s="152"/>
      <c r="AZX552" s="152"/>
      <c r="AZY552" s="152"/>
      <c r="AZZ552" s="152"/>
      <c r="BAA552" s="152"/>
      <c r="BAB552" s="152"/>
      <c r="BAC552" s="152"/>
      <c r="BAD552" s="152"/>
      <c r="BAE552" s="152"/>
      <c r="BAF552" s="152"/>
      <c r="BAG552" s="152"/>
      <c r="BAH552" s="152"/>
      <c r="BAI552" s="152"/>
      <c r="BAJ552" s="152"/>
      <c r="BAK552" s="152"/>
      <c r="BAL552" s="152"/>
      <c r="BAM552" s="152"/>
      <c r="BAN552" s="152"/>
      <c r="BAO552" s="152"/>
      <c r="BAP552" s="152"/>
      <c r="BAQ552" s="152"/>
      <c r="BAR552" s="152"/>
      <c r="BAS552" s="152"/>
      <c r="BAT552" s="152"/>
      <c r="BAU552" s="152"/>
      <c r="BAV552" s="152"/>
      <c r="BAW552" s="152"/>
      <c r="BAX552" s="152"/>
      <c r="BAY552" s="152"/>
      <c r="BAZ552" s="152"/>
      <c r="BBA552" s="152"/>
      <c r="BBB552" s="152"/>
      <c r="BBC552" s="152"/>
      <c r="BBD552" s="152"/>
      <c r="BBE552" s="152"/>
      <c r="BBF552" s="152"/>
      <c r="BBG552" s="152"/>
      <c r="BBH552" s="152"/>
      <c r="BBI552" s="152"/>
      <c r="BBJ552" s="152"/>
      <c r="BBK552" s="152"/>
      <c r="BBL552" s="152"/>
      <c r="BBM552" s="152"/>
      <c r="BBN552" s="152"/>
      <c r="BBO552" s="152"/>
      <c r="BBP552" s="152"/>
      <c r="BBQ552" s="152"/>
      <c r="BBR552" s="152"/>
      <c r="BBS552" s="152"/>
      <c r="BBT552" s="152"/>
      <c r="BBU552" s="152"/>
      <c r="BBV552" s="152"/>
      <c r="BBW552" s="152"/>
      <c r="BBX552" s="152"/>
      <c r="BBY552" s="152"/>
      <c r="BBZ552" s="152"/>
      <c r="BCA552" s="152"/>
      <c r="BCB552" s="152"/>
      <c r="BCC552" s="152"/>
      <c r="BCD552" s="152"/>
      <c r="BCE552" s="152"/>
      <c r="BCF552" s="152"/>
      <c r="BCG552" s="152"/>
      <c r="BCH552" s="152"/>
      <c r="BCI552" s="152"/>
      <c r="BCJ552" s="152"/>
      <c r="BCK552" s="152"/>
      <c r="BCL552" s="152"/>
      <c r="BCM552" s="152"/>
      <c r="BCN552" s="152"/>
      <c r="BCO552" s="152"/>
      <c r="BCP552" s="152"/>
      <c r="BCQ552" s="152"/>
      <c r="BCR552" s="152"/>
      <c r="BCS552" s="152"/>
      <c r="BCT552" s="152"/>
      <c r="BCU552" s="152"/>
      <c r="BCV552" s="152"/>
      <c r="BCW552" s="152"/>
      <c r="BCX552" s="152"/>
      <c r="BCY552" s="152"/>
      <c r="BCZ552" s="152"/>
      <c r="BDA552" s="152"/>
      <c r="BDB552" s="152"/>
      <c r="BDC552" s="152"/>
      <c r="BDD552" s="152"/>
      <c r="BDE552" s="152"/>
      <c r="BDF552" s="152"/>
      <c r="BDG552" s="152"/>
      <c r="BDH552" s="152"/>
      <c r="BDI552" s="152"/>
      <c r="BDJ552" s="152"/>
      <c r="BDK552" s="152"/>
      <c r="BDL552" s="152"/>
      <c r="BDM552" s="152"/>
      <c r="BDN552" s="152"/>
      <c r="BDO552" s="152"/>
      <c r="BDP552" s="152"/>
      <c r="BDQ552" s="152"/>
      <c r="BDR552" s="152"/>
      <c r="BDS552" s="152"/>
      <c r="BDT552" s="152"/>
      <c r="BDU552" s="152"/>
      <c r="BDV552" s="152"/>
      <c r="BDW552" s="152"/>
      <c r="BDX552" s="152"/>
      <c r="BDY552" s="152"/>
      <c r="BDZ552" s="152"/>
      <c r="BEA552" s="152"/>
      <c r="BEB552" s="152"/>
      <c r="BEC552" s="152"/>
      <c r="BED552" s="152"/>
      <c r="BEE552" s="152"/>
      <c r="BEF552" s="152"/>
      <c r="BEG552" s="152"/>
      <c r="BEH552" s="152"/>
      <c r="BEI552" s="152"/>
      <c r="BEJ552" s="152"/>
      <c r="BEK552" s="152"/>
      <c r="BEL552" s="152"/>
      <c r="BEM552" s="152"/>
      <c r="BEN552" s="152"/>
      <c r="BEO552" s="152"/>
      <c r="BEP552" s="152"/>
      <c r="BEQ552" s="152"/>
      <c r="BER552" s="152"/>
      <c r="BES552" s="152"/>
      <c r="BET552" s="152"/>
      <c r="BEU552" s="152"/>
      <c r="BEV552" s="152"/>
      <c r="BEW552" s="152"/>
      <c r="BEX552" s="152"/>
      <c r="BEY552" s="152"/>
      <c r="BEZ552" s="152"/>
      <c r="BFA552" s="152"/>
      <c r="BFB552" s="152"/>
      <c r="BFC552" s="152"/>
      <c r="BFD552" s="152"/>
      <c r="BFE552" s="152"/>
      <c r="BFF552" s="152"/>
      <c r="BFG552" s="152"/>
      <c r="BFH552" s="152"/>
      <c r="BFI552" s="152"/>
      <c r="BFJ552" s="152"/>
      <c r="BFK552" s="152"/>
      <c r="BFL552" s="152"/>
      <c r="BFM552" s="152"/>
      <c r="BFN552" s="152"/>
      <c r="BFO552" s="152"/>
      <c r="BFP552" s="152"/>
      <c r="BFQ552" s="152"/>
      <c r="BFR552" s="152"/>
      <c r="BFS552" s="152"/>
      <c r="BFT552" s="152"/>
      <c r="BFU552" s="152"/>
      <c r="BFV552" s="152"/>
      <c r="BFW552" s="152"/>
      <c r="BFX552" s="152"/>
      <c r="BFY552" s="152"/>
      <c r="BFZ552" s="152"/>
      <c r="BGA552" s="152"/>
      <c r="BGB552" s="152"/>
      <c r="BGC552" s="152"/>
      <c r="BGD552" s="152"/>
      <c r="BGE552" s="152"/>
      <c r="BGF552" s="152"/>
      <c r="BGG552" s="152"/>
      <c r="BGH552" s="152"/>
      <c r="BGI552" s="152"/>
      <c r="BGJ552" s="152"/>
      <c r="BGK552" s="152"/>
      <c r="BGL552" s="152"/>
      <c r="BGM552" s="152"/>
      <c r="BGN552" s="152"/>
      <c r="BGO552" s="152"/>
      <c r="BGP552" s="152"/>
      <c r="BGQ552" s="152"/>
      <c r="BGR552" s="152"/>
      <c r="BGS552" s="152"/>
      <c r="BGT552" s="152"/>
      <c r="BGU552" s="152"/>
      <c r="BGV552" s="152"/>
      <c r="BGW552" s="152"/>
      <c r="BGX552" s="152"/>
      <c r="BGY552" s="152"/>
      <c r="BGZ552" s="152"/>
      <c r="BHA552" s="152"/>
      <c r="BHB552" s="152"/>
      <c r="BHC552" s="152"/>
      <c r="BHD552" s="152"/>
      <c r="BHE552" s="152"/>
      <c r="BHF552" s="152"/>
      <c r="BHG552" s="152"/>
      <c r="BHH552" s="152"/>
      <c r="BHI552" s="152"/>
      <c r="BHJ552" s="152"/>
      <c r="BHK552" s="152"/>
      <c r="BHL552" s="152"/>
      <c r="BHM552" s="152"/>
      <c r="BHN552" s="152"/>
      <c r="BHO552" s="152"/>
      <c r="BHP552" s="152"/>
      <c r="BHQ552" s="152"/>
      <c r="BHR552" s="152"/>
      <c r="BHS552" s="152"/>
      <c r="BHT552" s="152"/>
      <c r="BHU552" s="152"/>
      <c r="BHV552" s="152"/>
      <c r="BHW552" s="152"/>
      <c r="BHX552" s="152"/>
      <c r="BHY552" s="152"/>
      <c r="BHZ552" s="152"/>
      <c r="BIA552" s="152"/>
      <c r="BIB552" s="152"/>
      <c r="BIC552" s="152"/>
      <c r="BID552" s="152"/>
      <c r="BIE552" s="152"/>
      <c r="BIF552" s="152"/>
      <c r="BIG552" s="152"/>
      <c r="BIH552" s="152"/>
      <c r="BII552" s="152"/>
      <c r="BIJ552" s="152"/>
      <c r="BIK552" s="152"/>
      <c r="BIL552" s="152"/>
      <c r="BIM552" s="152"/>
      <c r="BIN552" s="152"/>
      <c r="BIO552" s="152"/>
      <c r="BIP552" s="152"/>
      <c r="BIQ552" s="152"/>
      <c r="BIR552" s="152"/>
      <c r="BIS552" s="152"/>
      <c r="BIT552" s="152"/>
      <c r="BIU552" s="152"/>
      <c r="BIV552" s="152"/>
      <c r="BIW552" s="152"/>
      <c r="BIX552" s="152"/>
      <c r="BIY552" s="152"/>
      <c r="BIZ552" s="152"/>
      <c r="BJA552" s="152"/>
      <c r="BJB552" s="152"/>
      <c r="BJC552" s="152"/>
      <c r="BJD552" s="152"/>
      <c r="BJE552" s="152"/>
      <c r="BJF552" s="152"/>
      <c r="BJG552" s="152"/>
      <c r="BJH552" s="152"/>
      <c r="BJI552" s="152"/>
      <c r="BJJ552" s="152"/>
      <c r="BJK552" s="152"/>
      <c r="BJL552" s="152"/>
      <c r="BJM552" s="152"/>
      <c r="BJN552" s="152"/>
      <c r="BJO552" s="152"/>
      <c r="BJP552" s="152"/>
      <c r="BJQ552" s="152"/>
      <c r="BJR552" s="152"/>
      <c r="BJS552" s="152"/>
      <c r="BJT552" s="152"/>
      <c r="BJU552" s="152"/>
      <c r="BJV552" s="152"/>
      <c r="BJW552" s="152"/>
      <c r="BJX552" s="152"/>
      <c r="BJY552" s="152"/>
      <c r="BJZ552" s="152"/>
      <c r="BKA552" s="152"/>
      <c r="BKB552" s="152"/>
      <c r="BKC552" s="152"/>
      <c r="BKD552" s="152"/>
      <c r="BKE552" s="152"/>
      <c r="BKF552" s="152"/>
      <c r="BKG552" s="152"/>
      <c r="BKH552" s="152"/>
      <c r="BKI552" s="152"/>
      <c r="BKJ552" s="152"/>
      <c r="BKK552" s="152"/>
      <c r="BKL552" s="152"/>
      <c r="BKM552" s="152"/>
      <c r="BKN552" s="152"/>
      <c r="BKO552" s="152"/>
      <c r="BKP552" s="152"/>
      <c r="BKQ552" s="152"/>
      <c r="BKR552" s="152"/>
      <c r="BKS552" s="152"/>
      <c r="BKT552" s="152"/>
      <c r="BKU552" s="152"/>
      <c r="BKV552" s="152"/>
      <c r="BKW552" s="152"/>
      <c r="BKX552" s="152"/>
      <c r="BKY552" s="152"/>
      <c r="BKZ552" s="152"/>
      <c r="BLA552" s="152"/>
      <c r="BLB552" s="152"/>
      <c r="BLC552" s="152"/>
      <c r="BLD552" s="152"/>
      <c r="BLE552" s="152"/>
      <c r="BLF552" s="152"/>
      <c r="BLG552" s="152"/>
      <c r="BLH552" s="152"/>
      <c r="BLI552" s="152"/>
      <c r="BLJ552" s="152"/>
      <c r="BLK552" s="152"/>
      <c r="BLL552" s="152"/>
      <c r="BLM552" s="152"/>
      <c r="BLN552" s="152"/>
      <c r="BLO552" s="152"/>
      <c r="BLP552" s="152"/>
      <c r="BLQ552" s="152"/>
      <c r="BLR552" s="152"/>
      <c r="BLS552" s="152"/>
      <c r="BLT552" s="152"/>
      <c r="BLU552" s="152"/>
      <c r="BLV552" s="152"/>
      <c r="BLW552" s="152"/>
      <c r="BLX552" s="152"/>
      <c r="BLY552" s="152"/>
      <c r="BLZ552" s="152"/>
      <c r="BMA552" s="152"/>
      <c r="BMB552" s="152"/>
      <c r="BMC552" s="152"/>
      <c r="BMD552" s="152"/>
      <c r="BME552" s="152"/>
      <c r="BMF552" s="152"/>
      <c r="BMG552" s="152"/>
      <c r="BMH552" s="152"/>
      <c r="BMI552" s="152"/>
      <c r="BMJ552" s="152"/>
      <c r="BMK552" s="152"/>
      <c r="BML552" s="152"/>
      <c r="BMM552" s="152"/>
      <c r="BMN552" s="152"/>
      <c r="BMO552" s="152"/>
      <c r="BMP552" s="152"/>
      <c r="BMQ552" s="152"/>
      <c r="BMR552" s="152"/>
      <c r="BMS552" s="152"/>
      <c r="BMT552" s="152"/>
      <c r="BMU552" s="152"/>
      <c r="BMV552" s="152"/>
      <c r="BMW552" s="152"/>
      <c r="BMX552" s="152"/>
      <c r="BMY552" s="152"/>
      <c r="BMZ552" s="152"/>
      <c r="BNA552" s="152"/>
      <c r="BNB552" s="152"/>
      <c r="BNC552" s="152"/>
      <c r="BND552" s="152"/>
      <c r="BNE552" s="152"/>
      <c r="BNF552" s="152"/>
      <c r="BNG552" s="152"/>
      <c r="BNH552" s="152"/>
      <c r="BNI552" s="152"/>
      <c r="BNJ552" s="152"/>
      <c r="BNK552" s="152"/>
      <c r="BNL552" s="152"/>
      <c r="BNM552" s="152"/>
      <c r="BNN552" s="152"/>
      <c r="BNO552" s="152"/>
      <c r="BNP552" s="152"/>
      <c r="BNQ552" s="152"/>
      <c r="BNR552" s="152"/>
      <c r="BNS552" s="152"/>
      <c r="BNT552" s="152"/>
      <c r="BNU552" s="152"/>
      <c r="BNV552" s="152"/>
      <c r="BNW552" s="152"/>
      <c r="BNX552" s="152"/>
      <c r="BNY552" s="152"/>
      <c r="BNZ552" s="152"/>
      <c r="BOA552" s="152"/>
      <c r="BOB552" s="152"/>
      <c r="BOC552" s="152"/>
      <c r="BOD552" s="152"/>
      <c r="BOE552" s="152"/>
      <c r="BOF552" s="152"/>
      <c r="BOG552" s="152"/>
      <c r="BOH552" s="152"/>
      <c r="BOI552" s="152"/>
      <c r="BOJ552" s="152"/>
      <c r="BOK552" s="152"/>
      <c r="BOL552" s="152"/>
      <c r="BOM552" s="152"/>
      <c r="BON552" s="152"/>
      <c r="BOO552" s="152"/>
      <c r="BOP552" s="152"/>
      <c r="BOQ552" s="152"/>
      <c r="BOR552" s="152"/>
      <c r="BOS552" s="152"/>
      <c r="BOT552" s="152"/>
      <c r="BOU552" s="152"/>
      <c r="BOV552" s="152"/>
      <c r="BOW552" s="152"/>
      <c r="BOX552" s="152"/>
      <c r="BOY552" s="152"/>
      <c r="BOZ552" s="152"/>
      <c r="BPA552" s="152"/>
      <c r="BPB552" s="152"/>
      <c r="BPC552" s="152"/>
      <c r="BPD552" s="152"/>
      <c r="BPE552" s="152"/>
      <c r="BPF552" s="152"/>
      <c r="BPG552" s="152"/>
      <c r="BPH552" s="152"/>
      <c r="BPI552" s="152"/>
      <c r="BPJ552" s="152"/>
      <c r="BPK552" s="152"/>
      <c r="BPL552" s="152"/>
      <c r="BPM552" s="152"/>
      <c r="BPN552" s="152"/>
      <c r="BPO552" s="152"/>
      <c r="BPP552" s="152"/>
      <c r="BPQ552" s="152"/>
      <c r="BPR552" s="152"/>
      <c r="BPS552" s="152"/>
      <c r="BPT552" s="152"/>
      <c r="BPU552" s="152"/>
      <c r="BPV552" s="152"/>
      <c r="BPW552" s="152"/>
      <c r="BPX552" s="152"/>
      <c r="BPY552" s="152"/>
      <c r="BPZ552" s="152"/>
      <c r="BQA552" s="152"/>
      <c r="BQB552" s="152"/>
      <c r="BQC552" s="152"/>
      <c r="BQD552" s="152"/>
      <c r="BQE552" s="152"/>
      <c r="BQF552" s="152"/>
      <c r="BQG552" s="152"/>
      <c r="BQH552" s="152"/>
      <c r="BQI552" s="152"/>
      <c r="BQJ552" s="152"/>
      <c r="BQK552" s="152"/>
      <c r="BQL552" s="152"/>
      <c r="BQM552" s="152"/>
      <c r="BQN552" s="152"/>
      <c r="BQO552" s="152"/>
      <c r="BQP552" s="152"/>
      <c r="BQQ552" s="152"/>
      <c r="BQR552" s="152"/>
      <c r="BQS552" s="152"/>
      <c r="BQT552" s="152"/>
      <c r="BQU552" s="152"/>
      <c r="BQV552" s="152"/>
      <c r="BQW552" s="152"/>
      <c r="BQX552" s="152"/>
      <c r="BQY552" s="152"/>
      <c r="BQZ552" s="152"/>
      <c r="BRA552" s="152"/>
      <c r="BRB552" s="152"/>
      <c r="BRC552" s="152"/>
      <c r="BRD552" s="152"/>
      <c r="BRE552" s="152"/>
      <c r="BRF552" s="152"/>
      <c r="BRG552" s="152"/>
      <c r="BRH552" s="152"/>
      <c r="BRI552" s="152"/>
      <c r="BRJ552" s="152"/>
      <c r="BRK552" s="152"/>
      <c r="BRL552" s="152"/>
      <c r="BRM552" s="152"/>
      <c r="BRN552" s="152"/>
      <c r="BRO552" s="152"/>
      <c r="BRP552" s="152"/>
      <c r="BRQ552" s="152"/>
      <c r="BRR552" s="152"/>
      <c r="BRS552" s="152"/>
      <c r="BRT552" s="152"/>
      <c r="BRU552" s="152"/>
      <c r="BRV552" s="152"/>
      <c r="BRW552" s="152"/>
      <c r="BRX552" s="152"/>
      <c r="BRY552" s="152"/>
      <c r="BRZ552" s="152"/>
      <c r="BSA552" s="152"/>
      <c r="BSB552" s="152"/>
      <c r="BSC552" s="152"/>
      <c r="BSD552" s="152"/>
      <c r="BSE552" s="152"/>
      <c r="BSF552" s="152"/>
      <c r="BSG552" s="152"/>
      <c r="BSH552" s="152"/>
      <c r="BSI552" s="152"/>
      <c r="BSJ552" s="152"/>
      <c r="BSK552" s="152"/>
      <c r="BSL552" s="152"/>
      <c r="BSM552" s="152"/>
      <c r="BSN552" s="152"/>
      <c r="BSO552" s="152"/>
      <c r="BSP552" s="152"/>
      <c r="BSQ552" s="152"/>
      <c r="BSR552" s="152"/>
      <c r="BSS552" s="152"/>
      <c r="BST552" s="152"/>
      <c r="BSU552" s="152"/>
      <c r="BSV552" s="152"/>
      <c r="BSW552" s="152"/>
      <c r="BSX552" s="152"/>
      <c r="BSY552" s="152"/>
      <c r="BSZ552" s="152"/>
      <c r="BTA552" s="152"/>
      <c r="BTB552" s="152"/>
      <c r="BTC552" s="152"/>
      <c r="BTD552" s="152"/>
      <c r="BTE552" s="152"/>
      <c r="BTF552" s="152"/>
      <c r="BTG552" s="152"/>
      <c r="BTH552" s="152"/>
      <c r="BTI552" s="152"/>
      <c r="BTJ552" s="152"/>
      <c r="BTK552" s="152"/>
      <c r="BTL552" s="152"/>
      <c r="BTM552" s="152"/>
      <c r="BTN552" s="152"/>
      <c r="BTO552" s="152"/>
      <c r="BTP552" s="152"/>
      <c r="BTQ552" s="152"/>
      <c r="BTR552" s="152"/>
      <c r="BTS552" s="152"/>
      <c r="BTT552" s="152"/>
      <c r="BTU552" s="152"/>
      <c r="BTV552" s="152"/>
      <c r="BTW552" s="152"/>
      <c r="BTX552" s="152"/>
      <c r="BTY552" s="152"/>
      <c r="BTZ552" s="152"/>
      <c r="BUA552" s="152"/>
      <c r="BUB552" s="152"/>
      <c r="BUC552" s="152"/>
      <c r="BUD552" s="152"/>
      <c r="BUE552" s="152"/>
      <c r="BUF552" s="152"/>
      <c r="BUG552" s="152"/>
      <c r="BUH552" s="152"/>
      <c r="BUI552" s="152"/>
      <c r="BUJ552" s="152"/>
      <c r="BUK552" s="152"/>
      <c r="BUL552" s="152"/>
      <c r="BUM552" s="152"/>
      <c r="BUN552" s="152"/>
      <c r="BUO552" s="152"/>
      <c r="BUP552" s="152"/>
      <c r="BUQ552" s="152"/>
      <c r="BUR552" s="152"/>
      <c r="BUS552" s="152"/>
      <c r="BUT552" s="152"/>
      <c r="BUU552" s="152"/>
      <c r="BUV552" s="152"/>
      <c r="BUW552" s="152"/>
      <c r="BUX552" s="152"/>
      <c r="BUY552" s="152"/>
      <c r="BUZ552" s="152"/>
      <c r="BVA552" s="152"/>
      <c r="BVB552" s="152"/>
      <c r="BVC552" s="152"/>
      <c r="BVD552" s="152"/>
      <c r="BVE552" s="152"/>
      <c r="BVF552" s="152"/>
      <c r="BVG552" s="152"/>
      <c r="BVH552" s="152"/>
      <c r="BVI552" s="152"/>
      <c r="BVJ552" s="152"/>
      <c r="BVK552" s="152"/>
      <c r="BVL552" s="152"/>
      <c r="BVM552" s="152"/>
      <c r="BVN552" s="152"/>
      <c r="BVO552" s="152"/>
      <c r="BVP552" s="152"/>
      <c r="BVQ552" s="152"/>
      <c r="BVR552" s="152"/>
      <c r="BVS552" s="152"/>
      <c r="BVT552" s="152"/>
      <c r="BVU552" s="152"/>
      <c r="BVV552" s="152"/>
      <c r="BVW552" s="152"/>
      <c r="BVX552" s="152"/>
      <c r="BVY552" s="152"/>
      <c r="BVZ552" s="152"/>
      <c r="BWA552" s="152"/>
      <c r="BWB552" s="152"/>
      <c r="BWC552" s="152"/>
      <c r="BWD552" s="152"/>
      <c r="BWE552" s="152"/>
      <c r="BWF552" s="152"/>
      <c r="BWG552" s="152"/>
      <c r="BWH552" s="152"/>
      <c r="BWI552" s="152"/>
      <c r="BWJ552" s="152"/>
      <c r="BWK552" s="152"/>
      <c r="BWL552" s="152"/>
      <c r="BWM552" s="152"/>
      <c r="BWN552" s="152"/>
      <c r="BWO552" s="152"/>
      <c r="BWP552" s="152"/>
      <c r="BWQ552" s="152"/>
      <c r="BWR552" s="152"/>
      <c r="BWS552" s="152"/>
      <c r="BWT552" s="152"/>
      <c r="BWU552" s="152"/>
      <c r="BWV552" s="152"/>
      <c r="BWW552" s="152"/>
      <c r="BWX552" s="152"/>
      <c r="BWY552" s="152"/>
      <c r="BWZ552" s="152"/>
      <c r="BXA552" s="152"/>
      <c r="BXB552" s="152"/>
      <c r="BXC552" s="152"/>
      <c r="BXD552" s="152"/>
      <c r="BXE552" s="152"/>
      <c r="BXF552" s="152"/>
      <c r="BXG552" s="152"/>
      <c r="BXH552" s="152"/>
      <c r="BXI552" s="152"/>
      <c r="BXJ552" s="152"/>
      <c r="BXK552" s="152"/>
      <c r="BXL552" s="152"/>
      <c r="BXM552" s="152"/>
      <c r="BXN552" s="152"/>
      <c r="BXO552" s="152"/>
      <c r="BXP552" s="152"/>
      <c r="BXQ552" s="152"/>
      <c r="BXR552" s="152"/>
      <c r="BXS552" s="152"/>
      <c r="BXT552" s="152"/>
      <c r="BXU552" s="152"/>
      <c r="BXV552" s="152"/>
      <c r="BXW552" s="152"/>
      <c r="BXX552" s="152"/>
      <c r="BXY552" s="152"/>
      <c r="BXZ552" s="152"/>
      <c r="BYA552" s="152"/>
      <c r="BYB552" s="152"/>
      <c r="BYC552" s="152"/>
      <c r="BYD552" s="152"/>
      <c r="BYE552" s="152"/>
      <c r="BYF552" s="152"/>
      <c r="BYG552" s="152"/>
      <c r="BYH552" s="152"/>
      <c r="BYI552" s="152"/>
      <c r="BYJ552" s="152"/>
      <c r="BYK552" s="152"/>
      <c r="BYL552" s="152"/>
      <c r="BYM552" s="152"/>
      <c r="BYN552" s="152"/>
      <c r="BYO552" s="152"/>
      <c r="BYP552" s="152"/>
      <c r="BYQ552" s="152"/>
      <c r="BYR552" s="152"/>
      <c r="BYS552" s="152"/>
      <c r="BYT552" s="152"/>
      <c r="BYU552" s="152"/>
      <c r="BYV552" s="152"/>
      <c r="BYW552" s="152"/>
      <c r="BYX552" s="152"/>
      <c r="BYY552" s="152"/>
      <c r="BYZ552" s="152"/>
      <c r="BZA552" s="152"/>
      <c r="BZB552" s="152"/>
      <c r="BZC552" s="152"/>
      <c r="BZD552" s="152"/>
      <c r="BZE552" s="152"/>
      <c r="BZF552" s="152"/>
      <c r="BZG552" s="152"/>
      <c r="BZH552" s="152"/>
      <c r="BZI552" s="152"/>
      <c r="BZJ552" s="152"/>
      <c r="BZK552" s="152"/>
      <c r="BZL552" s="152"/>
      <c r="BZM552" s="152"/>
      <c r="BZN552" s="152"/>
      <c r="BZO552" s="152"/>
      <c r="BZP552" s="152"/>
      <c r="BZQ552" s="152"/>
      <c r="BZR552" s="152"/>
      <c r="BZS552" s="152"/>
      <c r="BZT552" s="152"/>
      <c r="BZU552" s="152"/>
      <c r="BZV552" s="152"/>
      <c r="BZW552" s="152"/>
      <c r="BZX552" s="152"/>
      <c r="BZY552" s="152"/>
      <c r="BZZ552" s="152"/>
      <c r="CAA552" s="152"/>
      <c r="CAB552" s="152"/>
      <c r="CAC552" s="152"/>
      <c r="CAD552" s="152"/>
      <c r="CAE552" s="152"/>
      <c r="CAF552" s="152"/>
      <c r="CAG552" s="152"/>
      <c r="CAH552" s="152"/>
      <c r="CAI552" s="152"/>
      <c r="CAJ552" s="152"/>
      <c r="CAK552" s="152"/>
      <c r="CAL552" s="152"/>
      <c r="CAM552" s="152"/>
      <c r="CAN552" s="152"/>
      <c r="CAO552" s="152"/>
      <c r="CAP552" s="152"/>
      <c r="CAQ552" s="152"/>
      <c r="CAR552" s="152"/>
      <c r="CAS552" s="152"/>
      <c r="CAT552" s="152"/>
      <c r="CAU552" s="152"/>
      <c r="CAV552" s="152"/>
      <c r="CAW552" s="152"/>
      <c r="CAX552" s="152"/>
      <c r="CAY552" s="152"/>
      <c r="CAZ552" s="152"/>
      <c r="CBA552" s="152"/>
      <c r="CBB552" s="152"/>
      <c r="CBC552" s="152"/>
      <c r="CBD552" s="152"/>
      <c r="CBE552" s="152"/>
      <c r="CBF552" s="152"/>
      <c r="CBG552" s="152"/>
      <c r="CBH552" s="152"/>
      <c r="CBI552" s="152"/>
      <c r="CBJ552" s="152"/>
      <c r="CBK552" s="152"/>
      <c r="CBL552" s="152"/>
      <c r="CBM552" s="152"/>
      <c r="CBN552" s="152"/>
      <c r="CBO552" s="152"/>
      <c r="CBP552" s="152"/>
      <c r="CBQ552" s="152"/>
      <c r="CBR552" s="152"/>
      <c r="CBS552" s="152"/>
      <c r="CBT552" s="152"/>
      <c r="CBU552" s="152"/>
      <c r="CBV552" s="152"/>
      <c r="CBW552" s="152"/>
      <c r="CBX552" s="152"/>
      <c r="CBY552" s="152"/>
      <c r="CBZ552" s="152"/>
      <c r="CCA552" s="152"/>
      <c r="CCB552" s="152"/>
      <c r="CCC552" s="152"/>
      <c r="CCD552" s="152"/>
      <c r="CCE552" s="152"/>
      <c r="CCF552" s="152"/>
      <c r="CCG552" s="152"/>
      <c r="CCH552" s="152"/>
      <c r="CCI552" s="152"/>
      <c r="CCJ552" s="152"/>
      <c r="CCK552" s="152"/>
      <c r="CCL552" s="152"/>
      <c r="CCM552" s="152"/>
      <c r="CCN552" s="152"/>
      <c r="CCO552" s="152"/>
      <c r="CCP552" s="152"/>
      <c r="CCQ552" s="152"/>
      <c r="CCR552" s="152"/>
      <c r="CCS552" s="152"/>
      <c r="CCT552" s="152"/>
      <c r="CCU552" s="152"/>
      <c r="CCV552" s="152"/>
      <c r="CCW552" s="152"/>
      <c r="CCX552" s="152"/>
      <c r="CCY552" s="152"/>
      <c r="CCZ552" s="152"/>
      <c r="CDA552" s="152"/>
      <c r="CDB552" s="152"/>
      <c r="CDC552" s="152"/>
      <c r="CDD552" s="152"/>
      <c r="CDE552" s="152"/>
      <c r="CDF552" s="152"/>
      <c r="CDG552" s="152"/>
      <c r="CDH552" s="152"/>
      <c r="CDI552" s="152"/>
      <c r="CDJ552" s="152"/>
      <c r="CDK552" s="152"/>
      <c r="CDL552" s="152"/>
      <c r="CDM552" s="152"/>
      <c r="CDN552" s="152"/>
      <c r="CDO552" s="152"/>
      <c r="CDP552" s="152"/>
      <c r="CDQ552" s="152"/>
      <c r="CDR552" s="152"/>
      <c r="CDS552" s="152"/>
      <c r="CDT552" s="152"/>
      <c r="CDU552" s="152"/>
      <c r="CDV552" s="152"/>
      <c r="CDW552" s="152"/>
      <c r="CDX552" s="152"/>
      <c r="CDY552" s="152"/>
      <c r="CDZ552" s="152"/>
      <c r="CEA552" s="152"/>
      <c r="CEB552" s="152"/>
      <c r="CEC552" s="152"/>
      <c r="CED552" s="152"/>
      <c r="CEE552" s="152"/>
      <c r="CEF552" s="152"/>
      <c r="CEG552" s="152"/>
      <c r="CEH552" s="152"/>
      <c r="CEI552" s="152"/>
      <c r="CEJ552" s="152"/>
      <c r="CEK552" s="152"/>
      <c r="CEL552" s="152"/>
      <c r="CEM552" s="152"/>
      <c r="CEN552" s="152"/>
      <c r="CEO552" s="152"/>
      <c r="CEP552" s="152"/>
      <c r="CEQ552" s="152"/>
      <c r="CER552" s="152"/>
      <c r="CES552" s="152"/>
      <c r="CET552" s="152"/>
      <c r="CEU552" s="152"/>
      <c r="CEV552" s="152"/>
      <c r="CEW552" s="152"/>
      <c r="CEX552" s="152"/>
      <c r="CEY552" s="152"/>
      <c r="CEZ552" s="152"/>
      <c r="CFA552" s="152"/>
      <c r="CFB552" s="152"/>
      <c r="CFC552" s="152"/>
      <c r="CFD552" s="152"/>
      <c r="CFE552" s="152"/>
      <c r="CFF552" s="152"/>
      <c r="CFG552" s="152"/>
      <c r="CFH552" s="152"/>
      <c r="CFI552" s="152"/>
      <c r="CFJ552" s="152"/>
      <c r="CFK552" s="152"/>
      <c r="CFL552" s="152"/>
      <c r="CFM552" s="152"/>
      <c r="CFN552" s="152"/>
      <c r="CFO552" s="152"/>
      <c r="CFP552" s="152"/>
      <c r="CFQ552" s="152"/>
      <c r="CFR552" s="152"/>
      <c r="CFS552" s="152"/>
      <c r="CFT552" s="152"/>
      <c r="CFU552" s="152"/>
      <c r="CFV552" s="152"/>
      <c r="CFW552" s="152"/>
      <c r="CFX552" s="152"/>
      <c r="CFY552" s="152"/>
      <c r="CFZ552" s="152"/>
      <c r="CGA552" s="152"/>
      <c r="CGB552" s="152"/>
      <c r="CGC552" s="152"/>
      <c r="CGD552" s="152"/>
      <c r="CGE552" s="152"/>
      <c r="CGF552" s="152"/>
      <c r="CGG552" s="152"/>
      <c r="CGH552" s="152"/>
      <c r="CGI552" s="152"/>
      <c r="CGJ552" s="152"/>
      <c r="CGK552" s="152"/>
      <c r="CGL552" s="152"/>
      <c r="CGM552" s="152"/>
      <c r="CGN552" s="152"/>
      <c r="CGO552" s="152"/>
      <c r="CGP552" s="152"/>
      <c r="CGQ552" s="152"/>
      <c r="CGR552" s="152"/>
      <c r="CGS552" s="152"/>
      <c r="CGT552" s="152"/>
      <c r="CGU552" s="152"/>
      <c r="CGV552" s="152"/>
      <c r="CGW552" s="152"/>
      <c r="CGX552" s="152"/>
      <c r="CGY552" s="152"/>
      <c r="CGZ552" s="152"/>
      <c r="CHA552" s="152"/>
      <c r="CHB552" s="152"/>
      <c r="CHC552" s="152"/>
      <c r="CHD552" s="152"/>
      <c r="CHE552" s="152"/>
      <c r="CHF552" s="152"/>
      <c r="CHG552" s="152"/>
      <c r="CHH552" s="152"/>
      <c r="CHI552" s="152"/>
      <c r="CHJ552" s="152"/>
      <c r="CHK552" s="152"/>
      <c r="CHL552" s="152"/>
      <c r="CHM552" s="152"/>
      <c r="CHN552" s="152"/>
      <c r="CHO552" s="152"/>
      <c r="CHP552" s="152"/>
      <c r="CHQ552" s="152"/>
      <c r="CHR552" s="152"/>
      <c r="CHS552" s="152"/>
      <c r="CHT552" s="152"/>
      <c r="CHU552" s="152"/>
      <c r="CHV552" s="152"/>
      <c r="CHW552" s="152"/>
      <c r="CHX552" s="152"/>
      <c r="CHY552" s="152"/>
      <c r="CHZ552" s="152"/>
      <c r="CIA552" s="152"/>
      <c r="CIB552" s="152"/>
      <c r="CIC552" s="152"/>
      <c r="CID552" s="152"/>
      <c r="CIE552" s="152"/>
      <c r="CIF552" s="152"/>
      <c r="CIG552" s="152"/>
      <c r="CIH552" s="152"/>
      <c r="CII552" s="152"/>
      <c r="CIJ552" s="152"/>
      <c r="CIK552" s="152"/>
      <c r="CIL552" s="152"/>
      <c r="CIM552" s="152"/>
      <c r="CIN552" s="152"/>
      <c r="CIO552" s="152"/>
      <c r="CIP552" s="152"/>
      <c r="CIQ552" s="152"/>
      <c r="CIR552" s="152"/>
      <c r="CIS552" s="152"/>
      <c r="CIT552" s="152"/>
      <c r="CIU552" s="152"/>
      <c r="CIV552" s="152"/>
      <c r="CIW552" s="152"/>
      <c r="CIX552" s="152"/>
      <c r="CIY552" s="152"/>
      <c r="CIZ552" s="152"/>
      <c r="CJA552" s="152"/>
      <c r="CJB552" s="152"/>
      <c r="CJC552" s="152"/>
      <c r="CJD552" s="152"/>
      <c r="CJE552" s="152"/>
      <c r="CJF552" s="152"/>
      <c r="CJG552" s="152"/>
      <c r="CJH552" s="152"/>
      <c r="CJI552" s="152"/>
      <c r="CJJ552" s="152"/>
      <c r="CJK552" s="152"/>
      <c r="CJL552" s="152"/>
      <c r="CJM552" s="152"/>
      <c r="CJN552" s="152"/>
      <c r="CJO552" s="152"/>
      <c r="CJP552" s="152"/>
      <c r="CJQ552" s="152"/>
      <c r="CJR552" s="152"/>
      <c r="CJS552" s="152"/>
      <c r="CJT552" s="152"/>
      <c r="CJU552" s="152"/>
      <c r="CJV552" s="152"/>
      <c r="CJW552" s="152"/>
      <c r="CJX552" s="152"/>
      <c r="CJY552" s="152"/>
      <c r="CJZ552" s="152"/>
      <c r="CKA552" s="152"/>
      <c r="CKB552" s="152"/>
      <c r="CKC552" s="152"/>
      <c r="CKD552" s="152"/>
      <c r="CKE552" s="152"/>
      <c r="CKF552" s="152"/>
      <c r="CKG552" s="152"/>
      <c r="CKH552" s="152"/>
      <c r="CKI552" s="152"/>
      <c r="CKJ552" s="152"/>
      <c r="CKK552" s="152"/>
      <c r="CKL552" s="152"/>
      <c r="CKM552" s="152"/>
      <c r="CKN552" s="152"/>
      <c r="CKO552" s="152"/>
      <c r="CKP552" s="152"/>
      <c r="CKQ552" s="152"/>
      <c r="CKR552" s="152"/>
      <c r="CKS552" s="152"/>
      <c r="CKT552" s="152"/>
      <c r="CKU552" s="152"/>
      <c r="CKV552" s="152"/>
      <c r="CKW552" s="152"/>
      <c r="CKX552" s="152"/>
      <c r="CKY552" s="152"/>
      <c r="CKZ552" s="152"/>
      <c r="CLA552" s="152"/>
      <c r="CLB552" s="152"/>
      <c r="CLC552" s="152"/>
      <c r="CLD552" s="152"/>
      <c r="CLE552" s="152"/>
      <c r="CLF552" s="152"/>
      <c r="CLG552" s="152"/>
      <c r="CLH552" s="152"/>
      <c r="CLI552" s="152"/>
      <c r="CLJ552" s="152"/>
      <c r="CLK552" s="152"/>
      <c r="CLL552" s="152"/>
      <c r="CLM552" s="152"/>
      <c r="CLN552" s="152"/>
      <c r="CLO552" s="152"/>
      <c r="CLP552" s="152"/>
      <c r="CLQ552" s="152"/>
      <c r="CLR552" s="152"/>
      <c r="CLS552" s="152"/>
      <c r="CLT552" s="152"/>
      <c r="CLU552" s="152"/>
      <c r="CLV552" s="152"/>
      <c r="CLW552" s="152"/>
      <c r="CLX552" s="152"/>
      <c r="CLY552" s="152"/>
      <c r="CLZ552" s="152"/>
      <c r="CMA552" s="152"/>
      <c r="CMB552" s="152"/>
      <c r="CMC552" s="152"/>
      <c r="CMD552" s="152"/>
      <c r="CME552" s="152"/>
      <c r="CMF552" s="152"/>
      <c r="CMG552" s="152"/>
      <c r="CMH552" s="152"/>
      <c r="CMI552" s="152"/>
      <c r="CMJ552" s="152"/>
      <c r="CMK552" s="152"/>
      <c r="CML552" s="152"/>
      <c r="CMM552" s="152"/>
      <c r="CMN552" s="152"/>
      <c r="CMO552" s="152"/>
      <c r="CMP552" s="152"/>
      <c r="CMQ552" s="152"/>
      <c r="CMR552" s="152"/>
      <c r="CMS552" s="152"/>
      <c r="CMT552" s="152"/>
      <c r="CMU552" s="152"/>
      <c r="CMV552" s="152"/>
      <c r="CMW552" s="152"/>
      <c r="CMX552" s="152"/>
      <c r="CMY552" s="152"/>
      <c r="CMZ552" s="152"/>
      <c r="CNA552" s="152"/>
      <c r="CNB552" s="152"/>
      <c r="CNC552" s="152"/>
      <c r="CND552" s="152"/>
      <c r="CNE552" s="152"/>
      <c r="CNF552" s="152"/>
      <c r="CNG552" s="152"/>
      <c r="CNH552" s="152"/>
      <c r="CNI552" s="152"/>
      <c r="CNJ552" s="152"/>
      <c r="CNK552" s="152"/>
      <c r="CNL552" s="152"/>
      <c r="CNM552" s="152"/>
      <c r="CNN552" s="152"/>
      <c r="CNO552" s="152"/>
      <c r="CNP552" s="152"/>
      <c r="CNQ552" s="152"/>
      <c r="CNR552" s="152"/>
      <c r="CNS552" s="152"/>
      <c r="CNT552" s="152"/>
      <c r="CNU552" s="152"/>
      <c r="CNV552" s="152"/>
      <c r="CNW552" s="152"/>
      <c r="CNX552" s="152"/>
      <c r="CNY552" s="152"/>
      <c r="CNZ552" s="152"/>
      <c r="COA552" s="152"/>
      <c r="COB552" s="152"/>
      <c r="COC552" s="152"/>
      <c r="COD552" s="152"/>
      <c r="COE552" s="152"/>
      <c r="COF552" s="152"/>
      <c r="COG552" s="152"/>
      <c r="COH552" s="152"/>
      <c r="COI552" s="152"/>
      <c r="COJ552" s="152"/>
      <c r="COK552" s="152"/>
      <c r="COL552" s="152"/>
      <c r="COM552" s="152"/>
      <c r="CON552" s="152"/>
      <c r="COO552" s="152"/>
      <c r="COP552" s="152"/>
      <c r="COQ552" s="152"/>
      <c r="COR552" s="152"/>
      <c r="COS552" s="152"/>
      <c r="COT552" s="152"/>
      <c r="COU552" s="152"/>
      <c r="COV552" s="152"/>
      <c r="COW552" s="152"/>
      <c r="COX552" s="152"/>
      <c r="COY552" s="152"/>
      <c r="COZ552" s="152"/>
      <c r="CPA552" s="152"/>
      <c r="CPB552" s="152"/>
      <c r="CPC552" s="152"/>
      <c r="CPD552" s="152"/>
      <c r="CPE552" s="152"/>
      <c r="CPF552" s="152"/>
      <c r="CPG552" s="152"/>
      <c r="CPH552" s="152"/>
      <c r="CPI552" s="152"/>
      <c r="CPJ552" s="152"/>
      <c r="CPK552" s="152"/>
      <c r="CPL552" s="152"/>
      <c r="CPM552" s="152"/>
      <c r="CPN552" s="152"/>
      <c r="CPO552" s="152"/>
      <c r="CPP552" s="152"/>
      <c r="CPQ552" s="152"/>
      <c r="CPR552" s="152"/>
      <c r="CPS552" s="152"/>
      <c r="CPT552" s="152"/>
      <c r="CPU552" s="152"/>
      <c r="CPV552" s="152"/>
      <c r="CPW552" s="152"/>
      <c r="CPX552" s="152"/>
      <c r="CPY552" s="152"/>
      <c r="CPZ552" s="152"/>
      <c r="CQA552" s="152"/>
      <c r="CQB552" s="152"/>
      <c r="CQC552" s="152"/>
      <c r="CQD552" s="152"/>
      <c r="CQE552" s="152"/>
      <c r="CQF552" s="152"/>
      <c r="CQG552" s="152"/>
      <c r="CQH552" s="152"/>
      <c r="CQI552" s="152"/>
      <c r="CQJ552" s="152"/>
      <c r="CQK552" s="152"/>
      <c r="CQL552" s="152"/>
      <c r="CQM552" s="152"/>
      <c r="CQN552" s="152"/>
      <c r="CQO552" s="152"/>
      <c r="CQP552" s="152"/>
      <c r="CQQ552" s="152"/>
      <c r="CQR552" s="152"/>
      <c r="CQS552" s="152"/>
      <c r="CQT552" s="152"/>
      <c r="CQU552" s="152"/>
      <c r="CQV552" s="152"/>
      <c r="CQW552" s="152"/>
      <c r="CQX552" s="152"/>
      <c r="CQY552" s="152"/>
      <c r="CQZ552" s="152"/>
      <c r="CRA552" s="152"/>
      <c r="CRB552" s="152"/>
      <c r="CRC552" s="152"/>
      <c r="CRD552" s="152"/>
      <c r="CRE552" s="152"/>
      <c r="CRF552" s="152"/>
      <c r="CRG552" s="152"/>
      <c r="CRH552" s="152"/>
      <c r="CRI552" s="152"/>
      <c r="CRJ552" s="152"/>
      <c r="CRK552" s="152"/>
      <c r="CRL552" s="152"/>
      <c r="CRM552" s="152"/>
      <c r="CRN552" s="152"/>
      <c r="CRO552" s="152"/>
      <c r="CRP552" s="152"/>
      <c r="CRQ552" s="152"/>
      <c r="CRR552" s="152"/>
      <c r="CRS552" s="152"/>
      <c r="CRT552" s="152"/>
      <c r="CRU552" s="152"/>
      <c r="CRV552" s="152"/>
      <c r="CRW552" s="152"/>
      <c r="CRX552" s="152"/>
      <c r="CRY552" s="152"/>
      <c r="CRZ552" s="152"/>
      <c r="CSA552" s="152"/>
      <c r="CSB552" s="152"/>
      <c r="CSC552" s="152"/>
      <c r="CSD552" s="152"/>
      <c r="CSE552" s="152"/>
      <c r="CSF552" s="152"/>
      <c r="CSG552" s="152"/>
      <c r="CSH552" s="152"/>
      <c r="CSI552" s="152"/>
      <c r="CSJ552" s="152"/>
      <c r="CSK552" s="152"/>
      <c r="CSL552" s="152"/>
      <c r="CSM552" s="152"/>
      <c r="CSN552" s="152"/>
      <c r="CSO552" s="152"/>
      <c r="CSP552" s="152"/>
      <c r="CSQ552" s="152"/>
      <c r="CSR552" s="152"/>
      <c r="CSS552" s="152"/>
      <c r="CST552" s="152"/>
      <c r="CSU552" s="152"/>
      <c r="CSV552" s="152"/>
      <c r="CSW552" s="152"/>
      <c r="CSX552" s="152"/>
      <c r="CSY552" s="152"/>
      <c r="CSZ552" s="152"/>
      <c r="CTA552" s="152"/>
      <c r="CTB552" s="152"/>
      <c r="CTC552" s="152"/>
      <c r="CTD552" s="152"/>
      <c r="CTE552" s="152"/>
      <c r="CTF552" s="152"/>
      <c r="CTG552" s="152"/>
      <c r="CTH552" s="152"/>
      <c r="CTI552" s="152"/>
      <c r="CTJ552" s="152"/>
      <c r="CTK552" s="152"/>
      <c r="CTL552" s="152"/>
      <c r="CTM552" s="152"/>
      <c r="CTN552" s="152"/>
      <c r="CTO552" s="152"/>
      <c r="CTP552" s="152"/>
      <c r="CTQ552" s="152"/>
      <c r="CTR552" s="152"/>
      <c r="CTS552" s="152"/>
      <c r="CTT552" s="152"/>
      <c r="CTU552" s="152"/>
      <c r="CTV552" s="152"/>
      <c r="CTW552" s="152"/>
      <c r="CTX552" s="152"/>
      <c r="CTY552" s="152"/>
      <c r="CTZ552" s="152"/>
      <c r="CUA552" s="152"/>
      <c r="CUB552" s="152"/>
      <c r="CUC552" s="152"/>
      <c r="CUD552" s="152"/>
      <c r="CUE552" s="152"/>
      <c r="CUF552" s="152"/>
      <c r="CUG552" s="152"/>
      <c r="CUH552" s="152"/>
      <c r="CUI552" s="152"/>
      <c r="CUJ552" s="152"/>
      <c r="CUK552" s="152"/>
      <c r="CUL552" s="152"/>
      <c r="CUM552" s="152"/>
      <c r="CUN552" s="152"/>
      <c r="CUO552" s="152"/>
      <c r="CUP552" s="152"/>
      <c r="CUQ552" s="152"/>
      <c r="CUR552" s="152"/>
      <c r="CUS552" s="152"/>
      <c r="CUT552" s="152"/>
      <c r="CUU552" s="152"/>
      <c r="CUV552" s="152"/>
      <c r="CUW552" s="152"/>
      <c r="CUX552" s="152"/>
      <c r="CUY552" s="152"/>
      <c r="CUZ552" s="152"/>
      <c r="CVA552" s="152"/>
      <c r="CVB552" s="152"/>
      <c r="CVC552" s="152"/>
      <c r="CVD552" s="152"/>
      <c r="CVE552" s="152"/>
      <c r="CVF552" s="152"/>
      <c r="CVG552" s="152"/>
      <c r="CVH552" s="152"/>
      <c r="CVI552" s="152"/>
      <c r="CVJ552" s="152"/>
      <c r="CVK552" s="152"/>
      <c r="CVL552" s="152"/>
      <c r="CVM552" s="152"/>
      <c r="CVN552" s="152"/>
      <c r="CVO552" s="152"/>
      <c r="CVP552" s="152"/>
      <c r="CVQ552" s="152"/>
      <c r="CVR552" s="152"/>
      <c r="CVS552" s="152"/>
      <c r="CVT552" s="152"/>
      <c r="CVU552" s="152"/>
      <c r="CVV552" s="152"/>
      <c r="CVW552" s="152"/>
      <c r="CVX552" s="152"/>
      <c r="CVY552" s="152"/>
      <c r="CVZ552" s="152"/>
      <c r="CWA552" s="152"/>
      <c r="CWB552" s="152"/>
      <c r="CWC552" s="152"/>
      <c r="CWD552" s="152"/>
      <c r="CWE552" s="152"/>
      <c r="CWF552" s="152"/>
      <c r="CWG552" s="152"/>
      <c r="CWH552" s="152"/>
      <c r="CWI552" s="152"/>
      <c r="CWJ552" s="152"/>
      <c r="CWK552" s="152"/>
      <c r="CWL552" s="152"/>
      <c r="CWM552" s="152"/>
      <c r="CWN552" s="152"/>
      <c r="CWO552" s="152"/>
      <c r="CWP552" s="152"/>
      <c r="CWQ552" s="152"/>
      <c r="CWR552" s="152"/>
      <c r="CWS552" s="152"/>
      <c r="CWT552" s="152"/>
      <c r="CWU552" s="152"/>
      <c r="CWV552" s="152"/>
      <c r="CWW552" s="152"/>
      <c r="CWX552" s="152"/>
      <c r="CWY552" s="152"/>
      <c r="CWZ552" s="152"/>
      <c r="CXA552" s="152"/>
      <c r="CXB552" s="152"/>
      <c r="CXC552" s="152"/>
      <c r="CXD552" s="152"/>
      <c r="CXE552" s="152"/>
      <c r="CXF552" s="152"/>
      <c r="CXG552" s="152"/>
      <c r="CXH552" s="152"/>
      <c r="CXI552" s="152"/>
      <c r="CXJ552" s="152"/>
      <c r="CXK552" s="152"/>
      <c r="CXL552" s="152"/>
      <c r="CXM552" s="152"/>
      <c r="CXN552" s="152"/>
      <c r="CXO552" s="152"/>
      <c r="CXP552" s="152"/>
      <c r="CXQ552" s="152"/>
      <c r="CXR552" s="152"/>
      <c r="CXS552" s="152"/>
      <c r="CXT552" s="152"/>
      <c r="CXU552" s="152"/>
      <c r="CXV552" s="152"/>
      <c r="CXW552" s="152"/>
      <c r="CXX552" s="152"/>
      <c r="CXY552" s="152"/>
      <c r="CXZ552" s="152"/>
      <c r="CYA552" s="152"/>
      <c r="CYB552" s="152"/>
      <c r="CYC552" s="152"/>
      <c r="CYD552" s="152"/>
      <c r="CYE552" s="152"/>
      <c r="CYF552" s="152"/>
      <c r="CYG552" s="152"/>
      <c r="CYH552" s="152"/>
      <c r="CYI552" s="152"/>
      <c r="CYJ552" s="152"/>
      <c r="CYK552" s="152"/>
      <c r="CYL552" s="152"/>
      <c r="CYM552" s="152"/>
      <c r="CYN552" s="152"/>
      <c r="CYO552" s="152"/>
      <c r="CYP552" s="152"/>
      <c r="CYQ552" s="152"/>
      <c r="CYR552" s="152"/>
      <c r="CYS552" s="152"/>
      <c r="CYT552" s="152"/>
      <c r="CYU552" s="152"/>
      <c r="CYV552" s="152"/>
      <c r="CYW552" s="152"/>
      <c r="CYX552" s="152"/>
      <c r="CYY552" s="152"/>
      <c r="CYZ552" s="152"/>
      <c r="CZA552" s="152"/>
      <c r="CZB552" s="152"/>
      <c r="CZC552" s="152"/>
      <c r="CZD552" s="152"/>
      <c r="CZE552" s="152"/>
      <c r="CZF552" s="152"/>
      <c r="CZG552" s="152"/>
      <c r="CZH552" s="152"/>
      <c r="CZI552" s="152"/>
      <c r="CZJ552" s="152"/>
      <c r="CZK552" s="152"/>
      <c r="CZL552" s="152"/>
      <c r="CZM552" s="152"/>
      <c r="CZN552" s="152"/>
      <c r="CZO552" s="152"/>
      <c r="CZP552" s="152"/>
      <c r="CZQ552" s="152"/>
      <c r="CZR552" s="152"/>
      <c r="CZS552" s="152"/>
      <c r="CZT552" s="152"/>
      <c r="CZU552" s="152"/>
      <c r="CZV552" s="152"/>
      <c r="CZW552" s="152"/>
      <c r="CZX552" s="152"/>
      <c r="CZY552" s="152"/>
      <c r="CZZ552" s="152"/>
      <c r="DAA552" s="152"/>
      <c r="DAB552" s="152"/>
      <c r="DAC552" s="152"/>
      <c r="DAD552" s="152"/>
      <c r="DAE552" s="152"/>
      <c r="DAF552" s="152"/>
      <c r="DAG552" s="152"/>
      <c r="DAH552" s="152"/>
      <c r="DAI552" s="152"/>
      <c r="DAJ552" s="152"/>
      <c r="DAK552" s="152"/>
      <c r="DAL552" s="152"/>
      <c r="DAM552" s="152"/>
      <c r="DAN552" s="152"/>
      <c r="DAO552" s="152"/>
      <c r="DAP552" s="152"/>
      <c r="DAQ552" s="152"/>
      <c r="DAR552" s="152"/>
      <c r="DAS552" s="152"/>
      <c r="DAT552" s="152"/>
      <c r="DAU552" s="152"/>
      <c r="DAV552" s="152"/>
      <c r="DAW552" s="152"/>
      <c r="DAX552" s="152"/>
      <c r="DAY552" s="152"/>
      <c r="DAZ552" s="152"/>
      <c r="DBA552" s="152"/>
      <c r="DBB552" s="152"/>
      <c r="DBC552" s="152"/>
      <c r="DBD552" s="152"/>
      <c r="DBE552" s="152"/>
      <c r="DBF552" s="152"/>
      <c r="DBG552" s="152"/>
      <c r="DBH552" s="152"/>
      <c r="DBI552" s="152"/>
      <c r="DBJ552" s="152"/>
      <c r="DBK552" s="152"/>
      <c r="DBL552" s="152"/>
      <c r="DBM552" s="152"/>
      <c r="DBN552" s="152"/>
      <c r="DBO552" s="152"/>
      <c r="DBP552" s="152"/>
      <c r="DBQ552" s="152"/>
      <c r="DBR552" s="152"/>
      <c r="DBS552" s="152"/>
      <c r="DBT552" s="152"/>
      <c r="DBU552" s="152"/>
      <c r="DBV552" s="152"/>
      <c r="DBW552" s="152"/>
      <c r="DBX552" s="152"/>
      <c r="DBY552" s="152"/>
      <c r="DBZ552" s="152"/>
      <c r="DCA552" s="152"/>
      <c r="DCB552" s="152"/>
      <c r="DCC552" s="152"/>
      <c r="DCD552" s="152"/>
      <c r="DCE552" s="152"/>
      <c r="DCF552" s="152"/>
      <c r="DCG552" s="152"/>
      <c r="DCH552" s="152"/>
      <c r="DCI552" s="152"/>
      <c r="DCJ552" s="152"/>
      <c r="DCK552" s="152"/>
      <c r="DCL552" s="152"/>
      <c r="DCM552" s="152"/>
      <c r="DCN552" s="152"/>
      <c r="DCO552" s="152"/>
      <c r="DCP552" s="152"/>
      <c r="DCQ552" s="152"/>
      <c r="DCR552" s="152"/>
      <c r="DCS552" s="152"/>
      <c r="DCT552" s="152"/>
      <c r="DCU552" s="152"/>
      <c r="DCV552" s="152"/>
      <c r="DCW552" s="152"/>
      <c r="DCX552" s="152"/>
      <c r="DCY552" s="152"/>
      <c r="DCZ552" s="152"/>
      <c r="DDA552" s="152"/>
      <c r="DDB552" s="152"/>
      <c r="DDC552" s="152"/>
      <c r="DDD552" s="152"/>
      <c r="DDE552" s="152"/>
      <c r="DDF552" s="152"/>
      <c r="DDG552" s="152"/>
      <c r="DDH552" s="152"/>
      <c r="DDI552" s="152"/>
      <c r="DDJ552" s="152"/>
      <c r="DDK552" s="152"/>
      <c r="DDL552" s="152"/>
      <c r="DDM552" s="152"/>
      <c r="DDN552" s="152"/>
      <c r="DDO552" s="152"/>
      <c r="DDP552" s="152"/>
      <c r="DDQ552" s="152"/>
      <c r="DDR552" s="152"/>
      <c r="DDS552" s="152"/>
      <c r="DDT552" s="152"/>
      <c r="DDU552" s="152"/>
      <c r="DDV552" s="152"/>
      <c r="DDW552" s="152"/>
      <c r="DDX552" s="152"/>
      <c r="DDY552" s="152"/>
      <c r="DDZ552" s="152"/>
      <c r="DEA552" s="152"/>
      <c r="DEB552" s="152"/>
      <c r="DEC552" s="152"/>
      <c r="DED552" s="152"/>
      <c r="DEE552" s="152"/>
      <c r="DEF552" s="152"/>
      <c r="DEG552" s="152"/>
      <c r="DEH552" s="152"/>
      <c r="DEI552" s="152"/>
      <c r="DEJ552" s="152"/>
      <c r="DEK552" s="152"/>
      <c r="DEL552" s="152"/>
      <c r="DEM552" s="152"/>
      <c r="DEN552" s="152"/>
      <c r="DEO552" s="152"/>
      <c r="DEP552" s="152"/>
      <c r="DEQ552" s="152"/>
      <c r="DER552" s="152"/>
      <c r="DES552" s="152"/>
      <c r="DET552" s="152"/>
      <c r="DEU552" s="152"/>
      <c r="DEV552" s="152"/>
      <c r="DEW552" s="152"/>
      <c r="DEX552" s="152"/>
      <c r="DEY552" s="152"/>
      <c r="DEZ552" s="152"/>
      <c r="DFA552" s="152"/>
      <c r="DFB552" s="152"/>
      <c r="DFC552" s="152"/>
      <c r="DFD552" s="152"/>
      <c r="DFE552" s="152"/>
      <c r="DFF552" s="152"/>
      <c r="DFG552" s="152"/>
      <c r="DFH552" s="152"/>
      <c r="DFI552" s="152"/>
      <c r="DFJ552" s="152"/>
      <c r="DFK552" s="152"/>
      <c r="DFL552" s="152"/>
      <c r="DFM552" s="152"/>
      <c r="DFN552" s="152"/>
      <c r="DFO552" s="152"/>
      <c r="DFP552" s="152"/>
      <c r="DFQ552" s="152"/>
      <c r="DFR552" s="152"/>
      <c r="DFS552" s="152"/>
      <c r="DFT552" s="152"/>
      <c r="DFU552" s="152"/>
      <c r="DFV552" s="152"/>
      <c r="DFW552" s="152"/>
      <c r="DFX552" s="152"/>
      <c r="DFY552" s="152"/>
      <c r="DFZ552" s="152"/>
      <c r="DGA552" s="152"/>
      <c r="DGB552" s="152"/>
      <c r="DGC552" s="152"/>
      <c r="DGD552" s="152"/>
      <c r="DGE552" s="152"/>
      <c r="DGF552" s="152"/>
      <c r="DGG552" s="152"/>
      <c r="DGH552" s="152"/>
      <c r="DGI552" s="152"/>
      <c r="DGJ552" s="152"/>
      <c r="DGK552" s="152"/>
      <c r="DGL552" s="152"/>
      <c r="DGM552" s="152"/>
      <c r="DGN552" s="152"/>
      <c r="DGO552" s="152"/>
      <c r="DGP552" s="152"/>
      <c r="DGQ552" s="152"/>
      <c r="DGR552" s="152"/>
      <c r="DGS552" s="152"/>
      <c r="DGT552" s="152"/>
      <c r="DGU552" s="152"/>
      <c r="DGV552" s="152"/>
      <c r="DGW552" s="152"/>
      <c r="DGX552" s="152"/>
      <c r="DGY552" s="152"/>
      <c r="DGZ552" s="152"/>
      <c r="DHA552" s="152"/>
      <c r="DHB552" s="152"/>
      <c r="DHC552" s="152"/>
      <c r="DHD552" s="152"/>
      <c r="DHE552" s="152"/>
      <c r="DHF552" s="152"/>
      <c r="DHG552" s="152"/>
      <c r="DHH552" s="152"/>
      <c r="DHI552" s="152"/>
      <c r="DHJ552" s="152"/>
      <c r="DHK552" s="152"/>
      <c r="DHL552" s="152"/>
      <c r="DHM552" s="152"/>
      <c r="DHN552" s="152"/>
      <c r="DHO552" s="152"/>
      <c r="DHP552" s="152"/>
      <c r="DHQ552" s="152"/>
      <c r="DHR552" s="152"/>
      <c r="DHS552" s="152"/>
      <c r="DHT552" s="152"/>
      <c r="DHU552" s="152"/>
      <c r="DHV552" s="152"/>
      <c r="DHW552" s="152"/>
      <c r="DHX552" s="152"/>
      <c r="DHY552" s="152"/>
      <c r="DHZ552" s="152"/>
      <c r="DIA552" s="152"/>
      <c r="DIB552" s="152"/>
      <c r="DIC552" s="152"/>
      <c r="DID552" s="152"/>
      <c r="DIE552" s="152"/>
      <c r="DIF552" s="152"/>
      <c r="DIG552" s="152"/>
      <c r="DIH552" s="152"/>
      <c r="DII552" s="152"/>
      <c r="DIJ552" s="152"/>
      <c r="DIK552" s="152"/>
      <c r="DIL552" s="152"/>
      <c r="DIM552" s="152"/>
      <c r="DIN552" s="152"/>
      <c r="DIO552" s="152"/>
      <c r="DIP552" s="152"/>
      <c r="DIQ552" s="152"/>
      <c r="DIR552" s="152"/>
      <c r="DIS552" s="152"/>
      <c r="DIT552" s="152"/>
      <c r="DIU552" s="152"/>
      <c r="DIV552" s="152"/>
      <c r="DIW552" s="152"/>
      <c r="DIX552" s="152"/>
      <c r="DIY552" s="152"/>
      <c r="DIZ552" s="152"/>
      <c r="DJA552" s="152"/>
      <c r="DJB552" s="152"/>
      <c r="DJC552" s="152"/>
      <c r="DJD552" s="152"/>
      <c r="DJE552" s="152"/>
      <c r="DJF552" s="152"/>
      <c r="DJG552" s="152"/>
      <c r="DJH552" s="152"/>
      <c r="DJI552" s="152"/>
      <c r="DJJ552" s="152"/>
      <c r="DJK552" s="152"/>
      <c r="DJL552" s="152"/>
      <c r="DJM552" s="152"/>
      <c r="DJN552" s="152"/>
      <c r="DJO552" s="152"/>
      <c r="DJP552" s="152"/>
      <c r="DJQ552" s="152"/>
      <c r="DJR552" s="152"/>
      <c r="DJS552" s="152"/>
      <c r="DJT552" s="152"/>
      <c r="DJU552" s="152"/>
      <c r="DJV552" s="152"/>
      <c r="DJW552" s="152"/>
      <c r="DJX552" s="152"/>
      <c r="DJY552" s="152"/>
      <c r="DJZ552" s="152"/>
      <c r="DKA552" s="152"/>
      <c r="DKB552" s="152"/>
      <c r="DKC552" s="152"/>
      <c r="DKD552" s="152"/>
      <c r="DKE552" s="152"/>
      <c r="DKF552" s="152"/>
      <c r="DKG552" s="152"/>
      <c r="DKH552" s="152"/>
      <c r="DKI552" s="152"/>
      <c r="DKJ552" s="152"/>
      <c r="DKK552" s="152"/>
      <c r="DKL552" s="152"/>
      <c r="DKM552" s="152"/>
      <c r="DKN552" s="152"/>
      <c r="DKO552" s="152"/>
      <c r="DKP552" s="152"/>
      <c r="DKQ552" s="152"/>
      <c r="DKR552" s="152"/>
      <c r="DKS552" s="152"/>
      <c r="DKT552" s="152"/>
      <c r="DKU552" s="152"/>
      <c r="DKV552" s="152"/>
      <c r="DKW552" s="152"/>
      <c r="DKX552" s="152"/>
      <c r="DKY552" s="152"/>
      <c r="DKZ552" s="152"/>
      <c r="DLA552" s="152"/>
      <c r="DLB552" s="152"/>
      <c r="DLC552" s="152"/>
      <c r="DLD552" s="152"/>
      <c r="DLE552" s="152"/>
      <c r="DLF552" s="152"/>
      <c r="DLG552" s="152"/>
      <c r="DLH552" s="152"/>
      <c r="DLI552" s="152"/>
      <c r="DLJ552" s="152"/>
      <c r="DLK552" s="152"/>
      <c r="DLL552" s="152"/>
      <c r="DLM552" s="152"/>
      <c r="DLN552" s="152"/>
      <c r="DLO552" s="152"/>
      <c r="DLP552" s="152"/>
      <c r="DLQ552" s="152"/>
      <c r="DLR552" s="152"/>
      <c r="DLS552" s="152"/>
      <c r="DLT552" s="152"/>
      <c r="DLU552" s="152"/>
      <c r="DLV552" s="152"/>
      <c r="DLW552" s="152"/>
      <c r="DLX552" s="152"/>
      <c r="DLY552" s="152"/>
      <c r="DLZ552" s="152"/>
      <c r="DMA552" s="152"/>
      <c r="DMB552" s="152"/>
      <c r="DMC552" s="152"/>
      <c r="DMD552" s="152"/>
      <c r="DME552" s="152"/>
      <c r="DMF552" s="152"/>
      <c r="DMG552" s="152"/>
      <c r="DMH552" s="152"/>
      <c r="DMI552" s="152"/>
      <c r="DMJ552" s="152"/>
      <c r="DMK552" s="152"/>
      <c r="DML552" s="152"/>
      <c r="DMM552" s="152"/>
      <c r="DMN552" s="152"/>
      <c r="DMO552" s="152"/>
      <c r="DMP552" s="152"/>
      <c r="DMQ552" s="152"/>
      <c r="DMR552" s="152"/>
      <c r="DMS552" s="152"/>
      <c r="DMT552" s="152"/>
      <c r="DMU552" s="152"/>
      <c r="DMV552" s="152"/>
      <c r="DMW552" s="152"/>
      <c r="DMX552" s="152"/>
      <c r="DMY552" s="152"/>
      <c r="DMZ552" s="152"/>
      <c r="DNA552" s="152"/>
      <c r="DNB552" s="152"/>
      <c r="DNC552" s="152"/>
      <c r="DND552" s="152"/>
      <c r="DNE552" s="152"/>
      <c r="DNF552" s="152"/>
      <c r="DNG552" s="152"/>
      <c r="DNH552" s="152"/>
      <c r="DNI552" s="152"/>
      <c r="DNJ552" s="152"/>
      <c r="DNK552" s="152"/>
      <c r="DNL552" s="152"/>
      <c r="DNM552" s="152"/>
      <c r="DNN552" s="152"/>
      <c r="DNO552" s="152"/>
      <c r="DNP552" s="152"/>
      <c r="DNQ552" s="152"/>
      <c r="DNR552" s="152"/>
      <c r="DNS552" s="152"/>
      <c r="DNT552" s="152"/>
      <c r="DNU552" s="152"/>
      <c r="DNV552" s="152"/>
      <c r="DNW552" s="152"/>
      <c r="DNX552" s="152"/>
      <c r="DNY552" s="152"/>
      <c r="DNZ552" s="152"/>
      <c r="DOA552" s="152"/>
      <c r="DOB552" s="152"/>
      <c r="DOC552" s="152"/>
      <c r="DOD552" s="152"/>
      <c r="DOE552" s="152"/>
      <c r="DOF552" s="152"/>
      <c r="DOG552" s="152"/>
      <c r="DOH552" s="152"/>
      <c r="DOI552" s="152"/>
      <c r="DOJ552" s="152"/>
      <c r="DOK552" s="152"/>
      <c r="DOL552" s="152"/>
      <c r="DOM552" s="152"/>
      <c r="DON552" s="152"/>
      <c r="DOO552" s="152"/>
      <c r="DOP552" s="152"/>
      <c r="DOQ552" s="152"/>
      <c r="DOR552" s="152"/>
      <c r="DOS552" s="152"/>
      <c r="DOT552" s="152"/>
      <c r="DOU552" s="152"/>
      <c r="DOV552" s="152"/>
      <c r="DOW552" s="152"/>
      <c r="DOX552" s="152"/>
      <c r="DOY552" s="152"/>
      <c r="DOZ552" s="152"/>
      <c r="DPA552" s="152"/>
      <c r="DPB552" s="152"/>
      <c r="DPC552" s="152"/>
      <c r="DPD552" s="152"/>
      <c r="DPE552" s="152"/>
      <c r="DPF552" s="152"/>
      <c r="DPG552" s="152"/>
      <c r="DPH552" s="152"/>
      <c r="DPI552" s="152"/>
      <c r="DPJ552" s="152"/>
      <c r="DPK552" s="152"/>
      <c r="DPL552" s="152"/>
      <c r="DPM552" s="152"/>
      <c r="DPN552" s="152"/>
      <c r="DPO552" s="152"/>
      <c r="DPP552" s="152"/>
      <c r="DPQ552" s="152"/>
      <c r="DPR552" s="152"/>
      <c r="DPS552" s="152"/>
      <c r="DPT552" s="152"/>
      <c r="DPU552" s="152"/>
      <c r="DPV552" s="152"/>
      <c r="DPW552" s="152"/>
      <c r="DPX552" s="152"/>
      <c r="DPY552" s="152"/>
      <c r="DPZ552" s="152"/>
      <c r="DQA552" s="152"/>
      <c r="DQB552" s="152"/>
      <c r="DQC552" s="152"/>
      <c r="DQD552" s="152"/>
      <c r="DQE552" s="152"/>
      <c r="DQF552" s="152"/>
      <c r="DQG552" s="152"/>
      <c r="DQH552" s="152"/>
      <c r="DQI552" s="152"/>
      <c r="DQJ552" s="152"/>
      <c r="DQK552" s="152"/>
      <c r="DQL552" s="152"/>
      <c r="DQM552" s="152"/>
      <c r="DQN552" s="152"/>
      <c r="DQO552" s="152"/>
      <c r="DQP552" s="152"/>
      <c r="DQQ552" s="152"/>
      <c r="DQR552" s="152"/>
      <c r="DQS552" s="152"/>
      <c r="DQT552" s="152"/>
      <c r="DQU552" s="152"/>
      <c r="DQV552" s="152"/>
      <c r="DQW552" s="152"/>
      <c r="DQX552" s="152"/>
      <c r="DQY552" s="152"/>
      <c r="DQZ552" s="152"/>
      <c r="DRA552" s="152"/>
      <c r="DRB552" s="152"/>
      <c r="DRC552" s="152"/>
      <c r="DRD552" s="152"/>
      <c r="DRE552" s="152"/>
      <c r="DRF552" s="152"/>
      <c r="DRG552" s="152"/>
      <c r="DRH552" s="152"/>
      <c r="DRI552" s="152"/>
      <c r="DRJ552" s="152"/>
      <c r="DRK552" s="152"/>
      <c r="DRL552" s="152"/>
      <c r="DRM552" s="152"/>
      <c r="DRN552" s="152"/>
      <c r="DRO552" s="152"/>
      <c r="DRP552" s="152"/>
      <c r="DRQ552" s="152"/>
      <c r="DRR552" s="152"/>
      <c r="DRS552" s="152"/>
      <c r="DRT552" s="152"/>
      <c r="DRU552" s="152"/>
      <c r="DRV552" s="152"/>
      <c r="DRW552" s="152"/>
      <c r="DRX552" s="152"/>
      <c r="DRY552" s="152"/>
      <c r="DRZ552" s="152"/>
      <c r="DSA552" s="152"/>
      <c r="DSB552" s="152"/>
      <c r="DSC552" s="152"/>
      <c r="DSD552" s="152"/>
      <c r="DSE552" s="152"/>
      <c r="DSF552" s="152"/>
      <c r="DSG552" s="152"/>
      <c r="DSH552" s="152"/>
      <c r="DSI552" s="152"/>
      <c r="DSJ552" s="152"/>
      <c r="DSK552" s="152"/>
      <c r="DSL552" s="152"/>
      <c r="DSM552" s="152"/>
      <c r="DSN552" s="152"/>
      <c r="DSO552" s="152"/>
      <c r="DSP552" s="152"/>
      <c r="DSQ552" s="152"/>
      <c r="DSR552" s="152"/>
      <c r="DSS552" s="152"/>
      <c r="DST552" s="152"/>
      <c r="DSU552" s="152"/>
      <c r="DSV552" s="152"/>
      <c r="DSW552" s="152"/>
      <c r="DSX552" s="152"/>
      <c r="DSY552" s="152"/>
      <c r="DSZ552" s="152"/>
      <c r="DTA552" s="152"/>
      <c r="DTB552" s="152"/>
      <c r="DTC552" s="152"/>
      <c r="DTD552" s="152"/>
      <c r="DTE552" s="152"/>
      <c r="DTF552" s="152"/>
      <c r="DTG552" s="152"/>
      <c r="DTH552" s="152"/>
      <c r="DTI552" s="152"/>
      <c r="DTJ552" s="152"/>
      <c r="DTK552" s="152"/>
      <c r="DTL552" s="152"/>
      <c r="DTM552" s="152"/>
      <c r="DTN552" s="152"/>
      <c r="DTO552" s="152"/>
      <c r="DTP552" s="152"/>
      <c r="DTQ552" s="152"/>
      <c r="DTR552" s="152"/>
      <c r="DTS552" s="152"/>
      <c r="DTT552" s="152"/>
      <c r="DTU552" s="152"/>
      <c r="DTV552" s="152"/>
      <c r="DTW552" s="152"/>
      <c r="DTX552" s="152"/>
      <c r="DTY552" s="152"/>
      <c r="DTZ552" s="152"/>
      <c r="DUA552" s="152"/>
      <c r="DUB552" s="152"/>
      <c r="DUC552" s="152"/>
      <c r="DUD552" s="152"/>
      <c r="DUE552" s="152"/>
      <c r="DUF552" s="152"/>
      <c r="DUG552" s="152"/>
      <c r="DUH552" s="152"/>
      <c r="DUI552" s="152"/>
      <c r="DUJ552" s="152"/>
      <c r="DUK552" s="152"/>
      <c r="DUL552" s="152"/>
      <c r="DUM552" s="152"/>
      <c r="DUN552" s="152"/>
      <c r="DUO552" s="152"/>
      <c r="DUP552" s="152"/>
      <c r="DUQ552" s="152"/>
      <c r="DUR552" s="152"/>
      <c r="DUS552" s="152"/>
      <c r="DUT552" s="152"/>
      <c r="DUU552" s="152"/>
      <c r="DUV552" s="152"/>
      <c r="DUW552" s="152"/>
      <c r="DUX552" s="152"/>
      <c r="DUY552" s="152"/>
      <c r="DUZ552" s="152"/>
      <c r="DVA552" s="152"/>
      <c r="DVB552" s="152"/>
      <c r="DVC552" s="152"/>
      <c r="DVD552" s="152"/>
      <c r="DVE552" s="152"/>
      <c r="DVF552" s="152"/>
      <c r="DVG552" s="152"/>
      <c r="DVH552" s="152"/>
      <c r="DVI552" s="152"/>
      <c r="DVJ552" s="152"/>
      <c r="DVK552" s="152"/>
      <c r="DVL552" s="152"/>
      <c r="DVM552" s="152"/>
      <c r="DVN552" s="152"/>
      <c r="DVO552" s="152"/>
      <c r="DVP552" s="152"/>
      <c r="DVQ552" s="152"/>
      <c r="DVR552" s="152"/>
      <c r="DVS552" s="152"/>
      <c r="DVT552" s="152"/>
      <c r="DVU552" s="152"/>
      <c r="DVV552" s="152"/>
      <c r="DVW552" s="152"/>
      <c r="DVX552" s="152"/>
      <c r="DVY552" s="152"/>
      <c r="DVZ552" s="152"/>
      <c r="DWA552" s="152"/>
      <c r="DWB552" s="152"/>
      <c r="DWC552" s="152"/>
      <c r="DWD552" s="152"/>
      <c r="DWE552" s="152"/>
      <c r="DWF552" s="152"/>
      <c r="DWG552" s="152"/>
      <c r="DWH552" s="152"/>
      <c r="DWI552" s="152"/>
      <c r="DWJ552" s="152"/>
      <c r="DWK552" s="152"/>
      <c r="DWL552" s="152"/>
      <c r="DWM552" s="152"/>
      <c r="DWN552" s="152"/>
      <c r="DWO552" s="152"/>
      <c r="DWP552" s="152"/>
      <c r="DWQ552" s="152"/>
      <c r="DWR552" s="152"/>
      <c r="DWS552" s="152"/>
      <c r="DWT552" s="152"/>
      <c r="DWU552" s="152"/>
      <c r="DWV552" s="152"/>
      <c r="DWW552" s="152"/>
      <c r="DWX552" s="152"/>
      <c r="DWY552" s="152"/>
      <c r="DWZ552" s="152"/>
      <c r="DXA552" s="152"/>
      <c r="DXB552" s="152"/>
      <c r="DXC552" s="152"/>
      <c r="DXD552" s="152"/>
      <c r="DXE552" s="152"/>
      <c r="DXF552" s="152"/>
      <c r="DXG552" s="152"/>
      <c r="DXH552" s="152"/>
      <c r="DXI552" s="152"/>
      <c r="DXJ552" s="152"/>
      <c r="DXK552" s="152"/>
      <c r="DXL552" s="152"/>
      <c r="DXM552" s="152"/>
      <c r="DXN552" s="152"/>
      <c r="DXO552" s="152"/>
      <c r="DXP552" s="152"/>
      <c r="DXQ552" s="152"/>
      <c r="DXR552" s="152"/>
      <c r="DXS552" s="152"/>
      <c r="DXT552" s="152"/>
      <c r="DXU552" s="152"/>
      <c r="DXV552" s="152"/>
      <c r="DXW552" s="152"/>
      <c r="DXX552" s="152"/>
      <c r="DXY552" s="152"/>
      <c r="DXZ552" s="152"/>
      <c r="DYA552" s="152"/>
      <c r="DYB552" s="152"/>
      <c r="DYC552" s="152"/>
      <c r="DYD552" s="152"/>
      <c r="DYE552" s="152"/>
      <c r="DYF552" s="152"/>
      <c r="DYG552" s="152"/>
      <c r="DYH552" s="152"/>
      <c r="DYI552" s="152"/>
      <c r="DYJ552" s="152"/>
      <c r="DYK552" s="152"/>
      <c r="DYL552" s="152"/>
      <c r="DYM552" s="152"/>
      <c r="DYN552" s="152"/>
      <c r="DYO552" s="152"/>
      <c r="DYP552" s="152"/>
      <c r="DYQ552" s="152"/>
      <c r="DYR552" s="152"/>
      <c r="DYS552" s="152"/>
      <c r="DYT552" s="152"/>
      <c r="DYU552" s="152"/>
      <c r="DYV552" s="152"/>
      <c r="DYW552" s="152"/>
      <c r="DYX552" s="152"/>
      <c r="DYY552" s="152"/>
      <c r="DYZ552" s="152"/>
      <c r="DZA552" s="152"/>
      <c r="DZB552" s="152"/>
      <c r="DZC552" s="152"/>
      <c r="DZD552" s="152"/>
      <c r="DZE552" s="152"/>
      <c r="DZF552" s="152"/>
      <c r="DZG552" s="152"/>
      <c r="DZH552" s="152"/>
      <c r="DZI552" s="152"/>
      <c r="DZJ552" s="152"/>
      <c r="DZK552" s="152"/>
      <c r="DZL552" s="152"/>
      <c r="DZM552" s="152"/>
      <c r="DZN552" s="152"/>
      <c r="DZO552" s="152"/>
      <c r="DZP552" s="152"/>
      <c r="DZQ552" s="152"/>
      <c r="DZR552" s="152"/>
      <c r="DZS552" s="152"/>
      <c r="DZT552" s="152"/>
      <c r="DZU552" s="152"/>
      <c r="DZV552" s="152"/>
      <c r="DZW552" s="152"/>
      <c r="DZX552" s="152"/>
      <c r="DZY552" s="152"/>
      <c r="DZZ552" s="152"/>
      <c r="EAA552" s="152"/>
      <c r="EAB552" s="152"/>
      <c r="EAC552" s="152"/>
      <c r="EAD552" s="152"/>
      <c r="EAE552" s="152"/>
      <c r="EAF552" s="152"/>
      <c r="EAG552" s="152"/>
      <c r="EAH552" s="152"/>
      <c r="EAI552" s="152"/>
      <c r="EAJ552" s="152"/>
      <c r="EAK552" s="152"/>
      <c r="EAL552" s="152"/>
      <c r="EAM552" s="152"/>
      <c r="EAN552" s="152"/>
      <c r="EAO552" s="152"/>
      <c r="EAP552" s="152"/>
      <c r="EAQ552" s="152"/>
      <c r="EAR552" s="152"/>
      <c r="EAS552" s="152"/>
      <c r="EAT552" s="152"/>
      <c r="EAU552" s="152"/>
      <c r="EAV552" s="152"/>
      <c r="EAW552" s="152"/>
      <c r="EAX552" s="152"/>
      <c r="EAY552" s="152"/>
      <c r="EAZ552" s="152"/>
      <c r="EBA552" s="152"/>
      <c r="EBB552" s="152"/>
      <c r="EBC552" s="152"/>
      <c r="EBD552" s="152"/>
      <c r="EBE552" s="152"/>
      <c r="EBF552" s="152"/>
      <c r="EBG552" s="152"/>
      <c r="EBH552" s="152"/>
      <c r="EBI552" s="152"/>
      <c r="EBJ552" s="152"/>
      <c r="EBK552" s="152"/>
      <c r="EBL552" s="152"/>
      <c r="EBM552" s="152"/>
      <c r="EBN552" s="152"/>
      <c r="EBO552" s="152"/>
      <c r="EBP552" s="152"/>
      <c r="EBQ552" s="152"/>
      <c r="EBR552" s="152"/>
      <c r="EBS552" s="152"/>
      <c r="EBT552" s="152"/>
      <c r="EBU552" s="152"/>
      <c r="EBV552" s="152"/>
      <c r="EBW552" s="152"/>
      <c r="EBX552" s="152"/>
      <c r="EBY552" s="152"/>
      <c r="EBZ552" s="152"/>
      <c r="ECA552" s="152"/>
      <c r="ECB552" s="152"/>
      <c r="ECC552" s="152"/>
      <c r="ECD552" s="152"/>
      <c r="ECE552" s="152"/>
      <c r="ECF552" s="152"/>
      <c r="ECG552" s="152"/>
      <c r="ECH552" s="152"/>
      <c r="ECI552" s="152"/>
      <c r="ECJ552" s="152"/>
      <c r="ECK552" s="152"/>
      <c r="ECL552" s="152"/>
      <c r="ECM552" s="152"/>
      <c r="ECN552" s="152"/>
      <c r="ECO552" s="152"/>
      <c r="ECP552" s="152"/>
      <c r="ECQ552" s="152"/>
      <c r="ECR552" s="152"/>
      <c r="ECS552" s="152"/>
      <c r="ECT552" s="152"/>
      <c r="ECU552" s="152"/>
      <c r="ECV552" s="152"/>
      <c r="ECW552" s="152"/>
      <c r="ECX552" s="152"/>
      <c r="ECY552" s="152"/>
      <c r="ECZ552" s="152"/>
      <c r="EDA552" s="152"/>
      <c r="EDB552" s="152"/>
      <c r="EDC552" s="152"/>
      <c r="EDD552" s="152"/>
      <c r="EDE552" s="152"/>
      <c r="EDF552" s="152"/>
      <c r="EDG552" s="152"/>
      <c r="EDH552" s="152"/>
      <c r="EDI552" s="152"/>
      <c r="EDJ552" s="152"/>
      <c r="EDK552" s="152"/>
      <c r="EDL552" s="152"/>
      <c r="EDM552" s="152"/>
      <c r="EDN552" s="152"/>
      <c r="EDO552" s="152"/>
      <c r="EDP552" s="152"/>
      <c r="EDQ552" s="152"/>
      <c r="EDR552" s="152"/>
      <c r="EDS552" s="152"/>
      <c r="EDT552" s="152"/>
      <c r="EDU552" s="152"/>
      <c r="EDV552" s="152"/>
      <c r="EDW552" s="152"/>
      <c r="EDX552" s="152"/>
      <c r="EDY552" s="152"/>
      <c r="EDZ552" s="152"/>
      <c r="EEA552" s="152"/>
      <c r="EEB552" s="152"/>
      <c r="EEC552" s="152"/>
      <c r="EED552" s="152"/>
      <c r="EEE552" s="152"/>
      <c r="EEF552" s="152"/>
      <c r="EEG552" s="152"/>
      <c r="EEH552" s="152"/>
      <c r="EEI552" s="152"/>
      <c r="EEJ552" s="152"/>
      <c r="EEK552" s="152"/>
      <c r="EEL552" s="152"/>
      <c r="EEM552" s="152"/>
      <c r="EEN552" s="152"/>
      <c r="EEO552" s="152"/>
      <c r="EEP552" s="152"/>
      <c r="EEQ552" s="152"/>
      <c r="EER552" s="152"/>
      <c r="EES552" s="152"/>
      <c r="EET552" s="152"/>
      <c r="EEU552" s="152"/>
      <c r="EEV552" s="152"/>
      <c r="EEW552" s="152"/>
      <c r="EEX552" s="152"/>
      <c r="EEY552" s="152"/>
      <c r="EEZ552" s="152"/>
      <c r="EFA552" s="152"/>
      <c r="EFB552" s="152"/>
      <c r="EFC552" s="152"/>
      <c r="EFD552" s="152"/>
      <c r="EFE552" s="152"/>
      <c r="EFF552" s="152"/>
      <c r="EFG552" s="152"/>
      <c r="EFH552" s="152"/>
      <c r="EFI552" s="152"/>
      <c r="EFJ552" s="152"/>
      <c r="EFK552" s="152"/>
      <c r="EFL552" s="152"/>
      <c r="EFM552" s="152"/>
      <c r="EFN552" s="152"/>
      <c r="EFO552" s="152"/>
      <c r="EFP552" s="152"/>
      <c r="EFQ552" s="152"/>
      <c r="EFR552" s="152"/>
      <c r="EFS552" s="152"/>
      <c r="EFT552" s="152"/>
      <c r="EFU552" s="152"/>
      <c r="EFV552" s="152"/>
      <c r="EFW552" s="152"/>
      <c r="EFX552" s="152"/>
      <c r="EFY552" s="152"/>
      <c r="EFZ552" s="152"/>
      <c r="EGA552" s="152"/>
      <c r="EGB552" s="152"/>
      <c r="EGC552" s="152"/>
      <c r="EGD552" s="152"/>
      <c r="EGE552" s="152"/>
      <c r="EGF552" s="152"/>
      <c r="EGG552" s="152"/>
      <c r="EGH552" s="152"/>
      <c r="EGI552" s="152"/>
      <c r="EGJ552" s="152"/>
      <c r="EGK552" s="152"/>
      <c r="EGL552" s="152"/>
      <c r="EGM552" s="152"/>
      <c r="EGN552" s="152"/>
      <c r="EGO552" s="152"/>
      <c r="EGP552" s="152"/>
      <c r="EGQ552" s="152"/>
      <c r="EGR552" s="152"/>
      <c r="EGS552" s="152"/>
      <c r="EGT552" s="152"/>
      <c r="EGU552" s="152"/>
      <c r="EGV552" s="152"/>
      <c r="EGW552" s="152"/>
      <c r="EGX552" s="152"/>
      <c r="EGY552" s="152"/>
      <c r="EGZ552" s="152"/>
      <c r="EHA552" s="152"/>
      <c r="EHB552" s="152"/>
      <c r="EHC552" s="152"/>
      <c r="EHD552" s="152"/>
      <c r="EHE552" s="152"/>
      <c r="EHF552" s="152"/>
      <c r="EHG552" s="152"/>
      <c r="EHH552" s="152"/>
      <c r="EHI552" s="152"/>
      <c r="EHJ552" s="152"/>
      <c r="EHK552" s="152"/>
      <c r="EHL552" s="152"/>
      <c r="EHM552" s="152"/>
      <c r="EHN552" s="152"/>
      <c r="EHO552" s="152"/>
      <c r="EHP552" s="152"/>
      <c r="EHQ552" s="152"/>
      <c r="EHR552" s="152"/>
      <c r="EHS552" s="152"/>
      <c r="EHT552" s="152"/>
      <c r="EHU552" s="152"/>
      <c r="EHV552" s="152"/>
      <c r="EHW552" s="152"/>
      <c r="EHX552" s="152"/>
      <c r="EHY552" s="152"/>
      <c r="EHZ552" s="152"/>
      <c r="EIA552" s="152"/>
      <c r="EIB552" s="152"/>
      <c r="EIC552" s="152"/>
      <c r="EID552" s="152"/>
      <c r="EIE552" s="152"/>
      <c r="EIF552" s="152"/>
      <c r="EIG552" s="152"/>
      <c r="EIH552" s="152"/>
      <c r="EII552" s="152"/>
      <c r="EIJ552" s="152"/>
      <c r="EIK552" s="152"/>
      <c r="EIL552" s="152"/>
      <c r="EIM552" s="152"/>
      <c r="EIN552" s="152"/>
      <c r="EIO552" s="152"/>
      <c r="EIP552" s="152"/>
      <c r="EIQ552" s="152"/>
      <c r="EIR552" s="152"/>
      <c r="EIS552" s="152"/>
      <c r="EIT552" s="152"/>
      <c r="EIU552" s="152"/>
      <c r="EIV552" s="152"/>
      <c r="EIW552" s="152"/>
      <c r="EIX552" s="152"/>
      <c r="EIY552" s="152"/>
      <c r="EIZ552" s="152"/>
      <c r="EJA552" s="152"/>
      <c r="EJB552" s="152"/>
      <c r="EJC552" s="152"/>
      <c r="EJD552" s="152"/>
      <c r="EJE552" s="152"/>
      <c r="EJF552" s="152"/>
      <c r="EJG552" s="152"/>
      <c r="EJH552" s="152"/>
      <c r="EJI552" s="152"/>
      <c r="EJJ552" s="152"/>
      <c r="EJK552" s="152"/>
      <c r="EJL552" s="152"/>
      <c r="EJM552" s="152"/>
      <c r="EJN552" s="152"/>
      <c r="EJO552" s="152"/>
      <c r="EJP552" s="152"/>
      <c r="EJQ552" s="152"/>
      <c r="EJR552" s="152"/>
      <c r="EJS552" s="152"/>
      <c r="EJT552" s="152"/>
      <c r="EJU552" s="152"/>
      <c r="EJV552" s="152"/>
      <c r="EJW552" s="152"/>
      <c r="EJX552" s="152"/>
      <c r="EJY552" s="152"/>
      <c r="EJZ552" s="152"/>
      <c r="EKA552" s="152"/>
      <c r="EKB552" s="152"/>
      <c r="EKC552" s="152"/>
      <c r="EKD552" s="152"/>
      <c r="EKE552" s="152"/>
      <c r="EKF552" s="152"/>
      <c r="EKG552" s="152"/>
      <c r="EKH552" s="152"/>
      <c r="EKI552" s="152"/>
      <c r="EKJ552" s="152"/>
      <c r="EKK552" s="152"/>
      <c r="EKL552" s="152"/>
      <c r="EKM552" s="152"/>
      <c r="EKN552" s="152"/>
      <c r="EKO552" s="152"/>
      <c r="EKP552" s="152"/>
      <c r="EKQ552" s="152"/>
      <c r="EKR552" s="152"/>
      <c r="EKS552" s="152"/>
      <c r="EKT552" s="152"/>
      <c r="EKU552" s="152"/>
      <c r="EKV552" s="152"/>
      <c r="EKW552" s="152"/>
      <c r="EKX552" s="152"/>
      <c r="EKY552" s="152"/>
      <c r="EKZ552" s="152"/>
      <c r="ELA552" s="152"/>
      <c r="ELB552" s="152"/>
      <c r="ELC552" s="152"/>
      <c r="ELD552" s="152"/>
      <c r="ELE552" s="152"/>
      <c r="ELF552" s="152"/>
      <c r="ELG552" s="152"/>
      <c r="ELH552" s="152"/>
      <c r="ELI552" s="152"/>
      <c r="ELJ552" s="152"/>
      <c r="ELK552" s="152"/>
      <c r="ELL552" s="152"/>
      <c r="ELM552" s="152"/>
      <c r="ELN552" s="152"/>
      <c r="ELO552" s="152"/>
      <c r="ELP552" s="152"/>
      <c r="ELQ552" s="152"/>
      <c r="ELR552" s="152"/>
      <c r="ELS552" s="152"/>
      <c r="ELT552" s="152"/>
      <c r="ELU552" s="152"/>
      <c r="ELV552" s="152"/>
      <c r="ELW552" s="152"/>
      <c r="ELX552" s="152"/>
      <c r="ELY552" s="152"/>
      <c r="ELZ552" s="152"/>
      <c r="EMA552" s="152"/>
      <c r="EMB552" s="152"/>
      <c r="EMC552" s="152"/>
      <c r="EMD552" s="152"/>
      <c r="EME552" s="152"/>
      <c r="EMF552" s="152"/>
      <c r="EMG552" s="152"/>
      <c r="EMH552" s="152"/>
      <c r="EMI552" s="152"/>
      <c r="EMJ552" s="152"/>
      <c r="EMK552" s="152"/>
      <c r="EML552" s="152"/>
      <c r="EMM552" s="152"/>
      <c r="EMN552" s="152"/>
      <c r="EMO552" s="152"/>
      <c r="EMP552" s="152"/>
      <c r="EMQ552" s="152"/>
      <c r="EMR552" s="152"/>
      <c r="EMS552" s="152"/>
      <c r="EMT552" s="152"/>
      <c r="EMU552" s="152"/>
      <c r="EMV552" s="152"/>
      <c r="EMW552" s="152"/>
      <c r="EMX552" s="152"/>
      <c r="EMY552" s="152"/>
      <c r="EMZ552" s="152"/>
      <c r="ENA552" s="152"/>
      <c r="ENB552" s="152"/>
      <c r="ENC552" s="152"/>
      <c r="END552" s="152"/>
      <c r="ENE552" s="152"/>
      <c r="ENF552" s="152"/>
      <c r="ENG552" s="152"/>
      <c r="ENH552" s="152"/>
      <c r="ENI552" s="152"/>
      <c r="ENJ552" s="152"/>
      <c r="ENK552" s="152"/>
      <c r="ENL552" s="152"/>
      <c r="ENM552" s="152"/>
      <c r="ENN552" s="152"/>
      <c r="ENO552" s="152"/>
      <c r="ENP552" s="152"/>
      <c r="ENQ552" s="152"/>
      <c r="ENR552" s="152"/>
      <c r="ENS552" s="152"/>
      <c r="ENT552" s="152"/>
      <c r="ENU552" s="152"/>
      <c r="ENV552" s="152"/>
      <c r="ENW552" s="152"/>
      <c r="ENX552" s="152"/>
      <c r="ENY552" s="152"/>
      <c r="ENZ552" s="152"/>
      <c r="EOA552" s="152"/>
      <c r="EOB552" s="152"/>
      <c r="EOC552" s="152"/>
      <c r="EOD552" s="152"/>
      <c r="EOE552" s="152"/>
      <c r="EOF552" s="152"/>
      <c r="EOG552" s="152"/>
      <c r="EOH552" s="152"/>
      <c r="EOI552" s="152"/>
      <c r="EOJ552" s="152"/>
      <c r="EOK552" s="152"/>
      <c r="EOL552" s="152"/>
      <c r="EOM552" s="152"/>
      <c r="EON552" s="152"/>
      <c r="EOO552" s="152"/>
      <c r="EOP552" s="152"/>
      <c r="EOQ552" s="152"/>
      <c r="EOR552" s="152"/>
      <c r="EOS552" s="152"/>
      <c r="EOT552" s="152"/>
      <c r="EOU552" s="152"/>
      <c r="EOV552" s="152"/>
      <c r="EOW552" s="152"/>
      <c r="EOX552" s="152"/>
      <c r="EOY552" s="152"/>
      <c r="EOZ552" s="152"/>
      <c r="EPA552" s="152"/>
      <c r="EPB552" s="152"/>
      <c r="EPC552" s="152"/>
      <c r="EPD552" s="152"/>
      <c r="EPE552" s="152"/>
      <c r="EPF552" s="152"/>
      <c r="EPG552" s="152"/>
      <c r="EPH552" s="152"/>
      <c r="EPI552" s="152"/>
      <c r="EPJ552" s="152"/>
      <c r="EPK552" s="152"/>
      <c r="EPL552" s="152"/>
      <c r="EPM552" s="152"/>
      <c r="EPN552" s="152"/>
      <c r="EPO552" s="152"/>
      <c r="EPP552" s="152"/>
      <c r="EPQ552" s="152"/>
      <c r="EPR552" s="152"/>
      <c r="EPS552" s="152"/>
      <c r="EPT552" s="152"/>
      <c r="EPU552" s="152"/>
      <c r="EPV552" s="152"/>
      <c r="EPW552" s="152"/>
      <c r="EPX552" s="152"/>
      <c r="EPY552" s="152"/>
      <c r="EPZ552" s="152"/>
      <c r="EQA552" s="152"/>
      <c r="EQB552" s="152"/>
      <c r="EQC552" s="152"/>
      <c r="EQD552" s="152"/>
      <c r="EQE552" s="152"/>
      <c r="EQF552" s="152"/>
      <c r="EQG552" s="152"/>
      <c r="EQH552" s="152"/>
      <c r="EQI552" s="152"/>
      <c r="EQJ552" s="152"/>
      <c r="EQK552" s="152"/>
      <c r="EQL552" s="152"/>
      <c r="EQM552" s="152"/>
      <c r="EQN552" s="152"/>
      <c r="EQO552" s="152"/>
      <c r="EQP552" s="152"/>
      <c r="EQQ552" s="152"/>
      <c r="EQR552" s="152"/>
      <c r="EQS552" s="152"/>
      <c r="EQT552" s="152"/>
      <c r="EQU552" s="152"/>
      <c r="EQV552" s="152"/>
      <c r="EQW552" s="152"/>
      <c r="EQX552" s="152"/>
      <c r="EQY552" s="152"/>
      <c r="EQZ552" s="152"/>
      <c r="ERA552" s="152"/>
      <c r="ERB552" s="152"/>
      <c r="ERC552" s="152"/>
      <c r="ERD552" s="152"/>
      <c r="ERE552" s="152"/>
      <c r="ERF552" s="152"/>
      <c r="ERG552" s="152"/>
      <c r="ERH552" s="152"/>
      <c r="ERI552" s="152"/>
      <c r="ERJ552" s="152"/>
      <c r="ERK552" s="152"/>
      <c r="ERL552" s="152"/>
      <c r="ERM552" s="152"/>
      <c r="ERN552" s="152"/>
      <c r="ERO552" s="152"/>
      <c r="ERP552" s="152"/>
      <c r="ERQ552" s="152"/>
      <c r="ERR552" s="152"/>
      <c r="ERS552" s="152"/>
      <c r="ERT552" s="152"/>
      <c r="ERU552" s="152"/>
      <c r="ERV552" s="152"/>
      <c r="ERW552" s="152"/>
      <c r="ERX552" s="152"/>
      <c r="ERY552" s="152"/>
      <c r="ERZ552" s="152"/>
      <c r="ESA552" s="152"/>
      <c r="ESB552" s="152"/>
      <c r="ESC552" s="152"/>
      <c r="ESD552" s="152"/>
      <c r="ESE552" s="152"/>
      <c r="ESF552" s="152"/>
      <c r="ESG552" s="152"/>
      <c r="ESH552" s="152"/>
      <c r="ESI552" s="152"/>
      <c r="ESJ552" s="152"/>
      <c r="ESK552" s="152"/>
      <c r="ESL552" s="152"/>
      <c r="ESM552" s="152"/>
      <c r="ESN552" s="152"/>
      <c r="ESO552" s="152"/>
      <c r="ESP552" s="152"/>
      <c r="ESQ552" s="152"/>
      <c r="ESR552" s="152"/>
      <c r="ESS552" s="152"/>
      <c r="EST552" s="152"/>
      <c r="ESU552" s="152"/>
      <c r="ESV552" s="152"/>
      <c r="ESW552" s="152"/>
      <c r="ESX552" s="152"/>
      <c r="ESY552" s="152"/>
      <c r="ESZ552" s="152"/>
      <c r="ETA552" s="152"/>
      <c r="ETB552" s="152"/>
      <c r="ETC552" s="152"/>
      <c r="ETD552" s="152"/>
      <c r="ETE552" s="152"/>
      <c r="ETF552" s="152"/>
      <c r="ETG552" s="152"/>
      <c r="ETH552" s="152"/>
      <c r="ETI552" s="152"/>
      <c r="ETJ552" s="152"/>
      <c r="ETK552" s="152"/>
      <c r="ETL552" s="152"/>
      <c r="ETM552" s="152"/>
      <c r="ETN552" s="152"/>
      <c r="ETO552" s="152"/>
      <c r="ETP552" s="152"/>
      <c r="ETQ552" s="152"/>
      <c r="ETR552" s="152"/>
      <c r="ETS552" s="152"/>
      <c r="ETT552" s="152"/>
      <c r="ETU552" s="152"/>
      <c r="ETV552" s="152"/>
      <c r="ETW552" s="152"/>
      <c r="ETX552" s="152"/>
      <c r="ETY552" s="152"/>
      <c r="ETZ552" s="152"/>
      <c r="EUA552" s="152"/>
      <c r="EUB552" s="152"/>
      <c r="EUC552" s="152"/>
      <c r="EUD552" s="152"/>
      <c r="EUE552" s="152"/>
      <c r="EUF552" s="152"/>
      <c r="EUG552" s="152"/>
      <c r="EUH552" s="152"/>
      <c r="EUI552" s="152"/>
      <c r="EUJ552" s="152"/>
      <c r="EUK552" s="152"/>
      <c r="EUL552" s="152"/>
      <c r="EUM552" s="152"/>
      <c r="EUN552" s="152"/>
      <c r="EUO552" s="152"/>
      <c r="EUP552" s="152"/>
      <c r="EUQ552" s="152"/>
      <c r="EUR552" s="152"/>
      <c r="EUS552" s="152"/>
      <c r="EUT552" s="152"/>
      <c r="EUU552" s="152"/>
      <c r="EUV552" s="152"/>
      <c r="EUW552" s="152"/>
      <c r="EUX552" s="152"/>
      <c r="EUY552" s="152"/>
      <c r="EUZ552" s="152"/>
      <c r="EVA552" s="152"/>
      <c r="EVB552" s="152"/>
      <c r="EVC552" s="152"/>
      <c r="EVD552" s="152"/>
      <c r="EVE552" s="152"/>
      <c r="EVF552" s="152"/>
      <c r="EVG552" s="152"/>
      <c r="EVH552" s="152"/>
      <c r="EVI552" s="152"/>
      <c r="EVJ552" s="152"/>
      <c r="EVK552" s="152"/>
      <c r="EVL552" s="152"/>
      <c r="EVM552" s="152"/>
      <c r="EVN552" s="152"/>
      <c r="EVO552" s="152"/>
      <c r="EVP552" s="152"/>
      <c r="EVQ552" s="152"/>
      <c r="EVR552" s="152"/>
      <c r="EVS552" s="152"/>
      <c r="EVT552" s="152"/>
      <c r="EVU552" s="152"/>
      <c r="EVV552" s="152"/>
      <c r="EVW552" s="152"/>
      <c r="EVX552" s="152"/>
      <c r="EVY552" s="152"/>
      <c r="EVZ552" s="152"/>
      <c r="EWA552" s="152"/>
      <c r="EWB552" s="152"/>
      <c r="EWC552" s="152"/>
      <c r="EWD552" s="152"/>
      <c r="EWE552" s="152"/>
      <c r="EWF552" s="152"/>
      <c r="EWG552" s="152"/>
      <c r="EWH552" s="152"/>
      <c r="EWI552" s="152"/>
      <c r="EWJ552" s="152"/>
      <c r="EWK552" s="152"/>
      <c r="EWL552" s="152"/>
      <c r="EWM552" s="152"/>
      <c r="EWN552" s="152"/>
      <c r="EWO552" s="152"/>
      <c r="EWP552" s="152"/>
      <c r="EWQ552" s="152"/>
      <c r="EWR552" s="152"/>
      <c r="EWS552" s="152"/>
      <c r="EWT552" s="152"/>
      <c r="EWU552" s="152"/>
      <c r="EWV552" s="152"/>
      <c r="EWW552" s="152"/>
      <c r="EWX552" s="152"/>
      <c r="EWY552" s="152"/>
      <c r="EWZ552" s="152"/>
      <c r="EXA552" s="152"/>
      <c r="EXB552" s="152"/>
      <c r="EXC552" s="152"/>
      <c r="EXD552" s="152"/>
      <c r="EXE552" s="152"/>
      <c r="EXF552" s="152"/>
      <c r="EXG552" s="152"/>
      <c r="EXH552" s="152"/>
      <c r="EXI552" s="152"/>
      <c r="EXJ552" s="152"/>
      <c r="EXK552" s="152"/>
      <c r="EXL552" s="152"/>
      <c r="EXM552" s="152"/>
      <c r="EXN552" s="152"/>
      <c r="EXO552" s="152"/>
      <c r="EXP552" s="152"/>
      <c r="EXQ552" s="152"/>
      <c r="EXR552" s="152"/>
      <c r="EXS552" s="152"/>
      <c r="EXT552" s="152"/>
      <c r="EXU552" s="152"/>
      <c r="EXV552" s="152"/>
      <c r="EXW552" s="152"/>
      <c r="EXX552" s="152"/>
      <c r="EXY552" s="152"/>
      <c r="EXZ552" s="152"/>
      <c r="EYA552" s="152"/>
      <c r="EYB552" s="152"/>
      <c r="EYC552" s="152"/>
      <c r="EYD552" s="152"/>
      <c r="EYE552" s="152"/>
      <c r="EYF552" s="152"/>
      <c r="EYG552" s="152"/>
      <c r="EYH552" s="152"/>
      <c r="EYI552" s="152"/>
      <c r="EYJ552" s="152"/>
      <c r="EYK552" s="152"/>
      <c r="EYL552" s="152"/>
      <c r="EYM552" s="152"/>
      <c r="EYN552" s="152"/>
      <c r="EYO552" s="152"/>
      <c r="EYP552" s="152"/>
      <c r="EYQ552" s="152"/>
      <c r="EYR552" s="152"/>
      <c r="EYS552" s="152"/>
      <c r="EYT552" s="152"/>
      <c r="EYU552" s="152"/>
      <c r="EYV552" s="152"/>
      <c r="EYW552" s="152"/>
      <c r="EYX552" s="152"/>
      <c r="EYY552" s="152"/>
      <c r="EYZ552" s="152"/>
      <c r="EZA552" s="152"/>
      <c r="EZB552" s="152"/>
      <c r="EZC552" s="152"/>
      <c r="EZD552" s="152"/>
      <c r="EZE552" s="152"/>
      <c r="EZF552" s="152"/>
      <c r="EZG552" s="152"/>
      <c r="EZH552" s="152"/>
      <c r="EZI552" s="152"/>
      <c r="EZJ552" s="152"/>
      <c r="EZK552" s="152"/>
      <c r="EZL552" s="152"/>
      <c r="EZM552" s="152"/>
      <c r="EZN552" s="152"/>
      <c r="EZO552" s="152"/>
      <c r="EZP552" s="152"/>
      <c r="EZQ552" s="152"/>
      <c r="EZR552" s="152"/>
      <c r="EZS552" s="152"/>
      <c r="EZT552" s="152"/>
      <c r="EZU552" s="152"/>
      <c r="EZV552" s="152"/>
      <c r="EZW552" s="152"/>
      <c r="EZX552" s="152"/>
      <c r="EZY552" s="152"/>
      <c r="EZZ552" s="152"/>
      <c r="FAA552" s="152"/>
      <c r="FAB552" s="152"/>
      <c r="FAC552" s="152"/>
      <c r="FAD552" s="152"/>
      <c r="FAE552" s="152"/>
      <c r="FAF552" s="152"/>
      <c r="FAG552" s="152"/>
      <c r="FAH552" s="152"/>
      <c r="FAI552" s="152"/>
      <c r="FAJ552" s="152"/>
      <c r="FAK552" s="152"/>
      <c r="FAL552" s="152"/>
      <c r="FAM552" s="152"/>
      <c r="FAN552" s="152"/>
      <c r="FAO552" s="152"/>
      <c r="FAP552" s="152"/>
      <c r="FAQ552" s="152"/>
      <c r="FAR552" s="152"/>
      <c r="FAS552" s="152"/>
      <c r="FAT552" s="152"/>
      <c r="FAU552" s="152"/>
      <c r="FAV552" s="152"/>
      <c r="FAW552" s="152"/>
      <c r="FAX552" s="152"/>
      <c r="FAY552" s="152"/>
      <c r="FAZ552" s="152"/>
      <c r="FBA552" s="152"/>
      <c r="FBB552" s="152"/>
      <c r="FBC552" s="152"/>
      <c r="FBD552" s="152"/>
      <c r="FBE552" s="152"/>
      <c r="FBF552" s="152"/>
      <c r="FBG552" s="152"/>
      <c r="FBH552" s="152"/>
      <c r="FBI552" s="152"/>
      <c r="FBJ552" s="152"/>
      <c r="FBK552" s="152"/>
      <c r="FBL552" s="152"/>
      <c r="FBM552" s="152"/>
      <c r="FBN552" s="152"/>
      <c r="FBO552" s="152"/>
      <c r="FBP552" s="152"/>
      <c r="FBQ552" s="152"/>
      <c r="FBR552" s="152"/>
      <c r="FBS552" s="152"/>
      <c r="FBT552" s="152"/>
      <c r="FBU552" s="152"/>
      <c r="FBV552" s="152"/>
      <c r="FBW552" s="152"/>
      <c r="FBX552" s="152"/>
      <c r="FBY552" s="152"/>
      <c r="FBZ552" s="152"/>
      <c r="FCA552" s="152"/>
      <c r="FCB552" s="152"/>
      <c r="FCC552" s="152"/>
      <c r="FCD552" s="152"/>
      <c r="FCE552" s="152"/>
      <c r="FCF552" s="152"/>
      <c r="FCG552" s="152"/>
      <c r="FCH552" s="152"/>
      <c r="FCI552" s="152"/>
      <c r="FCJ552" s="152"/>
      <c r="FCK552" s="152"/>
      <c r="FCL552" s="152"/>
      <c r="FCM552" s="152"/>
      <c r="FCN552" s="152"/>
      <c r="FCO552" s="152"/>
      <c r="FCP552" s="152"/>
      <c r="FCQ552" s="152"/>
      <c r="FCR552" s="152"/>
      <c r="FCS552" s="152"/>
      <c r="FCT552" s="152"/>
      <c r="FCU552" s="152"/>
      <c r="FCV552" s="152"/>
      <c r="FCW552" s="152"/>
      <c r="FCX552" s="152"/>
      <c r="FCY552" s="152"/>
      <c r="FCZ552" s="152"/>
      <c r="FDA552" s="152"/>
      <c r="FDB552" s="152"/>
      <c r="FDC552" s="152"/>
      <c r="FDD552" s="152"/>
      <c r="FDE552" s="152"/>
      <c r="FDF552" s="152"/>
      <c r="FDG552" s="152"/>
      <c r="FDH552" s="152"/>
      <c r="FDI552" s="152"/>
      <c r="FDJ552" s="152"/>
      <c r="FDK552" s="152"/>
      <c r="FDL552" s="152"/>
      <c r="FDM552" s="152"/>
      <c r="FDN552" s="152"/>
      <c r="FDO552" s="152"/>
      <c r="FDP552" s="152"/>
      <c r="FDQ552" s="152"/>
      <c r="FDR552" s="152"/>
      <c r="FDS552" s="152"/>
      <c r="FDT552" s="152"/>
      <c r="FDU552" s="152"/>
      <c r="FDV552" s="152"/>
      <c r="FDW552" s="152"/>
      <c r="FDX552" s="152"/>
      <c r="FDY552" s="152"/>
      <c r="FDZ552" s="152"/>
      <c r="FEA552" s="152"/>
      <c r="FEB552" s="152"/>
      <c r="FEC552" s="152"/>
      <c r="FED552" s="152"/>
      <c r="FEE552" s="152"/>
      <c r="FEF552" s="152"/>
      <c r="FEG552" s="152"/>
      <c r="FEH552" s="152"/>
      <c r="FEI552" s="152"/>
      <c r="FEJ552" s="152"/>
      <c r="FEK552" s="152"/>
      <c r="FEL552" s="152"/>
      <c r="FEM552" s="152"/>
      <c r="FEN552" s="152"/>
      <c r="FEO552" s="152"/>
      <c r="FEP552" s="152"/>
      <c r="FEQ552" s="152"/>
      <c r="FER552" s="152"/>
      <c r="FES552" s="152"/>
      <c r="FET552" s="152"/>
      <c r="FEU552" s="152"/>
      <c r="FEV552" s="152"/>
      <c r="FEW552" s="152"/>
      <c r="FEX552" s="152"/>
      <c r="FEY552" s="152"/>
      <c r="FEZ552" s="152"/>
      <c r="FFA552" s="152"/>
      <c r="FFB552" s="152"/>
      <c r="FFC552" s="152"/>
      <c r="FFD552" s="152"/>
      <c r="FFE552" s="152"/>
      <c r="FFF552" s="152"/>
      <c r="FFG552" s="152"/>
      <c r="FFH552" s="152"/>
      <c r="FFI552" s="152"/>
      <c r="FFJ552" s="152"/>
      <c r="FFK552" s="152"/>
      <c r="FFL552" s="152"/>
      <c r="FFM552" s="152"/>
      <c r="FFN552" s="152"/>
      <c r="FFO552" s="152"/>
      <c r="FFP552" s="152"/>
      <c r="FFQ552" s="152"/>
      <c r="FFR552" s="152"/>
      <c r="FFS552" s="152"/>
      <c r="FFT552" s="152"/>
      <c r="FFU552" s="152"/>
      <c r="FFV552" s="152"/>
      <c r="FFW552" s="152"/>
      <c r="FFX552" s="152"/>
      <c r="FFY552" s="152"/>
      <c r="FFZ552" s="152"/>
      <c r="FGA552" s="152"/>
      <c r="FGB552" s="152"/>
      <c r="FGC552" s="152"/>
      <c r="FGD552" s="152"/>
      <c r="FGE552" s="152"/>
      <c r="FGF552" s="152"/>
      <c r="FGG552" s="152"/>
      <c r="FGH552" s="152"/>
      <c r="FGI552" s="152"/>
      <c r="FGJ552" s="152"/>
      <c r="FGK552" s="152"/>
      <c r="FGL552" s="152"/>
      <c r="FGM552" s="152"/>
      <c r="FGN552" s="152"/>
      <c r="FGO552" s="152"/>
      <c r="FGP552" s="152"/>
      <c r="FGQ552" s="152"/>
      <c r="FGR552" s="152"/>
      <c r="FGS552" s="152"/>
      <c r="FGT552" s="152"/>
      <c r="FGU552" s="152"/>
      <c r="FGV552" s="152"/>
      <c r="FGW552" s="152"/>
      <c r="FGX552" s="152"/>
      <c r="FGY552" s="152"/>
      <c r="FGZ552" s="152"/>
      <c r="FHA552" s="152"/>
      <c r="FHB552" s="152"/>
      <c r="FHC552" s="152"/>
      <c r="FHD552" s="152"/>
      <c r="FHE552" s="152"/>
      <c r="FHF552" s="152"/>
      <c r="FHG552" s="152"/>
      <c r="FHH552" s="152"/>
      <c r="FHI552" s="152"/>
      <c r="FHJ552" s="152"/>
      <c r="FHK552" s="152"/>
      <c r="FHL552" s="152"/>
      <c r="FHM552" s="152"/>
      <c r="FHN552" s="152"/>
      <c r="FHO552" s="152"/>
      <c r="FHP552" s="152"/>
      <c r="FHQ552" s="152"/>
      <c r="FHR552" s="152"/>
      <c r="FHS552" s="152"/>
      <c r="FHT552" s="152"/>
      <c r="FHU552" s="152"/>
      <c r="FHV552" s="152"/>
      <c r="FHW552" s="152"/>
      <c r="FHX552" s="152"/>
      <c r="FHY552" s="152"/>
      <c r="FHZ552" s="152"/>
      <c r="FIA552" s="152"/>
      <c r="FIB552" s="152"/>
      <c r="FIC552" s="152"/>
      <c r="FID552" s="152"/>
      <c r="FIE552" s="152"/>
      <c r="FIF552" s="152"/>
      <c r="FIG552" s="152"/>
      <c r="FIH552" s="152"/>
      <c r="FII552" s="152"/>
      <c r="FIJ552" s="152"/>
      <c r="FIK552" s="152"/>
      <c r="FIL552" s="152"/>
      <c r="FIM552" s="152"/>
      <c r="FIN552" s="152"/>
      <c r="FIO552" s="152"/>
      <c r="FIP552" s="152"/>
      <c r="FIQ552" s="152"/>
      <c r="FIR552" s="152"/>
      <c r="FIS552" s="152"/>
      <c r="FIT552" s="152"/>
      <c r="FIU552" s="152"/>
      <c r="FIV552" s="152"/>
      <c r="FIW552" s="152"/>
      <c r="FIX552" s="152"/>
      <c r="FIY552" s="152"/>
      <c r="FIZ552" s="152"/>
      <c r="FJA552" s="152"/>
      <c r="FJB552" s="152"/>
      <c r="FJC552" s="152"/>
      <c r="FJD552" s="152"/>
      <c r="FJE552" s="152"/>
      <c r="FJF552" s="152"/>
      <c r="FJG552" s="152"/>
      <c r="FJH552" s="152"/>
      <c r="FJI552" s="152"/>
      <c r="FJJ552" s="152"/>
      <c r="FJK552" s="152"/>
      <c r="FJL552" s="152"/>
      <c r="FJM552" s="152"/>
      <c r="FJN552" s="152"/>
      <c r="FJO552" s="152"/>
      <c r="FJP552" s="152"/>
      <c r="FJQ552" s="152"/>
      <c r="FJR552" s="152"/>
      <c r="FJS552" s="152"/>
      <c r="FJT552" s="152"/>
      <c r="FJU552" s="152"/>
      <c r="FJV552" s="152"/>
      <c r="FJW552" s="152"/>
      <c r="FJX552" s="152"/>
      <c r="FJY552" s="152"/>
      <c r="FJZ552" s="152"/>
      <c r="FKA552" s="152"/>
      <c r="FKB552" s="152"/>
      <c r="FKC552" s="152"/>
      <c r="FKD552" s="152"/>
      <c r="FKE552" s="152"/>
      <c r="FKF552" s="152"/>
      <c r="FKG552" s="152"/>
      <c r="FKH552" s="152"/>
      <c r="FKI552" s="152"/>
      <c r="FKJ552" s="152"/>
      <c r="FKK552" s="152"/>
      <c r="FKL552" s="152"/>
      <c r="FKM552" s="152"/>
      <c r="FKN552" s="152"/>
      <c r="FKO552" s="152"/>
      <c r="FKP552" s="152"/>
      <c r="FKQ552" s="152"/>
      <c r="FKR552" s="152"/>
      <c r="FKS552" s="152"/>
      <c r="FKT552" s="152"/>
      <c r="FKU552" s="152"/>
      <c r="FKV552" s="152"/>
      <c r="FKW552" s="152"/>
      <c r="FKX552" s="152"/>
      <c r="FKY552" s="152"/>
      <c r="FKZ552" s="152"/>
      <c r="FLA552" s="152"/>
      <c r="FLB552" s="152"/>
      <c r="FLC552" s="152"/>
      <c r="FLD552" s="152"/>
      <c r="FLE552" s="152"/>
      <c r="FLF552" s="152"/>
      <c r="FLG552" s="152"/>
      <c r="FLH552" s="152"/>
      <c r="FLI552" s="152"/>
      <c r="FLJ552" s="152"/>
      <c r="FLK552" s="152"/>
      <c r="FLL552" s="152"/>
      <c r="FLM552" s="152"/>
      <c r="FLN552" s="152"/>
      <c r="FLO552" s="152"/>
      <c r="FLP552" s="152"/>
      <c r="FLQ552" s="152"/>
      <c r="FLR552" s="152"/>
      <c r="FLS552" s="152"/>
      <c r="FLT552" s="152"/>
      <c r="FLU552" s="152"/>
      <c r="FLV552" s="152"/>
      <c r="FLW552" s="152"/>
      <c r="FLX552" s="152"/>
      <c r="FLY552" s="152"/>
      <c r="FLZ552" s="152"/>
      <c r="FMA552" s="152"/>
      <c r="FMB552" s="152"/>
      <c r="FMC552" s="152"/>
      <c r="FMD552" s="152"/>
      <c r="FME552" s="152"/>
      <c r="FMF552" s="152"/>
      <c r="FMG552" s="152"/>
      <c r="FMH552" s="152"/>
      <c r="FMI552" s="152"/>
      <c r="FMJ552" s="152"/>
      <c r="FMK552" s="152"/>
      <c r="FML552" s="152"/>
      <c r="FMM552" s="152"/>
      <c r="FMN552" s="152"/>
      <c r="FMO552" s="152"/>
      <c r="FMP552" s="152"/>
      <c r="FMQ552" s="152"/>
      <c r="FMR552" s="152"/>
      <c r="FMS552" s="152"/>
      <c r="FMT552" s="152"/>
      <c r="FMU552" s="152"/>
      <c r="FMV552" s="152"/>
      <c r="FMW552" s="152"/>
      <c r="FMX552" s="152"/>
      <c r="FMY552" s="152"/>
      <c r="FMZ552" s="152"/>
      <c r="FNA552" s="152"/>
      <c r="FNB552" s="152"/>
      <c r="FNC552" s="152"/>
      <c r="FND552" s="152"/>
      <c r="FNE552" s="152"/>
      <c r="FNF552" s="152"/>
      <c r="FNG552" s="152"/>
      <c r="FNH552" s="152"/>
      <c r="FNI552" s="152"/>
      <c r="FNJ552" s="152"/>
      <c r="FNK552" s="152"/>
      <c r="FNL552" s="152"/>
      <c r="FNM552" s="152"/>
      <c r="FNN552" s="152"/>
      <c r="FNO552" s="152"/>
      <c r="FNP552" s="152"/>
      <c r="FNQ552" s="152"/>
      <c r="FNR552" s="152"/>
      <c r="FNS552" s="152"/>
      <c r="FNT552" s="152"/>
      <c r="FNU552" s="152"/>
      <c r="FNV552" s="152"/>
      <c r="FNW552" s="152"/>
      <c r="FNX552" s="152"/>
      <c r="FNY552" s="152"/>
      <c r="FNZ552" s="152"/>
      <c r="FOA552" s="152"/>
      <c r="FOB552" s="152"/>
      <c r="FOC552" s="152"/>
      <c r="FOD552" s="152"/>
      <c r="FOE552" s="152"/>
      <c r="FOF552" s="152"/>
      <c r="FOG552" s="152"/>
      <c r="FOH552" s="152"/>
      <c r="FOI552" s="152"/>
      <c r="FOJ552" s="152"/>
      <c r="FOK552" s="152"/>
      <c r="FOL552" s="152"/>
      <c r="FOM552" s="152"/>
      <c r="FON552" s="152"/>
      <c r="FOO552" s="152"/>
      <c r="FOP552" s="152"/>
      <c r="FOQ552" s="152"/>
      <c r="FOR552" s="152"/>
      <c r="FOS552" s="152"/>
      <c r="FOT552" s="152"/>
      <c r="FOU552" s="152"/>
      <c r="FOV552" s="152"/>
      <c r="FOW552" s="152"/>
      <c r="FOX552" s="152"/>
      <c r="FOY552" s="152"/>
      <c r="FOZ552" s="152"/>
      <c r="FPA552" s="152"/>
      <c r="FPB552" s="152"/>
      <c r="FPC552" s="152"/>
      <c r="FPD552" s="152"/>
      <c r="FPE552" s="152"/>
      <c r="FPF552" s="152"/>
      <c r="FPG552" s="152"/>
      <c r="FPH552" s="152"/>
      <c r="FPI552" s="152"/>
      <c r="FPJ552" s="152"/>
      <c r="FPK552" s="152"/>
      <c r="FPL552" s="152"/>
      <c r="FPM552" s="152"/>
      <c r="FPN552" s="152"/>
      <c r="FPO552" s="152"/>
      <c r="FPP552" s="152"/>
      <c r="FPQ552" s="152"/>
      <c r="FPR552" s="152"/>
      <c r="FPS552" s="152"/>
      <c r="FPT552" s="152"/>
      <c r="FPU552" s="152"/>
      <c r="FPV552" s="152"/>
      <c r="FPW552" s="152"/>
      <c r="FPX552" s="152"/>
      <c r="FPY552" s="152"/>
      <c r="FPZ552" s="152"/>
      <c r="FQA552" s="152"/>
      <c r="FQB552" s="152"/>
      <c r="FQC552" s="152"/>
      <c r="FQD552" s="152"/>
      <c r="FQE552" s="152"/>
      <c r="FQF552" s="152"/>
      <c r="FQG552" s="152"/>
      <c r="FQH552" s="152"/>
      <c r="FQI552" s="152"/>
      <c r="FQJ552" s="152"/>
      <c r="FQK552" s="152"/>
      <c r="FQL552" s="152"/>
      <c r="FQM552" s="152"/>
      <c r="FQN552" s="152"/>
      <c r="FQO552" s="152"/>
      <c r="FQP552" s="152"/>
      <c r="FQQ552" s="152"/>
      <c r="FQR552" s="152"/>
      <c r="FQS552" s="152"/>
      <c r="FQT552" s="152"/>
      <c r="FQU552" s="152"/>
      <c r="FQV552" s="152"/>
      <c r="FQW552" s="152"/>
      <c r="FQX552" s="152"/>
      <c r="FQY552" s="152"/>
      <c r="FQZ552" s="152"/>
      <c r="FRA552" s="152"/>
      <c r="FRB552" s="152"/>
      <c r="FRC552" s="152"/>
      <c r="FRD552" s="152"/>
      <c r="FRE552" s="152"/>
      <c r="FRF552" s="152"/>
      <c r="FRG552" s="152"/>
      <c r="FRH552" s="152"/>
      <c r="FRI552" s="152"/>
      <c r="FRJ552" s="152"/>
      <c r="FRK552" s="152"/>
      <c r="FRL552" s="152"/>
      <c r="FRM552" s="152"/>
      <c r="FRN552" s="152"/>
      <c r="FRO552" s="152"/>
      <c r="FRP552" s="152"/>
      <c r="FRQ552" s="152"/>
      <c r="FRR552" s="152"/>
      <c r="FRS552" s="152"/>
      <c r="FRT552" s="152"/>
      <c r="FRU552" s="152"/>
      <c r="FRV552" s="152"/>
      <c r="FRW552" s="152"/>
      <c r="FRX552" s="152"/>
      <c r="FRY552" s="152"/>
      <c r="FRZ552" s="152"/>
      <c r="FSA552" s="152"/>
      <c r="FSB552" s="152"/>
      <c r="FSC552" s="152"/>
      <c r="FSD552" s="152"/>
      <c r="FSE552" s="152"/>
      <c r="FSF552" s="152"/>
      <c r="FSG552" s="152"/>
      <c r="FSH552" s="152"/>
      <c r="FSI552" s="152"/>
      <c r="FSJ552" s="152"/>
      <c r="FSK552" s="152"/>
      <c r="FSL552" s="152"/>
      <c r="FSM552" s="152"/>
      <c r="FSN552" s="152"/>
      <c r="FSO552" s="152"/>
      <c r="FSP552" s="152"/>
      <c r="FSQ552" s="152"/>
      <c r="FSR552" s="152"/>
      <c r="FSS552" s="152"/>
      <c r="FST552" s="152"/>
      <c r="FSU552" s="152"/>
      <c r="FSV552" s="152"/>
      <c r="FSW552" s="152"/>
      <c r="FSX552" s="152"/>
      <c r="FSY552" s="152"/>
      <c r="FSZ552" s="152"/>
      <c r="FTA552" s="152"/>
      <c r="FTB552" s="152"/>
      <c r="FTC552" s="152"/>
      <c r="FTD552" s="152"/>
      <c r="FTE552" s="152"/>
      <c r="FTF552" s="152"/>
      <c r="FTG552" s="152"/>
      <c r="FTH552" s="152"/>
      <c r="FTI552" s="152"/>
      <c r="FTJ552" s="152"/>
      <c r="FTK552" s="152"/>
      <c r="FTL552" s="152"/>
      <c r="FTM552" s="152"/>
      <c r="FTN552" s="152"/>
      <c r="FTO552" s="152"/>
      <c r="FTP552" s="152"/>
      <c r="FTQ552" s="152"/>
      <c r="FTR552" s="152"/>
      <c r="FTS552" s="152"/>
      <c r="FTT552" s="152"/>
      <c r="FTU552" s="152"/>
      <c r="FTV552" s="152"/>
      <c r="FTW552" s="152"/>
      <c r="FTX552" s="152"/>
      <c r="FTY552" s="152"/>
      <c r="FTZ552" s="152"/>
      <c r="FUA552" s="152"/>
      <c r="FUB552" s="152"/>
      <c r="FUC552" s="152"/>
      <c r="FUD552" s="152"/>
      <c r="FUE552" s="152"/>
      <c r="FUF552" s="152"/>
      <c r="FUG552" s="152"/>
      <c r="FUH552" s="152"/>
      <c r="FUI552" s="152"/>
      <c r="FUJ552" s="152"/>
      <c r="FUK552" s="152"/>
      <c r="FUL552" s="152"/>
      <c r="FUM552" s="152"/>
      <c r="FUN552" s="152"/>
      <c r="FUO552" s="152"/>
      <c r="FUP552" s="152"/>
      <c r="FUQ552" s="152"/>
      <c r="FUR552" s="152"/>
      <c r="FUS552" s="152"/>
      <c r="FUT552" s="152"/>
      <c r="FUU552" s="152"/>
      <c r="FUV552" s="152"/>
      <c r="FUW552" s="152"/>
      <c r="FUX552" s="152"/>
      <c r="FUY552" s="152"/>
      <c r="FUZ552" s="152"/>
      <c r="FVA552" s="152"/>
      <c r="FVB552" s="152"/>
      <c r="FVC552" s="152"/>
      <c r="FVD552" s="152"/>
      <c r="FVE552" s="152"/>
      <c r="FVF552" s="152"/>
      <c r="FVG552" s="152"/>
      <c r="FVH552" s="152"/>
      <c r="FVI552" s="152"/>
      <c r="FVJ552" s="152"/>
      <c r="FVK552" s="152"/>
      <c r="FVL552" s="152"/>
      <c r="FVM552" s="152"/>
      <c r="FVN552" s="152"/>
      <c r="FVO552" s="152"/>
      <c r="FVP552" s="152"/>
      <c r="FVQ552" s="152"/>
      <c r="FVR552" s="152"/>
      <c r="FVS552" s="152"/>
      <c r="FVT552" s="152"/>
      <c r="FVU552" s="152"/>
      <c r="FVV552" s="152"/>
      <c r="FVW552" s="152"/>
      <c r="FVX552" s="152"/>
      <c r="FVY552" s="152"/>
      <c r="FVZ552" s="152"/>
      <c r="FWA552" s="152"/>
      <c r="FWB552" s="152"/>
      <c r="FWC552" s="152"/>
      <c r="FWD552" s="152"/>
      <c r="FWE552" s="152"/>
      <c r="FWF552" s="152"/>
      <c r="FWG552" s="152"/>
      <c r="FWH552" s="152"/>
      <c r="FWI552" s="152"/>
      <c r="FWJ552" s="152"/>
      <c r="FWK552" s="152"/>
      <c r="FWL552" s="152"/>
      <c r="FWM552" s="152"/>
      <c r="FWN552" s="152"/>
      <c r="FWO552" s="152"/>
      <c r="FWP552" s="152"/>
      <c r="FWQ552" s="152"/>
      <c r="FWR552" s="152"/>
      <c r="FWS552" s="152"/>
      <c r="FWT552" s="152"/>
      <c r="FWU552" s="152"/>
      <c r="FWV552" s="152"/>
      <c r="FWW552" s="152"/>
      <c r="FWX552" s="152"/>
      <c r="FWY552" s="152"/>
      <c r="FWZ552" s="152"/>
      <c r="FXA552" s="152"/>
      <c r="FXB552" s="152"/>
      <c r="FXC552" s="152"/>
      <c r="FXD552" s="152"/>
      <c r="FXE552" s="152"/>
      <c r="FXF552" s="152"/>
      <c r="FXG552" s="152"/>
      <c r="FXH552" s="152"/>
      <c r="FXI552" s="152"/>
      <c r="FXJ552" s="152"/>
      <c r="FXK552" s="152"/>
      <c r="FXL552" s="152"/>
      <c r="FXM552" s="152"/>
      <c r="FXN552" s="152"/>
      <c r="FXO552" s="152"/>
      <c r="FXP552" s="152"/>
      <c r="FXQ552" s="152"/>
      <c r="FXR552" s="152"/>
      <c r="FXS552" s="152"/>
      <c r="FXT552" s="152"/>
      <c r="FXU552" s="152"/>
      <c r="FXV552" s="152"/>
      <c r="FXW552" s="152"/>
      <c r="FXX552" s="152"/>
      <c r="FXY552" s="152"/>
      <c r="FXZ552" s="152"/>
      <c r="FYA552" s="152"/>
      <c r="FYB552" s="152"/>
      <c r="FYC552" s="152"/>
      <c r="FYD552" s="152"/>
      <c r="FYE552" s="152"/>
      <c r="FYF552" s="152"/>
      <c r="FYG552" s="152"/>
      <c r="FYH552" s="152"/>
      <c r="FYI552" s="152"/>
      <c r="FYJ552" s="152"/>
      <c r="FYK552" s="152"/>
      <c r="FYL552" s="152"/>
      <c r="FYM552" s="152"/>
      <c r="FYN552" s="152"/>
      <c r="FYO552" s="152"/>
      <c r="FYP552" s="152"/>
      <c r="FYQ552" s="152"/>
      <c r="FYR552" s="152"/>
      <c r="FYS552" s="152"/>
      <c r="FYT552" s="152"/>
      <c r="FYU552" s="152"/>
      <c r="FYV552" s="152"/>
      <c r="FYW552" s="152"/>
      <c r="FYX552" s="152"/>
      <c r="FYY552" s="152"/>
      <c r="FYZ552" s="152"/>
      <c r="FZA552" s="152"/>
      <c r="FZB552" s="152"/>
      <c r="FZC552" s="152"/>
      <c r="FZD552" s="152"/>
      <c r="FZE552" s="152"/>
      <c r="FZF552" s="152"/>
      <c r="FZG552" s="152"/>
      <c r="FZH552" s="152"/>
      <c r="FZI552" s="152"/>
      <c r="FZJ552" s="152"/>
      <c r="FZK552" s="152"/>
      <c r="FZL552" s="152"/>
      <c r="FZM552" s="152"/>
      <c r="FZN552" s="152"/>
      <c r="FZO552" s="152"/>
      <c r="FZP552" s="152"/>
      <c r="FZQ552" s="152"/>
      <c r="FZR552" s="152"/>
      <c r="FZS552" s="152"/>
      <c r="FZT552" s="152"/>
      <c r="FZU552" s="152"/>
      <c r="FZV552" s="152"/>
      <c r="FZW552" s="152"/>
      <c r="FZX552" s="152"/>
      <c r="FZY552" s="152"/>
      <c r="FZZ552" s="152"/>
      <c r="GAA552" s="152"/>
      <c r="GAB552" s="152"/>
      <c r="GAC552" s="152"/>
      <c r="GAD552" s="152"/>
      <c r="GAE552" s="152"/>
      <c r="GAF552" s="152"/>
      <c r="GAG552" s="152"/>
      <c r="GAH552" s="152"/>
      <c r="GAI552" s="152"/>
      <c r="GAJ552" s="152"/>
      <c r="GAK552" s="152"/>
      <c r="GAL552" s="152"/>
      <c r="GAM552" s="152"/>
      <c r="GAN552" s="152"/>
      <c r="GAO552" s="152"/>
      <c r="GAP552" s="152"/>
      <c r="GAQ552" s="152"/>
      <c r="GAR552" s="152"/>
      <c r="GAS552" s="152"/>
      <c r="GAT552" s="152"/>
      <c r="GAU552" s="152"/>
      <c r="GAV552" s="152"/>
      <c r="GAW552" s="152"/>
      <c r="GAX552" s="152"/>
      <c r="GAY552" s="152"/>
      <c r="GAZ552" s="152"/>
      <c r="GBA552" s="152"/>
      <c r="GBB552" s="152"/>
      <c r="GBC552" s="152"/>
      <c r="GBD552" s="152"/>
      <c r="GBE552" s="152"/>
      <c r="GBF552" s="152"/>
      <c r="GBG552" s="152"/>
      <c r="GBH552" s="152"/>
      <c r="GBI552" s="152"/>
      <c r="GBJ552" s="152"/>
      <c r="GBK552" s="152"/>
      <c r="GBL552" s="152"/>
      <c r="GBM552" s="152"/>
      <c r="GBN552" s="152"/>
      <c r="GBO552" s="152"/>
      <c r="GBP552" s="152"/>
      <c r="GBQ552" s="152"/>
      <c r="GBR552" s="152"/>
      <c r="GBS552" s="152"/>
      <c r="GBT552" s="152"/>
      <c r="GBU552" s="152"/>
      <c r="GBV552" s="152"/>
      <c r="GBW552" s="152"/>
      <c r="GBX552" s="152"/>
      <c r="GBY552" s="152"/>
      <c r="GBZ552" s="152"/>
      <c r="GCA552" s="152"/>
      <c r="GCB552" s="152"/>
      <c r="GCC552" s="152"/>
      <c r="GCD552" s="152"/>
      <c r="GCE552" s="152"/>
      <c r="GCF552" s="152"/>
      <c r="GCG552" s="152"/>
      <c r="GCH552" s="152"/>
      <c r="GCI552" s="152"/>
      <c r="GCJ552" s="152"/>
      <c r="GCK552" s="152"/>
      <c r="GCL552" s="152"/>
      <c r="GCM552" s="152"/>
      <c r="GCN552" s="152"/>
      <c r="GCO552" s="152"/>
      <c r="GCP552" s="152"/>
      <c r="GCQ552" s="152"/>
      <c r="GCR552" s="152"/>
      <c r="GCS552" s="152"/>
      <c r="GCT552" s="152"/>
      <c r="GCU552" s="152"/>
      <c r="GCV552" s="152"/>
      <c r="GCW552" s="152"/>
      <c r="GCX552" s="152"/>
      <c r="GCY552" s="152"/>
      <c r="GCZ552" s="152"/>
      <c r="GDA552" s="152"/>
      <c r="GDB552" s="152"/>
      <c r="GDC552" s="152"/>
      <c r="GDD552" s="152"/>
      <c r="GDE552" s="152"/>
      <c r="GDF552" s="152"/>
      <c r="GDG552" s="152"/>
      <c r="GDH552" s="152"/>
      <c r="GDI552" s="152"/>
      <c r="GDJ552" s="152"/>
      <c r="GDK552" s="152"/>
      <c r="GDL552" s="152"/>
      <c r="GDM552" s="152"/>
      <c r="GDN552" s="152"/>
      <c r="GDO552" s="152"/>
      <c r="GDP552" s="152"/>
      <c r="GDQ552" s="152"/>
      <c r="GDR552" s="152"/>
      <c r="GDS552" s="152"/>
      <c r="GDT552" s="152"/>
      <c r="GDU552" s="152"/>
      <c r="GDV552" s="152"/>
      <c r="GDW552" s="152"/>
      <c r="GDX552" s="152"/>
      <c r="GDY552" s="152"/>
      <c r="GDZ552" s="152"/>
      <c r="GEA552" s="152"/>
      <c r="GEB552" s="152"/>
      <c r="GEC552" s="152"/>
      <c r="GED552" s="152"/>
      <c r="GEE552" s="152"/>
      <c r="GEF552" s="152"/>
      <c r="GEG552" s="152"/>
      <c r="GEH552" s="152"/>
      <c r="GEI552" s="152"/>
      <c r="GEJ552" s="152"/>
      <c r="GEK552" s="152"/>
      <c r="GEL552" s="152"/>
      <c r="GEM552" s="152"/>
      <c r="GEN552" s="152"/>
      <c r="GEO552" s="152"/>
      <c r="GEP552" s="152"/>
      <c r="GEQ552" s="152"/>
      <c r="GER552" s="152"/>
      <c r="GES552" s="152"/>
      <c r="GET552" s="152"/>
      <c r="GEU552" s="152"/>
      <c r="GEV552" s="152"/>
      <c r="GEW552" s="152"/>
      <c r="GEX552" s="152"/>
      <c r="GEY552" s="152"/>
      <c r="GEZ552" s="152"/>
      <c r="GFA552" s="152"/>
      <c r="GFB552" s="152"/>
      <c r="GFC552" s="152"/>
      <c r="GFD552" s="152"/>
      <c r="GFE552" s="152"/>
      <c r="GFF552" s="152"/>
      <c r="GFG552" s="152"/>
      <c r="GFH552" s="152"/>
      <c r="GFI552" s="152"/>
      <c r="GFJ552" s="152"/>
      <c r="GFK552" s="152"/>
      <c r="GFL552" s="152"/>
      <c r="GFM552" s="152"/>
      <c r="GFN552" s="152"/>
      <c r="GFO552" s="152"/>
      <c r="GFP552" s="152"/>
      <c r="GFQ552" s="152"/>
      <c r="GFR552" s="152"/>
      <c r="GFS552" s="152"/>
      <c r="GFT552" s="152"/>
      <c r="GFU552" s="152"/>
      <c r="GFV552" s="152"/>
      <c r="GFW552" s="152"/>
      <c r="GFX552" s="152"/>
      <c r="GFY552" s="152"/>
      <c r="GFZ552" s="152"/>
      <c r="GGA552" s="152"/>
      <c r="GGB552" s="152"/>
      <c r="GGC552" s="152"/>
      <c r="GGD552" s="152"/>
      <c r="GGE552" s="152"/>
      <c r="GGF552" s="152"/>
      <c r="GGG552" s="152"/>
      <c r="GGH552" s="152"/>
      <c r="GGI552" s="152"/>
      <c r="GGJ552" s="152"/>
      <c r="GGK552" s="152"/>
      <c r="GGL552" s="152"/>
      <c r="GGM552" s="152"/>
      <c r="GGN552" s="152"/>
      <c r="GGO552" s="152"/>
      <c r="GGP552" s="152"/>
      <c r="GGQ552" s="152"/>
      <c r="GGR552" s="152"/>
      <c r="GGS552" s="152"/>
      <c r="GGT552" s="152"/>
      <c r="GGU552" s="152"/>
      <c r="GGV552" s="152"/>
      <c r="GGW552" s="152"/>
      <c r="GGX552" s="152"/>
      <c r="GGY552" s="152"/>
      <c r="GGZ552" s="152"/>
      <c r="GHA552" s="152"/>
      <c r="GHB552" s="152"/>
      <c r="GHC552" s="152"/>
      <c r="GHD552" s="152"/>
      <c r="GHE552" s="152"/>
      <c r="GHF552" s="152"/>
      <c r="GHG552" s="152"/>
      <c r="GHH552" s="152"/>
      <c r="GHI552" s="152"/>
      <c r="GHJ552" s="152"/>
      <c r="GHK552" s="152"/>
      <c r="GHL552" s="152"/>
      <c r="GHM552" s="152"/>
      <c r="GHN552" s="152"/>
      <c r="GHO552" s="152"/>
      <c r="GHP552" s="152"/>
      <c r="GHQ552" s="152"/>
      <c r="GHR552" s="152"/>
      <c r="GHS552" s="152"/>
      <c r="GHT552" s="152"/>
      <c r="GHU552" s="152"/>
      <c r="GHV552" s="152"/>
      <c r="GHW552" s="152"/>
      <c r="GHX552" s="152"/>
      <c r="GHY552" s="152"/>
      <c r="GHZ552" s="152"/>
      <c r="GIA552" s="152"/>
      <c r="GIB552" s="152"/>
      <c r="GIC552" s="152"/>
      <c r="GID552" s="152"/>
      <c r="GIE552" s="152"/>
      <c r="GIF552" s="152"/>
      <c r="GIG552" s="152"/>
      <c r="GIH552" s="152"/>
      <c r="GII552" s="152"/>
      <c r="GIJ552" s="152"/>
      <c r="GIK552" s="152"/>
      <c r="GIL552" s="152"/>
      <c r="GIM552" s="152"/>
      <c r="GIN552" s="152"/>
      <c r="GIO552" s="152"/>
      <c r="GIP552" s="152"/>
      <c r="GIQ552" s="152"/>
      <c r="GIR552" s="152"/>
      <c r="GIS552" s="152"/>
      <c r="GIT552" s="152"/>
      <c r="GIU552" s="152"/>
      <c r="GIV552" s="152"/>
      <c r="GIW552" s="152"/>
      <c r="GIX552" s="152"/>
      <c r="GIY552" s="152"/>
      <c r="GIZ552" s="152"/>
      <c r="GJA552" s="152"/>
      <c r="GJB552" s="152"/>
      <c r="GJC552" s="152"/>
      <c r="GJD552" s="152"/>
      <c r="GJE552" s="152"/>
      <c r="GJF552" s="152"/>
      <c r="GJG552" s="152"/>
      <c r="GJH552" s="152"/>
      <c r="GJI552" s="152"/>
      <c r="GJJ552" s="152"/>
      <c r="GJK552" s="152"/>
      <c r="GJL552" s="152"/>
      <c r="GJM552" s="152"/>
      <c r="GJN552" s="152"/>
      <c r="GJO552" s="152"/>
      <c r="GJP552" s="152"/>
      <c r="GJQ552" s="152"/>
      <c r="GJR552" s="152"/>
      <c r="GJS552" s="152"/>
      <c r="GJT552" s="152"/>
      <c r="GJU552" s="152"/>
      <c r="GJV552" s="152"/>
      <c r="GJW552" s="152"/>
      <c r="GJX552" s="152"/>
      <c r="GJY552" s="152"/>
      <c r="GJZ552" s="152"/>
      <c r="GKA552" s="152"/>
      <c r="GKB552" s="152"/>
      <c r="GKC552" s="152"/>
      <c r="GKD552" s="152"/>
      <c r="GKE552" s="152"/>
      <c r="GKF552" s="152"/>
      <c r="GKG552" s="152"/>
      <c r="GKH552" s="152"/>
      <c r="GKI552" s="152"/>
      <c r="GKJ552" s="152"/>
      <c r="GKK552" s="152"/>
      <c r="GKL552" s="152"/>
      <c r="GKM552" s="152"/>
      <c r="GKN552" s="152"/>
      <c r="GKO552" s="152"/>
      <c r="GKP552" s="152"/>
      <c r="GKQ552" s="152"/>
      <c r="GKR552" s="152"/>
      <c r="GKS552" s="152"/>
      <c r="GKT552" s="152"/>
      <c r="GKU552" s="152"/>
      <c r="GKV552" s="152"/>
      <c r="GKW552" s="152"/>
      <c r="GKX552" s="152"/>
      <c r="GKY552" s="152"/>
      <c r="GKZ552" s="152"/>
      <c r="GLA552" s="152"/>
      <c r="GLB552" s="152"/>
      <c r="GLC552" s="152"/>
      <c r="GLD552" s="152"/>
      <c r="GLE552" s="152"/>
      <c r="GLF552" s="152"/>
      <c r="GLG552" s="152"/>
      <c r="GLH552" s="152"/>
      <c r="GLI552" s="152"/>
      <c r="GLJ552" s="152"/>
      <c r="GLK552" s="152"/>
      <c r="GLL552" s="152"/>
      <c r="GLM552" s="152"/>
      <c r="GLN552" s="152"/>
      <c r="GLO552" s="152"/>
      <c r="GLP552" s="152"/>
      <c r="GLQ552" s="152"/>
      <c r="GLR552" s="152"/>
      <c r="GLS552" s="152"/>
      <c r="GLT552" s="152"/>
      <c r="GLU552" s="152"/>
      <c r="GLV552" s="152"/>
      <c r="GLW552" s="152"/>
      <c r="GLX552" s="152"/>
      <c r="GLY552" s="152"/>
      <c r="GLZ552" s="152"/>
      <c r="GMA552" s="152"/>
      <c r="GMB552" s="152"/>
      <c r="GMC552" s="152"/>
      <c r="GMD552" s="152"/>
      <c r="GME552" s="152"/>
      <c r="GMF552" s="152"/>
      <c r="GMG552" s="152"/>
      <c r="GMH552" s="152"/>
      <c r="GMI552" s="152"/>
      <c r="GMJ552" s="152"/>
      <c r="GMK552" s="152"/>
      <c r="GML552" s="152"/>
      <c r="GMM552" s="152"/>
      <c r="GMN552" s="152"/>
      <c r="GMO552" s="152"/>
      <c r="GMP552" s="152"/>
      <c r="GMQ552" s="152"/>
      <c r="GMR552" s="152"/>
      <c r="GMS552" s="152"/>
      <c r="GMT552" s="152"/>
      <c r="GMU552" s="152"/>
      <c r="GMV552" s="152"/>
      <c r="GMW552" s="152"/>
      <c r="GMX552" s="152"/>
      <c r="GMY552" s="152"/>
      <c r="GMZ552" s="152"/>
      <c r="GNA552" s="152"/>
      <c r="GNB552" s="152"/>
      <c r="GNC552" s="152"/>
      <c r="GND552" s="152"/>
      <c r="GNE552" s="152"/>
      <c r="GNF552" s="152"/>
      <c r="GNG552" s="152"/>
      <c r="GNH552" s="152"/>
      <c r="GNI552" s="152"/>
      <c r="GNJ552" s="152"/>
      <c r="GNK552" s="152"/>
      <c r="GNL552" s="152"/>
      <c r="GNM552" s="152"/>
      <c r="GNN552" s="152"/>
      <c r="GNO552" s="152"/>
      <c r="GNP552" s="152"/>
      <c r="GNQ552" s="152"/>
      <c r="GNR552" s="152"/>
      <c r="GNS552" s="152"/>
      <c r="GNT552" s="152"/>
      <c r="GNU552" s="152"/>
      <c r="GNV552" s="152"/>
      <c r="GNW552" s="152"/>
      <c r="GNX552" s="152"/>
      <c r="GNY552" s="152"/>
      <c r="GNZ552" s="152"/>
      <c r="GOA552" s="152"/>
      <c r="GOB552" s="152"/>
      <c r="GOC552" s="152"/>
      <c r="GOD552" s="152"/>
      <c r="GOE552" s="152"/>
      <c r="GOF552" s="152"/>
      <c r="GOG552" s="152"/>
      <c r="GOH552" s="152"/>
      <c r="GOI552" s="152"/>
      <c r="GOJ552" s="152"/>
      <c r="GOK552" s="152"/>
      <c r="GOL552" s="152"/>
      <c r="GOM552" s="152"/>
      <c r="GON552" s="152"/>
      <c r="GOO552" s="152"/>
      <c r="GOP552" s="152"/>
      <c r="GOQ552" s="152"/>
      <c r="GOR552" s="152"/>
      <c r="GOS552" s="152"/>
      <c r="GOT552" s="152"/>
      <c r="GOU552" s="152"/>
      <c r="GOV552" s="152"/>
      <c r="GOW552" s="152"/>
      <c r="GOX552" s="152"/>
      <c r="GOY552" s="152"/>
      <c r="GOZ552" s="152"/>
      <c r="GPA552" s="152"/>
      <c r="GPB552" s="152"/>
      <c r="GPC552" s="152"/>
      <c r="GPD552" s="152"/>
      <c r="GPE552" s="152"/>
      <c r="GPF552" s="152"/>
      <c r="GPG552" s="152"/>
      <c r="GPH552" s="152"/>
      <c r="GPI552" s="152"/>
      <c r="GPJ552" s="152"/>
      <c r="GPK552" s="152"/>
      <c r="GPL552" s="152"/>
      <c r="GPM552" s="152"/>
      <c r="GPN552" s="152"/>
      <c r="GPO552" s="152"/>
      <c r="GPP552" s="152"/>
      <c r="GPQ552" s="152"/>
      <c r="GPR552" s="152"/>
      <c r="GPS552" s="152"/>
      <c r="GPT552" s="152"/>
      <c r="GPU552" s="152"/>
      <c r="GPV552" s="152"/>
      <c r="GPW552" s="152"/>
      <c r="GPX552" s="152"/>
      <c r="GPY552" s="152"/>
      <c r="GPZ552" s="152"/>
      <c r="GQA552" s="152"/>
      <c r="GQB552" s="152"/>
      <c r="GQC552" s="152"/>
      <c r="GQD552" s="152"/>
      <c r="GQE552" s="152"/>
      <c r="GQF552" s="152"/>
      <c r="GQG552" s="152"/>
      <c r="GQH552" s="152"/>
      <c r="GQI552" s="152"/>
      <c r="GQJ552" s="152"/>
      <c r="GQK552" s="152"/>
      <c r="GQL552" s="152"/>
      <c r="GQM552" s="152"/>
      <c r="GQN552" s="152"/>
      <c r="GQO552" s="152"/>
      <c r="GQP552" s="152"/>
      <c r="GQQ552" s="152"/>
      <c r="GQR552" s="152"/>
      <c r="GQS552" s="152"/>
      <c r="GQT552" s="152"/>
      <c r="GQU552" s="152"/>
      <c r="GQV552" s="152"/>
      <c r="GQW552" s="152"/>
      <c r="GQX552" s="152"/>
      <c r="GQY552" s="152"/>
      <c r="GQZ552" s="152"/>
      <c r="GRA552" s="152"/>
      <c r="GRB552" s="152"/>
      <c r="GRC552" s="152"/>
      <c r="GRD552" s="152"/>
      <c r="GRE552" s="152"/>
      <c r="GRF552" s="152"/>
      <c r="GRG552" s="152"/>
      <c r="GRH552" s="152"/>
      <c r="GRI552" s="152"/>
      <c r="GRJ552" s="152"/>
      <c r="GRK552" s="152"/>
      <c r="GRL552" s="152"/>
      <c r="GRM552" s="152"/>
      <c r="GRN552" s="152"/>
      <c r="GRO552" s="152"/>
      <c r="GRP552" s="152"/>
      <c r="GRQ552" s="152"/>
      <c r="GRR552" s="152"/>
      <c r="GRS552" s="152"/>
      <c r="GRT552" s="152"/>
      <c r="GRU552" s="152"/>
      <c r="GRV552" s="152"/>
      <c r="GRW552" s="152"/>
      <c r="GRX552" s="152"/>
      <c r="GRY552" s="152"/>
      <c r="GRZ552" s="152"/>
      <c r="GSA552" s="152"/>
      <c r="GSB552" s="152"/>
      <c r="GSC552" s="152"/>
      <c r="GSD552" s="152"/>
      <c r="GSE552" s="152"/>
      <c r="GSF552" s="152"/>
      <c r="GSG552" s="152"/>
      <c r="GSH552" s="152"/>
      <c r="GSI552" s="152"/>
      <c r="GSJ552" s="152"/>
      <c r="GSK552" s="152"/>
      <c r="GSL552" s="152"/>
      <c r="GSM552" s="152"/>
      <c r="GSN552" s="152"/>
      <c r="GSO552" s="152"/>
      <c r="GSP552" s="152"/>
      <c r="GSQ552" s="152"/>
      <c r="GSR552" s="152"/>
      <c r="GSS552" s="152"/>
      <c r="GST552" s="152"/>
      <c r="GSU552" s="152"/>
      <c r="GSV552" s="152"/>
      <c r="GSW552" s="152"/>
      <c r="GSX552" s="152"/>
      <c r="GSY552" s="152"/>
      <c r="GSZ552" s="152"/>
      <c r="GTA552" s="152"/>
      <c r="GTB552" s="152"/>
      <c r="GTC552" s="152"/>
      <c r="GTD552" s="152"/>
      <c r="GTE552" s="152"/>
      <c r="GTF552" s="152"/>
      <c r="GTG552" s="152"/>
      <c r="GTH552" s="152"/>
      <c r="GTI552" s="152"/>
      <c r="GTJ552" s="152"/>
      <c r="GTK552" s="152"/>
      <c r="GTL552" s="152"/>
      <c r="GTM552" s="152"/>
      <c r="GTN552" s="152"/>
      <c r="GTO552" s="152"/>
      <c r="GTP552" s="152"/>
      <c r="GTQ552" s="152"/>
      <c r="GTR552" s="152"/>
      <c r="GTS552" s="152"/>
      <c r="GTT552" s="152"/>
      <c r="GTU552" s="152"/>
      <c r="GTV552" s="152"/>
      <c r="GTW552" s="152"/>
      <c r="GTX552" s="152"/>
      <c r="GTY552" s="152"/>
      <c r="GTZ552" s="152"/>
      <c r="GUA552" s="152"/>
      <c r="GUB552" s="152"/>
      <c r="GUC552" s="152"/>
      <c r="GUD552" s="152"/>
      <c r="GUE552" s="152"/>
      <c r="GUF552" s="152"/>
      <c r="GUG552" s="152"/>
      <c r="GUH552" s="152"/>
      <c r="GUI552" s="152"/>
      <c r="GUJ552" s="152"/>
      <c r="GUK552" s="152"/>
      <c r="GUL552" s="152"/>
      <c r="GUM552" s="152"/>
      <c r="GUN552" s="152"/>
      <c r="GUO552" s="152"/>
      <c r="GUP552" s="152"/>
      <c r="GUQ552" s="152"/>
      <c r="GUR552" s="152"/>
      <c r="GUS552" s="152"/>
      <c r="GUT552" s="152"/>
      <c r="GUU552" s="152"/>
      <c r="GUV552" s="152"/>
      <c r="GUW552" s="152"/>
      <c r="GUX552" s="152"/>
      <c r="GUY552" s="152"/>
      <c r="GUZ552" s="152"/>
      <c r="GVA552" s="152"/>
      <c r="GVB552" s="152"/>
      <c r="GVC552" s="152"/>
      <c r="GVD552" s="152"/>
      <c r="GVE552" s="152"/>
      <c r="GVF552" s="152"/>
      <c r="GVG552" s="152"/>
      <c r="GVH552" s="152"/>
      <c r="GVI552" s="152"/>
      <c r="GVJ552" s="152"/>
      <c r="GVK552" s="152"/>
      <c r="GVL552" s="152"/>
      <c r="GVM552" s="152"/>
      <c r="GVN552" s="152"/>
      <c r="GVO552" s="152"/>
      <c r="GVP552" s="152"/>
      <c r="GVQ552" s="152"/>
      <c r="GVR552" s="152"/>
      <c r="GVS552" s="152"/>
      <c r="GVT552" s="152"/>
      <c r="GVU552" s="152"/>
      <c r="GVV552" s="152"/>
      <c r="GVW552" s="152"/>
      <c r="GVX552" s="152"/>
      <c r="GVY552" s="152"/>
      <c r="GVZ552" s="152"/>
      <c r="GWA552" s="152"/>
      <c r="GWB552" s="152"/>
      <c r="GWC552" s="152"/>
      <c r="GWD552" s="152"/>
      <c r="GWE552" s="152"/>
      <c r="GWF552" s="152"/>
      <c r="GWG552" s="152"/>
      <c r="GWH552" s="152"/>
      <c r="GWI552" s="152"/>
      <c r="GWJ552" s="152"/>
      <c r="GWK552" s="152"/>
      <c r="GWL552" s="152"/>
      <c r="GWM552" s="152"/>
      <c r="GWN552" s="152"/>
      <c r="GWO552" s="152"/>
      <c r="GWP552" s="152"/>
      <c r="GWQ552" s="152"/>
      <c r="GWR552" s="152"/>
      <c r="GWS552" s="152"/>
      <c r="GWT552" s="152"/>
      <c r="GWU552" s="152"/>
      <c r="GWV552" s="152"/>
      <c r="GWW552" s="152"/>
      <c r="GWX552" s="152"/>
      <c r="GWY552" s="152"/>
      <c r="GWZ552" s="152"/>
      <c r="GXA552" s="152"/>
      <c r="GXB552" s="152"/>
      <c r="GXC552" s="152"/>
      <c r="GXD552" s="152"/>
      <c r="GXE552" s="152"/>
      <c r="GXF552" s="152"/>
      <c r="GXG552" s="152"/>
      <c r="GXH552" s="152"/>
      <c r="GXI552" s="152"/>
      <c r="GXJ552" s="152"/>
      <c r="GXK552" s="152"/>
      <c r="GXL552" s="152"/>
      <c r="GXM552" s="152"/>
      <c r="GXN552" s="152"/>
      <c r="GXO552" s="152"/>
      <c r="GXP552" s="152"/>
      <c r="GXQ552" s="152"/>
      <c r="GXR552" s="152"/>
      <c r="GXS552" s="152"/>
      <c r="GXT552" s="152"/>
      <c r="GXU552" s="152"/>
      <c r="GXV552" s="152"/>
      <c r="GXW552" s="152"/>
      <c r="GXX552" s="152"/>
      <c r="GXY552" s="152"/>
      <c r="GXZ552" s="152"/>
      <c r="GYA552" s="152"/>
      <c r="GYB552" s="152"/>
      <c r="GYC552" s="152"/>
      <c r="GYD552" s="152"/>
      <c r="GYE552" s="152"/>
      <c r="GYF552" s="152"/>
      <c r="GYG552" s="152"/>
      <c r="GYH552" s="152"/>
      <c r="GYI552" s="152"/>
      <c r="GYJ552" s="152"/>
      <c r="GYK552" s="152"/>
      <c r="GYL552" s="152"/>
      <c r="GYM552" s="152"/>
      <c r="GYN552" s="152"/>
      <c r="GYO552" s="152"/>
      <c r="GYP552" s="152"/>
      <c r="GYQ552" s="152"/>
      <c r="GYR552" s="152"/>
      <c r="GYS552" s="152"/>
      <c r="GYT552" s="152"/>
      <c r="GYU552" s="152"/>
      <c r="GYV552" s="152"/>
      <c r="GYW552" s="152"/>
      <c r="GYX552" s="152"/>
      <c r="GYY552" s="152"/>
      <c r="GYZ552" s="152"/>
      <c r="GZA552" s="152"/>
      <c r="GZB552" s="152"/>
      <c r="GZC552" s="152"/>
      <c r="GZD552" s="152"/>
      <c r="GZE552" s="152"/>
      <c r="GZF552" s="152"/>
      <c r="GZG552" s="152"/>
      <c r="GZH552" s="152"/>
      <c r="GZI552" s="152"/>
      <c r="GZJ552" s="152"/>
      <c r="GZK552" s="152"/>
      <c r="GZL552" s="152"/>
      <c r="GZM552" s="152"/>
      <c r="GZN552" s="152"/>
      <c r="GZO552" s="152"/>
      <c r="GZP552" s="152"/>
      <c r="GZQ552" s="152"/>
      <c r="GZR552" s="152"/>
      <c r="GZS552" s="152"/>
      <c r="GZT552" s="152"/>
      <c r="GZU552" s="152"/>
      <c r="GZV552" s="152"/>
      <c r="GZW552" s="152"/>
      <c r="GZX552" s="152"/>
      <c r="GZY552" s="152"/>
      <c r="GZZ552" s="152"/>
      <c r="HAA552" s="152"/>
      <c r="HAB552" s="152"/>
      <c r="HAC552" s="152"/>
      <c r="HAD552" s="152"/>
      <c r="HAE552" s="152"/>
      <c r="HAF552" s="152"/>
      <c r="HAG552" s="152"/>
      <c r="HAH552" s="152"/>
      <c r="HAI552" s="152"/>
      <c r="HAJ552" s="152"/>
      <c r="HAK552" s="152"/>
      <c r="HAL552" s="152"/>
      <c r="HAM552" s="152"/>
      <c r="HAN552" s="152"/>
      <c r="HAO552" s="152"/>
      <c r="HAP552" s="152"/>
      <c r="HAQ552" s="152"/>
      <c r="HAR552" s="152"/>
      <c r="HAS552" s="152"/>
      <c r="HAT552" s="152"/>
      <c r="HAU552" s="152"/>
      <c r="HAV552" s="152"/>
      <c r="HAW552" s="152"/>
      <c r="HAX552" s="152"/>
      <c r="HAY552" s="152"/>
      <c r="HAZ552" s="152"/>
      <c r="HBA552" s="152"/>
      <c r="HBB552" s="152"/>
      <c r="HBC552" s="152"/>
      <c r="HBD552" s="152"/>
      <c r="HBE552" s="152"/>
      <c r="HBF552" s="152"/>
      <c r="HBG552" s="152"/>
      <c r="HBH552" s="152"/>
      <c r="HBI552" s="152"/>
      <c r="HBJ552" s="152"/>
      <c r="HBK552" s="152"/>
      <c r="HBL552" s="152"/>
      <c r="HBM552" s="152"/>
      <c r="HBN552" s="152"/>
      <c r="HBO552" s="152"/>
      <c r="HBP552" s="152"/>
      <c r="HBQ552" s="152"/>
      <c r="HBR552" s="152"/>
      <c r="HBS552" s="152"/>
      <c r="HBT552" s="152"/>
      <c r="HBU552" s="152"/>
      <c r="HBV552" s="152"/>
      <c r="HBW552" s="152"/>
      <c r="HBX552" s="152"/>
      <c r="HBY552" s="152"/>
      <c r="HBZ552" s="152"/>
      <c r="HCA552" s="152"/>
      <c r="HCB552" s="152"/>
      <c r="HCC552" s="152"/>
      <c r="HCD552" s="152"/>
      <c r="HCE552" s="152"/>
      <c r="HCF552" s="152"/>
      <c r="HCG552" s="152"/>
      <c r="HCH552" s="152"/>
      <c r="HCI552" s="152"/>
      <c r="HCJ552" s="152"/>
      <c r="HCK552" s="152"/>
      <c r="HCL552" s="152"/>
      <c r="HCM552" s="152"/>
      <c r="HCN552" s="152"/>
      <c r="HCO552" s="152"/>
      <c r="HCP552" s="152"/>
      <c r="HCQ552" s="152"/>
      <c r="HCR552" s="152"/>
      <c r="HCS552" s="152"/>
      <c r="HCT552" s="152"/>
      <c r="HCU552" s="152"/>
      <c r="HCV552" s="152"/>
      <c r="HCW552" s="152"/>
      <c r="HCX552" s="152"/>
      <c r="HCY552" s="152"/>
      <c r="HCZ552" s="152"/>
      <c r="HDA552" s="152"/>
      <c r="HDB552" s="152"/>
      <c r="HDC552" s="152"/>
      <c r="HDD552" s="152"/>
      <c r="HDE552" s="152"/>
      <c r="HDF552" s="152"/>
      <c r="HDG552" s="152"/>
      <c r="HDH552" s="152"/>
      <c r="HDI552" s="152"/>
      <c r="HDJ552" s="152"/>
      <c r="HDK552" s="152"/>
      <c r="HDL552" s="152"/>
      <c r="HDM552" s="152"/>
      <c r="HDN552" s="152"/>
      <c r="HDO552" s="152"/>
      <c r="HDP552" s="152"/>
      <c r="HDQ552" s="152"/>
      <c r="HDR552" s="152"/>
      <c r="HDS552" s="152"/>
      <c r="HDT552" s="152"/>
      <c r="HDU552" s="152"/>
      <c r="HDV552" s="152"/>
      <c r="HDW552" s="152"/>
      <c r="HDX552" s="152"/>
      <c r="HDY552" s="152"/>
      <c r="HDZ552" s="152"/>
      <c r="HEA552" s="152"/>
      <c r="HEB552" s="152"/>
      <c r="HEC552" s="152"/>
      <c r="HED552" s="152"/>
      <c r="HEE552" s="152"/>
      <c r="HEF552" s="152"/>
      <c r="HEG552" s="152"/>
      <c r="HEH552" s="152"/>
      <c r="HEI552" s="152"/>
      <c r="HEJ552" s="152"/>
      <c r="HEK552" s="152"/>
      <c r="HEL552" s="152"/>
      <c r="HEM552" s="152"/>
      <c r="HEN552" s="152"/>
      <c r="HEO552" s="152"/>
      <c r="HEP552" s="152"/>
      <c r="HEQ552" s="152"/>
      <c r="HER552" s="152"/>
      <c r="HES552" s="152"/>
      <c r="HET552" s="152"/>
      <c r="HEU552" s="152"/>
      <c r="HEV552" s="152"/>
      <c r="HEW552" s="152"/>
      <c r="HEX552" s="152"/>
      <c r="HEY552" s="152"/>
      <c r="HEZ552" s="152"/>
      <c r="HFA552" s="152"/>
      <c r="HFB552" s="152"/>
      <c r="HFC552" s="152"/>
      <c r="HFD552" s="152"/>
      <c r="HFE552" s="152"/>
      <c r="HFF552" s="152"/>
      <c r="HFG552" s="152"/>
      <c r="HFH552" s="152"/>
      <c r="HFI552" s="152"/>
      <c r="HFJ552" s="152"/>
      <c r="HFK552" s="152"/>
      <c r="HFL552" s="152"/>
      <c r="HFM552" s="152"/>
      <c r="HFN552" s="152"/>
      <c r="HFO552" s="152"/>
      <c r="HFP552" s="152"/>
      <c r="HFQ552" s="152"/>
      <c r="HFR552" s="152"/>
      <c r="HFS552" s="152"/>
      <c r="HFT552" s="152"/>
      <c r="HFU552" s="152"/>
      <c r="HFV552" s="152"/>
      <c r="HFW552" s="152"/>
      <c r="HFX552" s="152"/>
      <c r="HFY552" s="152"/>
      <c r="HFZ552" s="152"/>
      <c r="HGA552" s="152"/>
      <c r="HGB552" s="152"/>
      <c r="HGC552" s="152"/>
      <c r="HGD552" s="152"/>
      <c r="HGE552" s="152"/>
      <c r="HGF552" s="152"/>
      <c r="HGG552" s="152"/>
      <c r="HGH552" s="152"/>
      <c r="HGI552" s="152"/>
      <c r="HGJ552" s="152"/>
      <c r="HGK552" s="152"/>
      <c r="HGL552" s="152"/>
      <c r="HGM552" s="152"/>
      <c r="HGN552" s="152"/>
      <c r="HGO552" s="152"/>
      <c r="HGP552" s="152"/>
      <c r="HGQ552" s="152"/>
      <c r="HGR552" s="152"/>
      <c r="HGS552" s="152"/>
      <c r="HGT552" s="152"/>
      <c r="HGU552" s="152"/>
      <c r="HGV552" s="152"/>
      <c r="HGW552" s="152"/>
      <c r="HGX552" s="152"/>
      <c r="HGY552" s="152"/>
      <c r="HGZ552" s="152"/>
      <c r="HHA552" s="152"/>
      <c r="HHB552" s="152"/>
      <c r="HHC552" s="152"/>
      <c r="HHD552" s="152"/>
      <c r="HHE552" s="152"/>
      <c r="HHF552" s="152"/>
      <c r="HHG552" s="152"/>
      <c r="HHH552" s="152"/>
      <c r="HHI552" s="152"/>
      <c r="HHJ552" s="152"/>
      <c r="HHK552" s="152"/>
      <c r="HHL552" s="152"/>
      <c r="HHM552" s="152"/>
      <c r="HHN552" s="152"/>
      <c r="HHO552" s="152"/>
      <c r="HHP552" s="152"/>
      <c r="HHQ552" s="152"/>
      <c r="HHR552" s="152"/>
      <c r="HHS552" s="152"/>
      <c r="HHT552" s="152"/>
      <c r="HHU552" s="152"/>
      <c r="HHV552" s="152"/>
      <c r="HHW552" s="152"/>
      <c r="HHX552" s="152"/>
      <c r="HHY552" s="152"/>
      <c r="HHZ552" s="152"/>
      <c r="HIA552" s="152"/>
      <c r="HIB552" s="152"/>
      <c r="HIC552" s="152"/>
      <c r="HID552" s="152"/>
      <c r="HIE552" s="152"/>
      <c r="HIF552" s="152"/>
      <c r="HIG552" s="152"/>
      <c r="HIH552" s="152"/>
      <c r="HII552" s="152"/>
      <c r="HIJ552" s="152"/>
      <c r="HIK552" s="152"/>
      <c r="HIL552" s="152"/>
      <c r="HIM552" s="152"/>
      <c r="HIN552" s="152"/>
      <c r="HIO552" s="152"/>
      <c r="HIP552" s="152"/>
      <c r="HIQ552" s="152"/>
      <c r="HIR552" s="152"/>
      <c r="HIS552" s="152"/>
      <c r="HIT552" s="152"/>
      <c r="HIU552" s="152"/>
      <c r="HIV552" s="152"/>
      <c r="HIW552" s="152"/>
      <c r="HIX552" s="152"/>
      <c r="HIY552" s="152"/>
      <c r="HIZ552" s="152"/>
      <c r="HJA552" s="152"/>
      <c r="HJB552" s="152"/>
      <c r="HJC552" s="152"/>
      <c r="HJD552" s="152"/>
      <c r="HJE552" s="152"/>
      <c r="HJF552" s="152"/>
      <c r="HJG552" s="152"/>
      <c r="HJH552" s="152"/>
      <c r="HJI552" s="152"/>
      <c r="HJJ552" s="152"/>
      <c r="HJK552" s="152"/>
      <c r="HJL552" s="152"/>
      <c r="HJM552" s="152"/>
      <c r="HJN552" s="152"/>
      <c r="HJO552" s="152"/>
      <c r="HJP552" s="152"/>
      <c r="HJQ552" s="152"/>
      <c r="HJR552" s="152"/>
      <c r="HJS552" s="152"/>
      <c r="HJT552" s="152"/>
      <c r="HJU552" s="152"/>
      <c r="HJV552" s="152"/>
      <c r="HJW552" s="152"/>
      <c r="HJX552" s="152"/>
      <c r="HJY552" s="152"/>
      <c r="HJZ552" s="152"/>
      <c r="HKA552" s="152"/>
      <c r="HKB552" s="152"/>
      <c r="HKC552" s="152"/>
      <c r="HKD552" s="152"/>
      <c r="HKE552" s="152"/>
      <c r="HKF552" s="152"/>
      <c r="HKG552" s="152"/>
      <c r="HKH552" s="152"/>
      <c r="HKI552" s="152"/>
      <c r="HKJ552" s="152"/>
      <c r="HKK552" s="152"/>
      <c r="HKL552" s="152"/>
      <c r="HKM552" s="152"/>
      <c r="HKN552" s="152"/>
      <c r="HKO552" s="152"/>
      <c r="HKP552" s="152"/>
      <c r="HKQ552" s="152"/>
      <c r="HKR552" s="152"/>
      <c r="HKS552" s="152"/>
      <c r="HKT552" s="152"/>
      <c r="HKU552" s="152"/>
      <c r="HKV552" s="152"/>
      <c r="HKW552" s="152"/>
      <c r="HKX552" s="152"/>
      <c r="HKY552" s="152"/>
      <c r="HKZ552" s="152"/>
      <c r="HLA552" s="152"/>
      <c r="HLB552" s="152"/>
      <c r="HLC552" s="152"/>
      <c r="HLD552" s="152"/>
      <c r="HLE552" s="152"/>
      <c r="HLF552" s="152"/>
      <c r="HLG552" s="152"/>
      <c r="HLH552" s="152"/>
      <c r="HLI552" s="152"/>
      <c r="HLJ552" s="152"/>
      <c r="HLK552" s="152"/>
      <c r="HLL552" s="152"/>
      <c r="HLM552" s="152"/>
      <c r="HLN552" s="152"/>
      <c r="HLO552" s="152"/>
      <c r="HLP552" s="152"/>
      <c r="HLQ552" s="152"/>
      <c r="HLR552" s="152"/>
      <c r="HLS552" s="152"/>
      <c r="HLT552" s="152"/>
      <c r="HLU552" s="152"/>
      <c r="HLV552" s="152"/>
      <c r="HLW552" s="152"/>
      <c r="HLX552" s="152"/>
      <c r="HLY552" s="152"/>
      <c r="HLZ552" s="152"/>
      <c r="HMA552" s="152"/>
      <c r="HMB552" s="152"/>
      <c r="HMC552" s="152"/>
      <c r="HMD552" s="152"/>
      <c r="HME552" s="152"/>
      <c r="HMF552" s="152"/>
      <c r="HMG552" s="152"/>
      <c r="HMH552" s="152"/>
      <c r="HMI552" s="152"/>
      <c r="HMJ552" s="152"/>
      <c r="HMK552" s="152"/>
      <c r="HML552" s="152"/>
      <c r="HMM552" s="152"/>
      <c r="HMN552" s="152"/>
      <c r="HMO552" s="152"/>
      <c r="HMP552" s="152"/>
      <c r="HMQ552" s="152"/>
      <c r="HMR552" s="152"/>
      <c r="HMS552" s="152"/>
      <c r="HMT552" s="152"/>
      <c r="HMU552" s="152"/>
      <c r="HMV552" s="152"/>
      <c r="HMW552" s="152"/>
      <c r="HMX552" s="152"/>
      <c r="HMY552" s="152"/>
      <c r="HMZ552" s="152"/>
      <c r="HNA552" s="152"/>
      <c r="HNB552" s="152"/>
      <c r="HNC552" s="152"/>
      <c r="HND552" s="152"/>
      <c r="HNE552" s="152"/>
      <c r="HNF552" s="152"/>
      <c r="HNG552" s="152"/>
      <c r="HNH552" s="152"/>
      <c r="HNI552" s="152"/>
      <c r="HNJ552" s="152"/>
      <c r="HNK552" s="152"/>
      <c r="HNL552" s="152"/>
      <c r="HNM552" s="152"/>
      <c r="HNN552" s="152"/>
      <c r="HNO552" s="152"/>
      <c r="HNP552" s="152"/>
      <c r="HNQ552" s="152"/>
      <c r="HNR552" s="152"/>
      <c r="HNS552" s="152"/>
      <c r="HNT552" s="152"/>
      <c r="HNU552" s="152"/>
      <c r="HNV552" s="152"/>
      <c r="HNW552" s="152"/>
      <c r="HNX552" s="152"/>
      <c r="HNY552" s="152"/>
      <c r="HNZ552" s="152"/>
      <c r="HOA552" s="152"/>
      <c r="HOB552" s="152"/>
      <c r="HOC552" s="152"/>
      <c r="HOD552" s="152"/>
      <c r="HOE552" s="152"/>
      <c r="HOF552" s="152"/>
      <c r="HOG552" s="152"/>
      <c r="HOH552" s="152"/>
      <c r="HOI552" s="152"/>
      <c r="HOJ552" s="152"/>
      <c r="HOK552" s="152"/>
      <c r="HOL552" s="152"/>
      <c r="HOM552" s="152"/>
      <c r="HON552" s="152"/>
      <c r="HOO552" s="152"/>
      <c r="HOP552" s="152"/>
      <c r="HOQ552" s="152"/>
      <c r="HOR552" s="152"/>
      <c r="HOS552" s="152"/>
      <c r="HOT552" s="152"/>
      <c r="HOU552" s="152"/>
      <c r="HOV552" s="152"/>
      <c r="HOW552" s="152"/>
      <c r="HOX552" s="152"/>
      <c r="HOY552" s="152"/>
      <c r="HOZ552" s="152"/>
      <c r="HPA552" s="152"/>
      <c r="HPB552" s="152"/>
      <c r="HPC552" s="152"/>
      <c r="HPD552" s="152"/>
      <c r="HPE552" s="152"/>
      <c r="HPF552" s="152"/>
      <c r="HPG552" s="152"/>
      <c r="HPH552" s="152"/>
      <c r="HPI552" s="152"/>
      <c r="HPJ552" s="152"/>
      <c r="HPK552" s="152"/>
      <c r="HPL552" s="152"/>
      <c r="HPM552" s="152"/>
      <c r="HPN552" s="152"/>
      <c r="HPO552" s="152"/>
      <c r="HPP552" s="152"/>
      <c r="HPQ552" s="152"/>
      <c r="HPR552" s="152"/>
      <c r="HPS552" s="152"/>
      <c r="HPT552" s="152"/>
      <c r="HPU552" s="152"/>
      <c r="HPV552" s="152"/>
      <c r="HPW552" s="152"/>
      <c r="HPX552" s="152"/>
      <c r="HPY552" s="152"/>
      <c r="HPZ552" s="152"/>
      <c r="HQA552" s="152"/>
      <c r="HQB552" s="152"/>
      <c r="HQC552" s="152"/>
      <c r="HQD552" s="152"/>
      <c r="HQE552" s="152"/>
      <c r="HQF552" s="152"/>
      <c r="HQG552" s="152"/>
      <c r="HQH552" s="152"/>
      <c r="HQI552" s="152"/>
      <c r="HQJ552" s="152"/>
      <c r="HQK552" s="152"/>
      <c r="HQL552" s="152"/>
      <c r="HQM552" s="152"/>
      <c r="HQN552" s="152"/>
      <c r="HQO552" s="152"/>
      <c r="HQP552" s="152"/>
      <c r="HQQ552" s="152"/>
      <c r="HQR552" s="152"/>
      <c r="HQS552" s="152"/>
      <c r="HQT552" s="152"/>
      <c r="HQU552" s="152"/>
      <c r="HQV552" s="152"/>
      <c r="HQW552" s="152"/>
      <c r="HQX552" s="152"/>
      <c r="HQY552" s="152"/>
      <c r="HQZ552" s="152"/>
      <c r="HRA552" s="152"/>
      <c r="HRB552" s="152"/>
      <c r="HRC552" s="152"/>
      <c r="HRD552" s="152"/>
      <c r="HRE552" s="152"/>
      <c r="HRF552" s="152"/>
      <c r="HRG552" s="152"/>
      <c r="HRH552" s="152"/>
      <c r="HRI552" s="152"/>
      <c r="HRJ552" s="152"/>
      <c r="HRK552" s="152"/>
      <c r="HRL552" s="152"/>
      <c r="HRM552" s="152"/>
      <c r="HRN552" s="152"/>
      <c r="HRO552" s="152"/>
      <c r="HRP552" s="152"/>
      <c r="HRQ552" s="152"/>
      <c r="HRR552" s="152"/>
      <c r="HRS552" s="152"/>
      <c r="HRT552" s="152"/>
      <c r="HRU552" s="152"/>
      <c r="HRV552" s="152"/>
      <c r="HRW552" s="152"/>
      <c r="HRX552" s="152"/>
      <c r="HRY552" s="152"/>
      <c r="HRZ552" s="152"/>
      <c r="HSA552" s="152"/>
      <c r="HSB552" s="152"/>
      <c r="HSC552" s="152"/>
      <c r="HSD552" s="152"/>
      <c r="HSE552" s="152"/>
      <c r="HSF552" s="152"/>
      <c r="HSG552" s="152"/>
      <c r="HSH552" s="152"/>
      <c r="HSI552" s="152"/>
      <c r="HSJ552" s="152"/>
      <c r="HSK552" s="152"/>
      <c r="HSL552" s="152"/>
      <c r="HSM552" s="152"/>
      <c r="HSN552" s="152"/>
      <c r="HSO552" s="152"/>
      <c r="HSP552" s="152"/>
      <c r="HSQ552" s="152"/>
      <c r="HSR552" s="152"/>
      <c r="HSS552" s="152"/>
      <c r="HST552" s="152"/>
      <c r="HSU552" s="152"/>
      <c r="HSV552" s="152"/>
      <c r="HSW552" s="152"/>
      <c r="HSX552" s="152"/>
      <c r="HSY552" s="152"/>
      <c r="HSZ552" s="152"/>
      <c r="HTA552" s="152"/>
      <c r="HTB552" s="152"/>
      <c r="HTC552" s="152"/>
      <c r="HTD552" s="152"/>
      <c r="HTE552" s="152"/>
      <c r="HTF552" s="152"/>
      <c r="HTG552" s="152"/>
      <c r="HTH552" s="152"/>
      <c r="HTI552" s="152"/>
      <c r="HTJ552" s="152"/>
      <c r="HTK552" s="152"/>
      <c r="HTL552" s="152"/>
      <c r="HTM552" s="152"/>
      <c r="HTN552" s="152"/>
      <c r="HTO552" s="152"/>
      <c r="HTP552" s="152"/>
      <c r="HTQ552" s="152"/>
      <c r="HTR552" s="152"/>
      <c r="HTS552" s="152"/>
      <c r="HTT552" s="152"/>
      <c r="HTU552" s="152"/>
      <c r="HTV552" s="152"/>
      <c r="HTW552" s="152"/>
      <c r="HTX552" s="152"/>
      <c r="HTY552" s="152"/>
      <c r="HTZ552" s="152"/>
      <c r="HUA552" s="152"/>
      <c r="HUB552" s="152"/>
      <c r="HUC552" s="152"/>
      <c r="HUD552" s="152"/>
      <c r="HUE552" s="152"/>
      <c r="HUF552" s="152"/>
      <c r="HUG552" s="152"/>
      <c r="HUH552" s="152"/>
      <c r="HUI552" s="152"/>
      <c r="HUJ552" s="152"/>
      <c r="HUK552" s="152"/>
      <c r="HUL552" s="152"/>
      <c r="HUM552" s="152"/>
      <c r="HUN552" s="152"/>
      <c r="HUO552" s="152"/>
      <c r="HUP552" s="152"/>
      <c r="HUQ552" s="152"/>
      <c r="HUR552" s="152"/>
      <c r="HUS552" s="152"/>
      <c r="HUT552" s="152"/>
      <c r="HUU552" s="152"/>
      <c r="HUV552" s="152"/>
      <c r="HUW552" s="152"/>
      <c r="HUX552" s="152"/>
      <c r="HUY552" s="152"/>
      <c r="HUZ552" s="152"/>
      <c r="HVA552" s="152"/>
      <c r="HVB552" s="152"/>
      <c r="HVC552" s="152"/>
      <c r="HVD552" s="152"/>
      <c r="HVE552" s="152"/>
      <c r="HVF552" s="152"/>
      <c r="HVG552" s="152"/>
      <c r="HVH552" s="152"/>
      <c r="HVI552" s="152"/>
      <c r="HVJ552" s="152"/>
      <c r="HVK552" s="152"/>
      <c r="HVL552" s="152"/>
      <c r="HVM552" s="152"/>
      <c r="HVN552" s="152"/>
      <c r="HVO552" s="152"/>
      <c r="HVP552" s="152"/>
      <c r="HVQ552" s="152"/>
      <c r="HVR552" s="152"/>
      <c r="HVS552" s="152"/>
      <c r="HVT552" s="152"/>
      <c r="HVU552" s="152"/>
      <c r="HVV552" s="152"/>
      <c r="HVW552" s="152"/>
      <c r="HVX552" s="152"/>
      <c r="HVY552" s="152"/>
      <c r="HVZ552" s="152"/>
      <c r="HWA552" s="152"/>
      <c r="HWB552" s="152"/>
      <c r="HWC552" s="152"/>
      <c r="HWD552" s="152"/>
      <c r="HWE552" s="152"/>
      <c r="HWF552" s="152"/>
      <c r="HWG552" s="152"/>
      <c r="HWH552" s="152"/>
      <c r="HWI552" s="152"/>
      <c r="HWJ552" s="152"/>
      <c r="HWK552" s="152"/>
      <c r="HWL552" s="152"/>
      <c r="HWM552" s="152"/>
      <c r="HWN552" s="152"/>
      <c r="HWO552" s="152"/>
      <c r="HWP552" s="152"/>
      <c r="HWQ552" s="152"/>
      <c r="HWR552" s="152"/>
      <c r="HWS552" s="152"/>
      <c r="HWT552" s="152"/>
      <c r="HWU552" s="152"/>
      <c r="HWV552" s="152"/>
      <c r="HWW552" s="152"/>
      <c r="HWX552" s="152"/>
      <c r="HWY552" s="152"/>
      <c r="HWZ552" s="152"/>
      <c r="HXA552" s="152"/>
      <c r="HXB552" s="152"/>
      <c r="HXC552" s="152"/>
      <c r="HXD552" s="152"/>
      <c r="HXE552" s="152"/>
      <c r="HXF552" s="152"/>
      <c r="HXG552" s="152"/>
      <c r="HXH552" s="152"/>
      <c r="HXI552" s="152"/>
      <c r="HXJ552" s="152"/>
      <c r="HXK552" s="152"/>
      <c r="HXL552" s="152"/>
      <c r="HXM552" s="152"/>
      <c r="HXN552" s="152"/>
      <c r="HXO552" s="152"/>
      <c r="HXP552" s="152"/>
      <c r="HXQ552" s="152"/>
      <c r="HXR552" s="152"/>
      <c r="HXS552" s="152"/>
      <c r="HXT552" s="152"/>
      <c r="HXU552" s="152"/>
      <c r="HXV552" s="152"/>
      <c r="HXW552" s="152"/>
      <c r="HXX552" s="152"/>
      <c r="HXY552" s="152"/>
      <c r="HXZ552" s="152"/>
      <c r="HYA552" s="152"/>
      <c r="HYB552" s="152"/>
      <c r="HYC552" s="152"/>
      <c r="HYD552" s="152"/>
      <c r="HYE552" s="152"/>
      <c r="HYF552" s="152"/>
      <c r="HYG552" s="152"/>
      <c r="HYH552" s="152"/>
      <c r="HYI552" s="152"/>
      <c r="HYJ552" s="152"/>
      <c r="HYK552" s="152"/>
      <c r="HYL552" s="152"/>
      <c r="HYM552" s="152"/>
      <c r="HYN552" s="152"/>
      <c r="HYO552" s="152"/>
      <c r="HYP552" s="152"/>
      <c r="HYQ552" s="152"/>
      <c r="HYR552" s="152"/>
      <c r="HYS552" s="152"/>
      <c r="HYT552" s="152"/>
      <c r="HYU552" s="152"/>
      <c r="HYV552" s="152"/>
      <c r="HYW552" s="152"/>
      <c r="HYX552" s="152"/>
      <c r="HYY552" s="152"/>
      <c r="HYZ552" s="152"/>
      <c r="HZA552" s="152"/>
      <c r="HZB552" s="152"/>
      <c r="HZC552" s="152"/>
      <c r="HZD552" s="152"/>
      <c r="HZE552" s="152"/>
      <c r="HZF552" s="152"/>
      <c r="HZG552" s="152"/>
      <c r="HZH552" s="152"/>
      <c r="HZI552" s="152"/>
      <c r="HZJ552" s="152"/>
      <c r="HZK552" s="152"/>
      <c r="HZL552" s="152"/>
      <c r="HZM552" s="152"/>
      <c r="HZN552" s="152"/>
      <c r="HZO552" s="152"/>
      <c r="HZP552" s="152"/>
      <c r="HZQ552" s="152"/>
      <c r="HZR552" s="152"/>
      <c r="HZS552" s="152"/>
      <c r="HZT552" s="152"/>
      <c r="HZU552" s="152"/>
      <c r="HZV552" s="152"/>
      <c r="HZW552" s="152"/>
      <c r="HZX552" s="152"/>
      <c r="HZY552" s="152"/>
      <c r="HZZ552" s="152"/>
      <c r="IAA552" s="152"/>
      <c r="IAB552" s="152"/>
      <c r="IAC552" s="152"/>
      <c r="IAD552" s="152"/>
      <c r="IAE552" s="152"/>
      <c r="IAF552" s="152"/>
      <c r="IAG552" s="152"/>
      <c r="IAH552" s="152"/>
      <c r="IAI552" s="152"/>
      <c r="IAJ552" s="152"/>
      <c r="IAK552" s="152"/>
      <c r="IAL552" s="152"/>
      <c r="IAM552" s="152"/>
      <c r="IAN552" s="152"/>
      <c r="IAO552" s="152"/>
      <c r="IAP552" s="152"/>
      <c r="IAQ552" s="152"/>
      <c r="IAR552" s="152"/>
      <c r="IAS552" s="152"/>
      <c r="IAT552" s="152"/>
      <c r="IAU552" s="152"/>
      <c r="IAV552" s="152"/>
      <c r="IAW552" s="152"/>
      <c r="IAX552" s="152"/>
      <c r="IAY552" s="152"/>
      <c r="IAZ552" s="152"/>
      <c r="IBA552" s="152"/>
      <c r="IBB552" s="152"/>
      <c r="IBC552" s="152"/>
      <c r="IBD552" s="152"/>
      <c r="IBE552" s="152"/>
      <c r="IBF552" s="152"/>
      <c r="IBG552" s="152"/>
      <c r="IBH552" s="152"/>
      <c r="IBI552" s="152"/>
      <c r="IBJ552" s="152"/>
      <c r="IBK552" s="152"/>
      <c r="IBL552" s="152"/>
      <c r="IBM552" s="152"/>
      <c r="IBN552" s="152"/>
      <c r="IBO552" s="152"/>
      <c r="IBP552" s="152"/>
      <c r="IBQ552" s="152"/>
      <c r="IBR552" s="152"/>
      <c r="IBS552" s="152"/>
      <c r="IBT552" s="152"/>
      <c r="IBU552" s="152"/>
      <c r="IBV552" s="152"/>
      <c r="IBW552" s="152"/>
      <c r="IBX552" s="152"/>
      <c r="IBY552" s="152"/>
      <c r="IBZ552" s="152"/>
      <c r="ICA552" s="152"/>
      <c r="ICB552" s="152"/>
      <c r="ICC552" s="152"/>
      <c r="ICD552" s="152"/>
      <c r="ICE552" s="152"/>
      <c r="ICF552" s="152"/>
      <c r="ICG552" s="152"/>
      <c r="ICH552" s="152"/>
      <c r="ICI552" s="152"/>
      <c r="ICJ552" s="152"/>
      <c r="ICK552" s="152"/>
      <c r="ICL552" s="152"/>
      <c r="ICM552" s="152"/>
      <c r="ICN552" s="152"/>
      <c r="ICO552" s="152"/>
      <c r="ICP552" s="152"/>
      <c r="ICQ552" s="152"/>
      <c r="ICR552" s="152"/>
      <c r="ICS552" s="152"/>
      <c r="ICT552" s="152"/>
      <c r="ICU552" s="152"/>
      <c r="ICV552" s="152"/>
      <c r="ICW552" s="152"/>
      <c r="ICX552" s="152"/>
      <c r="ICY552" s="152"/>
      <c r="ICZ552" s="152"/>
      <c r="IDA552" s="152"/>
      <c r="IDB552" s="152"/>
      <c r="IDC552" s="152"/>
      <c r="IDD552" s="152"/>
      <c r="IDE552" s="152"/>
      <c r="IDF552" s="152"/>
      <c r="IDG552" s="152"/>
      <c r="IDH552" s="152"/>
      <c r="IDI552" s="152"/>
      <c r="IDJ552" s="152"/>
      <c r="IDK552" s="152"/>
      <c r="IDL552" s="152"/>
      <c r="IDM552" s="152"/>
      <c r="IDN552" s="152"/>
      <c r="IDO552" s="152"/>
      <c r="IDP552" s="152"/>
      <c r="IDQ552" s="152"/>
      <c r="IDR552" s="152"/>
      <c r="IDS552" s="152"/>
      <c r="IDT552" s="152"/>
      <c r="IDU552" s="152"/>
      <c r="IDV552" s="152"/>
      <c r="IDW552" s="152"/>
      <c r="IDX552" s="152"/>
      <c r="IDY552" s="152"/>
      <c r="IDZ552" s="152"/>
      <c r="IEA552" s="152"/>
      <c r="IEB552" s="152"/>
      <c r="IEC552" s="152"/>
      <c r="IED552" s="152"/>
      <c r="IEE552" s="152"/>
      <c r="IEF552" s="152"/>
      <c r="IEG552" s="152"/>
      <c r="IEH552" s="152"/>
      <c r="IEI552" s="152"/>
      <c r="IEJ552" s="152"/>
      <c r="IEK552" s="152"/>
      <c r="IEL552" s="152"/>
      <c r="IEM552" s="152"/>
      <c r="IEN552" s="152"/>
      <c r="IEO552" s="152"/>
      <c r="IEP552" s="152"/>
      <c r="IEQ552" s="152"/>
      <c r="IER552" s="152"/>
      <c r="IES552" s="152"/>
      <c r="IET552" s="152"/>
      <c r="IEU552" s="152"/>
      <c r="IEV552" s="152"/>
      <c r="IEW552" s="152"/>
      <c r="IEX552" s="152"/>
      <c r="IEY552" s="152"/>
      <c r="IEZ552" s="152"/>
      <c r="IFA552" s="152"/>
      <c r="IFB552" s="152"/>
      <c r="IFC552" s="152"/>
      <c r="IFD552" s="152"/>
      <c r="IFE552" s="152"/>
      <c r="IFF552" s="152"/>
      <c r="IFG552" s="152"/>
      <c r="IFH552" s="152"/>
      <c r="IFI552" s="152"/>
      <c r="IFJ552" s="152"/>
      <c r="IFK552" s="152"/>
      <c r="IFL552" s="152"/>
      <c r="IFM552" s="152"/>
      <c r="IFN552" s="152"/>
      <c r="IFO552" s="152"/>
      <c r="IFP552" s="152"/>
      <c r="IFQ552" s="152"/>
      <c r="IFR552" s="152"/>
      <c r="IFS552" s="152"/>
      <c r="IFT552" s="152"/>
      <c r="IFU552" s="152"/>
      <c r="IFV552" s="152"/>
      <c r="IFW552" s="152"/>
      <c r="IFX552" s="152"/>
      <c r="IFY552" s="152"/>
      <c r="IFZ552" s="152"/>
      <c r="IGA552" s="152"/>
      <c r="IGB552" s="152"/>
      <c r="IGC552" s="152"/>
      <c r="IGD552" s="152"/>
      <c r="IGE552" s="152"/>
      <c r="IGF552" s="152"/>
      <c r="IGG552" s="152"/>
      <c r="IGH552" s="152"/>
      <c r="IGI552" s="152"/>
      <c r="IGJ552" s="152"/>
      <c r="IGK552" s="152"/>
      <c r="IGL552" s="152"/>
      <c r="IGM552" s="152"/>
      <c r="IGN552" s="152"/>
      <c r="IGO552" s="152"/>
      <c r="IGP552" s="152"/>
      <c r="IGQ552" s="152"/>
      <c r="IGR552" s="152"/>
      <c r="IGS552" s="152"/>
      <c r="IGT552" s="152"/>
      <c r="IGU552" s="152"/>
      <c r="IGV552" s="152"/>
      <c r="IGW552" s="152"/>
      <c r="IGX552" s="152"/>
      <c r="IGY552" s="152"/>
      <c r="IGZ552" s="152"/>
      <c r="IHA552" s="152"/>
      <c r="IHB552" s="152"/>
      <c r="IHC552" s="152"/>
      <c r="IHD552" s="152"/>
      <c r="IHE552" s="152"/>
      <c r="IHF552" s="152"/>
      <c r="IHG552" s="152"/>
      <c r="IHH552" s="152"/>
      <c r="IHI552" s="152"/>
      <c r="IHJ552" s="152"/>
      <c r="IHK552" s="152"/>
      <c r="IHL552" s="152"/>
      <c r="IHM552" s="152"/>
      <c r="IHN552" s="152"/>
      <c r="IHO552" s="152"/>
      <c r="IHP552" s="152"/>
      <c r="IHQ552" s="152"/>
      <c r="IHR552" s="152"/>
      <c r="IHS552" s="152"/>
      <c r="IHT552" s="152"/>
      <c r="IHU552" s="152"/>
      <c r="IHV552" s="152"/>
      <c r="IHW552" s="152"/>
      <c r="IHX552" s="152"/>
      <c r="IHY552" s="152"/>
      <c r="IHZ552" s="152"/>
      <c r="IIA552" s="152"/>
      <c r="IIB552" s="152"/>
      <c r="IIC552" s="152"/>
      <c r="IID552" s="152"/>
      <c r="IIE552" s="152"/>
      <c r="IIF552" s="152"/>
      <c r="IIG552" s="152"/>
      <c r="IIH552" s="152"/>
      <c r="III552" s="152"/>
      <c r="IIJ552" s="152"/>
      <c r="IIK552" s="152"/>
      <c r="IIL552" s="152"/>
      <c r="IIM552" s="152"/>
      <c r="IIN552" s="152"/>
      <c r="IIO552" s="152"/>
      <c r="IIP552" s="152"/>
      <c r="IIQ552" s="152"/>
      <c r="IIR552" s="152"/>
      <c r="IIS552" s="152"/>
      <c r="IIT552" s="152"/>
      <c r="IIU552" s="152"/>
      <c r="IIV552" s="152"/>
      <c r="IIW552" s="152"/>
      <c r="IIX552" s="152"/>
      <c r="IIY552" s="152"/>
      <c r="IIZ552" s="152"/>
      <c r="IJA552" s="152"/>
      <c r="IJB552" s="152"/>
      <c r="IJC552" s="152"/>
      <c r="IJD552" s="152"/>
      <c r="IJE552" s="152"/>
      <c r="IJF552" s="152"/>
      <c r="IJG552" s="152"/>
      <c r="IJH552" s="152"/>
      <c r="IJI552" s="152"/>
      <c r="IJJ552" s="152"/>
      <c r="IJK552" s="152"/>
      <c r="IJL552" s="152"/>
      <c r="IJM552" s="152"/>
      <c r="IJN552" s="152"/>
      <c r="IJO552" s="152"/>
      <c r="IJP552" s="152"/>
      <c r="IJQ552" s="152"/>
      <c r="IJR552" s="152"/>
      <c r="IJS552" s="152"/>
      <c r="IJT552" s="152"/>
      <c r="IJU552" s="152"/>
      <c r="IJV552" s="152"/>
      <c r="IJW552" s="152"/>
      <c r="IJX552" s="152"/>
      <c r="IJY552" s="152"/>
      <c r="IJZ552" s="152"/>
      <c r="IKA552" s="152"/>
      <c r="IKB552" s="152"/>
      <c r="IKC552" s="152"/>
      <c r="IKD552" s="152"/>
      <c r="IKE552" s="152"/>
      <c r="IKF552" s="152"/>
      <c r="IKG552" s="152"/>
      <c r="IKH552" s="152"/>
      <c r="IKI552" s="152"/>
      <c r="IKJ552" s="152"/>
      <c r="IKK552" s="152"/>
      <c r="IKL552" s="152"/>
      <c r="IKM552" s="152"/>
      <c r="IKN552" s="152"/>
      <c r="IKO552" s="152"/>
      <c r="IKP552" s="152"/>
      <c r="IKQ552" s="152"/>
      <c r="IKR552" s="152"/>
      <c r="IKS552" s="152"/>
      <c r="IKT552" s="152"/>
      <c r="IKU552" s="152"/>
      <c r="IKV552" s="152"/>
      <c r="IKW552" s="152"/>
      <c r="IKX552" s="152"/>
      <c r="IKY552" s="152"/>
      <c r="IKZ552" s="152"/>
      <c r="ILA552" s="152"/>
      <c r="ILB552" s="152"/>
      <c r="ILC552" s="152"/>
      <c r="ILD552" s="152"/>
      <c r="ILE552" s="152"/>
      <c r="ILF552" s="152"/>
      <c r="ILG552" s="152"/>
      <c r="ILH552" s="152"/>
      <c r="ILI552" s="152"/>
      <c r="ILJ552" s="152"/>
      <c r="ILK552" s="152"/>
      <c r="ILL552" s="152"/>
      <c r="ILM552" s="152"/>
      <c r="ILN552" s="152"/>
      <c r="ILO552" s="152"/>
      <c r="ILP552" s="152"/>
      <c r="ILQ552" s="152"/>
      <c r="ILR552" s="152"/>
      <c r="ILS552" s="152"/>
      <c r="ILT552" s="152"/>
      <c r="ILU552" s="152"/>
      <c r="ILV552" s="152"/>
      <c r="ILW552" s="152"/>
      <c r="ILX552" s="152"/>
      <c r="ILY552" s="152"/>
      <c r="ILZ552" s="152"/>
      <c r="IMA552" s="152"/>
      <c r="IMB552" s="152"/>
      <c r="IMC552" s="152"/>
      <c r="IMD552" s="152"/>
      <c r="IME552" s="152"/>
      <c r="IMF552" s="152"/>
      <c r="IMG552" s="152"/>
      <c r="IMH552" s="152"/>
      <c r="IMI552" s="152"/>
      <c r="IMJ552" s="152"/>
      <c r="IMK552" s="152"/>
      <c r="IML552" s="152"/>
      <c r="IMM552" s="152"/>
      <c r="IMN552" s="152"/>
      <c r="IMO552" s="152"/>
      <c r="IMP552" s="152"/>
      <c r="IMQ552" s="152"/>
      <c r="IMR552" s="152"/>
      <c r="IMS552" s="152"/>
      <c r="IMT552" s="152"/>
      <c r="IMU552" s="152"/>
      <c r="IMV552" s="152"/>
      <c r="IMW552" s="152"/>
      <c r="IMX552" s="152"/>
      <c r="IMY552" s="152"/>
      <c r="IMZ552" s="152"/>
      <c r="INA552" s="152"/>
      <c r="INB552" s="152"/>
      <c r="INC552" s="152"/>
      <c r="IND552" s="152"/>
      <c r="INE552" s="152"/>
      <c r="INF552" s="152"/>
      <c r="ING552" s="152"/>
      <c r="INH552" s="152"/>
      <c r="INI552" s="152"/>
      <c r="INJ552" s="152"/>
      <c r="INK552" s="152"/>
      <c r="INL552" s="152"/>
      <c r="INM552" s="152"/>
      <c r="INN552" s="152"/>
      <c r="INO552" s="152"/>
      <c r="INP552" s="152"/>
      <c r="INQ552" s="152"/>
      <c r="INR552" s="152"/>
      <c r="INS552" s="152"/>
      <c r="INT552" s="152"/>
      <c r="INU552" s="152"/>
      <c r="INV552" s="152"/>
      <c r="INW552" s="152"/>
      <c r="INX552" s="152"/>
      <c r="INY552" s="152"/>
      <c r="INZ552" s="152"/>
      <c r="IOA552" s="152"/>
      <c r="IOB552" s="152"/>
      <c r="IOC552" s="152"/>
      <c r="IOD552" s="152"/>
      <c r="IOE552" s="152"/>
      <c r="IOF552" s="152"/>
      <c r="IOG552" s="152"/>
      <c r="IOH552" s="152"/>
      <c r="IOI552" s="152"/>
      <c r="IOJ552" s="152"/>
      <c r="IOK552" s="152"/>
      <c r="IOL552" s="152"/>
      <c r="IOM552" s="152"/>
      <c r="ION552" s="152"/>
      <c r="IOO552" s="152"/>
      <c r="IOP552" s="152"/>
      <c r="IOQ552" s="152"/>
      <c r="IOR552" s="152"/>
      <c r="IOS552" s="152"/>
      <c r="IOT552" s="152"/>
      <c r="IOU552" s="152"/>
      <c r="IOV552" s="152"/>
      <c r="IOW552" s="152"/>
      <c r="IOX552" s="152"/>
      <c r="IOY552" s="152"/>
      <c r="IOZ552" s="152"/>
      <c r="IPA552" s="152"/>
      <c r="IPB552" s="152"/>
      <c r="IPC552" s="152"/>
      <c r="IPD552" s="152"/>
      <c r="IPE552" s="152"/>
      <c r="IPF552" s="152"/>
      <c r="IPG552" s="152"/>
      <c r="IPH552" s="152"/>
      <c r="IPI552" s="152"/>
      <c r="IPJ552" s="152"/>
      <c r="IPK552" s="152"/>
      <c r="IPL552" s="152"/>
      <c r="IPM552" s="152"/>
      <c r="IPN552" s="152"/>
      <c r="IPO552" s="152"/>
      <c r="IPP552" s="152"/>
      <c r="IPQ552" s="152"/>
      <c r="IPR552" s="152"/>
      <c r="IPS552" s="152"/>
      <c r="IPT552" s="152"/>
      <c r="IPU552" s="152"/>
      <c r="IPV552" s="152"/>
      <c r="IPW552" s="152"/>
      <c r="IPX552" s="152"/>
      <c r="IPY552" s="152"/>
      <c r="IPZ552" s="152"/>
      <c r="IQA552" s="152"/>
      <c r="IQB552" s="152"/>
      <c r="IQC552" s="152"/>
      <c r="IQD552" s="152"/>
      <c r="IQE552" s="152"/>
      <c r="IQF552" s="152"/>
      <c r="IQG552" s="152"/>
      <c r="IQH552" s="152"/>
      <c r="IQI552" s="152"/>
      <c r="IQJ552" s="152"/>
      <c r="IQK552" s="152"/>
      <c r="IQL552" s="152"/>
      <c r="IQM552" s="152"/>
      <c r="IQN552" s="152"/>
      <c r="IQO552" s="152"/>
      <c r="IQP552" s="152"/>
      <c r="IQQ552" s="152"/>
      <c r="IQR552" s="152"/>
      <c r="IQS552" s="152"/>
      <c r="IQT552" s="152"/>
      <c r="IQU552" s="152"/>
      <c r="IQV552" s="152"/>
      <c r="IQW552" s="152"/>
      <c r="IQX552" s="152"/>
      <c r="IQY552" s="152"/>
      <c r="IQZ552" s="152"/>
      <c r="IRA552" s="152"/>
      <c r="IRB552" s="152"/>
      <c r="IRC552" s="152"/>
      <c r="IRD552" s="152"/>
      <c r="IRE552" s="152"/>
      <c r="IRF552" s="152"/>
      <c r="IRG552" s="152"/>
      <c r="IRH552" s="152"/>
      <c r="IRI552" s="152"/>
      <c r="IRJ552" s="152"/>
      <c r="IRK552" s="152"/>
      <c r="IRL552" s="152"/>
      <c r="IRM552" s="152"/>
      <c r="IRN552" s="152"/>
      <c r="IRO552" s="152"/>
      <c r="IRP552" s="152"/>
      <c r="IRQ552" s="152"/>
      <c r="IRR552" s="152"/>
      <c r="IRS552" s="152"/>
      <c r="IRT552" s="152"/>
      <c r="IRU552" s="152"/>
      <c r="IRV552" s="152"/>
      <c r="IRW552" s="152"/>
      <c r="IRX552" s="152"/>
      <c r="IRY552" s="152"/>
      <c r="IRZ552" s="152"/>
      <c r="ISA552" s="152"/>
      <c r="ISB552" s="152"/>
      <c r="ISC552" s="152"/>
      <c r="ISD552" s="152"/>
      <c r="ISE552" s="152"/>
      <c r="ISF552" s="152"/>
      <c r="ISG552" s="152"/>
      <c r="ISH552" s="152"/>
      <c r="ISI552" s="152"/>
      <c r="ISJ552" s="152"/>
      <c r="ISK552" s="152"/>
      <c r="ISL552" s="152"/>
      <c r="ISM552" s="152"/>
      <c r="ISN552" s="152"/>
      <c r="ISO552" s="152"/>
      <c r="ISP552" s="152"/>
      <c r="ISQ552" s="152"/>
      <c r="ISR552" s="152"/>
      <c r="ISS552" s="152"/>
      <c r="IST552" s="152"/>
      <c r="ISU552" s="152"/>
      <c r="ISV552" s="152"/>
      <c r="ISW552" s="152"/>
      <c r="ISX552" s="152"/>
      <c r="ISY552" s="152"/>
      <c r="ISZ552" s="152"/>
      <c r="ITA552" s="152"/>
      <c r="ITB552" s="152"/>
      <c r="ITC552" s="152"/>
      <c r="ITD552" s="152"/>
      <c r="ITE552" s="152"/>
      <c r="ITF552" s="152"/>
      <c r="ITG552" s="152"/>
      <c r="ITH552" s="152"/>
      <c r="ITI552" s="152"/>
      <c r="ITJ552" s="152"/>
      <c r="ITK552" s="152"/>
      <c r="ITL552" s="152"/>
      <c r="ITM552" s="152"/>
      <c r="ITN552" s="152"/>
      <c r="ITO552" s="152"/>
      <c r="ITP552" s="152"/>
      <c r="ITQ552" s="152"/>
      <c r="ITR552" s="152"/>
      <c r="ITS552" s="152"/>
      <c r="ITT552" s="152"/>
      <c r="ITU552" s="152"/>
      <c r="ITV552" s="152"/>
      <c r="ITW552" s="152"/>
      <c r="ITX552" s="152"/>
      <c r="ITY552" s="152"/>
      <c r="ITZ552" s="152"/>
      <c r="IUA552" s="152"/>
      <c r="IUB552" s="152"/>
      <c r="IUC552" s="152"/>
      <c r="IUD552" s="152"/>
      <c r="IUE552" s="152"/>
      <c r="IUF552" s="152"/>
      <c r="IUG552" s="152"/>
      <c r="IUH552" s="152"/>
      <c r="IUI552" s="152"/>
      <c r="IUJ552" s="152"/>
      <c r="IUK552" s="152"/>
      <c r="IUL552" s="152"/>
      <c r="IUM552" s="152"/>
      <c r="IUN552" s="152"/>
      <c r="IUO552" s="152"/>
      <c r="IUP552" s="152"/>
      <c r="IUQ552" s="152"/>
      <c r="IUR552" s="152"/>
      <c r="IUS552" s="152"/>
      <c r="IUT552" s="152"/>
      <c r="IUU552" s="152"/>
      <c r="IUV552" s="152"/>
      <c r="IUW552" s="152"/>
      <c r="IUX552" s="152"/>
      <c r="IUY552" s="152"/>
      <c r="IUZ552" s="152"/>
      <c r="IVA552" s="152"/>
      <c r="IVB552" s="152"/>
      <c r="IVC552" s="152"/>
      <c r="IVD552" s="152"/>
      <c r="IVE552" s="152"/>
      <c r="IVF552" s="152"/>
      <c r="IVG552" s="152"/>
      <c r="IVH552" s="152"/>
      <c r="IVI552" s="152"/>
      <c r="IVJ552" s="152"/>
      <c r="IVK552" s="152"/>
      <c r="IVL552" s="152"/>
      <c r="IVM552" s="152"/>
      <c r="IVN552" s="152"/>
      <c r="IVO552" s="152"/>
      <c r="IVP552" s="152"/>
      <c r="IVQ552" s="152"/>
      <c r="IVR552" s="152"/>
      <c r="IVS552" s="152"/>
      <c r="IVT552" s="152"/>
      <c r="IVU552" s="152"/>
      <c r="IVV552" s="152"/>
      <c r="IVW552" s="152"/>
      <c r="IVX552" s="152"/>
      <c r="IVY552" s="152"/>
      <c r="IVZ552" s="152"/>
      <c r="IWA552" s="152"/>
      <c r="IWB552" s="152"/>
      <c r="IWC552" s="152"/>
      <c r="IWD552" s="152"/>
      <c r="IWE552" s="152"/>
      <c r="IWF552" s="152"/>
      <c r="IWG552" s="152"/>
      <c r="IWH552" s="152"/>
      <c r="IWI552" s="152"/>
      <c r="IWJ552" s="152"/>
      <c r="IWK552" s="152"/>
      <c r="IWL552" s="152"/>
      <c r="IWM552" s="152"/>
      <c r="IWN552" s="152"/>
      <c r="IWO552" s="152"/>
      <c r="IWP552" s="152"/>
      <c r="IWQ552" s="152"/>
      <c r="IWR552" s="152"/>
      <c r="IWS552" s="152"/>
      <c r="IWT552" s="152"/>
      <c r="IWU552" s="152"/>
      <c r="IWV552" s="152"/>
      <c r="IWW552" s="152"/>
      <c r="IWX552" s="152"/>
      <c r="IWY552" s="152"/>
      <c r="IWZ552" s="152"/>
      <c r="IXA552" s="152"/>
      <c r="IXB552" s="152"/>
      <c r="IXC552" s="152"/>
      <c r="IXD552" s="152"/>
      <c r="IXE552" s="152"/>
      <c r="IXF552" s="152"/>
      <c r="IXG552" s="152"/>
      <c r="IXH552" s="152"/>
      <c r="IXI552" s="152"/>
      <c r="IXJ552" s="152"/>
      <c r="IXK552" s="152"/>
      <c r="IXL552" s="152"/>
      <c r="IXM552" s="152"/>
      <c r="IXN552" s="152"/>
      <c r="IXO552" s="152"/>
      <c r="IXP552" s="152"/>
      <c r="IXQ552" s="152"/>
      <c r="IXR552" s="152"/>
      <c r="IXS552" s="152"/>
      <c r="IXT552" s="152"/>
      <c r="IXU552" s="152"/>
      <c r="IXV552" s="152"/>
      <c r="IXW552" s="152"/>
      <c r="IXX552" s="152"/>
      <c r="IXY552" s="152"/>
      <c r="IXZ552" s="152"/>
      <c r="IYA552" s="152"/>
      <c r="IYB552" s="152"/>
      <c r="IYC552" s="152"/>
      <c r="IYD552" s="152"/>
      <c r="IYE552" s="152"/>
      <c r="IYF552" s="152"/>
      <c r="IYG552" s="152"/>
      <c r="IYH552" s="152"/>
      <c r="IYI552" s="152"/>
      <c r="IYJ552" s="152"/>
      <c r="IYK552" s="152"/>
      <c r="IYL552" s="152"/>
      <c r="IYM552" s="152"/>
      <c r="IYN552" s="152"/>
      <c r="IYO552" s="152"/>
      <c r="IYP552" s="152"/>
      <c r="IYQ552" s="152"/>
      <c r="IYR552" s="152"/>
      <c r="IYS552" s="152"/>
      <c r="IYT552" s="152"/>
      <c r="IYU552" s="152"/>
      <c r="IYV552" s="152"/>
      <c r="IYW552" s="152"/>
      <c r="IYX552" s="152"/>
      <c r="IYY552" s="152"/>
      <c r="IYZ552" s="152"/>
      <c r="IZA552" s="152"/>
      <c r="IZB552" s="152"/>
      <c r="IZC552" s="152"/>
      <c r="IZD552" s="152"/>
      <c r="IZE552" s="152"/>
      <c r="IZF552" s="152"/>
      <c r="IZG552" s="152"/>
      <c r="IZH552" s="152"/>
      <c r="IZI552" s="152"/>
      <c r="IZJ552" s="152"/>
      <c r="IZK552" s="152"/>
      <c r="IZL552" s="152"/>
      <c r="IZM552" s="152"/>
      <c r="IZN552" s="152"/>
      <c r="IZO552" s="152"/>
      <c r="IZP552" s="152"/>
      <c r="IZQ552" s="152"/>
      <c r="IZR552" s="152"/>
      <c r="IZS552" s="152"/>
      <c r="IZT552" s="152"/>
      <c r="IZU552" s="152"/>
      <c r="IZV552" s="152"/>
      <c r="IZW552" s="152"/>
      <c r="IZX552" s="152"/>
      <c r="IZY552" s="152"/>
      <c r="IZZ552" s="152"/>
      <c r="JAA552" s="152"/>
      <c r="JAB552" s="152"/>
      <c r="JAC552" s="152"/>
      <c r="JAD552" s="152"/>
      <c r="JAE552" s="152"/>
      <c r="JAF552" s="152"/>
      <c r="JAG552" s="152"/>
      <c r="JAH552" s="152"/>
      <c r="JAI552" s="152"/>
      <c r="JAJ552" s="152"/>
      <c r="JAK552" s="152"/>
      <c r="JAL552" s="152"/>
      <c r="JAM552" s="152"/>
      <c r="JAN552" s="152"/>
      <c r="JAO552" s="152"/>
      <c r="JAP552" s="152"/>
      <c r="JAQ552" s="152"/>
      <c r="JAR552" s="152"/>
      <c r="JAS552" s="152"/>
      <c r="JAT552" s="152"/>
      <c r="JAU552" s="152"/>
      <c r="JAV552" s="152"/>
      <c r="JAW552" s="152"/>
      <c r="JAX552" s="152"/>
      <c r="JAY552" s="152"/>
      <c r="JAZ552" s="152"/>
      <c r="JBA552" s="152"/>
      <c r="JBB552" s="152"/>
      <c r="JBC552" s="152"/>
      <c r="JBD552" s="152"/>
      <c r="JBE552" s="152"/>
      <c r="JBF552" s="152"/>
      <c r="JBG552" s="152"/>
      <c r="JBH552" s="152"/>
      <c r="JBI552" s="152"/>
      <c r="JBJ552" s="152"/>
      <c r="JBK552" s="152"/>
      <c r="JBL552" s="152"/>
      <c r="JBM552" s="152"/>
      <c r="JBN552" s="152"/>
      <c r="JBO552" s="152"/>
      <c r="JBP552" s="152"/>
      <c r="JBQ552" s="152"/>
      <c r="JBR552" s="152"/>
      <c r="JBS552" s="152"/>
      <c r="JBT552" s="152"/>
      <c r="JBU552" s="152"/>
      <c r="JBV552" s="152"/>
      <c r="JBW552" s="152"/>
      <c r="JBX552" s="152"/>
      <c r="JBY552" s="152"/>
      <c r="JBZ552" s="152"/>
      <c r="JCA552" s="152"/>
      <c r="JCB552" s="152"/>
      <c r="JCC552" s="152"/>
      <c r="JCD552" s="152"/>
      <c r="JCE552" s="152"/>
      <c r="JCF552" s="152"/>
      <c r="JCG552" s="152"/>
      <c r="JCH552" s="152"/>
      <c r="JCI552" s="152"/>
      <c r="JCJ552" s="152"/>
      <c r="JCK552" s="152"/>
      <c r="JCL552" s="152"/>
      <c r="JCM552" s="152"/>
      <c r="JCN552" s="152"/>
      <c r="JCO552" s="152"/>
      <c r="JCP552" s="152"/>
      <c r="JCQ552" s="152"/>
      <c r="JCR552" s="152"/>
      <c r="JCS552" s="152"/>
      <c r="JCT552" s="152"/>
      <c r="JCU552" s="152"/>
      <c r="JCV552" s="152"/>
      <c r="JCW552" s="152"/>
      <c r="JCX552" s="152"/>
      <c r="JCY552" s="152"/>
      <c r="JCZ552" s="152"/>
      <c r="JDA552" s="152"/>
      <c r="JDB552" s="152"/>
      <c r="JDC552" s="152"/>
      <c r="JDD552" s="152"/>
      <c r="JDE552" s="152"/>
      <c r="JDF552" s="152"/>
      <c r="JDG552" s="152"/>
      <c r="JDH552" s="152"/>
      <c r="JDI552" s="152"/>
      <c r="JDJ552" s="152"/>
      <c r="JDK552" s="152"/>
      <c r="JDL552" s="152"/>
      <c r="JDM552" s="152"/>
      <c r="JDN552" s="152"/>
      <c r="JDO552" s="152"/>
      <c r="JDP552" s="152"/>
      <c r="JDQ552" s="152"/>
      <c r="JDR552" s="152"/>
      <c r="JDS552" s="152"/>
      <c r="JDT552" s="152"/>
      <c r="JDU552" s="152"/>
      <c r="JDV552" s="152"/>
      <c r="JDW552" s="152"/>
      <c r="JDX552" s="152"/>
      <c r="JDY552" s="152"/>
      <c r="JDZ552" s="152"/>
      <c r="JEA552" s="152"/>
      <c r="JEB552" s="152"/>
      <c r="JEC552" s="152"/>
      <c r="JED552" s="152"/>
      <c r="JEE552" s="152"/>
      <c r="JEF552" s="152"/>
      <c r="JEG552" s="152"/>
      <c r="JEH552" s="152"/>
      <c r="JEI552" s="152"/>
      <c r="JEJ552" s="152"/>
      <c r="JEK552" s="152"/>
      <c r="JEL552" s="152"/>
      <c r="JEM552" s="152"/>
      <c r="JEN552" s="152"/>
      <c r="JEO552" s="152"/>
      <c r="JEP552" s="152"/>
      <c r="JEQ552" s="152"/>
      <c r="JER552" s="152"/>
      <c r="JES552" s="152"/>
      <c r="JET552" s="152"/>
      <c r="JEU552" s="152"/>
      <c r="JEV552" s="152"/>
      <c r="JEW552" s="152"/>
      <c r="JEX552" s="152"/>
      <c r="JEY552" s="152"/>
      <c r="JEZ552" s="152"/>
      <c r="JFA552" s="152"/>
      <c r="JFB552" s="152"/>
      <c r="JFC552" s="152"/>
      <c r="JFD552" s="152"/>
      <c r="JFE552" s="152"/>
      <c r="JFF552" s="152"/>
      <c r="JFG552" s="152"/>
      <c r="JFH552" s="152"/>
      <c r="JFI552" s="152"/>
      <c r="JFJ552" s="152"/>
      <c r="JFK552" s="152"/>
      <c r="JFL552" s="152"/>
      <c r="JFM552" s="152"/>
      <c r="JFN552" s="152"/>
      <c r="JFO552" s="152"/>
      <c r="JFP552" s="152"/>
      <c r="JFQ552" s="152"/>
      <c r="JFR552" s="152"/>
      <c r="JFS552" s="152"/>
      <c r="JFT552" s="152"/>
      <c r="JFU552" s="152"/>
      <c r="JFV552" s="152"/>
      <c r="JFW552" s="152"/>
      <c r="JFX552" s="152"/>
      <c r="JFY552" s="152"/>
      <c r="JFZ552" s="152"/>
      <c r="JGA552" s="152"/>
      <c r="JGB552" s="152"/>
      <c r="JGC552" s="152"/>
      <c r="JGD552" s="152"/>
      <c r="JGE552" s="152"/>
      <c r="JGF552" s="152"/>
      <c r="JGG552" s="152"/>
      <c r="JGH552" s="152"/>
      <c r="JGI552" s="152"/>
      <c r="JGJ552" s="152"/>
      <c r="JGK552" s="152"/>
      <c r="JGL552" s="152"/>
      <c r="JGM552" s="152"/>
      <c r="JGN552" s="152"/>
      <c r="JGO552" s="152"/>
      <c r="JGP552" s="152"/>
      <c r="JGQ552" s="152"/>
      <c r="JGR552" s="152"/>
      <c r="JGS552" s="152"/>
      <c r="JGT552" s="152"/>
      <c r="JGU552" s="152"/>
      <c r="JGV552" s="152"/>
      <c r="JGW552" s="152"/>
      <c r="JGX552" s="152"/>
      <c r="JGY552" s="152"/>
      <c r="JGZ552" s="152"/>
      <c r="JHA552" s="152"/>
      <c r="JHB552" s="152"/>
      <c r="JHC552" s="152"/>
      <c r="JHD552" s="152"/>
      <c r="JHE552" s="152"/>
      <c r="JHF552" s="152"/>
      <c r="JHG552" s="152"/>
      <c r="JHH552" s="152"/>
      <c r="JHI552" s="152"/>
      <c r="JHJ552" s="152"/>
      <c r="JHK552" s="152"/>
      <c r="JHL552" s="152"/>
      <c r="JHM552" s="152"/>
      <c r="JHN552" s="152"/>
      <c r="JHO552" s="152"/>
      <c r="JHP552" s="152"/>
      <c r="JHQ552" s="152"/>
      <c r="JHR552" s="152"/>
      <c r="JHS552" s="152"/>
      <c r="JHT552" s="152"/>
      <c r="JHU552" s="152"/>
      <c r="JHV552" s="152"/>
      <c r="JHW552" s="152"/>
      <c r="JHX552" s="152"/>
      <c r="JHY552" s="152"/>
      <c r="JHZ552" s="152"/>
      <c r="JIA552" s="152"/>
      <c r="JIB552" s="152"/>
      <c r="JIC552" s="152"/>
      <c r="JID552" s="152"/>
      <c r="JIE552" s="152"/>
      <c r="JIF552" s="152"/>
      <c r="JIG552" s="152"/>
      <c r="JIH552" s="152"/>
      <c r="JII552" s="152"/>
      <c r="JIJ552" s="152"/>
      <c r="JIK552" s="152"/>
      <c r="JIL552" s="152"/>
      <c r="JIM552" s="152"/>
      <c r="JIN552" s="152"/>
      <c r="JIO552" s="152"/>
      <c r="JIP552" s="152"/>
      <c r="JIQ552" s="152"/>
      <c r="JIR552" s="152"/>
      <c r="JIS552" s="152"/>
      <c r="JIT552" s="152"/>
      <c r="JIU552" s="152"/>
      <c r="JIV552" s="152"/>
      <c r="JIW552" s="152"/>
      <c r="JIX552" s="152"/>
      <c r="JIY552" s="152"/>
      <c r="JIZ552" s="152"/>
      <c r="JJA552" s="152"/>
      <c r="JJB552" s="152"/>
      <c r="JJC552" s="152"/>
      <c r="JJD552" s="152"/>
      <c r="JJE552" s="152"/>
      <c r="JJF552" s="152"/>
      <c r="JJG552" s="152"/>
      <c r="JJH552" s="152"/>
      <c r="JJI552" s="152"/>
      <c r="JJJ552" s="152"/>
      <c r="JJK552" s="152"/>
      <c r="JJL552" s="152"/>
      <c r="JJM552" s="152"/>
      <c r="JJN552" s="152"/>
      <c r="JJO552" s="152"/>
      <c r="JJP552" s="152"/>
      <c r="JJQ552" s="152"/>
      <c r="JJR552" s="152"/>
      <c r="JJS552" s="152"/>
      <c r="JJT552" s="152"/>
      <c r="JJU552" s="152"/>
      <c r="JJV552" s="152"/>
      <c r="JJW552" s="152"/>
      <c r="JJX552" s="152"/>
      <c r="JJY552" s="152"/>
      <c r="JJZ552" s="152"/>
      <c r="JKA552" s="152"/>
      <c r="JKB552" s="152"/>
      <c r="JKC552" s="152"/>
      <c r="JKD552" s="152"/>
      <c r="JKE552" s="152"/>
      <c r="JKF552" s="152"/>
      <c r="JKG552" s="152"/>
      <c r="JKH552" s="152"/>
      <c r="JKI552" s="152"/>
      <c r="JKJ552" s="152"/>
      <c r="JKK552" s="152"/>
      <c r="JKL552" s="152"/>
      <c r="JKM552" s="152"/>
      <c r="JKN552" s="152"/>
      <c r="JKO552" s="152"/>
      <c r="JKP552" s="152"/>
      <c r="JKQ552" s="152"/>
      <c r="JKR552" s="152"/>
      <c r="JKS552" s="152"/>
      <c r="JKT552" s="152"/>
      <c r="JKU552" s="152"/>
      <c r="JKV552" s="152"/>
      <c r="JKW552" s="152"/>
      <c r="JKX552" s="152"/>
      <c r="JKY552" s="152"/>
      <c r="JKZ552" s="152"/>
      <c r="JLA552" s="152"/>
      <c r="JLB552" s="152"/>
      <c r="JLC552" s="152"/>
      <c r="JLD552" s="152"/>
      <c r="JLE552" s="152"/>
      <c r="JLF552" s="152"/>
      <c r="JLG552" s="152"/>
      <c r="JLH552" s="152"/>
      <c r="JLI552" s="152"/>
      <c r="JLJ552" s="152"/>
      <c r="JLK552" s="152"/>
      <c r="JLL552" s="152"/>
      <c r="JLM552" s="152"/>
      <c r="JLN552" s="152"/>
      <c r="JLO552" s="152"/>
      <c r="JLP552" s="152"/>
      <c r="JLQ552" s="152"/>
      <c r="JLR552" s="152"/>
      <c r="JLS552" s="152"/>
      <c r="JLT552" s="152"/>
      <c r="JLU552" s="152"/>
      <c r="JLV552" s="152"/>
      <c r="JLW552" s="152"/>
      <c r="JLX552" s="152"/>
      <c r="JLY552" s="152"/>
      <c r="JLZ552" s="152"/>
      <c r="JMA552" s="152"/>
      <c r="JMB552" s="152"/>
      <c r="JMC552" s="152"/>
      <c r="JMD552" s="152"/>
      <c r="JME552" s="152"/>
      <c r="JMF552" s="152"/>
      <c r="JMG552" s="152"/>
      <c r="JMH552" s="152"/>
      <c r="JMI552" s="152"/>
      <c r="JMJ552" s="152"/>
      <c r="JMK552" s="152"/>
      <c r="JML552" s="152"/>
      <c r="JMM552" s="152"/>
      <c r="JMN552" s="152"/>
      <c r="JMO552" s="152"/>
      <c r="JMP552" s="152"/>
      <c r="JMQ552" s="152"/>
      <c r="JMR552" s="152"/>
      <c r="JMS552" s="152"/>
      <c r="JMT552" s="152"/>
      <c r="JMU552" s="152"/>
      <c r="JMV552" s="152"/>
      <c r="JMW552" s="152"/>
      <c r="JMX552" s="152"/>
      <c r="JMY552" s="152"/>
      <c r="JMZ552" s="152"/>
      <c r="JNA552" s="152"/>
      <c r="JNB552" s="152"/>
      <c r="JNC552" s="152"/>
      <c r="JND552" s="152"/>
      <c r="JNE552" s="152"/>
      <c r="JNF552" s="152"/>
      <c r="JNG552" s="152"/>
      <c r="JNH552" s="152"/>
      <c r="JNI552" s="152"/>
      <c r="JNJ552" s="152"/>
      <c r="JNK552" s="152"/>
      <c r="JNL552" s="152"/>
      <c r="JNM552" s="152"/>
      <c r="JNN552" s="152"/>
      <c r="JNO552" s="152"/>
      <c r="JNP552" s="152"/>
      <c r="JNQ552" s="152"/>
      <c r="JNR552" s="152"/>
      <c r="JNS552" s="152"/>
      <c r="JNT552" s="152"/>
      <c r="JNU552" s="152"/>
      <c r="JNV552" s="152"/>
      <c r="JNW552" s="152"/>
      <c r="JNX552" s="152"/>
      <c r="JNY552" s="152"/>
      <c r="JNZ552" s="152"/>
      <c r="JOA552" s="152"/>
      <c r="JOB552" s="152"/>
      <c r="JOC552" s="152"/>
      <c r="JOD552" s="152"/>
      <c r="JOE552" s="152"/>
      <c r="JOF552" s="152"/>
      <c r="JOG552" s="152"/>
      <c r="JOH552" s="152"/>
      <c r="JOI552" s="152"/>
      <c r="JOJ552" s="152"/>
      <c r="JOK552" s="152"/>
      <c r="JOL552" s="152"/>
      <c r="JOM552" s="152"/>
      <c r="JON552" s="152"/>
      <c r="JOO552" s="152"/>
      <c r="JOP552" s="152"/>
      <c r="JOQ552" s="152"/>
      <c r="JOR552" s="152"/>
      <c r="JOS552" s="152"/>
      <c r="JOT552" s="152"/>
      <c r="JOU552" s="152"/>
      <c r="JOV552" s="152"/>
      <c r="JOW552" s="152"/>
      <c r="JOX552" s="152"/>
      <c r="JOY552" s="152"/>
      <c r="JOZ552" s="152"/>
      <c r="JPA552" s="152"/>
      <c r="JPB552" s="152"/>
      <c r="JPC552" s="152"/>
      <c r="JPD552" s="152"/>
      <c r="JPE552" s="152"/>
      <c r="JPF552" s="152"/>
      <c r="JPG552" s="152"/>
      <c r="JPH552" s="152"/>
      <c r="JPI552" s="152"/>
      <c r="JPJ552" s="152"/>
      <c r="JPK552" s="152"/>
      <c r="JPL552" s="152"/>
      <c r="JPM552" s="152"/>
      <c r="JPN552" s="152"/>
      <c r="JPO552" s="152"/>
      <c r="JPP552" s="152"/>
      <c r="JPQ552" s="152"/>
      <c r="JPR552" s="152"/>
      <c r="JPS552" s="152"/>
      <c r="JPT552" s="152"/>
      <c r="JPU552" s="152"/>
      <c r="JPV552" s="152"/>
      <c r="JPW552" s="152"/>
      <c r="JPX552" s="152"/>
      <c r="JPY552" s="152"/>
      <c r="JPZ552" s="152"/>
      <c r="JQA552" s="152"/>
      <c r="JQB552" s="152"/>
      <c r="JQC552" s="152"/>
      <c r="JQD552" s="152"/>
      <c r="JQE552" s="152"/>
      <c r="JQF552" s="152"/>
      <c r="JQG552" s="152"/>
      <c r="JQH552" s="152"/>
      <c r="JQI552" s="152"/>
      <c r="JQJ552" s="152"/>
      <c r="JQK552" s="152"/>
      <c r="JQL552" s="152"/>
      <c r="JQM552" s="152"/>
      <c r="JQN552" s="152"/>
      <c r="JQO552" s="152"/>
      <c r="JQP552" s="152"/>
      <c r="JQQ552" s="152"/>
      <c r="JQR552" s="152"/>
      <c r="JQS552" s="152"/>
      <c r="JQT552" s="152"/>
      <c r="JQU552" s="152"/>
      <c r="JQV552" s="152"/>
      <c r="JQW552" s="152"/>
      <c r="JQX552" s="152"/>
      <c r="JQY552" s="152"/>
      <c r="JQZ552" s="152"/>
      <c r="JRA552" s="152"/>
      <c r="JRB552" s="152"/>
      <c r="JRC552" s="152"/>
      <c r="JRD552" s="152"/>
      <c r="JRE552" s="152"/>
      <c r="JRF552" s="152"/>
      <c r="JRG552" s="152"/>
      <c r="JRH552" s="152"/>
      <c r="JRI552" s="152"/>
      <c r="JRJ552" s="152"/>
      <c r="JRK552" s="152"/>
      <c r="JRL552" s="152"/>
      <c r="JRM552" s="152"/>
      <c r="JRN552" s="152"/>
      <c r="JRO552" s="152"/>
      <c r="JRP552" s="152"/>
      <c r="JRQ552" s="152"/>
      <c r="JRR552" s="152"/>
      <c r="JRS552" s="152"/>
      <c r="JRT552" s="152"/>
      <c r="JRU552" s="152"/>
      <c r="JRV552" s="152"/>
      <c r="JRW552" s="152"/>
      <c r="JRX552" s="152"/>
      <c r="JRY552" s="152"/>
      <c r="JRZ552" s="152"/>
      <c r="JSA552" s="152"/>
      <c r="JSB552" s="152"/>
      <c r="JSC552" s="152"/>
      <c r="JSD552" s="152"/>
      <c r="JSE552" s="152"/>
      <c r="JSF552" s="152"/>
      <c r="JSG552" s="152"/>
      <c r="JSH552" s="152"/>
      <c r="JSI552" s="152"/>
      <c r="JSJ552" s="152"/>
      <c r="JSK552" s="152"/>
      <c r="JSL552" s="152"/>
      <c r="JSM552" s="152"/>
      <c r="JSN552" s="152"/>
      <c r="JSO552" s="152"/>
      <c r="JSP552" s="152"/>
      <c r="JSQ552" s="152"/>
      <c r="JSR552" s="152"/>
      <c r="JSS552" s="152"/>
      <c r="JST552" s="152"/>
      <c r="JSU552" s="152"/>
      <c r="JSV552" s="152"/>
      <c r="JSW552" s="152"/>
      <c r="JSX552" s="152"/>
      <c r="JSY552" s="152"/>
      <c r="JSZ552" s="152"/>
      <c r="JTA552" s="152"/>
      <c r="JTB552" s="152"/>
      <c r="JTC552" s="152"/>
      <c r="JTD552" s="152"/>
      <c r="JTE552" s="152"/>
      <c r="JTF552" s="152"/>
      <c r="JTG552" s="152"/>
      <c r="JTH552" s="152"/>
      <c r="JTI552" s="152"/>
      <c r="JTJ552" s="152"/>
      <c r="JTK552" s="152"/>
      <c r="JTL552" s="152"/>
      <c r="JTM552" s="152"/>
      <c r="JTN552" s="152"/>
      <c r="JTO552" s="152"/>
      <c r="JTP552" s="152"/>
      <c r="JTQ552" s="152"/>
      <c r="JTR552" s="152"/>
      <c r="JTS552" s="152"/>
      <c r="JTT552" s="152"/>
      <c r="JTU552" s="152"/>
      <c r="JTV552" s="152"/>
      <c r="JTW552" s="152"/>
      <c r="JTX552" s="152"/>
      <c r="JTY552" s="152"/>
      <c r="JTZ552" s="152"/>
      <c r="JUA552" s="152"/>
      <c r="JUB552" s="152"/>
      <c r="JUC552" s="152"/>
      <c r="JUD552" s="152"/>
      <c r="JUE552" s="152"/>
      <c r="JUF552" s="152"/>
      <c r="JUG552" s="152"/>
      <c r="JUH552" s="152"/>
      <c r="JUI552" s="152"/>
      <c r="JUJ552" s="152"/>
      <c r="JUK552" s="152"/>
      <c r="JUL552" s="152"/>
      <c r="JUM552" s="152"/>
      <c r="JUN552" s="152"/>
      <c r="JUO552" s="152"/>
      <c r="JUP552" s="152"/>
      <c r="JUQ552" s="152"/>
      <c r="JUR552" s="152"/>
      <c r="JUS552" s="152"/>
      <c r="JUT552" s="152"/>
      <c r="JUU552" s="152"/>
      <c r="JUV552" s="152"/>
      <c r="JUW552" s="152"/>
      <c r="JUX552" s="152"/>
      <c r="JUY552" s="152"/>
      <c r="JUZ552" s="152"/>
      <c r="JVA552" s="152"/>
      <c r="JVB552" s="152"/>
      <c r="JVC552" s="152"/>
      <c r="JVD552" s="152"/>
      <c r="JVE552" s="152"/>
      <c r="JVF552" s="152"/>
      <c r="JVG552" s="152"/>
      <c r="JVH552" s="152"/>
      <c r="JVI552" s="152"/>
      <c r="JVJ552" s="152"/>
      <c r="JVK552" s="152"/>
      <c r="JVL552" s="152"/>
      <c r="JVM552" s="152"/>
      <c r="JVN552" s="152"/>
      <c r="JVO552" s="152"/>
      <c r="JVP552" s="152"/>
      <c r="JVQ552" s="152"/>
      <c r="JVR552" s="152"/>
      <c r="JVS552" s="152"/>
      <c r="JVT552" s="152"/>
      <c r="JVU552" s="152"/>
      <c r="JVV552" s="152"/>
      <c r="JVW552" s="152"/>
      <c r="JVX552" s="152"/>
      <c r="JVY552" s="152"/>
      <c r="JVZ552" s="152"/>
      <c r="JWA552" s="152"/>
      <c r="JWB552" s="152"/>
      <c r="JWC552" s="152"/>
      <c r="JWD552" s="152"/>
      <c r="JWE552" s="152"/>
      <c r="JWF552" s="152"/>
      <c r="JWG552" s="152"/>
      <c r="JWH552" s="152"/>
      <c r="JWI552" s="152"/>
      <c r="JWJ552" s="152"/>
      <c r="JWK552" s="152"/>
      <c r="JWL552" s="152"/>
      <c r="JWM552" s="152"/>
      <c r="JWN552" s="152"/>
      <c r="JWO552" s="152"/>
      <c r="JWP552" s="152"/>
      <c r="JWQ552" s="152"/>
      <c r="JWR552" s="152"/>
      <c r="JWS552" s="152"/>
      <c r="JWT552" s="152"/>
      <c r="JWU552" s="152"/>
      <c r="JWV552" s="152"/>
      <c r="JWW552" s="152"/>
      <c r="JWX552" s="152"/>
      <c r="JWY552" s="152"/>
      <c r="JWZ552" s="152"/>
      <c r="JXA552" s="152"/>
      <c r="JXB552" s="152"/>
      <c r="JXC552" s="152"/>
      <c r="JXD552" s="152"/>
      <c r="JXE552" s="152"/>
      <c r="JXF552" s="152"/>
      <c r="JXG552" s="152"/>
      <c r="JXH552" s="152"/>
      <c r="JXI552" s="152"/>
      <c r="JXJ552" s="152"/>
      <c r="JXK552" s="152"/>
      <c r="JXL552" s="152"/>
      <c r="JXM552" s="152"/>
      <c r="JXN552" s="152"/>
      <c r="JXO552" s="152"/>
      <c r="JXP552" s="152"/>
      <c r="JXQ552" s="152"/>
      <c r="JXR552" s="152"/>
      <c r="JXS552" s="152"/>
      <c r="JXT552" s="152"/>
      <c r="JXU552" s="152"/>
      <c r="JXV552" s="152"/>
      <c r="JXW552" s="152"/>
      <c r="JXX552" s="152"/>
      <c r="JXY552" s="152"/>
      <c r="JXZ552" s="152"/>
      <c r="JYA552" s="152"/>
      <c r="JYB552" s="152"/>
      <c r="JYC552" s="152"/>
      <c r="JYD552" s="152"/>
      <c r="JYE552" s="152"/>
      <c r="JYF552" s="152"/>
      <c r="JYG552" s="152"/>
      <c r="JYH552" s="152"/>
      <c r="JYI552" s="152"/>
      <c r="JYJ552" s="152"/>
      <c r="JYK552" s="152"/>
      <c r="JYL552" s="152"/>
      <c r="JYM552" s="152"/>
      <c r="JYN552" s="152"/>
      <c r="JYO552" s="152"/>
      <c r="JYP552" s="152"/>
      <c r="JYQ552" s="152"/>
      <c r="JYR552" s="152"/>
      <c r="JYS552" s="152"/>
      <c r="JYT552" s="152"/>
      <c r="JYU552" s="152"/>
      <c r="JYV552" s="152"/>
      <c r="JYW552" s="152"/>
      <c r="JYX552" s="152"/>
      <c r="JYY552" s="152"/>
      <c r="JYZ552" s="152"/>
      <c r="JZA552" s="152"/>
      <c r="JZB552" s="152"/>
      <c r="JZC552" s="152"/>
      <c r="JZD552" s="152"/>
      <c r="JZE552" s="152"/>
      <c r="JZF552" s="152"/>
      <c r="JZG552" s="152"/>
      <c r="JZH552" s="152"/>
      <c r="JZI552" s="152"/>
      <c r="JZJ552" s="152"/>
      <c r="JZK552" s="152"/>
      <c r="JZL552" s="152"/>
      <c r="JZM552" s="152"/>
      <c r="JZN552" s="152"/>
      <c r="JZO552" s="152"/>
      <c r="JZP552" s="152"/>
      <c r="JZQ552" s="152"/>
      <c r="JZR552" s="152"/>
      <c r="JZS552" s="152"/>
      <c r="JZT552" s="152"/>
      <c r="JZU552" s="152"/>
      <c r="JZV552" s="152"/>
      <c r="JZW552" s="152"/>
      <c r="JZX552" s="152"/>
      <c r="JZY552" s="152"/>
      <c r="JZZ552" s="152"/>
      <c r="KAA552" s="152"/>
      <c r="KAB552" s="152"/>
      <c r="KAC552" s="152"/>
      <c r="KAD552" s="152"/>
      <c r="KAE552" s="152"/>
      <c r="KAF552" s="152"/>
      <c r="KAG552" s="152"/>
      <c r="KAH552" s="152"/>
      <c r="KAI552" s="152"/>
      <c r="KAJ552" s="152"/>
      <c r="KAK552" s="152"/>
      <c r="KAL552" s="152"/>
      <c r="KAM552" s="152"/>
      <c r="KAN552" s="152"/>
      <c r="KAO552" s="152"/>
      <c r="KAP552" s="152"/>
      <c r="KAQ552" s="152"/>
      <c r="KAR552" s="152"/>
      <c r="KAS552" s="152"/>
      <c r="KAT552" s="152"/>
      <c r="KAU552" s="152"/>
      <c r="KAV552" s="152"/>
      <c r="KAW552" s="152"/>
      <c r="KAX552" s="152"/>
      <c r="KAY552" s="152"/>
      <c r="KAZ552" s="152"/>
      <c r="KBA552" s="152"/>
      <c r="KBB552" s="152"/>
      <c r="KBC552" s="152"/>
      <c r="KBD552" s="152"/>
      <c r="KBE552" s="152"/>
      <c r="KBF552" s="152"/>
      <c r="KBG552" s="152"/>
      <c r="KBH552" s="152"/>
      <c r="KBI552" s="152"/>
      <c r="KBJ552" s="152"/>
      <c r="KBK552" s="152"/>
      <c r="KBL552" s="152"/>
      <c r="KBM552" s="152"/>
      <c r="KBN552" s="152"/>
      <c r="KBO552" s="152"/>
      <c r="KBP552" s="152"/>
      <c r="KBQ552" s="152"/>
      <c r="KBR552" s="152"/>
      <c r="KBS552" s="152"/>
      <c r="KBT552" s="152"/>
      <c r="KBU552" s="152"/>
      <c r="KBV552" s="152"/>
      <c r="KBW552" s="152"/>
      <c r="KBX552" s="152"/>
      <c r="KBY552" s="152"/>
      <c r="KBZ552" s="152"/>
      <c r="KCA552" s="152"/>
      <c r="KCB552" s="152"/>
      <c r="KCC552" s="152"/>
      <c r="KCD552" s="152"/>
      <c r="KCE552" s="152"/>
      <c r="KCF552" s="152"/>
      <c r="KCG552" s="152"/>
      <c r="KCH552" s="152"/>
      <c r="KCI552" s="152"/>
      <c r="KCJ552" s="152"/>
      <c r="KCK552" s="152"/>
      <c r="KCL552" s="152"/>
      <c r="KCM552" s="152"/>
      <c r="KCN552" s="152"/>
      <c r="KCO552" s="152"/>
      <c r="KCP552" s="152"/>
      <c r="KCQ552" s="152"/>
      <c r="KCR552" s="152"/>
      <c r="KCS552" s="152"/>
      <c r="KCT552" s="152"/>
      <c r="KCU552" s="152"/>
      <c r="KCV552" s="152"/>
      <c r="KCW552" s="152"/>
      <c r="KCX552" s="152"/>
      <c r="KCY552" s="152"/>
      <c r="KCZ552" s="152"/>
      <c r="KDA552" s="152"/>
      <c r="KDB552" s="152"/>
      <c r="KDC552" s="152"/>
      <c r="KDD552" s="152"/>
      <c r="KDE552" s="152"/>
      <c r="KDF552" s="152"/>
      <c r="KDG552" s="152"/>
      <c r="KDH552" s="152"/>
      <c r="KDI552" s="152"/>
      <c r="KDJ552" s="152"/>
      <c r="KDK552" s="152"/>
      <c r="KDL552" s="152"/>
      <c r="KDM552" s="152"/>
      <c r="KDN552" s="152"/>
      <c r="KDO552" s="152"/>
      <c r="KDP552" s="152"/>
      <c r="KDQ552" s="152"/>
      <c r="KDR552" s="152"/>
      <c r="KDS552" s="152"/>
      <c r="KDT552" s="152"/>
      <c r="KDU552" s="152"/>
      <c r="KDV552" s="152"/>
      <c r="KDW552" s="152"/>
      <c r="KDX552" s="152"/>
      <c r="KDY552" s="152"/>
      <c r="KDZ552" s="152"/>
      <c r="KEA552" s="152"/>
      <c r="KEB552" s="152"/>
      <c r="KEC552" s="152"/>
      <c r="KED552" s="152"/>
      <c r="KEE552" s="152"/>
      <c r="KEF552" s="152"/>
      <c r="KEG552" s="152"/>
      <c r="KEH552" s="152"/>
      <c r="KEI552" s="152"/>
      <c r="KEJ552" s="152"/>
      <c r="KEK552" s="152"/>
      <c r="KEL552" s="152"/>
      <c r="KEM552" s="152"/>
      <c r="KEN552" s="152"/>
      <c r="KEO552" s="152"/>
      <c r="KEP552" s="152"/>
      <c r="KEQ552" s="152"/>
      <c r="KER552" s="152"/>
      <c r="KES552" s="152"/>
      <c r="KET552" s="152"/>
      <c r="KEU552" s="152"/>
      <c r="KEV552" s="152"/>
      <c r="KEW552" s="152"/>
      <c r="KEX552" s="152"/>
      <c r="KEY552" s="152"/>
      <c r="KEZ552" s="152"/>
      <c r="KFA552" s="152"/>
      <c r="KFB552" s="152"/>
      <c r="KFC552" s="152"/>
      <c r="KFD552" s="152"/>
      <c r="KFE552" s="152"/>
      <c r="KFF552" s="152"/>
      <c r="KFG552" s="152"/>
      <c r="KFH552" s="152"/>
      <c r="KFI552" s="152"/>
      <c r="KFJ552" s="152"/>
      <c r="KFK552" s="152"/>
      <c r="KFL552" s="152"/>
      <c r="KFM552" s="152"/>
      <c r="KFN552" s="152"/>
      <c r="KFO552" s="152"/>
      <c r="KFP552" s="152"/>
      <c r="KFQ552" s="152"/>
      <c r="KFR552" s="152"/>
      <c r="KFS552" s="152"/>
      <c r="KFT552" s="152"/>
      <c r="KFU552" s="152"/>
      <c r="KFV552" s="152"/>
      <c r="KFW552" s="152"/>
      <c r="KFX552" s="152"/>
      <c r="KFY552" s="152"/>
      <c r="KFZ552" s="152"/>
      <c r="KGA552" s="152"/>
      <c r="KGB552" s="152"/>
      <c r="KGC552" s="152"/>
      <c r="KGD552" s="152"/>
      <c r="KGE552" s="152"/>
      <c r="KGF552" s="152"/>
      <c r="KGG552" s="152"/>
      <c r="KGH552" s="152"/>
      <c r="KGI552" s="152"/>
      <c r="KGJ552" s="152"/>
      <c r="KGK552" s="152"/>
      <c r="KGL552" s="152"/>
      <c r="KGM552" s="152"/>
      <c r="KGN552" s="152"/>
      <c r="KGO552" s="152"/>
      <c r="KGP552" s="152"/>
      <c r="KGQ552" s="152"/>
      <c r="KGR552" s="152"/>
      <c r="KGS552" s="152"/>
      <c r="KGT552" s="152"/>
      <c r="KGU552" s="152"/>
      <c r="KGV552" s="152"/>
      <c r="KGW552" s="152"/>
      <c r="KGX552" s="152"/>
      <c r="KGY552" s="152"/>
      <c r="KGZ552" s="152"/>
      <c r="KHA552" s="152"/>
      <c r="KHB552" s="152"/>
      <c r="KHC552" s="152"/>
      <c r="KHD552" s="152"/>
      <c r="KHE552" s="152"/>
      <c r="KHF552" s="152"/>
      <c r="KHG552" s="152"/>
      <c r="KHH552" s="152"/>
      <c r="KHI552" s="152"/>
      <c r="KHJ552" s="152"/>
      <c r="KHK552" s="152"/>
      <c r="KHL552" s="152"/>
      <c r="KHM552" s="152"/>
      <c r="KHN552" s="152"/>
      <c r="KHO552" s="152"/>
      <c r="KHP552" s="152"/>
      <c r="KHQ552" s="152"/>
      <c r="KHR552" s="152"/>
      <c r="KHS552" s="152"/>
      <c r="KHT552" s="152"/>
      <c r="KHU552" s="152"/>
      <c r="KHV552" s="152"/>
      <c r="KHW552" s="152"/>
      <c r="KHX552" s="152"/>
      <c r="KHY552" s="152"/>
      <c r="KHZ552" s="152"/>
      <c r="KIA552" s="152"/>
      <c r="KIB552" s="152"/>
      <c r="KIC552" s="152"/>
      <c r="KID552" s="152"/>
      <c r="KIE552" s="152"/>
      <c r="KIF552" s="152"/>
      <c r="KIG552" s="152"/>
      <c r="KIH552" s="152"/>
      <c r="KII552" s="152"/>
      <c r="KIJ552" s="152"/>
      <c r="KIK552" s="152"/>
      <c r="KIL552" s="152"/>
      <c r="KIM552" s="152"/>
      <c r="KIN552" s="152"/>
      <c r="KIO552" s="152"/>
      <c r="KIP552" s="152"/>
      <c r="KIQ552" s="152"/>
      <c r="KIR552" s="152"/>
      <c r="KIS552" s="152"/>
      <c r="KIT552" s="152"/>
      <c r="KIU552" s="152"/>
      <c r="KIV552" s="152"/>
      <c r="KIW552" s="152"/>
      <c r="KIX552" s="152"/>
      <c r="KIY552" s="152"/>
      <c r="KIZ552" s="152"/>
      <c r="KJA552" s="152"/>
      <c r="KJB552" s="152"/>
      <c r="KJC552" s="152"/>
      <c r="KJD552" s="152"/>
      <c r="KJE552" s="152"/>
      <c r="KJF552" s="152"/>
      <c r="KJG552" s="152"/>
      <c r="KJH552" s="152"/>
      <c r="KJI552" s="152"/>
      <c r="KJJ552" s="152"/>
      <c r="KJK552" s="152"/>
      <c r="KJL552" s="152"/>
      <c r="KJM552" s="152"/>
      <c r="KJN552" s="152"/>
      <c r="KJO552" s="152"/>
      <c r="KJP552" s="152"/>
      <c r="KJQ552" s="152"/>
      <c r="KJR552" s="152"/>
      <c r="KJS552" s="152"/>
      <c r="KJT552" s="152"/>
      <c r="KJU552" s="152"/>
      <c r="KJV552" s="152"/>
      <c r="KJW552" s="152"/>
      <c r="KJX552" s="152"/>
      <c r="KJY552" s="152"/>
      <c r="KJZ552" s="152"/>
      <c r="KKA552" s="152"/>
      <c r="KKB552" s="152"/>
      <c r="KKC552" s="152"/>
      <c r="KKD552" s="152"/>
      <c r="KKE552" s="152"/>
      <c r="KKF552" s="152"/>
      <c r="KKG552" s="152"/>
      <c r="KKH552" s="152"/>
      <c r="KKI552" s="152"/>
      <c r="KKJ552" s="152"/>
      <c r="KKK552" s="152"/>
      <c r="KKL552" s="152"/>
      <c r="KKM552" s="152"/>
      <c r="KKN552" s="152"/>
      <c r="KKO552" s="152"/>
      <c r="KKP552" s="152"/>
      <c r="KKQ552" s="152"/>
      <c r="KKR552" s="152"/>
      <c r="KKS552" s="152"/>
      <c r="KKT552" s="152"/>
      <c r="KKU552" s="152"/>
      <c r="KKV552" s="152"/>
      <c r="KKW552" s="152"/>
      <c r="KKX552" s="152"/>
      <c r="KKY552" s="152"/>
      <c r="KKZ552" s="152"/>
      <c r="KLA552" s="152"/>
      <c r="KLB552" s="152"/>
      <c r="KLC552" s="152"/>
      <c r="KLD552" s="152"/>
      <c r="KLE552" s="152"/>
      <c r="KLF552" s="152"/>
      <c r="KLG552" s="152"/>
      <c r="KLH552" s="152"/>
      <c r="KLI552" s="152"/>
      <c r="KLJ552" s="152"/>
      <c r="KLK552" s="152"/>
      <c r="KLL552" s="152"/>
      <c r="KLM552" s="152"/>
      <c r="KLN552" s="152"/>
      <c r="KLO552" s="152"/>
      <c r="KLP552" s="152"/>
      <c r="KLQ552" s="152"/>
      <c r="KLR552" s="152"/>
      <c r="KLS552" s="152"/>
      <c r="KLT552" s="152"/>
      <c r="KLU552" s="152"/>
      <c r="KLV552" s="152"/>
      <c r="KLW552" s="152"/>
      <c r="KLX552" s="152"/>
      <c r="KLY552" s="152"/>
      <c r="KLZ552" s="152"/>
      <c r="KMA552" s="152"/>
      <c r="KMB552" s="152"/>
      <c r="KMC552" s="152"/>
      <c r="KMD552" s="152"/>
      <c r="KME552" s="152"/>
      <c r="KMF552" s="152"/>
      <c r="KMG552" s="152"/>
      <c r="KMH552" s="152"/>
      <c r="KMI552" s="152"/>
      <c r="KMJ552" s="152"/>
      <c r="KMK552" s="152"/>
      <c r="KML552" s="152"/>
      <c r="KMM552" s="152"/>
      <c r="KMN552" s="152"/>
      <c r="KMO552" s="152"/>
      <c r="KMP552" s="152"/>
      <c r="KMQ552" s="152"/>
      <c r="KMR552" s="152"/>
      <c r="KMS552" s="152"/>
      <c r="KMT552" s="152"/>
      <c r="KMU552" s="152"/>
      <c r="KMV552" s="152"/>
      <c r="KMW552" s="152"/>
      <c r="KMX552" s="152"/>
      <c r="KMY552" s="152"/>
      <c r="KMZ552" s="152"/>
      <c r="KNA552" s="152"/>
      <c r="KNB552" s="152"/>
      <c r="KNC552" s="152"/>
      <c r="KND552" s="152"/>
      <c r="KNE552" s="152"/>
      <c r="KNF552" s="152"/>
      <c r="KNG552" s="152"/>
      <c r="KNH552" s="152"/>
      <c r="KNI552" s="152"/>
      <c r="KNJ552" s="152"/>
      <c r="KNK552" s="152"/>
      <c r="KNL552" s="152"/>
      <c r="KNM552" s="152"/>
      <c r="KNN552" s="152"/>
      <c r="KNO552" s="152"/>
      <c r="KNP552" s="152"/>
      <c r="KNQ552" s="152"/>
      <c r="KNR552" s="152"/>
      <c r="KNS552" s="152"/>
      <c r="KNT552" s="152"/>
      <c r="KNU552" s="152"/>
      <c r="KNV552" s="152"/>
      <c r="KNW552" s="152"/>
      <c r="KNX552" s="152"/>
      <c r="KNY552" s="152"/>
      <c r="KNZ552" s="152"/>
      <c r="KOA552" s="152"/>
      <c r="KOB552" s="152"/>
      <c r="KOC552" s="152"/>
      <c r="KOD552" s="152"/>
      <c r="KOE552" s="152"/>
      <c r="KOF552" s="152"/>
      <c r="KOG552" s="152"/>
      <c r="KOH552" s="152"/>
      <c r="KOI552" s="152"/>
      <c r="KOJ552" s="152"/>
      <c r="KOK552" s="152"/>
      <c r="KOL552" s="152"/>
      <c r="KOM552" s="152"/>
      <c r="KON552" s="152"/>
      <c r="KOO552" s="152"/>
      <c r="KOP552" s="152"/>
      <c r="KOQ552" s="152"/>
      <c r="KOR552" s="152"/>
      <c r="KOS552" s="152"/>
      <c r="KOT552" s="152"/>
      <c r="KOU552" s="152"/>
      <c r="KOV552" s="152"/>
      <c r="KOW552" s="152"/>
      <c r="KOX552" s="152"/>
      <c r="KOY552" s="152"/>
      <c r="KOZ552" s="152"/>
      <c r="KPA552" s="152"/>
      <c r="KPB552" s="152"/>
      <c r="KPC552" s="152"/>
      <c r="KPD552" s="152"/>
      <c r="KPE552" s="152"/>
      <c r="KPF552" s="152"/>
      <c r="KPG552" s="152"/>
      <c r="KPH552" s="152"/>
      <c r="KPI552" s="152"/>
      <c r="KPJ552" s="152"/>
      <c r="KPK552" s="152"/>
      <c r="KPL552" s="152"/>
      <c r="KPM552" s="152"/>
      <c r="KPN552" s="152"/>
      <c r="KPO552" s="152"/>
      <c r="KPP552" s="152"/>
      <c r="KPQ552" s="152"/>
      <c r="KPR552" s="152"/>
      <c r="KPS552" s="152"/>
      <c r="KPT552" s="152"/>
      <c r="KPU552" s="152"/>
      <c r="KPV552" s="152"/>
      <c r="KPW552" s="152"/>
      <c r="KPX552" s="152"/>
      <c r="KPY552" s="152"/>
      <c r="KPZ552" s="152"/>
      <c r="KQA552" s="152"/>
      <c r="KQB552" s="152"/>
      <c r="KQC552" s="152"/>
      <c r="KQD552" s="152"/>
      <c r="KQE552" s="152"/>
      <c r="KQF552" s="152"/>
      <c r="KQG552" s="152"/>
      <c r="KQH552" s="152"/>
      <c r="KQI552" s="152"/>
      <c r="KQJ552" s="152"/>
      <c r="KQK552" s="152"/>
      <c r="KQL552" s="152"/>
      <c r="KQM552" s="152"/>
      <c r="KQN552" s="152"/>
      <c r="KQO552" s="152"/>
      <c r="KQP552" s="152"/>
      <c r="KQQ552" s="152"/>
      <c r="KQR552" s="152"/>
      <c r="KQS552" s="152"/>
      <c r="KQT552" s="152"/>
      <c r="KQU552" s="152"/>
      <c r="KQV552" s="152"/>
      <c r="KQW552" s="152"/>
      <c r="KQX552" s="152"/>
      <c r="KQY552" s="152"/>
      <c r="KQZ552" s="152"/>
      <c r="KRA552" s="152"/>
      <c r="KRB552" s="152"/>
      <c r="KRC552" s="152"/>
      <c r="KRD552" s="152"/>
      <c r="KRE552" s="152"/>
      <c r="KRF552" s="152"/>
      <c r="KRG552" s="152"/>
      <c r="KRH552" s="152"/>
      <c r="KRI552" s="152"/>
      <c r="KRJ552" s="152"/>
      <c r="KRK552" s="152"/>
      <c r="KRL552" s="152"/>
      <c r="KRM552" s="152"/>
      <c r="KRN552" s="152"/>
      <c r="KRO552" s="152"/>
      <c r="KRP552" s="152"/>
      <c r="KRQ552" s="152"/>
      <c r="KRR552" s="152"/>
      <c r="KRS552" s="152"/>
      <c r="KRT552" s="152"/>
      <c r="KRU552" s="152"/>
      <c r="KRV552" s="152"/>
      <c r="KRW552" s="152"/>
      <c r="KRX552" s="152"/>
      <c r="KRY552" s="152"/>
      <c r="KRZ552" s="152"/>
      <c r="KSA552" s="152"/>
      <c r="KSB552" s="152"/>
      <c r="KSC552" s="152"/>
      <c r="KSD552" s="152"/>
      <c r="KSE552" s="152"/>
      <c r="KSF552" s="152"/>
      <c r="KSG552" s="152"/>
      <c r="KSH552" s="152"/>
      <c r="KSI552" s="152"/>
      <c r="KSJ552" s="152"/>
      <c r="KSK552" s="152"/>
      <c r="KSL552" s="152"/>
      <c r="KSM552" s="152"/>
      <c r="KSN552" s="152"/>
      <c r="KSO552" s="152"/>
      <c r="KSP552" s="152"/>
      <c r="KSQ552" s="152"/>
      <c r="KSR552" s="152"/>
      <c r="KSS552" s="152"/>
      <c r="KST552" s="152"/>
      <c r="KSU552" s="152"/>
      <c r="KSV552" s="152"/>
      <c r="KSW552" s="152"/>
      <c r="KSX552" s="152"/>
      <c r="KSY552" s="152"/>
      <c r="KSZ552" s="152"/>
      <c r="KTA552" s="152"/>
      <c r="KTB552" s="152"/>
      <c r="KTC552" s="152"/>
      <c r="KTD552" s="152"/>
      <c r="KTE552" s="152"/>
      <c r="KTF552" s="152"/>
      <c r="KTG552" s="152"/>
      <c r="KTH552" s="152"/>
      <c r="KTI552" s="152"/>
      <c r="KTJ552" s="152"/>
      <c r="KTK552" s="152"/>
      <c r="KTL552" s="152"/>
      <c r="KTM552" s="152"/>
      <c r="KTN552" s="152"/>
      <c r="KTO552" s="152"/>
      <c r="KTP552" s="152"/>
      <c r="KTQ552" s="152"/>
      <c r="KTR552" s="152"/>
      <c r="KTS552" s="152"/>
      <c r="KTT552" s="152"/>
      <c r="KTU552" s="152"/>
      <c r="KTV552" s="152"/>
      <c r="KTW552" s="152"/>
      <c r="KTX552" s="152"/>
      <c r="KTY552" s="152"/>
      <c r="KTZ552" s="152"/>
      <c r="KUA552" s="152"/>
      <c r="KUB552" s="152"/>
      <c r="KUC552" s="152"/>
      <c r="KUD552" s="152"/>
      <c r="KUE552" s="152"/>
      <c r="KUF552" s="152"/>
      <c r="KUG552" s="152"/>
      <c r="KUH552" s="152"/>
      <c r="KUI552" s="152"/>
      <c r="KUJ552" s="152"/>
      <c r="KUK552" s="152"/>
      <c r="KUL552" s="152"/>
      <c r="KUM552" s="152"/>
      <c r="KUN552" s="152"/>
      <c r="KUO552" s="152"/>
      <c r="KUP552" s="152"/>
      <c r="KUQ552" s="152"/>
      <c r="KUR552" s="152"/>
      <c r="KUS552" s="152"/>
      <c r="KUT552" s="152"/>
      <c r="KUU552" s="152"/>
      <c r="KUV552" s="152"/>
      <c r="KUW552" s="152"/>
      <c r="KUX552" s="152"/>
      <c r="KUY552" s="152"/>
      <c r="KUZ552" s="152"/>
      <c r="KVA552" s="152"/>
      <c r="KVB552" s="152"/>
      <c r="KVC552" s="152"/>
      <c r="KVD552" s="152"/>
      <c r="KVE552" s="152"/>
      <c r="KVF552" s="152"/>
      <c r="KVG552" s="152"/>
      <c r="KVH552" s="152"/>
      <c r="KVI552" s="152"/>
      <c r="KVJ552" s="152"/>
      <c r="KVK552" s="152"/>
      <c r="KVL552" s="152"/>
      <c r="KVM552" s="152"/>
      <c r="KVN552" s="152"/>
      <c r="KVO552" s="152"/>
      <c r="KVP552" s="152"/>
      <c r="KVQ552" s="152"/>
      <c r="KVR552" s="152"/>
      <c r="KVS552" s="152"/>
      <c r="KVT552" s="152"/>
      <c r="KVU552" s="152"/>
      <c r="KVV552" s="152"/>
      <c r="KVW552" s="152"/>
      <c r="KVX552" s="152"/>
      <c r="KVY552" s="152"/>
      <c r="KVZ552" s="152"/>
      <c r="KWA552" s="152"/>
      <c r="KWB552" s="152"/>
      <c r="KWC552" s="152"/>
      <c r="KWD552" s="152"/>
      <c r="KWE552" s="152"/>
      <c r="KWF552" s="152"/>
      <c r="KWG552" s="152"/>
      <c r="KWH552" s="152"/>
      <c r="KWI552" s="152"/>
      <c r="KWJ552" s="152"/>
      <c r="KWK552" s="152"/>
      <c r="KWL552" s="152"/>
      <c r="KWM552" s="152"/>
      <c r="KWN552" s="152"/>
      <c r="KWO552" s="152"/>
      <c r="KWP552" s="152"/>
      <c r="KWQ552" s="152"/>
      <c r="KWR552" s="152"/>
      <c r="KWS552" s="152"/>
      <c r="KWT552" s="152"/>
      <c r="KWU552" s="152"/>
      <c r="KWV552" s="152"/>
      <c r="KWW552" s="152"/>
      <c r="KWX552" s="152"/>
      <c r="KWY552" s="152"/>
      <c r="KWZ552" s="152"/>
      <c r="KXA552" s="152"/>
      <c r="KXB552" s="152"/>
      <c r="KXC552" s="152"/>
      <c r="KXD552" s="152"/>
      <c r="KXE552" s="152"/>
      <c r="KXF552" s="152"/>
      <c r="KXG552" s="152"/>
      <c r="KXH552" s="152"/>
      <c r="KXI552" s="152"/>
      <c r="KXJ552" s="152"/>
      <c r="KXK552" s="152"/>
      <c r="KXL552" s="152"/>
      <c r="KXM552" s="152"/>
      <c r="KXN552" s="152"/>
      <c r="KXO552" s="152"/>
      <c r="KXP552" s="152"/>
      <c r="KXQ552" s="152"/>
      <c r="KXR552" s="152"/>
      <c r="KXS552" s="152"/>
      <c r="KXT552" s="152"/>
      <c r="KXU552" s="152"/>
      <c r="KXV552" s="152"/>
      <c r="KXW552" s="152"/>
      <c r="KXX552" s="152"/>
      <c r="KXY552" s="152"/>
      <c r="KXZ552" s="152"/>
      <c r="KYA552" s="152"/>
      <c r="KYB552" s="152"/>
      <c r="KYC552" s="152"/>
      <c r="KYD552" s="152"/>
      <c r="KYE552" s="152"/>
      <c r="KYF552" s="152"/>
      <c r="KYG552" s="152"/>
      <c r="KYH552" s="152"/>
      <c r="KYI552" s="152"/>
      <c r="KYJ552" s="152"/>
      <c r="KYK552" s="152"/>
      <c r="KYL552" s="152"/>
      <c r="KYM552" s="152"/>
      <c r="KYN552" s="152"/>
      <c r="KYO552" s="152"/>
      <c r="KYP552" s="152"/>
      <c r="KYQ552" s="152"/>
      <c r="KYR552" s="152"/>
      <c r="KYS552" s="152"/>
      <c r="KYT552" s="152"/>
      <c r="KYU552" s="152"/>
      <c r="KYV552" s="152"/>
      <c r="KYW552" s="152"/>
      <c r="KYX552" s="152"/>
      <c r="KYY552" s="152"/>
      <c r="KYZ552" s="152"/>
      <c r="KZA552" s="152"/>
      <c r="KZB552" s="152"/>
      <c r="KZC552" s="152"/>
      <c r="KZD552" s="152"/>
      <c r="KZE552" s="152"/>
      <c r="KZF552" s="152"/>
      <c r="KZG552" s="152"/>
      <c r="KZH552" s="152"/>
      <c r="KZI552" s="152"/>
      <c r="KZJ552" s="152"/>
      <c r="KZK552" s="152"/>
      <c r="KZL552" s="152"/>
      <c r="KZM552" s="152"/>
      <c r="KZN552" s="152"/>
      <c r="KZO552" s="152"/>
      <c r="KZP552" s="152"/>
      <c r="KZQ552" s="152"/>
      <c r="KZR552" s="152"/>
      <c r="KZS552" s="152"/>
      <c r="KZT552" s="152"/>
      <c r="KZU552" s="152"/>
      <c r="KZV552" s="152"/>
      <c r="KZW552" s="152"/>
      <c r="KZX552" s="152"/>
      <c r="KZY552" s="152"/>
      <c r="KZZ552" s="152"/>
      <c r="LAA552" s="152"/>
      <c r="LAB552" s="152"/>
      <c r="LAC552" s="152"/>
      <c r="LAD552" s="152"/>
      <c r="LAE552" s="152"/>
      <c r="LAF552" s="152"/>
      <c r="LAG552" s="152"/>
      <c r="LAH552" s="152"/>
      <c r="LAI552" s="152"/>
      <c r="LAJ552" s="152"/>
      <c r="LAK552" s="152"/>
      <c r="LAL552" s="152"/>
      <c r="LAM552" s="152"/>
      <c r="LAN552" s="152"/>
      <c r="LAO552" s="152"/>
      <c r="LAP552" s="152"/>
      <c r="LAQ552" s="152"/>
      <c r="LAR552" s="152"/>
      <c r="LAS552" s="152"/>
      <c r="LAT552" s="152"/>
      <c r="LAU552" s="152"/>
      <c r="LAV552" s="152"/>
      <c r="LAW552" s="152"/>
      <c r="LAX552" s="152"/>
      <c r="LAY552" s="152"/>
      <c r="LAZ552" s="152"/>
      <c r="LBA552" s="152"/>
      <c r="LBB552" s="152"/>
      <c r="LBC552" s="152"/>
      <c r="LBD552" s="152"/>
      <c r="LBE552" s="152"/>
      <c r="LBF552" s="152"/>
      <c r="LBG552" s="152"/>
      <c r="LBH552" s="152"/>
      <c r="LBI552" s="152"/>
      <c r="LBJ552" s="152"/>
      <c r="LBK552" s="152"/>
      <c r="LBL552" s="152"/>
      <c r="LBM552" s="152"/>
      <c r="LBN552" s="152"/>
      <c r="LBO552" s="152"/>
      <c r="LBP552" s="152"/>
      <c r="LBQ552" s="152"/>
      <c r="LBR552" s="152"/>
      <c r="LBS552" s="152"/>
      <c r="LBT552" s="152"/>
      <c r="LBU552" s="152"/>
      <c r="LBV552" s="152"/>
      <c r="LBW552" s="152"/>
      <c r="LBX552" s="152"/>
      <c r="LBY552" s="152"/>
      <c r="LBZ552" s="152"/>
      <c r="LCA552" s="152"/>
      <c r="LCB552" s="152"/>
      <c r="LCC552" s="152"/>
      <c r="LCD552" s="152"/>
      <c r="LCE552" s="152"/>
      <c r="LCF552" s="152"/>
      <c r="LCG552" s="152"/>
      <c r="LCH552" s="152"/>
      <c r="LCI552" s="152"/>
      <c r="LCJ552" s="152"/>
      <c r="LCK552" s="152"/>
      <c r="LCL552" s="152"/>
      <c r="LCM552" s="152"/>
      <c r="LCN552" s="152"/>
      <c r="LCO552" s="152"/>
      <c r="LCP552" s="152"/>
      <c r="LCQ552" s="152"/>
      <c r="LCR552" s="152"/>
      <c r="LCS552" s="152"/>
      <c r="LCT552" s="152"/>
      <c r="LCU552" s="152"/>
      <c r="LCV552" s="152"/>
      <c r="LCW552" s="152"/>
      <c r="LCX552" s="152"/>
      <c r="LCY552" s="152"/>
      <c r="LCZ552" s="152"/>
      <c r="LDA552" s="152"/>
      <c r="LDB552" s="152"/>
      <c r="LDC552" s="152"/>
      <c r="LDD552" s="152"/>
      <c r="LDE552" s="152"/>
      <c r="LDF552" s="152"/>
      <c r="LDG552" s="152"/>
      <c r="LDH552" s="152"/>
      <c r="LDI552" s="152"/>
      <c r="LDJ552" s="152"/>
      <c r="LDK552" s="152"/>
      <c r="LDL552" s="152"/>
      <c r="LDM552" s="152"/>
      <c r="LDN552" s="152"/>
      <c r="LDO552" s="152"/>
      <c r="LDP552" s="152"/>
      <c r="LDQ552" s="152"/>
      <c r="LDR552" s="152"/>
      <c r="LDS552" s="152"/>
      <c r="LDT552" s="152"/>
      <c r="LDU552" s="152"/>
      <c r="LDV552" s="152"/>
      <c r="LDW552" s="152"/>
      <c r="LDX552" s="152"/>
      <c r="LDY552" s="152"/>
      <c r="LDZ552" s="152"/>
      <c r="LEA552" s="152"/>
      <c r="LEB552" s="152"/>
      <c r="LEC552" s="152"/>
      <c r="LED552" s="152"/>
      <c r="LEE552" s="152"/>
      <c r="LEF552" s="152"/>
      <c r="LEG552" s="152"/>
      <c r="LEH552" s="152"/>
      <c r="LEI552" s="152"/>
      <c r="LEJ552" s="152"/>
      <c r="LEK552" s="152"/>
      <c r="LEL552" s="152"/>
      <c r="LEM552" s="152"/>
      <c r="LEN552" s="152"/>
      <c r="LEO552" s="152"/>
      <c r="LEP552" s="152"/>
      <c r="LEQ552" s="152"/>
      <c r="LER552" s="152"/>
      <c r="LES552" s="152"/>
      <c r="LET552" s="152"/>
      <c r="LEU552" s="152"/>
      <c r="LEV552" s="152"/>
      <c r="LEW552" s="152"/>
      <c r="LEX552" s="152"/>
      <c r="LEY552" s="152"/>
      <c r="LEZ552" s="152"/>
      <c r="LFA552" s="152"/>
      <c r="LFB552" s="152"/>
      <c r="LFC552" s="152"/>
      <c r="LFD552" s="152"/>
      <c r="LFE552" s="152"/>
      <c r="LFF552" s="152"/>
      <c r="LFG552" s="152"/>
      <c r="LFH552" s="152"/>
      <c r="LFI552" s="152"/>
      <c r="LFJ552" s="152"/>
      <c r="LFK552" s="152"/>
      <c r="LFL552" s="152"/>
      <c r="LFM552" s="152"/>
      <c r="LFN552" s="152"/>
      <c r="LFO552" s="152"/>
      <c r="LFP552" s="152"/>
      <c r="LFQ552" s="152"/>
      <c r="LFR552" s="152"/>
      <c r="LFS552" s="152"/>
      <c r="LFT552" s="152"/>
      <c r="LFU552" s="152"/>
      <c r="LFV552" s="152"/>
      <c r="LFW552" s="152"/>
      <c r="LFX552" s="152"/>
      <c r="LFY552" s="152"/>
      <c r="LFZ552" s="152"/>
      <c r="LGA552" s="152"/>
      <c r="LGB552" s="152"/>
      <c r="LGC552" s="152"/>
      <c r="LGD552" s="152"/>
      <c r="LGE552" s="152"/>
      <c r="LGF552" s="152"/>
      <c r="LGG552" s="152"/>
      <c r="LGH552" s="152"/>
      <c r="LGI552" s="152"/>
      <c r="LGJ552" s="152"/>
      <c r="LGK552" s="152"/>
      <c r="LGL552" s="152"/>
      <c r="LGM552" s="152"/>
      <c r="LGN552" s="152"/>
      <c r="LGO552" s="152"/>
      <c r="LGP552" s="152"/>
      <c r="LGQ552" s="152"/>
      <c r="LGR552" s="152"/>
      <c r="LGS552" s="152"/>
      <c r="LGT552" s="152"/>
      <c r="LGU552" s="152"/>
      <c r="LGV552" s="152"/>
      <c r="LGW552" s="152"/>
      <c r="LGX552" s="152"/>
      <c r="LGY552" s="152"/>
      <c r="LGZ552" s="152"/>
      <c r="LHA552" s="152"/>
      <c r="LHB552" s="152"/>
      <c r="LHC552" s="152"/>
      <c r="LHD552" s="152"/>
      <c r="LHE552" s="152"/>
      <c r="LHF552" s="152"/>
      <c r="LHG552" s="152"/>
      <c r="LHH552" s="152"/>
      <c r="LHI552" s="152"/>
      <c r="LHJ552" s="152"/>
      <c r="LHK552" s="152"/>
      <c r="LHL552" s="152"/>
      <c r="LHM552" s="152"/>
      <c r="LHN552" s="152"/>
      <c r="LHO552" s="152"/>
      <c r="LHP552" s="152"/>
      <c r="LHQ552" s="152"/>
      <c r="LHR552" s="152"/>
      <c r="LHS552" s="152"/>
      <c r="LHT552" s="152"/>
      <c r="LHU552" s="152"/>
      <c r="LHV552" s="152"/>
      <c r="LHW552" s="152"/>
      <c r="LHX552" s="152"/>
      <c r="LHY552" s="152"/>
      <c r="LHZ552" s="152"/>
      <c r="LIA552" s="152"/>
      <c r="LIB552" s="152"/>
      <c r="LIC552" s="152"/>
      <c r="LID552" s="152"/>
      <c r="LIE552" s="152"/>
      <c r="LIF552" s="152"/>
      <c r="LIG552" s="152"/>
      <c r="LIH552" s="152"/>
      <c r="LII552" s="152"/>
      <c r="LIJ552" s="152"/>
      <c r="LIK552" s="152"/>
      <c r="LIL552" s="152"/>
      <c r="LIM552" s="152"/>
      <c r="LIN552" s="152"/>
      <c r="LIO552" s="152"/>
      <c r="LIP552" s="152"/>
      <c r="LIQ552" s="152"/>
      <c r="LIR552" s="152"/>
      <c r="LIS552" s="152"/>
      <c r="LIT552" s="152"/>
      <c r="LIU552" s="152"/>
      <c r="LIV552" s="152"/>
      <c r="LIW552" s="152"/>
      <c r="LIX552" s="152"/>
      <c r="LIY552" s="152"/>
      <c r="LIZ552" s="152"/>
      <c r="LJA552" s="152"/>
      <c r="LJB552" s="152"/>
      <c r="LJC552" s="152"/>
      <c r="LJD552" s="152"/>
      <c r="LJE552" s="152"/>
      <c r="LJF552" s="152"/>
      <c r="LJG552" s="152"/>
      <c r="LJH552" s="152"/>
      <c r="LJI552" s="152"/>
      <c r="LJJ552" s="152"/>
      <c r="LJK552" s="152"/>
      <c r="LJL552" s="152"/>
      <c r="LJM552" s="152"/>
      <c r="LJN552" s="152"/>
      <c r="LJO552" s="152"/>
      <c r="LJP552" s="152"/>
      <c r="LJQ552" s="152"/>
      <c r="LJR552" s="152"/>
      <c r="LJS552" s="152"/>
      <c r="LJT552" s="152"/>
      <c r="LJU552" s="152"/>
      <c r="LJV552" s="152"/>
      <c r="LJW552" s="152"/>
      <c r="LJX552" s="152"/>
      <c r="LJY552" s="152"/>
      <c r="LJZ552" s="152"/>
      <c r="LKA552" s="152"/>
      <c r="LKB552" s="152"/>
      <c r="LKC552" s="152"/>
      <c r="LKD552" s="152"/>
      <c r="LKE552" s="152"/>
      <c r="LKF552" s="152"/>
      <c r="LKG552" s="152"/>
      <c r="LKH552" s="152"/>
      <c r="LKI552" s="152"/>
      <c r="LKJ552" s="152"/>
      <c r="LKK552" s="152"/>
      <c r="LKL552" s="152"/>
      <c r="LKM552" s="152"/>
      <c r="LKN552" s="152"/>
      <c r="LKO552" s="152"/>
      <c r="LKP552" s="152"/>
      <c r="LKQ552" s="152"/>
      <c r="LKR552" s="152"/>
      <c r="LKS552" s="152"/>
      <c r="LKT552" s="152"/>
      <c r="LKU552" s="152"/>
      <c r="LKV552" s="152"/>
      <c r="LKW552" s="152"/>
      <c r="LKX552" s="152"/>
      <c r="LKY552" s="152"/>
      <c r="LKZ552" s="152"/>
      <c r="LLA552" s="152"/>
      <c r="LLB552" s="152"/>
      <c r="LLC552" s="152"/>
      <c r="LLD552" s="152"/>
      <c r="LLE552" s="152"/>
      <c r="LLF552" s="152"/>
      <c r="LLG552" s="152"/>
      <c r="LLH552" s="152"/>
      <c r="LLI552" s="152"/>
      <c r="LLJ552" s="152"/>
      <c r="LLK552" s="152"/>
      <c r="LLL552" s="152"/>
      <c r="LLM552" s="152"/>
      <c r="LLN552" s="152"/>
      <c r="LLO552" s="152"/>
      <c r="LLP552" s="152"/>
      <c r="LLQ552" s="152"/>
      <c r="LLR552" s="152"/>
      <c r="LLS552" s="152"/>
      <c r="LLT552" s="152"/>
      <c r="LLU552" s="152"/>
      <c r="LLV552" s="152"/>
      <c r="LLW552" s="152"/>
      <c r="LLX552" s="152"/>
      <c r="LLY552" s="152"/>
      <c r="LLZ552" s="152"/>
      <c r="LMA552" s="152"/>
      <c r="LMB552" s="152"/>
      <c r="LMC552" s="152"/>
      <c r="LMD552" s="152"/>
      <c r="LME552" s="152"/>
      <c r="LMF552" s="152"/>
      <c r="LMG552" s="152"/>
      <c r="LMH552" s="152"/>
      <c r="LMI552" s="152"/>
      <c r="LMJ552" s="152"/>
      <c r="LMK552" s="152"/>
      <c r="LML552" s="152"/>
      <c r="LMM552" s="152"/>
      <c r="LMN552" s="152"/>
      <c r="LMO552" s="152"/>
      <c r="LMP552" s="152"/>
      <c r="LMQ552" s="152"/>
      <c r="LMR552" s="152"/>
      <c r="LMS552" s="152"/>
      <c r="LMT552" s="152"/>
      <c r="LMU552" s="152"/>
      <c r="LMV552" s="152"/>
      <c r="LMW552" s="152"/>
      <c r="LMX552" s="152"/>
      <c r="LMY552" s="152"/>
      <c r="LMZ552" s="152"/>
      <c r="LNA552" s="152"/>
      <c r="LNB552" s="152"/>
      <c r="LNC552" s="152"/>
      <c r="LND552" s="152"/>
      <c r="LNE552" s="152"/>
      <c r="LNF552" s="152"/>
      <c r="LNG552" s="152"/>
      <c r="LNH552" s="152"/>
      <c r="LNI552" s="152"/>
      <c r="LNJ552" s="152"/>
      <c r="LNK552" s="152"/>
      <c r="LNL552" s="152"/>
      <c r="LNM552" s="152"/>
      <c r="LNN552" s="152"/>
      <c r="LNO552" s="152"/>
      <c r="LNP552" s="152"/>
      <c r="LNQ552" s="152"/>
      <c r="LNR552" s="152"/>
      <c r="LNS552" s="152"/>
      <c r="LNT552" s="152"/>
      <c r="LNU552" s="152"/>
      <c r="LNV552" s="152"/>
      <c r="LNW552" s="152"/>
      <c r="LNX552" s="152"/>
      <c r="LNY552" s="152"/>
      <c r="LNZ552" s="152"/>
      <c r="LOA552" s="152"/>
      <c r="LOB552" s="152"/>
      <c r="LOC552" s="152"/>
      <c r="LOD552" s="152"/>
      <c r="LOE552" s="152"/>
      <c r="LOF552" s="152"/>
      <c r="LOG552" s="152"/>
      <c r="LOH552" s="152"/>
      <c r="LOI552" s="152"/>
      <c r="LOJ552" s="152"/>
      <c r="LOK552" s="152"/>
      <c r="LOL552" s="152"/>
      <c r="LOM552" s="152"/>
      <c r="LON552" s="152"/>
      <c r="LOO552" s="152"/>
      <c r="LOP552" s="152"/>
      <c r="LOQ552" s="152"/>
      <c r="LOR552" s="152"/>
      <c r="LOS552" s="152"/>
      <c r="LOT552" s="152"/>
      <c r="LOU552" s="152"/>
      <c r="LOV552" s="152"/>
      <c r="LOW552" s="152"/>
      <c r="LOX552" s="152"/>
      <c r="LOY552" s="152"/>
      <c r="LOZ552" s="152"/>
      <c r="LPA552" s="152"/>
      <c r="LPB552" s="152"/>
      <c r="LPC552" s="152"/>
      <c r="LPD552" s="152"/>
      <c r="LPE552" s="152"/>
      <c r="LPF552" s="152"/>
      <c r="LPG552" s="152"/>
      <c r="LPH552" s="152"/>
      <c r="LPI552" s="152"/>
      <c r="LPJ552" s="152"/>
      <c r="LPK552" s="152"/>
      <c r="LPL552" s="152"/>
      <c r="LPM552" s="152"/>
      <c r="LPN552" s="152"/>
      <c r="LPO552" s="152"/>
      <c r="LPP552" s="152"/>
      <c r="LPQ552" s="152"/>
      <c r="LPR552" s="152"/>
      <c r="LPS552" s="152"/>
      <c r="LPT552" s="152"/>
      <c r="LPU552" s="152"/>
      <c r="LPV552" s="152"/>
      <c r="LPW552" s="152"/>
      <c r="LPX552" s="152"/>
      <c r="LPY552" s="152"/>
      <c r="LPZ552" s="152"/>
      <c r="LQA552" s="152"/>
      <c r="LQB552" s="152"/>
      <c r="LQC552" s="152"/>
      <c r="LQD552" s="152"/>
      <c r="LQE552" s="152"/>
      <c r="LQF552" s="152"/>
      <c r="LQG552" s="152"/>
      <c r="LQH552" s="152"/>
      <c r="LQI552" s="152"/>
      <c r="LQJ552" s="152"/>
      <c r="LQK552" s="152"/>
      <c r="LQL552" s="152"/>
      <c r="LQM552" s="152"/>
      <c r="LQN552" s="152"/>
      <c r="LQO552" s="152"/>
      <c r="LQP552" s="152"/>
      <c r="LQQ552" s="152"/>
      <c r="LQR552" s="152"/>
      <c r="LQS552" s="152"/>
      <c r="LQT552" s="152"/>
      <c r="LQU552" s="152"/>
      <c r="LQV552" s="152"/>
      <c r="LQW552" s="152"/>
      <c r="LQX552" s="152"/>
      <c r="LQY552" s="152"/>
      <c r="LQZ552" s="152"/>
      <c r="LRA552" s="152"/>
      <c r="LRB552" s="152"/>
      <c r="LRC552" s="152"/>
      <c r="LRD552" s="152"/>
      <c r="LRE552" s="152"/>
      <c r="LRF552" s="152"/>
      <c r="LRG552" s="152"/>
      <c r="LRH552" s="152"/>
      <c r="LRI552" s="152"/>
      <c r="LRJ552" s="152"/>
      <c r="LRK552" s="152"/>
      <c r="LRL552" s="152"/>
      <c r="LRM552" s="152"/>
      <c r="LRN552" s="152"/>
      <c r="LRO552" s="152"/>
      <c r="LRP552" s="152"/>
      <c r="LRQ552" s="152"/>
      <c r="LRR552" s="152"/>
      <c r="LRS552" s="152"/>
      <c r="LRT552" s="152"/>
      <c r="LRU552" s="152"/>
      <c r="LRV552" s="152"/>
      <c r="LRW552" s="152"/>
      <c r="LRX552" s="152"/>
      <c r="LRY552" s="152"/>
      <c r="LRZ552" s="152"/>
      <c r="LSA552" s="152"/>
      <c r="LSB552" s="152"/>
      <c r="LSC552" s="152"/>
      <c r="LSD552" s="152"/>
      <c r="LSE552" s="152"/>
      <c r="LSF552" s="152"/>
      <c r="LSG552" s="152"/>
      <c r="LSH552" s="152"/>
      <c r="LSI552" s="152"/>
      <c r="LSJ552" s="152"/>
      <c r="LSK552" s="152"/>
      <c r="LSL552" s="152"/>
      <c r="LSM552" s="152"/>
      <c r="LSN552" s="152"/>
      <c r="LSO552" s="152"/>
      <c r="LSP552" s="152"/>
      <c r="LSQ552" s="152"/>
      <c r="LSR552" s="152"/>
      <c r="LSS552" s="152"/>
      <c r="LST552" s="152"/>
      <c r="LSU552" s="152"/>
      <c r="LSV552" s="152"/>
      <c r="LSW552" s="152"/>
      <c r="LSX552" s="152"/>
      <c r="LSY552" s="152"/>
      <c r="LSZ552" s="152"/>
      <c r="LTA552" s="152"/>
      <c r="LTB552" s="152"/>
      <c r="LTC552" s="152"/>
      <c r="LTD552" s="152"/>
      <c r="LTE552" s="152"/>
      <c r="LTF552" s="152"/>
      <c r="LTG552" s="152"/>
      <c r="LTH552" s="152"/>
      <c r="LTI552" s="152"/>
      <c r="LTJ552" s="152"/>
      <c r="LTK552" s="152"/>
      <c r="LTL552" s="152"/>
      <c r="LTM552" s="152"/>
      <c r="LTN552" s="152"/>
      <c r="LTO552" s="152"/>
      <c r="LTP552" s="152"/>
      <c r="LTQ552" s="152"/>
      <c r="LTR552" s="152"/>
      <c r="LTS552" s="152"/>
      <c r="LTT552" s="152"/>
      <c r="LTU552" s="152"/>
      <c r="LTV552" s="152"/>
      <c r="LTW552" s="152"/>
      <c r="LTX552" s="152"/>
      <c r="LTY552" s="152"/>
      <c r="LTZ552" s="152"/>
      <c r="LUA552" s="152"/>
      <c r="LUB552" s="152"/>
      <c r="LUC552" s="152"/>
      <c r="LUD552" s="152"/>
      <c r="LUE552" s="152"/>
      <c r="LUF552" s="152"/>
      <c r="LUG552" s="152"/>
      <c r="LUH552" s="152"/>
      <c r="LUI552" s="152"/>
      <c r="LUJ552" s="152"/>
      <c r="LUK552" s="152"/>
      <c r="LUL552" s="152"/>
      <c r="LUM552" s="152"/>
      <c r="LUN552" s="152"/>
      <c r="LUO552" s="152"/>
      <c r="LUP552" s="152"/>
      <c r="LUQ552" s="152"/>
      <c r="LUR552" s="152"/>
      <c r="LUS552" s="152"/>
      <c r="LUT552" s="152"/>
      <c r="LUU552" s="152"/>
      <c r="LUV552" s="152"/>
      <c r="LUW552" s="152"/>
      <c r="LUX552" s="152"/>
      <c r="LUY552" s="152"/>
      <c r="LUZ552" s="152"/>
      <c r="LVA552" s="152"/>
      <c r="LVB552" s="152"/>
      <c r="LVC552" s="152"/>
      <c r="LVD552" s="152"/>
      <c r="LVE552" s="152"/>
      <c r="LVF552" s="152"/>
      <c r="LVG552" s="152"/>
      <c r="LVH552" s="152"/>
      <c r="LVI552" s="152"/>
      <c r="LVJ552" s="152"/>
      <c r="LVK552" s="152"/>
      <c r="LVL552" s="152"/>
      <c r="LVM552" s="152"/>
      <c r="LVN552" s="152"/>
      <c r="LVO552" s="152"/>
      <c r="LVP552" s="152"/>
      <c r="LVQ552" s="152"/>
      <c r="LVR552" s="152"/>
      <c r="LVS552" s="152"/>
      <c r="LVT552" s="152"/>
      <c r="LVU552" s="152"/>
      <c r="LVV552" s="152"/>
      <c r="LVW552" s="152"/>
      <c r="LVX552" s="152"/>
      <c r="LVY552" s="152"/>
      <c r="LVZ552" s="152"/>
      <c r="LWA552" s="152"/>
      <c r="LWB552" s="152"/>
      <c r="LWC552" s="152"/>
      <c r="LWD552" s="152"/>
      <c r="LWE552" s="152"/>
      <c r="LWF552" s="152"/>
      <c r="LWG552" s="152"/>
      <c r="LWH552" s="152"/>
      <c r="LWI552" s="152"/>
      <c r="LWJ552" s="152"/>
      <c r="LWK552" s="152"/>
      <c r="LWL552" s="152"/>
      <c r="LWM552" s="152"/>
      <c r="LWN552" s="152"/>
      <c r="LWO552" s="152"/>
      <c r="LWP552" s="152"/>
      <c r="LWQ552" s="152"/>
      <c r="LWR552" s="152"/>
      <c r="LWS552" s="152"/>
      <c r="LWT552" s="152"/>
      <c r="LWU552" s="152"/>
      <c r="LWV552" s="152"/>
      <c r="LWW552" s="152"/>
      <c r="LWX552" s="152"/>
      <c r="LWY552" s="152"/>
      <c r="LWZ552" s="152"/>
      <c r="LXA552" s="152"/>
      <c r="LXB552" s="152"/>
      <c r="LXC552" s="152"/>
      <c r="LXD552" s="152"/>
      <c r="LXE552" s="152"/>
      <c r="LXF552" s="152"/>
      <c r="LXG552" s="152"/>
      <c r="LXH552" s="152"/>
      <c r="LXI552" s="152"/>
      <c r="LXJ552" s="152"/>
      <c r="LXK552" s="152"/>
      <c r="LXL552" s="152"/>
      <c r="LXM552" s="152"/>
      <c r="LXN552" s="152"/>
      <c r="LXO552" s="152"/>
      <c r="LXP552" s="152"/>
      <c r="LXQ552" s="152"/>
      <c r="LXR552" s="152"/>
      <c r="LXS552" s="152"/>
      <c r="LXT552" s="152"/>
      <c r="LXU552" s="152"/>
      <c r="LXV552" s="152"/>
      <c r="LXW552" s="152"/>
      <c r="LXX552" s="152"/>
      <c r="LXY552" s="152"/>
      <c r="LXZ552" s="152"/>
      <c r="LYA552" s="152"/>
      <c r="LYB552" s="152"/>
      <c r="LYC552" s="152"/>
      <c r="LYD552" s="152"/>
      <c r="LYE552" s="152"/>
      <c r="LYF552" s="152"/>
      <c r="LYG552" s="152"/>
      <c r="LYH552" s="152"/>
      <c r="LYI552" s="152"/>
      <c r="LYJ552" s="152"/>
      <c r="LYK552" s="152"/>
      <c r="LYL552" s="152"/>
      <c r="LYM552" s="152"/>
      <c r="LYN552" s="152"/>
      <c r="LYO552" s="152"/>
      <c r="LYP552" s="152"/>
      <c r="LYQ552" s="152"/>
      <c r="LYR552" s="152"/>
      <c r="LYS552" s="152"/>
      <c r="LYT552" s="152"/>
      <c r="LYU552" s="152"/>
      <c r="LYV552" s="152"/>
      <c r="LYW552" s="152"/>
      <c r="LYX552" s="152"/>
      <c r="LYY552" s="152"/>
      <c r="LYZ552" s="152"/>
      <c r="LZA552" s="152"/>
      <c r="LZB552" s="152"/>
      <c r="LZC552" s="152"/>
      <c r="LZD552" s="152"/>
      <c r="LZE552" s="152"/>
      <c r="LZF552" s="152"/>
      <c r="LZG552" s="152"/>
      <c r="LZH552" s="152"/>
      <c r="LZI552" s="152"/>
      <c r="LZJ552" s="152"/>
      <c r="LZK552" s="152"/>
      <c r="LZL552" s="152"/>
      <c r="LZM552" s="152"/>
      <c r="LZN552" s="152"/>
      <c r="LZO552" s="152"/>
      <c r="LZP552" s="152"/>
      <c r="LZQ552" s="152"/>
      <c r="LZR552" s="152"/>
      <c r="LZS552" s="152"/>
      <c r="LZT552" s="152"/>
      <c r="LZU552" s="152"/>
      <c r="LZV552" s="152"/>
      <c r="LZW552" s="152"/>
      <c r="LZX552" s="152"/>
      <c r="LZY552" s="152"/>
      <c r="LZZ552" s="152"/>
      <c r="MAA552" s="152"/>
      <c r="MAB552" s="152"/>
      <c r="MAC552" s="152"/>
      <c r="MAD552" s="152"/>
      <c r="MAE552" s="152"/>
      <c r="MAF552" s="152"/>
      <c r="MAG552" s="152"/>
      <c r="MAH552" s="152"/>
      <c r="MAI552" s="152"/>
      <c r="MAJ552" s="152"/>
      <c r="MAK552" s="152"/>
      <c r="MAL552" s="152"/>
      <c r="MAM552" s="152"/>
      <c r="MAN552" s="152"/>
      <c r="MAO552" s="152"/>
      <c r="MAP552" s="152"/>
      <c r="MAQ552" s="152"/>
      <c r="MAR552" s="152"/>
      <c r="MAS552" s="152"/>
      <c r="MAT552" s="152"/>
      <c r="MAU552" s="152"/>
      <c r="MAV552" s="152"/>
      <c r="MAW552" s="152"/>
      <c r="MAX552" s="152"/>
      <c r="MAY552" s="152"/>
      <c r="MAZ552" s="152"/>
      <c r="MBA552" s="152"/>
      <c r="MBB552" s="152"/>
      <c r="MBC552" s="152"/>
      <c r="MBD552" s="152"/>
      <c r="MBE552" s="152"/>
      <c r="MBF552" s="152"/>
      <c r="MBG552" s="152"/>
      <c r="MBH552" s="152"/>
      <c r="MBI552" s="152"/>
      <c r="MBJ552" s="152"/>
      <c r="MBK552" s="152"/>
      <c r="MBL552" s="152"/>
      <c r="MBM552" s="152"/>
      <c r="MBN552" s="152"/>
      <c r="MBO552" s="152"/>
      <c r="MBP552" s="152"/>
      <c r="MBQ552" s="152"/>
      <c r="MBR552" s="152"/>
      <c r="MBS552" s="152"/>
      <c r="MBT552" s="152"/>
      <c r="MBU552" s="152"/>
      <c r="MBV552" s="152"/>
      <c r="MBW552" s="152"/>
      <c r="MBX552" s="152"/>
      <c r="MBY552" s="152"/>
      <c r="MBZ552" s="152"/>
      <c r="MCA552" s="152"/>
      <c r="MCB552" s="152"/>
      <c r="MCC552" s="152"/>
      <c r="MCD552" s="152"/>
      <c r="MCE552" s="152"/>
      <c r="MCF552" s="152"/>
      <c r="MCG552" s="152"/>
      <c r="MCH552" s="152"/>
      <c r="MCI552" s="152"/>
      <c r="MCJ552" s="152"/>
      <c r="MCK552" s="152"/>
      <c r="MCL552" s="152"/>
      <c r="MCM552" s="152"/>
      <c r="MCN552" s="152"/>
      <c r="MCO552" s="152"/>
      <c r="MCP552" s="152"/>
      <c r="MCQ552" s="152"/>
      <c r="MCR552" s="152"/>
      <c r="MCS552" s="152"/>
      <c r="MCT552" s="152"/>
      <c r="MCU552" s="152"/>
      <c r="MCV552" s="152"/>
      <c r="MCW552" s="152"/>
      <c r="MCX552" s="152"/>
      <c r="MCY552" s="152"/>
      <c r="MCZ552" s="152"/>
      <c r="MDA552" s="152"/>
      <c r="MDB552" s="152"/>
      <c r="MDC552" s="152"/>
      <c r="MDD552" s="152"/>
      <c r="MDE552" s="152"/>
      <c r="MDF552" s="152"/>
      <c r="MDG552" s="152"/>
      <c r="MDH552" s="152"/>
      <c r="MDI552" s="152"/>
      <c r="MDJ552" s="152"/>
      <c r="MDK552" s="152"/>
      <c r="MDL552" s="152"/>
      <c r="MDM552" s="152"/>
      <c r="MDN552" s="152"/>
      <c r="MDO552" s="152"/>
      <c r="MDP552" s="152"/>
      <c r="MDQ552" s="152"/>
      <c r="MDR552" s="152"/>
      <c r="MDS552" s="152"/>
      <c r="MDT552" s="152"/>
      <c r="MDU552" s="152"/>
      <c r="MDV552" s="152"/>
      <c r="MDW552" s="152"/>
      <c r="MDX552" s="152"/>
      <c r="MDY552" s="152"/>
      <c r="MDZ552" s="152"/>
      <c r="MEA552" s="152"/>
      <c r="MEB552" s="152"/>
      <c r="MEC552" s="152"/>
      <c r="MED552" s="152"/>
      <c r="MEE552" s="152"/>
      <c r="MEF552" s="152"/>
      <c r="MEG552" s="152"/>
      <c r="MEH552" s="152"/>
      <c r="MEI552" s="152"/>
      <c r="MEJ552" s="152"/>
      <c r="MEK552" s="152"/>
      <c r="MEL552" s="152"/>
      <c r="MEM552" s="152"/>
      <c r="MEN552" s="152"/>
      <c r="MEO552" s="152"/>
      <c r="MEP552" s="152"/>
      <c r="MEQ552" s="152"/>
      <c r="MER552" s="152"/>
      <c r="MES552" s="152"/>
      <c r="MET552" s="152"/>
      <c r="MEU552" s="152"/>
      <c r="MEV552" s="152"/>
      <c r="MEW552" s="152"/>
      <c r="MEX552" s="152"/>
      <c r="MEY552" s="152"/>
      <c r="MEZ552" s="152"/>
      <c r="MFA552" s="152"/>
      <c r="MFB552" s="152"/>
      <c r="MFC552" s="152"/>
      <c r="MFD552" s="152"/>
      <c r="MFE552" s="152"/>
      <c r="MFF552" s="152"/>
      <c r="MFG552" s="152"/>
      <c r="MFH552" s="152"/>
      <c r="MFI552" s="152"/>
      <c r="MFJ552" s="152"/>
      <c r="MFK552" s="152"/>
      <c r="MFL552" s="152"/>
      <c r="MFM552" s="152"/>
      <c r="MFN552" s="152"/>
      <c r="MFO552" s="152"/>
      <c r="MFP552" s="152"/>
      <c r="MFQ552" s="152"/>
      <c r="MFR552" s="152"/>
      <c r="MFS552" s="152"/>
      <c r="MFT552" s="152"/>
      <c r="MFU552" s="152"/>
      <c r="MFV552" s="152"/>
      <c r="MFW552" s="152"/>
      <c r="MFX552" s="152"/>
      <c r="MFY552" s="152"/>
      <c r="MFZ552" s="152"/>
      <c r="MGA552" s="152"/>
      <c r="MGB552" s="152"/>
      <c r="MGC552" s="152"/>
      <c r="MGD552" s="152"/>
      <c r="MGE552" s="152"/>
      <c r="MGF552" s="152"/>
      <c r="MGG552" s="152"/>
      <c r="MGH552" s="152"/>
      <c r="MGI552" s="152"/>
      <c r="MGJ552" s="152"/>
      <c r="MGK552" s="152"/>
      <c r="MGL552" s="152"/>
      <c r="MGM552" s="152"/>
      <c r="MGN552" s="152"/>
      <c r="MGO552" s="152"/>
      <c r="MGP552" s="152"/>
      <c r="MGQ552" s="152"/>
      <c r="MGR552" s="152"/>
      <c r="MGS552" s="152"/>
      <c r="MGT552" s="152"/>
      <c r="MGU552" s="152"/>
      <c r="MGV552" s="152"/>
      <c r="MGW552" s="152"/>
      <c r="MGX552" s="152"/>
      <c r="MGY552" s="152"/>
      <c r="MGZ552" s="152"/>
      <c r="MHA552" s="152"/>
      <c r="MHB552" s="152"/>
      <c r="MHC552" s="152"/>
      <c r="MHD552" s="152"/>
      <c r="MHE552" s="152"/>
      <c r="MHF552" s="152"/>
      <c r="MHG552" s="152"/>
      <c r="MHH552" s="152"/>
      <c r="MHI552" s="152"/>
      <c r="MHJ552" s="152"/>
      <c r="MHK552" s="152"/>
      <c r="MHL552" s="152"/>
      <c r="MHM552" s="152"/>
      <c r="MHN552" s="152"/>
      <c r="MHO552" s="152"/>
      <c r="MHP552" s="152"/>
      <c r="MHQ552" s="152"/>
      <c r="MHR552" s="152"/>
      <c r="MHS552" s="152"/>
      <c r="MHT552" s="152"/>
      <c r="MHU552" s="152"/>
      <c r="MHV552" s="152"/>
      <c r="MHW552" s="152"/>
      <c r="MHX552" s="152"/>
      <c r="MHY552" s="152"/>
      <c r="MHZ552" s="152"/>
      <c r="MIA552" s="152"/>
      <c r="MIB552" s="152"/>
      <c r="MIC552" s="152"/>
      <c r="MID552" s="152"/>
      <c r="MIE552" s="152"/>
      <c r="MIF552" s="152"/>
      <c r="MIG552" s="152"/>
      <c r="MIH552" s="152"/>
      <c r="MII552" s="152"/>
      <c r="MIJ552" s="152"/>
      <c r="MIK552" s="152"/>
      <c r="MIL552" s="152"/>
      <c r="MIM552" s="152"/>
      <c r="MIN552" s="152"/>
      <c r="MIO552" s="152"/>
      <c r="MIP552" s="152"/>
      <c r="MIQ552" s="152"/>
      <c r="MIR552" s="152"/>
      <c r="MIS552" s="152"/>
      <c r="MIT552" s="152"/>
      <c r="MIU552" s="152"/>
      <c r="MIV552" s="152"/>
      <c r="MIW552" s="152"/>
      <c r="MIX552" s="152"/>
      <c r="MIY552" s="152"/>
      <c r="MIZ552" s="152"/>
      <c r="MJA552" s="152"/>
      <c r="MJB552" s="152"/>
      <c r="MJC552" s="152"/>
      <c r="MJD552" s="152"/>
      <c r="MJE552" s="152"/>
      <c r="MJF552" s="152"/>
      <c r="MJG552" s="152"/>
      <c r="MJH552" s="152"/>
      <c r="MJI552" s="152"/>
      <c r="MJJ552" s="152"/>
      <c r="MJK552" s="152"/>
      <c r="MJL552" s="152"/>
      <c r="MJM552" s="152"/>
      <c r="MJN552" s="152"/>
      <c r="MJO552" s="152"/>
      <c r="MJP552" s="152"/>
      <c r="MJQ552" s="152"/>
      <c r="MJR552" s="152"/>
      <c r="MJS552" s="152"/>
      <c r="MJT552" s="152"/>
      <c r="MJU552" s="152"/>
      <c r="MJV552" s="152"/>
      <c r="MJW552" s="152"/>
      <c r="MJX552" s="152"/>
      <c r="MJY552" s="152"/>
      <c r="MJZ552" s="152"/>
      <c r="MKA552" s="152"/>
      <c r="MKB552" s="152"/>
      <c r="MKC552" s="152"/>
      <c r="MKD552" s="152"/>
      <c r="MKE552" s="152"/>
      <c r="MKF552" s="152"/>
      <c r="MKG552" s="152"/>
      <c r="MKH552" s="152"/>
      <c r="MKI552" s="152"/>
      <c r="MKJ552" s="152"/>
      <c r="MKK552" s="152"/>
      <c r="MKL552" s="152"/>
      <c r="MKM552" s="152"/>
      <c r="MKN552" s="152"/>
      <c r="MKO552" s="152"/>
      <c r="MKP552" s="152"/>
      <c r="MKQ552" s="152"/>
      <c r="MKR552" s="152"/>
      <c r="MKS552" s="152"/>
      <c r="MKT552" s="152"/>
      <c r="MKU552" s="152"/>
      <c r="MKV552" s="152"/>
      <c r="MKW552" s="152"/>
      <c r="MKX552" s="152"/>
      <c r="MKY552" s="152"/>
      <c r="MKZ552" s="152"/>
      <c r="MLA552" s="152"/>
      <c r="MLB552" s="152"/>
      <c r="MLC552" s="152"/>
      <c r="MLD552" s="152"/>
      <c r="MLE552" s="152"/>
      <c r="MLF552" s="152"/>
      <c r="MLG552" s="152"/>
      <c r="MLH552" s="152"/>
      <c r="MLI552" s="152"/>
      <c r="MLJ552" s="152"/>
      <c r="MLK552" s="152"/>
      <c r="MLL552" s="152"/>
      <c r="MLM552" s="152"/>
      <c r="MLN552" s="152"/>
      <c r="MLO552" s="152"/>
      <c r="MLP552" s="152"/>
      <c r="MLQ552" s="152"/>
      <c r="MLR552" s="152"/>
      <c r="MLS552" s="152"/>
      <c r="MLT552" s="152"/>
      <c r="MLU552" s="152"/>
      <c r="MLV552" s="152"/>
      <c r="MLW552" s="152"/>
      <c r="MLX552" s="152"/>
      <c r="MLY552" s="152"/>
      <c r="MLZ552" s="152"/>
      <c r="MMA552" s="152"/>
      <c r="MMB552" s="152"/>
      <c r="MMC552" s="152"/>
      <c r="MMD552" s="152"/>
      <c r="MME552" s="152"/>
      <c r="MMF552" s="152"/>
      <c r="MMG552" s="152"/>
      <c r="MMH552" s="152"/>
      <c r="MMI552" s="152"/>
      <c r="MMJ552" s="152"/>
      <c r="MMK552" s="152"/>
      <c r="MML552" s="152"/>
      <c r="MMM552" s="152"/>
      <c r="MMN552" s="152"/>
      <c r="MMO552" s="152"/>
      <c r="MMP552" s="152"/>
      <c r="MMQ552" s="152"/>
      <c r="MMR552" s="152"/>
      <c r="MMS552" s="152"/>
      <c r="MMT552" s="152"/>
      <c r="MMU552" s="152"/>
      <c r="MMV552" s="152"/>
      <c r="MMW552" s="152"/>
      <c r="MMX552" s="152"/>
      <c r="MMY552" s="152"/>
      <c r="MMZ552" s="152"/>
      <c r="MNA552" s="152"/>
      <c r="MNB552" s="152"/>
      <c r="MNC552" s="152"/>
      <c r="MND552" s="152"/>
      <c r="MNE552" s="152"/>
      <c r="MNF552" s="152"/>
      <c r="MNG552" s="152"/>
      <c r="MNH552" s="152"/>
      <c r="MNI552" s="152"/>
      <c r="MNJ552" s="152"/>
      <c r="MNK552" s="152"/>
      <c r="MNL552" s="152"/>
      <c r="MNM552" s="152"/>
      <c r="MNN552" s="152"/>
      <c r="MNO552" s="152"/>
      <c r="MNP552" s="152"/>
      <c r="MNQ552" s="152"/>
      <c r="MNR552" s="152"/>
      <c r="MNS552" s="152"/>
      <c r="MNT552" s="152"/>
      <c r="MNU552" s="152"/>
      <c r="MNV552" s="152"/>
      <c r="MNW552" s="152"/>
      <c r="MNX552" s="152"/>
      <c r="MNY552" s="152"/>
      <c r="MNZ552" s="152"/>
      <c r="MOA552" s="152"/>
      <c r="MOB552" s="152"/>
      <c r="MOC552" s="152"/>
      <c r="MOD552" s="152"/>
      <c r="MOE552" s="152"/>
      <c r="MOF552" s="152"/>
      <c r="MOG552" s="152"/>
      <c r="MOH552" s="152"/>
      <c r="MOI552" s="152"/>
      <c r="MOJ552" s="152"/>
      <c r="MOK552" s="152"/>
      <c r="MOL552" s="152"/>
      <c r="MOM552" s="152"/>
      <c r="MON552" s="152"/>
      <c r="MOO552" s="152"/>
      <c r="MOP552" s="152"/>
      <c r="MOQ552" s="152"/>
      <c r="MOR552" s="152"/>
      <c r="MOS552" s="152"/>
      <c r="MOT552" s="152"/>
      <c r="MOU552" s="152"/>
      <c r="MOV552" s="152"/>
      <c r="MOW552" s="152"/>
      <c r="MOX552" s="152"/>
      <c r="MOY552" s="152"/>
      <c r="MOZ552" s="152"/>
      <c r="MPA552" s="152"/>
      <c r="MPB552" s="152"/>
      <c r="MPC552" s="152"/>
      <c r="MPD552" s="152"/>
      <c r="MPE552" s="152"/>
      <c r="MPF552" s="152"/>
      <c r="MPG552" s="152"/>
      <c r="MPH552" s="152"/>
      <c r="MPI552" s="152"/>
      <c r="MPJ552" s="152"/>
      <c r="MPK552" s="152"/>
      <c r="MPL552" s="152"/>
      <c r="MPM552" s="152"/>
      <c r="MPN552" s="152"/>
      <c r="MPO552" s="152"/>
      <c r="MPP552" s="152"/>
      <c r="MPQ552" s="152"/>
      <c r="MPR552" s="152"/>
      <c r="MPS552" s="152"/>
      <c r="MPT552" s="152"/>
      <c r="MPU552" s="152"/>
      <c r="MPV552" s="152"/>
      <c r="MPW552" s="152"/>
      <c r="MPX552" s="152"/>
      <c r="MPY552" s="152"/>
      <c r="MPZ552" s="152"/>
      <c r="MQA552" s="152"/>
      <c r="MQB552" s="152"/>
      <c r="MQC552" s="152"/>
      <c r="MQD552" s="152"/>
      <c r="MQE552" s="152"/>
      <c r="MQF552" s="152"/>
      <c r="MQG552" s="152"/>
      <c r="MQH552" s="152"/>
      <c r="MQI552" s="152"/>
      <c r="MQJ552" s="152"/>
      <c r="MQK552" s="152"/>
      <c r="MQL552" s="152"/>
      <c r="MQM552" s="152"/>
      <c r="MQN552" s="152"/>
      <c r="MQO552" s="152"/>
      <c r="MQP552" s="152"/>
      <c r="MQQ552" s="152"/>
      <c r="MQR552" s="152"/>
      <c r="MQS552" s="152"/>
      <c r="MQT552" s="152"/>
      <c r="MQU552" s="152"/>
      <c r="MQV552" s="152"/>
      <c r="MQW552" s="152"/>
      <c r="MQX552" s="152"/>
      <c r="MQY552" s="152"/>
      <c r="MQZ552" s="152"/>
      <c r="MRA552" s="152"/>
      <c r="MRB552" s="152"/>
      <c r="MRC552" s="152"/>
      <c r="MRD552" s="152"/>
      <c r="MRE552" s="152"/>
      <c r="MRF552" s="152"/>
      <c r="MRG552" s="152"/>
      <c r="MRH552" s="152"/>
      <c r="MRI552" s="152"/>
      <c r="MRJ552" s="152"/>
      <c r="MRK552" s="152"/>
      <c r="MRL552" s="152"/>
      <c r="MRM552" s="152"/>
      <c r="MRN552" s="152"/>
      <c r="MRO552" s="152"/>
      <c r="MRP552" s="152"/>
      <c r="MRQ552" s="152"/>
      <c r="MRR552" s="152"/>
      <c r="MRS552" s="152"/>
      <c r="MRT552" s="152"/>
      <c r="MRU552" s="152"/>
      <c r="MRV552" s="152"/>
      <c r="MRW552" s="152"/>
      <c r="MRX552" s="152"/>
      <c r="MRY552" s="152"/>
      <c r="MRZ552" s="152"/>
      <c r="MSA552" s="152"/>
      <c r="MSB552" s="152"/>
      <c r="MSC552" s="152"/>
      <c r="MSD552" s="152"/>
      <c r="MSE552" s="152"/>
      <c r="MSF552" s="152"/>
      <c r="MSG552" s="152"/>
      <c r="MSH552" s="152"/>
      <c r="MSI552" s="152"/>
      <c r="MSJ552" s="152"/>
      <c r="MSK552" s="152"/>
      <c r="MSL552" s="152"/>
      <c r="MSM552" s="152"/>
      <c r="MSN552" s="152"/>
      <c r="MSO552" s="152"/>
      <c r="MSP552" s="152"/>
      <c r="MSQ552" s="152"/>
      <c r="MSR552" s="152"/>
      <c r="MSS552" s="152"/>
      <c r="MST552" s="152"/>
      <c r="MSU552" s="152"/>
      <c r="MSV552" s="152"/>
      <c r="MSW552" s="152"/>
      <c r="MSX552" s="152"/>
      <c r="MSY552" s="152"/>
      <c r="MSZ552" s="152"/>
      <c r="MTA552" s="152"/>
      <c r="MTB552" s="152"/>
      <c r="MTC552" s="152"/>
      <c r="MTD552" s="152"/>
      <c r="MTE552" s="152"/>
      <c r="MTF552" s="152"/>
      <c r="MTG552" s="152"/>
      <c r="MTH552" s="152"/>
      <c r="MTI552" s="152"/>
      <c r="MTJ552" s="152"/>
      <c r="MTK552" s="152"/>
      <c r="MTL552" s="152"/>
      <c r="MTM552" s="152"/>
      <c r="MTN552" s="152"/>
      <c r="MTO552" s="152"/>
      <c r="MTP552" s="152"/>
      <c r="MTQ552" s="152"/>
      <c r="MTR552" s="152"/>
      <c r="MTS552" s="152"/>
      <c r="MTT552" s="152"/>
      <c r="MTU552" s="152"/>
      <c r="MTV552" s="152"/>
      <c r="MTW552" s="152"/>
      <c r="MTX552" s="152"/>
      <c r="MTY552" s="152"/>
      <c r="MTZ552" s="152"/>
      <c r="MUA552" s="152"/>
      <c r="MUB552" s="152"/>
      <c r="MUC552" s="152"/>
      <c r="MUD552" s="152"/>
      <c r="MUE552" s="152"/>
      <c r="MUF552" s="152"/>
      <c r="MUG552" s="152"/>
      <c r="MUH552" s="152"/>
      <c r="MUI552" s="152"/>
      <c r="MUJ552" s="152"/>
      <c r="MUK552" s="152"/>
      <c r="MUL552" s="152"/>
      <c r="MUM552" s="152"/>
      <c r="MUN552" s="152"/>
      <c r="MUO552" s="152"/>
      <c r="MUP552" s="152"/>
      <c r="MUQ552" s="152"/>
      <c r="MUR552" s="152"/>
      <c r="MUS552" s="152"/>
      <c r="MUT552" s="152"/>
      <c r="MUU552" s="152"/>
      <c r="MUV552" s="152"/>
      <c r="MUW552" s="152"/>
      <c r="MUX552" s="152"/>
      <c r="MUY552" s="152"/>
      <c r="MUZ552" s="152"/>
      <c r="MVA552" s="152"/>
      <c r="MVB552" s="152"/>
      <c r="MVC552" s="152"/>
      <c r="MVD552" s="152"/>
      <c r="MVE552" s="152"/>
      <c r="MVF552" s="152"/>
      <c r="MVG552" s="152"/>
      <c r="MVH552" s="152"/>
      <c r="MVI552" s="152"/>
      <c r="MVJ552" s="152"/>
      <c r="MVK552" s="152"/>
      <c r="MVL552" s="152"/>
      <c r="MVM552" s="152"/>
      <c r="MVN552" s="152"/>
      <c r="MVO552" s="152"/>
      <c r="MVP552" s="152"/>
      <c r="MVQ552" s="152"/>
      <c r="MVR552" s="152"/>
      <c r="MVS552" s="152"/>
      <c r="MVT552" s="152"/>
      <c r="MVU552" s="152"/>
      <c r="MVV552" s="152"/>
      <c r="MVW552" s="152"/>
      <c r="MVX552" s="152"/>
      <c r="MVY552" s="152"/>
      <c r="MVZ552" s="152"/>
      <c r="MWA552" s="152"/>
      <c r="MWB552" s="152"/>
      <c r="MWC552" s="152"/>
      <c r="MWD552" s="152"/>
      <c r="MWE552" s="152"/>
      <c r="MWF552" s="152"/>
      <c r="MWG552" s="152"/>
      <c r="MWH552" s="152"/>
      <c r="MWI552" s="152"/>
      <c r="MWJ552" s="152"/>
      <c r="MWK552" s="152"/>
      <c r="MWL552" s="152"/>
      <c r="MWM552" s="152"/>
      <c r="MWN552" s="152"/>
      <c r="MWO552" s="152"/>
      <c r="MWP552" s="152"/>
      <c r="MWQ552" s="152"/>
      <c r="MWR552" s="152"/>
      <c r="MWS552" s="152"/>
      <c r="MWT552" s="152"/>
      <c r="MWU552" s="152"/>
      <c r="MWV552" s="152"/>
      <c r="MWW552" s="152"/>
      <c r="MWX552" s="152"/>
      <c r="MWY552" s="152"/>
      <c r="MWZ552" s="152"/>
      <c r="MXA552" s="152"/>
      <c r="MXB552" s="152"/>
      <c r="MXC552" s="152"/>
      <c r="MXD552" s="152"/>
      <c r="MXE552" s="152"/>
      <c r="MXF552" s="152"/>
      <c r="MXG552" s="152"/>
      <c r="MXH552" s="152"/>
      <c r="MXI552" s="152"/>
      <c r="MXJ552" s="152"/>
      <c r="MXK552" s="152"/>
      <c r="MXL552" s="152"/>
      <c r="MXM552" s="152"/>
      <c r="MXN552" s="152"/>
      <c r="MXO552" s="152"/>
      <c r="MXP552" s="152"/>
      <c r="MXQ552" s="152"/>
      <c r="MXR552" s="152"/>
      <c r="MXS552" s="152"/>
      <c r="MXT552" s="152"/>
      <c r="MXU552" s="152"/>
      <c r="MXV552" s="152"/>
      <c r="MXW552" s="152"/>
      <c r="MXX552" s="152"/>
      <c r="MXY552" s="152"/>
      <c r="MXZ552" s="152"/>
      <c r="MYA552" s="152"/>
      <c r="MYB552" s="152"/>
      <c r="MYC552" s="152"/>
      <c r="MYD552" s="152"/>
      <c r="MYE552" s="152"/>
      <c r="MYF552" s="152"/>
      <c r="MYG552" s="152"/>
      <c r="MYH552" s="152"/>
      <c r="MYI552" s="152"/>
      <c r="MYJ552" s="152"/>
      <c r="MYK552" s="152"/>
      <c r="MYL552" s="152"/>
      <c r="MYM552" s="152"/>
      <c r="MYN552" s="152"/>
      <c r="MYO552" s="152"/>
      <c r="MYP552" s="152"/>
      <c r="MYQ552" s="152"/>
      <c r="MYR552" s="152"/>
      <c r="MYS552" s="152"/>
      <c r="MYT552" s="152"/>
      <c r="MYU552" s="152"/>
      <c r="MYV552" s="152"/>
      <c r="MYW552" s="152"/>
      <c r="MYX552" s="152"/>
      <c r="MYY552" s="152"/>
      <c r="MYZ552" s="152"/>
      <c r="MZA552" s="152"/>
      <c r="MZB552" s="152"/>
      <c r="MZC552" s="152"/>
      <c r="MZD552" s="152"/>
      <c r="MZE552" s="152"/>
      <c r="MZF552" s="152"/>
      <c r="MZG552" s="152"/>
      <c r="MZH552" s="152"/>
      <c r="MZI552" s="152"/>
      <c r="MZJ552" s="152"/>
      <c r="MZK552" s="152"/>
      <c r="MZL552" s="152"/>
      <c r="MZM552" s="152"/>
      <c r="MZN552" s="152"/>
      <c r="MZO552" s="152"/>
      <c r="MZP552" s="152"/>
      <c r="MZQ552" s="152"/>
      <c r="MZR552" s="152"/>
      <c r="MZS552" s="152"/>
      <c r="MZT552" s="152"/>
      <c r="MZU552" s="152"/>
      <c r="MZV552" s="152"/>
      <c r="MZW552" s="152"/>
      <c r="MZX552" s="152"/>
      <c r="MZY552" s="152"/>
      <c r="MZZ552" s="152"/>
      <c r="NAA552" s="152"/>
      <c r="NAB552" s="152"/>
      <c r="NAC552" s="152"/>
      <c r="NAD552" s="152"/>
      <c r="NAE552" s="152"/>
      <c r="NAF552" s="152"/>
      <c r="NAG552" s="152"/>
      <c r="NAH552" s="152"/>
      <c r="NAI552" s="152"/>
      <c r="NAJ552" s="152"/>
      <c r="NAK552" s="152"/>
      <c r="NAL552" s="152"/>
      <c r="NAM552" s="152"/>
      <c r="NAN552" s="152"/>
      <c r="NAO552" s="152"/>
      <c r="NAP552" s="152"/>
      <c r="NAQ552" s="152"/>
      <c r="NAR552" s="152"/>
      <c r="NAS552" s="152"/>
      <c r="NAT552" s="152"/>
      <c r="NAU552" s="152"/>
      <c r="NAV552" s="152"/>
      <c r="NAW552" s="152"/>
      <c r="NAX552" s="152"/>
      <c r="NAY552" s="152"/>
      <c r="NAZ552" s="152"/>
      <c r="NBA552" s="152"/>
      <c r="NBB552" s="152"/>
      <c r="NBC552" s="152"/>
      <c r="NBD552" s="152"/>
      <c r="NBE552" s="152"/>
      <c r="NBF552" s="152"/>
      <c r="NBG552" s="152"/>
      <c r="NBH552" s="152"/>
      <c r="NBI552" s="152"/>
      <c r="NBJ552" s="152"/>
      <c r="NBK552" s="152"/>
      <c r="NBL552" s="152"/>
      <c r="NBM552" s="152"/>
      <c r="NBN552" s="152"/>
      <c r="NBO552" s="152"/>
      <c r="NBP552" s="152"/>
      <c r="NBQ552" s="152"/>
      <c r="NBR552" s="152"/>
      <c r="NBS552" s="152"/>
      <c r="NBT552" s="152"/>
      <c r="NBU552" s="152"/>
      <c r="NBV552" s="152"/>
      <c r="NBW552" s="152"/>
      <c r="NBX552" s="152"/>
      <c r="NBY552" s="152"/>
      <c r="NBZ552" s="152"/>
      <c r="NCA552" s="152"/>
      <c r="NCB552" s="152"/>
      <c r="NCC552" s="152"/>
      <c r="NCD552" s="152"/>
      <c r="NCE552" s="152"/>
      <c r="NCF552" s="152"/>
      <c r="NCG552" s="152"/>
      <c r="NCH552" s="152"/>
      <c r="NCI552" s="152"/>
      <c r="NCJ552" s="152"/>
      <c r="NCK552" s="152"/>
      <c r="NCL552" s="152"/>
      <c r="NCM552" s="152"/>
      <c r="NCN552" s="152"/>
      <c r="NCO552" s="152"/>
      <c r="NCP552" s="152"/>
      <c r="NCQ552" s="152"/>
      <c r="NCR552" s="152"/>
      <c r="NCS552" s="152"/>
      <c r="NCT552" s="152"/>
      <c r="NCU552" s="152"/>
      <c r="NCV552" s="152"/>
      <c r="NCW552" s="152"/>
      <c r="NCX552" s="152"/>
      <c r="NCY552" s="152"/>
      <c r="NCZ552" s="152"/>
      <c r="NDA552" s="152"/>
      <c r="NDB552" s="152"/>
      <c r="NDC552" s="152"/>
      <c r="NDD552" s="152"/>
      <c r="NDE552" s="152"/>
      <c r="NDF552" s="152"/>
      <c r="NDG552" s="152"/>
      <c r="NDH552" s="152"/>
      <c r="NDI552" s="152"/>
      <c r="NDJ552" s="152"/>
      <c r="NDK552" s="152"/>
      <c r="NDL552" s="152"/>
      <c r="NDM552" s="152"/>
      <c r="NDN552" s="152"/>
      <c r="NDO552" s="152"/>
      <c r="NDP552" s="152"/>
      <c r="NDQ552" s="152"/>
      <c r="NDR552" s="152"/>
      <c r="NDS552" s="152"/>
      <c r="NDT552" s="152"/>
      <c r="NDU552" s="152"/>
      <c r="NDV552" s="152"/>
      <c r="NDW552" s="152"/>
      <c r="NDX552" s="152"/>
      <c r="NDY552" s="152"/>
      <c r="NDZ552" s="152"/>
      <c r="NEA552" s="152"/>
      <c r="NEB552" s="152"/>
      <c r="NEC552" s="152"/>
      <c r="NED552" s="152"/>
      <c r="NEE552" s="152"/>
      <c r="NEF552" s="152"/>
      <c r="NEG552" s="152"/>
      <c r="NEH552" s="152"/>
      <c r="NEI552" s="152"/>
      <c r="NEJ552" s="152"/>
      <c r="NEK552" s="152"/>
      <c r="NEL552" s="152"/>
      <c r="NEM552" s="152"/>
      <c r="NEN552" s="152"/>
      <c r="NEO552" s="152"/>
      <c r="NEP552" s="152"/>
      <c r="NEQ552" s="152"/>
      <c r="NER552" s="152"/>
      <c r="NES552" s="152"/>
      <c r="NET552" s="152"/>
      <c r="NEU552" s="152"/>
      <c r="NEV552" s="152"/>
      <c r="NEW552" s="152"/>
      <c r="NEX552" s="152"/>
      <c r="NEY552" s="152"/>
      <c r="NEZ552" s="152"/>
      <c r="NFA552" s="152"/>
      <c r="NFB552" s="152"/>
      <c r="NFC552" s="152"/>
      <c r="NFD552" s="152"/>
      <c r="NFE552" s="152"/>
      <c r="NFF552" s="152"/>
      <c r="NFG552" s="152"/>
      <c r="NFH552" s="152"/>
      <c r="NFI552" s="152"/>
      <c r="NFJ552" s="152"/>
      <c r="NFK552" s="152"/>
      <c r="NFL552" s="152"/>
      <c r="NFM552" s="152"/>
      <c r="NFN552" s="152"/>
      <c r="NFO552" s="152"/>
      <c r="NFP552" s="152"/>
      <c r="NFQ552" s="152"/>
      <c r="NFR552" s="152"/>
      <c r="NFS552" s="152"/>
      <c r="NFT552" s="152"/>
      <c r="NFU552" s="152"/>
      <c r="NFV552" s="152"/>
      <c r="NFW552" s="152"/>
      <c r="NFX552" s="152"/>
      <c r="NFY552" s="152"/>
      <c r="NFZ552" s="152"/>
      <c r="NGA552" s="152"/>
      <c r="NGB552" s="152"/>
      <c r="NGC552" s="152"/>
      <c r="NGD552" s="152"/>
      <c r="NGE552" s="152"/>
      <c r="NGF552" s="152"/>
      <c r="NGG552" s="152"/>
      <c r="NGH552" s="152"/>
      <c r="NGI552" s="152"/>
      <c r="NGJ552" s="152"/>
      <c r="NGK552" s="152"/>
      <c r="NGL552" s="152"/>
      <c r="NGM552" s="152"/>
      <c r="NGN552" s="152"/>
      <c r="NGO552" s="152"/>
      <c r="NGP552" s="152"/>
      <c r="NGQ552" s="152"/>
      <c r="NGR552" s="152"/>
      <c r="NGS552" s="152"/>
      <c r="NGT552" s="152"/>
      <c r="NGU552" s="152"/>
      <c r="NGV552" s="152"/>
      <c r="NGW552" s="152"/>
      <c r="NGX552" s="152"/>
      <c r="NGY552" s="152"/>
      <c r="NGZ552" s="152"/>
      <c r="NHA552" s="152"/>
      <c r="NHB552" s="152"/>
      <c r="NHC552" s="152"/>
      <c r="NHD552" s="152"/>
      <c r="NHE552" s="152"/>
      <c r="NHF552" s="152"/>
      <c r="NHG552" s="152"/>
      <c r="NHH552" s="152"/>
      <c r="NHI552" s="152"/>
      <c r="NHJ552" s="152"/>
      <c r="NHK552" s="152"/>
      <c r="NHL552" s="152"/>
      <c r="NHM552" s="152"/>
      <c r="NHN552" s="152"/>
      <c r="NHO552" s="152"/>
      <c r="NHP552" s="152"/>
      <c r="NHQ552" s="152"/>
      <c r="NHR552" s="152"/>
      <c r="NHS552" s="152"/>
      <c r="NHT552" s="152"/>
      <c r="NHU552" s="152"/>
      <c r="NHV552" s="152"/>
      <c r="NHW552" s="152"/>
      <c r="NHX552" s="152"/>
      <c r="NHY552" s="152"/>
      <c r="NHZ552" s="152"/>
      <c r="NIA552" s="152"/>
      <c r="NIB552" s="152"/>
      <c r="NIC552" s="152"/>
      <c r="NID552" s="152"/>
      <c r="NIE552" s="152"/>
      <c r="NIF552" s="152"/>
      <c r="NIG552" s="152"/>
      <c r="NIH552" s="152"/>
      <c r="NII552" s="152"/>
      <c r="NIJ552" s="152"/>
      <c r="NIK552" s="152"/>
      <c r="NIL552" s="152"/>
      <c r="NIM552" s="152"/>
      <c r="NIN552" s="152"/>
      <c r="NIO552" s="152"/>
      <c r="NIP552" s="152"/>
      <c r="NIQ552" s="152"/>
      <c r="NIR552" s="152"/>
      <c r="NIS552" s="152"/>
      <c r="NIT552" s="152"/>
      <c r="NIU552" s="152"/>
      <c r="NIV552" s="152"/>
      <c r="NIW552" s="152"/>
      <c r="NIX552" s="152"/>
      <c r="NIY552" s="152"/>
      <c r="NIZ552" s="152"/>
      <c r="NJA552" s="152"/>
      <c r="NJB552" s="152"/>
      <c r="NJC552" s="152"/>
      <c r="NJD552" s="152"/>
      <c r="NJE552" s="152"/>
      <c r="NJF552" s="152"/>
      <c r="NJG552" s="152"/>
      <c r="NJH552" s="152"/>
      <c r="NJI552" s="152"/>
      <c r="NJJ552" s="152"/>
      <c r="NJK552" s="152"/>
      <c r="NJL552" s="152"/>
      <c r="NJM552" s="152"/>
      <c r="NJN552" s="152"/>
      <c r="NJO552" s="152"/>
      <c r="NJP552" s="152"/>
      <c r="NJQ552" s="152"/>
      <c r="NJR552" s="152"/>
      <c r="NJS552" s="152"/>
      <c r="NJT552" s="152"/>
      <c r="NJU552" s="152"/>
      <c r="NJV552" s="152"/>
      <c r="NJW552" s="152"/>
      <c r="NJX552" s="152"/>
      <c r="NJY552" s="152"/>
      <c r="NJZ552" s="152"/>
      <c r="NKA552" s="152"/>
      <c r="NKB552" s="152"/>
      <c r="NKC552" s="152"/>
      <c r="NKD552" s="152"/>
      <c r="NKE552" s="152"/>
      <c r="NKF552" s="152"/>
      <c r="NKG552" s="152"/>
      <c r="NKH552" s="152"/>
      <c r="NKI552" s="152"/>
      <c r="NKJ552" s="152"/>
      <c r="NKK552" s="152"/>
      <c r="NKL552" s="152"/>
      <c r="NKM552" s="152"/>
      <c r="NKN552" s="152"/>
      <c r="NKO552" s="152"/>
      <c r="NKP552" s="152"/>
      <c r="NKQ552" s="152"/>
      <c r="NKR552" s="152"/>
      <c r="NKS552" s="152"/>
      <c r="NKT552" s="152"/>
      <c r="NKU552" s="152"/>
      <c r="NKV552" s="152"/>
      <c r="NKW552" s="152"/>
      <c r="NKX552" s="152"/>
      <c r="NKY552" s="152"/>
      <c r="NKZ552" s="152"/>
      <c r="NLA552" s="152"/>
      <c r="NLB552" s="152"/>
      <c r="NLC552" s="152"/>
      <c r="NLD552" s="152"/>
      <c r="NLE552" s="152"/>
      <c r="NLF552" s="152"/>
      <c r="NLG552" s="152"/>
      <c r="NLH552" s="152"/>
      <c r="NLI552" s="152"/>
      <c r="NLJ552" s="152"/>
      <c r="NLK552" s="152"/>
      <c r="NLL552" s="152"/>
      <c r="NLM552" s="152"/>
      <c r="NLN552" s="152"/>
      <c r="NLO552" s="152"/>
      <c r="NLP552" s="152"/>
      <c r="NLQ552" s="152"/>
      <c r="NLR552" s="152"/>
      <c r="NLS552" s="152"/>
      <c r="NLT552" s="152"/>
      <c r="NLU552" s="152"/>
      <c r="NLV552" s="152"/>
      <c r="NLW552" s="152"/>
      <c r="NLX552" s="152"/>
      <c r="NLY552" s="152"/>
      <c r="NLZ552" s="152"/>
      <c r="NMA552" s="152"/>
      <c r="NMB552" s="152"/>
      <c r="NMC552" s="152"/>
      <c r="NMD552" s="152"/>
      <c r="NME552" s="152"/>
      <c r="NMF552" s="152"/>
      <c r="NMG552" s="152"/>
      <c r="NMH552" s="152"/>
      <c r="NMI552" s="152"/>
      <c r="NMJ552" s="152"/>
      <c r="NMK552" s="152"/>
      <c r="NML552" s="152"/>
      <c r="NMM552" s="152"/>
      <c r="NMN552" s="152"/>
      <c r="NMO552" s="152"/>
      <c r="NMP552" s="152"/>
      <c r="NMQ552" s="152"/>
      <c r="NMR552" s="152"/>
      <c r="NMS552" s="152"/>
      <c r="NMT552" s="152"/>
      <c r="NMU552" s="152"/>
      <c r="NMV552" s="152"/>
      <c r="NMW552" s="152"/>
      <c r="NMX552" s="152"/>
      <c r="NMY552" s="152"/>
      <c r="NMZ552" s="152"/>
      <c r="NNA552" s="152"/>
      <c r="NNB552" s="152"/>
      <c r="NNC552" s="152"/>
      <c r="NND552" s="152"/>
      <c r="NNE552" s="152"/>
      <c r="NNF552" s="152"/>
      <c r="NNG552" s="152"/>
      <c r="NNH552" s="152"/>
      <c r="NNI552" s="152"/>
      <c r="NNJ552" s="152"/>
      <c r="NNK552" s="152"/>
      <c r="NNL552" s="152"/>
      <c r="NNM552" s="152"/>
      <c r="NNN552" s="152"/>
      <c r="NNO552" s="152"/>
      <c r="NNP552" s="152"/>
      <c r="NNQ552" s="152"/>
      <c r="NNR552" s="152"/>
      <c r="NNS552" s="152"/>
      <c r="NNT552" s="152"/>
      <c r="NNU552" s="152"/>
      <c r="NNV552" s="152"/>
      <c r="NNW552" s="152"/>
      <c r="NNX552" s="152"/>
      <c r="NNY552" s="152"/>
      <c r="NNZ552" s="152"/>
      <c r="NOA552" s="152"/>
      <c r="NOB552" s="152"/>
      <c r="NOC552" s="152"/>
      <c r="NOD552" s="152"/>
      <c r="NOE552" s="152"/>
      <c r="NOF552" s="152"/>
      <c r="NOG552" s="152"/>
      <c r="NOH552" s="152"/>
      <c r="NOI552" s="152"/>
      <c r="NOJ552" s="152"/>
      <c r="NOK552" s="152"/>
      <c r="NOL552" s="152"/>
      <c r="NOM552" s="152"/>
      <c r="NON552" s="152"/>
      <c r="NOO552" s="152"/>
      <c r="NOP552" s="152"/>
      <c r="NOQ552" s="152"/>
      <c r="NOR552" s="152"/>
      <c r="NOS552" s="152"/>
      <c r="NOT552" s="152"/>
      <c r="NOU552" s="152"/>
      <c r="NOV552" s="152"/>
      <c r="NOW552" s="152"/>
      <c r="NOX552" s="152"/>
      <c r="NOY552" s="152"/>
      <c r="NOZ552" s="152"/>
      <c r="NPA552" s="152"/>
      <c r="NPB552" s="152"/>
      <c r="NPC552" s="152"/>
      <c r="NPD552" s="152"/>
      <c r="NPE552" s="152"/>
      <c r="NPF552" s="152"/>
      <c r="NPG552" s="152"/>
      <c r="NPH552" s="152"/>
      <c r="NPI552" s="152"/>
      <c r="NPJ552" s="152"/>
      <c r="NPK552" s="152"/>
      <c r="NPL552" s="152"/>
      <c r="NPM552" s="152"/>
      <c r="NPN552" s="152"/>
      <c r="NPO552" s="152"/>
      <c r="NPP552" s="152"/>
      <c r="NPQ552" s="152"/>
      <c r="NPR552" s="152"/>
      <c r="NPS552" s="152"/>
      <c r="NPT552" s="152"/>
      <c r="NPU552" s="152"/>
      <c r="NPV552" s="152"/>
      <c r="NPW552" s="152"/>
      <c r="NPX552" s="152"/>
      <c r="NPY552" s="152"/>
      <c r="NPZ552" s="152"/>
      <c r="NQA552" s="152"/>
      <c r="NQB552" s="152"/>
      <c r="NQC552" s="152"/>
      <c r="NQD552" s="152"/>
      <c r="NQE552" s="152"/>
      <c r="NQF552" s="152"/>
      <c r="NQG552" s="152"/>
      <c r="NQH552" s="152"/>
      <c r="NQI552" s="152"/>
      <c r="NQJ552" s="152"/>
      <c r="NQK552" s="152"/>
      <c r="NQL552" s="152"/>
      <c r="NQM552" s="152"/>
      <c r="NQN552" s="152"/>
      <c r="NQO552" s="152"/>
      <c r="NQP552" s="152"/>
      <c r="NQQ552" s="152"/>
      <c r="NQR552" s="152"/>
      <c r="NQS552" s="152"/>
      <c r="NQT552" s="152"/>
      <c r="NQU552" s="152"/>
      <c r="NQV552" s="152"/>
      <c r="NQW552" s="152"/>
      <c r="NQX552" s="152"/>
      <c r="NQY552" s="152"/>
      <c r="NQZ552" s="152"/>
      <c r="NRA552" s="152"/>
      <c r="NRB552" s="152"/>
      <c r="NRC552" s="152"/>
      <c r="NRD552" s="152"/>
      <c r="NRE552" s="152"/>
      <c r="NRF552" s="152"/>
      <c r="NRG552" s="152"/>
      <c r="NRH552" s="152"/>
      <c r="NRI552" s="152"/>
      <c r="NRJ552" s="152"/>
      <c r="NRK552" s="152"/>
      <c r="NRL552" s="152"/>
      <c r="NRM552" s="152"/>
      <c r="NRN552" s="152"/>
      <c r="NRO552" s="152"/>
      <c r="NRP552" s="152"/>
      <c r="NRQ552" s="152"/>
      <c r="NRR552" s="152"/>
      <c r="NRS552" s="152"/>
      <c r="NRT552" s="152"/>
      <c r="NRU552" s="152"/>
      <c r="NRV552" s="152"/>
      <c r="NRW552" s="152"/>
      <c r="NRX552" s="152"/>
      <c r="NRY552" s="152"/>
      <c r="NRZ552" s="152"/>
      <c r="NSA552" s="152"/>
      <c r="NSB552" s="152"/>
      <c r="NSC552" s="152"/>
      <c r="NSD552" s="152"/>
      <c r="NSE552" s="152"/>
      <c r="NSF552" s="152"/>
      <c r="NSG552" s="152"/>
      <c r="NSH552" s="152"/>
      <c r="NSI552" s="152"/>
      <c r="NSJ552" s="152"/>
      <c r="NSK552" s="152"/>
      <c r="NSL552" s="152"/>
      <c r="NSM552" s="152"/>
      <c r="NSN552" s="152"/>
      <c r="NSO552" s="152"/>
      <c r="NSP552" s="152"/>
      <c r="NSQ552" s="152"/>
      <c r="NSR552" s="152"/>
      <c r="NSS552" s="152"/>
      <c r="NST552" s="152"/>
      <c r="NSU552" s="152"/>
      <c r="NSV552" s="152"/>
      <c r="NSW552" s="152"/>
      <c r="NSX552" s="152"/>
      <c r="NSY552" s="152"/>
      <c r="NSZ552" s="152"/>
      <c r="NTA552" s="152"/>
      <c r="NTB552" s="152"/>
      <c r="NTC552" s="152"/>
      <c r="NTD552" s="152"/>
      <c r="NTE552" s="152"/>
      <c r="NTF552" s="152"/>
      <c r="NTG552" s="152"/>
      <c r="NTH552" s="152"/>
      <c r="NTI552" s="152"/>
      <c r="NTJ552" s="152"/>
      <c r="NTK552" s="152"/>
      <c r="NTL552" s="152"/>
      <c r="NTM552" s="152"/>
      <c r="NTN552" s="152"/>
      <c r="NTO552" s="152"/>
      <c r="NTP552" s="152"/>
      <c r="NTQ552" s="152"/>
      <c r="NTR552" s="152"/>
      <c r="NTS552" s="152"/>
      <c r="NTT552" s="152"/>
      <c r="NTU552" s="152"/>
      <c r="NTV552" s="152"/>
      <c r="NTW552" s="152"/>
      <c r="NTX552" s="152"/>
      <c r="NTY552" s="152"/>
      <c r="NTZ552" s="152"/>
      <c r="NUA552" s="152"/>
      <c r="NUB552" s="152"/>
      <c r="NUC552" s="152"/>
      <c r="NUD552" s="152"/>
      <c r="NUE552" s="152"/>
      <c r="NUF552" s="152"/>
      <c r="NUG552" s="152"/>
      <c r="NUH552" s="152"/>
      <c r="NUI552" s="152"/>
      <c r="NUJ552" s="152"/>
      <c r="NUK552" s="152"/>
      <c r="NUL552" s="152"/>
      <c r="NUM552" s="152"/>
      <c r="NUN552" s="152"/>
      <c r="NUO552" s="152"/>
      <c r="NUP552" s="152"/>
      <c r="NUQ552" s="152"/>
      <c r="NUR552" s="152"/>
      <c r="NUS552" s="152"/>
      <c r="NUT552" s="152"/>
      <c r="NUU552" s="152"/>
      <c r="NUV552" s="152"/>
      <c r="NUW552" s="152"/>
      <c r="NUX552" s="152"/>
      <c r="NUY552" s="152"/>
      <c r="NUZ552" s="152"/>
      <c r="NVA552" s="152"/>
      <c r="NVB552" s="152"/>
      <c r="NVC552" s="152"/>
      <c r="NVD552" s="152"/>
      <c r="NVE552" s="152"/>
      <c r="NVF552" s="152"/>
      <c r="NVG552" s="152"/>
      <c r="NVH552" s="152"/>
      <c r="NVI552" s="152"/>
      <c r="NVJ552" s="152"/>
      <c r="NVK552" s="152"/>
      <c r="NVL552" s="152"/>
      <c r="NVM552" s="152"/>
      <c r="NVN552" s="152"/>
      <c r="NVO552" s="152"/>
      <c r="NVP552" s="152"/>
      <c r="NVQ552" s="152"/>
      <c r="NVR552" s="152"/>
      <c r="NVS552" s="152"/>
      <c r="NVT552" s="152"/>
      <c r="NVU552" s="152"/>
      <c r="NVV552" s="152"/>
      <c r="NVW552" s="152"/>
      <c r="NVX552" s="152"/>
      <c r="NVY552" s="152"/>
      <c r="NVZ552" s="152"/>
      <c r="NWA552" s="152"/>
      <c r="NWB552" s="152"/>
      <c r="NWC552" s="152"/>
      <c r="NWD552" s="152"/>
      <c r="NWE552" s="152"/>
      <c r="NWF552" s="152"/>
      <c r="NWG552" s="152"/>
      <c r="NWH552" s="152"/>
      <c r="NWI552" s="152"/>
      <c r="NWJ552" s="152"/>
      <c r="NWK552" s="152"/>
      <c r="NWL552" s="152"/>
      <c r="NWM552" s="152"/>
      <c r="NWN552" s="152"/>
      <c r="NWO552" s="152"/>
      <c r="NWP552" s="152"/>
      <c r="NWQ552" s="152"/>
      <c r="NWR552" s="152"/>
      <c r="NWS552" s="152"/>
      <c r="NWT552" s="152"/>
      <c r="NWU552" s="152"/>
      <c r="NWV552" s="152"/>
      <c r="NWW552" s="152"/>
      <c r="NWX552" s="152"/>
      <c r="NWY552" s="152"/>
      <c r="NWZ552" s="152"/>
      <c r="NXA552" s="152"/>
      <c r="NXB552" s="152"/>
      <c r="NXC552" s="152"/>
      <c r="NXD552" s="152"/>
      <c r="NXE552" s="152"/>
      <c r="NXF552" s="152"/>
      <c r="NXG552" s="152"/>
      <c r="NXH552" s="152"/>
      <c r="NXI552" s="152"/>
      <c r="NXJ552" s="152"/>
      <c r="NXK552" s="152"/>
      <c r="NXL552" s="152"/>
      <c r="NXM552" s="152"/>
      <c r="NXN552" s="152"/>
      <c r="NXO552" s="152"/>
      <c r="NXP552" s="152"/>
      <c r="NXQ552" s="152"/>
      <c r="NXR552" s="152"/>
      <c r="NXS552" s="152"/>
      <c r="NXT552" s="152"/>
      <c r="NXU552" s="152"/>
      <c r="NXV552" s="152"/>
      <c r="NXW552" s="152"/>
      <c r="NXX552" s="152"/>
      <c r="NXY552" s="152"/>
      <c r="NXZ552" s="152"/>
      <c r="NYA552" s="152"/>
      <c r="NYB552" s="152"/>
      <c r="NYC552" s="152"/>
      <c r="NYD552" s="152"/>
      <c r="NYE552" s="152"/>
      <c r="NYF552" s="152"/>
      <c r="NYG552" s="152"/>
      <c r="NYH552" s="152"/>
      <c r="NYI552" s="152"/>
      <c r="NYJ552" s="152"/>
      <c r="NYK552" s="152"/>
      <c r="NYL552" s="152"/>
      <c r="NYM552" s="152"/>
      <c r="NYN552" s="152"/>
      <c r="NYO552" s="152"/>
      <c r="NYP552" s="152"/>
      <c r="NYQ552" s="152"/>
      <c r="NYR552" s="152"/>
      <c r="NYS552" s="152"/>
      <c r="NYT552" s="152"/>
      <c r="NYU552" s="152"/>
      <c r="NYV552" s="152"/>
      <c r="NYW552" s="152"/>
      <c r="NYX552" s="152"/>
      <c r="NYY552" s="152"/>
      <c r="NYZ552" s="152"/>
      <c r="NZA552" s="152"/>
      <c r="NZB552" s="152"/>
      <c r="NZC552" s="152"/>
      <c r="NZD552" s="152"/>
      <c r="NZE552" s="152"/>
      <c r="NZF552" s="152"/>
      <c r="NZG552" s="152"/>
      <c r="NZH552" s="152"/>
      <c r="NZI552" s="152"/>
      <c r="NZJ552" s="152"/>
      <c r="NZK552" s="152"/>
      <c r="NZL552" s="152"/>
      <c r="NZM552" s="152"/>
      <c r="NZN552" s="152"/>
      <c r="NZO552" s="152"/>
      <c r="NZP552" s="152"/>
      <c r="NZQ552" s="152"/>
      <c r="NZR552" s="152"/>
      <c r="NZS552" s="152"/>
      <c r="NZT552" s="152"/>
      <c r="NZU552" s="152"/>
      <c r="NZV552" s="152"/>
      <c r="NZW552" s="152"/>
      <c r="NZX552" s="152"/>
      <c r="NZY552" s="152"/>
      <c r="NZZ552" s="152"/>
      <c r="OAA552" s="152"/>
      <c r="OAB552" s="152"/>
      <c r="OAC552" s="152"/>
      <c r="OAD552" s="152"/>
      <c r="OAE552" s="152"/>
      <c r="OAF552" s="152"/>
      <c r="OAG552" s="152"/>
      <c r="OAH552" s="152"/>
      <c r="OAI552" s="152"/>
      <c r="OAJ552" s="152"/>
      <c r="OAK552" s="152"/>
      <c r="OAL552" s="152"/>
      <c r="OAM552" s="152"/>
      <c r="OAN552" s="152"/>
      <c r="OAO552" s="152"/>
      <c r="OAP552" s="152"/>
      <c r="OAQ552" s="152"/>
      <c r="OAR552" s="152"/>
      <c r="OAS552" s="152"/>
      <c r="OAT552" s="152"/>
      <c r="OAU552" s="152"/>
      <c r="OAV552" s="152"/>
      <c r="OAW552" s="152"/>
      <c r="OAX552" s="152"/>
      <c r="OAY552" s="152"/>
      <c r="OAZ552" s="152"/>
      <c r="OBA552" s="152"/>
      <c r="OBB552" s="152"/>
      <c r="OBC552" s="152"/>
      <c r="OBD552" s="152"/>
      <c r="OBE552" s="152"/>
      <c r="OBF552" s="152"/>
      <c r="OBG552" s="152"/>
      <c r="OBH552" s="152"/>
      <c r="OBI552" s="152"/>
      <c r="OBJ552" s="152"/>
      <c r="OBK552" s="152"/>
      <c r="OBL552" s="152"/>
      <c r="OBM552" s="152"/>
      <c r="OBN552" s="152"/>
      <c r="OBO552" s="152"/>
      <c r="OBP552" s="152"/>
      <c r="OBQ552" s="152"/>
      <c r="OBR552" s="152"/>
      <c r="OBS552" s="152"/>
      <c r="OBT552" s="152"/>
      <c r="OBU552" s="152"/>
      <c r="OBV552" s="152"/>
      <c r="OBW552" s="152"/>
      <c r="OBX552" s="152"/>
      <c r="OBY552" s="152"/>
      <c r="OBZ552" s="152"/>
      <c r="OCA552" s="152"/>
      <c r="OCB552" s="152"/>
      <c r="OCC552" s="152"/>
      <c r="OCD552" s="152"/>
      <c r="OCE552" s="152"/>
      <c r="OCF552" s="152"/>
      <c r="OCG552" s="152"/>
      <c r="OCH552" s="152"/>
      <c r="OCI552" s="152"/>
      <c r="OCJ552" s="152"/>
      <c r="OCK552" s="152"/>
      <c r="OCL552" s="152"/>
      <c r="OCM552" s="152"/>
      <c r="OCN552" s="152"/>
      <c r="OCO552" s="152"/>
      <c r="OCP552" s="152"/>
      <c r="OCQ552" s="152"/>
      <c r="OCR552" s="152"/>
      <c r="OCS552" s="152"/>
      <c r="OCT552" s="152"/>
      <c r="OCU552" s="152"/>
      <c r="OCV552" s="152"/>
      <c r="OCW552" s="152"/>
      <c r="OCX552" s="152"/>
      <c r="OCY552" s="152"/>
      <c r="OCZ552" s="152"/>
      <c r="ODA552" s="152"/>
      <c r="ODB552" s="152"/>
      <c r="ODC552" s="152"/>
      <c r="ODD552" s="152"/>
      <c r="ODE552" s="152"/>
      <c r="ODF552" s="152"/>
      <c r="ODG552" s="152"/>
      <c r="ODH552" s="152"/>
      <c r="ODI552" s="152"/>
      <c r="ODJ552" s="152"/>
      <c r="ODK552" s="152"/>
      <c r="ODL552" s="152"/>
      <c r="ODM552" s="152"/>
      <c r="ODN552" s="152"/>
      <c r="ODO552" s="152"/>
      <c r="ODP552" s="152"/>
      <c r="ODQ552" s="152"/>
      <c r="ODR552" s="152"/>
      <c r="ODS552" s="152"/>
      <c r="ODT552" s="152"/>
      <c r="ODU552" s="152"/>
      <c r="ODV552" s="152"/>
      <c r="ODW552" s="152"/>
      <c r="ODX552" s="152"/>
      <c r="ODY552" s="152"/>
      <c r="ODZ552" s="152"/>
      <c r="OEA552" s="152"/>
      <c r="OEB552" s="152"/>
      <c r="OEC552" s="152"/>
      <c r="OED552" s="152"/>
      <c r="OEE552" s="152"/>
      <c r="OEF552" s="152"/>
      <c r="OEG552" s="152"/>
      <c r="OEH552" s="152"/>
      <c r="OEI552" s="152"/>
      <c r="OEJ552" s="152"/>
      <c r="OEK552" s="152"/>
      <c r="OEL552" s="152"/>
      <c r="OEM552" s="152"/>
      <c r="OEN552" s="152"/>
      <c r="OEO552" s="152"/>
      <c r="OEP552" s="152"/>
      <c r="OEQ552" s="152"/>
      <c r="OER552" s="152"/>
      <c r="OES552" s="152"/>
      <c r="OET552" s="152"/>
      <c r="OEU552" s="152"/>
      <c r="OEV552" s="152"/>
      <c r="OEW552" s="152"/>
      <c r="OEX552" s="152"/>
      <c r="OEY552" s="152"/>
      <c r="OEZ552" s="152"/>
      <c r="OFA552" s="152"/>
      <c r="OFB552" s="152"/>
      <c r="OFC552" s="152"/>
      <c r="OFD552" s="152"/>
      <c r="OFE552" s="152"/>
      <c r="OFF552" s="152"/>
      <c r="OFG552" s="152"/>
      <c r="OFH552" s="152"/>
      <c r="OFI552" s="152"/>
      <c r="OFJ552" s="152"/>
      <c r="OFK552" s="152"/>
      <c r="OFL552" s="152"/>
      <c r="OFM552" s="152"/>
      <c r="OFN552" s="152"/>
      <c r="OFO552" s="152"/>
      <c r="OFP552" s="152"/>
      <c r="OFQ552" s="152"/>
      <c r="OFR552" s="152"/>
      <c r="OFS552" s="152"/>
      <c r="OFT552" s="152"/>
      <c r="OFU552" s="152"/>
      <c r="OFV552" s="152"/>
      <c r="OFW552" s="152"/>
      <c r="OFX552" s="152"/>
      <c r="OFY552" s="152"/>
      <c r="OFZ552" s="152"/>
      <c r="OGA552" s="152"/>
      <c r="OGB552" s="152"/>
      <c r="OGC552" s="152"/>
      <c r="OGD552" s="152"/>
      <c r="OGE552" s="152"/>
      <c r="OGF552" s="152"/>
      <c r="OGG552" s="152"/>
      <c r="OGH552" s="152"/>
      <c r="OGI552" s="152"/>
      <c r="OGJ552" s="152"/>
      <c r="OGK552" s="152"/>
      <c r="OGL552" s="152"/>
      <c r="OGM552" s="152"/>
      <c r="OGN552" s="152"/>
      <c r="OGO552" s="152"/>
      <c r="OGP552" s="152"/>
      <c r="OGQ552" s="152"/>
      <c r="OGR552" s="152"/>
      <c r="OGS552" s="152"/>
      <c r="OGT552" s="152"/>
      <c r="OGU552" s="152"/>
      <c r="OGV552" s="152"/>
      <c r="OGW552" s="152"/>
      <c r="OGX552" s="152"/>
      <c r="OGY552" s="152"/>
      <c r="OGZ552" s="152"/>
      <c r="OHA552" s="152"/>
      <c r="OHB552" s="152"/>
      <c r="OHC552" s="152"/>
      <c r="OHD552" s="152"/>
      <c r="OHE552" s="152"/>
      <c r="OHF552" s="152"/>
      <c r="OHG552" s="152"/>
      <c r="OHH552" s="152"/>
      <c r="OHI552" s="152"/>
      <c r="OHJ552" s="152"/>
      <c r="OHK552" s="152"/>
      <c r="OHL552" s="152"/>
      <c r="OHM552" s="152"/>
      <c r="OHN552" s="152"/>
      <c r="OHO552" s="152"/>
      <c r="OHP552" s="152"/>
      <c r="OHQ552" s="152"/>
      <c r="OHR552" s="152"/>
      <c r="OHS552" s="152"/>
      <c r="OHT552" s="152"/>
      <c r="OHU552" s="152"/>
      <c r="OHV552" s="152"/>
      <c r="OHW552" s="152"/>
      <c r="OHX552" s="152"/>
      <c r="OHY552" s="152"/>
      <c r="OHZ552" s="152"/>
      <c r="OIA552" s="152"/>
      <c r="OIB552" s="152"/>
      <c r="OIC552" s="152"/>
      <c r="OID552" s="152"/>
      <c r="OIE552" s="152"/>
      <c r="OIF552" s="152"/>
      <c r="OIG552" s="152"/>
      <c r="OIH552" s="152"/>
      <c r="OII552" s="152"/>
      <c r="OIJ552" s="152"/>
      <c r="OIK552" s="152"/>
      <c r="OIL552" s="152"/>
      <c r="OIM552" s="152"/>
      <c r="OIN552" s="152"/>
      <c r="OIO552" s="152"/>
      <c r="OIP552" s="152"/>
      <c r="OIQ552" s="152"/>
      <c r="OIR552" s="152"/>
      <c r="OIS552" s="152"/>
      <c r="OIT552" s="152"/>
      <c r="OIU552" s="152"/>
      <c r="OIV552" s="152"/>
      <c r="OIW552" s="152"/>
      <c r="OIX552" s="152"/>
      <c r="OIY552" s="152"/>
      <c r="OIZ552" s="152"/>
      <c r="OJA552" s="152"/>
      <c r="OJB552" s="152"/>
      <c r="OJC552" s="152"/>
      <c r="OJD552" s="152"/>
      <c r="OJE552" s="152"/>
      <c r="OJF552" s="152"/>
      <c r="OJG552" s="152"/>
      <c r="OJH552" s="152"/>
      <c r="OJI552" s="152"/>
      <c r="OJJ552" s="152"/>
      <c r="OJK552" s="152"/>
      <c r="OJL552" s="152"/>
      <c r="OJM552" s="152"/>
      <c r="OJN552" s="152"/>
      <c r="OJO552" s="152"/>
      <c r="OJP552" s="152"/>
      <c r="OJQ552" s="152"/>
      <c r="OJR552" s="152"/>
      <c r="OJS552" s="152"/>
      <c r="OJT552" s="152"/>
      <c r="OJU552" s="152"/>
      <c r="OJV552" s="152"/>
      <c r="OJW552" s="152"/>
      <c r="OJX552" s="152"/>
      <c r="OJY552" s="152"/>
      <c r="OJZ552" s="152"/>
      <c r="OKA552" s="152"/>
      <c r="OKB552" s="152"/>
      <c r="OKC552" s="152"/>
      <c r="OKD552" s="152"/>
      <c r="OKE552" s="152"/>
      <c r="OKF552" s="152"/>
      <c r="OKG552" s="152"/>
      <c r="OKH552" s="152"/>
      <c r="OKI552" s="152"/>
      <c r="OKJ552" s="152"/>
      <c r="OKK552" s="152"/>
      <c r="OKL552" s="152"/>
      <c r="OKM552" s="152"/>
      <c r="OKN552" s="152"/>
      <c r="OKO552" s="152"/>
      <c r="OKP552" s="152"/>
      <c r="OKQ552" s="152"/>
      <c r="OKR552" s="152"/>
      <c r="OKS552" s="152"/>
      <c r="OKT552" s="152"/>
      <c r="OKU552" s="152"/>
      <c r="OKV552" s="152"/>
      <c r="OKW552" s="152"/>
      <c r="OKX552" s="152"/>
      <c r="OKY552" s="152"/>
      <c r="OKZ552" s="152"/>
      <c r="OLA552" s="152"/>
      <c r="OLB552" s="152"/>
      <c r="OLC552" s="152"/>
      <c r="OLD552" s="152"/>
      <c r="OLE552" s="152"/>
      <c r="OLF552" s="152"/>
      <c r="OLG552" s="152"/>
      <c r="OLH552" s="152"/>
      <c r="OLI552" s="152"/>
      <c r="OLJ552" s="152"/>
      <c r="OLK552" s="152"/>
      <c r="OLL552" s="152"/>
      <c r="OLM552" s="152"/>
      <c r="OLN552" s="152"/>
      <c r="OLO552" s="152"/>
      <c r="OLP552" s="152"/>
      <c r="OLQ552" s="152"/>
      <c r="OLR552" s="152"/>
      <c r="OLS552" s="152"/>
      <c r="OLT552" s="152"/>
      <c r="OLU552" s="152"/>
      <c r="OLV552" s="152"/>
      <c r="OLW552" s="152"/>
      <c r="OLX552" s="152"/>
      <c r="OLY552" s="152"/>
      <c r="OLZ552" s="152"/>
      <c r="OMA552" s="152"/>
      <c r="OMB552" s="152"/>
      <c r="OMC552" s="152"/>
      <c r="OMD552" s="152"/>
      <c r="OME552" s="152"/>
      <c r="OMF552" s="152"/>
      <c r="OMG552" s="152"/>
      <c r="OMH552" s="152"/>
      <c r="OMI552" s="152"/>
      <c r="OMJ552" s="152"/>
      <c r="OMK552" s="152"/>
      <c r="OML552" s="152"/>
      <c r="OMM552" s="152"/>
      <c r="OMN552" s="152"/>
      <c r="OMO552" s="152"/>
      <c r="OMP552" s="152"/>
      <c r="OMQ552" s="152"/>
      <c r="OMR552" s="152"/>
      <c r="OMS552" s="152"/>
      <c r="OMT552" s="152"/>
      <c r="OMU552" s="152"/>
      <c r="OMV552" s="152"/>
      <c r="OMW552" s="152"/>
      <c r="OMX552" s="152"/>
      <c r="OMY552" s="152"/>
      <c r="OMZ552" s="152"/>
      <c r="ONA552" s="152"/>
      <c r="ONB552" s="152"/>
      <c r="ONC552" s="152"/>
      <c r="OND552" s="152"/>
      <c r="ONE552" s="152"/>
      <c r="ONF552" s="152"/>
      <c r="ONG552" s="152"/>
      <c r="ONH552" s="152"/>
      <c r="ONI552" s="152"/>
      <c r="ONJ552" s="152"/>
      <c r="ONK552" s="152"/>
      <c r="ONL552" s="152"/>
      <c r="ONM552" s="152"/>
      <c r="ONN552" s="152"/>
      <c r="ONO552" s="152"/>
      <c r="ONP552" s="152"/>
      <c r="ONQ552" s="152"/>
      <c r="ONR552" s="152"/>
      <c r="ONS552" s="152"/>
      <c r="ONT552" s="152"/>
      <c r="ONU552" s="152"/>
      <c r="ONV552" s="152"/>
      <c r="ONW552" s="152"/>
      <c r="ONX552" s="152"/>
      <c r="ONY552" s="152"/>
      <c r="ONZ552" s="152"/>
      <c r="OOA552" s="152"/>
      <c r="OOB552" s="152"/>
      <c r="OOC552" s="152"/>
      <c r="OOD552" s="152"/>
      <c r="OOE552" s="152"/>
      <c r="OOF552" s="152"/>
      <c r="OOG552" s="152"/>
      <c r="OOH552" s="152"/>
      <c r="OOI552" s="152"/>
      <c r="OOJ552" s="152"/>
      <c r="OOK552" s="152"/>
      <c r="OOL552" s="152"/>
      <c r="OOM552" s="152"/>
      <c r="OON552" s="152"/>
      <c r="OOO552" s="152"/>
      <c r="OOP552" s="152"/>
      <c r="OOQ552" s="152"/>
      <c r="OOR552" s="152"/>
      <c r="OOS552" s="152"/>
      <c r="OOT552" s="152"/>
      <c r="OOU552" s="152"/>
      <c r="OOV552" s="152"/>
      <c r="OOW552" s="152"/>
      <c r="OOX552" s="152"/>
      <c r="OOY552" s="152"/>
      <c r="OOZ552" s="152"/>
      <c r="OPA552" s="152"/>
      <c r="OPB552" s="152"/>
      <c r="OPC552" s="152"/>
      <c r="OPD552" s="152"/>
      <c r="OPE552" s="152"/>
      <c r="OPF552" s="152"/>
      <c r="OPG552" s="152"/>
      <c r="OPH552" s="152"/>
      <c r="OPI552" s="152"/>
      <c r="OPJ552" s="152"/>
      <c r="OPK552" s="152"/>
      <c r="OPL552" s="152"/>
      <c r="OPM552" s="152"/>
      <c r="OPN552" s="152"/>
      <c r="OPO552" s="152"/>
      <c r="OPP552" s="152"/>
      <c r="OPQ552" s="152"/>
      <c r="OPR552" s="152"/>
      <c r="OPS552" s="152"/>
      <c r="OPT552" s="152"/>
      <c r="OPU552" s="152"/>
      <c r="OPV552" s="152"/>
      <c r="OPW552" s="152"/>
      <c r="OPX552" s="152"/>
      <c r="OPY552" s="152"/>
      <c r="OPZ552" s="152"/>
      <c r="OQA552" s="152"/>
      <c r="OQB552" s="152"/>
      <c r="OQC552" s="152"/>
      <c r="OQD552" s="152"/>
      <c r="OQE552" s="152"/>
      <c r="OQF552" s="152"/>
      <c r="OQG552" s="152"/>
      <c r="OQH552" s="152"/>
      <c r="OQI552" s="152"/>
      <c r="OQJ552" s="152"/>
      <c r="OQK552" s="152"/>
      <c r="OQL552" s="152"/>
      <c r="OQM552" s="152"/>
      <c r="OQN552" s="152"/>
      <c r="OQO552" s="152"/>
      <c r="OQP552" s="152"/>
      <c r="OQQ552" s="152"/>
      <c r="OQR552" s="152"/>
      <c r="OQS552" s="152"/>
      <c r="OQT552" s="152"/>
      <c r="OQU552" s="152"/>
      <c r="OQV552" s="152"/>
      <c r="OQW552" s="152"/>
      <c r="OQX552" s="152"/>
      <c r="OQY552" s="152"/>
      <c r="OQZ552" s="152"/>
      <c r="ORA552" s="152"/>
      <c r="ORB552" s="152"/>
      <c r="ORC552" s="152"/>
      <c r="ORD552" s="152"/>
      <c r="ORE552" s="152"/>
      <c r="ORF552" s="152"/>
      <c r="ORG552" s="152"/>
      <c r="ORH552" s="152"/>
      <c r="ORI552" s="152"/>
      <c r="ORJ552" s="152"/>
      <c r="ORK552" s="152"/>
      <c r="ORL552" s="152"/>
      <c r="ORM552" s="152"/>
      <c r="ORN552" s="152"/>
      <c r="ORO552" s="152"/>
      <c r="ORP552" s="152"/>
      <c r="ORQ552" s="152"/>
      <c r="ORR552" s="152"/>
      <c r="ORS552" s="152"/>
      <c r="ORT552" s="152"/>
      <c r="ORU552" s="152"/>
      <c r="ORV552" s="152"/>
      <c r="ORW552" s="152"/>
      <c r="ORX552" s="152"/>
      <c r="ORY552" s="152"/>
      <c r="ORZ552" s="152"/>
      <c r="OSA552" s="152"/>
      <c r="OSB552" s="152"/>
      <c r="OSC552" s="152"/>
      <c r="OSD552" s="152"/>
      <c r="OSE552" s="152"/>
      <c r="OSF552" s="152"/>
      <c r="OSG552" s="152"/>
      <c r="OSH552" s="152"/>
      <c r="OSI552" s="152"/>
      <c r="OSJ552" s="152"/>
      <c r="OSK552" s="152"/>
      <c r="OSL552" s="152"/>
      <c r="OSM552" s="152"/>
      <c r="OSN552" s="152"/>
      <c r="OSO552" s="152"/>
      <c r="OSP552" s="152"/>
      <c r="OSQ552" s="152"/>
      <c r="OSR552" s="152"/>
      <c r="OSS552" s="152"/>
      <c r="OST552" s="152"/>
      <c r="OSU552" s="152"/>
      <c r="OSV552" s="152"/>
      <c r="OSW552" s="152"/>
      <c r="OSX552" s="152"/>
      <c r="OSY552" s="152"/>
      <c r="OSZ552" s="152"/>
      <c r="OTA552" s="152"/>
      <c r="OTB552" s="152"/>
      <c r="OTC552" s="152"/>
      <c r="OTD552" s="152"/>
      <c r="OTE552" s="152"/>
      <c r="OTF552" s="152"/>
      <c r="OTG552" s="152"/>
      <c r="OTH552" s="152"/>
      <c r="OTI552" s="152"/>
      <c r="OTJ552" s="152"/>
      <c r="OTK552" s="152"/>
      <c r="OTL552" s="152"/>
      <c r="OTM552" s="152"/>
      <c r="OTN552" s="152"/>
      <c r="OTO552" s="152"/>
      <c r="OTP552" s="152"/>
      <c r="OTQ552" s="152"/>
      <c r="OTR552" s="152"/>
      <c r="OTS552" s="152"/>
      <c r="OTT552" s="152"/>
      <c r="OTU552" s="152"/>
      <c r="OTV552" s="152"/>
      <c r="OTW552" s="152"/>
      <c r="OTX552" s="152"/>
      <c r="OTY552" s="152"/>
      <c r="OTZ552" s="152"/>
      <c r="OUA552" s="152"/>
      <c r="OUB552" s="152"/>
      <c r="OUC552" s="152"/>
      <c r="OUD552" s="152"/>
      <c r="OUE552" s="152"/>
      <c r="OUF552" s="152"/>
      <c r="OUG552" s="152"/>
      <c r="OUH552" s="152"/>
      <c r="OUI552" s="152"/>
      <c r="OUJ552" s="152"/>
      <c r="OUK552" s="152"/>
      <c r="OUL552" s="152"/>
      <c r="OUM552" s="152"/>
      <c r="OUN552" s="152"/>
      <c r="OUO552" s="152"/>
      <c r="OUP552" s="152"/>
      <c r="OUQ552" s="152"/>
      <c r="OUR552" s="152"/>
      <c r="OUS552" s="152"/>
      <c r="OUT552" s="152"/>
      <c r="OUU552" s="152"/>
      <c r="OUV552" s="152"/>
      <c r="OUW552" s="152"/>
      <c r="OUX552" s="152"/>
      <c r="OUY552" s="152"/>
      <c r="OUZ552" s="152"/>
      <c r="OVA552" s="152"/>
      <c r="OVB552" s="152"/>
      <c r="OVC552" s="152"/>
      <c r="OVD552" s="152"/>
      <c r="OVE552" s="152"/>
      <c r="OVF552" s="152"/>
      <c r="OVG552" s="152"/>
      <c r="OVH552" s="152"/>
      <c r="OVI552" s="152"/>
      <c r="OVJ552" s="152"/>
      <c r="OVK552" s="152"/>
      <c r="OVL552" s="152"/>
      <c r="OVM552" s="152"/>
      <c r="OVN552" s="152"/>
      <c r="OVO552" s="152"/>
      <c r="OVP552" s="152"/>
      <c r="OVQ552" s="152"/>
      <c r="OVR552" s="152"/>
      <c r="OVS552" s="152"/>
      <c r="OVT552" s="152"/>
      <c r="OVU552" s="152"/>
      <c r="OVV552" s="152"/>
      <c r="OVW552" s="152"/>
      <c r="OVX552" s="152"/>
      <c r="OVY552" s="152"/>
      <c r="OVZ552" s="152"/>
      <c r="OWA552" s="152"/>
      <c r="OWB552" s="152"/>
      <c r="OWC552" s="152"/>
      <c r="OWD552" s="152"/>
      <c r="OWE552" s="152"/>
      <c r="OWF552" s="152"/>
      <c r="OWG552" s="152"/>
      <c r="OWH552" s="152"/>
      <c r="OWI552" s="152"/>
      <c r="OWJ552" s="152"/>
      <c r="OWK552" s="152"/>
      <c r="OWL552" s="152"/>
      <c r="OWM552" s="152"/>
      <c r="OWN552" s="152"/>
      <c r="OWO552" s="152"/>
      <c r="OWP552" s="152"/>
      <c r="OWQ552" s="152"/>
      <c r="OWR552" s="152"/>
      <c r="OWS552" s="152"/>
      <c r="OWT552" s="152"/>
      <c r="OWU552" s="152"/>
      <c r="OWV552" s="152"/>
      <c r="OWW552" s="152"/>
      <c r="OWX552" s="152"/>
      <c r="OWY552" s="152"/>
      <c r="OWZ552" s="152"/>
      <c r="OXA552" s="152"/>
      <c r="OXB552" s="152"/>
      <c r="OXC552" s="152"/>
      <c r="OXD552" s="152"/>
      <c r="OXE552" s="152"/>
      <c r="OXF552" s="152"/>
      <c r="OXG552" s="152"/>
      <c r="OXH552" s="152"/>
      <c r="OXI552" s="152"/>
      <c r="OXJ552" s="152"/>
      <c r="OXK552" s="152"/>
      <c r="OXL552" s="152"/>
      <c r="OXM552" s="152"/>
      <c r="OXN552" s="152"/>
      <c r="OXO552" s="152"/>
      <c r="OXP552" s="152"/>
      <c r="OXQ552" s="152"/>
      <c r="OXR552" s="152"/>
      <c r="OXS552" s="152"/>
      <c r="OXT552" s="152"/>
      <c r="OXU552" s="152"/>
      <c r="OXV552" s="152"/>
      <c r="OXW552" s="152"/>
      <c r="OXX552" s="152"/>
      <c r="OXY552" s="152"/>
      <c r="OXZ552" s="152"/>
      <c r="OYA552" s="152"/>
      <c r="OYB552" s="152"/>
      <c r="OYC552" s="152"/>
      <c r="OYD552" s="152"/>
      <c r="OYE552" s="152"/>
      <c r="OYF552" s="152"/>
      <c r="OYG552" s="152"/>
      <c r="OYH552" s="152"/>
      <c r="OYI552" s="152"/>
      <c r="OYJ552" s="152"/>
      <c r="OYK552" s="152"/>
      <c r="OYL552" s="152"/>
      <c r="OYM552" s="152"/>
      <c r="OYN552" s="152"/>
      <c r="OYO552" s="152"/>
      <c r="OYP552" s="152"/>
      <c r="OYQ552" s="152"/>
      <c r="OYR552" s="152"/>
      <c r="OYS552" s="152"/>
      <c r="OYT552" s="152"/>
      <c r="OYU552" s="152"/>
      <c r="OYV552" s="152"/>
      <c r="OYW552" s="152"/>
      <c r="OYX552" s="152"/>
      <c r="OYY552" s="152"/>
      <c r="OYZ552" s="152"/>
      <c r="OZA552" s="152"/>
      <c r="OZB552" s="152"/>
      <c r="OZC552" s="152"/>
      <c r="OZD552" s="152"/>
      <c r="OZE552" s="152"/>
      <c r="OZF552" s="152"/>
      <c r="OZG552" s="152"/>
      <c r="OZH552" s="152"/>
      <c r="OZI552" s="152"/>
      <c r="OZJ552" s="152"/>
      <c r="OZK552" s="152"/>
      <c r="OZL552" s="152"/>
      <c r="OZM552" s="152"/>
      <c r="OZN552" s="152"/>
      <c r="OZO552" s="152"/>
      <c r="OZP552" s="152"/>
      <c r="OZQ552" s="152"/>
      <c r="OZR552" s="152"/>
      <c r="OZS552" s="152"/>
      <c r="OZT552" s="152"/>
      <c r="OZU552" s="152"/>
      <c r="OZV552" s="152"/>
      <c r="OZW552" s="152"/>
      <c r="OZX552" s="152"/>
      <c r="OZY552" s="152"/>
      <c r="OZZ552" s="152"/>
      <c r="PAA552" s="152"/>
      <c r="PAB552" s="152"/>
      <c r="PAC552" s="152"/>
      <c r="PAD552" s="152"/>
      <c r="PAE552" s="152"/>
      <c r="PAF552" s="152"/>
      <c r="PAG552" s="152"/>
      <c r="PAH552" s="152"/>
      <c r="PAI552" s="152"/>
      <c r="PAJ552" s="152"/>
      <c r="PAK552" s="152"/>
      <c r="PAL552" s="152"/>
      <c r="PAM552" s="152"/>
      <c r="PAN552" s="152"/>
      <c r="PAO552" s="152"/>
      <c r="PAP552" s="152"/>
      <c r="PAQ552" s="152"/>
      <c r="PAR552" s="152"/>
      <c r="PAS552" s="152"/>
      <c r="PAT552" s="152"/>
      <c r="PAU552" s="152"/>
      <c r="PAV552" s="152"/>
      <c r="PAW552" s="152"/>
      <c r="PAX552" s="152"/>
      <c r="PAY552" s="152"/>
      <c r="PAZ552" s="152"/>
      <c r="PBA552" s="152"/>
      <c r="PBB552" s="152"/>
      <c r="PBC552" s="152"/>
      <c r="PBD552" s="152"/>
      <c r="PBE552" s="152"/>
      <c r="PBF552" s="152"/>
      <c r="PBG552" s="152"/>
      <c r="PBH552" s="152"/>
      <c r="PBI552" s="152"/>
      <c r="PBJ552" s="152"/>
      <c r="PBK552" s="152"/>
      <c r="PBL552" s="152"/>
      <c r="PBM552" s="152"/>
      <c r="PBN552" s="152"/>
      <c r="PBO552" s="152"/>
      <c r="PBP552" s="152"/>
      <c r="PBQ552" s="152"/>
      <c r="PBR552" s="152"/>
      <c r="PBS552" s="152"/>
      <c r="PBT552" s="152"/>
      <c r="PBU552" s="152"/>
      <c r="PBV552" s="152"/>
      <c r="PBW552" s="152"/>
      <c r="PBX552" s="152"/>
      <c r="PBY552" s="152"/>
      <c r="PBZ552" s="152"/>
      <c r="PCA552" s="152"/>
      <c r="PCB552" s="152"/>
      <c r="PCC552" s="152"/>
      <c r="PCD552" s="152"/>
      <c r="PCE552" s="152"/>
      <c r="PCF552" s="152"/>
      <c r="PCG552" s="152"/>
      <c r="PCH552" s="152"/>
      <c r="PCI552" s="152"/>
      <c r="PCJ552" s="152"/>
      <c r="PCK552" s="152"/>
      <c r="PCL552" s="152"/>
      <c r="PCM552" s="152"/>
      <c r="PCN552" s="152"/>
      <c r="PCO552" s="152"/>
      <c r="PCP552" s="152"/>
      <c r="PCQ552" s="152"/>
      <c r="PCR552" s="152"/>
      <c r="PCS552" s="152"/>
      <c r="PCT552" s="152"/>
      <c r="PCU552" s="152"/>
      <c r="PCV552" s="152"/>
      <c r="PCW552" s="152"/>
      <c r="PCX552" s="152"/>
      <c r="PCY552" s="152"/>
      <c r="PCZ552" s="152"/>
      <c r="PDA552" s="152"/>
      <c r="PDB552" s="152"/>
      <c r="PDC552" s="152"/>
      <c r="PDD552" s="152"/>
      <c r="PDE552" s="152"/>
      <c r="PDF552" s="152"/>
      <c r="PDG552" s="152"/>
      <c r="PDH552" s="152"/>
      <c r="PDI552" s="152"/>
      <c r="PDJ552" s="152"/>
      <c r="PDK552" s="152"/>
      <c r="PDL552" s="152"/>
      <c r="PDM552" s="152"/>
      <c r="PDN552" s="152"/>
      <c r="PDO552" s="152"/>
      <c r="PDP552" s="152"/>
      <c r="PDQ552" s="152"/>
      <c r="PDR552" s="152"/>
      <c r="PDS552" s="152"/>
      <c r="PDT552" s="152"/>
      <c r="PDU552" s="152"/>
      <c r="PDV552" s="152"/>
      <c r="PDW552" s="152"/>
      <c r="PDX552" s="152"/>
      <c r="PDY552" s="152"/>
      <c r="PDZ552" s="152"/>
      <c r="PEA552" s="152"/>
      <c r="PEB552" s="152"/>
      <c r="PEC552" s="152"/>
      <c r="PED552" s="152"/>
      <c r="PEE552" s="152"/>
      <c r="PEF552" s="152"/>
      <c r="PEG552" s="152"/>
      <c r="PEH552" s="152"/>
      <c r="PEI552" s="152"/>
      <c r="PEJ552" s="152"/>
      <c r="PEK552" s="152"/>
      <c r="PEL552" s="152"/>
      <c r="PEM552" s="152"/>
      <c r="PEN552" s="152"/>
      <c r="PEO552" s="152"/>
      <c r="PEP552" s="152"/>
      <c r="PEQ552" s="152"/>
      <c r="PER552" s="152"/>
      <c r="PES552" s="152"/>
      <c r="PET552" s="152"/>
      <c r="PEU552" s="152"/>
      <c r="PEV552" s="152"/>
      <c r="PEW552" s="152"/>
      <c r="PEX552" s="152"/>
      <c r="PEY552" s="152"/>
      <c r="PEZ552" s="152"/>
      <c r="PFA552" s="152"/>
      <c r="PFB552" s="152"/>
      <c r="PFC552" s="152"/>
      <c r="PFD552" s="152"/>
      <c r="PFE552" s="152"/>
      <c r="PFF552" s="152"/>
      <c r="PFG552" s="152"/>
      <c r="PFH552" s="152"/>
      <c r="PFI552" s="152"/>
      <c r="PFJ552" s="152"/>
      <c r="PFK552" s="152"/>
      <c r="PFL552" s="152"/>
      <c r="PFM552" s="152"/>
      <c r="PFN552" s="152"/>
      <c r="PFO552" s="152"/>
      <c r="PFP552" s="152"/>
      <c r="PFQ552" s="152"/>
      <c r="PFR552" s="152"/>
      <c r="PFS552" s="152"/>
      <c r="PFT552" s="152"/>
      <c r="PFU552" s="152"/>
      <c r="PFV552" s="152"/>
      <c r="PFW552" s="152"/>
      <c r="PFX552" s="152"/>
      <c r="PFY552" s="152"/>
      <c r="PFZ552" s="152"/>
      <c r="PGA552" s="152"/>
      <c r="PGB552" s="152"/>
      <c r="PGC552" s="152"/>
      <c r="PGD552" s="152"/>
      <c r="PGE552" s="152"/>
      <c r="PGF552" s="152"/>
      <c r="PGG552" s="152"/>
      <c r="PGH552" s="152"/>
      <c r="PGI552" s="152"/>
      <c r="PGJ552" s="152"/>
      <c r="PGK552" s="152"/>
      <c r="PGL552" s="152"/>
      <c r="PGM552" s="152"/>
      <c r="PGN552" s="152"/>
      <c r="PGO552" s="152"/>
      <c r="PGP552" s="152"/>
      <c r="PGQ552" s="152"/>
      <c r="PGR552" s="152"/>
      <c r="PGS552" s="152"/>
      <c r="PGT552" s="152"/>
      <c r="PGU552" s="152"/>
      <c r="PGV552" s="152"/>
      <c r="PGW552" s="152"/>
      <c r="PGX552" s="152"/>
      <c r="PGY552" s="152"/>
      <c r="PGZ552" s="152"/>
      <c r="PHA552" s="152"/>
      <c r="PHB552" s="152"/>
      <c r="PHC552" s="152"/>
      <c r="PHD552" s="152"/>
      <c r="PHE552" s="152"/>
      <c r="PHF552" s="152"/>
      <c r="PHG552" s="152"/>
      <c r="PHH552" s="152"/>
      <c r="PHI552" s="152"/>
      <c r="PHJ552" s="152"/>
      <c r="PHK552" s="152"/>
      <c r="PHL552" s="152"/>
      <c r="PHM552" s="152"/>
      <c r="PHN552" s="152"/>
      <c r="PHO552" s="152"/>
      <c r="PHP552" s="152"/>
      <c r="PHQ552" s="152"/>
      <c r="PHR552" s="152"/>
      <c r="PHS552" s="152"/>
      <c r="PHT552" s="152"/>
      <c r="PHU552" s="152"/>
      <c r="PHV552" s="152"/>
      <c r="PHW552" s="152"/>
      <c r="PHX552" s="152"/>
      <c r="PHY552" s="152"/>
      <c r="PHZ552" s="152"/>
      <c r="PIA552" s="152"/>
      <c r="PIB552" s="152"/>
      <c r="PIC552" s="152"/>
      <c r="PID552" s="152"/>
      <c r="PIE552" s="152"/>
      <c r="PIF552" s="152"/>
      <c r="PIG552" s="152"/>
      <c r="PIH552" s="152"/>
      <c r="PII552" s="152"/>
      <c r="PIJ552" s="152"/>
      <c r="PIK552" s="152"/>
      <c r="PIL552" s="152"/>
      <c r="PIM552" s="152"/>
      <c r="PIN552" s="152"/>
      <c r="PIO552" s="152"/>
      <c r="PIP552" s="152"/>
      <c r="PIQ552" s="152"/>
      <c r="PIR552" s="152"/>
      <c r="PIS552" s="152"/>
      <c r="PIT552" s="152"/>
      <c r="PIU552" s="152"/>
      <c r="PIV552" s="152"/>
      <c r="PIW552" s="152"/>
      <c r="PIX552" s="152"/>
      <c r="PIY552" s="152"/>
      <c r="PIZ552" s="152"/>
      <c r="PJA552" s="152"/>
      <c r="PJB552" s="152"/>
      <c r="PJC552" s="152"/>
      <c r="PJD552" s="152"/>
      <c r="PJE552" s="152"/>
      <c r="PJF552" s="152"/>
      <c r="PJG552" s="152"/>
      <c r="PJH552" s="152"/>
      <c r="PJI552" s="152"/>
      <c r="PJJ552" s="152"/>
      <c r="PJK552" s="152"/>
      <c r="PJL552" s="152"/>
      <c r="PJM552" s="152"/>
      <c r="PJN552" s="152"/>
      <c r="PJO552" s="152"/>
      <c r="PJP552" s="152"/>
      <c r="PJQ552" s="152"/>
      <c r="PJR552" s="152"/>
      <c r="PJS552" s="152"/>
      <c r="PJT552" s="152"/>
      <c r="PJU552" s="152"/>
      <c r="PJV552" s="152"/>
      <c r="PJW552" s="152"/>
      <c r="PJX552" s="152"/>
      <c r="PJY552" s="152"/>
      <c r="PJZ552" s="152"/>
      <c r="PKA552" s="152"/>
      <c r="PKB552" s="152"/>
      <c r="PKC552" s="152"/>
      <c r="PKD552" s="152"/>
      <c r="PKE552" s="152"/>
      <c r="PKF552" s="152"/>
      <c r="PKG552" s="152"/>
      <c r="PKH552" s="152"/>
      <c r="PKI552" s="152"/>
      <c r="PKJ552" s="152"/>
      <c r="PKK552" s="152"/>
      <c r="PKL552" s="152"/>
      <c r="PKM552" s="152"/>
      <c r="PKN552" s="152"/>
      <c r="PKO552" s="152"/>
      <c r="PKP552" s="152"/>
      <c r="PKQ552" s="152"/>
      <c r="PKR552" s="152"/>
      <c r="PKS552" s="152"/>
      <c r="PKT552" s="152"/>
      <c r="PKU552" s="152"/>
      <c r="PKV552" s="152"/>
      <c r="PKW552" s="152"/>
      <c r="PKX552" s="152"/>
      <c r="PKY552" s="152"/>
      <c r="PKZ552" s="152"/>
      <c r="PLA552" s="152"/>
      <c r="PLB552" s="152"/>
      <c r="PLC552" s="152"/>
      <c r="PLD552" s="152"/>
      <c r="PLE552" s="152"/>
      <c r="PLF552" s="152"/>
      <c r="PLG552" s="152"/>
      <c r="PLH552" s="152"/>
      <c r="PLI552" s="152"/>
      <c r="PLJ552" s="152"/>
      <c r="PLK552" s="152"/>
      <c r="PLL552" s="152"/>
      <c r="PLM552" s="152"/>
      <c r="PLN552" s="152"/>
      <c r="PLO552" s="152"/>
      <c r="PLP552" s="152"/>
      <c r="PLQ552" s="152"/>
      <c r="PLR552" s="152"/>
      <c r="PLS552" s="152"/>
      <c r="PLT552" s="152"/>
      <c r="PLU552" s="152"/>
      <c r="PLV552" s="152"/>
      <c r="PLW552" s="152"/>
      <c r="PLX552" s="152"/>
      <c r="PLY552" s="152"/>
      <c r="PLZ552" s="152"/>
      <c r="PMA552" s="152"/>
      <c r="PMB552" s="152"/>
      <c r="PMC552" s="152"/>
      <c r="PMD552" s="152"/>
      <c r="PME552" s="152"/>
      <c r="PMF552" s="152"/>
      <c r="PMG552" s="152"/>
      <c r="PMH552" s="152"/>
      <c r="PMI552" s="152"/>
      <c r="PMJ552" s="152"/>
      <c r="PMK552" s="152"/>
      <c r="PML552" s="152"/>
      <c r="PMM552" s="152"/>
      <c r="PMN552" s="152"/>
      <c r="PMO552" s="152"/>
      <c r="PMP552" s="152"/>
      <c r="PMQ552" s="152"/>
      <c r="PMR552" s="152"/>
      <c r="PMS552" s="152"/>
      <c r="PMT552" s="152"/>
      <c r="PMU552" s="152"/>
      <c r="PMV552" s="152"/>
      <c r="PMW552" s="152"/>
      <c r="PMX552" s="152"/>
      <c r="PMY552" s="152"/>
      <c r="PMZ552" s="152"/>
      <c r="PNA552" s="152"/>
      <c r="PNB552" s="152"/>
      <c r="PNC552" s="152"/>
      <c r="PND552" s="152"/>
      <c r="PNE552" s="152"/>
      <c r="PNF552" s="152"/>
      <c r="PNG552" s="152"/>
      <c r="PNH552" s="152"/>
      <c r="PNI552" s="152"/>
      <c r="PNJ552" s="152"/>
      <c r="PNK552" s="152"/>
      <c r="PNL552" s="152"/>
      <c r="PNM552" s="152"/>
      <c r="PNN552" s="152"/>
      <c r="PNO552" s="152"/>
      <c r="PNP552" s="152"/>
      <c r="PNQ552" s="152"/>
      <c r="PNR552" s="152"/>
      <c r="PNS552" s="152"/>
      <c r="PNT552" s="152"/>
      <c r="PNU552" s="152"/>
      <c r="PNV552" s="152"/>
      <c r="PNW552" s="152"/>
      <c r="PNX552" s="152"/>
      <c r="PNY552" s="152"/>
      <c r="PNZ552" s="152"/>
      <c r="POA552" s="152"/>
      <c r="POB552" s="152"/>
      <c r="POC552" s="152"/>
      <c r="POD552" s="152"/>
      <c r="POE552" s="152"/>
      <c r="POF552" s="152"/>
      <c r="POG552" s="152"/>
      <c r="POH552" s="152"/>
      <c r="POI552" s="152"/>
      <c r="POJ552" s="152"/>
      <c r="POK552" s="152"/>
      <c r="POL552" s="152"/>
      <c r="POM552" s="152"/>
      <c r="PON552" s="152"/>
      <c r="POO552" s="152"/>
      <c r="POP552" s="152"/>
      <c r="POQ552" s="152"/>
      <c r="POR552" s="152"/>
      <c r="POS552" s="152"/>
      <c r="POT552" s="152"/>
      <c r="POU552" s="152"/>
      <c r="POV552" s="152"/>
      <c r="POW552" s="152"/>
      <c r="POX552" s="152"/>
      <c r="POY552" s="152"/>
      <c r="POZ552" s="152"/>
      <c r="PPA552" s="152"/>
      <c r="PPB552" s="152"/>
      <c r="PPC552" s="152"/>
      <c r="PPD552" s="152"/>
      <c r="PPE552" s="152"/>
      <c r="PPF552" s="152"/>
      <c r="PPG552" s="152"/>
      <c r="PPH552" s="152"/>
      <c r="PPI552" s="152"/>
      <c r="PPJ552" s="152"/>
      <c r="PPK552" s="152"/>
      <c r="PPL552" s="152"/>
      <c r="PPM552" s="152"/>
      <c r="PPN552" s="152"/>
      <c r="PPO552" s="152"/>
      <c r="PPP552" s="152"/>
      <c r="PPQ552" s="152"/>
      <c r="PPR552" s="152"/>
      <c r="PPS552" s="152"/>
      <c r="PPT552" s="152"/>
      <c r="PPU552" s="152"/>
      <c r="PPV552" s="152"/>
      <c r="PPW552" s="152"/>
      <c r="PPX552" s="152"/>
      <c r="PPY552" s="152"/>
      <c r="PPZ552" s="152"/>
      <c r="PQA552" s="152"/>
      <c r="PQB552" s="152"/>
      <c r="PQC552" s="152"/>
      <c r="PQD552" s="152"/>
      <c r="PQE552" s="152"/>
      <c r="PQF552" s="152"/>
      <c r="PQG552" s="152"/>
      <c r="PQH552" s="152"/>
      <c r="PQI552" s="152"/>
      <c r="PQJ552" s="152"/>
      <c r="PQK552" s="152"/>
      <c r="PQL552" s="152"/>
      <c r="PQM552" s="152"/>
      <c r="PQN552" s="152"/>
      <c r="PQO552" s="152"/>
      <c r="PQP552" s="152"/>
      <c r="PQQ552" s="152"/>
      <c r="PQR552" s="152"/>
      <c r="PQS552" s="152"/>
      <c r="PQT552" s="152"/>
      <c r="PQU552" s="152"/>
      <c r="PQV552" s="152"/>
      <c r="PQW552" s="152"/>
      <c r="PQX552" s="152"/>
      <c r="PQY552" s="152"/>
      <c r="PQZ552" s="152"/>
      <c r="PRA552" s="152"/>
      <c r="PRB552" s="152"/>
      <c r="PRC552" s="152"/>
      <c r="PRD552" s="152"/>
      <c r="PRE552" s="152"/>
      <c r="PRF552" s="152"/>
      <c r="PRG552" s="152"/>
      <c r="PRH552" s="152"/>
      <c r="PRI552" s="152"/>
      <c r="PRJ552" s="152"/>
      <c r="PRK552" s="152"/>
      <c r="PRL552" s="152"/>
      <c r="PRM552" s="152"/>
      <c r="PRN552" s="152"/>
      <c r="PRO552" s="152"/>
      <c r="PRP552" s="152"/>
      <c r="PRQ552" s="152"/>
      <c r="PRR552" s="152"/>
      <c r="PRS552" s="152"/>
      <c r="PRT552" s="152"/>
      <c r="PRU552" s="152"/>
      <c r="PRV552" s="152"/>
      <c r="PRW552" s="152"/>
      <c r="PRX552" s="152"/>
      <c r="PRY552" s="152"/>
      <c r="PRZ552" s="152"/>
      <c r="PSA552" s="152"/>
      <c r="PSB552" s="152"/>
      <c r="PSC552" s="152"/>
      <c r="PSD552" s="152"/>
      <c r="PSE552" s="152"/>
      <c r="PSF552" s="152"/>
      <c r="PSG552" s="152"/>
      <c r="PSH552" s="152"/>
      <c r="PSI552" s="152"/>
      <c r="PSJ552" s="152"/>
      <c r="PSK552" s="152"/>
      <c r="PSL552" s="152"/>
      <c r="PSM552" s="152"/>
      <c r="PSN552" s="152"/>
      <c r="PSO552" s="152"/>
      <c r="PSP552" s="152"/>
      <c r="PSQ552" s="152"/>
      <c r="PSR552" s="152"/>
      <c r="PSS552" s="152"/>
      <c r="PST552" s="152"/>
      <c r="PSU552" s="152"/>
      <c r="PSV552" s="152"/>
      <c r="PSW552" s="152"/>
      <c r="PSX552" s="152"/>
      <c r="PSY552" s="152"/>
      <c r="PSZ552" s="152"/>
      <c r="PTA552" s="152"/>
      <c r="PTB552" s="152"/>
      <c r="PTC552" s="152"/>
      <c r="PTD552" s="152"/>
      <c r="PTE552" s="152"/>
      <c r="PTF552" s="152"/>
      <c r="PTG552" s="152"/>
      <c r="PTH552" s="152"/>
      <c r="PTI552" s="152"/>
      <c r="PTJ552" s="152"/>
      <c r="PTK552" s="152"/>
      <c r="PTL552" s="152"/>
      <c r="PTM552" s="152"/>
      <c r="PTN552" s="152"/>
      <c r="PTO552" s="152"/>
      <c r="PTP552" s="152"/>
      <c r="PTQ552" s="152"/>
      <c r="PTR552" s="152"/>
      <c r="PTS552" s="152"/>
      <c r="PTT552" s="152"/>
      <c r="PTU552" s="152"/>
      <c r="PTV552" s="152"/>
      <c r="PTW552" s="152"/>
      <c r="PTX552" s="152"/>
      <c r="PTY552" s="152"/>
      <c r="PTZ552" s="152"/>
      <c r="PUA552" s="152"/>
      <c r="PUB552" s="152"/>
      <c r="PUC552" s="152"/>
      <c r="PUD552" s="152"/>
      <c r="PUE552" s="152"/>
      <c r="PUF552" s="152"/>
      <c r="PUG552" s="152"/>
      <c r="PUH552" s="152"/>
      <c r="PUI552" s="152"/>
      <c r="PUJ552" s="152"/>
      <c r="PUK552" s="152"/>
      <c r="PUL552" s="152"/>
      <c r="PUM552" s="152"/>
      <c r="PUN552" s="152"/>
      <c r="PUO552" s="152"/>
      <c r="PUP552" s="152"/>
      <c r="PUQ552" s="152"/>
      <c r="PUR552" s="152"/>
      <c r="PUS552" s="152"/>
      <c r="PUT552" s="152"/>
      <c r="PUU552" s="152"/>
      <c r="PUV552" s="152"/>
      <c r="PUW552" s="152"/>
      <c r="PUX552" s="152"/>
      <c r="PUY552" s="152"/>
      <c r="PUZ552" s="152"/>
      <c r="PVA552" s="152"/>
      <c r="PVB552" s="152"/>
      <c r="PVC552" s="152"/>
      <c r="PVD552" s="152"/>
      <c r="PVE552" s="152"/>
      <c r="PVF552" s="152"/>
      <c r="PVG552" s="152"/>
      <c r="PVH552" s="152"/>
      <c r="PVI552" s="152"/>
      <c r="PVJ552" s="152"/>
      <c r="PVK552" s="152"/>
      <c r="PVL552" s="152"/>
      <c r="PVM552" s="152"/>
      <c r="PVN552" s="152"/>
      <c r="PVO552" s="152"/>
      <c r="PVP552" s="152"/>
      <c r="PVQ552" s="152"/>
      <c r="PVR552" s="152"/>
      <c r="PVS552" s="152"/>
      <c r="PVT552" s="152"/>
      <c r="PVU552" s="152"/>
      <c r="PVV552" s="152"/>
      <c r="PVW552" s="152"/>
      <c r="PVX552" s="152"/>
      <c r="PVY552" s="152"/>
      <c r="PVZ552" s="152"/>
      <c r="PWA552" s="152"/>
      <c r="PWB552" s="152"/>
      <c r="PWC552" s="152"/>
      <c r="PWD552" s="152"/>
      <c r="PWE552" s="152"/>
      <c r="PWF552" s="152"/>
      <c r="PWG552" s="152"/>
      <c r="PWH552" s="152"/>
      <c r="PWI552" s="152"/>
      <c r="PWJ552" s="152"/>
      <c r="PWK552" s="152"/>
      <c r="PWL552" s="152"/>
      <c r="PWM552" s="152"/>
      <c r="PWN552" s="152"/>
      <c r="PWO552" s="152"/>
      <c r="PWP552" s="152"/>
      <c r="PWQ552" s="152"/>
      <c r="PWR552" s="152"/>
      <c r="PWS552" s="152"/>
      <c r="PWT552" s="152"/>
      <c r="PWU552" s="152"/>
      <c r="PWV552" s="152"/>
      <c r="PWW552" s="152"/>
      <c r="PWX552" s="152"/>
      <c r="PWY552" s="152"/>
      <c r="PWZ552" s="152"/>
      <c r="PXA552" s="152"/>
      <c r="PXB552" s="152"/>
      <c r="PXC552" s="152"/>
      <c r="PXD552" s="152"/>
      <c r="PXE552" s="152"/>
      <c r="PXF552" s="152"/>
      <c r="PXG552" s="152"/>
      <c r="PXH552" s="152"/>
      <c r="PXI552" s="152"/>
      <c r="PXJ552" s="152"/>
      <c r="PXK552" s="152"/>
      <c r="PXL552" s="152"/>
      <c r="PXM552" s="152"/>
      <c r="PXN552" s="152"/>
      <c r="PXO552" s="152"/>
      <c r="PXP552" s="152"/>
      <c r="PXQ552" s="152"/>
      <c r="PXR552" s="152"/>
      <c r="PXS552" s="152"/>
      <c r="PXT552" s="152"/>
      <c r="PXU552" s="152"/>
      <c r="PXV552" s="152"/>
      <c r="PXW552" s="152"/>
      <c r="PXX552" s="152"/>
      <c r="PXY552" s="152"/>
      <c r="PXZ552" s="152"/>
      <c r="PYA552" s="152"/>
      <c r="PYB552" s="152"/>
      <c r="PYC552" s="152"/>
      <c r="PYD552" s="152"/>
      <c r="PYE552" s="152"/>
      <c r="PYF552" s="152"/>
      <c r="PYG552" s="152"/>
      <c r="PYH552" s="152"/>
      <c r="PYI552" s="152"/>
      <c r="PYJ552" s="152"/>
      <c r="PYK552" s="152"/>
      <c r="PYL552" s="152"/>
      <c r="PYM552" s="152"/>
      <c r="PYN552" s="152"/>
      <c r="PYO552" s="152"/>
      <c r="PYP552" s="152"/>
      <c r="PYQ552" s="152"/>
      <c r="PYR552" s="152"/>
      <c r="PYS552" s="152"/>
      <c r="PYT552" s="152"/>
      <c r="PYU552" s="152"/>
      <c r="PYV552" s="152"/>
      <c r="PYW552" s="152"/>
      <c r="PYX552" s="152"/>
      <c r="PYY552" s="152"/>
      <c r="PYZ552" s="152"/>
      <c r="PZA552" s="152"/>
      <c r="PZB552" s="152"/>
      <c r="PZC552" s="152"/>
      <c r="PZD552" s="152"/>
      <c r="PZE552" s="152"/>
      <c r="PZF552" s="152"/>
      <c r="PZG552" s="152"/>
      <c r="PZH552" s="152"/>
      <c r="PZI552" s="152"/>
      <c r="PZJ552" s="152"/>
      <c r="PZK552" s="152"/>
      <c r="PZL552" s="152"/>
      <c r="PZM552" s="152"/>
      <c r="PZN552" s="152"/>
      <c r="PZO552" s="152"/>
      <c r="PZP552" s="152"/>
      <c r="PZQ552" s="152"/>
      <c r="PZR552" s="152"/>
      <c r="PZS552" s="152"/>
      <c r="PZT552" s="152"/>
      <c r="PZU552" s="152"/>
      <c r="PZV552" s="152"/>
      <c r="PZW552" s="152"/>
      <c r="PZX552" s="152"/>
      <c r="PZY552" s="152"/>
      <c r="PZZ552" s="152"/>
      <c r="QAA552" s="152"/>
      <c r="QAB552" s="152"/>
      <c r="QAC552" s="152"/>
      <c r="QAD552" s="152"/>
      <c r="QAE552" s="152"/>
      <c r="QAF552" s="152"/>
      <c r="QAG552" s="152"/>
      <c r="QAH552" s="152"/>
      <c r="QAI552" s="152"/>
      <c r="QAJ552" s="152"/>
      <c r="QAK552" s="152"/>
      <c r="QAL552" s="152"/>
      <c r="QAM552" s="152"/>
      <c r="QAN552" s="152"/>
      <c r="QAO552" s="152"/>
      <c r="QAP552" s="152"/>
      <c r="QAQ552" s="152"/>
      <c r="QAR552" s="152"/>
      <c r="QAS552" s="152"/>
      <c r="QAT552" s="152"/>
      <c r="QAU552" s="152"/>
      <c r="QAV552" s="152"/>
      <c r="QAW552" s="152"/>
      <c r="QAX552" s="152"/>
      <c r="QAY552" s="152"/>
      <c r="QAZ552" s="152"/>
      <c r="QBA552" s="152"/>
      <c r="QBB552" s="152"/>
      <c r="QBC552" s="152"/>
      <c r="QBD552" s="152"/>
      <c r="QBE552" s="152"/>
      <c r="QBF552" s="152"/>
      <c r="QBG552" s="152"/>
      <c r="QBH552" s="152"/>
      <c r="QBI552" s="152"/>
      <c r="QBJ552" s="152"/>
      <c r="QBK552" s="152"/>
      <c r="QBL552" s="152"/>
      <c r="QBM552" s="152"/>
      <c r="QBN552" s="152"/>
      <c r="QBO552" s="152"/>
      <c r="QBP552" s="152"/>
      <c r="QBQ552" s="152"/>
      <c r="QBR552" s="152"/>
      <c r="QBS552" s="152"/>
      <c r="QBT552" s="152"/>
      <c r="QBU552" s="152"/>
      <c r="QBV552" s="152"/>
      <c r="QBW552" s="152"/>
      <c r="QBX552" s="152"/>
      <c r="QBY552" s="152"/>
      <c r="QBZ552" s="152"/>
      <c r="QCA552" s="152"/>
      <c r="QCB552" s="152"/>
      <c r="QCC552" s="152"/>
      <c r="QCD552" s="152"/>
      <c r="QCE552" s="152"/>
      <c r="QCF552" s="152"/>
      <c r="QCG552" s="152"/>
      <c r="QCH552" s="152"/>
      <c r="QCI552" s="152"/>
      <c r="QCJ552" s="152"/>
      <c r="QCK552" s="152"/>
      <c r="QCL552" s="152"/>
      <c r="QCM552" s="152"/>
      <c r="QCN552" s="152"/>
      <c r="QCO552" s="152"/>
      <c r="QCP552" s="152"/>
      <c r="QCQ552" s="152"/>
      <c r="QCR552" s="152"/>
      <c r="QCS552" s="152"/>
      <c r="QCT552" s="152"/>
      <c r="QCU552" s="152"/>
      <c r="QCV552" s="152"/>
      <c r="QCW552" s="152"/>
      <c r="QCX552" s="152"/>
      <c r="QCY552" s="152"/>
      <c r="QCZ552" s="152"/>
      <c r="QDA552" s="152"/>
      <c r="QDB552" s="152"/>
      <c r="QDC552" s="152"/>
      <c r="QDD552" s="152"/>
      <c r="QDE552" s="152"/>
      <c r="QDF552" s="152"/>
      <c r="QDG552" s="152"/>
      <c r="QDH552" s="152"/>
      <c r="QDI552" s="152"/>
      <c r="QDJ552" s="152"/>
      <c r="QDK552" s="152"/>
      <c r="QDL552" s="152"/>
      <c r="QDM552" s="152"/>
      <c r="QDN552" s="152"/>
      <c r="QDO552" s="152"/>
      <c r="QDP552" s="152"/>
      <c r="QDQ552" s="152"/>
      <c r="QDR552" s="152"/>
      <c r="QDS552" s="152"/>
      <c r="QDT552" s="152"/>
      <c r="QDU552" s="152"/>
      <c r="QDV552" s="152"/>
      <c r="QDW552" s="152"/>
      <c r="QDX552" s="152"/>
      <c r="QDY552" s="152"/>
      <c r="QDZ552" s="152"/>
      <c r="QEA552" s="152"/>
      <c r="QEB552" s="152"/>
      <c r="QEC552" s="152"/>
      <c r="QED552" s="152"/>
      <c r="QEE552" s="152"/>
      <c r="QEF552" s="152"/>
      <c r="QEG552" s="152"/>
      <c r="QEH552" s="152"/>
      <c r="QEI552" s="152"/>
      <c r="QEJ552" s="152"/>
      <c r="QEK552" s="152"/>
      <c r="QEL552" s="152"/>
      <c r="QEM552" s="152"/>
      <c r="QEN552" s="152"/>
      <c r="QEO552" s="152"/>
      <c r="QEP552" s="152"/>
      <c r="QEQ552" s="152"/>
      <c r="QER552" s="152"/>
      <c r="QES552" s="152"/>
      <c r="QET552" s="152"/>
      <c r="QEU552" s="152"/>
      <c r="QEV552" s="152"/>
      <c r="QEW552" s="152"/>
      <c r="QEX552" s="152"/>
      <c r="QEY552" s="152"/>
      <c r="QEZ552" s="152"/>
      <c r="QFA552" s="152"/>
      <c r="QFB552" s="152"/>
      <c r="QFC552" s="152"/>
      <c r="QFD552" s="152"/>
      <c r="QFE552" s="152"/>
      <c r="QFF552" s="152"/>
      <c r="QFG552" s="152"/>
      <c r="QFH552" s="152"/>
      <c r="QFI552" s="152"/>
      <c r="QFJ552" s="152"/>
      <c r="QFK552" s="152"/>
      <c r="QFL552" s="152"/>
      <c r="QFM552" s="152"/>
      <c r="QFN552" s="152"/>
      <c r="QFO552" s="152"/>
      <c r="QFP552" s="152"/>
      <c r="QFQ552" s="152"/>
      <c r="QFR552" s="152"/>
      <c r="QFS552" s="152"/>
      <c r="QFT552" s="152"/>
      <c r="QFU552" s="152"/>
      <c r="QFV552" s="152"/>
      <c r="QFW552" s="152"/>
      <c r="QFX552" s="152"/>
      <c r="QFY552" s="152"/>
      <c r="QFZ552" s="152"/>
      <c r="QGA552" s="152"/>
      <c r="QGB552" s="152"/>
      <c r="QGC552" s="152"/>
      <c r="QGD552" s="152"/>
      <c r="QGE552" s="152"/>
      <c r="QGF552" s="152"/>
      <c r="QGG552" s="152"/>
      <c r="QGH552" s="152"/>
      <c r="QGI552" s="152"/>
      <c r="QGJ552" s="152"/>
      <c r="QGK552" s="152"/>
      <c r="QGL552" s="152"/>
      <c r="QGM552" s="152"/>
      <c r="QGN552" s="152"/>
      <c r="QGO552" s="152"/>
      <c r="QGP552" s="152"/>
      <c r="QGQ552" s="152"/>
      <c r="QGR552" s="152"/>
      <c r="QGS552" s="152"/>
      <c r="QGT552" s="152"/>
      <c r="QGU552" s="152"/>
      <c r="QGV552" s="152"/>
      <c r="QGW552" s="152"/>
      <c r="QGX552" s="152"/>
      <c r="QGY552" s="152"/>
      <c r="QGZ552" s="152"/>
      <c r="QHA552" s="152"/>
      <c r="QHB552" s="152"/>
      <c r="QHC552" s="152"/>
      <c r="QHD552" s="152"/>
      <c r="QHE552" s="152"/>
      <c r="QHF552" s="152"/>
      <c r="QHG552" s="152"/>
      <c r="QHH552" s="152"/>
      <c r="QHI552" s="152"/>
      <c r="QHJ552" s="152"/>
      <c r="QHK552" s="152"/>
      <c r="QHL552" s="152"/>
      <c r="QHM552" s="152"/>
      <c r="QHN552" s="152"/>
      <c r="QHO552" s="152"/>
      <c r="QHP552" s="152"/>
      <c r="QHQ552" s="152"/>
      <c r="QHR552" s="152"/>
      <c r="QHS552" s="152"/>
      <c r="QHT552" s="152"/>
      <c r="QHU552" s="152"/>
      <c r="QHV552" s="152"/>
      <c r="QHW552" s="152"/>
      <c r="QHX552" s="152"/>
      <c r="QHY552" s="152"/>
      <c r="QHZ552" s="152"/>
      <c r="QIA552" s="152"/>
      <c r="QIB552" s="152"/>
      <c r="QIC552" s="152"/>
      <c r="QID552" s="152"/>
      <c r="QIE552" s="152"/>
      <c r="QIF552" s="152"/>
      <c r="QIG552" s="152"/>
      <c r="QIH552" s="152"/>
      <c r="QII552" s="152"/>
      <c r="QIJ552" s="152"/>
      <c r="QIK552" s="152"/>
      <c r="QIL552" s="152"/>
      <c r="QIM552" s="152"/>
      <c r="QIN552" s="152"/>
      <c r="QIO552" s="152"/>
      <c r="QIP552" s="152"/>
      <c r="QIQ552" s="152"/>
      <c r="QIR552" s="152"/>
      <c r="QIS552" s="152"/>
      <c r="QIT552" s="152"/>
      <c r="QIU552" s="152"/>
      <c r="QIV552" s="152"/>
      <c r="QIW552" s="152"/>
      <c r="QIX552" s="152"/>
      <c r="QIY552" s="152"/>
      <c r="QIZ552" s="152"/>
      <c r="QJA552" s="152"/>
      <c r="QJB552" s="152"/>
      <c r="QJC552" s="152"/>
      <c r="QJD552" s="152"/>
      <c r="QJE552" s="152"/>
      <c r="QJF552" s="152"/>
      <c r="QJG552" s="152"/>
      <c r="QJH552" s="152"/>
      <c r="QJI552" s="152"/>
      <c r="QJJ552" s="152"/>
      <c r="QJK552" s="152"/>
      <c r="QJL552" s="152"/>
      <c r="QJM552" s="152"/>
      <c r="QJN552" s="152"/>
      <c r="QJO552" s="152"/>
      <c r="QJP552" s="152"/>
      <c r="QJQ552" s="152"/>
      <c r="QJR552" s="152"/>
      <c r="QJS552" s="152"/>
      <c r="QJT552" s="152"/>
      <c r="QJU552" s="152"/>
      <c r="QJV552" s="152"/>
      <c r="QJW552" s="152"/>
      <c r="QJX552" s="152"/>
      <c r="QJY552" s="152"/>
      <c r="QJZ552" s="152"/>
      <c r="QKA552" s="152"/>
      <c r="QKB552" s="152"/>
      <c r="QKC552" s="152"/>
      <c r="QKD552" s="152"/>
      <c r="QKE552" s="152"/>
      <c r="QKF552" s="152"/>
      <c r="QKG552" s="152"/>
      <c r="QKH552" s="152"/>
      <c r="QKI552" s="152"/>
      <c r="QKJ552" s="152"/>
      <c r="QKK552" s="152"/>
      <c r="QKL552" s="152"/>
      <c r="QKM552" s="152"/>
      <c r="QKN552" s="152"/>
      <c r="QKO552" s="152"/>
      <c r="QKP552" s="152"/>
      <c r="QKQ552" s="152"/>
      <c r="QKR552" s="152"/>
      <c r="QKS552" s="152"/>
      <c r="QKT552" s="152"/>
      <c r="QKU552" s="152"/>
      <c r="QKV552" s="152"/>
      <c r="QKW552" s="152"/>
      <c r="QKX552" s="152"/>
      <c r="QKY552" s="152"/>
      <c r="QKZ552" s="152"/>
      <c r="QLA552" s="152"/>
      <c r="QLB552" s="152"/>
      <c r="QLC552" s="152"/>
      <c r="QLD552" s="152"/>
      <c r="QLE552" s="152"/>
      <c r="QLF552" s="152"/>
      <c r="QLG552" s="152"/>
      <c r="QLH552" s="152"/>
      <c r="QLI552" s="152"/>
      <c r="QLJ552" s="152"/>
      <c r="QLK552" s="152"/>
      <c r="QLL552" s="152"/>
      <c r="QLM552" s="152"/>
      <c r="QLN552" s="152"/>
      <c r="QLO552" s="152"/>
      <c r="QLP552" s="152"/>
      <c r="QLQ552" s="152"/>
      <c r="QLR552" s="152"/>
      <c r="QLS552" s="152"/>
      <c r="QLT552" s="152"/>
      <c r="QLU552" s="152"/>
      <c r="QLV552" s="152"/>
      <c r="QLW552" s="152"/>
      <c r="QLX552" s="152"/>
      <c r="QLY552" s="152"/>
      <c r="QLZ552" s="152"/>
      <c r="QMA552" s="152"/>
      <c r="QMB552" s="152"/>
      <c r="QMC552" s="152"/>
      <c r="QMD552" s="152"/>
      <c r="QME552" s="152"/>
      <c r="QMF552" s="152"/>
      <c r="QMG552" s="152"/>
      <c r="QMH552" s="152"/>
      <c r="QMI552" s="152"/>
      <c r="QMJ552" s="152"/>
      <c r="QMK552" s="152"/>
      <c r="QML552" s="152"/>
      <c r="QMM552" s="152"/>
      <c r="QMN552" s="152"/>
      <c r="QMO552" s="152"/>
      <c r="QMP552" s="152"/>
      <c r="QMQ552" s="152"/>
      <c r="QMR552" s="152"/>
      <c r="QMS552" s="152"/>
      <c r="QMT552" s="152"/>
      <c r="QMU552" s="152"/>
      <c r="QMV552" s="152"/>
      <c r="QMW552" s="152"/>
      <c r="QMX552" s="152"/>
      <c r="QMY552" s="152"/>
      <c r="QMZ552" s="152"/>
      <c r="QNA552" s="152"/>
      <c r="QNB552" s="152"/>
      <c r="QNC552" s="152"/>
      <c r="QND552" s="152"/>
      <c r="QNE552" s="152"/>
      <c r="QNF552" s="152"/>
      <c r="QNG552" s="152"/>
      <c r="QNH552" s="152"/>
      <c r="QNI552" s="152"/>
      <c r="QNJ552" s="152"/>
      <c r="QNK552" s="152"/>
      <c r="QNL552" s="152"/>
      <c r="QNM552" s="152"/>
      <c r="QNN552" s="152"/>
      <c r="QNO552" s="152"/>
      <c r="QNP552" s="152"/>
      <c r="QNQ552" s="152"/>
      <c r="QNR552" s="152"/>
      <c r="QNS552" s="152"/>
      <c r="QNT552" s="152"/>
      <c r="QNU552" s="152"/>
      <c r="QNV552" s="152"/>
      <c r="QNW552" s="152"/>
      <c r="QNX552" s="152"/>
      <c r="QNY552" s="152"/>
      <c r="QNZ552" s="152"/>
      <c r="QOA552" s="152"/>
      <c r="QOB552" s="152"/>
      <c r="QOC552" s="152"/>
      <c r="QOD552" s="152"/>
      <c r="QOE552" s="152"/>
      <c r="QOF552" s="152"/>
      <c r="QOG552" s="152"/>
      <c r="QOH552" s="152"/>
      <c r="QOI552" s="152"/>
      <c r="QOJ552" s="152"/>
      <c r="QOK552" s="152"/>
      <c r="QOL552" s="152"/>
      <c r="QOM552" s="152"/>
      <c r="QON552" s="152"/>
      <c r="QOO552" s="152"/>
      <c r="QOP552" s="152"/>
      <c r="QOQ552" s="152"/>
      <c r="QOR552" s="152"/>
      <c r="QOS552" s="152"/>
      <c r="QOT552" s="152"/>
      <c r="QOU552" s="152"/>
      <c r="QOV552" s="152"/>
      <c r="QOW552" s="152"/>
      <c r="QOX552" s="152"/>
      <c r="QOY552" s="152"/>
      <c r="QOZ552" s="152"/>
      <c r="QPA552" s="152"/>
      <c r="QPB552" s="152"/>
      <c r="QPC552" s="152"/>
      <c r="QPD552" s="152"/>
      <c r="QPE552" s="152"/>
      <c r="QPF552" s="152"/>
      <c r="QPG552" s="152"/>
      <c r="QPH552" s="152"/>
      <c r="QPI552" s="152"/>
      <c r="QPJ552" s="152"/>
      <c r="QPK552" s="152"/>
      <c r="QPL552" s="152"/>
      <c r="QPM552" s="152"/>
      <c r="QPN552" s="152"/>
      <c r="QPO552" s="152"/>
      <c r="QPP552" s="152"/>
      <c r="QPQ552" s="152"/>
      <c r="QPR552" s="152"/>
      <c r="QPS552" s="152"/>
      <c r="QPT552" s="152"/>
      <c r="QPU552" s="152"/>
      <c r="QPV552" s="152"/>
      <c r="QPW552" s="152"/>
      <c r="QPX552" s="152"/>
      <c r="QPY552" s="152"/>
      <c r="QPZ552" s="152"/>
      <c r="QQA552" s="152"/>
      <c r="QQB552" s="152"/>
      <c r="QQC552" s="152"/>
      <c r="QQD552" s="152"/>
      <c r="QQE552" s="152"/>
      <c r="QQF552" s="152"/>
      <c r="QQG552" s="152"/>
      <c r="QQH552" s="152"/>
      <c r="QQI552" s="152"/>
      <c r="QQJ552" s="152"/>
      <c r="QQK552" s="152"/>
      <c r="QQL552" s="152"/>
      <c r="QQM552" s="152"/>
      <c r="QQN552" s="152"/>
      <c r="QQO552" s="152"/>
      <c r="QQP552" s="152"/>
      <c r="QQQ552" s="152"/>
      <c r="QQR552" s="152"/>
      <c r="QQS552" s="152"/>
      <c r="QQT552" s="152"/>
      <c r="QQU552" s="152"/>
      <c r="QQV552" s="152"/>
      <c r="QQW552" s="152"/>
      <c r="QQX552" s="152"/>
      <c r="QQY552" s="152"/>
      <c r="QQZ552" s="152"/>
      <c r="QRA552" s="152"/>
      <c r="QRB552" s="152"/>
      <c r="QRC552" s="152"/>
      <c r="QRD552" s="152"/>
      <c r="QRE552" s="152"/>
      <c r="QRF552" s="152"/>
      <c r="QRG552" s="152"/>
      <c r="QRH552" s="152"/>
      <c r="QRI552" s="152"/>
      <c r="QRJ552" s="152"/>
      <c r="QRK552" s="152"/>
      <c r="QRL552" s="152"/>
      <c r="QRM552" s="152"/>
      <c r="QRN552" s="152"/>
      <c r="QRO552" s="152"/>
      <c r="QRP552" s="152"/>
      <c r="QRQ552" s="152"/>
      <c r="QRR552" s="152"/>
      <c r="QRS552" s="152"/>
      <c r="QRT552" s="152"/>
      <c r="QRU552" s="152"/>
      <c r="QRV552" s="152"/>
      <c r="QRW552" s="152"/>
      <c r="QRX552" s="152"/>
      <c r="QRY552" s="152"/>
      <c r="QRZ552" s="152"/>
      <c r="QSA552" s="152"/>
      <c r="QSB552" s="152"/>
      <c r="QSC552" s="152"/>
      <c r="QSD552" s="152"/>
      <c r="QSE552" s="152"/>
      <c r="QSF552" s="152"/>
      <c r="QSG552" s="152"/>
      <c r="QSH552" s="152"/>
      <c r="QSI552" s="152"/>
      <c r="QSJ552" s="152"/>
      <c r="QSK552" s="152"/>
      <c r="QSL552" s="152"/>
      <c r="QSM552" s="152"/>
      <c r="QSN552" s="152"/>
      <c r="QSO552" s="152"/>
      <c r="QSP552" s="152"/>
      <c r="QSQ552" s="152"/>
      <c r="QSR552" s="152"/>
      <c r="QSS552" s="152"/>
      <c r="QST552" s="152"/>
      <c r="QSU552" s="152"/>
      <c r="QSV552" s="152"/>
      <c r="QSW552" s="152"/>
      <c r="QSX552" s="152"/>
      <c r="QSY552" s="152"/>
      <c r="QSZ552" s="152"/>
      <c r="QTA552" s="152"/>
      <c r="QTB552" s="152"/>
      <c r="QTC552" s="152"/>
      <c r="QTD552" s="152"/>
      <c r="QTE552" s="152"/>
      <c r="QTF552" s="152"/>
      <c r="QTG552" s="152"/>
      <c r="QTH552" s="152"/>
      <c r="QTI552" s="152"/>
      <c r="QTJ552" s="152"/>
      <c r="QTK552" s="152"/>
      <c r="QTL552" s="152"/>
      <c r="QTM552" s="152"/>
      <c r="QTN552" s="152"/>
      <c r="QTO552" s="152"/>
      <c r="QTP552" s="152"/>
      <c r="QTQ552" s="152"/>
      <c r="QTR552" s="152"/>
      <c r="QTS552" s="152"/>
      <c r="QTT552" s="152"/>
      <c r="QTU552" s="152"/>
      <c r="QTV552" s="152"/>
      <c r="QTW552" s="152"/>
      <c r="QTX552" s="152"/>
      <c r="QTY552" s="152"/>
      <c r="QTZ552" s="152"/>
      <c r="QUA552" s="152"/>
      <c r="QUB552" s="152"/>
      <c r="QUC552" s="152"/>
      <c r="QUD552" s="152"/>
      <c r="QUE552" s="152"/>
      <c r="QUF552" s="152"/>
      <c r="QUG552" s="152"/>
      <c r="QUH552" s="152"/>
      <c r="QUI552" s="152"/>
      <c r="QUJ552" s="152"/>
      <c r="QUK552" s="152"/>
      <c r="QUL552" s="152"/>
      <c r="QUM552" s="152"/>
      <c r="QUN552" s="152"/>
      <c r="QUO552" s="152"/>
      <c r="QUP552" s="152"/>
      <c r="QUQ552" s="152"/>
      <c r="QUR552" s="152"/>
      <c r="QUS552" s="152"/>
      <c r="QUT552" s="152"/>
      <c r="QUU552" s="152"/>
      <c r="QUV552" s="152"/>
      <c r="QUW552" s="152"/>
      <c r="QUX552" s="152"/>
      <c r="QUY552" s="152"/>
      <c r="QUZ552" s="152"/>
      <c r="QVA552" s="152"/>
      <c r="QVB552" s="152"/>
      <c r="QVC552" s="152"/>
      <c r="QVD552" s="152"/>
      <c r="QVE552" s="152"/>
      <c r="QVF552" s="152"/>
      <c r="QVG552" s="152"/>
      <c r="QVH552" s="152"/>
      <c r="QVI552" s="152"/>
      <c r="QVJ552" s="152"/>
      <c r="QVK552" s="152"/>
      <c r="QVL552" s="152"/>
      <c r="QVM552" s="152"/>
      <c r="QVN552" s="152"/>
      <c r="QVO552" s="152"/>
      <c r="QVP552" s="152"/>
      <c r="QVQ552" s="152"/>
      <c r="QVR552" s="152"/>
      <c r="QVS552" s="152"/>
      <c r="QVT552" s="152"/>
      <c r="QVU552" s="152"/>
      <c r="QVV552" s="152"/>
      <c r="QVW552" s="152"/>
      <c r="QVX552" s="152"/>
      <c r="QVY552" s="152"/>
      <c r="QVZ552" s="152"/>
      <c r="QWA552" s="152"/>
      <c r="QWB552" s="152"/>
      <c r="QWC552" s="152"/>
      <c r="QWD552" s="152"/>
      <c r="QWE552" s="152"/>
      <c r="QWF552" s="152"/>
      <c r="QWG552" s="152"/>
      <c r="QWH552" s="152"/>
      <c r="QWI552" s="152"/>
      <c r="QWJ552" s="152"/>
      <c r="QWK552" s="152"/>
      <c r="QWL552" s="152"/>
      <c r="QWM552" s="152"/>
      <c r="QWN552" s="152"/>
      <c r="QWO552" s="152"/>
      <c r="QWP552" s="152"/>
      <c r="QWQ552" s="152"/>
      <c r="QWR552" s="152"/>
      <c r="QWS552" s="152"/>
      <c r="QWT552" s="152"/>
      <c r="QWU552" s="152"/>
      <c r="QWV552" s="152"/>
      <c r="QWW552" s="152"/>
      <c r="QWX552" s="152"/>
      <c r="QWY552" s="152"/>
      <c r="QWZ552" s="152"/>
      <c r="QXA552" s="152"/>
      <c r="QXB552" s="152"/>
      <c r="QXC552" s="152"/>
      <c r="QXD552" s="152"/>
      <c r="QXE552" s="152"/>
      <c r="QXF552" s="152"/>
      <c r="QXG552" s="152"/>
      <c r="QXH552" s="152"/>
      <c r="QXI552" s="152"/>
      <c r="QXJ552" s="152"/>
      <c r="QXK552" s="152"/>
      <c r="QXL552" s="152"/>
      <c r="QXM552" s="152"/>
      <c r="QXN552" s="152"/>
      <c r="QXO552" s="152"/>
      <c r="QXP552" s="152"/>
      <c r="QXQ552" s="152"/>
      <c r="QXR552" s="152"/>
      <c r="QXS552" s="152"/>
      <c r="QXT552" s="152"/>
      <c r="QXU552" s="152"/>
      <c r="QXV552" s="152"/>
      <c r="QXW552" s="152"/>
      <c r="QXX552" s="152"/>
      <c r="QXY552" s="152"/>
      <c r="QXZ552" s="152"/>
      <c r="QYA552" s="152"/>
      <c r="QYB552" s="152"/>
      <c r="QYC552" s="152"/>
      <c r="QYD552" s="152"/>
      <c r="QYE552" s="152"/>
      <c r="QYF552" s="152"/>
      <c r="QYG552" s="152"/>
      <c r="QYH552" s="152"/>
      <c r="QYI552" s="152"/>
      <c r="QYJ552" s="152"/>
      <c r="QYK552" s="152"/>
      <c r="QYL552" s="152"/>
      <c r="QYM552" s="152"/>
      <c r="QYN552" s="152"/>
      <c r="QYO552" s="152"/>
      <c r="QYP552" s="152"/>
      <c r="QYQ552" s="152"/>
      <c r="QYR552" s="152"/>
      <c r="QYS552" s="152"/>
      <c r="QYT552" s="152"/>
      <c r="QYU552" s="152"/>
      <c r="QYV552" s="152"/>
      <c r="QYW552" s="152"/>
      <c r="QYX552" s="152"/>
      <c r="QYY552" s="152"/>
      <c r="QYZ552" s="152"/>
      <c r="QZA552" s="152"/>
      <c r="QZB552" s="152"/>
      <c r="QZC552" s="152"/>
      <c r="QZD552" s="152"/>
      <c r="QZE552" s="152"/>
      <c r="QZF552" s="152"/>
      <c r="QZG552" s="152"/>
      <c r="QZH552" s="152"/>
      <c r="QZI552" s="152"/>
      <c r="QZJ552" s="152"/>
      <c r="QZK552" s="152"/>
      <c r="QZL552" s="152"/>
      <c r="QZM552" s="152"/>
      <c r="QZN552" s="152"/>
      <c r="QZO552" s="152"/>
      <c r="QZP552" s="152"/>
      <c r="QZQ552" s="152"/>
      <c r="QZR552" s="152"/>
      <c r="QZS552" s="152"/>
      <c r="QZT552" s="152"/>
      <c r="QZU552" s="152"/>
      <c r="QZV552" s="152"/>
      <c r="QZW552" s="152"/>
      <c r="QZX552" s="152"/>
      <c r="QZY552" s="152"/>
      <c r="QZZ552" s="152"/>
      <c r="RAA552" s="152"/>
      <c r="RAB552" s="152"/>
      <c r="RAC552" s="152"/>
      <c r="RAD552" s="152"/>
      <c r="RAE552" s="152"/>
      <c r="RAF552" s="152"/>
      <c r="RAG552" s="152"/>
      <c r="RAH552" s="152"/>
      <c r="RAI552" s="152"/>
      <c r="RAJ552" s="152"/>
      <c r="RAK552" s="152"/>
      <c r="RAL552" s="152"/>
      <c r="RAM552" s="152"/>
      <c r="RAN552" s="152"/>
      <c r="RAO552" s="152"/>
      <c r="RAP552" s="152"/>
      <c r="RAQ552" s="152"/>
      <c r="RAR552" s="152"/>
      <c r="RAS552" s="152"/>
      <c r="RAT552" s="152"/>
      <c r="RAU552" s="152"/>
      <c r="RAV552" s="152"/>
      <c r="RAW552" s="152"/>
      <c r="RAX552" s="152"/>
      <c r="RAY552" s="152"/>
      <c r="RAZ552" s="152"/>
      <c r="RBA552" s="152"/>
      <c r="RBB552" s="152"/>
      <c r="RBC552" s="152"/>
      <c r="RBD552" s="152"/>
      <c r="RBE552" s="152"/>
      <c r="RBF552" s="152"/>
      <c r="RBG552" s="152"/>
      <c r="RBH552" s="152"/>
      <c r="RBI552" s="152"/>
      <c r="RBJ552" s="152"/>
      <c r="RBK552" s="152"/>
      <c r="RBL552" s="152"/>
      <c r="RBM552" s="152"/>
      <c r="RBN552" s="152"/>
      <c r="RBO552" s="152"/>
      <c r="RBP552" s="152"/>
      <c r="RBQ552" s="152"/>
      <c r="RBR552" s="152"/>
      <c r="RBS552" s="152"/>
      <c r="RBT552" s="152"/>
      <c r="RBU552" s="152"/>
      <c r="RBV552" s="152"/>
      <c r="RBW552" s="152"/>
      <c r="RBX552" s="152"/>
      <c r="RBY552" s="152"/>
      <c r="RBZ552" s="152"/>
      <c r="RCA552" s="152"/>
      <c r="RCB552" s="152"/>
      <c r="RCC552" s="152"/>
      <c r="RCD552" s="152"/>
      <c r="RCE552" s="152"/>
      <c r="RCF552" s="152"/>
      <c r="RCG552" s="152"/>
      <c r="RCH552" s="152"/>
      <c r="RCI552" s="152"/>
      <c r="RCJ552" s="152"/>
      <c r="RCK552" s="152"/>
      <c r="RCL552" s="152"/>
      <c r="RCM552" s="152"/>
      <c r="RCN552" s="152"/>
      <c r="RCO552" s="152"/>
      <c r="RCP552" s="152"/>
      <c r="RCQ552" s="152"/>
      <c r="RCR552" s="152"/>
      <c r="RCS552" s="152"/>
      <c r="RCT552" s="152"/>
      <c r="RCU552" s="152"/>
      <c r="RCV552" s="152"/>
      <c r="RCW552" s="152"/>
      <c r="RCX552" s="152"/>
      <c r="RCY552" s="152"/>
      <c r="RCZ552" s="152"/>
      <c r="RDA552" s="152"/>
      <c r="RDB552" s="152"/>
      <c r="RDC552" s="152"/>
      <c r="RDD552" s="152"/>
      <c r="RDE552" s="152"/>
      <c r="RDF552" s="152"/>
      <c r="RDG552" s="152"/>
      <c r="RDH552" s="152"/>
      <c r="RDI552" s="152"/>
      <c r="RDJ552" s="152"/>
      <c r="RDK552" s="152"/>
      <c r="RDL552" s="152"/>
      <c r="RDM552" s="152"/>
      <c r="RDN552" s="152"/>
      <c r="RDO552" s="152"/>
      <c r="RDP552" s="152"/>
      <c r="RDQ552" s="152"/>
      <c r="RDR552" s="152"/>
      <c r="RDS552" s="152"/>
      <c r="RDT552" s="152"/>
      <c r="RDU552" s="152"/>
      <c r="RDV552" s="152"/>
      <c r="RDW552" s="152"/>
      <c r="RDX552" s="152"/>
      <c r="RDY552" s="152"/>
      <c r="RDZ552" s="152"/>
      <c r="REA552" s="152"/>
      <c r="REB552" s="152"/>
      <c r="REC552" s="152"/>
      <c r="RED552" s="152"/>
      <c r="REE552" s="152"/>
      <c r="REF552" s="152"/>
      <c r="REG552" s="152"/>
      <c r="REH552" s="152"/>
      <c r="REI552" s="152"/>
      <c r="REJ552" s="152"/>
      <c r="REK552" s="152"/>
      <c r="REL552" s="152"/>
      <c r="REM552" s="152"/>
      <c r="REN552" s="152"/>
      <c r="REO552" s="152"/>
      <c r="REP552" s="152"/>
      <c r="REQ552" s="152"/>
      <c r="RER552" s="152"/>
      <c r="RES552" s="152"/>
      <c r="RET552" s="152"/>
      <c r="REU552" s="152"/>
      <c r="REV552" s="152"/>
      <c r="REW552" s="152"/>
      <c r="REX552" s="152"/>
      <c r="REY552" s="152"/>
      <c r="REZ552" s="152"/>
      <c r="RFA552" s="152"/>
      <c r="RFB552" s="152"/>
      <c r="RFC552" s="152"/>
      <c r="RFD552" s="152"/>
      <c r="RFE552" s="152"/>
      <c r="RFF552" s="152"/>
      <c r="RFG552" s="152"/>
      <c r="RFH552" s="152"/>
      <c r="RFI552" s="152"/>
      <c r="RFJ552" s="152"/>
      <c r="RFK552" s="152"/>
      <c r="RFL552" s="152"/>
      <c r="RFM552" s="152"/>
      <c r="RFN552" s="152"/>
      <c r="RFO552" s="152"/>
      <c r="RFP552" s="152"/>
      <c r="RFQ552" s="152"/>
      <c r="RFR552" s="152"/>
      <c r="RFS552" s="152"/>
      <c r="RFT552" s="152"/>
      <c r="RFU552" s="152"/>
      <c r="RFV552" s="152"/>
      <c r="RFW552" s="152"/>
      <c r="RFX552" s="152"/>
      <c r="RFY552" s="152"/>
      <c r="RFZ552" s="152"/>
      <c r="RGA552" s="152"/>
      <c r="RGB552" s="152"/>
      <c r="RGC552" s="152"/>
      <c r="RGD552" s="152"/>
      <c r="RGE552" s="152"/>
      <c r="RGF552" s="152"/>
      <c r="RGG552" s="152"/>
      <c r="RGH552" s="152"/>
      <c r="RGI552" s="152"/>
      <c r="RGJ552" s="152"/>
      <c r="RGK552" s="152"/>
      <c r="RGL552" s="152"/>
      <c r="RGM552" s="152"/>
      <c r="RGN552" s="152"/>
      <c r="RGO552" s="152"/>
      <c r="RGP552" s="152"/>
      <c r="RGQ552" s="152"/>
      <c r="RGR552" s="152"/>
      <c r="RGS552" s="152"/>
      <c r="RGT552" s="152"/>
      <c r="RGU552" s="152"/>
      <c r="RGV552" s="152"/>
      <c r="RGW552" s="152"/>
      <c r="RGX552" s="152"/>
      <c r="RGY552" s="152"/>
      <c r="RGZ552" s="152"/>
      <c r="RHA552" s="152"/>
      <c r="RHB552" s="152"/>
      <c r="RHC552" s="152"/>
      <c r="RHD552" s="152"/>
      <c r="RHE552" s="152"/>
      <c r="RHF552" s="152"/>
      <c r="RHG552" s="152"/>
      <c r="RHH552" s="152"/>
      <c r="RHI552" s="152"/>
      <c r="RHJ552" s="152"/>
      <c r="RHK552" s="152"/>
      <c r="RHL552" s="152"/>
      <c r="RHM552" s="152"/>
      <c r="RHN552" s="152"/>
      <c r="RHO552" s="152"/>
      <c r="RHP552" s="152"/>
      <c r="RHQ552" s="152"/>
      <c r="RHR552" s="152"/>
      <c r="RHS552" s="152"/>
      <c r="RHT552" s="152"/>
      <c r="RHU552" s="152"/>
      <c r="RHV552" s="152"/>
      <c r="RHW552" s="152"/>
      <c r="RHX552" s="152"/>
      <c r="RHY552" s="152"/>
      <c r="RHZ552" s="152"/>
      <c r="RIA552" s="152"/>
      <c r="RIB552" s="152"/>
      <c r="RIC552" s="152"/>
      <c r="RID552" s="152"/>
      <c r="RIE552" s="152"/>
      <c r="RIF552" s="152"/>
      <c r="RIG552" s="152"/>
      <c r="RIH552" s="152"/>
      <c r="RII552" s="152"/>
      <c r="RIJ552" s="152"/>
      <c r="RIK552" s="152"/>
      <c r="RIL552" s="152"/>
      <c r="RIM552" s="152"/>
      <c r="RIN552" s="152"/>
      <c r="RIO552" s="152"/>
      <c r="RIP552" s="152"/>
      <c r="RIQ552" s="152"/>
      <c r="RIR552" s="152"/>
      <c r="RIS552" s="152"/>
      <c r="RIT552" s="152"/>
      <c r="RIU552" s="152"/>
      <c r="RIV552" s="152"/>
      <c r="RIW552" s="152"/>
      <c r="RIX552" s="152"/>
      <c r="RIY552" s="152"/>
      <c r="RIZ552" s="152"/>
      <c r="RJA552" s="152"/>
      <c r="RJB552" s="152"/>
      <c r="RJC552" s="152"/>
      <c r="RJD552" s="152"/>
      <c r="RJE552" s="152"/>
      <c r="RJF552" s="152"/>
      <c r="RJG552" s="152"/>
      <c r="RJH552" s="152"/>
      <c r="RJI552" s="152"/>
      <c r="RJJ552" s="152"/>
      <c r="RJK552" s="152"/>
      <c r="RJL552" s="152"/>
      <c r="RJM552" s="152"/>
      <c r="RJN552" s="152"/>
      <c r="RJO552" s="152"/>
      <c r="RJP552" s="152"/>
      <c r="RJQ552" s="152"/>
      <c r="RJR552" s="152"/>
      <c r="RJS552" s="152"/>
      <c r="RJT552" s="152"/>
      <c r="RJU552" s="152"/>
      <c r="RJV552" s="152"/>
      <c r="RJW552" s="152"/>
      <c r="RJX552" s="152"/>
      <c r="RJY552" s="152"/>
      <c r="RJZ552" s="152"/>
      <c r="RKA552" s="152"/>
      <c r="RKB552" s="152"/>
      <c r="RKC552" s="152"/>
      <c r="RKD552" s="152"/>
      <c r="RKE552" s="152"/>
      <c r="RKF552" s="152"/>
      <c r="RKG552" s="152"/>
      <c r="RKH552" s="152"/>
      <c r="RKI552" s="152"/>
      <c r="RKJ552" s="152"/>
      <c r="RKK552" s="152"/>
      <c r="RKL552" s="152"/>
      <c r="RKM552" s="152"/>
      <c r="RKN552" s="152"/>
      <c r="RKO552" s="152"/>
      <c r="RKP552" s="152"/>
      <c r="RKQ552" s="152"/>
      <c r="RKR552" s="152"/>
      <c r="RKS552" s="152"/>
      <c r="RKT552" s="152"/>
      <c r="RKU552" s="152"/>
      <c r="RKV552" s="152"/>
      <c r="RKW552" s="152"/>
      <c r="RKX552" s="152"/>
      <c r="RKY552" s="152"/>
      <c r="RKZ552" s="152"/>
      <c r="RLA552" s="152"/>
      <c r="RLB552" s="152"/>
      <c r="RLC552" s="152"/>
      <c r="RLD552" s="152"/>
      <c r="RLE552" s="152"/>
      <c r="RLF552" s="152"/>
      <c r="RLG552" s="152"/>
      <c r="RLH552" s="152"/>
      <c r="RLI552" s="152"/>
      <c r="RLJ552" s="152"/>
      <c r="RLK552" s="152"/>
      <c r="RLL552" s="152"/>
      <c r="RLM552" s="152"/>
      <c r="RLN552" s="152"/>
      <c r="RLO552" s="152"/>
      <c r="RLP552" s="152"/>
      <c r="RLQ552" s="152"/>
      <c r="RLR552" s="152"/>
      <c r="RLS552" s="152"/>
      <c r="RLT552" s="152"/>
      <c r="RLU552" s="152"/>
      <c r="RLV552" s="152"/>
      <c r="RLW552" s="152"/>
      <c r="RLX552" s="152"/>
      <c r="RLY552" s="152"/>
      <c r="RLZ552" s="152"/>
      <c r="RMA552" s="152"/>
      <c r="RMB552" s="152"/>
      <c r="RMC552" s="152"/>
      <c r="RMD552" s="152"/>
      <c r="RME552" s="152"/>
      <c r="RMF552" s="152"/>
      <c r="RMG552" s="152"/>
      <c r="RMH552" s="152"/>
      <c r="RMI552" s="152"/>
      <c r="RMJ552" s="152"/>
      <c r="RMK552" s="152"/>
      <c r="RML552" s="152"/>
      <c r="RMM552" s="152"/>
      <c r="RMN552" s="152"/>
      <c r="RMO552" s="152"/>
      <c r="RMP552" s="152"/>
      <c r="RMQ552" s="152"/>
      <c r="RMR552" s="152"/>
      <c r="RMS552" s="152"/>
      <c r="RMT552" s="152"/>
      <c r="RMU552" s="152"/>
      <c r="RMV552" s="152"/>
      <c r="RMW552" s="152"/>
      <c r="RMX552" s="152"/>
      <c r="RMY552" s="152"/>
      <c r="RMZ552" s="152"/>
      <c r="RNA552" s="152"/>
      <c r="RNB552" s="152"/>
      <c r="RNC552" s="152"/>
      <c r="RND552" s="152"/>
      <c r="RNE552" s="152"/>
      <c r="RNF552" s="152"/>
      <c r="RNG552" s="152"/>
      <c r="RNH552" s="152"/>
      <c r="RNI552" s="152"/>
      <c r="RNJ552" s="152"/>
      <c r="RNK552" s="152"/>
      <c r="RNL552" s="152"/>
      <c r="RNM552" s="152"/>
      <c r="RNN552" s="152"/>
      <c r="RNO552" s="152"/>
      <c r="RNP552" s="152"/>
      <c r="RNQ552" s="152"/>
      <c r="RNR552" s="152"/>
      <c r="RNS552" s="152"/>
      <c r="RNT552" s="152"/>
      <c r="RNU552" s="152"/>
      <c r="RNV552" s="152"/>
      <c r="RNW552" s="152"/>
      <c r="RNX552" s="152"/>
      <c r="RNY552" s="152"/>
      <c r="RNZ552" s="152"/>
      <c r="ROA552" s="152"/>
      <c r="ROB552" s="152"/>
      <c r="ROC552" s="152"/>
      <c r="ROD552" s="152"/>
      <c r="ROE552" s="152"/>
      <c r="ROF552" s="152"/>
      <c r="ROG552" s="152"/>
      <c r="ROH552" s="152"/>
      <c r="ROI552" s="152"/>
      <c r="ROJ552" s="152"/>
      <c r="ROK552" s="152"/>
      <c r="ROL552" s="152"/>
      <c r="ROM552" s="152"/>
      <c r="RON552" s="152"/>
      <c r="ROO552" s="152"/>
      <c r="ROP552" s="152"/>
      <c r="ROQ552" s="152"/>
      <c r="ROR552" s="152"/>
      <c r="ROS552" s="152"/>
      <c r="ROT552" s="152"/>
      <c r="ROU552" s="152"/>
      <c r="ROV552" s="152"/>
      <c r="ROW552" s="152"/>
      <c r="ROX552" s="152"/>
      <c r="ROY552" s="152"/>
      <c r="ROZ552" s="152"/>
      <c r="RPA552" s="152"/>
      <c r="RPB552" s="152"/>
      <c r="RPC552" s="152"/>
      <c r="RPD552" s="152"/>
      <c r="RPE552" s="152"/>
      <c r="RPF552" s="152"/>
      <c r="RPG552" s="152"/>
      <c r="RPH552" s="152"/>
      <c r="RPI552" s="152"/>
      <c r="RPJ552" s="152"/>
      <c r="RPK552" s="152"/>
      <c r="RPL552" s="152"/>
      <c r="RPM552" s="152"/>
      <c r="RPN552" s="152"/>
      <c r="RPO552" s="152"/>
      <c r="RPP552" s="152"/>
      <c r="RPQ552" s="152"/>
      <c r="RPR552" s="152"/>
      <c r="RPS552" s="152"/>
      <c r="RPT552" s="152"/>
      <c r="RPU552" s="152"/>
      <c r="RPV552" s="152"/>
      <c r="RPW552" s="152"/>
      <c r="RPX552" s="152"/>
      <c r="RPY552" s="152"/>
      <c r="RPZ552" s="152"/>
      <c r="RQA552" s="152"/>
      <c r="RQB552" s="152"/>
      <c r="RQC552" s="152"/>
      <c r="RQD552" s="152"/>
      <c r="RQE552" s="152"/>
      <c r="RQF552" s="152"/>
      <c r="RQG552" s="152"/>
      <c r="RQH552" s="152"/>
      <c r="RQI552" s="152"/>
      <c r="RQJ552" s="152"/>
      <c r="RQK552" s="152"/>
      <c r="RQL552" s="152"/>
      <c r="RQM552" s="152"/>
      <c r="RQN552" s="152"/>
      <c r="RQO552" s="152"/>
      <c r="RQP552" s="152"/>
      <c r="RQQ552" s="152"/>
      <c r="RQR552" s="152"/>
      <c r="RQS552" s="152"/>
      <c r="RQT552" s="152"/>
      <c r="RQU552" s="152"/>
      <c r="RQV552" s="152"/>
      <c r="RQW552" s="152"/>
      <c r="RQX552" s="152"/>
      <c r="RQY552" s="152"/>
      <c r="RQZ552" s="152"/>
      <c r="RRA552" s="152"/>
      <c r="RRB552" s="152"/>
      <c r="RRC552" s="152"/>
      <c r="RRD552" s="152"/>
      <c r="RRE552" s="152"/>
      <c r="RRF552" s="152"/>
      <c r="RRG552" s="152"/>
      <c r="RRH552" s="152"/>
      <c r="RRI552" s="152"/>
      <c r="RRJ552" s="152"/>
      <c r="RRK552" s="152"/>
      <c r="RRL552" s="152"/>
      <c r="RRM552" s="152"/>
      <c r="RRN552" s="152"/>
      <c r="RRO552" s="152"/>
      <c r="RRP552" s="152"/>
      <c r="RRQ552" s="152"/>
      <c r="RRR552" s="152"/>
      <c r="RRS552" s="152"/>
      <c r="RRT552" s="152"/>
      <c r="RRU552" s="152"/>
      <c r="RRV552" s="152"/>
      <c r="RRW552" s="152"/>
      <c r="RRX552" s="152"/>
      <c r="RRY552" s="152"/>
      <c r="RRZ552" s="152"/>
      <c r="RSA552" s="152"/>
      <c r="RSB552" s="152"/>
      <c r="RSC552" s="152"/>
      <c r="RSD552" s="152"/>
      <c r="RSE552" s="152"/>
      <c r="RSF552" s="152"/>
      <c r="RSG552" s="152"/>
      <c r="RSH552" s="152"/>
      <c r="RSI552" s="152"/>
      <c r="RSJ552" s="152"/>
      <c r="RSK552" s="152"/>
      <c r="RSL552" s="152"/>
      <c r="RSM552" s="152"/>
      <c r="RSN552" s="152"/>
      <c r="RSO552" s="152"/>
      <c r="RSP552" s="152"/>
      <c r="RSQ552" s="152"/>
      <c r="RSR552" s="152"/>
      <c r="RSS552" s="152"/>
      <c r="RST552" s="152"/>
      <c r="RSU552" s="152"/>
      <c r="RSV552" s="152"/>
      <c r="RSW552" s="152"/>
      <c r="RSX552" s="152"/>
      <c r="RSY552" s="152"/>
      <c r="RSZ552" s="152"/>
      <c r="RTA552" s="152"/>
      <c r="RTB552" s="152"/>
      <c r="RTC552" s="152"/>
      <c r="RTD552" s="152"/>
      <c r="RTE552" s="152"/>
      <c r="RTF552" s="152"/>
      <c r="RTG552" s="152"/>
      <c r="RTH552" s="152"/>
      <c r="RTI552" s="152"/>
      <c r="RTJ552" s="152"/>
      <c r="RTK552" s="152"/>
      <c r="RTL552" s="152"/>
      <c r="RTM552" s="152"/>
      <c r="RTN552" s="152"/>
      <c r="RTO552" s="152"/>
      <c r="RTP552" s="152"/>
      <c r="RTQ552" s="152"/>
      <c r="RTR552" s="152"/>
      <c r="RTS552" s="152"/>
      <c r="RTT552" s="152"/>
      <c r="RTU552" s="152"/>
      <c r="RTV552" s="152"/>
      <c r="RTW552" s="152"/>
      <c r="RTX552" s="152"/>
      <c r="RTY552" s="152"/>
      <c r="RTZ552" s="152"/>
      <c r="RUA552" s="152"/>
      <c r="RUB552" s="152"/>
      <c r="RUC552" s="152"/>
      <c r="RUD552" s="152"/>
      <c r="RUE552" s="152"/>
      <c r="RUF552" s="152"/>
      <c r="RUG552" s="152"/>
      <c r="RUH552" s="152"/>
      <c r="RUI552" s="152"/>
      <c r="RUJ552" s="152"/>
      <c r="RUK552" s="152"/>
      <c r="RUL552" s="152"/>
      <c r="RUM552" s="152"/>
      <c r="RUN552" s="152"/>
      <c r="RUO552" s="152"/>
      <c r="RUP552" s="152"/>
      <c r="RUQ552" s="152"/>
      <c r="RUR552" s="152"/>
      <c r="RUS552" s="152"/>
      <c r="RUT552" s="152"/>
      <c r="RUU552" s="152"/>
      <c r="RUV552" s="152"/>
      <c r="RUW552" s="152"/>
      <c r="RUX552" s="152"/>
      <c r="RUY552" s="152"/>
      <c r="RUZ552" s="152"/>
      <c r="RVA552" s="152"/>
      <c r="RVB552" s="152"/>
      <c r="RVC552" s="152"/>
      <c r="RVD552" s="152"/>
      <c r="RVE552" s="152"/>
      <c r="RVF552" s="152"/>
      <c r="RVG552" s="152"/>
      <c r="RVH552" s="152"/>
      <c r="RVI552" s="152"/>
      <c r="RVJ552" s="152"/>
      <c r="RVK552" s="152"/>
      <c r="RVL552" s="152"/>
      <c r="RVM552" s="152"/>
      <c r="RVN552" s="152"/>
      <c r="RVO552" s="152"/>
      <c r="RVP552" s="152"/>
      <c r="RVQ552" s="152"/>
      <c r="RVR552" s="152"/>
      <c r="RVS552" s="152"/>
      <c r="RVT552" s="152"/>
      <c r="RVU552" s="152"/>
      <c r="RVV552" s="152"/>
      <c r="RVW552" s="152"/>
      <c r="RVX552" s="152"/>
      <c r="RVY552" s="152"/>
      <c r="RVZ552" s="152"/>
      <c r="RWA552" s="152"/>
      <c r="RWB552" s="152"/>
      <c r="RWC552" s="152"/>
      <c r="RWD552" s="152"/>
      <c r="RWE552" s="152"/>
      <c r="RWF552" s="152"/>
      <c r="RWG552" s="152"/>
      <c r="RWH552" s="152"/>
      <c r="RWI552" s="152"/>
      <c r="RWJ552" s="152"/>
      <c r="RWK552" s="152"/>
      <c r="RWL552" s="152"/>
      <c r="RWM552" s="152"/>
      <c r="RWN552" s="152"/>
      <c r="RWO552" s="152"/>
      <c r="RWP552" s="152"/>
      <c r="RWQ552" s="152"/>
      <c r="RWR552" s="152"/>
      <c r="RWS552" s="152"/>
      <c r="RWT552" s="152"/>
      <c r="RWU552" s="152"/>
      <c r="RWV552" s="152"/>
      <c r="RWW552" s="152"/>
      <c r="RWX552" s="152"/>
      <c r="RWY552" s="152"/>
      <c r="RWZ552" s="152"/>
      <c r="RXA552" s="152"/>
      <c r="RXB552" s="152"/>
      <c r="RXC552" s="152"/>
      <c r="RXD552" s="152"/>
      <c r="RXE552" s="152"/>
      <c r="RXF552" s="152"/>
      <c r="RXG552" s="152"/>
      <c r="RXH552" s="152"/>
      <c r="RXI552" s="152"/>
      <c r="RXJ552" s="152"/>
      <c r="RXK552" s="152"/>
      <c r="RXL552" s="152"/>
      <c r="RXM552" s="152"/>
      <c r="RXN552" s="152"/>
      <c r="RXO552" s="152"/>
      <c r="RXP552" s="152"/>
      <c r="RXQ552" s="152"/>
      <c r="RXR552" s="152"/>
      <c r="RXS552" s="152"/>
      <c r="RXT552" s="152"/>
      <c r="RXU552" s="152"/>
      <c r="RXV552" s="152"/>
      <c r="RXW552" s="152"/>
      <c r="RXX552" s="152"/>
      <c r="RXY552" s="152"/>
      <c r="RXZ552" s="152"/>
      <c r="RYA552" s="152"/>
      <c r="RYB552" s="152"/>
      <c r="RYC552" s="152"/>
      <c r="RYD552" s="152"/>
      <c r="RYE552" s="152"/>
      <c r="RYF552" s="152"/>
      <c r="RYG552" s="152"/>
      <c r="RYH552" s="152"/>
      <c r="RYI552" s="152"/>
      <c r="RYJ552" s="152"/>
      <c r="RYK552" s="152"/>
      <c r="RYL552" s="152"/>
      <c r="RYM552" s="152"/>
      <c r="RYN552" s="152"/>
      <c r="RYO552" s="152"/>
      <c r="RYP552" s="152"/>
      <c r="RYQ552" s="152"/>
      <c r="RYR552" s="152"/>
      <c r="RYS552" s="152"/>
      <c r="RYT552" s="152"/>
      <c r="RYU552" s="152"/>
      <c r="RYV552" s="152"/>
      <c r="RYW552" s="152"/>
      <c r="RYX552" s="152"/>
      <c r="RYY552" s="152"/>
      <c r="RYZ552" s="152"/>
      <c r="RZA552" s="152"/>
      <c r="RZB552" s="152"/>
      <c r="RZC552" s="152"/>
      <c r="RZD552" s="152"/>
      <c r="RZE552" s="152"/>
      <c r="RZF552" s="152"/>
      <c r="RZG552" s="152"/>
      <c r="RZH552" s="152"/>
      <c r="RZI552" s="152"/>
      <c r="RZJ552" s="152"/>
      <c r="RZK552" s="152"/>
      <c r="RZL552" s="152"/>
      <c r="RZM552" s="152"/>
      <c r="RZN552" s="152"/>
      <c r="RZO552" s="152"/>
      <c r="RZP552" s="152"/>
      <c r="RZQ552" s="152"/>
      <c r="RZR552" s="152"/>
      <c r="RZS552" s="152"/>
      <c r="RZT552" s="152"/>
      <c r="RZU552" s="152"/>
      <c r="RZV552" s="152"/>
      <c r="RZW552" s="152"/>
      <c r="RZX552" s="152"/>
      <c r="RZY552" s="152"/>
      <c r="RZZ552" s="152"/>
      <c r="SAA552" s="152"/>
      <c r="SAB552" s="152"/>
      <c r="SAC552" s="152"/>
      <c r="SAD552" s="152"/>
      <c r="SAE552" s="152"/>
      <c r="SAF552" s="152"/>
      <c r="SAG552" s="152"/>
      <c r="SAH552" s="152"/>
      <c r="SAI552" s="152"/>
      <c r="SAJ552" s="152"/>
      <c r="SAK552" s="152"/>
      <c r="SAL552" s="152"/>
      <c r="SAM552" s="152"/>
      <c r="SAN552" s="152"/>
      <c r="SAO552" s="152"/>
      <c r="SAP552" s="152"/>
      <c r="SAQ552" s="152"/>
      <c r="SAR552" s="152"/>
      <c r="SAS552" s="152"/>
      <c r="SAT552" s="152"/>
      <c r="SAU552" s="152"/>
      <c r="SAV552" s="152"/>
      <c r="SAW552" s="152"/>
      <c r="SAX552" s="152"/>
      <c r="SAY552" s="152"/>
      <c r="SAZ552" s="152"/>
      <c r="SBA552" s="152"/>
      <c r="SBB552" s="152"/>
      <c r="SBC552" s="152"/>
      <c r="SBD552" s="152"/>
      <c r="SBE552" s="152"/>
      <c r="SBF552" s="152"/>
      <c r="SBG552" s="152"/>
      <c r="SBH552" s="152"/>
      <c r="SBI552" s="152"/>
      <c r="SBJ552" s="152"/>
      <c r="SBK552" s="152"/>
      <c r="SBL552" s="152"/>
      <c r="SBM552" s="152"/>
      <c r="SBN552" s="152"/>
      <c r="SBO552" s="152"/>
      <c r="SBP552" s="152"/>
      <c r="SBQ552" s="152"/>
      <c r="SBR552" s="152"/>
      <c r="SBS552" s="152"/>
      <c r="SBT552" s="152"/>
      <c r="SBU552" s="152"/>
      <c r="SBV552" s="152"/>
      <c r="SBW552" s="152"/>
      <c r="SBX552" s="152"/>
      <c r="SBY552" s="152"/>
      <c r="SBZ552" s="152"/>
      <c r="SCA552" s="152"/>
      <c r="SCB552" s="152"/>
      <c r="SCC552" s="152"/>
      <c r="SCD552" s="152"/>
      <c r="SCE552" s="152"/>
      <c r="SCF552" s="152"/>
      <c r="SCG552" s="152"/>
      <c r="SCH552" s="152"/>
      <c r="SCI552" s="152"/>
      <c r="SCJ552" s="152"/>
      <c r="SCK552" s="152"/>
      <c r="SCL552" s="152"/>
      <c r="SCM552" s="152"/>
      <c r="SCN552" s="152"/>
      <c r="SCO552" s="152"/>
      <c r="SCP552" s="152"/>
      <c r="SCQ552" s="152"/>
      <c r="SCR552" s="152"/>
      <c r="SCS552" s="152"/>
      <c r="SCT552" s="152"/>
      <c r="SCU552" s="152"/>
      <c r="SCV552" s="152"/>
      <c r="SCW552" s="152"/>
      <c r="SCX552" s="152"/>
      <c r="SCY552" s="152"/>
      <c r="SCZ552" s="152"/>
      <c r="SDA552" s="152"/>
      <c r="SDB552" s="152"/>
      <c r="SDC552" s="152"/>
      <c r="SDD552" s="152"/>
      <c r="SDE552" s="152"/>
      <c r="SDF552" s="152"/>
      <c r="SDG552" s="152"/>
      <c r="SDH552" s="152"/>
      <c r="SDI552" s="152"/>
      <c r="SDJ552" s="152"/>
      <c r="SDK552" s="152"/>
      <c r="SDL552" s="152"/>
      <c r="SDM552" s="152"/>
      <c r="SDN552" s="152"/>
      <c r="SDO552" s="152"/>
      <c r="SDP552" s="152"/>
      <c r="SDQ552" s="152"/>
      <c r="SDR552" s="152"/>
      <c r="SDS552" s="152"/>
      <c r="SDT552" s="152"/>
      <c r="SDU552" s="152"/>
      <c r="SDV552" s="152"/>
      <c r="SDW552" s="152"/>
      <c r="SDX552" s="152"/>
      <c r="SDY552" s="152"/>
      <c r="SDZ552" s="152"/>
      <c r="SEA552" s="152"/>
      <c r="SEB552" s="152"/>
      <c r="SEC552" s="152"/>
      <c r="SED552" s="152"/>
      <c r="SEE552" s="152"/>
      <c r="SEF552" s="152"/>
      <c r="SEG552" s="152"/>
      <c r="SEH552" s="152"/>
      <c r="SEI552" s="152"/>
      <c r="SEJ552" s="152"/>
      <c r="SEK552" s="152"/>
      <c r="SEL552" s="152"/>
      <c r="SEM552" s="152"/>
      <c r="SEN552" s="152"/>
      <c r="SEO552" s="152"/>
      <c r="SEP552" s="152"/>
      <c r="SEQ552" s="152"/>
      <c r="SER552" s="152"/>
      <c r="SES552" s="152"/>
      <c r="SET552" s="152"/>
      <c r="SEU552" s="152"/>
      <c r="SEV552" s="152"/>
      <c r="SEW552" s="152"/>
      <c r="SEX552" s="152"/>
      <c r="SEY552" s="152"/>
      <c r="SEZ552" s="152"/>
      <c r="SFA552" s="152"/>
      <c r="SFB552" s="152"/>
      <c r="SFC552" s="152"/>
      <c r="SFD552" s="152"/>
      <c r="SFE552" s="152"/>
      <c r="SFF552" s="152"/>
      <c r="SFG552" s="152"/>
      <c r="SFH552" s="152"/>
      <c r="SFI552" s="152"/>
      <c r="SFJ552" s="152"/>
      <c r="SFK552" s="152"/>
      <c r="SFL552" s="152"/>
      <c r="SFM552" s="152"/>
      <c r="SFN552" s="152"/>
      <c r="SFO552" s="152"/>
      <c r="SFP552" s="152"/>
      <c r="SFQ552" s="152"/>
      <c r="SFR552" s="152"/>
      <c r="SFS552" s="152"/>
      <c r="SFT552" s="152"/>
      <c r="SFU552" s="152"/>
      <c r="SFV552" s="152"/>
      <c r="SFW552" s="152"/>
      <c r="SFX552" s="152"/>
      <c r="SFY552" s="152"/>
      <c r="SFZ552" s="152"/>
      <c r="SGA552" s="152"/>
      <c r="SGB552" s="152"/>
      <c r="SGC552" s="152"/>
      <c r="SGD552" s="152"/>
      <c r="SGE552" s="152"/>
      <c r="SGF552" s="152"/>
      <c r="SGG552" s="152"/>
      <c r="SGH552" s="152"/>
      <c r="SGI552" s="152"/>
      <c r="SGJ552" s="152"/>
      <c r="SGK552" s="152"/>
      <c r="SGL552" s="152"/>
      <c r="SGM552" s="152"/>
      <c r="SGN552" s="152"/>
      <c r="SGO552" s="152"/>
      <c r="SGP552" s="152"/>
      <c r="SGQ552" s="152"/>
      <c r="SGR552" s="152"/>
      <c r="SGS552" s="152"/>
      <c r="SGT552" s="152"/>
      <c r="SGU552" s="152"/>
      <c r="SGV552" s="152"/>
      <c r="SGW552" s="152"/>
      <c r="SGX552" s="152"/>
      <c r="SGY552" s="152"/>
      <c r="SGZ552" s="152"/>
      <c r="SHA552" s="152"/>
      <c r="SHB552" s="152"/>
      <c r="SHC552" s="152"/>
      <c r="SHD552" s="152"/>
      <c r="SHE552" s="152"/>
      <c r="SHF552" s="152"/>
      <c r="SHG552" s="152"/>
      <c r="SHH552" s="152"/>
      <c r="SHI552" s="152"/>
      <c r="SHJ552" s="152"/>
      <c r="SHK552" s="152"/>
      <c r="SHL552" s="152"/>
      <c r="SHM552" s="152"/>
      <c r="SHN552" s="152"/>
      <c r="SHO552" s="152"/>
      <c r="SHP552" s="152"/>
      <c r="SHQ552" s="152"/>
      <c r="SHR552" s="152"/>
      <c r="SHS552" s="152"/>
      <c r="SHT552" s="152"/>
      <c r="SHU552" s="152"/>
      <c r="SHV552" s="152"/>
      <c r="SHW552" s="152"/>
      <c r="SHX552" s="152"/>
      <c r="SHY552" s="152"/>
      <c r="SHZ552" s="152"/>
      <c r="SIA552" s="152"/>
      <c r="SIB552" s="152"/>
      <c r="SIC552" s="152"/>
      <c r="SID552" s="152"/>
      <c r="SIE552" s="152"/>
      <c r="SIF552" s="152"/>
      <c r="SIG552" s="152"/>
      <c r="SIH552" s="152"/>
      <c r="SII552" s="152"/>
      <c r="SIJ552" s="152"/>
      <c r="SIK552" s="152"/>
      <c r="SIL552" s="152"/>
      <c r="SIM552" s="152"/>
      <c r="SIN552" s="152"/>
      <c r="SIO552" s="152"/>
      <c r="SIP552" s="152"/>
      <c r="SIQ552" s="152"/>
      <c r="SIR552" s="152"/>
      <c r="SIS552" s="152"/>
      <c r="SIT552" s="152"/>
      <c r="SIU552" s="152"/>
      <c r="SIV552" s="152"/>
      <c r="SIW552" s="152"/>
      <c r="SIX552" s="152"/>
      <c r="SIY552" s="152"/>
      <c r="SIZ552" s="152"/>
      <c r="SJA552" s="152"/>
      <c r="SJB552" s="152"/>
      <c r="SJC552" s="152"/>
      <c r="SJD552" s="152"/>
      <c r="SJE552" s="152"/>
      <c r="SJF552" s="152"/>
      <c r="SJG552" s="152"/>
      <c r="SJH552" s="152"/>
      <c r="SJI552" s="152"/>
      <c r="SJJ552" s="152"/>
      <c r="SJK552" s="152"/>
      <c r="SJL552" s="152"/>
      <c r="SJM552" s="152"/>
      <c r="SJN552" s="152"/>
      <c r="SJO552" s="152"/>
      <c r="SJP552" s="152"/>
      <c r="SJQ552" s="152"/>
      <c r="SJR552" s="152"/>
      <c r="SJS552" s="152"/>
      <c r="SJT552" s="152"/>
      <c r="SJU552" s="152"/>
      <c r="SJV552" s="152"/>
      <c r="SJW552" s="152"/>
      <c r="SJX552" s="152"/>
      <c r="SJY552" s="152"/>
      <c r="SJZ552" s="152"/>
      <c r="SKA552" s="152"/>
      <c r="SKB552" s="152"/>
      <c r="SKC552" s="152"/>
      <c r="SKD552" s="152"/>
      <c r="SKE552" s="152"/>
      <c r="SKF552" s="152"/>
      <c r="SKG552" s="152"/>
      <c r="SKH552" s="152"/>
      <c r="SKI552" s="152"/>
      <c r="SKJ552" s="152"/>
      <c r="SKK552" s="152"/>
      <c r="SKL552" s="152"/>
      <c r="SKM552" s="152"/>
      <c r="SKN552" s="152"/>
      <c r="SKO552" s="152"/>
      <c r="SKP552" s="152"/>
      <c r="SKQ552" s="152"/>
      <c r="SKR552" s="152"/>
      <c r="SKS552" s="152"/>
      <c r="SKT552" s="152"/>
      <c r="SKU552" s="152"/>
      <c r="SKV552" s="152"/>
      <c r="SKW552" s="152"/>
      <c r="SKX552" s="152"/>
      <c r="SKY552" s="152"/>
      <c r="SKZ552" s="152"/>
      <c r="SLA552" s="152"/>
      <c r="SLB552" s="152"/>
      <c r="SLC552" s="152"/>
      <c r="SLD552" s="152"/>
      <c r="SLE552" s="152"/>
      <c r="SLF552" s="152"/>
      <c r="SLG552" s="152"/>
      <c r="SLH552" s="152"/>
      <c r="SLI552" s="152"/>
      <c r="SLJ552" s="152"/>
      <c r="SLK552" s="152"/>
      <c r="SLL552" s="152"/>
      <c r="SLM552" s="152"/>
      <c r="SLN552" s="152"/>
      <c r="SLO552" s="152"/>
      <c r="SLP552" s="152"/>
      <c r="SLQ552" s="152"/>
      <c r="SLR552" s="152"/>
      <c r="SLS552" s="152"/>
      <c r="SLT552" s="152"/>
      <c r="SLU552" s="152"/>
      <c r="SLV552" s="152"/>
      <c r="SLW552" s="152"/>
      <c r="SLX552" s="152"/>
      <c r="SLY552" s="152"/>
      <c r="SLZ552" s="152"/>
      <c r="SMA552" s="152"/>
      <c r="SMB552" s="152"/>
      <c r="SMC552" s="152"/>
      <c r="SMD552" s="152"/>
      <c r="SME552" s="152"/>
      <c r="SMF552" s="152"/>
      <c r="SMG552" s="152"/>
      <c r="SMH552" s="152"/>
      <c r="SMI552" s="152"/>
      <c r="SMJ552" s="152"/>
      <c r="SMK552" s="152"/>
      <c r="SML552" s="152"/>
      <c r="SMM552" s="152"/>
      <c r="SMN552" s="152"/>
      <c r="SMO552" s="152"/>
      <c r="SMP552" s="152"/>
      <c r="SMQ552" s="152"/>
      <c r="SMR552" s="152"/>
      <c r="SMS552" s="152"/>
      <c r="SMT552" s="152"/>
      <c r="SMU552" s="152"/>
      <c r="SMV552" s="152"/>
      <c r="SMW552" s="152"/>
      <c r="SMX552" s="152"/>
      <c r="SMY552" s="152"/>
      <c r="SMZ552" s="152"/>
      <c r="SNA552" s="152"/>
      <c r="SNB552" s="152"/>
      <c r="SNC552" s="152"/>
      <c r="SND552" s="152"/>
      <c r="SNE552" s="152"/>
      <c r="SNF552" s="152"/>
      <c r="SNG552" s="152"/>
      <c r="SNH552" s="152"/>
      <c r="SNI552" s="152"/>
      <c r="SNJ552" s="152"/>
      <c r="SNK552" s="152"/>
      <c r="SNL552" s="152"/>
      <c r="SNM552" s="152"/>
      <c r="SNN552" s="152"/>
      <c r="SNO552" s="152"/>
      <c r="SNP552" s="152"/>
      <c r="SNQ552" s="152"/>
      <c r="SNR552" s="152"/>
      <c r="SNS552" s="152"/>
      <c r="SNT552" s="152"/>
      <c r="SNU552" s="152"/>
      <c r="SNV552" s="152"/>
      <c r="SNW552" s="152"/>
      <c r="SNX552" s="152"/>
      <c r="SNY552" s="152"/>
      <c r="SNZ552" s="152"/>
      <c r="SOA552" s="152"/>
      <c r="SOB552" s="152"/>
      <c r="SOC552" s="152"/>
      <c r="SOD552" s="152"/>
      <c r="SOE552" s="152"/>
      <c r="SOF552" s="152"/>
      <c r="SOG552" s="152"/>
      <c r="SOH552" s="152"/>
      <c r="SOI552" s="152"/>
      <c r="SOJ552" s="152"/>
      <c r="SOK552" s="152"/>
      <c r="SOL552" s="152"/>
      <c r="SOM552" s="152"/>
      <c r="SON552" s="152"/>
      <c r="SOO552" s="152"/>
      <c r="SOP552" s="152"/>
      <c r="SOQ552" s="152"/>
      <c r="SOR552" s="152"/>
      <c r="SOS552" s="152"/>
      <c r="SOT552" s="152"/>
      <c r="SOU552" s="152"/>
      <c r="SOV552" s="152"/>
      <c r="SOW552" s="152"/>
      <c r="SOX552" s="152"/>
      <c r="SOY552" s="152"/>
      <c r="SOZ552" s="152"/>
      <c r="SPA552" s="152"/>
      <c r="SPB552" s="152"/>
      <c r="SPC552" s="152"/>
      <c r="SPD552" s="152"/>
      <c r="SPE552" s="152"/>
      <c r="SPF552" s="152"/>
      <c r="SPG552" s="152"/>
      <c r="SPH552" s="152"/>
      <c r="SPI552" s="152"/>
      <c r="SPJ552" s="152"/>
      <c r="SPK552" s="152"/>
      <c r="SPL552" s="152"/>
      <c r="SPM552" s="152"/>
      <c r="SPN552" s="152"/>
      <c r="SPO552" s="152"/>
      <c r="SPP552" s="152"/>
      <c r="SPQ552" s="152"/>
      <c r="SPR552" s="152"/>
      <c r="SPS552" s="152"/>
      <c r="SPT552" s="152"/>
      <c r="SPU552" s="152"/>
      <c r="SPV552" s="152"/>
      <c r="SPW552" s="152"/>
      <c r="SPX552" s="152"/>
      <c r="SPY552" s="152"/>
      <c r="SPZ552" s="152"/>
      <c r="SQA552" s="152"/>
      <c r="SQB552" s="152"/>
      <c r="SQC552" s="152"/>
      <c r="SQD552" s="152"/>
      <c r="SQE552" s="152"/>
      <c r="SQF552" s="152"/>
      <c r="SQG552" s="152"/>
      <c r="SQH552" s="152"/>
      <c r="SQI552" s="152"/>
      <c r="SQJ552" s="152"/>
      <c r="SQK552" s="152"/>
      <c r="SQL552" s="152"/>
      <c r="SQM552" s="152"/>
      <c r="SQN552" s="152"/>
      <c r="SQO552" s="152"/>
      <c r="SQP552" s="152"/>
      <c r="SQQ552" s="152"/>
      <c r="SQR552" s="152"/>
      <c r="SQS552" s="152"/>
      <c r="SQT552" s="152"/>
      <c r="SQU552" s="152"/>
      <c r="SQV552" s="152"/>
      <c r="SQW552" s="152"/>
      <c r="SQX552" s="152"/>
      <c r="SQY552" s="152"/>
      <c r="SQZ552" s="152"/>
      <c r="SRA552" s="152"/>
      <c r="SRB552" s="152"/>
      <c r="SRC552" s="152"/>
      <c r="SRD552" s="152"/>
      <c r="SRE552" s="152"/>
      <c r="SRF552" s="152"/>
      <c r="SRG552" s="152"/>
      <c r="SRH552" s="152"/>
      <c r="SRI552" s="152"/>
      <c r="SRJ552" s="152"/>
      <c r="SRK552" s="152"/>
      <c r="SRL552" s="152"/>
      <c r="SRM552" s="152"/>
      <c r="SRN552" s="152"/>
      <c r="SRO552" s="152"/>
      <c r="SRP552" s="152"/>
      <c r="SRQ552" s="152"/>
      <c r="SRR552" s="152"/>
      <c r="SRS552" s="152"/>
      <c r="SRT552" s="152"/>
      <c r="SRU552" s="152"/>
      <c r="SRV552" s="152"/>
      <c r="SRW552" s="152"/>
      <c r="SRX552" s="152"/>
      <c r="SRY552" s="152"/>
      <c r="SRZ552" s="152"/>
      <c r="SSA552" s="152"/>
      <c r="SSB552" s="152"/>
      <c r="SSC552" s="152"/>
      <c r="SSD552" s="152"/>
      <c r="SSE552" s="152"/>
      <c r="SSF552" s="152"/>
      <c r="SSG552" s="152"/>
      <c r="SSH552" s="152"/>
      <c r="SSI552" s="152"/>
      <c r="SSJ552" s="152"/>
      <c r="SSK552" s="152"/>
      <c r="SSL552" s="152"/>
      <c r="SSM552" s="152"/>
      <c r="SSN552" s="152"/>
      <c r="SSO552" s="152"/>
      <c r="SSP552" s="152"/>
      <c r="SSQ552" s="152"/>
      <c r="SSR552" s="152"/>
      <c r="SSS552" s="152"/>
      <c r="SST552" s="152"/>
      <c r="SSU552" s="152"/>
      <c r="SSV552" s="152"/>
      <c r="SSW552" s="152"/>
      <c r="SSX552" s="152"/>
      <c r="SSY552" s="152"/>
      <c r="SSZ552" s="152"/>
      <c r="STA552" s="152"/>
      <c r="STB552" s="152"/>
      <c r="STC552" s="152"/>
      <c r="STD552" s="152"/>
      <c r="STE552" s="152"/>
      <c r="STF552" s="152"/>
      <c r="STG552" s="152"/>
      <c r="STH552" s="152"/>
      <c r="STI552" s="152"/>
      <c r="STJ552" s="152"/>
      <c r="STK552" s="152"/>
      <c r="STL552" s="152"/>
      <c r="STM552" s="152"/>
      <c r="STN552" s="152"/>
      <c r="STO552" s="152"/>
      <c r="STP552" s="152"/>
      <c r="STQ552" s="152"/>
      <c r="STR552" s="152"/>
      <c r="STS552" s="152"/>
      <c r="STT552" s="152"/>
      <c r="STU552" s="152"/>
      <c r="STV552" s="152"/>
      <c r="STW552" s="152"/>
      <c r="STX552" s="152"/>
      <c r="STY552" s="152"/>
      <c r="STZ552" s="152"/>
      <c r="SUA552" s="152"/>
      <c r="SUB552" s="152"/>
      <c r="SUC552" s="152"/>
      <c r="SUD552" s="152"/>
      <c r="SUE552" s="152"/>
      <c r="SUF552" s="152"/>
      <c r="SUG552" s="152"/>
      <c r="SUH552" s="152"/>
      <c r="SUI552" s="152"/>
      <c r="SUJ552" s="152"/>
      <c r="SUK552" s="152"/>
      <c r="SUL552" s="152"/>
      <c r="SUM552" s="152"/>
      <c r="SUN552" s="152"/>
      <c r="SUO552" s="152"/>
      <c r="SUP552" s="152"/>
      <c r="SUQ552" s="152"/>
      <c r="SUR552" s="152"/>
      <c r="SUS552" s="152"/>
      <c r="SUT552" s="152"/>
      <c r="SUU552" s="152"/>
      <c r="SUV552" s="152"/>
      <c r="SUW552" s="152"/>
      <c r="SUX552" s="152"/>
      <c r="SUY552" s="152"/>
      <c r="SUZ552" s="152"/>
      <c r="SVA552" s="152"/>
      <c r="SVB552" s="152"/>
      <c r="SVC552" s="152"/>
      <c r="SVD552" s="152"/>
      <c r="SVE552" s="152"/>
      <c r="SVF552" s="152"/>
      <c r="SVG552" s="152"/>
      <c r="SVH552" s="152"/>
      <c r="SVI552" s="152"/>
      <c r="SVJ552" s="152"/>
      <c r="SVK552" s="152"/>
      <c r="SVL552" s="152"/>
      <c r="SVM552" s="152"/>
      <c r="SVN552" s="152"/>
      <c r="SVO552" s="152"/>
      <c r="SVP552" s="152"/>
      <c r="SVQ552" s="152"/>
      <c r="SVR552" s="152"/>
      <c r="SVS552" s="152"/>
      <c r="SVT552" s="152"/>
      <c r="SVU552" s="152"/>
      <c r="SVV552" s="152"/>
      <c r="SVW552" s="152"/>
      <c r="SVX552" s="152"/>
      <c r="SVY552" s="152"/>
      <c r="SVZ552" s="152"/>
      <c r="SWA552" s="152"/>
      <c r="SWB552" s="152"/>
      <c r="SWC552" s="152"/>
      <c r="SWD552" s="152"/>
      <c r="SWE552" s="152"/>
      <c r="SWF552" s="152"/>
      <c r="SWG552" s="152"/>
      <c r="SWH552" s="152"/>
      <c r="SWI552" s="152"/>
      <c r="SWJ552" s="152"/>
      <c r="SWK552" s="152"/>
      <c r="SWL552" s="152"/>
      <c r="SWM552" s="152"/>
      <c r="SWN552" s="152"/>
      <c r="SWO552" s="152"/>
      <c r="SWP552" s="152"/>
      <c r="SWQ552" s="152"/>
      <c r="SWR552" s="152"/>
      <c r="SWS552" s="152"/>
      <c r="SWT552" s="152"/>
      <c r="SWU552" s="152"/>
      <c r="SWV552" s="152"/>
      <c r="SWW552" s="152"/>
      <c r="SWX552" s="152"/>
      <c r="SWY552" s="152"/>
      <c r="SWZ552" s="152"/>
      <c r="SXA552" s="152"/>
      <c r="SXB552" s="152"/>
      <c r="SXC552" s="152"/>
      <c r="SXD552" s="152"/>
      <c r="SXE552" s="152"/>
      <c r="SXF552" s="152"/>
      <c r="SXG552" s="152"/>
      <c r="SXH552" s="152"/>
      <c r="SXI552" s="152"/>
      <c r="SXJ552" s="152"/>
      <c r="SXK552" s="152"/>
      <c r="SXL552" s="152"/>
      <c r="SXM552" s="152"/>
      <c r="SXN552" s="152"/>
      <c r="SXO552" s="152"/>
      <c r="SXP552" s="152"/>
      <c r="SXQ552" s="152"/>
      <c r="SXR552" s="152"/>
      <c r="SXS552" s="152"/>
      <c r="SXT552" s="152"/>
      <c r="SXU552" s="152"/>
      <c r="SXV552" s="152"/>
      <c r="SXW552" s="152"/>
      <c r="SXX552" s="152"/>
      <c r="SXY552" s="152"/>
      <c r="SXZ552" s="152"/>
      <c r="SYA552" s="152"/>
      <c r="SYB552" s="152"/>
      <c r="SYC552" s="152"/>
      <c r="SYD552" s="152"/>
      <c r="SYE552" s="152"/>
      <c r="SYF552" s="152"/>
      <c r="SYG552" s="152"/>
      <c r="SYH552" s="152"/>
      <c r="SYI552" s="152"/>
      <c r="SYJ552" s="152"/>
      <c r="SYK552" s="152"/>
      <c r="SYL552" s="152"/>
      <c r="SYM552" s="152"/>
      <c r="SYN552" s="152"/>
      <c r="SYO552" s="152"/>
      <c r="SYP552" s="152"/>
      <c r="SYQ552" s="152"/>
      <c r="SYR552" s="152"/>
      <c r="SYS552" s="152"/>
      <c r="SYT552" s="152"/>
      <c r="SYU552" s="152"/>
      <c r="SYV552" s="152"/>
      <c r="SYW552" s="152"/>
      <c r="SYX552" s="152"/>
      <c r="SYY552" s="152"/>
      <c r="SYZ552" s="152"/>
      <c r="SZA552" s="152"/>
      <c r="SZB552" s="152"/>
      <c r="SZC552" s="152"/>
      <c r="SZD552" s="152"/>
      <c r="SZE552" s="152"/>
      <c r="SZF552" s="152"/>
      <c r="SZG552" s="152"/>
      <c r="SZH552" s="152"/>
      <c r="SZI552" s="152"/>
      <c r="SZJ552" s="152"/>
      <c r="SZK552" s="152"/>
      <c r="SZL552" s="152"/>
      <c r="SZM552" s="152"/>
      <c r="SZN552" s="152"/>
      <c r="SZO552" s="152"/>
      <c r="SZP552" s="152"/>
      <c r="SZQ552" s="152"/>
      <c r="SZR552" s="152"/>
      <c r="SZS552" s="152"/>
      <c r="SZT552" s="152"/>
      <c r="SZU552" s="152"/>
      <c r="SZV552" s="152"/>
      <c r="SZW552" s="152"/>
      <c r="SZX552" s="152"/>
      <c r="SZY552" s="152"/>
      <c r="SZZ552" s="152"/>
      <c r="TAA552" s="152"/>
      <c r="TAB552" s="152"/>
      <c r="TAC552" s="152"/>
      <c r="TAD552" s="152"/>
      <c r="TAE552" s="152"/>
      <c r="TAF552" s="152"/>
      <c r="TAG552" s="152"/>
      <c r="TAH552" s="152"/>
      <c r="TAI552" s="152"/>
      <c r="TAJ552" s="152"/>
      <c r="TAK552" s="152"/>
      <c r="TAL552" s="152"/>
      <c r="TAM552" s="152"/>
      <c r="TAN552" s="152"/>
      <c r="TAO552" s="152"/>
      <c r="TAP552" s="152"/>
      <c r="TAQ552" s="152"/>
      <c r="TAR552" s="152"/>
      <c r="TAS552" s="152"/>
      <c r="TAT552" s="152"/>
      <c r="TAU552" s="152"/>
      <c r="TAV552" s="152"/>
      <c r="TAW552" s="152"/>
      <c r="TAX552" s="152"/>
      <c r="TAY552" s="152"/>
      <c r="TAZ552" s="152"/>
      <c r="TBA552" s="152"/>
      <c r="TBB552" s="152"/>
      <c r="TBC552" s="152"/>
      <c r="TBD552" s="152"/>
      <c r="TBE552" s="152"/>
      <c r="TBF552" s="152"/>
      <c r="TBG552" s="152"/>
      <c r="TBH552" s="152"/>
      <c r="TBI552" s="152"/>
      <c r="TBJ552" s="152"/>
      <c r="TBK552" s="152"/>
      <c r="TBL552" s="152"/>
      <c r="TBM552" s="152"/>
      <c r="TBN552" s="152"/>
      <c r="TBO552" s="152"/>
      <c r="TBP552" s="152"/>
      <c r="TBQ552" s="152"/>
      <c r="TBR552" s="152"/>
      <c r="TBS552" s="152"/>
      <c r="TBT552" s="152"/>
      <c r="TBU552" s="152"/>
      <c r="TBV552" s="152"/>
      <c r="TBW552" s="152"/>
      <c r="TBX552" s="152"/>
      <c r="TBY552" s="152"/>
      <c r="TBZ552" s="152"/>
      <c r="TCA552" s="152"/>
      <c r="TCB552" s="152"/>
      <c r="TCC552" s="152"/>
      <c r="TCD552" s="152"/>
      <c r="TCE552" s="152"/>
      <c r="TCF552" s="152"/>
      <c r="TCG552" s="152"/>
      <c r="TCH552" s="152"/>
      <c r="TCI552" s="152"/>
      <c r="TCJ552" s="152"/>
      <c r="TCK552" s="152"/>
      <c r="TCL552" s="152"/>
      <c r="TCM552" s="152"/>
      <c r="TCN552" s="152"/>
      <c r="TCO552" s="152"/>
      <c r="TCP552" s="152"/>
      <c r="TCQ552" s="152"/>
      <c r="TCR552" s="152"/>
      <c r="TCS552" s="152"/>
      <c r="TCT552" s="152"/>
      <c r="TCU552" s="152"/>
      <c r="TCV552" s="152"/>
      <c r="TCW552" s="152"/>
      <c r="TCX552" s="152"/>
      <c r="TCY552" s="152"/>
      <c r="TCZ552" s="152"/>
      <c r="TDA552" s="152"/>
      <c r="TDB552" s="152"/>
      <c r="TDC552" s="152"/>
      <c r="TDD552" s="152"/>
      <c r="TDE552" s="152"/>
      <c r="TDF552" s="152"/>
      <c r="TDG552" s="152"/>
      <c r="TDH552" s="152"/>
      <c r="TDI552" s="152"/>
      <c r="TDJ552" s="152"/>
      <c r="TDK552" s="152"/>
      <c r="TDL552" s="152"/>
      <c r="TDM552" s="152"/>
      <c r="TDN552" s="152"/>
      <c r="TDO552" s="152"/>
      <c r="TDP552" s="152"/>
      <c r="TDQ552" s="152"/>
      <c r="TDR552" s="152"/>
      <c r="TDS552" s="152"/>
      <c r="TDT552" s="152"/>
      <c r="TDU552" s="152"/>
      <c r="TDV552" s="152"/>
      <c r="TDW552" s="152"/>
      <c r="TDX552" s="152"/>
      <c r="TDY552" s="152"/>
      <c r="TDZ552" s="152"/>
      <c r="TEA552" s="152"/>
      <c r="TEB552" s="152"/>
      <c r="TEC552" s="152"/>
      <c r="TED552" s="152"/>
      <c r="TEE552" s="152"/>
      <c r="TEF552" s="152"/>
      <c r="TEG552" s="152"/>
      <c r="TEH552" s="152"/>
      <c r="TEI552" s="152"/>
      <c r="TEJ552" s="152"/>
      <c r="TEK552" s="152"/>
      <c r="TEL552" s="152"/>
      <c r="TEM552" s="152"/>
      <c r="TEN552" s="152"/>
      <c r="TEO552" s="152"/>
      <c r="TEP552" s="152"/>
      <c r="TEQ552" s="152"/>
      <c r="TER552" s="152"/>
      <c r="TES552" s="152"/>
      <c r="TET552" s="152"/>
      <c r="TEU552" s="152"/>
      <c r="TEV552" s="152"/>
      <c r="TEW552" s="152"/>
      <c r="TEX552" s="152"/>
      <c r="TEY552" s="152"/>
      <c r="TEZ552" s="152"/>
      <c r="TFA552" s="152"/>
      <c r="TFB552" s="152"/>
      <c r="TFC552" s="152"/>
      <c r="TFD552" s="152"/>
      <c r="TFE552" s="152"/>
      <c r="TFF552" s="152"/>
      <c r="TFG552" s="152"/>
      <c r="TFH552" s="152"/>
      <c r="TFI552" s="152"/>
      <c r="TFJ552" s="152"/>
      <c r="TFK552" s="152"/>
      <c r="TFL552" s="152"/>
      <c r="TFM552" s="152"/>
      <c r="TFN552" s="152"/>
      <c r="TFO552" s="152"/>
      <c r="TFP552" s="152"/>
      <c r="TFQ552" s="152"/>
      <c r="TFR552" s="152"/>
      <c r="TFS552" s="152"/>
      <c r="TFT552" s="152"/>
      <c r="TFU552" s="152"/>
      <c r="TFV552" s="152"/>
      <c r="TFW552" s="152"/>
      <c r="TFX552" s="152"/>
      <c r="TFY552" s="152"/>
      <c r="TFZ552" s="152"/>
      <c r="TGA552" s="152"/>
      <c r="TGB552" s="152"/>
      <c r="TGC552" s="152"/>
      <c r="TGD552" s="152"/>
      <c r="TGE552" s="152"/>
      <c r="TGF552" s="152"/>
      <c r="TGG552" s="152"/>
      <c r="TGH552" s="152"/>
      <c r="TGI552" s="152"/>
      <c r="TGJ552" s="152"/>
      <c r="TGK552" s="152"/>
      <c r="TGL552" s="152"/>
      <c r="TGM552" s="152"/>
      <c r="TGN552" s="152"/>
      <c r="TGO552" s="152"/>
      <c r="TGP552" s="152"/>
      <c r="TGQ552" s="152"/>
      <c r="TGR552" s="152"/>
      <c r="TGS552" s="152"/>
      <c r="TGT552" s="152"/>
      <c r="TGU552" s="152"/>
      <c r="TGV552" s="152"/>
      <c r="TGW552" s="152"/>
      <c r="TGX552" s="152"/>
      <c r="TGY552" s="152"/>
      <c r="TGZ552" s="152"/>
      <c r="THA552" s="152"/>
      <c r="THB552" s="152"/>
      <c r="THC552" s="152"/>
      <c r="THD552" s="152"/>
      <c r="THE552" s="152"/>
      <c r="THF552" s="152"/>
      <c r="THG552" s="152"/>
      <c r="THH552" s="152"/>
      <c r="THI552" s="152"/>
      <c r="THJ552" s="152"/>
      <c r="THK552" s="152"/>
      <c r="THL552" s="152"/>
      <c r="THM552" s="152"/>
      <c r="THN552" s="152"/>
      <c r="THO552" s="152"/>
      <c r="THP552" s="152"/>
      <c r="THQ552" s="152"/>
      <c r="THR552" s="152"/>
      <c r="THS552" s="152"/>
      <c r="THT552" s="152"/>
      <c r="THU552" s="152"/>
      <c r="THV552" s="152"/>
      <c r="THW552" s="152"/>
      <c r="THX552" s="152"/>
      <c r="THY552" s="152"/>
      <c r="THZ552" s="152"/>
      <c r="TIA552" s="152"/>
      <c r="TIB552" s="152"/>
      <c r="TIC552" s="152"/>
      <c r="TID552" s="152"/>
      <c r="TIE552" s="152"/>
      <c r="TIF552" s="152"/>
      <c r="TIG552" s="152"/>
      <c r="TIH552" s="152"/>
      <c r="TII552" s="152"/>
      <c r="TIJ552" s="152"/>
      <c r="TIK552" s="152"/>
      <c r="TIL552" s="152"/>
      <c r="TIM552" s="152"/>
      <c r="TIN552" s="152"/>
      <c r="TIO552" s="152"/>
      <c r="TIP552" s="152"/>
      <c r="TIQ552" s="152"/>
      <c r="TIR552" s="152"/>
      <c r="TIS552" s="152"/>
      <c r="TIT552" s="152"/>
      <c r="TIU552" s="152"/>
      <c r="TIV552" s="152"/>
      <c r="TIW552" s="152"/>
      <c r="TIX552" s="152"/>
      <c r="TIY552" s="152"/>
      <c r="TIZ552" s="152"/>
      <c r="TJA552" s="152"/>
      <c r="TJB552" s="152"/>
      <c r="TJC552" s="152"/>
      <c r="TJD552" s="152"/>
      <c r="TJE552" s="152"/>
      <c r="TJF552" s="152"/>
      <c r="TJG552" s="152"/>
      <c r="TJH552" s="152"/>
      <c r="TJI552" s="152"/>
      <c r="TJJ552" s="152"/>
      <c r="TJK552" s="152"/>
      <c r="TJL552" s="152"/>
      <c r="TJM552" s="152"/>
      <c r="TJN552" s="152"/>
      <c r="TJO552" s="152"/>
      <c r="TJP552" s="152"/>
      <c r="TJQ552" s="152"/>
      <c r="TJR552" s="152"/>
      <c r="TJS552" s="152"/>
      <c r="TJT552" s="152"/>
      <c r="TJU552" s="152"/>
      <c r="TJV552" s="152"/>
      <c r="TJW552" s="152"/>
      <c r="TJX552" s="152"/>
      <c r="TJY552" s="152"/>
      <c r="TJZ552" s="152"/>
      <c r="TKA552" s="152"/>
      <c r="TKB552" s="152"/>
      <c r="TKC552" s="152"/>
      <c r="TKD552" s="152"/>
      <c r="TKE552" s="152"/>
      <c r="TKF552" s="152"/>
      <c r="TKG552" s="152"/>
      <c r="TKH552" s="152"/>
      <c r="TKI552" s="152"/>
      <c r="TKJ552" s="152"/>
      <c r="TKK552" s="152"/>
      <c r="TKL552" s="152"/>
      <c r="TKM552" s="152"/>
      <c r="TKN552" s="152"/>
      <c r="TKO552" s="152"/>
      <c r="TKP552" s="152"/>
      <c r="TKQ552" s="152"/>
      <c r="TKR552" s="152"/>
      <c r="TKS552" s="152"/>
      <c r="TKT552" s="152"/>
      <c r="TKU552" s="152"/>
      <c r="TKV552" s="152"/>
      <c r="TKW552" s="152"/>
      <c r="TKX552" s="152"/>
      <c r="TKY552" s="152"/>
      <c r="TKZ552" s="152"/>
      <c r="TLA552" s="152"/>
      <c r="TLB552" s="152"/>
      <c r="TLC552" s="152"/>
      <c r="TLD552" s="152"/>
      <c r="TLE552" s="152"/>
      <c r="TLF552" s="152"/>
      <c r="TLG552" s="152"/>
      <c r="TLH552" s="152"/>
      <c r="TLI552" s="152"/>
      <c r="TLJ552" s="152"/>
      <c r="TLK552" s="152"/>
      <c r="TLL552" s="152"/>
      <c r="TLM552" s="152"/>
      <c r="TLN552" s="152"/>
      <c r="TLO552" s="152"/>
      <c r="TLP552" s="152"/>
      <c r="TLQ552" s="152"/>
      <c r="TLR552" s="152"/>
      <c r="TLS552" s="152"/>
      <c r="TLT552" s="152"/>
      <c r="TLU552" s="152"/>
      <c r="TLV552" s="152"/>
      <c r="TLW552" s="152"/>
      <c r="TLX552" s="152"/>
      <c r="TLY552" s="152"/>
      <c r="TLZ552" s="152"/>
      <c r="TMA552" s="152"/>
      <c r="TMB552" s="152"/>
      <c r="TMC552" s="152"/>
      <c r="TMD552" s="152"/>
      <c r="TME552" s="152"/>
      <c r="TMF552" s="152"/>
      <c r="TMG552" s="152"/>
      <c r="TMH552" s="152"/>
      <c r="TMI552" s="152"/>
      <c r="TMJ552" s="152"/>
      <c r="TMK552" s="152"/>
      <c r="TML552" s="152"/>
      <c r="TMM552" s="152"/>
      <c r="TMN552" s="152"/>
      <c r="TMO552" s="152"/>
      <c r="TMP552" s="152"/>
      <c r="TMQ552" s="152"/>
      <c r="TMR552" s="152"/>
      <c r="TMS552" s="152"/>
      <c r="TMT552" s="152"/>
      <c r="TMU552" s="152"/>
      <c r="TMV552" s="152"/>
      <c r="TMW552" s="152"/>
      <c r="TMX552" s="152"/>
      <c r="TMY552" s="152"/>
      <c r="TMZ552" s="152"/>
      <c r="TNA552" s="152"/>
      <c r="TNB552" s="152"/>
      <c r="TNC552" s="152"/>
      <c r="TND552" s="152"/>
      <c r="TNE552" s="152"/>
      <c r="TNF552" s="152"/>
      <c r="TNG552" s="152"/>
      <c r="TNH552" s="152"/>
      <c r="TNI552" s="152"/>
      <c r="TNJ552" s="152"/>
      <c r="TNK552" s="152"/>
      <c r="TNL552" s="152"/>
      <c r="TNM552" s="152"/>
      <c r="TNN552" s="152"/>
      <c r="TNO552" s="152"/>
      <c r="TNP552" s="152"/>
      <c r="TNQ552" s="152"/>
      <c r="TNR552" s="152"/>
      <c r="TNS552" s="152"/>
      <c r="TNT552" s="152"/>
      <c r="TNU552" s="152"/>
      <c r="TNV552" s="152"/>
      <c r="TNW552" s="152"/>
      <c r="TNX552" s="152"/>
      <c r="TNY552" s="152"/>
      <c r="TNZ552" s="152"/>
      <c r="TOA552" s="152"/>
      <c r="TOB552" s="152"/>
      <c r="TOC552" s="152"/>
      <c r="TOD552" s="152"/>
      <c r="TOE552" s="152"/>
      <c r="TOF552" s="152"/>
      <c r="TOG552" s="152"/>
      <c r="TOH552" s="152"/>
      <c r="TOI552" s="152"/>
      <c r="TOJ552" s="152"/>
      <c r="TOK552" s="152"/>
      <c r="TOL552" s="152"/>
      <c r="TOM552" s="152"/>
      <c r="TON552" s="152"/>
      <c r="TOO552" s="152"/>
      <c r="TOP552" s="152"/>
      <c r="TOQ552" s="152"/>
      <c r="TOR552" s="152"/>
      <c r="TOS552" s="152"/>
      <c r="TOT552" s="152"/>
      <c r="TOU552" s="152"/>
      <c r="TOV552" s="152"/>
      <c r="TOW552" s="152"/>
      <c r="TOX552" s="152"/>
      <c r="TOY552" s="152"/>
      <c r="TOZ552" s="152"/>
      <c r="TPA552" s="152"/>
      <c r="TPB552" s="152"/>
      <c r="TPC552" s="152"/>
      <c r="TPD552" s="152"/>
      <c r="TPE552" s="152"/>
      <c r="TPF552" s="152"/>
      <c r="TPG552" s="152"/>
      <c r="TPH552" s="152"/>
      <c r="TPI552" s="152"/>
      <c r="TPJ552" s="152"/>
      <c r="TPK552" s="152"/>
      <c r="TPL552" s="152"/>
      <c r="TPM552" s="152"/>
      <c r="TPN552" s="152"/>
      <c r="TPO552" s="152"/>
      <c r="TPP552" s="152"/>
      <c r="TPQ552" s="152"/>
      <c r="TPR552" s="152"/>
      <c r="TPS552" s="152"/>
      <c r="TPT552" s="152"/>
      <c r="TPU552" s="152"/>
      <c r="TPV552" s="152"/>
      <c r="TPW552" s="152"/>
      <c r="TPX552" s="152"/>
      <c r="TPY552" s="152"/>
      <c r="TPZ552" s="152"/>
      <c r="TQA552" s="152"/>
      <c r="TQB552" s="152"/>
      <c r="TQC552" s="152"/>
      <c r="TQD552" s="152"/>
      <c r="TQE552" s="152"/>
      <c r="TQF552" s="152"/>
      <c r="TQG552" s="152"/>
      <c r="TQH552" s="152"/>
      <c r="TQI552" s="152"/>
      <c r="TQJ552" s="152"/>
      <c r="TQK552" s="152"/>
      <c r="TQL552" s="152"/>
      <c r="TQM552" s="152"/>
      <c r="TQN552" s="152"/>
      <c r="TQO552" s="152"/>
      <c r="TQP552" s="152"/>
      <c r="TQQ552" s="152"/>
      <c r="TQR552" s="152"/>
      <c r="TQS552" s="152"/>
      <c r="TQT552" s="152"/>
      <c r="TQU552" s="152"/>
      <c r="TQV552" s="152"/>
      <c r="TQW552" s="152"/>
      <c r="TQX552" s="152"/>
      <c r="TQY552" s="152"/>
      <c r="TQZ552" s="152"/>
      <c r="TRA552" s="152"/>
      <c r="TRB552" s="152"/>
      <c r="TRC552" s="152"/>
      <c r="TRD552" s="152"/>
      <c r="TRE552" s="152"/>
      <c r="TRF552" s="152"/>
      <c r="TRG552" s="152"/>
      <c r="TRH552" s="152"/>
      <c r="TRI552" s="152"/>
      <c r="TRJ552" s="152"/>
      <c r="TRK552" s="152"/>
      <c r="TRL552" s="152"/>
      <c r="TRM552" s="152"/>
      <c r="TRN552" s="152"/>
      <c r="TRO552" s="152"/>
      <c r="TRP552" s="152"/>
      <c r="TRQ552" s="152"/>
      <c r="TRR552" s="152"/>
      <c r="TRS552" s="152"/>
      <c r="TRT552" s="152"/>
      <c r="TRU552" s="152"/>
      <c r="TRV552" s="152"/>
      <c r="TRW552" s="152"/>
      <c r="TRX552" s="152"/>
      <c r="TRY552" s="152"/>
      <c r="TRZ552" s="152"/>
      <c r="TSA552" s="152"/>
      <c r="TSB552" s="152"/>
      <c r="TSC552" s="152"/>
      <c r="TSD552" s="152"/>
      <c r="TSE552" s="152"/>
      <c r="TSF552" s="152"/>
      <c r="TSG552" s="152"/>
      <c r="TSH552" s="152"/>
      <c r="TSI552" s="152"/>
      <c r="TSJ552" s="152"/>
      <c r="TSK552" s="152"/>
      <c r="TSL552" s="152"/>
      <c r="TSM552" s="152"/>
      <c r="TSN552" s="152"/>
      <c r="TSO552" s="152"/>
      <c r="TSP552" s="152"/>
      <c r="TSQ552" s="152"/>
      <c r="TSR552" s="152"/>
      <c r="TSS552" s="152"/>
      <c r="TST552" s="152"/>
      <c r="TSU552" s="152"/>
      <c r="TSV552" s="152"/>
      <c r="TSW552" s="152"/>
      <c r="TSX552" s="152"/>
      <c r="TSY552" s="152"/>
      <c r="TSZ552" s="152"/>
      <c r="TTA552" s="152"/>
      <c r="TTB552" s="152"/>
      <c r="TTC552" s="152"/>
      <c r="TTD552" s="152"/>
      <c r="TTE552" s="152"/>
      <c r="TTF552" s="152"/>
      <c r="TTG552" s="152"/>
      <c r="TTH552" s="152"/>
      <c r="TTI552" s="152"/>
      <c r="TTJ552" s="152"/>
      <c r="TTK552" s="152"/>
      <c r="TTL552" s="152"/>
      <c r="TTM552" s="152"/>
      <c r="TTN552" s="152"/>
      <c r="TTO552" s="152"/>
      <c r="TTP552" s="152"/>
      <c r="TTQ552" s="152"/>
      <c r="TTR552" s="152"/>
      <c r="TTS552" s="152"/>
      <c r="TTT552" s="152"/>
      <c r="TTU552" s="152"/>
      <c r="TTV552" s="152"/>
      <c r="TTW552" s="152"/>
      <c r="TTX552" s="152"/>
      <c r="TTY552" s="152"/>
      <c r="TTZ552" s="152"/>
      <c r="TUA552" s="152"/>
      <c r="TUB552" s="152"/>
      <c r="TUC552" s="152"/>
      <c r="TUD552" s="152"/>
      <c r="TUE552" s="152"/>
      <c r="TUF552" s="152"/>
      <c r="TUG552" s="152"/>
      <c r="TUH552" s="152"/>
      <c r="TUI552" s="152"/>
      <c r="TUJ552" s="152"/>
      <c r="TUK552" s="152"/>
      <c r="TUL552" s="152"/>
      <c r="TUM552" s="152"/>
      <c r="TUN552" s="152"/>
      <c r="TUO552" s="152"/>
      <c r="TUP552" s="152"/>
      <c r="TUQ552" s="152"/>
      <c r="TUR552" s="152"/>
      <c r="TUS552" s="152"/>
      <c r="TUT552" s="152"/>
      <c r="TUU552" s="152"/>
      <c r="TUV552" s="152"/>
      <c r="TUW552" s="152"/>
      <c r="TUX552" s="152"/>
      <c r="TUY552" s="152"/>
      <c r="TUZ552" s="152"/>
      <c r="TVA552" s="152"/>
      <c r="TVB552" s="152"/>
      <c r="TVC552" s="152"/>
      <c r="TVD552" s="152"/>
      <c r="TVE552" s="152"/>
      <c r="TVF552" s="152"/>
      <c r="TVG552" s="152"/>
      <c r="TVH552" s="152"/>
      <c r="TVI552" s="152"/>
      <c r="TVJ552" s="152"/>
      <c r="TVK552" s="152"/>
      <c r="TVL552" s="152"/>
      <c r="TVM552" s="152"/>
      <c r="TVN552" s="152"/>
      <c r="TVO552" s="152"/>
      <c r="TVP552" s="152"/>
      <c r="TVQ552" s="152"/>
      <c r="TVR552" s="152"/>
      <c r="TVS552" s="152"/>
      <c r="TVT552" s="152"/>
      <c r="TVU552" s="152"/>
      <c r="TVV552" s="152"/>
      <c r="TVW552" s="152"/>
      <c r="TVX552" s="152"/>
      <c r="TVY552" s="152"/>
      <c r="TVZ552" s="152"/>
      <c r="TWA552" s="152"/>
      <c r="TWB552" s="152"/>
      <c r="TWC552" s="152"/>
      <c r="TWD552" s="152"/>
      <c r="TWE552" s="152"/>
      <c r="TWF552" s="152"/>
      <c r="TWG552" s="152"/>
      <c r="TWH552" s="152"/>
      <c r="TWI552" s="152"/>
      <c r="TWJ552" s="152"/>
      <c r="TWK552" s="152"/>
      <c r="TWL552" s="152"/>
      <c r="TWM552" s="152"/>
      <c r="TWN552" s="152"/>
      <c r="TWO552" s="152"/>
      <c r="TWP552" s="152"/>
      <c r="TWQ552" s="152"/>
      <c r="TWR552" s="152"/>
      <c r="TWS552" s="152"/>
      <c r="TWT552" s="152"/>
      <c r="TWU552" s="152"/>
      <c r="TWV552" s="152"/>
      <c r="TWW552" s="152"/>
      <c r="TWX552" s="152"/>
      <c r="TWY552" s="152"/>
      <c r="TWZ552" s="152"/>
      <c r="TXA552" s="152"/>
      <c r="TXB552" s="152"/>
      <c r="TXC552" s="152"/>
      <c r="TXD552" s="152"/>
      <c r="TXE552" s="152"/>
      <c r="TXF552" s="152"/>
      <c r="TXG552" s="152"/>
      <c r="TXH552" s="152"/>
      <c r="TXI552" s="152"/>
      <c r="TXJ552" s="152"/>
      <c r="TXK552" s="152"/>
      <c r="TXL552" s="152"/>
      <c r="TXM552" s="152"/>
      <c r="TXN552" s="152"/>
      <c r="TXO552" s="152"/>
      <c r="TXP552" s="152"/>
      <c r="TXQ552" s="152"/>
      <c r="TXR552" s="152"/>
      <c r="TXS552" s="152"/>
      <c r="TXT552" s="152"/>
      <c r="TXU552" s="152"/>
      <c r="TXV552" s="152"/>
      <c r="TXW552" s="152"/>
      <c r="TXX552" s="152"/>
      <c r="TXY552" s="152"/>
      <c r="TXZ552" s="152"/>
      <c r="TYA552" s="152"/>
      <c r="TYB552" s="152"/>
      <c r="TYC552" s="152"/>
      <c r="TYD552" s="152"/>
      <c r="TYE552" s="152"/>
      <c r="TYF552" s="152"/>
      <c r="TYG552" s="152"/>
      <c r="TYH552" s="152"/>
      <c r="TYI552" s="152"/>
      <c r="TYJ552" s="152"/>
      <c r="TYK552" s="152"/>
      <c r="TYL552" s="152"/>
      <c r="TYM552" s="152"/>
      <c r="TYN552" s="152"/>
      <c r="TYO552" s="152"/>
      <c r="TYP552" s="152"/>
      <c r="TYQ552" s="152"/>
      <c r="TYR552" s="152"/>
      <c r="TYS552" s="152"/>
      <c r="TYT552" s="152"/>
      <c r="TYU552" s="152"/>
      <c r="TYV552" s="152"/>
      <c r="TYW552" s="152"/>
      <c r="TYX552" s="152"/>
      <c r="TYY552" s="152"/>
      <c r="TYZ552" s="152"/>
      <c r="TZA552" s="152"/>
      <c r="TZB552" s="152"/>
      <c r="TZC552" s="152"/>
      <c r="TZD552" s="152"/>
      <c r="TZE552" s="152"/>
      <c r="TZF552" s="152"/>
      <c r="TZG552" s="152"/>
      <c r="TZH552" s="152"/>
      <c r="TZI552" s="152"/>
      <c r="TZJ552" s="152"/>
      <c r="TZK552" s="152"/>
      <c r="TZL552" s="152"/>
      <c r="TZM552" s="152"/>
      <c r="TZN552" s="152"/>
      <c r="TZO552" s="152"/>
      <c r="TZP552" s="152"/>
      <c r="TZQ552" s="152"/>
      <c r="TZR552" s="152"/>
      <c r="TZS552" s="152"/>
      <c r="TZT552" s="152"/>
      <c r="TZU552" s="152"/>
      <c r="TZV552" s="152"/>
      <c r="TZW552" s="152"/>
      <c r="TZX552" s="152"/>
      <c r="TZY552" s="152"/>
      <c r="TZZ552" s="152"/>
      <c r="UAA552" s="152"/>
      <c r="UAB552" s="152"/>
      <c r="UAC552" s="152"/>
      <c r="UAD552" s="152"/>
      <c r="UAE552" s="152"/>
      <c r="UAF552" s="152"/>
      <c r="UAG552" s="152"/>
      <c r="UAH552" s="152"/>
      <c r="UAI552" s="152"/>
      <c r="UAJ552" s="152"/>
      <c r="UAK552" s="152"/>
      <c r="UAL552" s="152"/>
      <c r="UAM552" s="152"/>
      <c r="UAN552" s="152"/>
      <c r="UAO552" s="152"/>
      <c r="UAP552" s="152"/>
      <c r="UAQ552" s="152"/>
      <c r="UAR552" s="152"/>
      <c r="UAS552" s="152"/>
      <c r="UAT552" s="152"/>
      <c r="UAU552" s="152"/>
      <c r="UAV552" s="152"/>
      <c r="UAW552" s="152"/>
      <c r="UAX552" s="152"/>
      <c r="UAY552" s="152"/>
      <c r="UAZ552" s="152"/>
      <c r="UBA552" s="152"/>
      <c r="UBB552" s="152"/>
      <c r="UBC552" s="152"/>
      <c r="UBD552" s="152"/>
      <c r="UBE552" s="152"/>
      <c r="UBF552" s="152"/>
      <c r="UBG552" s="152"/>
      <c r="UBH552" s="152"/>
      <c r="UBI552" s="152"/>
      <c r="UBJ552" s="152"/>
      <c r="UBK552" s="152"/>
      <c r="UBL552" s="152"/>
      <c r="UBM552" s="152"/>
      <c r="UBN552" s="152"/>
      <c r="UBO552" s="152"/>
      <c r="UBP552" s="152"/>
      <c r="UBQ552" s="152"/>
      <c r="UBR552" s="152"/>
      <c r="UBS552" s="152"/>
      <c r="UBT552" s="152"/>
      <c r="UBU552" s="152"/>
      <c r="UBV552" s="152"/>
      <c r="UBW552" s="152"/>
      <c r="UBX552" s="152"/>
      <c r="UBY552" s="152"/>
      <c r="UBZ552" s="152"/>
      <c r="UCA552" s="152"/>
      <c r="UCB552" s="152"/>
      <c r="UCC552" s="152"/>
      <c r="UCD552" s="152"/>
      <c r="UCE552" s="152"/>
      <c r="UCF552" s="152"/>
      <c r="UCG552" s="152"/>
      <c r="UCH552" s="152"/>
      <c r="UCI552" s="152"/>
      <c r="UCJ552" s="152"/>
      <c r="UCK552" s="152"/>
      <c r="UCL552" s="152"/>
      <c r="UCM552" s="152"/>
      <c r="UCN552" s="152"/>
      <c r="UCO552" s="152"/>
      <c r="UCP552" s="152"/>
      <c r="UCQ552" s="152"/>
      <c r="UCR552" s="152"/>
      <c r="UCS552" s="152"/>
      <c r="UCT552" s="152"/>
      <c r="UCU552" s="152"/>
      <c r="UCV552" s="152"/>
      <c r="UCW552" s="152"/>
      <c r="UCX552" s="152"/>
      <c r="UCY552" s="152"/>
      <c r="UCZ552" s="152"/>
      <c r="UDA552" s="152"/>
      <c r="UDB552" s="152"/>
      <c r="UDC552" s="152"/>
      <c r="UDD552" s="152"/>
      <c r="UDE552" s="152"/>
      <c r="UDF552" s="152"/>
      <c r="UDG552" s="152"/>
      <c r="UDH552" s="152"/>
      <c r="UDI552" s="152"/>
      <c r="UDJ552" s="152"/>
      <c r="UDK552" s="152"/>
      <c r="UDL552" s="152"/>
      <c r="UDM552" s="152"/>
      <c r="UDN552" s="152"/>
      <c r="UDO552" s="152"/>
      <c r="UDP552" s="152"/>
      <c r="UDQ552" s="152"/>
      <c r="UDR552" s="152"/>
      <c r="UDS552" s="152"/>
      <c r="UDT552" s="152"/>
      <c r="UDU552" s="152"/>
      <c r="UDV552" s="152"/>
      <c r="UDW552" s="152"/>
      <c r="UDX552" s="152"/>
      <c r="UDY552" s="152"/>
      <c r="UDZ552" s="152"/>
      <c r="UEA552" s="152"/>
      <c r="UEB552" s="152"/>
      <c r="UEC552" s="152"/>
      <c r="UED552" s="152"/>
      <c r="UEE552" s="152"/>
      <c r="UEF552" s="152"/>
      <c r="UEG552" s="152"/>
      <c r="UEH552" s="152"/>
      <c r="UEI552" s="152"/>
      <c r="UEJ552" s="152"/>
      <c r="UEK552" s="152"/>
      <c r="UEL552" s="152"/>
      <c r="UEM552" s="152"/>
      <c r="UEN552" s="152"/>
      <c r="UEO552" s="152"/>
      <c r="UEP552" s="152"/>
      <c r="UEQ552" s="152"/>
      <c r="UER552" s="152"/>
      <c r="UES552" s="152"/>
      <c r="UET552" s="152"/>
      <c r="UEU552" s="152"/>
      <c r="UEV552" s="152"/>
      <c r="UEW552" s="152"/>
      <c r="UEX552" s="152"/>
      <c r="UEY552" s="152"/>
      <c r="UEZ552" s="152"/>
      <c r="UFA552" s="152"/>
      <c r="UFB552" s="152"/>
      <c r="UFC552" s="152"/>
      <c r="UFD552" s="152"/>
      <c r="UFE552" s="152"/>
      <c r="UFF552" s="152"/>
      <c r="UFG552" s="152"/>
      <c r="UFH552" s="152"/>
      <c r="UFI552" s="152"/>
      <c r="UFJ552" s="152"/>
      <c r="UFK552" s="152"/>
      <c r="UFL552" s="152"/>
      <c r="UFM552" s="152"/>
      <c r="UFN552" s="152"/>
      <c r="UFO552" s="152"/>
      <c r="UFP552" s="152"/>
      <c r="UFQ552" s="152"/>
      <c r="UFR552" s="152"/>
      <c r="UFS552" s="152"/>
      <c r="UFT552" s="152"/>
      <c r="UFU552" s="152"/>
      <c r="UFV552" s="152"/>
      <c r="UFW552" s="152"/>
      <c r="UFX552" s="152"/>
      <c r="UFY552" s="152"/>
      <c r="UFZ552" s="152"/>
      <c r="UGA552" s="152"/>
      <c r="UGB552" s="152"/>
      <c r="UGC552" s="152"/>
      <c r="UGD552" s="152"/>
      <c r="UGE552" s="152"/>
      <c r="UGF552" s="152"/>
      <c r="UGG552" s="152"/>
      <c r="UGH552" s="152"/>
      <c r="UGI552" s="152"/>
      <c r="UGJ552" s="152"/>
      <c r="UGK552" s="152"/>
      <c r="UGL552" s="152"/>
      <c r="UGM552" s="152"/>
      <c r="UGN552" s="152"/>
      <c r="UGO552" s="152"/>
      <c r="UGP552" s="152"/>
      <c r="UGQ552" s="152"/>
      <c r="UGR552" s="152"/>
      <c r="UGS552" s="152"/>
      <c r="UGT552" s="152"/>
      <c r="UGU552" s="152"/>
      <c r="UGV552" s="152"/>
      <c r="UGW552" s="152"/>
      <c r="UGX552" s="152"/>
      <c r="UGY552" s="152"/>
      <c r="UGZ552" s="152"/>
      <c r="UHA552" s="152"/>
      <c r="UHB552" s="152"/>
      <c r="UHC552" s="152"/>
      <c r="UHD552" s="152"/>
      <c r="UHE552" s="152"/>
      <c r="UHF552" s="152"/>
      <c r="UHG552" s="152"/>
      <c r="UHH552" s="152"/>
      <c r="UHI552" s="152"/>
      <c r="UHJ552" s="152"/>
      <c r="UHK552" s="152"/>
      <c r="UHL552" s="152"/>
      <c r="UHM552" s="152"/>
      <c r="UHN552" s="152"/>
      <c r="UHO552" s="152"/>
      <c r="UHP552" s="152"/>
      <c r="UHQ552" s="152"/>
      <c r="UHR552" s="152"/>
      <c r="UHS552" s="152"/>
      <c r="UHT552" s="152"/>
      <c r="UHU552" s="152"/>
      <c r="UHV552" s="152"/>
      <c r="UHW552" s="152"/>
      <c r="UHX552" s="152"/>
      <c r="UHY552" s="152"/>
      <c r="UHZ552" s="152"/>
      <c r="UIA552" s="152"/>
      <c r="UIB552" s="152"/>
      <c r="UIC552" s="152"/>
      <c r="UID552" s="152"/>
      <c r="UIE552" s="152"/>
      <c r="UIF552" s="152"/>
      <c r="UIG552" s="152"/>
      <c r="UIH552" s="152"/>
      <c r="UII552" s="152"/>
      <c r="UIJ552" s="152"/>
      <c r="UIK552" s="152"/>
      <c r="UIL552" s="152"/>
      <c r="UIM552" s="152"/>
      <c r="UIN552" s="152"/>
      <c r="UIO552" s="152"/>
      <c r="UIP552" s="152"/>
      <c r="UIQ552" s="152"/>
      <c r="UIR552" s="152"/>
      <c r="UIS552" s="152"/>
      <c r="UIT552" s="152"/>
      <c r="UIU552" s="152"/>
      <c r="UIV552" s="152"/>
      <c r="UIW552" s="152"/>
      <c r="UIX552" s="152"/>
      <c r="UIY552" s="152"/>
      <c r="UIZ552" s="152"/>
      <c r="UJA552" s="152"/>
      <c r="UJB552" s="152"/>
      <c r="UJC552" s="152"/>
      <c r="UJD552" s="152"/>
      <c r="UJE552" s="152"/>
      <c r="UJF552" s="152"/>
      <c r="UJG552" s="152"/>
      <c r="UJH552" s="152"/>
      <c r="UJI552" s="152"/>
      <c r="UJJ552" s="152"/>
      <c r="UJK552" s="152"/>
      <c r="UJL552" s="152"/>
      <c r="UJM552" s="152"/>
      <c r="UJN552" s="152"/>
      <c r="UJO552" s="152"/>
      <c r="UJP552" s="152"/>
      <c r="UJQ552" s="152"/>
      <c r="UJR552" s="152"/>
      <c r="UJS552" s="152"/>
      <c r="UJT552" s="152"/>
      <c r="UJU552" s="152"/>
      <c r="UJV552" s="152"/>
      <c r="UJW552" s="152"/>
      <c r="UJX552" s="152"/>
      <c r="UJY552" s="152"/>
      <c r="UJZ552" s="152"/>
      <c r="UKA552" s="152"/>
      <c r="UKB552" s="152"/>
      <c r="UKC552" s="152"/>
      <c r="UKD552" s="152"/>
      <c r="UKE552" s="152"/>
      <c r="UKF552" s="152"/>
      <c r="UKG552" s="152"/>
      <c r="UKH552" s="152"/>
      <c r="UKI552" s="152"/>
      <c r="UKJ552" s="152"/>
      <c r="UKK552" s="152"/>
      <c r="UKL552" s="152"/>
      <c r="UKM552" s="152"/>
      <c r="UKN552" s="152"/>
      <c r="UKO552" s="152"/>
      <c r="UKP552" s="152"/>
      <c r="UKQ552" s="152"/>
      <c r="UKR552" s="152"/>
      <c r="UKS552" s="152"/>
      <c r="UKT552" s="152"/>
      <c r="UKU552" s="152"/>
      <c r="UKV552" s="152"/>
      <c r="UKW552" s="152"/>
      <c r="UKX552" s="152"/>
      <c r="UKY552" s="152"/>
      <c r="UKZ552" s="152"/>
      <c r="ULA552" s="152"/>
      <c r="ULB552" s="152"/>
      <c r="ULC552" s="152"/>
      <c r="ULD552" s="152"/>
      <c r="ULE552" s="152"/>
      <c r="ULF552" s="152"/>
      <c r="ULG552" s="152"/>
      <c r="ULH552" s="152"/>
      <c r="ULI552" s="152"/>
      <c r="ULJ552" s="152"/>
      <c r="ULK552" s="152"/>
      <c r="ULL552" s="152"/>
      <c r="ULM552" s="152"/>
      <c r="ULN552" s="152"/>
      <c r="ULO552" s="152"/>
      <c r="ULP552" s="152"/>
      <c r="ULQ552" s="152"/>
      <c r="ULR552" s="152"/>
      <c r="ULS552" s="152"/>
      <c r="ULT552" s="152"/>
      <c r="ULU552" s="152"/>
      <c r="ULV552" s="152"/>
      <c r="ULW552" s="152"/>
      <c r="ULX552" s="152"/>
      <c r="ULY552" s="152"/>
      <c r="ULZ552" s="152"/>
      <c r="UMA552" s="152"/>
      <c r="UMB552" s="152"/>
      <c r="UMC552" s="152"/>
      <c r="UMD552" s="152"/>
      <c r="UME552" s="152"/>
      <c r="UMF552" s="152"/>
      <c r="UMG552" s="152"/>
      <c r="UMH552" s="152"/>
      <c r="UMI552" s="152"/>
      <c r="UMJ552" s="152"/>
      <c r="UMK552" s="152"/>
      <c r="UML552" s="152"/>
      <c r="UMM552" s="152"/>
      <c r="UMN552" s="152"/>
      <c r="UMO552" s="152"/>
      <c r="UMP552" s="152"/>
      <c r="UMQ552" s="152"/>
      <c r="UMR552" s="152"/>
      <c r="UMS552" s="152"/>
      <c r="UMT552" s="152"/>
      <c r="UMU552" s="152"/>
      <c r="UMV552" s="152"/>
      <c r="UMW552" s="152"/>
      <c r="UMX552" s="152"/>
      <c r="UMY552" s="152"/>
      <c r="UMZ552" s="152"/>
      <c r="UNA552" s="152"/>
      <c r="UNB552" s="152"/>
      <c r="UNC552" s="152"/>
      <c r="UND552" s="152"/>
      <c r="UNE552" s="152"/>
      <c r="UNF552" s="152"/>
      <c r="UNG552" s="152"/>
      <c r="UNH552" s="152"/>
      <c r="UNI552" s="152"/>
      <c r="UNJ552" s="152"/>
      <c r="UNK552" s="152"/>
      <c r="UNL552" s="152"/>
      <c r="UNM552" s="152"/>
      <c r="UNN552" s="152"/>
      <c r="UNO552" s="152"/>
      <c r="UNP552" s="152"/>
      <c r="UNQ552" s="152"/>
      <c r="UNR552" s="152"/>
      <c r="UNS552" s="152"/>
      <c r="UNT552" s="152"/>
      <c r="UNU552" s="152"/>
      <c r="UNV552" s="152"/>
      <c r="UNW552" s="152"/>
      <c r="UNX552" s="152"/>
      <c r="UNY552" s="152"/>
      <c r="UNZ552" s="152"/>
      <c r="UOA552" s="152"/>
      <c r="UOB552" s="152"/>
      <c r="UOC552" s="152"/>
      <c r="UOD552" s="152"/>
      <c r="UOE552" s="152"/>
      <c r="UOF552" s="152"/>
      <c r="UOG552" s="152"/>
      <c r="UOH552" s="152"/>
      <c r="UOI552" s="152"/>
      <c r="UOJ552" s="152"/>
      <c r="UOK552" s="152"/>
      <c r="UOL552" s="152"/>
      <c r="UOM552" s="152"/>
      <c r="UON552" s="152"/>
      <c r="UOO552" s="152"/>
      <c r="UOP552" s="152"/>
      <c r="UOQ552" s="152"/>
      <c r="UOR552" s="152"/>
      <c r="UOS552" s="152"/>
      <c r="UOT552" s="152"/>
      <c r="UOU552" s="152"/>
      <c r="UOV552" s="152"/>
      <c r="UOW552" s="152"/>
      <c r="UOX552" s="152"/>
      <c r="UOY552" s="152"/>
      <c r="UOZ552" s="152"/>
      <c r="UPA552" s="152"/>
      <c r="UPB552" s="152"/>
      <c r="UPC552" s="152"/>
      <c r="UPD552" s="152"/>
      <c r="UPE552" s="152"/>
      <c r="UPF552" s="152"/>
      <c r="UPG552" s="152"/>
      <c r="UPH552" s="152"/>
      <c r="UPI552" s="152"/>
      <c r="UPJ552" s="152"/>
      <c r="UPK552" s="152"/>
      <c r="UPL552" s="152"/>
      <c r="UPM552" s="152"/>
      <c r="UPN552" s="152"/>
      <c r="UPO552" s="152"/>
      <c r="UPP552" s="152"/>
      <c r="UPQ552" s="152"/>
      <c r="UPR552" s="152"/>
      <c r="UPS552" s="152"/>
      <c r="UPT552" s="152"/>
      <c r="UPU552" s="152"/>
      <c r="UPV552" s="152"/>
      <c r="UPW552" s="152"/>
      <c r="UPX552" s="152"/>
      <c r="UPY552" s="152"/>
      <c r="UPZ552" s="152"/>
      <c r="UQA552" s="152"/>
      <c r="UQB552" s="152"/>
      <c r="UQC552" s="152"/>
      <c r="UQD552" s="152"/>
      <c r="UQE552" s="152"/>
      <c r="UQF552" s="152"/>
      <c r="UQG552" s="152"/>
      <c r="UQH552" s="152"/>
      <c r="UQI552" s="152"/>
      <c r="UQJ552" s="152"/>
      <c r="UQK552" s="152"/>
      <c r="UQL552" s="152"/>
      <c r="UQM552" s="152"/>
      <c r="UQN552" s="152"/>
      <c r="UQO552" s="152"/>
      <c r="UQP552" s="152"/>
      <c r="UQQ552" s="152"/>
      <c r="UQR552" s="152"/>
      <c r="UQS552" s="152"/>
      <c r="UQT552" s="152"/>
      <c r="UQU552" s="152"/>
      <c r="UQV552" s="152"/>
      <c r="UQW552" s="152"/>
      <c r="UQX552" s="152"/>
      <c r="UQY552" s="152"/>
      <c r="UQZ552" s="152"/>
      <c r="URA552" s="152"/>
      <c r="URB552" s="152"/>
      <c r="URC552" s="152"/>
      <c r="URD552" s="152"/>
      <c r="URE552" s="152"/>
      <c r="URF552" s="152"/>
      <c r="URG552" s="152"/>
      <c r="URH552" s="152"/>
      <c r="URI552" s="152"/>
      <c r="URJ552" s="152"/>
      <c r="URK552" s="152"/>
      <c r="URL552" s="152"/>
      <c r="URM552" s="152"/>
      <c r="URN552" s="152"/>
      <c r="URO552" s="152"/>
      <c r="URP552" s="152"/>
      <c r="URQ552" s="152"/>
      <c r="URR552" s="152"/>
      <c r="URS552" s="152"/>
      <c r="URT552" s="152"/>
      <c r="URU552" s="152"/>
      <c r="URV552" s="152"/>
      <c r="URW552" s="152"/>
      <c r="URX552" s="152"/>
      <c r="URY552" s="152"/>
      <c r="URZ552" s="152"/>
      <c r="USA552" s="152"/>
      <c r="USB552" s="152"/>
      <c r="USC552" s="152"/>
      <c r="USD552" s="152"/>
      <c r="USE552" s="152"/>
      <c r="USF552" s="152"/>
      <c r="USG552" s="152"/>
      <c r="USH552" s="152"/>
      <c r="USI552" s="152"/>
      <c r="USJ552" s="152"/>
      <c r="USK552" s="152"/>
      <c r="USL552" s="152"/>
      <c r="USM552" s="152"/>
      <c r="USN552" s="152"/>
      <c r="USO552" s="152"/>
      <c r="USP552" s="152"/>
      <c r="USQ552" s="152"/>
      <c r="USR552" s="152"/>
      <c r="USS552" s="152"/>
      <c r="UST552" s="152"/>
      <c r="USU552" s="152"/>
      <c r="USV552" s="152"/>
      <c r="USW552" s="152"/>
      <c r="USX552" s="152"/>
      <c r="USY552" s="152"/>
      <c r="USZ552" s="152"/>
      <c r="UTA552" s="152"/>
      <c r="UTB552" s="152"/>
      <c r="UTC552" s="152"/>
      <c r="UTD552" s="152"/>
      <c r="UTE552" s="152"/>
      <c r="UTF552" s="152"/>
      <c r="UTG552" s="152"/>
      <c r="UTH552" s="152"/>
      <c r="UTI552" s="152"/>
      <c r="UTJ552" s="152"/>
      <c r="UTK552" s="152"/>
      <c r="UTL552" s="152"/>
      <c r="UTM552" s="152"/>
      <c r="UTN552" s="152"/>
      <c r="UTO552" s="152"/>
      <c r="UTP552" s="152"/>
      <c r="UTQ552" s="152"/>
      <c r="UTR552" s="152"/>
      <c r="UTS552" s="152"/>
      <c r="UTT552" s="152"/>
      <c r="UTU552" s="152"/>
      <c r="UTV552" s="152"/>
      <c r="UTW552" s="152"/>
      <c r="UTX552" s="152"/>
      <c r="UTY552" s="152"/>
      <c r="UTZ552" s="152"/>
      <c r="UUA552" s="152"/>
      <c r="UUB552" s="152"/>
      <c r="UUC552" s="152"/>
      <c r="UUD552" s="152"/>
      <c r="UUE552" s="152"/>
      <c r="UUF552" s="152"/>
      <c r="UUG552" s="152"/>
      <c r="UUH552" s="152"/>
      <c r="UUI552" s="152"/>
      <c r="UUJ552" s="152"/>
      <c r="UUK552" s="152"/>
      <c r="UUL552" s="152"/>
      <c r="UUM552" s="152"/>
      <c r="UUN552" s="152"/>
      <c r="UUO552" s="152"/>
      <c r="UUP552" s="152"/>
      <c r="UUQ552" s="152"/>
      <c r="UUR552" s="152"/>
      <c r="UUS552" s="152"/>
      <c r="UUT552" s="152"/>
      <c r="UUU552" s="152"/>
      <c r="UUV552" s="152"/>
      <c r="UUW552" s="152"/>
      <c r="UUX552" s="152"/>
      <c r="UUY552" s="152"/>
      <c r="UUZ552" s="152"/>
      <c r="UVA552" s="152"/>
      <c r="UVB552" s="152"/>
      <c r="UVC552" s="152"/>
      <c r="UVD552" s="152"/>
      <c r="UVE552" s="152"/>
      <c r="UVF552" s="152"/>
      <c r="UVG552" s="152"/>
      <c r="UVH552" s="152"/>
      <c r="UVI552" s="152"/>
      <c r="UVJ552" s="152"/>
      <c r="UVK552" s="152"/>
      <c r="UVL552" s="152"/>
      <c r="UVM552" s="152"/>
      <c r="UVN552" s="152"/>
      <c r="UVO552" s="152"/>
      <c r="UVP552" s="152"/>
      <c r="UVQ552" s="152"/>
      <c r="UVR552" s="152"/>
      <c r="UVS552" s="152"/>
      <c r="UVT552" s="152"/>
      <c r="UVU552" s="152"/>
      <c r="UVV552" s="152"/>
      <c r="UVW552" s="152"/>
      <c r="UVX552" s="152"/>
      <c r="UVY552" s="152"/>
      <c r="UVZ552" s="152"/>
      <c r="UWA552" s="152"/>
      <c r="UWB552" s="152"/>
      <c r="UWC552" s="152"/>
      <c r="UWD552" s="152"/>
      <c r="UWE552" s="152"/>
      <c r="UWF552" s="152"/>
      <c r="UWG552" s="152"/>
      <c r="UWH552" s="152"/>
      <c r="UWI552" s="152"/>
      <c r="UWJ552" s="152"/>
      <c r="UWK552" s="152"/>
      <c r="UWL552" s="152"/>
      <c r="UWM552" s="152"/>
      <c r="UWN552" s="152"/>
      <c r="UWO552" s="152"/>
      <c r="UWP552" s="152"/>
      <c r="UWQ552" s="152"/>
      <c r="UWR552" s="152"/>
      <c r="UWS552" s="152"/>
      <c r="UWT552" s="152"/>
      <c r="UWU552" s="152"/>
      <c r="UWV552" s="152"/>
      <c r="UWW552" s="152"/>
      <c r="UWX552" s="152"/>
      <c r="UWY552" s="152"/>
      <c r="UWZ552" s="152"/>
      <c r="UXA552" s="152"/>
      <c r="UXB552" s="152"/>
      <c r="UXC552" s="152"/>
      <c r="UXD552" s="152"/>
      <c r="UXE552" s="152"/>
      <c r="UXF552" s="152"/>
      <c r="UXG552" s="152"/>
      <c r="UXH552" s="152"/>
      <c r="UXI552" s="152"/>
      <c r="UXJ552" s="152"/>
      <c r="UXK552" s="152"/>
      <c r="UXL552" s="152"/>
      <c r="UXM552" s="152"/>
      <c r="UXN552" s="152"/>
      <c r="UXO552" s="152"/>
      <c r="UXP552" s="152"/>
      <c r="UXQ552" s="152"/>
      <c r="UXR552" s="152"/>
      <c r="UXS552" s="152"/>
      <c r="UXT552" s="152"/>
      <c r="UXU552" s="152"/>
      <c r="UXV552" s="152"/>
      <c r="UXW552" s="152"/>
      <c r="UXX552" s="152"/>
      <c r="UXY552" s="152"/>
      <c r="UXZ552" s="152"/>
      <c r="UYA552" s="152"/>
      <c r="UYB552" s="152"/>
      <c r="UYC552" s="152"/>
      <c r="UYD552" s="152"/>
      <c r="UYE552" s="152"/>
      <c r="UYF552" s="152"/>
      <c r="UYG552" s="152"/>
      <c r="UYH552" s="152"/>
      <c r="UYI552" s="152"/>
      <c r="UYJ552" s="152"/>
      <c r="UYK552" s="152"/>
      <c r="UYL552" s="152"/>
      <c r="UYM552" s="152"/>
      <c r="UYN552" s="152"/>
      <c r="UYO552" s="152"/>
      <c r="UYP552" s="152"/>
      <c r="UYQ552" s="152"/>
      <c r="UYR552" s="152"/>
      <c r="UYS552" s="152"/>
      <c r="UYT552" s="152"/>
      <c r="UYU552" s="152"/>
      <c r="UYV552" s="152"/>
      <c r="UYW552" s="152"/>
      <c r="UYX552" s="152"/>
      <c r="UYY552" s="152"/>
      <c r="UYZ552" s="152"/>
      <c r="UZA552" s="152"/>
      <c r="UZB552" s="152"/>
      <c r="UZC552" s="152"/>
      <c r="UZD552" s="152"/>
      <c r="UZE552" s="152"/>
      <c r="UZF552" s="152"/>
      <c r="UZG552" s="152"/>
      <c r="UZH552" s="152"/>
      <c r="UZI552" s="152"/>
      <c r="UZJ552" s="152"/>
      <c r="UZK552" s="152"/>
      <c r="UZL552" s="152"/>
      <c r="UZM552" s="152"/>
      <c r="UZN552" s="152"/>
      <c r="UZO552" s="152"/>
      <c r="UZP552" s="152"/>
      <c r="UZQ552" s="152"/>
      <c r="UZR552" s="152"/>
      <c r="UZS552" s="152"/>
      <c r="UZT552" s="152"/>
      <c r="UZU552" s="152"/>
      <c r="UZV552" s="152"/>
      <c r="UZW552" s="152"/>
      <c r="UZX552" s="152"/>
      <c r="UZY552" s="152"/>
      <c r="UZZ552" s="152"/>
      <c r="VAA552" s="152"/>
      <c r="VAB552" s="152"/>
      <c r="VAC552" s="152"/>
      <c r="VAD552" s="152"/>
      <c r="VAE552" s="152"/>
      <c r="VAF552" s="152"/>
      <c r="VAG552" s="152"/>
      <c r="VAH552" s="152"/>
      <c r="VAI552" s="152"/>
      <c r="VAJ552" s="152"/>
      <c r="VAK552" s="152"/>
      <c r="VAL552" s="152"/>
      <c r="VAM552" s="152"/>
      <c r="VAN552" s="152"/>
      <c r="VAO552" s="152"/>
      <c r="VAP552" s="152"/>
      <c r="VAQ552" s="152"/>
      <c r="VAR552" s="152"/>
      <c r="VAS552" s="152"/>
      <c r="VAT552" s="152"/>
      <c r="VAU552" s="152"/>
      <c r="VAV552" s="152"/>
      <c r="VAW552" s="152"/>
      <c r="VAX552" s="152"/>
      <c r="VAY552" s="152"/>
      <c r="VAZ552" s="152"/>
      <c r="VBA552" s="152"/>
      <c r="VBB552" s="152"/>
      <c r="VBC552" s="152"/>
      <c r="VBD552" s="152"/>
      <c r="VBE552" s="152"/>
      <c r="VBF552" s="152"/>
      <c r="VBG552" s="152"/>
      <c r="VBH552" s="152"/>
      <c r="VBI552" s="152"/>
      <c r="VBJ552" s="152"/>
      <c r="VBK552" s="152"/>
      <c r="VBL552" s="152"/>
      <c r="VBM552" s="152"/>
      <c r="VBN552" s="152"/>
      <c r="VBO552" s="152"/>
      <c r="VBP552" s="152"/>
      <c r="VBQ552" s="152"/>
      <c r="VBR552" s="152"/>
      <c r="VBS552" s="152"/>
      <c r="VBT552" s="152"/>
      <c r="VBU552" s="152"/>
      <c r="VBV552" s="152"/>
      <c r="VBW552" s="152"/>
      <c r="VBX552" s="152"/>
      <c r="VBY552" s="152"/>
      <c r="VBZ552" s="152"/>
      <c r="VCA552" s="152"/>
      <c r="VCB552" s="152"/>
      <c r="VCC552" s="152"/>
      <c r="VCD552" s="152"/>
      <c r="VCE552" s="152"/>
      <c r="VCF552" s="152"/>
      <c r="VCG552" s="152"/>
      <c r="VCH552" s="152"/>
      <c r="VCI552" s="152"/>
      <c r="VCJ552" s="152"/>
      <c r="VCK552" s="152"/>
      <c r="VCL552" s="152"/>
      <c r="VCM552" s="152"/>
      <c r="VCN552" s="152"/>
      <c r="VCO552" s="152"/>
      <c r="VCP552" s="152"/>
      <c r="VCQ552" s="152"/>
      <c r="VCR552" s="152"/>
      <c r="VCS552" s="152"/>
      <c r="VCT552" s="152"/>
      <c r="VCU552" s="152"/>
      <c r="VCV552" s="152"/>
      <c r="VCW552" s="152"/>
      <c r="VCX552" s="152"/>
      <c r="VCY552" s="152"/>
      <c r="VCZ552" s="152"/>
      <c r="VDA552" s="152"/>
      <c r="VDB552" s="152"/>
      <c r="VDC552" s="152"/>
      <c r="VDD552" s="152"/>
      <c r="VDE552" s="152"/>
      <c r="VDF552" s="152"/>
      <c r="VDG552" s="152"/>
      <c r="VDH552" s="152"/>
      <c r="VDI552" s="152"/>
      <c r="VDJ552" s="152"/>
      <c r="VDK552" s="152"/>
      <c r="VDL552" s="152"/>
      <c r="VDM552" s="152"/>
      <c r="VDN552" s="152"/>
      <c r="VDO552" s="152"/>
      <c r="VDP552" s="152"/>
      <c r="VDQ552" s="152"/>
      <c r="VDR552" s="152"/>
      <c r="VDS552" s="152"/>
      <c r="VDT552" s="152"/>
      <c r="VDU552" s="152"/>
      <c r="VDV552" s="152"/>
      <c r="VDW552" s="152"/>
      <c r="VDX552" s="152"/>
      <c r="VDY552" s="152"/>
      <c r="VDZ552" s="152"/>
      <c r="VEA552" s="152"/>
      <c r="VEB552" s="152"/>
      <c r="VEC552" s="152"/>
      <c r="VED552" s="152"/>
      <c r="VEE552" s="152"/>
      <c r="VEF552" s="152"/>
      <c r="VEG552" s="152"/>
      <c r="VEH552" s="152"/>
      <c r="VEI552" s="152"/>
      <c r="VEJ552" s="152"/>
      <c r="VEK552" s="152"/>
      <c r="VEL552" s="152"/>
      <c r="VEM552" s="152"/>
      <c r="VEN552" s="152"/>
      <c r="VEO552" s="152"/>
      <c r="VEP552" s="152"/>
      <c r="VEQ552" s="152"/>
      <c r="VER552" s="152"/>
      <c r="VES552" s="152"/>
      <c r="VET552" s="152"/>
      <c r="VEU552" s="152"/>
      <c r="VEV552" s="152"/>
      <c r="VEW552" s="152"/>
      <c r="VEX552" s="152"/>
      <c r="VEY552" s="152"/>
      <c r="VEZ552" s="152"/>
      <c r="VFA552" s="152"/>
      <c r="VFB552" s="152"/>
      <c r="VFC552" s="152"/>
      <c r="VFD552" s="152"/>
      <c r="VFE552" s="152"/>
      <c r="VFF552" s="152"/>
      <c r="VFG552" s="152"/>
      <c r="VFH552" s="152"/>
      <c r="VFI552" s="152"/>
      <c r="VFJ552" s="152"/>
      <c r="VFK552" s="152"/>
      <c r="VFL552" s="152"/>
      <c r="VFM552" s="152"/>
      <c r="VFN552" s="152"/>
      <c r="VFO552" s="152"/>
      <c r="VFP552" s="152"/>
      <c r="VFQ552" s="152"/>
      <c r="VFR552" s="152"/>
      <c r="VFS552" s="152"/>
      <c r="VFT552" s="152"/>
      <c r="VFU552" s="152"/>
      <c r="VFV552" s="152"/>
      <c r="VFW552" s="152"/>
      <c r="VFX552" s="152"/>
      <c r="VFY552" s="152"/>
      <c r="VFZ552" s="152"/>
      <c r="VGA552" s="152"/>
      <c r="VGB552" s="152"/>
      <c r="VGC552" s="152"/>
      <c r="VGD552" s="152"/>
      <c r="VGE552" s="152"/>
      <c r="VGF552" s="152"/>
      <c r="VGG552" s="152"/>
      <c r="VGH552" s="152"/>
      <c r="VGI552" s="152"/>
      <c r="VGJ552" s="152"/>
      <c r="VGK552" s="152"/>
      <c r="VGL552" s="152"/>
      <c r="VGM552" s="152"/>
      <c r="VGN552" s="152"/>
      <c r="VGO552" s="152"/>
      <c r="VGP552" s="152"/>
      <c r="VGQ552" s="152"/>
      <c r="VGR552" s="152"/>
      <c r="VGS552" s="152"/>
      <c r="VGT552" s="152"/>
      <c r="VGU552" s="152"/>
      <c r="VGV552" s="152"/>
      <c r="VGW552" s="152"/>
      <c r="VGX552" s="152"/>
      <c r="VGY552" s="152"/>
      <c r="VGZ552" s="152"/>
      <c r="VHA552" s="152"/>
      <c r="VHB552" s="152"/>
      <c r="VHC552" s="152"/>
      <c r="VHD552" s="152"/>
      <c r="VHE552" s="152"/>
      <c r="VHF552" s="152"/>
      <c r="VHG552" s="152"/>
      <c r="VHH552" s="152"/>
      <c r="VHI552" s="152"/>
      <c r="VHJ552" s="152"/>
      <c r="VHK552" s="152"/>
      <c r="VHL552" s="152"/>
      <c r="VHM552" s="152"/>
      <c r="VHN552" s="152"/>
      <c r="VHO552" s="152"/>
      <c r="VHP552" s="152"/>
      <c r="VHQ552" s="152"/>
      <c r="VHR552" s="152"/>
      <c r="VHS552" s="152"/>
      <c r="VHT552" s="152"/>
      <c r="VHU552" s="152"/>
      <c r="VHV552" s="152"/>
      <c r="VHW552" s="152"/>
      <c r="VHX552" s="152"/>
      <c r="VHY552" s="152"/>
      <c r="VHZ552" s="152"/>
      <c r="VIA552" s="152"/>
      <c r="VIB552" s="152"/>
      <c r="VIC552" s="152"/>
      <c r="VID552" s="152"/>
      <c r="VIE552" s="152"/>
      <c r="VIF552" s="152"/>
      <c r="VIG552" s="152"/>
      <c r="VIH552" s="152"/>
      <c r="VII552" s="152"/>
      <c r="VIJ552" s="152"/>
      <c r="VIK552" s="152"/>
      <c r="VIL552" s="152"/>
      <c r="VIM552" s="152"/>
      <c r="VIN552" s="152"/>
      <c r="VIO552" s="152"/>
      <c r="VIP552" s="152"/>
      <c r="VIQ552" s="152"/>
      <c r="VIR552" s="152"/>
      <c r="VIS552" s="152"/>
      <c r="VIT552" s="152"/>
      <c r="VIU552" s="152"/>
      <c r="VIV552" s="152"/>
      <c r="VIW552" s="152"/>
      <c r="VIX552" s="152"/>
      <c r="VIY552" s="152"/>
      <c r="VIZ552" s="152"/>
      <c r="VJA552" s="152"/>
      <c r="VJB552" s="152"/>
      <c r="VJC552" s="152"/>
      <c r="VJD552" s="152"/>
      <c r="VJE552" s="152"/>
      <c r="VJF552" s="152"/>
      <c r="VJG552" s="152"/>
      <c r="VJH552" s="152"/>
      <c r="VJI552" s="152"/>
      <c r="VJJ552" s="152"/>
      <c r="VJK552" s="152"/>
      <c r="VJL552" s="152"/>
      <c r="VJM552" s="152"/>
      <c r="VJN552" s="152"/>
      <c r="VJO552" s="152"/>
      <c r="VJP552" s="152"/>
      <c r="VJQ552" s="152"/>
      <c r="VJR552" s="152"/>
      <c r="VJS552" s="152"/>
      <c r="VJT552" s="152"/>
      <c r="VJU552" s="152"/>
      <c r="VJV552" s="152"/>
      <c r="VJW552" s="152"/>
      <c r="VJX552" s="152"/>
      <c r="VJY552" s="152"/>
      <c r="VJZ552" s="152"/>
      <c r="VKA552" s="152"/>
      <c r="VKB552" s="152"/>
      <c r="VKC552" s="152"/>
      <c r="VKD552" s="152"/>
      <c r="VKE552" s="152"/>
      <c r="VKF552" s="152"/>
      <c r="VKG552" s="152"/>
      <c r="VKH552" s="152"/>
      <c r="VKI552" s="152"/>
      <c r="VKJ552" s="152"/>
      <c r="VKK552" s="152"/>
      <c r="VKL552" s="152"/>
      <c r="VKM552" s="152"/>
      <c r="VKN552" s="152"/>
      <c r="VKO552" s="152"/>
      <c r="VKP552" s="152"/>
      <c r="VKQ552" s="152"/>
      <c r="VKR552" s="152"/>
      <c r="VKS552" s="152"/>
      <c r="VKT552" s="152"/>
      <c r="VKU552" s="152"/>
      <c r="VKV552" s="152"/>
      <c r="VKW552" s="152"/>
      <c r="VKX552" s="152"/>
      <c r="VKY552" s="152"/>
      <c r="VKZ552" s="152"/>
      <c r="VLA552" s="152"/>
      <c r="VLB552" s="152"/>
      <c r="VLC552" s="152"/>
      <c r="VLD552" s="152"/>
      <c r="VLE552" s="152"/>
      <c r="VLF552" s="152"/>
      <c r="VLG552" s="152"/>
      <c r="VLH552" s="152"/>
      <c r="VLI552" s="152"/>
      <c r="VLJ552" s="152"/>
      <c r="VLK552" s="152"/>
      <c r="VLL552" s="152"/>
      <c r="VLM552" s="152"/>
      <c r="VLN552" s="152"/>
      <c r="VLO552" s="152"/>
      <c r="VLP552" s="152"/>
      <c r="VLQ552" s="152"/>
      <c r="VLR552" s="152"/>
      <c r="VLS552" s="152"/>
      <c r="VLT552" s="152"/>
      <c r="VLU552" s="152"/>
      <c r="VLV552" s="152"/>
      <c r="VLW552" s="152"/>
      <c r="VLX552" s="152"/>
      <c r="VLY552" s="152"/>
      <c r="VLZ552" s="152"/>
      <c r="VMA552" s="152"/>
      <c r="VMB552" s="152"/>
      <c r="VMC552" s="152"/>
      <c r="VMD552" s="152"/>
      <c r="VME552" s="152"/>
      <c r="VMF552" s="152"/>
      <c r="VMG552" s="152"/>
      <c r="VMH552" s="152"/>
      <c r="VMI552" s="152"/>
      <c r="VMJ552" s="152"/>
      <c r="VMK552" s="152"/>
      <c r="VML552" s="152"/>
      <c r="VMM552" s="152"/>
      <c r="VMN552" s="152"/>
      <c r="VMO552" s="152"/>
      <c r="VMP552" s="152"/>
      <c r="VMQ552" s="152"/>
      <c r="VMR552" s="152"/>
      <c r="VMS552" s="152"/>
      <c r="VMT552" s="152"/>
      <c r="VMU552" s="152"/>
      <c r="VMV552" s="152"/>
      <c r="VMW552" s="152"/>
      <c r="VMX552" s="152"/>
      <c r="VMY552" s="152"/>
      <c r="VMZ552" s="152"/>
      <c r="VNA552" s="152"/>
      <c r="VNB552" s="152"/>
      <c r="VNC552" s="152"/>
      <c r="VND552" s="152"/>
      <c r="VNE552" s="152"/>
      <c r="VNF552" s="152"/>
      <c r="VNG552" s="152"/>
      <c r="VNH552" s="152"/>
      <c r="VNI552" s="152"/>
      <c r="VNJ552" s="152"/>
      <c r="VNK552" s="152"/>
      <c r="VNL552" s="152"/>
      <c r="VNM552" s="152"/>
      <c r="VNN552" s="152"/>
      <c r="VNO552" s="152"/>
      <c r="VNP552" s="152"/>
      <c r="VNQ552" s="152"/>
      <c r="VNR552" s="152"/>
      <c r="VNS552" s="152"/>
      <c r="VNT552" s="152"/>
      <c r="VNU552" s="152"/>
      <c r="VNV552" s="152"/>
      <c r="VNW552" s="152"/>
      <c r="VNX552" s="152"/>
      <c r="VNY552" s="152"/>
      <c r="VNZ552" s="152"/>
      <c r="VOA552" s="152"/>
      <c r="VOB552" s="152"/>
      <c r="VOC552" s="152"/>
      <c r="VOD552" s="152"/>
      <c r="VOE552" s="152"/>
      <c r="VOF552" s="152"/>
      <c r="VOG552" s="152"/>
      <c r="VOH552" s="152"/>
      <c r="VOI552" s="152"/>
      <c r="VOJ552" s="152"/>
      <c r="VOK552" s="152"/>
      <c r="VOL552" s="152"/>
      <c r="VOM552" s="152"/>
      <c r="VON552" s="152"/>
      <c r="VOO552" s="152"/>
      <c r="VOP552" s="152"/>
      <c r="VOQ552" s="152"/>
      <c r="VOR552" s="152"/>
      <c r="VOS552" s="152"/>
      <c r="VOT552" s="152"/>
      <c r="VOU552" s="152"/>
      <c r="VOV552" s="152"/>
      <c r="VOW552" s="152"/>
      <c r="VOX552" s="152"/>
      <c r="VOY552" s="152"/>
      <c r="VOZ552" s="152"/>
      <c r="VPA552" s="152"/>
      <c r="VPB552" s="152"/>
      <c r="VPC552" s="152"/>
      <c r="VPD552" s="152"/>
      <c r="VPE552" s="152"/>
      <c r="VPF552" s="152"/>
      <c r="VPG552" s="152"/>
      <c r="VPH552" s="152"/>
      <c r="VPI552" s="152"/>
      <c r="VPJ552" s="152"/>
      <c r="VPK552" s="152"/>
      <c r="VPL552" s="152"/>
      <c r="VPM552" s="152"/>
      <c r="VPN552" s="152"/>
      <c r="VPO552" s="152"/>
      <c r="VPP552" s="152"/>
      <c r="VPQ552" s="152"/>
      <c r="VPR552" s="152"/>
      <c r="VPS552" s="152"/>
      <c r="VPT552" s="152"/>
      <c r="VPU552" s="152"/>
      <c r="VPV552" s="152"/>
      <c r="VPW552" s="152"/>
      <c r="VPX552" s="152"/>
      <c r="VPY552" s="152"/>
      <c r="VPZ552" s="152"/>
      <c r="VQA552" s="152"/>
      <c r="VQB552" s="152"/>
      <c r="VQC552" s="152"/>
      <c r="VQD552" s="152"/>
      <c r="VQE552" s="152"/>
      <c r="VQF552" s="152"/>
      <c r="VQG552" s="152"/>
      <c r="VQH552" s="152"/>
      <c r="VQI552" s="152"/>
      <c r="VQJ552" s="152"/>
      <c r="VQK552" s="152"/>
      <c r="VQL552" s="152"/>
      <c r="VQM552" s="152"/>
      <c r="VQN552" s="152"/>
      <c r="VQO552" s="152"/>
      <c r="VQP552" s="152"/>
      <c r="VQQ552" s="152"/>
      <c r="VQR552" s="152"/>
      <c r="VQS552" s="152"/>
      <c r="VQT552" s="152"/>
      <c r="VQU552" s="152"/>
      <c r="VQV552" s="152"/>
      <c r="VQW552" s="152"/>
      <c r="VQX552" s="152"/>
      <c r="VQY552" s="152"/>
      <c r="VQZ552" s="152"/>
      <c r="VRA552" s="152"/>
      <c r="VRB552" s="152"/>
      <c r="VRC552" s="152"/>
      <c r="VRD552" s="152"/>
      <c r="VRE552" s="152"/>
      <c r="VRF552" s="152"/>
      <c r="VRG552" s="152"/>
      <c r="VRH552" s="152"/>
      <c r="VRI552" s="152"/>
      <c r="VRJ552" s="152"/>
      <c r="VRK552" s="152"/>
      <c r="VRL552" s="152"/>
      <c r="VRM552" s="152"/>
      <c r="VRN552" s="152"/>
      <c r="VRO552" s="152"/>
      <c r="VRP552" s="152"/>
      <c r="VRQ552" s="152"/>
      <c r="VRR552" s="152"/>
      <c r="VRS552" s="152"/>
      <c r="VRT552" s="152"/>
      <c r="VRU552" s="152"/>
      <c r="VRV552" s="152"/>
      <c r="VRW552" s="152"/>
      <c r="VRX552" s="152"/>
      <c r="VRY552" s="152"/>
      <c r="VRZ552" s="152"/>
      <c r="VSA552" s="152"/>
      <c r="VSB552" s="152"/>
      <c r="VSC552" s="152"/>
      <c r="VSD552" s="152"/>
      <c r="VSE552" s="152"/>
      <c r="VSF552" s="152"/>
      <c r="VSG552" s="152"/>
      <c r="VSH552" s="152"/>
      <c r="VSI552" s="152"/>
      <c r="VSJ552" s="152"/>
      <c r="VSK552" s="152"/>
      <c r="VSL552" s="152"/>
      <c r="VSM552" s="152"/>
      <c r="VSN552" s="152"/>
      <c r="VSO552" s="152"/>
      <c r="VSP552" s="152"/>
      <c r="VSQ552" s="152"/>
      <c r="VSR552" s="152"/>
      <c r="VSS552" s="152"/>
      <c r="VST552" s="152"/>
      <c r="VSU552" s="152"/>
      <c r="VSV552" s="152"/>
      <c r="VSW552" s="152"/>
      <c r="VSX552" s="152"/>
      <c r="VSY552" s="152"/>
      <c r="VSZ552" s="152"/>
      <c r="VTA552" s="152"/>
      <c r="VTB552" s="152"/>
      <c r="VTC552" s="152"/>
      <c r="VTD552" s="152"/>
      <c r="VTE552" s="152"/>
      <c r="VTF552" s="152"/>
      <c r="VTG552" s="152"/>
      <c r="VTH552" s="152"/>
      <c r="VTI552" s="152"/>
      <c r="VTJ552" s="152"/>
      <c r="VTK552" s="152"/>
      <c r="VTL552" s="152"/>
      <c r="VTM552" s="152"/>
      <c r="VTN552" s="152"/>
      <c r="VTO552" s="152"/>
      <c r="VTP552" s="152"/>
      <c r="VTQ552" s="152"/>
      <c r="VTR552" s="152"/>
      <c r="VTS552" s="152"/>
      <c r="VTT552" s="152"/>
      <c r="VTU552" s="152"/>
      <c r="VTV552" s="152"/>
      <c r="VTW552" s="152"/>
      <c r="VTX552" s="152"/>
      <c r="VTY552" s="152"/>
      <c r="VTZ552" s="152"/>
      <c r="VUA552" s="152"/>
      <c r="VUB552" s="152"/>
      <c r="VUC552" s="152"/>
      <c r="VUD552" s="152"/>
      <c r="VUE552" s="152"/>
      <c r="VUF552" s="152"/>
      <c r="VUG552" s="152"/>
      <c r="VUH552" s="152"/>
      <c r="VUI552" s="152"/>
      <c r="VUJ552" s="152"/>
      <c r="VUK552" s="152"/>
      <c r="VUL552" s="152"/>
      <c r="VUM552" s="152"/>
      <c r="VUN552" s="152"/>
      <c r="VUO552" s="152"/>
      <c r="VUP552" s="152"/>
      <c r="VUQ552" s="152"/>
      <c r="VUR552" s="152"/>
      <c r="VUS552" s="152"/>
      <c r="VUT552" s="152"/>
      <c r="VUU552" s="152"/>
      <c r="VUV552" s="152"/>
      <c r="VUW552" s="152"/>
      <c r="VUX552" s="152"/>
      <c r="VUY552" s="152"/>
      <c r="VUZ552" s="152"/>
      <c r="VVA552" s="152"/>
      <c r="VVB552" s="152"/>
      <c r="VVC552" s="152"/>
      <c r="VVD552" s="152"/>
      <c r="VVE552" s="152"/>
      <c r="VVF552" s="152"/>
      <c r="VVG552" s="152"/>
      <c r="VVH552" s="152"/>
      <c r="VVI552" s="152"/>
      <c r="VVJ552" s="152"/>
      <c r="VVK552" s="152"/>
      <c r="VVL552" s="152"/>
      <c r="VVM552" s="152"/>
      <c r="VVN552" s="152"/>
      <c r="VVO552" s="152"/>
      <c r="VVP552" s="152"/>
      <c r="VVQ552" s="152"/>
      <c r="VVR552" s="152"/>
      <c r="VVS552" s="152"/>
      <c r="VVT552" s="152"/>
      <c r="VVU552" s="152"/>
      <c r="VVV552" s="152"/>
      <c r="VVW552" s="152"/>
      <c r="VVX552" s="152"/>
      <c r="VVY552" s="152"/>
      <c r="VVZ552" s="152"/>
      <c r="VWA552" s="152"/>
      <c r="VWB552" s="152"/>
      <c r="VWC552" s="152"/>
      <c r="VWD552" s="152"/>
      <c r="VWE552" s="152"/>
      <c r="VWF552" s="152"/>
      <c r="VWG552" s="152"/>
      <c r="VWH552" s="152"/>
      <c r="VWI552" s="152"/>
      <c r="VWJ552" s="152"/>
      <c r="VWK552" s="152"/>
      <c r="VWL552" s="152"/>
      <c r="VWM552" s="152"/>
      <c r="VWN552" s="152"/>
      <c r="VWO552" s="152"/>
      <c r="VWP552" s="152"/>
      <c r="VWQ552" s="152"/>
      <c r="VWR552" s="152"/>
      <c r="VWS552" s="152"/>
      <c r="VWT552" s="152"/>
      <c r="VWU552" s="152"/>
      <c r="VWV552" s="152"/>
      <c r="VWW552" s="152"/>
      <c r="VWX552" s="152"/>
      <c r="VWY552" s="152"/>
      <c r="VWZ552" s="152"/>
      <c r="VXA552" s="152"/>
      <c r="VXB552" s="152"/>
      <c r="VXC552" s="152"/>
      <c r="VXD552" s="152"/>
      <c r="VXE552" s="152"/>
      <c r="VXF552" s="152"/>
      <c r="VXG552" s="152"/>
      <c r="VXH552" s="152"/>
      <c r="VXI552" s="152"/>
      <c r="VXJ552" s="152"/>
      <c r="VXK552" s="152"/>
      <c r="VXL552" s="152"/>
      <c r="VXM552" s="152"/>
      <c r="VXN552" s="152"/>
      <c r="VXO552" s="152"/>
      <c r="VXP552" s="152"/>
      <c r="VXQ552" s="152"/>
      <c r="VXR552" s="152"/>
      <c r="VXS552" s="152"/>
      <c r="VXT552" s="152"/>
      <c r="VXU552" s="152"/>
      <c r="VXV552" s="152"/>
      <c r="VXW552" s="152"/>
      <c r="VXX552" s="152"/>
      <c r="VXY552" s="152"/>
      <c r="VXZ552" s="152"/>
      <c r="VYA552" s="152"/>
      <c r="VYB552" s="152"/>
      <c r="VYC552" s="152"/>
      <c r="VYD552" s="152"/>
      <c r="VYE552" s="152"/>
      <c r="VYF552" s="152"/>
      <c r="VYG552" s="152"/>
      <c r="VYH552" s="152"/>
      <c r="VYI552" s="152"/>
      <c r="VYJ552" s="152"/>
      <c r="VYK552" s="152"/>
      <c r="VYL552" s="152"/>
      <c r="VYM552" s="152"/>
      <c r="VYN552" s="152"/>
      <c r="VYO552" s="152"/>
      <c r="VYP552" s="152"/>
      <c r="VYQ552" s="152"/>
      <c r="VYR552" s="152"/>
      <c r="VYS552" s="152"/>
      <c r="VYT552" s="152"/>
      <c r="VYU552" s="152"/>
      <c r="VYV552" s="152"/>
      <c r="VYW552" s="152"/>
      <c r="VYX552" s="152"/>
      <c r="VYY552" s="152"/>
      <c r="VYZ552" s="152"/>
      <c r="VZA552" s="152"/>
      <c r="VZB552" s="152"/>
      <c r="VZC552" s="152"/>
      <c r="VZD552" s="152"/>
      <c r="VZE552" s="152"/>
      <c r="VZF552" s="152"/>
      <c r="VZG552" s="152"/>
      <c r="VZH552" s="152"/>
      <c r="VZI552" s="152"/>
      <c r="VZJ552" s="152"/>
      <c r="VZK552" s="152"/>
      <c r="VZL552" s="152"/>
      <c r="VZM552" s="152"/>
      <c r="VZN552" s="152"/>
      <c r="VZO552" s="152"/>
      <c r="VZP552" s="152"/>
      <c r="VZQ552" s="152"/>
      <c r="VZR552" s="152"/>
      <c r="VZS552" s="152"/>
      <c r="VZT552" s="152"/>
      <c r="VZU552" s="152"/>
      <c r="VZV552" s="152"/>
      <c r="VZW552" s="152"/>
      <c r="VZX552" s="152"/>
      <c r="VZY552" s="152"/>
      <c r="VZZ552" s="152"/>
      <c r="WAA552" s="152"/>
      <c r="WAB552" s="152"/>
      <c r="WAC552" s="152"/>
      <c r="WAD552" s="152"/>
      <c r="WAE552" s="152"/>
      <c r="WAF552" s="152"/>
      <c r="WAG552" s="152"/>
      <c r="WAH552" s="152"/>
      <c r="WAI552" s="152"/>
      <c r="WAJ552" s="152"/>
      <c r="WAK552" s="152"/>
      <c r="WAL552" s="152"/>
      <c r="WAM552" s="152"/>
      <c r="WAN552" s="152"/>
      <c r="WAO552" s="152"/>
      <c r="WAP552" s="152"/>
      <c r="WAQ552" s="152"/>
      <c r="WAR552" s="152"/>
      <c r="WAS552" s="152"/>
      <c r="WAT552" s="152"/>
      <c r="WAU552" s="152"/>
      <c r="WAV552" s="152"/>
      <c r="WAW552" s="152"/>
      <c r="WAX552" s="152"/>
      <c r="WAY552" s="152"/>
      <c r="WAZ552" s="152"/>
      <c r="WBA552" s="152"/>
      <c r="WBB552" s="152"/>
      <c r="WBC552" s="152"/>
      <c r="WBD552" s="152"/>
      <c r="WBE552" s="152"/>
      <c r="WBF552" s="152"/>
      <c r="WBG552" s="152"/>
      <c r="WBH552" s="152"/>
      <c r="WBI552" s="152"/>
      <c r="WBJ552" s="152"/>
      <c r="WBK552" s="152"/>
      <c r="WBL552" s="152"/>
      <c r="WBM552" s="152"/>
      <c r="WBN552" s="152"/>
      <c r="WBO552" s="152"/>
      <c r="WBP552" s="152"/>
      <c r="WBQ552" s="152"/>
      <c r="WBR552" s="152"/>
      <c r="WBS552" s="152"/>
      <c r="WBT552" s="152"/>
      <c r="WBU552" s="152"/>
      <c r="WBV552" s="152"/>
      <c r="WBW552" s="152"/>
      <c r="WBX552" s="152"/>
      <c r="WBY552" s="152"/>
      <c r="WBZ552" s="152"/>
      <c r="WCA552" s="152"/>
      <c r="WCB552" s="152"/>
      <c r="WCC552" s="152"/>
      <c r="WCD552" s="152"/>
      <c r="WCE552" s="152"/>
      <c r="WCF552" s="152"/>
      <c r="WCG552" s="152"/>
      <c r="WCH552" s="152"/>
      <c r="WCI552" s="152"/>
      <c r="WCJ552" s="152"/>
      <c r="WCK552" s="152"/>
      <c r="WCL552" s="152"/>
      <c r="WCM552" s="152"/>
      <c r="WCN552" s="152"/>
      <c r="WCO552" s="152"/>
      <c r="WCP552" s="152"/>
      <c r="WCQ552" s="152"/>
      <c r="WCR552" s="152"/>
      <c r="WCS552" s="152"/>
      <c r="WCT552" s="152"/>
      <c r="WCU552" s="152"/>
      <c r="WCV552" s="152"/>
      <c r="WCW552" s="152"/>
      <c r="WCX552" s="152"/>
      <c r="WCY552" s="152"/>
      <c r="WCZ552" s="152"/>
      <c r="WDA552" s="152"/>
      <c r="WDB552" s="152"/>
      <c r="WDC552" s="152"/>
      <c r="WDD552" s="152"/>
      <c r="WDE552" s="152"/>
      <c r="WDF552" s="152"/>
      <c r="WDG552" s="152"/>
      <c r="WDH552" s="152"/>
      <c r="WDI552" s="152"/>
      <c r="WDJ552" s="152"/>
      <c r="WDK552" s="152"/>
      <c r="WDL552" s="152"/>
      <c r="WDM552" s="152"/>
      <c r="WDN552" s="152"/>
      <c r="WDO552" s="152"/>
      <c r="WDP552" s="152"/>
      <c r="WDQ552" s="152"/>
      <c r="WDR552" s="152"/>
      <c r="WDS552" s="152"/>
      <c r="WDT552" s="152"/>
      <c r="WDU552" s="152"/>
      <c r="WDV552" s="152"/>
      <c r="WDW552" s="152"/>
      <c r="WDX552" s="152"/>
      <c r="WDY552" s="152"/>
      <c r="WDZ552" s="152"/>
      <c r="WEA552" s="152"/>
      <c r="WEB552" s="152"/>
      <c r="WEC552" s="152"/>
      <c r="WED552" s="152"/>
      <c r="WEE552" s="152"/>
      <c r="WEF552" s="152"/>
      <c r="WEG552" s="152"/>
      <c r="WEH552" s="152"/>
      <c r="WEI552" s="152"/>
      <c r="WEJ552" s="152"/>
      <c r="WEK552" s="152"/>
      <c r="WEL552" s="152"/>
      <c r="WEM552" s="152"/>
      <c r="WEN552" s="152"/>
      <c r="WEO552" s="152"/>
      <c r="WEP552" s="152"/>
      <c r="WEQ552" s="152"/>
      <c r="WER552" s="152"/>
      <c r="WES552" s="152"/>
      <c r="WET552" s="152"/>
      <c r="WEU552" s="152"/>
      <c r="WEV552" s="152"/>
      <c r="WEW552" s="152"/>
      <c r="WEX552" s="152"/>
      <c r="WEY552" s="152"/>
      <c r="WEZ552" s="152"/>
      <c r="WFA552" s="152"/>
      <c r="WFB552" s="152"/>
      <c r="WFC552" s="152"/>
      <c r="WFD552" s="152"/>
      <c r="WFE552" s="152"/>
      <c r="WFF552" s="152"/>
      <c r="WFG552" s="152"/>
      <c r="WFH552" s="152"/>
      <c r="WFI552" s="152"/>
      <c r="WFJ552" s="152"/>
      <c r="WFK552" s="152"/>
      <c r="WFL552" s="152"/>
      <c r="WFM552" s="152"/>
      <c r="WFN552" s="152"/>
      <c r="WFO552" s="152"/>
      <c r="WFP552" s="152"/>
      <c r="WFQ552" s="152"/>
      <c r="WFR552" s="152"/>
      <c r="WFS552" s="152"/>
      <c r="WFT552" s="152"/>
      <c r="WFU552" s="152"/>
      <c r="WFV552" s="152"/>
      <c r="WFW552" s="152"/>
      <c r="WFX552" s="152"/>
      <c r="WFY552" s="152"/>
      <c r="WFZ552" s="152"/>
      <c r="WGA552" s="152"/>
      <c r="WGB552" s="152"/>
      <c r="WGC552" s="152"/>
      <c r="WGD552" s="152"/>
      <c r="WGE552" s="152"/>
      <c r="WGF552" s="152"/>
      <c r="WGG552" s="152"/>
      <c r="WGH552" s="152"/>
      <c r="WGI552" s="152"/>
      <c r="WGJ552" s="152"/>
      <c r="WGK552" s="152"/>
      <c r="WGL552" s="152"/>
      <c r="WGM552" s="152"/>
      <c r="WGN552" s="152"/>
      <c r="WGO552" s="152"/>
      <c r="WGP552" s="152"/>
      <c r="WGQ552" s="152"/>
      <c r="WGR552" s="152"/>
      <c r="WGS552" s="152"/>
      <c r="WGT552" s="152"/>
      <c r="WGU552" s="152"/>
      <c r="WGV552" s="152"/>
      <c r="WGW552" s="152"/>
      <c r="WGX552" s="152"/>
      <c r="WGY552" s="152"/>
      <c r="WGZ552" s="152"/>
      <c r="WHA552" s="152"/>
      <c r="WHB552" s="152"/>
      <c r="WHC552" s="152"/>
      <c r="WHD552" s="152"/>
      <c r="WHE552" s="152"/>
      <c r="WHF552" s="152"/>
      <c r="WHG552" s="152"/>
      <c r="WHH552" s="152"/>
      <c r="WHI552" s="152"/>
      <c r="WHJ552" s="152"/>
      <c r="WHK552" s="152"/>
      <c r="WHL552" s="152"/>
      <c r="WHM552" s="152"/>
      <c r="WHN552" s="152"/>
      <c r="WHO552" s="152"/>
      <c r="WHP552" s="152"/>
      <c r="WHQ552" s="152"/>
      <c r="WHR552" s="152"/>
      <c r="WHS552" s="152"/>
      <c r="WHT552" s="152"/>
      <c r="WHU552" s="152"/>
      <c r="WHV552" s="152"/>
      <c r="WHW552" s="152"/>
      <c r="WHX552" s="152"/>
      <c r="WHY552" s="152"/>
      <c r="WHZ552" s="152"/>
      <c r="WIA552" s="152"/>
      <c r="WIB552" s="152"/>
      <c r="WIC552" s="152"/>
      <c r="WID552" s="152"/>
      <c r="WIE552" s="152"/>
      <c r="WIF552" s="152"/>
      <c r="WIG552" s="152"/>
      <c r="WIH552" s="152"/>
      <c r="WII552" s="152"/>
      <c r="WIJ552" s="152"/>
      <c r="WIK552" s="152"/>
      <c r="WIL552" s="152"/>
      <c r="WIM552" s="152"/>
      <c r="WIN552" s="152"/>
      <c r="WIO552" s="152"/>
      <c r="WIP552" s="152"/>
      <c r="WIQ552" s="152"/>
      <c r="WIR552" s="152"/>
      <c r="WIS552" s="152"/>
      <c r="WIT552" s="152"/>
      <c r="WIU552" s="152"/>
      <c r="WIV552" s="152"/>
      <c r="WIW552" s="152"/>
      <c r="WIX552" s="152"/>
      <c r="WIY552" s="152"/>
      <c r="WIZ552" s="152"/>
      <c r="WJA552" s="152"/>
      <c r="WJB552" s="152"/>
      <c r="WJC552" s="152"/>
      <c r="WJD552" s="152"/>
      <c r="WJE552" s="152"/>
      <c r="WJF552" s="152"/>
      <c r="WJG552" s="152"/>
      <c r="WJH552" s="152"/>
      <c r="WJI552" s="152"/>
      <c r="WJJ552" s="152"/>
      <c r="WJK552" s="152"/>
      <c r="WJL552" s="152"/>
      <c r="WJM552" s="152"/>
      <c r="WJN552" s="152"/>
      <c r="WJO552" s="152"/>
      <c r="WJP552" s="152"/>
      <c r="WJQ552" s="152"/>
      <c r="WJR552" s="152"/>
      <c r="WJS552" s="152"/>
      <c r="WJT552" s="152"/>
      <c r="WJU552" s="152"/>
      <c r="WJV552" s="152"/>
      <c r="WJW552" s="152"/>
      <c r="WJX552" s="152"/>
      <c r="WJY552" s="152"/>
      <c r="WJZ552" s="152"/>
      <c r="WKA552" s="152"/>
      <c r="WKB552" s="152"/>
      <c r="WKC552" s="152"/>
      <c r="WKD552" s="152"/>
      <c r="WKE552" s="152"/>
      <c r="WKF552" s="152"/>
      <c r="WKG552" s="152"/>
      <c r="WKH552" s="152"/>
      <c r="WKI552" s="152"/>
      <c r="WKJ552" s="152"/>
      <c r="WKK552" s="152"/>
      <c r="WKL552" s="152"/>
      <c r="WKM552" s="152"/>
      <c r="WKN552" s="152"/>
      <c r="WKO552" s="152"/>
      <c r="WKP552" s="152"/>
      <c r="WKQ552" s="152"/>
      <c r="WKR552" s="152"/>
      <c r="WKS552" s="152"/>
      <c r="WKT552" s="152"/>
      <c r="WKU552" s="152"/>
      <c r="WKV552" s="152"/>
      <c r="WKW552" s="152"/>
      <c r="WKX552" s="152"/>
      <c r="WKY552" s="152"/>
      <c r="WKZ552" s="152"/>
      <c r="WLA552" s="152"/>
      <c r="WLB552" s="152"/>
      <c r="WLC552" s="152"/>
      <c r="WLD552" s="152"/>
      <c r="WLE552" s="152"/>
      <c r="WLF552" s="152"/>
      <c r="WLG552" s="152"/>
      <c r="WLH552" s="152"/>
      <c r="WLI552" s="152"/>
      <c r="WLJ552" s="152"/>
      <c r="WLK552" s="152"/>
      <c r="WLL552" s="152"/>
      <c r="WLM552" s="152"/>
      <c r="WLN552" s="152"/>
      <c r="WLO552" s="152"/>
      <c r="WLP552" s="152"/>
      <c r="WLQ552" s="152"/>
      <c r="WLR552" s="152"/>
      <c r="WLS552" s="152"/>
      <c r="WLT552" s="152"/>
      <c r="WLU552" s="152"/>
      <c r="WLV552" s="152"/>
      <c r="WLW552" s="152"/>
      <c r="WLX552" s="152"/>
      <c r="WLY552" s="152"/>
      <c r="WLZ552" s="152"/>
      <c r="WMA552" s="152"/>
      <c r="WMB552" s="152"/>
      <c r="WMC552" s="152"/>
      <c r="WMD552" s="152"/>
      <c r="WME552" s="152"/>
      <c r="WMF552" s="152"/>
      <c r="WMG552" s="152"/>
      <c r="WMH552" s="152"/>
      <c r="WMI552" s="152"/>
      <c r="WMJ552" s="152"/>
      <c r="WMK552" s="152"/>
      <c r="WML552" s="152"/>
      <c r="WMM552" s="152"/>
      <c r="WMN552" s="152"/>
      <c r="WMO552" s="152"/>
      <c r="WMP552" s="152"/>
      <c r="WMQ552" s="152"/>
      <c r="WMR552" s="152"/>
      <c r="WMS552" s="152"/>
      <c r="WMT552" s="152"/>
      <c r="WMU552" s="152"/>
      <c r="WMV552" s="152"/>
      <c r="WMW552" s="152"/>
      <c r="WMX552" s="152"/>
      <c r="WMY552" s="152"/>
      <c r="WMZ552" s="152"/>
      <c r="WNA552" s="152"/>
      <c r="WNB552" s="152"/>
      <c r="WNC552" s="152"/>
      <c r="WND552" s="152"/>
      <c r="WNE552" s="152"/>
      <c r="WNF552" s="152"/>
      <c r="WNG552" s="152"/>
      <c r="WNH552" s="152"/>
      <c r="WNI552" s="152"/>
      <c r="WNJ552" s="152"/>
      <c r="WNK552" s="152"/>
      <c r="WNL552" s="152"/>
      <c r="WNM552" s="152"/>
      <c r="WNN552" s="152"/>
      <c r="WNO552" s="152"/>
      <c r="WNP552" s="152"/>
      <c r="WNQ552" s="152"/>
      <c r="WNR552" s="152"/>
      <c r="WNS552" s="152"/>
      <c r="WNT552" s="152"/>
      <c r="WNU552" s="152"/>
      <c r="WNV552" s="152"/>
      <c r="WNW552" s="152"/>
      <c r="WNX552" s="152"/>
      <c r="WNY552" s="152"/>
      <c r="WNZ552" s="152"/>
      <c r="WOA552" s="152"/>
      <c r="WOB552" s="152"/>
      <c r="WOC552" s="152"/>
      <c r="WOD552" s="152"/>
      <c r="WOE552" s="152"/>
      <c r="WOF552" s="152"/>
      <c r="WOG552" s="152"/>
      <c r="WOH552" s="152"/>
      <c r="WOI552" s="152"/>
      <c r="WOJ552" s="152"/>
      <c r="WOK552" s="152"/>
      <c r="WOL552" s="152"/>
      <c r="WOM552" s="152"/>
      <c r="WON552" s="152"/>
      <c r="WOO552" s="152"/>
      <c r="WOP552" s="152"/>
      <c r="WOQ552" s="152"/>
      <c r="WOR552" s="152"/>
      <c r="WOS552" s="152"/>
      <c r="WOT552" s="152"/>
      <c r="WOU552" s="152"/>
      <c r="WOV552" s="152"/>
      <c r="WOW552" s="152"/>
      <c r="WOX552" s="152"/>
      <c r="WOY552" s="152"/>
      <c r="WOZ552" s="152"/>
      <c r="WPA552" s="152"/>
      <c r="WPB552" s="152"/>
      <c r="WPC552" s="152"/>
      <c r="WPD552" s="152"/>
      <c r="WPE552" s="152"/>
      <c r="WPF552" s="152"/>
      <c r="WPG552" s="152"/>
      <c r="WPH552" s="152"/>
      <c r="WPI552" s="152"/>
      <c r="WPJ552" s="152"/>
      <c r="WPK552" s="152"/>
      <c r="WPL552" s="152"/>
      <c r="WPM552" s="152"/>
      <c r="WPN552" s="152"/>
      <c r="WPO552" s="152"/>
      <c r="WPP552" s="152"/>
      <c r="WPQ552" s="152"/>
      <c r="WPR552" s="152"/>
      <c r="WPS552" s="152"/>
      <c r="WPT552" s="152"/>
      <c r="WPU552" s="152"/>
      <c r="WPV552" s="152"/>
      <c r="WPW552" s="152"/>
      <c r="WPX552" s="152"/>
      <c r="WPY552" s="152"/>
      <c r="WPZ552" s="152"/>
      <c r="WQA552" s="152"/>
      <c r="WQB552" s="152"/>
      <c r="WQC552" s="152"/>
      <c r="WQD552" s="152"/>
      <c r="WQE552" s="152"/>
      <c r="WQF552" s="152"/>
      <c r="WQG552" s="152"/>
      <c r="WQH552" s="152"/>
      <c r="WQI552" s="152"/>
      <c r="WQJ552" s="152"/>
      <c r="WQK552" s="152"/>
      <c r="WQL552" s="152"/>
      <c r="WQM552" s="152"/>
      <c r="WQN552" s="152"/>
      <c r="WQO552" s="152"/>
      <c r="WQP552" s="152"/>
      <c r="WQQ552" s="152"/>
      <c r="WQR552" s="152"/>
      <c r="WQS552" s="152"/>
      <c r="WQT552" s="152"/>
      <c r="WQU552" s="152"/>
      <c r="WQV552" s="152"/>
      <c r="WQW552" s="152"/>
      <c r="WQX552" s="152"/>
      <c r="WQY552" s="152"/>
      <c r="WQZ552" s="152"/>
      <c r="WRA552" s="152"/>
      <c r="WRB552" s="152"/>
      <c r="WRC552" s="152"/>
      <c r="WRD552" s="152"/>
      <c r="WRE552" s="152"/>
      <c r="WRF552" s="152"/>
      <c r="WRG552" s="152"/>
      <c r="WRH552" s="152"/>
      <c r="WRI552" s="152"/>
      <c r="WRJ552" s="152"/>
      <c r="WRK552" s="152"/>
      <c r="WRL552" s="152"/>
      <c r="WRM552" s="152"/>
      <c r="WRN552" s="152"/>
      <c r="WRO552" s="152"/>
      <c r="WRP552" s="152"/>
      <c r="WRQ552" s="152"/>
      <c r="WRR552" s="152"/>
      <c r="WRS552" s="152"/>
      <c r="WRT552" s="152"/>
      <c r="WRU552" s="152"/>
      <c r="WRV552" s="152"/>
      <c r="WRW552" s="152"/>
      <c r="WRX552" s="152"/>
      <c r="WRY552" s="152"/>
      <c r="WRZ552" s="152"/>
      <c r="WSA552" s="152"/>
      <c r="WSB552" s="152"/>
      <c r="WSC552" s="152"/>
      <c r="WSD552" s="152"/>
      <c r="WSE552" s="152"/>
      <c r="WSF552" s="152"/>
      <c r="WSG552" s="152"/>
      <c r="WSH552" s="152"/>
      <c r="WSI552" s="152"/>
      <c r="WSJ552" s="152"/>
      <c r="WSK552" s="152"/>
      <c r="WSL552" s="152"/>
      <c r="WSM552" s="152"/>
      <c r="WSN552" s="152"/>
      <c r="WSO552" s="152"/>
      <c r="WSP552" s="152"/>
      <c r="WSQ552" s="152"/>
      <c r="WSR552" s="152"/>
      <c r="WSS552" s="152"/>
      <c r="WST552" s="152"/>
      <c r="WSU552" s="152"/>
      <c r="WSV552" s="152"/>
      <c r="WSW552" s="152"/>
      <c r="WSX552" s="152"/>
      <c r="WSY552" s="152"/>
      <c r="WSZ552" s="152"/>
      <c r="WTA552" s="152"/>
      <c r="WTB552" s="152"/>
      <c r="WTC552" s="152"/>
      <c r="WTD552" s="152"/>
      <c r="WTE552" s="152"/>
      <c r="WTF552" s="152"/>
      <c r="WTG552" s="152"/>
      <c r="WTH552" s="152"/>
      <c r="WTI552" s="152"/>
      <c r="WTJ552" s="152"/>
      <c r="WTK552" s="152"/>
      <c r="WTL552" s="152"/>
      <c r="WTM552" s="152"/>
      <c r="WTN552" s="152"/>
      <c r="WTO552" s="152"/>
      <c r="WTP552" s="152"/>
      <c r="WTQ552" s="152"/>
      <c r="WTR552" s="152"/>
      <c r="WTS552" s="152"/>
      <c r="WTT552" s="152"/>
      <c r="WTU552" s="152"/>
      <c r="WTV552" s="152"/>
      <c r="WTW552" s="152"/>
      <c r="WTX552" s="152"/>
      <c r="WTY552" s="152"/>
      <c r="WTZ552" s="152"/>
      <c r="WUA552" s="152"/>
      <c r="WUB552" s="152"/>
      <c r="WUC552" s="152"/>
      <c r="WUD552" s="152"/>
      <c r="WUE552" s="152"/>
      <c r="WUF552" s="152"/>
      <c r="WUG552" s="152"/>
      <c r="WUH552" s="152"/>
      <c r="WUI552" s="152"/>
      <c r="WUJ552" s="152"/>
      <c r="WUK552" s="152"/>
      <c r="WUL552" s="152"/>
      <c r="WUM552" s="152"/>
      <c r="WUN552" s="152"/>
      <c r="WUO552" s="152"/>
      <c r="WUP552" s="152"/>
      <c r="WUQ552" s="152"/>
      <c r="WUR552" s="152"/>
      <c r="WUS552" s="152"/>
      <c r="WUT552" s="152"/>
      <c r="WUU552" s="152"/>
      <c r="WUV552" s="152"/>
      <c r="WUW552" s="152"/>
      <c r="WUX552" s="152"/>
      <c r="WUY552" s="152"/>
      <c r="WUZ552" s="152"/>
      <c r="WVA552" s="152"/>
      <c r="WVB552" s="152"/>
      <c r="WVC552" s="152"/>
      <c r="WVD552" s="152"/>
      <c r="WVE552" s="152"/>
      <c r="WVF552" s="152"/>
      <c r="WVG552" s="152"/>
      <c r="WVH552" s="152"/>
      <c r="WVI552" s="152"/>
      <c r="WVJ552" s="152"/>
      <c r="WVK552" s="152"/>
      <c r="WVL552" s="152"/>
      <c r="WVM552" s="152"/>
      <c r="WVN552" s="152"/>
      <c r="WVO552" s="152"/>
      <c r="WVP552" s="152"/>
      <c r="WVQ552" s="152"/>
      <c r="WVR552" s="152"/>
      <c r="WVS552" s="152"/>
      <c r="WVT552" s="152"/>
      <c r="WVU552" s="152"/>
      <c r="WVV552" s="152"/>
      <c r="WVW552" s="152"/>
      <c r="WVX552" s="152"/>
      <c r="WVY552" s="152"/>
      <c r="WVZ552" s="152"/>
      <c r="WWA552" s="152"/>
      <c r="WWB552" s="152"/>
      <c r="WWC552" s="152"/>
      <c r="WWD552" s="152"/>
      <c r="WWE552" s="152"/>
      <c r="WWF552" s="152"/>
      <c r="WWG552" s="152"/>
      <c r="WWH552" s="152"/>
      <c r="WWI552" s="152"/>
      <c r="WWJ552" s="152"/>
      <c r="WWK552" s="152"/>
      <c r="WWL552" s="152"/>
      <c r="WWM552" s="152"/>
      <c r="WWN552" s="152"/>
      <c r="WWO552" s="152"/>
      <c r="WWP552" s="152"/>
      <c r="WWQ552" s="152"/>
      <c r="WWR552" s="152"/>
      <c r="WWS552" s="152"/>
      <c r="WWT552" s="152"/>
      <c r="WWU552" s="152"/>
      <c r="WWV552" s="152"/>
      <c r="WWW552" s="152"/>
      <c r="WWX552" s="152"/>
      <c r="WWY552" s="152"/>
      <c r="WWZ552" s="152"/>
      <c r="WXA552" s="152"/>
      <c r="WXB552" s="152"/>
      <c r="WXC552" s="152"/>
      <c r="WXD552" s="152"/>
      <c r="WXE552" s="152"/>
      <c r="WXF552" s="152"/>
      <c r="WXG552" s="152"/>
      <c r="WXH552" s="152"/>
      <c r="WXI552" s="152"/>
      <c r="WXJ552" s="152"/>
      <c r="WXK552" s="152"/>
      <c r="WXL552" s="152"/>
      <c r="WXM552" s="152"/>
      <c r="WXN552" s="152"/>
      <c r="WXO552" s="152"/>
      <c r="WXP552" s="152"/>
      <c r="WXQ552" s="152"/>
      <c r="WXR552" s="152"/>
      <c r="WXS552" s="152"/>
      <c r="WXT552" s="152"/>
      <c r="WXU552" s="152"/>
      <c r="WXV552" s="152"/>
      <c r="WXW552" s="152"/>
      <c r="WXX552" s="152"/>
      <c r="WXY552" s="152"/>
      <c r="WXZ552" s="152"/>
      <c r="WYA552" s="152"/>
      <c r="WYB552" s="152"/>
      <c r="WYC552" s="152"/>
      <c r="WYD552" s="152"/>
      <c r="WYE552" s="152"/>
      <c r="WYF552" s="152"/>
      <c r="WYG552" s="152"/>
      <c r="WYH552" s="152"/>
      <c r="WYI552" s="152"/>
      <c r="WYJ552" s="152"/>
      <c r="WYK552" s="152"/>
      <c r="WYL552" s="152"/>
      <c r="WYM552" s="152"/>
      <c r="WYN552" s="152"/>
      <c r="WYO552" s="152"/>
      <c r="WYP552" s="152"/>
      <c r="WYQ552" s="152"/>
      <c r="WYR552" s="152"/>
      <c r="WYS552" s="152"/>
      <c r="WYT552" s="152"/>
      <c r="WYU552" s="152"/>
      <c r="WYV552" s="152"/>
      <c r="WYW552" s="152"/>
      <c r="WYX552" s="152"/>
      <c r="WYY552" s="152"/>
      <c r="WYZ552" s="152"/>
      <c r="WZA552" s="152"/>
      <c r="WZB552" s="152"/>
      <c r="WZC552" s="152"/>
      <c r="WZD552" s="152"/>
      <c r="WZE552" s="152"/>
      <c r="WZF552" s="152"/>
      <c r="WZG552" s="152"/>
      <c r="WZH552" s="152"/>
      <c r="WZI552" s="152"/>
      <c r="WZJ552" s="152"/>
      <c r="WZK552" s="152"/>
      <c r="WZL552" s="152"/>
      <c r="WZM552" s="152"/>
      <c r="WZN552" s="152"/>
      <c r="WZO552" s="152"/>
      <c r="WZP552" s="152"/>
      <c r="WZQ552" s="152"/>
      <c r="WZR552" s="152"/>
      <c r="WZS552" s="152"/>
      <c r="WZT552" s="152"/>
      <c r="WZU552" s="152"/>
      <c r="WZV552" s="152"/>
      <c r="WZW552" s="152"/>
      <c r="WZX552" s="152"/>
      <c r="WZY552" s="152"/>
      <c r="WZZ552" s="152"/>
      <c r="XAA552" s="152"/>
      <c r="XAB552" s="152"/>
      <c r="XAC552" s="152"/>
      <c r="XAD552" s="152"/>
      <c r="XAE552" s="152"/>
      <c r="XAF552" s="152"/>
      <c r="XAG552" s="152"/>
      <c r="XAH552" s="152"/>
      <c r="XAI552" s="152"/>
      <c r="XAJ552" s="152"/>
      <c r="XAK552" s="152"/>
      <c r="XAL552" s="152"/>
      <c r="XAM552" s="152"/>
      <c r="XAN552" s="152"/>
      <c r="XAO552" s="152"/>
      <c r="XAP552" s="152"/>
      <c r="XAQ552" s="152"/>
      <c r="XAR552" s="152"/>
      <c r="XAS552" s="152"/>
      <c r="XAT552" s="152"/>
      <c r="XAU552" s="152"/>
      <c r="XAV552" s="152"/>
      <c r="XAW552" s="152"/>
      <c r="XAX552" s="152"/>
      <c r="XAY552" s="152"/>
      <c r="XAZ552" s="152"/>
      <c r="XBA552" s="152"/>
      <c r="XBB552" s="152"/>
      <c r="XBC552" s="152"/>
      <c r="XBD552" s="152"/>
      <c r="XBE552" s="152"/>
      <c r="XBF552" s="152"/>
      <c r="XBG552" s="152"/>
      <c r="XBH552" s="152"/>
      <c r="XBI552" s="152"/>
      <c r="XBJ552" s="152"/>
      <c r="XBK552" s="152"/>
      <c r="XBL552" s="152"/>
      <c r="XBM552" s="152"/>
      <c r="XBN552" s="152"/>
      <c r="XBO552" s="152"/>
      <c r="XBP552" s="152"/>
      <c r="XBQ552" s="152"/>
      <c r="XBR552" s="152"/>
      <c r="XBS552" s="152"/>
      <c r="XBT552" s="152"/>
      <c r="XBU552" s="152"/>
      <c r="XBV552" s="152"/>
      <c r="XBW552" s="152"/>
      <c r="XBX552" s="152"/>
      <c r="XBY552" s="152"/>
      <c r="XBZ552" s="152"/>
      <c r="XCA552" s="152"/>
      <c r="XCB552" s="152"/>
      <c r="XCC552" s="152"/>
      <c r="XCD552" s="152"/>
      <c r="XCE552" s="152"/>
      <c r="XCF552" s="152"/>
      <c r="XCG552" s="152"/>
      <c r="XCH552" s="152"/>
      <c r="XCI552" s="152"/>
      <c r="XCJ552" s="152"/>
      <c r="XCK552" s="152"/>
      <c r="XCL552" s="152"/>
      <c r="XCM552" s="152"/>
      <c r="XCN552" s="152"/>
      <c r="XCO552" s="152"/>
      <c r="XCP552" s="152"/>
      <c r="XCQ552" s="152"/>
      <c r="XCR552" s="152"/>
      <c r="XCS552" s="152"/>
      <c r="XCT552" s="152"/>
      <c r="XCU552" s="152"/>
      <c r="XCV552" s="152"/>
      <c r="XCW552" s="152"/>
      <c r="XCX552" s="152"/>
      <c r="XCY552" s="152"/>
      <c r="XCZ552" s="152"/>
      <c r="XDA552" s="152"/>
      <c r="XDB552" s="152"/>
      <c r="XDC552" s="152"/>
      <c r="XDD552" s="152"/>
      <c r="XDE552" s="152"/>
      <c r="XDF552" s="152"/>
      <c r="XDG552" s="152"/>
      <c r="XDH552" s="152"/>
      <c r="XDI552" s="152"/>
      <c r="XDJ552" s="152"/>
      <c r="XDK552" s="152"/>
      <c r="XDL552" s="152"/>
      <c r="XDM552" s="152"/>
      <c r="XDN552" s="152"/>
      <c r="XDO552" s="152"/>
      <c r="XDP552" s="152"/>
      <c r="XDQ552" s="152"/>
      <c r="XDR552" s="152"/>
      <c r="XDS552" s="152"/>
      <c r="XDT552" s="152"/>
      <c r="XDU552" s="152"/>
      <c r="XDV552" s="152"/>
      <c r="XDW552" s="152"/>
      <c r="XDX552" s="152"/>
      <c r="XDY552" s="152"/>
      <c r="XDZ552" s="152"/>
      <c r="XEA552" s="152"/>
      <c r="XEB552" s="152"/>
      <c r="XEC552" s="152"/>
      <c r="XED552" s="152"/>
      <c r="XEE552" s="152"/>
      <c r="XEF552" s="152"/>
      <c r="XEG552" s="152"/>
      <c r="XEH552" s="152"/>
      <c r="XEI552" s="152"/>
      <c r="XEJ552" s="152"/>
      <c r="XEK552" s="152"/>
      <c r="XEL552" s="152"/>
      <c r="XEM552" s="152"/>
      <c r="XEN552" s="152"/>
      <c r="XEO552" s="152"/>
      <c r="XEP552" s="152"/>
      <c r="XEQ552" s="152"/>
      <c r="XER552" s="152"/>
      <c r="XES552" s="152"/>
      <c r="XET552" s="152"/>
      <c r="XEU552" s="152"/>
      <c r="XEV552" s="152"/>
      <c r="XEW552" s="152"/>
      <c r="XEX552" s="152"/>
      <c r="XEY552" s="152"/>
      <c r="XEZ552" s="152"/>
      <c r="XFA552" s="152"/>
      <c r="XFB552" s="152"/>
      <c r="XFC552" s="152"/>
      <c r="XFD552" s="152"/>
    </row>
    <row r="553" spans="1:16384" s="154" customFormat="1" hidden="1" outlineLevel="2" x14ac:dyDescent="0.2">
      <c r="A553" s="44"/>
      <c r="B553" s="43" t="s">
        <v>52</v>
      </c>
      <c r="C553" s="43"/>
      <c r="D553" s="43"/>
      <c r="E553" s="43"/>
      <c r="F553" s="154" t="s">
        <v>401</v>
      </c>
      <c r="G553" s="43"/>
      <c r="H553" s="43"/>
      <c r="I553" s="43">
        <v>736.95981878163843</v>
      </c>
      <c r="J553" s="43">
        <v>674.97170053804189</v>
      </c>
      <c r="K553" s="43">
        <v>656.91861345616326</v>
      </c>
      <c r="L553" s="43">
        <v>659.92906627534376</v>
      </c>
      <c r="M553" s="43">
        <v>573.44158124501439</v>
      </c>
      <c r="N553" s="43">
        <v>435.14668291557439</v>
      </c>
      <c r="O553" s="43">
        <v>713.595695925212</v>
      </c>
      <c r="P553" s="43">
        <v>937.80980538920608</v>
      </c>
      <c r="Q553" s="43">
        <v>1300.137637505901</v>
      </c>
      <c r="R553" s="43">
        <v>1605.7991463233402</v>
      </c>
      <c r="S553" s="43">
        <v>1910.3438700777533</v>
      </c>
      <c r="T553" s="43">
        <v>2152.0398010059134</v>
      </c>
      <c r="U553" s="43">
        <v>2510.8933725310194</v>
      </c>
      <c r="V553" s="43">
        <v>2794.4420028076997</v>
      </c>
      <c r="W553" s="43">
        <v>3097.7643895630158</v>
      </c>
      <c r="X553" s="43">
        <v>3388.7179518301232</v>
      </c>
      <c r="Y553" s="43">
        <v>3630.3141576984499</v>
      </c>
      <c r="Z553" s="43">
        <v>4026.7412191082094</v>
      </c>
      <c r="AA553" s="43">
        <v>4334.4029195114827</v>
      </c>
      <c r="AB553" s="43">
        <v>4643.4311045261265</v>
      </c>
      <c r="AC553" s="43">
        <v>4914.2619896648084</v>
      </c>
      <c r="AD553" s="43">
        <v>5283.1705041662935</v>
      </c>
      <c r="AE553" s="43">
        <v>5604.587754477252</v>
      </c>
      <c r="AF553" s="43">
        <v>5926.6753493869173</v>
      </c>
      <c r="AG553" s="43">
        <f t="shared" ref="AG553:AJ553" ca="1" si="220">AG615</f>
        <v>6249.7435303712855</v>
      </c>
      <c r="AH553" s="43">
        <f t="shared" ca="1" si="220"/>
        <v>6573.4026410077522</v>
      </c>
      <c r="AI553" s="43">
        <f t="shared" ca="1" si="220"/>
        <v>6879.6994547979994</v>
      </c>
      <c r="AJ553" s="43">
        <f t="shared" ca="1" si="220"/>
        <v>7287.6230720277281</v>
      </c>
    </row>
    <row r="554" spans="1:16384" s="154" customFormat="1" hidden="1" outlineLevel="2" x14ac:dyDescent="0.2">
      <c r="A554" s="44"/>
      <c r="B554" s="34" t="s">
        <v>51</v>
      </c>
      <c r="C554" s="34"/>
      <c r="D554" s="34"/>
      <c r="E554" s="34"/>
      <c r="F554" s="154" t="s">
        <v>401</v>
      </c>
      <c r="G554" s="196">
        <v>160</v>
      </c>
      <c r="H554" s="154">
        <v>1724.299</v>
      </c>
      <c r="I554" s="34">
        <v>1841.3545104470445</v>
      </c>
      <c r="J554" s="34">
        <v>1816.1629918214326</v>
      </c>
      <c r="K554" s="34">
        <v>1785.4531067436308</v>
      </c>
      <c r="L554" s="34">
        <v>1745.8130370767963</v>
      </c>
      <c r="M554" s="34">
        <v>1717.8126575888093</v>
      </c>
      <c r="N554" s="34">
        <v>2135.0612483989726</v>
      </c>
      <c r="O554" s="34">
        <v>2110.3722995909206</v>
      </c>
      <c r="P554" s="34">
        <v>2140.1588737207844</v>
      </c>
      <c r="Q554" s="34">
        <v>2053.1843150986974</v>
      </c>
      <c r="R554" s="34">
        <v>2026.354156822852</v>
      </c>
      <c r="S554" s="34">
        <v>2004.0609340419112</v>
      </c>
      <c r="T554" s="34">
        <v>2048.0277972789236</v>
      </c>
      <c r="U554" s="34">
        <v>1973.4488322941652</v>
      </c>
      <c r="V554" s="34">
        <v>1979.9744716007326</v>
      </c>
      <c r="W554" s="34">
        <v>1971.6180381410099</v>
      </c>
      <c r="X554" s="34">
        <v>1975.3144120922975</v>
      </c>
      <c r="Y554" s="34">
        <v>2031.2145987840715</v>
      </c>
      <c r="Z554" s="34">
        <v>1931.1744700831496</v>
      </c>
      <c r="AA554" s="34">
        <v>1928.7689862082327</v>
      </c>
      <c r="AB554" s="34">
        <v>1931.676857408002</v>
      </c>
      <c r="AC554" s="34">
        <v>1970.2516362426402</v>
      </c>
      <c r="AD554" s="34">
        <v>1911.4004864349608</v>
      </c>
      <c r="AE554" s="34">
        <v>1906.8088638965144</v>
      </c>
      <c r="AF554" s="34">
        <v>1907.371720087993</v>
      </c>
      <c r="AG554" s="34">
        <f t="shared" ref="AG554:AJ554" ca="1" si="221">$G$554/365*AG508</f>
        <v>1907.2039938465084</v>
      </c>
      <c r="AH554" s="34">
        <f t="shared" ca="1" si="221"/>
        <v>1909.901578939365</v>
      </c>
      <c r="AI554" s="34">
        <f t="shared" ca="1" si="221"/>
        <v>1933.0859062225422</v>
      </c>
      <c r="AJ554" s="34">
        <f t="shared" ca="1" si="221"/>
        <v>1856.3865994326757</v>
      </c>
    </row>
    <row r="555" spans="1:16384" s="154" customFormat="1" hidden="1" outlineLevel="2" x14ac:dyDescent="0.2">
      <c r="A555" s="44"/>
      <c r="B555" s="34" t="s">
        <v>50</v>
      </c>
      <c r="C555" s="34"/>
      <c r="D555" s="34"/>
      <c r="E555" s="34"/>
      <c r="F555" s="154" t="s">
        <v>401</v>
      </c>
      <c r="G555" s="34"/>
      <c r="H555" s="34">
        <v>254.096</v>
      </c>
      <c r="I555" s="34">
        <v>285.11497092030885</v>
      </c>
      <c r="J555" s="34">
        <v>282.73547752546921</v>
      </c>
      <c r="K555" s="34">
        <v>280.44856790346694</v>
      </c>
      <c r="L555" s="34">
        <v>278.25395689348102</v>
      </c>
      <c r="M555" s="34">
        <v>276.15136364371392</v>
      </c>
      <c r="N555" s="34">
        <v>274.14051161567932</v>
      </c>
      <c r="O555" s="34">
        <v>272.22112858873265</v>
      </c>
      <c r="P555" s="34">
        <v>270.39294666484591</v>
      </c>
      <c r="Q555" s="34">
        <v>268.65570227362741</v>
      </c>
      <c r="R555" s="34">
        <v>267.00913617758914</v>
      </c>
      <c r="S555" s="34">
        <v>265.45299347766172</v>
      </c>
      <c r="T555" s="34">
        <v>266.43908494178504</v>
      </c>
      <c r="U555" s="34">
        <v>267.44862114720354</v>
      </c>
      <c r="V555" s="34">
        <v>268.48177944039122</v>
      </c>
      <c r="W555" s="34">
        <v>269.53873918131609</v>
      </c>
      <c r="X555" s="34">
        <v>270.6196817625663</v>
      </c>
      <c r="Y555" s="34">
        <v>271.72479062867149</v>
      </c>
      <c r="Z555" s="34">
        <v>272.85425129562151</v>
      </c>
      <c r="AA555" s="34">
        <v>274.00825137058524</v>
      </c>
      <c r="AB555" s="34">
        <v>275.18698057182968</v>
      </c>
      <c r="AC555" s="34">
        <v>276.39063074884336</v>
      </c>
      <c r="AD555" s="34">
        <v>277.61939590266439</v>
      </c>
      <c r="AE555" s="34">
        <v>278.87347220641664</v>
      </c>
      <c r="AF555" s="34">
        <v>280.15305802605485</v>
      </c>
      <c r="AG555" s="34">
        <f t="shared" ref="AG555:AJ555" si="222">AG160</f>
        <v>281.45835394132155</v>
      </c>
      <c r="AH555" s="34">
        <f t="shared" si="222"/>
        <v>282.78956276691758</v>
      </c>
      <c r="AI555" s="34">
        <f t="shared" si="222"/>
        <v>284.14688957388842</v>
      </c>
      <c r="AJ555" s="34">
        <f t="shared" si="222"/>
        <v>285.53054171122812</v>
      </c>
    </row>
    <row r="556" spans="1:16384" s="156" customFormat="1" hidden="1" outlineLevel="2" x14ac:dyDescent="0.2">
      <c r="A556" s="44"/>
      <c r="B556" s="34" t="s">
        <v>244</v>
      </c>
      <c r="C556" s="34"/>
      <c r="D556" s="34"/>
      <c r="E556" s="34"/>
      <c r="F556" s="154" t="s">
        <v>401</v>
      </c>
      <c r="G556" s="34"/>
      <c r="H556" s="34">
        <v>13.677</v>
      </c>
      <c r="I556" s="34">
        <v>13.81377</v>
      </c>
      <c r="J556" s="34">
        <v>13.9519077</v>
      </c>
      <c r="K556" s="34">
        <v>14.091426777000001</v>
      </c>
      <c r="L556" s="34">
        <v>14.232341044770001</v>
      </c>
      <c r="M556" s="34">
        <v>14.374664455217701</v>
      </c>
      <c r="N556" s="34">
        <v>14.518411099769878</v>
      </c>
      <c r="O556" s="34">
        <v>14.663595210767577</v>
      </c>
      <c r="P556" s="34">
        <v>14.810231162875253</v>
      </c>
      <c r="Q556" s="34">
        <v>14.958333474504006</v>
      </c>
      <c r="R556" s="34">
        <v>15.107916809249046</v>
      </c>
      <c r="S556" s="34">
        <v>15.258995977341536</v>
      </c>
      <c r="T556" s="34">
        <v>15.411585937114952</v>
      </c>
      <c r="U556" s="34">
        <v>15.565701796486101</v>
      </c>
      <c r="V556" s="34">
        <v>15.721358814450962</v>
      </c>
      <c r="W556" s="34">
        <v>15.878572402595472</v>
      </c>
      <c r="X556" s="34">
        <v>16.037358126621427</v>
      </c>
      <c r="Y556" s="34">
        <v>16.197731707887641</v>
      </c>
      <c r="Z556" s="34">
        <v>16.359709024966516</v>
      </c>
      <c r="AA556" s="34">
        <v>16.523306115216183</v>
      </c>
      <c r="AB556" s="34">
        <v>16.688539176368344</v>
      </c>
      <c r="AC556" s="34">
        <v>16.85542456813203</v>
      </c>
      <c r="AD556" s="34">
        <v>17.023978813813351</v>
      </c>
      <c r="AE556" s="34">
        <v>17.194218601951484</v>
      </c>
      <c r="AF556" s="34">
        <v>17.366160787970998</v>
      </c>
      <c r="AG556" s="34">
        <f t="shared" ref="AG556:AJ556" si="223">AF556*(1+AG39)</f>
        <v>17.539822395850706</v>
      </c>
      <c r="AH556" s="34">
        <f t="shared" si="223"/>
        <v>17.715220619809212</v>
      </c>
      <c r="AI556" s="34">
        <f t="shared" si="223"/>
        <v>17.892372826007303</v>
      </c>
      <c r="AJ556" s="34">
        <f t="shared" si="223"/>
        <v>18.071296554267377</v>
      </c>
      <c r="AK556" s="154"/>
      <c r="AL556" s="154"/>
      <c r="AM556" s="154"/>
      <c r="AN556" s="154"/>
      <c r="AO556" s="154"/>
      <c r="AP556" s="154"/>
      <c r="AQ556" s="154"/>
      <c r="AR556" s="154"/>
      <c r="AS556" s="154"/>
      <c r="AT556" s="154"/>
      <c r="AU556" s="154"/>
      <c r="AV556" s="154"/>
      <c r="AW556" s="154"/>
      <c r="AX556" s="154"/>
      <c r="AY556" s="154"/>
      <c r="AZ556" s="154"/>
      <c r="BA556" s="154"/>
      <c r="BB556" s="154"/>
      <c r="BC556" s="154"/>
      <c r="BD556" s="154"/>
      <c r="BE556" s="154"/>
      <c r="BF556" s="154"/>
      <c r="BG556" s="154"/>
      <c r="BH556" s="154"/>
      <c r="BI556" s="154"/>
      <c r="BJ556" s="154"/>
      <c r="BK556" s="154"/>
      <c r="BL556" s="154"/>
      <c r="BM556" s="154"/>
      <c r="BN556" s="154"/>
      <c r="BO556" s="154"/>
      <c r="BP556" s="154"/>
      <c r="BQ556" s="154"/>
      <c r="BR556" s="154"/>
      <c r="BS556" s="154"/>
      <c r="BT556" s="154"/>
      <c r="BU556" s="154"/>
      <c r="BV556" s="154"/>
      <c r="BW556" s="154"/>
      <c r="BX556" s="154"/>
      <c r="BY556" s="154"/>
      <c r="BZ556" s="154"/>
      <c r="CA556" s="154"/>
      <c r="CB556" s="154"/>
      <c r="CC556" s="154"/>
      <c r="CD556" s="154"/>
      <c r="CE556" s="154"/>
      <c r="CF556" s="154"/>
      <c r="CG556" s="154"/>
      <c r="CH556" s="154"/>
      <c r="CI556" s="154"/>
      <c r="CJ556" s="154"/>
      <c r="CK556" s="154"/>
      <c r="CL556" s="154"/>
      <c r="CM556" s="154"/>
      <c r="CN556" s="154"/>
      <c r="CO556" s="154"/>
      <c r="CP556" s="154"/>
      <c r="CQ556" s="154"/>
      <c r="CR556" s="154"/>
      <c r="CS556" s="154"/>
      <c r="CT556" s="154"/>
      <c r="CU556" s="154"/>
      <c r="CV556" s="154"/>
      <c r="CW556" s="154"/>
      <c r="CX556" s="154"/>
      <c r="CY556" s="154"/>
      <c r="CZ556" s="154"/>
      <c r="DA556" s="154"/>
      <c r="DB556" s="154"/>
      <c r="DC556" s="154"/>
      <c r="DD556" s="154"/>
      <c r="DE556" s="154"/>
      <c r="DF556" s="154"/>
      <c r="DG556" s="154"/>
      <c r="DH556" s="154"/>
      <c r="DI556" s="154"/>
      <c r="DJ556" s="154"/>
      <c r="DK556" s="154"/>
      <c r="DL556" s="154"/>
      <c r="DM556" s="154"/>
      <c r="DN556" s="154"/>
      <c r="DO556" s="154"/>
      <c r="DP556" s="154"/>
      <c r="DQ556" s="154"/>
      <c r="DR556" s="154"/>
      <c r="DS556" s="154"/>
      <c r="DT556" s="154"/>
      <c r="DU556" s="154"/>
      <c r="DV556" s="154"/>
      <c r="DW556" s="154"/>
      <c r="DX556" s="154"/>
      <c r="DY556" s="154"/>
      <c r="DZ556" s="154"/>
      <c r="EA556" s="154"/>
      <c r="EB556" s="154"/>
      <c r="EC556" s="154"/>
      <c r="ED556" s="154"/>
      <c r="EE556" s="154"/>
      <c r="EF556" s="154"/>
      <c r="EG556" s="154"/>
      <c r="EH556" s="154"/>
      <c r="EI556" s="154"/>
      <c r="EJ556" s="154"/>
      <c r="EK556" s="154"/>
      <c r="EL556" s="154"/>
      <c r="EM556" s="154"/>
      <c r="EN556" s="154"/>
      <c r="EO556" s="154"/>
      <c r="EP556" s="154"/>
      <c r="EQ556" s="154"/>
      <c r="ER556" s="154"/>
      <c r="ES556" s="154"/>
      <c r="ET556" s="154"/>
      <c r="EU556" s="154"/>
      <c r="EV556" s="154"/>
      <c r="EW556" s="154"/>
      <c r="EX556" s="154"/>
      <c r="EY556" s="154"/>
      <c r="EZ556" s="154"/>
      <c r="FA556" s="154"/>
      <c r="FB556" s="154"/>
      <c r="FC556" s="154"/>
      <c r="FD556" s="154"/>
      <c r="FE556" s="154"/>
      <c r="FF556" s="154"/>
      <c r="FG556" s="154"/>
      <c r="FH556" s="154"/>
      <c r="FI556" s="154"/>
      <c r="FJ556" s="154"/>
      <c r="FK556" s="154"/>
      <c r="FL556" s="154"/>
      <c r="FM556" s="154"/>
      <c r="FN556" s="154"/>
      <c r="FO556" s="154"/>
      <c r="FP556" s="154"/>
      <c r="FQ556" s="154"/>
      <c r="FR556" s="154"/>
      <c r="FS556" s="154"/>
      <c r="FT556" s="154"/>
      <c r="FU556" s="154"/>
      <c r="FV556" s="154"/>
      <c r="FW556" s="154"/>
      <c r="FX556" s="154"/>
      <c r="FY556" s="154"/>
      <c r="FZ556" s="154"/>
      <c r="GA556" s="154"/>
      <c r="GB556" s="154"/>
      <c r="GC556" s="154"/>
      <c r="GD556" s="154"/>
      <c r="GE556" s="154"/>
      <c r="GF556" s="154"/>
      <c r="GG556" s="154"/>
      <c r="GH556" s="154"/>
      <c r="GI556" s="154"/>
      <c r="GJ556" s="154"/>
      <c r="GK556" s="154"/>
      <c r="GL556" s="154"/>
      <c r="GM556" s="154"/>
      <c r="GN556" s="154"/>
      <c r="GO556" s="154"/>
      <c r="GP556" s="154"/>
      <c r="GQ556" s="154"/>
      <c r="GR556" s="154"/>
      <c r="GS556" s="154"/>
      <c r="GT556" s="154"/>
      <c r="GU556" s="154"/>
      <c r="GV556" s="154"/>
      <c r="GW556" s="154"/>
      <c r="GX556" s="154"/>
      <c r="GY556" s="154"/>
      <c r="GZ556" s="154"/>
      <c r="HA556" s="154"/>
      <c r="HB556" s="154"/>
      <c r="HC556" s="154"/>
      <c r="HD556" s="154"/>
      <c r="HE556" s="154"/>
      <c r="HF556" s="154"/>
      <c r="HG556" s="154"/>
      <c r="HH556" s="154"/>
      <c r="HI556" s="154"/>
      <c r="HJ556" s="154"/>
      <c r="HK556" s="154"/>
      <c r="HL556" s="154"/>
      <c r="HM556" s="154"/>
      <c r="HN556" s="154"/>
      <c r="HO556" s="154"/>
      <c r="HP556" s="154"/>
      <c r="HQ556" s="154"/>
      <c r="HR556" s="154"/>
      <c r="HS556" s="154"/>
      <c r="HT556" s="154"/>
      <c r="HU556" s="154"/>
      <c r="HV556" s="154"/>
      <c r="HW556" s="154"/>
      <c r="HX556" s="154"/>
      <c r="HY556" s="154"/>
      <c r="HZ556" s="154"/>
      <c r="IA556" s="154"/>
      <c r="IB556" s="154"/>
      <c r="IC556" s="154"/>
      <c r="ID556" s="154"/>
      <c r="IE556" s="154"/>
      <c r="IF556" s="154"/>
      <c r="IG556" s="154"/>
      <c r="IH556" s="154"/>
      <c r="II556" s="154"/>
      <c r="IJ556" s="154"/>
      <c r="IK556" s="154"/>
      <c r="IL556" s="154"/>
      <c r="IM556" s="154"/>
      <c r="IN556" s="154"/>
      <c r="IO556" s="154"/>
      <c r="IP556" s="154"/>
      <c r="IQ556" s="154"/>
      <c r="IR556" s="154"/>
      <c r="IS556" s="154"/>
      <c r="IT556" s="154"/>
      <c r="IU556" s="154"/>
      <c r="IV556" s="154"/>
      <c r="IW556" s="154"/>
      <c r="IX556" s="154"/>
      <c r="IY556" s="154"/>
      <c r="IZ556" s="154"/>
      <c r="JA556" s="154"/>
      <c r="JB556" s="154"/>
      <c r="JC556" s="154"/>
      <c r="JD556" s="154"/>
      <c r="JE556" s="154"/>
      <c r="JF556" s="154"/>
      <c r="JG556" s="154"/>
      <c r="JH556" s="154"/>
      <c r="JI556" s="154"/>
      <c r="JJ556" s="154"/>
      <c r="JK556" s="154"/>
      <c r="JL556" s="154"/>
      <c r="JM556" s="154"/>
      <c r="JN556" s="154"/>
      <c r="JO556" s="154"/>
      <c r="JP556" s="154"/>
      <c r="JQ556" s="154"/>
      <c r="JR556" s="154"/>
      <c r="JS556" s="154"/>
      <c r="JT556" s="154"/>
      <c r="JU556" s="154"/>
      <c r="JV556" s="154"/>
      <c r="JW556" s="154"/>
      <c r="JX556" s="154"/>
      <c r="JY556" s="154"/>
      <c r="JZ556" s="154"/>
      <c r="KA556" s="154"/>
      <c r="KB556" s="154"/>
      <c r="KC556" s="154"/>
      <c r="KD556" s="154"/>
      <c r="KE556" s="154"/>
      <c r="KF556" s="154"/>
      <c r="KG556" s="154"/>
      <c r="KH556" s="154"/>
      <c r="KI556" s="154"/>
      <c r="KJ556" s="154"/>
      <c r="KK556" s="154"/>
      <c r="KL556" s="154"/>
      <c r="KM556" s="154"/>
      <c r="KN556" s="154"/>
      <c r="KO556" s="154"/>
      <c r="KP556" s="154"/>
      <c r="KQ556" s="154"/>
      <c r="KR556" s="154"/>
      <c r="KS556" s="154"/>
      <c r="KT556" s="154"/>
      <c r="KU556" s="154"/>
      <c r="KV556" s="154"/>
      <c r="KW556" s="154"/>
      <c r="KX556" s="154"/>
      <c r="KY556" s="154"/>
      <c r="KZ556" s="154"/>
      <c r="LA556" s="154"/>
      <c r="LB556" s="154"/>
      <c r="LC556" s="154"/>
      <c r="LD556" s="154"/>
      <c r="LE556" s="154"/>
      <c r="LF556" s="154"/>
      <c r="LG556" s="154"/>
      <c r="LH556" s="154"/>
      <c r="LI556" s="154"/>
      <c r="LJ556" s="154"/>
      <c r="LK556" s="154"/>
      <c r="LL556" s="154"/>
      <c r="LM556" s="154"/>
      <c r="LN556" s="154"/>
      <c r="LO556" s="154"/>
      <c r="LP556" s="154"/>
      <c r="LQ556" s="154"/>
      <c r="LR556" s="154"/>
      <c r="LS556" s="154"/>
      <c r="LT556" s="154"/>
      <c r="LU556" s="154"/>
      <c r="LV556" s="154"/>
      <c r="LW556" s="154"/>
      <c r="LX556" s="154"/>
      <c r="LY556" s="154"/>
      <c r="LZ556" s="154"/>
      <c r="MA556" s="154"/>
      <c r="MB556" s="154"/>
      <c r="MC556" s="154"/>
      <c r="MD556" s="154"/>
      <c r="ME556" s="154"/>
      <c r="MF556" s="154"/>
      <c r="MG556" s="154"/>
      <c r="MH556" s="154"/>
      <c r="MI556" s="154"/>
      <c r="MJ556" s="154"/>
      <c r="MK556" s="154"/>
      <c r="ML556" s="154"/>
      <c r="MM556" s="154"/>
      <c r="MN556" s="154"/>
      <c r="MO556" s="154"/>
      <c r="MP556" s="154"/>
      <c r="MQ556" s="154"/>
      <c r="MR556" s="154"/>
      <c r="MS556" s="154"/>
      <c r="MT556" s="154"/>
      <c r="MU556" s="154"/>
      <c r="MV556" s="154"/>
      <c r="MW556" s="154"/>
      <c r="MX556" s="154"/>
      <c r="MY556" s="154"/>
      <c r="MZ556" s="154"/>
      <c r="NA556" s="154"/>
      <c r="NB556" s="154"/>
      <c r="NC556" s="154"/>
      <c r="ND556" s="154"/>
      <c r="NE556" s="154"/>
      <c r="NF556" s="154"/>
      <c r="NG556" s="154"/>
      <c r="NH556" s="154"/>
      <c r="NI556" s="154"/>
      <c r="NJ556" s="154"/>
      <c r="NK556" s="154"/>
      <c r="NL556" s="154"/>
      <c r="NM556" s="154"/>
      <c r="NN556" s="154"/>
      <c r="NO556" s="154"/>
      <c r="NP556" s="154"/>
      <c r="NQ556" s="154"/>
      <c r="NR556" s="154"/>
      <c r="NS556" s="154"/>
      <c r="NT556" s="154"/>
      <c r="NU556" s="154"/>
      <c r="NV556" s="154"/>
      <c r="NW556" s="154"/>
      <c r="NX556" s="154"/>
      <c r="NY556" s="154"/>
      <c r="NZ556" s="154"/>
      <c r="OA556" s="154"/>
      <c r="OB556" s="154"/>
      <c r="OC556" s="154"/>
      <c r="OD556" s="154"/>
      <c r="OE556" s="154"/>
      <c r="OF556" s="154"/>
      <c r="OG556" s="154"/>
      <c r="OH556" s="154"/>
      <c r="OI556" s="154"/>
      <c r="OJ556" s="154"/>
      <c r="OK556" s="154"/>
      <c r="OL556" s="154"/>
      <c r="OM556" s="154"/>
      <c r="ON556" s="154"/>
      <c r="OO556" s="154"/>
      <c r="OP556" s="154"/>
      <c r="OQ556" s="154"/>
      <c r="OR556" s="154"/>
      <c r="OS556" s="154"/>
      <c r="OT556" s="154"/>
      <c r="OU556" s="154"/>
      <c r="OV556" s="154"/>
      <c r="OW556" s="154"/>
      <c r="OX556" s="154"/>
      <c r="OY556" s="154"/>
      <c r="OZ556" s="154"/>
      <c r="PA556" s="154"/>
      <c r="PB556" s="154"/>
      <c r="PC556" s="154"/>
      <c r="PD556" s="154"/>
      <c r="PE556" s="154"/>
      <c r="PF556" s="154"/>
      <c r="PG556" s="154"/>
      <c r="PH556" s="154"/>
      <c r="PI556" s="154"/>
      <c r="PJ556" s="154"/>
      <c r="PK556" s="154"/>
      <c r="PL556" s="154"/>
      <c r="PM556" s="154"/>
      <c r="PN556" s="154"/>
      <c r="PO556" s="154"/>
      <c r="PP556" s="154"/>
      <c r="PQ556" s="154"/>
      <c r="PR556" s="154"/>
      <c r="PS556" s="154"/>
      <c r="PT556" s="154"/>
      <c r="PU556" s="154"/>
      <c r="PV556" s="154"/>
      <c r="PW556" s="154"/>
      <c r="PX556" s="154"/>
      <c r="PY556" s="154"/>
      <c r="PZ556" s="154"/>
      <c r="QA556" s="154"/>
      <c r="QB556" s="154"/>
      <c r="QC556" s="154"/>
      <c r="QD556" s="154"/>
      <c r="QE556" s="154"/>
      <c r="QF556" s="154"/>
      <c r="QG556" s="154"/>
      <c r="QH556" s="154"/>
      <c r="QI556" s="154"/>
      <c r="QJ556" s="154"/>
      <c r="QK556" s="154"/>
      <c r="QL556" s="154"/>
      <c r="QM556" s="154"/>
      <c r="QN556" s="154"/>
      <c r="QO556" s="154"/>
      <c r="QP556" s="154"/>
      <c r="QQ556" s="154"/>
      <c r="QR556" s="154"/>
      <c r="QS556" s="154"/>
      <c r="QT556" s="154"/>
      <c r="QU556" s="154"/>
      <c r="QV556" s="154"/>
      <c r="QW556" s="154"/>
      <c r="QX556" s="154"/>
      <c r="QY556" s="154"/>
      <c r="QZ556" s="154"/>
      <c r="RA556" s="154"/>
      <c r="RB556" s="154"/>
      <c r="RC556" s="154"/>
      <c r="RD556" s="154"/>
      <c r="RE556" s="154"/>
      <c r="RF556" s="154"/>
      <c r="RG556" s="154"/>
      <c r="RH556" s="154"/>
      <c r="RI556" s="154"/>
      <c r="RJ556" s="154"/>
      <c r="RK556" s="154"/>
      <c r="RL556" s="154"/>
      <c r="RM556" s="154"/>
      <c r="RN556" s="154"/>
      <c r="RO556" s="154"/>
      <c r="RP556" s="154"/>
      <c r="RQ556" s="154"/>
      <c r="RR556" s="154"/>
      <c r="RS556" s="154"/>
      <c r="RT556" s="154"/>
      <c r="RU556" s="154"/>
      <c r="RV556" s="154"/>
      <c r="RW556" s="154"/>
      <c r="RX556" s="154"/>
      <c r="RY556" s="154"/>
      <c r="RZ556" s="154"/>
      <c r="SA556" s="154"/>
      <c r="SB556" s="154"/>
      <c r="SC556" s="154"/>
      <c r="SD556" s="154"/>
      <c r="SE556" s="154"/>
      <c r="SF556" s="154"/>
      <c r="SG556" s="154"/>
      <c r="SH556" s="154"/>
      <c r="SI556" s="154"/>
      <c r="SJ556" s="154"/>
      <c r="SK556" s="154"/>
      <c r="SL556" s="154"/>
      <c r="SM556" s="154"/>
      <c r="SN556" s="154"/>
      <c r="SO556" s="154"/>
      <c r="SP556" s="154"/>
      <c r="SQ556" s="154"/>
      <c r="SR556" s="154"/>
      <c r="SS556" s="154"/>
      <c r="ST556" s="154"/>
      <c r="SU556" s="154"/>
      <c r="SV556" s="154"/>
      <c r="SW556" s="154"/>
      <c r="SX556" s="154"/>
      <c r="SY556" s="154"/>
      <c r="SZ556" s="154"/>
      <c r="TA556" s="154"/>
      <c r="TB556" s="154"/>
      <c r="TC556" s="154"/>
      <c r="TD556" s="154"/>
      <c r="TE556" s="154"/>
      <c r="TF556" s="154"/>
      <c r="TG556" s="154"/>
      <c r="TH556" s="154"/>
      <c r="TI556" s="154"/>
      <c r="TJ556" s="154"/>
      <c r="TK556" s="154"/>
      <c r="TL556" s="154"/>
      <c r="TM556" s="154"/>
      <c r="TN556" s="154"/>
      <c r="TO556" s="154"/>
      <c r="TP556" s="154"/>
      <c r="TQ556" s="154"/>
      <c r="TR556" s="154"/>
      <c r="TS556" s="154"/>
      <c r="TT556" s="154"/>
      <c r="TU556" s="154"/>
      <c r="TV556" s="154"/>
      <c r="TW556" s="154"/>
      <c r="TX556" s="154"/>
      <c r="TY556" s="154"/>
      <c r="TZ556" s="154"/>
      <c r="UA556" s="154"/>
      <c r="UB556" s="154"/>
      <c r="UC556" s="154"/>
      <c r="UD556" s="154"/>
      <c r="UE556" s="154"/>
      <c r="UF556" s="154"/>
      <c r="UG556" s="154"/>
      <c r="UH556" s="154"/>
      <c r="UI556" s="154"/>
      <c r="UJ556" s="154"/>
      <c r="UK556" s="154"/>
      <c r="UL556" s="154"/>
      <c r="UM556" s="154"/>
      <c r="UN556" s="154"/>
      <c r="UO556" s="154"/>
      <c r="UP556" s="154"/>
      <c r="UQ556" s="154"/>
      <c r="UR556" s="154"/>
      <c r="US556" s="154"/>
      <c r="UT556" s="154"/>
      <c r="UU556" s="154"/>
      <c r="UV556" s="154"/>
      <c r="UW556" s="154"/>
      <c r="UX556" s="154"/>
      <c r="UY556" s="154"/>
      <c r="UZ556" s="154"/>
      <c r="VA556" s="154"/>
      <c r="VB556" s="154"/>
      <c r="VC556" s="154"/>
      <c r="VD556" s="154"/>
      <c r="VE556" s="154"/>
      <c r="VF556" s="154"/>
      <c r="VG556" s="154"/>
      <c r="VH556" s="154"/>
      <c r="VI556" s="154"/>
      <c r="VJ556" s="154"/>
      <c r="VK556" s="154"/>
      <c r="VL556" s="154"/>
      <c r="VM556" s="154"/>
      <c r="VN556" s="154"/>
      <c r="VO556" s="154"/>
      <c r="VP556" s="154"/>
      <c r="VQ556" s="154"/>
      <c r="VR556" s="154"/>
      <c r="VS556" s="154"/>
      <c r="VT556" s="154"/>
      <c r="VU556" s="154"/>
      <c r="VV556" s="154"/>
      <c r="VW556" s="154"/>
      <c r="VX556" s="154"/>
      <c r="VY556" s="154"/>
      <c r="VZ556" s="154"/>
      <c r="WA556" s="154"/>
      <c r="WB556" s="154"/>
      <c r="WC556" s="154"/>
      <c r="WD556" s="154"/>
      <c r="WE556" s="154"/>
      <c r="WF556" s="154"/>
      <c r="WG556" s="154"/>
      <c r="WH556" s="154"/>
      <c r="WI556" s="154"/>
      <c r="WJ556" s="154"/>
      <c r="WK556" s="154"/>
      <c r="WL556" s="154"/>
      <c r="WM556" s="154"/>
      <c r="WN556" s="154"/>
      <c r="WO556" s="154"/>
      <c r="WP556" s="154"/>
      <c r="WQ556" s="154"/>
      <c r="WR556" s="154"/>
      <c r="WS556" s="154"/>
      <c r="WT556" s="154"/>
      <c r="WU556" s="154"/>
      <c r="WV556" s="154"/>
      <c r="WW556" s="154"/>
      <c r="WX556" s="154"/>
      <c r="WY556" s="154"/>
      <c r="WZ556" s="154"/>
      <c r="XA556" s="154"/>
      <c r="XB556" s="154"/>
      <c r="XC556" s="154"/>
      <c r="XD556" s="154"/>
      <c r="XE556" s="154"/>
      <c r="XF556" s="154"/>
      <c r="XG556" s="154"/>
      <c r="XH556" s="154"/>
      <c r="XI556" s="154"/>
      <c r="XJ556" s="154"/>
      <c r="XK556" s="154"/>
      <c r="XL556" s="154"/>
      <c r="XM556" s="154"/>
      <c r="XN556" s="154"/>
      <c r="XO556" s="154"/>
      <c r="XP556" s="154"/>
      <c r="XQ556" s="154"/>
      <c r="XR556" s="154"/>
      <c r="XS556" s="154"/>
      <c r="XT556" s="154"/>
      <c r="XU556" s="154"/>
      <c r="XV556" s="154"/>
      <c r="XW556" s="154"/>
      <c r="XX556" s="154"/>
      <c r="XY556" s="154"/>
      <c r="XZ556" s="154"/>
      <c r="YA556" s="154"/>
      <c r="YB556" s="154"/>
      <c r="YC556" s="154"/>
      <c r="YD556" s="154"/>
      <c r="YE556" s="154"/>
      <c r="YF556" s="154"/>
      <c r="YG556" s="154"/>
      <c r="YH556" s="154"/>
      <c r="YI556" s="154"/>
      <c r="YJ556" s="154"/>
      <c r="YK556" s="154"/>
      <c r="YL556" s="154"/>
      <c r="YM556" s="154"/>
      <c r="YN556" s="154"/>
      <c r="YO556" s="154"/>
      <c r="YP556" s="154"/>
      <c r="YQ556" s="154"/>
      <c r="YR556" s="154"/>
      <c r="YS556" s="154"/>
      <c r="YT556" s="154"/>
      <c r="YU556" s="154"/>
      <c r="YV556" s="154"/>
      <c r="YW556" s="154"/>
      <c r="YX556" s="154"/>
      <c r="YY556" s="154"/>
      <c r="YZ556" s="154"/>
      <c r="ZA556" s="154"/>
      <c r="ZB556" s="154"/>
      <c r="ZC556" s="154"/>
      <c r="ZD556" s="154"/>
      <c r="ZE556" s="154"/>
      <c r="ZF556" s="154"/>
      <c r="ZG556" s="154"/>
      <c r="ZH556" s="154"/>
      <c r="ZI556" s="154"/>
      <c r="ZJ556" s="154"/>
      <c r="ZK556" s="154"/>
      <c r="ZL556" s="154"/>
      <c r="ZM556" s="154"/>
      <c r="ZN556" s="154"/>
      <c r="ZO556" s="154"/>
      <c r="ZP556" s="154"/>
      <c r="ZQ556" s="154"/>
      <c r="ZR556" s="154"/>
      <c r="ZS556" s="154"/>
      <c r="ZT556" s="154"/>
      <c r="ZU556" s="154"/>
      <c r="ZV556" s="154"/>
      <c r="ZW556" s="154"/>
      <c r="ZX556" s="154"/>
      <c r="ZY556" s="154"/>
      <c r="ZZ556" s="154"/>
      <c r="AAA556" s="154"/>
      <c r="AAB556" s="154"/>
      <c r="AAC556" s="154"/>
      <c r="AAD556" s="154"/>
      <c r="AAE556" s="154"/>
      <c r="AAF556" s="154"/>
      <c r="AAG556" s="154"/>
      <c r="AAH556" s="154"/>
      <c r="AAI556" s="154"/>
      <c r="AAJ556" s="154"/>
      <c r="AAK556" s="154"/>
      <c r="AAL556" s="154"/>
      <c r="AAM556" s="154"/>
      <c r="AAN556" s="154"/>
      <c r="AAO556" s="154"/>
      <c r="AAP556" s="154"/>
      <c r="AAQ556" s="154"/>
      <c r="AAR556" s="154"/>
      <c r="AAS556" s="154"/>
      <c r="AAT556" s="154"/>
      <c r="AAU556" s="154"/>
      <c r="AAV556" s="154"/>
      <c r="AAW556" s="154"/>
      <c r="AAX556" s="154"/>
      <c r="AAY556" s="154"/>
      <c r="AAZ556" s="154"/>
      <c r="ABA556" s="154"/>
      <c r="ABB556" s="154"/>
      <c r="ABC556" s="154"/>
      <c r="ABD556" s="154"/>
      <c r="ABE556" s="154"/>
      <c r="ABF556" s="154"/>
      <c r="ABG556" s="154"/>
      <c r="ABH556" s="154"/>
      <c r="ABI556" s="154"/>
      <c r="ABJ556" s="154"/>
      <c r="ABK556" s="154"/>
      <c r="ABL556" s="154"/>
      <c r="ABM556" s="154"/>
      <c r="ABN556" s="154"/>
      <c r="ABO556" s="154"/>
      <c r="ABP556" s="154"/>
      <c r="ABQ556" s="154"/>
      <c r="ABR556" s="154"/>
      <c r="ABS556" s="154"/>
      <c r="ABT556" s="154"/>
      <c r="ABU556" s="154"/>
      <c r="ABV556" s="154"/>
      <c r="ABW556" s="154"/>
      <c r="ABX556" s="154"/>
      <c r="ABY556" s="154"/>
      <c r="ABZ556" s="154"/>
      <c r="ACA556" s="154"/>
      <c r="ACB556" s="154"/>
      <c r="ACC556" s="154"/>
      <c r="ACD556" s="154"/>
      <c r="ACE556" s="154"/>
      <c r="ACF556" s="154"/>
      <c r="ACG556" s="154"/>
      <c r="ACH556" s="154"/>
      <c r="ACI556" s="154"/>
      <c r="ACJ556" s="154"/>
      <c r="ACK556" s="154"/>
      <c r="ACL556" s="154"/>
      <c r="ACM556" s="154"/>
      <c r="ACN556" s="154"/>
      <c r="ACO556" s="154"/>
      <c r="ACP556" s="154"/>
      <c r="ACQ556" s="154"/>
      <c r="ACR556" s="154"/>
      <c r="ACS556" s="154"/>
      <c r="ACT556" s="154"/>
      <c r="ACU556" s="154"/>
      <c r="ACV556" s="154"/>
      <c r="ACW556" s="154"/>
      <c r="ACX556" s="154"/>
      <c r="ACY556" s="154"/>
      <c r="ACZ556" s="154"/>
      <c r="ADA556" s="154"/>
      <c r="ADB556" s="154"/>
      <c r="ADC556" s="154"/>
      <c r="ADD556" s="154"/>
      <c r="ADE556" s="154"/>
      <c r="ADF556" s="154"/>
      <c r="ADG556" s="154"/>
      <c r="ADH556" s="154"/>
      <c r="ADI556" s="154"/>
      <c r="ADJ556" s="154"/>
      <c r="ADK556" s="154"/>
      <c r="ADL556" s="154"/>
      <c r="ADM556" s="154"/>
      <c r="ADN556" s="154"/>
      <c r="ADO556" s="154"/>
      <c r="ADP556" s="154"/>
      <c r="ADQ556" s="154"/>
      <c r="ADR556" s="154"/>
      <c r="ADS556" s="154"/>
      <c r="ADT556" s="154"/>
      <c r="ADU556" s="154"/>
      <c r="ADV556" s="154"/>
      <c r="ADW556" s="154"/>
      <c r="ADX556" s="154"/>
      <c r="ADY556" s="154"/>
      <c r="ADZ556" s="154"/>
      <c r="AEA556" s="154"/>
      <c r="AEB556" s="154"/>
      <c r="AEC556" s="154"/>
      <c r="AED556" s="154"/>
      <c r="AEE556" s="154"/>
      <c r="AEF556" s="154"/>
      <c r="AEG556" s="154"/>
      <c r="AEH556" s="154"/>
      <c r="AEI556" s="154"/>
      <c r="AEJ556" s="154"/>
      <c r="AEK556" s="154"/>
      <c r="AEL556" s="154"/>
      <c r="AEM556" s="154"/>
      <c r="AEN556" s="154"/>
      <c r="AEO556" s="154"/>
      <c r="AEP556" s="154"/>
      <c r="AEQ556" s="154"/>
      <c r="AER556" s="154"/>
      <c r="AES556" s="154"/>
      <c r="AET556" s="154"/>
      <c r="AEU556" s="154"/>
      <c r="AEV556" s="154"/>
      <c r="AEW556" s="154"/>
      <c r="AEX556" s="154"/>
      <c r="AEY556" s="154"/>
      <c r="AEZ556" s="154"/>
      <c r="AFA556" s="154"/>
      <c r="AFB556" s="154"/>
      <c r="AFC556" s="154"/>
      <c r="AFD556" s="154"/>
      <c r="AFE556" s="154"/>
      <c r="AFF556" s="154"/>
      <c r="AFG556" s="154"/>
      <c r="AFH556" s="154"/>
      <c r="AFI556" s="154"/>
      <c r="AFJ556" s="154"/>
      <c r="AFK556" s="154"/>
      <c r="AFL556" s="154"/>
      <c r="AFM556" s="154"/>
      <c r="AFN556" s="154"/>
      <c r="AFO556" s="154"/>
      <c r="AFP556" s="154"/>
      <c r="AFQ556" s="154"/>
      <c r="AFR556" s="154"/>
      <c r="AFS556" s="154"/>
      <c r="AFT556" s="154"/>
      <c r="AFU556" s="154"/>
      <c r="AFV556" s="154"/>
      <c r="AFW556" s="154"/>
      <c r="AFX556" s="154"/>
      <c r="AFY556" s="154"/>
      <c r="AFZ556" s="154"/>
      <c r="AGA556" s="154"/>
      <c r="AGB556" s="154"/>
      <c r="AGC556" s="154"/>
      <c r="AGD556" s="154"/>
      <c r="AGE556" s="154"/>
      <c r="AGF556" s="154"/>
      <c r="AGG556" s="154"/>
      <c r="AGH556" s="154"/>
      <c r="AGI556" s="154"/>
      <c r="AGJ556" s="154"/>
      <c r="AGK556" s="154"/>
      <c r="AGL556" s="154"/>
      <c r="AGM556" s="154"/>
      <c r="AGN556" s="154"/>
      <c r="AGO556" s="154"/>
      <c r="AGP556" s="154"/>
      <c r="AGQ556" s="154"/>
      <c r="AGR556" s="154"/>
      <c r="AGS556" s="154"/>
      <c r="AGT556" s="154"/>
      <c r="AGU556" s="154"/>
      <c r="AGV556" s="154"/>
      <c r="AGW556" s="154"/>
      <c r="AGX556" s="154"/>
      <c r="AGY556" s="154"/>
      <c r="AGZ556" s="154"/>
      <c r="AHA556" s="154"/>
      <c r="AHB556" s="154"/>
      <c r="AHC556" s="154"/>
      <c r="AHD556" s="154"/>
      <c r="AHE556" s="154"/>
      <c r="AHF556" s="154"/>
      <c r="AHG556" s="154"/>
      <c r="AHH556" s="154"/>
      <c r="AHI556" s="154"/>
      <c r="AHJ556" s="154"/>
      <c r="AHK556" s="154"/>
      <c r="AHL556" s="154"/>
      <c r="AHM556" s="154"/>
      <c r="AHN556" s="154"/>
      <c r="AHO556" s="154"/>
      <c r="AHP556" s="154"/>
      <c r="AHQ556" s="154"/>
      <c r="AHR556" s="154"/>
      <c r="AHS556" s="154"/>
      <c r="AHT556" s="154"/>
      <c r="AHU556" s="154"/>
      <c r="AHV556" s="154"/>
      <c r="AHW556" s="154"/>
      <c r="AHX556" s="154"/>
      <c r="AHY556" s="154"/>
      <c r="AHZ556" s="154"/>
      <c r="AIA556" s="154"/>
      <c r="AIB556" s="154"/>
      <c r="AIC556" s="154"/>
      <c r="AID556" s="154"/>
      <c r="AIE556" s="154"/>
      <c r="AIF556" s="154"/>
      <c r="AIG556" s="154"/>
      <c r="AIH556" s="154"/>
      <c r="AII556" s="154"/>
      <c r="AIJ556" s="154"/>
      <c r="AIK556" s="154"/>
      <c r="AIL556" s="154"/>
      <c r="AIM556" s="154"/>
      <c r="AIN556" s="154"/>
      <c r="AIO556" s="154"/>
      <c r="AIP556" s="154"/>
      <c r="AIQ556" s="154"/>
      <c r="AIR556" s="154"/>
      <c r="AIS556" s="154"/>
      <c r="AIT556" s="154"/>
      <c r="AIU556" s="154"/>
      <c r="AIV556" s="154"/>
      <c r="AIW556" s="154"/>
      <c r="AIX556" s="154"/>
      <c r="AIY556" s="154"/>
      <c r="AIZ556" s="154"/>
      <c r="AJA556" s="154"/>
      <c r="AJB556" s="154"/>
      <c r="AJC556" s="154"/>
      <c r="AJD556" s="154"/>
      <c r="AJE556" s="154"/>
      <c r="AJF556" s="154"/>
      <c r="AJG556" s="154"/>
      <c r="AJH556" s="154"/>
      <c r="AJI556" s="154"/>
      <c r="AJJ556" s="154"/>
      <c r="AJK556" s="154"/>
      <c r="AJL556" s="154"/>
      <c r="AJM556" s="154"/>
      <c r="AJN556" s="154"/>
      <c r="AJO556" s="154"/>
      <c r="AJP556" s="154"/>
      <c r="AJQ556" s="154"/>
      <c r="AJR556" s="154"/>
      <c r="AJS556" s="154"/>
      <c r="AJT556" s="154"/>
      <c r="AJU556" s="154"/>
      <c r="AJV556" s="154"/>
      <c r="AJW556" s="154"/>
      <c r="AJX556" s="154"/>
      <c r="AJY556" s="154"/>
      <c r="AJZ556" s="154"/>
      <c r="AKA556" s="154"/>
      <c r="AKB556" s="154"/>
      <c r="AKC556" s="154"/>
      <c r="AKD556" s="154"/>
      <c r="AKE556" s="154"/>
      <c r="AKF556" s="154"/>
      <c r="AKG556" s="154"/>
      <c r="AKH556" s="154"/>
      <c r="AKI556" s="154"/>
      <c r="AKJ556" s="154"/>
      <c r="AKK556" s="154"/>
      <c r="AKL556" s="154"/>
      <c r="AKM556" s="154"/>
      <c r="AKN556" s="154"/>
      <c r="AKO556" s="154"/>
      <c r="AKP556" s="154"/>
      <c r="AKQ556" s="154"/>
      <c r="AKR556" s="154"/>
      <c r="AKS556" s="154"/>
      <c r="AKT556" s="154"/>
      <c r="AKU556" s="154"/>
      <c r="AKV556" s="154"/>
      <c r="AKW556" s="154"/>
      <c r="AKX556" s="154"/>
      <c r="AKY556" s="154"/>
      <c r="AKZ556" s="154"/>
      <c r="ALA556" s="154"/>
      <c r="ALB556" s="154"/>
      <c r="ALC556" s="154"/>
      <c r="ALD556" s="154"/>
      <c r="ALE556" s="154"/>
      <c r="ALF556" s="154"/>
      <c r="ALG556" s="154"/>
      <c r="ALH556" s="154"/>
      <c r="ALI556" s="154"/>
      <c r="ALJ556" s="154"/>
      <c r="ALK556" s="154"/>
      <c r="ALL556" s="154"/>
      <c r="ALM556" s="154"/>
      <c r="ALN556" s="154"/>
      <c r="ALO556" s="154"/>
      <c r="ALP556" s="154"/>
      <c r="ALQ556" s="154"/>
      <c r="ALR556" s="154"/>
      <c r="ALS556" s="154"/>
      <c r="ALT556" s="154"/>
      <c r="ALU556" s="154"/>
      <c r="ALV556" s="154"/>
      <c r="ALW556" s="154"/>
      <c r="ALX556" s="154"/>
      <c r="ALY556" s="154"/>
      <c r="ALZ556" s="154"/>
      <c r="AMA556" s="154"/>
      <c r="AMB556" s="154"/>
      <c r="AMC556" s="154"/>
      <c r="AMD556" s="154"/>
      <c r="AME556" s="154"/>
      <c r="AMF556" s="154"/>
      <c r="AMG556" s="154"/>
      <c r="AMH556" s="154"/>
      <c r="AMI556" s="154"/>
      <c r="AMJ556" s="154"/>
      <c r="AMK556" s="154"/>
      <c r="AML556" s="154"/>
      <c r="AMM556" s="154"/>
      <c r="AMN556" s="154"/>
      <c r="AMO556" s="154"/>
      <c r="AMP556" s="154"/>
      <c r="AMQ556" s="154"/>
      <c r="AMR556" s="154"/>
      <c r="AMS556" s="154"/>
      <c r="AMT556" s="154"/>
      <c r="AMU556" s="154"/>
      <c r="AMV556" s="154"/>
      <c r="AMW556" s="154"/>
      <c r="AMX556" s="154"/>
      <c r="AMY556" s="154"/>
      <c r="AMZ556" s="154"/>
      <c r="ANA556" s="154"/>
      <c r="ANB556" s="154"/>
      <c r="ANC556" s="154"/>
      <c r="AND556" s="154"/>
      <c r="ANE556" s="154"/>
      <c r="ANF556" s="154"/>
      <c r="ANG556" s="154"/>
      <c r="ANH556" s="154"/>
      <c r="ANI556" s="154"/>
      <c r="ANJ556" s="154"/>
      <c r="ANK556" s="154"/>
      <c r="ANL556" s="154"/>
      <c r="ANM556" s="154"/>
      <c r="ANN556" s="154"/>
      <c r="ANO556" s="154"/>
      <c r="ANP556" s="154"/>
      <c r="ANQ556" s="154"/>
      <c r="ANR556" s="154"/>
      <c r="ANS556" s="154"/>
      <c r="ANT556" s="154"/>
      <c r="ANU556" s="154"/>
      <c r="ANV556" s="154"/>
      <c r="ANW556" s="154"/>
      <c r="ANX556" s="154"/>
      <c r="ANY556" s="154"/>
      <c r="ANZ556" s="154"/>
      <c r="AOA556" s="154"/>
      <c r="AOB556" s="154"/>
      <c r="AOC556" s="154"/>
      <c r="AOD556" s="154"/>
      <c r="AOE556" s="154"/>
      <c r="AOF556" s="154"/>
      <c r="AOG556" s="154"/>
      <c r="AOH556" s="154"/>
      <c r="AOI556" s="154"/>
      <c r="AOJ556" s="154"/>
      <c r="AOK556" s="154"/>
      <c r="AOL556" s="154"/>
      <c r="AOM556" s="154"/>
      <c r="AON556" s="154"/>
      <c r="AOO556" s="154"/>
      <c r="AOP556" s="154"/>
      <c r="AOQ556" s="154"/>
      <c r="AOR556" s="154"/>
      <c r="AOS556" s="154"/>
      <c r="AOT556" s="154"/>
      <c r="AOU556" s="154"/>
      <c r="AOV556" s="154"/>
      <c r="AOW556" s="154"/>
      <c r="AOX556" s="154"/>
      <c r="AOY556" s="154"/>
      <c r="AOZ556" s="154"/>
      <c r="APA556" s="154"/>
      <c r="APB556" s="154"/>
      <c r="APC556" s="154"/>
      <c r="APD556" s="154"/>
      <c r="APE556" s="154"/>
      <c r="APF556" s="154"/>
      <c r="APG556" s="154"/>
      <c r="APH556" s="154"/>
      <c r="API556" s="154"/>
      <c r="APJ556" s="154"/>
      <c r="APK556" s="154"/>
      <c r="APL556" s="154"/>
      <c r="APM556" s="154"/>
      <c r="APN556" s="154"/>
      <c r="APO556" s="154"/>
      <c r="APP556" s="154"/>
      <c r="APQ556" s="154"/>
      <c r="APR556" s="154"/>
      <c r="APS556" s="154"/>
      <c r="APT556" s="154"/>
      <c r="APU556" s="154"/>
      <c r="APV556" s="154"/>
      <c r="APW556" s="154"/>
      <c r="APX556" s="154"/>
      <c r="APY556" s="154"/>
      <c r="APZ556" s="154"/>
      <c r="AQA556" s="154"/>
      <c r="AQB556" s="154"/>
      <c r="AQC556" s="154"/>
      <c r="AQD556" s="154"/>
      <c r="AQE556" s="154"/>
      <c r="AQF556" s="154"/>
      <c r="AQG556" s="154"/>
      <c r="AQH556" s="154"/>
      <c r="AQI556" s="154"/>
      <c r="AQJ556" s="154"/>
      <c r="AQK556" s="154"/>
      <c r="AQL556" s="154"/>
      <c r="AQM556" s="154"/>
      <c r="AQN556" s="154"/>
      <c r="AQO556" s="154"/>
      <c r="AQP556" s="154"/>
      <c r="AQQ556" s="154"/>
      <c r="AQR556" s="154"/>
      <c r="AQS556" s="154"/>
      <c r="AQT556" s="154"/>
      <c r="AQU556" s="154"/>
      <c r="AQV556" s="154"/>
      <c r="AQW556" s="154"/>
      <c r="AQX556" s="154"/>
      <c r="AQY556" s="154"/>
      <c r="AQZ556" s="154"/>
      <c r="ARA556" s="154"/>
      <c r="ARB556" s="154"/>
      <c r="ARC556" s="154"/>
      <c r="ARD556" s="154"/>
      <c r="ARE556" s="154"/>
      <c r="ARF556" s="154"/>
      <c r="ARG556" s="154"/>
      <c r="ARH556" s="154"/>
      <c r="ARI556" s="154"/>
      <c r="ARJ556" s="154"/>
      <c r="ARK556" s="154"/>
      <c r="ARL556" s="154"/>
      <c r="ARM556" s="154"/>
      <c r="ARN556" s="154"/>
      <c r="ARO556" s="154"/>
      <c r="ARP556" s="154"/>
      <c r="ARQ556" s="154"/>
      <c r="ARR556" s="154"/>
      <c r="ARS556" s="154"/>
      <c r="ART556" s="154"/>
      <c r="ARU556" s="154"/>
      <c r="ARV556" s="154"/>
      <c r="ARW556" s="154"/>
      <c r="ARX556" s="154"/>
      <c r="ARY556" s="154"/>
      <c r="ARZ556" s="154"/>
      <c r="ASA556" s="154"/>
      <c r="ASB556" s="154"/>
      <c r="ASC556" s="154"/>
      <c r="ASD556" s="154"/>
      <c r="ASE556" s="154"/>
      <c r="ASF556" s="154"/>
      <c r="ASG556" s="154"/>
      <c r="ASH556" s="154"/>
      <c r="ASI556" s="154"/>
      <c r="ASJ556" s="154"/>
      <c r="ASK556" s="154"/>
      <c r="ASL556" s="154"/>
      <c r="ASM556" s="154"/>
      <c r="ASN556" s="154"/>
      <c r="ASO556" s="154"/>
      <c r="ASP556" s="154"/>
      <c r="ASQ556" s="154"/>
      <c r="ASR556" s="154"/>
      <c r="ASS556" s="154"/>
      <c r="AST556" s="154"/>
      <c r="ASU556" s="154"/>
      <c r="ASV556" s="154"/>
      <c r="ASW556" s="154"/>
      <c r="ASX556" s="154"/>
      <c r="ASY556" s="154"/>
      <c r="ASZ556" s="154"/>
      <c r="ATA556" s="154"/>
      <c r="ATB556" s="154"/>
      <c r="ATC556" s="154"/>
      <c r="ATD556" s="154"/>
      <c r="ATE556" s="154"/>
      <c r="ATF556" s="154"/>
      <c r="ATG556" s="154"/>
      <c r="ATH556" s="154"/>
      <c r="ATI556" s="154"/>
      <c r="ATJ556" s="154"/>
      <c r="ATK556" s="154"/>
      <c r="ATL556" s="154"/>
      <c r="ATM556" s="154"/>
      <c r="ATN556" s="154"/>
      <c r="ATO556" s="154"/>
      <c r="ATP556" s="154"/>
      <c r="ATQ556" s="154"/>
      <c r="ATR556" s="154"/>
      <c r="ATS556" s="154"/>
      <c r="ATT556" s="154"/>
      <c r="ATU556" s="154"/>
      <c r="ATV556" s="154"/>
      <c r="ATW556" s="154"/>
      <c r="ATX556" s="154"/>
      <c r="ATY556" s="154"/>
      <c r="ATZ556" s="154"/>
      <c r="AUA556" s="154"/>
      <c r="AUB556" s="154"/>
      <c r="AUC556" s="154"/>
      <c r="AUD556" s="154"/>
      <c r="AUE556" s="154"/>
      <c r="AUF556" s="154"/>
      <c r="AUG556" s="154"/>
      <c r="AUH556" s="154"/>
      <c r="AUI556" s="154"/>
      <c r="AUJ556" s="154"/>
      <c r="AUK556" s="154"/>
      <c r="AUL556" s="154"/>
      <c r="AUM556" s="154"/>
      <c r="AUN556" s="154"/>
      <c r="AUO556" s="154"/>
      <c r="AUP556" s="154"/>
      <c r="AUQ556" s="154"/>
      <c r="AUR556" s="154"/>
      <c r="AUS556" s="154"/>
      <c r="AUT556" s="154"/>
      <c r="AUU556" s="154"/>
      <c r="AUV556" s="154"/>
      <c r="AUW556" s="154"/>
      <c r="AUX556" s="154"/>
      <c r="AUY556" s="154"/>
      <c r="AUZ556" s="154"/>
      <c r="AVA556" s="154"/>
      <c r="AVB556" s="154"/>
      <c r="AVC556" s="154"/>
      <c r="AVD556" s="154"/>
      <c r="AVE556" s="154"/>
      <c r="AVF556" s="154"/>
      <c r="AVG556" s="154"/>
      <c r="AVH556" s="154"/>
      <c r="AVI556" s="154"/>
      <c r="AVJ556" s="154"/>
      <c r="AVK556" s="154"/>
      <c r="AVL556" s="154"/>
      <c r="AVM556" s="154"/>
      <c r="AVN556" s="154"/>
      <c r="AVO556" s="154"/>
      <c r="AVP556" s="154"/>
      <c r="AVQ556" s="154"/>
      <c r="AVR556" s="154"/>
      <c r="AVS556" s="154"/>
      <c r="AVT556" s="154"/>
      <c r="AVU556" s="154"/>
      <c r="AVV556" s="154"/>
      <c r="AVW556" s="154"/>
      <c r="AVX556" s="154"/>
      <c r="AVY556" s="154"/>
      <c r="AVZ556" s="154"/>
      <c r="AWA556" s="154"/>
      <c r="AWB556" s="154"/>
      <c r="AWC556" s="154"/>
      <c r="AWD556" s="154"/>
      <c r="AWE556" s="154"/>
      <c r="AWF556" s="154"/>
      <c r="AWG556" s="154"/>
      <c r="AWH556" s="154"/>
      <c r="AWI556" s="154"/>
      <c r="AWJ556" s="154"/>
      <c r="AWK556" s="154"/>
      <c r="AWL556" s="154"/>
      <c r="AWM556" s="154"/>
      <c r="AWN556" s="154"/>
      <c r="AWO556" s="154"/>
      <c r="AWP556" s="154"/>
      <c r="AWQ556" s="154"/>
      <c r="AWR556" s="154"/>
      <c r="AWS556" s="154"/>
      <c r="AWT556" s="154"/>
      <c r="AWU556" s="154"/>
      <c r="AWV556" s="154"/>
      <c r="AWW556" s="154"/>
      <c r="AWX556" s="154"/>
      <c r="AWY556" s="154"/>
      <c r="AWZ556" s="154"/>
      <c r="AXA556" s="154"/>
      <c r="AXB556" s="154"/>
      <c r="AXC556" s="154"/>
      <c r="AXD556" s="154"/>
      <c r="AXE556" s="154"/>
      <c r="AXF556" s="154"/>
      <c r="AXG556" s="154"/>
      <c r="AXH556" s="154"/>
      <c r="AXI556" s="154"/>
      <c r="AXJ556" s="154"/>
      <c r="AXK556" s="154"/>
      <c r="AXL556" s="154"/>
      <c r="AXM556" s="154"/>
      <c r="AXN556" s="154"/>
      <c r="AXO556" s="154"/>
      <c r="AXP556" s="154"/>
      <c r="AXQ556" s="154"/>
      <c r="AXR556" s="154"/>
      <c r="AXS556" s="154"/>
      <c r="AXT556" s="154"/>
      <c r="AXU556" s="154"/>
      <c r="AXV556" s="154"/>
      <c r="AXW556" s="154"/>
      <c r="AXX556" s="154"/>
      <c r="AXY556" s="154"/>
      <c r="AXZ556" s="154"/>
      <c r="AYA556" s="154"/>
      <c r="AYB556" s="154"/>
      <c r="AYC556" s="154"/>
      <c r="AYD556" s="154"/>
      <c r="AYE556" s="154"/>
      <c r="AYF556" s="154"/>
      <c r="AYG556" s="154"/>
      <c r="AYH556" s="154"/>
      <c r="AYI556" s="154"/>
      <c r="AYJ556" s="154"/>
      <c r="AYK556" s="154"/>
      <c r="AYL556" s="154"/>
      <c r="AYM556" s="154"/>
      <c r="AYN556" s="154"/>
      <c r="AYO556" s="154"/>
      <c r="AYP556" s="154"/>
      <c r="AYQ556" s="154"/>
      <c r="AYR556" s="154"/>
      <c r="AYS556" s="154"/>
      <c r="AYT556" s="154"/>
      <c r="AYU556" s="154"/>
      <c r="AYV556" s="154"/>
      <c r="AYW556" s="154"/>
      <c r="AYX556" s="154"/>
      <c r="AYY556" s="154"/>
      <c r="AYZ556" s="154"/>
      <c r="AZA556" s="154"/>
      <c r="AZB556" s="154"/>
      <c r="AZC556" s="154"/>
      <c r="AZD556" s="154"/>
      <c r="AZE556" s="154"/>
      <c r="AZF556" s="154"/>
      <c r="AZG556" s="154"/>
      <c r="AZH556" s="154"/>
      <c r="AZI556" s="154"/>
      <c r="AZJ556" s="154"/>
      <c r="AZK556" s="154"/>
      <c r="AZL556" s="154"/>
      <c r="AZM556" s="154"/>
      <c r="AZN556" s="154"/>
      <c r="AZO556" s="154"/>
      <c r="AZP556" s="154"/>
      <c r="AZQ556" s="154"/>
      <c r="AZR556" s="154"/>
      <c r="AZS556" s="154"/>
      <c r="AZT556" s="154"/>
      <c r="AZU556" s="154"/>
      <c r="AZV556" s="154"/>
      <c r="AZW556" s="154"/>
      <c r="AZX556" s="154"/>
      <c r="AZY556" s="154"/>
      <c r="AZZ556" s="154"/>
      <c r="BAA556" s="154"/>
      <c r="BAB556" s="154"/>
      <c r="BAC556" s="154"/>
      <c r="BAD556" s="154"/>
      <c r="BAE556" s="154"/>
      <c r="BAF556" s="154"/>
      <c r="BAG556" s="154"/>
      <c r="BAH556" s="154"/>
      <c r="BAI556" s="154"/>
      <c r="BAJ556" s="154"/>
      <c r="BAK556" s="154"/>
      <c r="BAL556" s="154"/>
      <c r="BAM556" s="154"/>
      <c r="BAN556" s="154"/>
      <c r="BAO556" s="154"/>
      <c r="BAP556" s="154"/>
      <c r="BAQ556" s="154"/>
      <c r="BAR556" s="154"/>
      <c r="BAS556" s="154"/>
      <c r="BAT556" s="154"/>
      <c r="BAU556" s="154"/>
      <c r="BAV556" s="154"/>
      <c r="BAW556" s="154"/>
      <c r="BAX556" s="154"/>
      <c r="BAY556" s="154"/>
      <c r="BAZ556" s="154"/>
      <c r="BBA556" s="154"/>
      <c r="BBB556" s="154"/>
      <c r="BBC556" s="154"/>
      <c r="BBD556" s="154"/>
      <c r="BBE556" s="154"/>
      <c r="BBF556" s="154"/>
      <c r="BBG556" s="154"/>
      <c r="BBH556" s="154"/>
      <c r="BBI556" s="154"/>
      <c r="BBJ556" s="154"/>
      <c r="BBK556" s="154"/>
      <c r="BBL556" s="154"/>
      <c r="BBM556" s="154"/>
      <c r="BBN556" s="154"/>
      <c r="BBO556" s="154"/>
      <c r="BBP556" s="154"/>
      <c r="BBQ556" s="154"/>
      <c r="BBR556" s="154"/>
      <c r="BBS556" s="154"/>
      <c r="BBT556" s="154"/>
      <c r="BBU556" s="154"/>
      <c r="BBV556" s="154"/>
      <c r="BBW556" s="154"/>
      <c r="BBX556" s="154"/>
      <c r="BBY556" s="154"/>
      <c r="BBZ556" s="154"/>
      <c r="BCA556" s="154"/>
      <c r="BCB556" s="154"/>
      <c r="BCC556" s="154"/>
      <c r="BCD556" s="154"/>
      <c r="BCE556" s="154"/>
      <c r="BCF556" s="154"/>
      <c r="BCG556" s="154"/>
      <c r="BCH556" s="154"/>
      <c r="BCI556" s="154"/>
      <c r="BCJ556" s="154"/>
      <c r="BCK556" s="154"/>
      <c r="BCL556" s="154"/>
      <c r="BCM556" s="154"/>
      <c r="BCN556" s="154"/>
      <c r="BCO556" s="154"/>
      <c r="BCP556" s="154"/>
      <c r="BCQ556" s="154"/>
      <c r="BCR556" s="154"/>
      <c r="BCS556" s="154"/>
      <c r="BCT556" s="154"/>
      <c r="BCU556" s="154"/>
      <c r="BCV556" s="154"/>
      <c r="BCW556" s="154"/>
      <c r="BCX556" s="154"/>
      <c r="BCY556" s="154"/>
      <c r="BCZ556" s="154"/>
      <c r="BDA556" s="154"/>
      <c r="BDB556" s="154"/>
      <c r="BDC556" s="154"/>
      <c r="BDD556" s="154"/>
      <c r="BDE556" s="154"/>
      <c r="BDF556" s="154"/>
      <c r="BDG556" s="154"/>
      <c r="BDH556" s="154"/>
      <c r="BDI556" s="154"/>
      <c r="BDJ556" s="154"/>
      <c r="BDK556" s="154"/>
      <c r="BDL556" s="154"/>
      <c r="BDM556" s="154"/>
      <c r="BDN556" s="154"/>
      <c r="BDO556" s="154"/>
      <c r="BDP556" s="154"/>
      <c r="BDQ556" s="154"/>
      <c r="BDR556" s="154"/>
      <c r="BDS556" s="154"/>
      <c r="BDT556" s="154"/>
      <c r="BDU556" s="154"/>
      <c r="BDV556" s="154"/>
      <c r="BDW556" s="154"/>
      <c r="BDX556" s="154"/>
      <c r="BDY556" s="154"/>
      <c r="BDZ556" s="154"/>
      <c r="BEA556" s="154"/>
      <c r="BEB556" s="154"/>
      <c r="BEC556" s="154"/>
      <c r="BED556" s="154"/>
      <c r="BEE556" s="154"/>
      <c r="BEF556" s="154"/>
      <c r="BEG556" s="154"/>
      <c r="BEH556" s="154"/>
      <c r="BEI556" s="154"/>
      <c r="BEJ556" s="154"/>
      <c r="BEK556" s="154"/>
      <c r="BEL556" s="154"/>
      <c r="BEM556" s="154"/>
      <c r="BEN556" s="154"/>
      <c r="BEO556" s="154"/>
      <c r="BEP556" s="154"/>
      <c r="BEQ556" s="154"/>
      <c r="BER556" s="154"/>
      <c r="BES556" s="154"/>
      <c r="BET556" s="154"/>
      <c r="BEU556" s="154"/>
      <c r="BEV556" s="154"/>
      <c r="BEW556" s="154"/>
      <c r="BEX556" s="154"/>
      <c r="BEY556" s="154"/>
      <c r="BEZ556" s="154"/>
      <c r="BFA556" s="154"/>
      <c r="BFB556" s="154"/>
      <c r="BFC556" s="154"/>
      <c r="BFD556" s="154"/>
      <c r="BFE556" s="154"/>
      <c r="BFF556" s="154"/>
      <c r="BFG556" s="154"/>
      <c r="BFH556" s="154"/>
      <c r="BFI556" s="154"/>
      <c r="BFJ556" s="154"/>
      <c r="BFK556" s="154"/>
      <c r="BFL556" s="154"/>
      <c r="BFM556" s="154"/>
      <c r="BFN556" s="154"/>
      <c r="BFO556" s="154"/>
      <c r="BFP556" s="154"/>
      <c r="BFQ556" s="154"/>
      <c r="BFR556" s="154"/>
      <c r="BFS556" s="154"/>
      <c r="BFT556" s="154"/>
      <c r="BFU556" s="154"/>
      <c r="BFV556" s="154"/>
      <c r="BFW556" s="154"/>
      <c r="BFX556" s="154"/>
      <c r="BFY556" s="154"/>
      <c r="BFZ556" s="154"/>
      <c r="BGA556" s="154"/>
      <c r="BGB556" s="154"/>
      <c r="BGC556" s="154"/>
      <c r="BGD556" s="154"/>
      <c r="BGE556" s="154"/>
      <c r="BGF556" s="154"/>
      <c r="BGG556" s="154"/>
      <c r="BGH556" s="154"/>
      <c r="BGI556" s="154"/>
      <c r="BGJ556" s="154"/>
      <c r="BGK556" s="154"/>
      <c r="BGL556" s="154"/>
      <c r="BGM556" s="154"/>
      <c r="BGN556" s="154"/>
      <c r="BGO556" s="154"/>
      <c r="BGP556" s="154"/>
      <c r="BGQ556" s="154"/>
      <c r="BGR556" s="154"/>
      <c r="BGS556" s="154"/>
      <c r="BGT556" s="154"/>
      <c r="BGU556" s="154"/>
      <c r="BGV556" s="154"/>
      <c r="BGW556" s="154"/>
      <c r="BGX556" s="154"/>
      <c r="BGY556" s="154"/>
      <c r="BGZ556" s="154"/>
      <c r="BHA556" s="154"/>
      <c r="BHB556" s="154"/>
      <c r="BHC556" s="154"/>
      <c r="BHD556" s="154"/>
      <c r="BHE556" s="154"/>
      <c r="BHF556" s="154"/>
      <c r="BHG556" s="154"/>
      <c r="BHH556" s="154"/>
      <c r="BHI556" s="154"/>
      <c r="BHJ556" s="154"/>
      <c r="BHK556" s="154"/>
      <c r="BHL556" s="154"/>
      <c r="BHM556" s="154"/>
      <c r="BHN556" s="154"/>
      <c r="BHO556" s="154"/>
      <c r="BHP556" s="154"/>
      <c r="BHQ556" s="154"/>
      <c r="BHR556" s="154"/>
      <c r="BHS556" s="154"/>
      <c r="BHT556" s="154"/>
      <c r="BHU556" s="154"/>
      <c r="BHV556" s="154"/>
      <c r="BHW556" s="154"/>
      <c r="BHX556" s="154"/>
      <c r="BHY556" s="154"/>
      <c r="BHZ556" s="154"/>
      <c r="BIA556" s="154"/>
      <c r="BIB556" s="154"/>
      <c r="BIC556" s="154"/>
      <c r="BID556" s="154"/>
      <c r="BIE556" s="154"/>
      <c r="BIF556" s="154"/>
      <c r="BIG556" s="154"/>
      <c r="BIH556" s="154"/>
      <c r="BII556" s="154"/>
      <c r="BIJ556" s="154"/>
      <c r="BIK556" s="154"/>
      <c r="BIL556" s="154"/>
      <c r="BIM556" s="154"/>
      <c r="BIN556" s="154"/>
      <c r="BIO556" s="154"/>
      <c r="BIP556" s="154"/>
      <c r="BIQ556" s="154"/>
      <c r="BIR556" s="154"/>
      <c r="BIS556" s="154"/>
      <c r="BIT556" s="154"/>
      <c r="BIU556" s="154"/>
      <c r="BIV556" s="154"/>
      <c r="BIW556" s="154"/>
      <c r="BIX556" s="154"/>
      <c r="BIY556" s="154"/>
      <c r="BIZ556" s="154"/>
      <c r="BJA556" s="154"/>
      <c r="BJB556" s="154"/>
      <c r="BJC556" s="154"/>
      <c r="BJD556" s="154"/>
      <c r="BJE556" s="154"/>
      <c r="BJF556" s="154"/>
      <c r="BJG556" s="154"/>
      <c r="BJH556" s="154"/>
      <c r="BJI556" s="154"/>
      <c r="BJJ556" s="154"/>
      <c r="BJK556" s="154"/>
      <c r="BJL556" s="154"/>
      <c r="BJM556" s="154"/>
      <c r="BJN556" s="154"/>
      <c r="BJO556" s="154"/>
      <c r="BJP556" s="154"/>
      <c r="BJQ556" s="154"/>
      <c r="BJR556" s="154"/>
      <c r="BJS556" s="154"/>
      <c r="BJT556" s="154"/>
      <c r="BJU556" s="154"/>
      <c r="BJV556" s="154"/>
      <c r="BJW556" s="154"/>
      <c r="BJX556" s="154"/>
      <c r="BJY556" s="154"/>
      <c r="BJZ556" s="154"/>
      <c r="BKA556" s="154"/>
      <c r="BKB556" s="154"/>
      <c r="BKC556" s="154"/>
      <c r="BKD556" s="154"/>
      <c r="BKE556" s="154"/>
      <c r="BKF556" s="154"/>
      <c r="BKG556" s="154"/>
      <c r="BKH556" s="154"/>
      <c r="BKI556" s="154"/>
      <c r="BKJ556" s="154"/>
      <c r="BKK556" s="154"/>
      <c r="BKL556" s="154"/>
      <c r="BKM556" s="154"/>
      <c r="BKN556" s="154"/>
      <c r="BKO556" s="154"/>
      <c r="BKP556" s="154"/>
      <c r="BKQ556" s="154"/>
      <c r="BKR556" s="154"/>
      <c r="BKS556" s="154"/>
      <c r="BKT556" s="154"/>
      <c r="BKU556" s="154"/>
      <c r="BKV556" s="154"/>
      <c r="BKW556" s="154"/>
      <c r="BKX556" s="154"/>
      <c r="BKY556" s="154"/>
      <c r="BKZ556" s="154"/>
      <c r="BLA556" s="154"/>
      <c r="BLB556" s="154"/>
      <c r="BLC556" s="154"/>
      <c r="BLD556" s="154"/>
      <c r="BLE556" s="154"/>
      <c r="BLF556" s="154"/>
      <c r="BLG556" s="154"/>
      <c r="BLH556" s="154"/>
      <c r="BLI556" s="154"/>
      <c r="BLJ556" s="154"/>
      <c r="BLK556" s="154"/>
      <c r="BLL556" s="154"/>
      <c r="BLM556" s="154"/>
      <c r="BLN556" s="154"/>
      <c r="BLO556" s="154"/>
      <c r="BLP556" s="154"/>
      <c r="BLQ556" s="154"/>
      <c r="BLR556" s="154"/>
      <c r="BLS556" s="154"/>
      <c r="BLT556" s="154"/>
      <c r="BLU556" s="154"/>
      <c r="BLV556" s="154"/>
      <c r="BLW556" s="154"/>
      <c r="BLX556" s="154"/>
      <c r="BLY556" s="154"/>
      <c r="BLZ556" s="154"/>
      <c r="BMA556" s="154"/>
      <c r="BMB556" s="154"/>
      <c r="BMC556" s="154"/>
      <c r="BMD556" s="154"/>
      <c r="BME556" s="154"/>
      <c r="BMF556" s="154"/>
      <c r="BMG556" s="154"/>
      <c r="BMH556" s="154"/>
      <c r="BMI556" s="154"/>
      <c r="BMJ556" s="154"/>
      <c r="BMK556" s="154"/>
      <c r="BML556" s="154"/>
      <c r="BMM556" s="154"/>
      <c r="BMN556" s="154"/>
      <c r="BMO556" s="154"/>
      <c r="BMP556" s="154"/>
      <c r="BMQ556" s="154"/>
      <c r="BMR556" s="154"/>
      <c r="BMS556" s="154"/>
      <c r="BMT556" s="154"/>
      <c r="BMU556" s="154"/>
      <c r="BMV556" s="154"/>
      <c r="BMW556" s="154"/>
      <c r="BMX556" s="154"/>
      <c r="BMY556" s="154"/>
      <c r="BMZ556" s="154"/>
      <c r="BNA556" s="154"/>
      <c r="BNB556" s="154"/>
      <c r="BNC556" s="154"/>
      <c r="BND556" s="154"/>
      <c r="BNE556" s="154"/>
      <c r="BNF556" s="154"/>
      <c r="BNG556" s="154"/>
      <c r="BNH556" s="154"/>
      <c r="BNI556" s="154"/>
      <c r="BNJ556" s="154"/>
      <c r="BNK556" s="154"/>
      <c r="BNL556" s="154"/>
      <c r="BNM556" s="154"/>
      <c r="BNN556" s="154"/>
      <c r="BNO556" s="154"/>
      <c r="BNP556" s="154"/>
      <c r="BNQ556" s="154"/>
      <c r="BNR556" s="154"/>
      <c r="BNS556" s="154"/>
      <c r="BNT556" s="154"/>
      <c r="BNU556" s="154"/>
      <c r="BNV556" s="154"/>
      <c r="BNW556" s="154"/>
      <c r="BNX556" s="154"/>
      <c r="BNY556" s="154"/>
      <c r="BNZ556" s="154"/>
      <c r="BOA556" s="154"/>
      <c r="BOB556" s="154"/>
      <c r="BOC556" s="154"/>
      <c r="BOD556" s="154"/>
      <c r="BOE556" s="154"/>
      <c r="BOF556" s="154"/>
      <c r="BOG556" s="154"/>
      <c r="BOH556" s="154"/>
      <c r="BOI556" s="154"/>
      <c r="BOJ556" s="154"/>
      <c r="BOK556" s="154"/>
      <c r="BOL556" s="154"/>
      <c r="BOM556" s="154"/>
      <c r="BON556" s="154"/>
      <c r="BOO556" s="154"/>
      <c r="BOP556" s="154"/>
      <c r="BOQ556" s="154"/>
      <c r="BOR556" s="154"/>
      <c r="BOS556" s="154"/>
      <c r="BOT556" s="154"/>
      <c r="BOU556" s="154"/>
      <c r="BOV556" s="154"/>
      <c r="BOW556" s="154"/>
      <c r="BOX556" s="154"/>
      <c r="BOY556" s="154"/>
      <c r="BOZ556" s="154"/>
      <c r="BPA556" s="154"/>
      <c r="BPB556" s="154"/>
      <c r="BPC556" s="154"/>
      <c r="BPD556" s="154"/>
      <c r="BPE556" s="154"/>
      <c r="BPF556" s="154"/>
      <c r="BPG556" s="154"/>
      <c r="BPH556" s="154"/>
      <c r="BPI556" s="154"/>
      <c r="BPJ556" s="154"/>
      <c r="BPK556" s="154"/>
      <c r="BPL556" s="154"/>
      <c r="BPM556" s="154"/>
      <c r="BPN556" s="154"/>
      <c r="BPO556" s="154"/>
      <c r="BPP556" s="154"/>
      <c r="BPQ556" s="154"/>
      <c r="BPR556" s="154"/>
      <c r="BPS556" s="154"/>
      <c r="BPT556" s="154"/>
      <c r="BPU556" s="154"/>
      <c r="BPV556" s="154"/>
      <c r="BPW556" s="154"/>
      <c r="BPX556" s="154"/>
      <c r="BPY556" s="154"/>
      <c r="BPZ556" s="154"/>
      <c r="BQA556" s="154"/>
      <c r="BQB556" s="154"/>
      <c r="BQC556" s="154"/>
      <c r="BQD556" s="154"/>
      <c r="BQE556" s="154"/>
      <c r="BQF556" s="154"/>
      <c r="BQG556" s="154"/>
      <c r="BQH556" s="154"/>
      <c r="BQI556" s="154"/>
      <c r="BQJ556" s="154"/>
      <c r="BQK556" s="154"/>
      <c r="BQL556" s="154"/>
      <c r="BQM556" s="154"/>
      <c r="BQN556" s="154"/>
      <c r="BQO556" s="154"/>
      <c r="BQP556" s="154"/>
      <c r="BQQ556" s="154"/>
      <c r="BQR556" s="154"/>
      <c r="BQS556" s="154"/>
      <c r="BQT556" s="154"/>
      <c r="BQU556" s="154"/>
      <c r="BQV556" s="154"/>
      <c r="BQW556" s="154"/>
      <c r="BQX556" s="154"/>
      <c r="BQY556" s="154"/>
      <c r="BQZ556" s="154"/>
      <c r="BRA556" s="154"/>
      <c r="BRB556" s="154"/>
      <c r="BRC556" s="154"/>
      <c r="BRD556" s="154"/>
      <c r="BRE556" s="154"/>
      <c r="BRF556" s="154"/>
      <c r="BRG556" s="154"/>
      <c r="BRH556" s="154"/>
      <c r="BRI556" s="154"/>
      <c r="BRJ556" s="154"/>
      <c r="BRK556" s="154"/>
      <c r="BRL556" s="154"/>
      <c r="BRM556" s="154"/>
      <c r="BRN556" s="154"/>
      <c r="BRO556" s="154"/>
      <c r="BRP556" s="154"/>
      <c r="BRQ556" s="154"/>
      <c r="BRR556" s="154"/>
      <c r="BRS556" s="154"/>
      <c r="BRT556" s="154"/>
      <c r="BRU556" s="154"/>
      <c r="BRV556" s="154"/>
      <c r="BRW556" s="154"/>
      <c r="BRX556" s="154"/>
      <c r="BRY556" s="154"/>
      <c r="BRZ556" s="154"/>
      <c r="BSA556" s="154"/>
      <c r="BSB556" s="154"/>
      <c r="BSC556" s="154"/>
      <c r="BSD556" s="154"/>
      <c r="BSE556" s="154"/>
      <c r="BSF556" s="154"/>
      <c r="BSG556" s="154"/>
      <c r="BSH556" s="154"/>
      <c r="BSI556" s="154"/>
      <c r="BSJ556" s="154"/>
      <c r="BSK556" s="154"/>
      <c r="BSL556" s="154"/>
      <c r="BSM556" s="154"/>
      <c r="BSN556" s="154"/>
      <c r="BSO556" s="154"/>
      <c r="BSP556" s="154"/>
      <c r="BSQ556" s="154"/>
      <c r="BSR556" s="154"/>
      <c r="BSS556" s="154"/>
      <c r="BST556" s="154"/>
      <c r="BSU556" s="154"/>
      <c r="BSV556" s="154"/>
      <c r="BSW556" s="154"/>
      <c r="BSX556" s="154"/>
      <c r="BSY556" s="154"/>
      <c r="BSZ556" s="154"/>
      <c r="BTA556" s="154"/>
      <c r="BTB556" s="154"/>
      <c r="BTC556" s="154"/>
      <c r="BTD556" s="154"/>
      <c r="BTE556" s="154"/>
      <c r="BTF556" s="154"/>
      <c r="BTG556" s="154"/>
      <c r="BTH556" s="154"/>
      <c r="BTI556" s="154"/>
      <c r="BTJ556" s="154"/>
      <c r="BTK556" s="154"/>
      <c r="BTL556" s="154"/>
      <c r="BTM556" s="154"/>
      <c r="BTN556" s="154"/>
      <c r="BTO556" s="154"/>
      <c r="BTP556" s="154"/>
      <c r="BTQ556" s="154"/>
      <c r="BTR556" s="154"/>
      <c r="BTS556" s="154"/>
      <c r="BTT556" s="154"/>
      <c r="BTU556" s="154"/>
      <c r="BTV556" s="154"/>
      <c r="BTW556" s="154"/>
      <c r="BTX556" s="154"/>
      <c r="BTY556" s="154"/>
      <c r="BTZ556" s="154"/>
      <c r="BUA556" s="154"/>
      <c r="BUB556" s="154"/>
      <c r="BUC556" s="154"/>
      <c r="BUD556" s="154"/>
      <c r="BUE556" s="154"/>
      <c r="BUF556" s="154"/>
      <c r="BUG556" s="154"/>
      <c r="BUH556" s="154"/>
      <c r="BUI556" s="154"/>
      <c r="BUJ556" s="154"/>
      <c r="BUK556" s="154"/>
      <c r="BUL556" s="154"/>
      <c r="BUM556" s="154"/>
      <c r="BUN556" s="154"/>
      <c r="BUO556" s="154"/>
      <c r="BUP556" s="154"/>
      <c r="BUQ556" s="154"/>
      <c r="BUR556" s="154"/>
      <c r="BUS556" s="154"/>
      <c r="BUT556" s="154"/>
      <c r="BUU556" s="154"/>
      <c r="BUV556" s="154"/>
      <c r="BUW556" s="154"/>
      <c r="BUX556" s="154"/>
      <c r="BUY556" s="154"/>
      <c r="BUZ556" s="154"/>
      <c r="BVA556" s="154"/>
      <c r="BVB556" s="154"/>
      <c r="BVC556" s="154"/>
      <c r="BVD556" s="154"/>
      <c r="BVE556" s="154"/>
      <c r="BVF556" s="154"/>
      <c r="BVG556" s="154"/>
      <c r="BVH556" s="154"/>
      <c r="BVI556" s="154"/>
      <c r="BVJ556" s="154"/>
      <c r="BVK556" s="154"/>
      <c r="BVL556" s="154"/>
      <c r="BVM556" s="154"/>
      <c r="BVN556" s="154"/>
      <c r="BVO556" s="154"/>
      <c r="BVP556" s="154"/>
      <c r="BVQ556" s="154"/>
      <c r="BVR556" s="154"/>
      <c r="BVS556" s="154"/>
      <c r="BVT556" s="154"/>
      <c r="BVU556" s="154"/>
      <c r="BVV556" s="154"/>
      <c r="BVW556" s="154"/>
      <c r="BVX556" s="154"/>
      <c r="BVY556" s="154"/>
      <c r="BVZ556" s="154"/>
      <c r="BWA556" s="154"/>
      <c r="BWB556" s="154"/>
      <c r="BWC556" s="154"/>
      <c r="BWD556" s="154"/>
      <c r="BWE556" s="154"/>
      <c r="BWF556" s="154"/>
      <c r="BWG556" s="154"/>
      <c r="BWH556" s="154"/>
      <c r="BWI556" s="154"/>
      <c r="BWJ556" s="154"/>
      <c r="BWK556" s="154"/>
      <c r="BWL556" s="154"/>
      <c r="BWM556" s="154"/>
      <c r="BWN556" s="154"/>
      <c r="BWO556" s="154"/>
      <c r="BWP556" s="154"/>
      <c r="BWQ556" s="154"/>
      <c r="BWR556" s="154"/>
      <c r="BWS556" s="154"/>
      <c r="BWT556" s="154"/>
      <c r="BWU556" s="154"/>
      <c r="BWV556" s="154"/>
      <c r="BWW556" s="154"/>
      <c r="BWX556" s="154"/>
      <c r="BWY556" s="154"/>
      <c r="BWZ556" s="154"/>
      <c r="BXA556" s="154"/>
      <c r="BXB556" s="154"/>
      <c r="BXC556" s="154"/>
      <c r="BXD556" s="154"/>
      <c r="BXE556" s="154"/>
      <c r="BXF556" s="154"/>
      <c r="BXG556" s="154"/>
      <c r="BXH556" s="154"/>
      <c r="BXI556" s="154"/>
      <c r="BXJ556" s="154"/>
      <c r="BXK556" s="154"/>
      <c r="BXL556" s="154"/>
      <c r="BXM556" s="154"/>
      <c r="BXN556" s="154"/>
      <c r="BXO556" s="154"/>
      <c r="BXP556" s="154"/>
      <c r="BXQ556" s="154"/>
      <c r="BXR556" s="154"/>
      <c r="BXS556" s="154"/>
      <c r="BXT556" s="154"/>
      <c r="BXU556" s="154"/>
      <c r="BXV556" s="154"/>
      <c r="BXW556" s="154"/>
      <c r="BXX556" s="154"/>
      <c r="BXY556" s="154"/>
      <c r="BXZ556" s="154"/>
      <c r="BYA556" s="154"/>
      <c r="BYB556" s="154"/>
      <c r="BYC556" s="154"/>
      <c r="BYD556" s="154"/>
      <c r="BYE556" s="154"/>
      <c r="BYF556" s="154"/>
      <c r="BYG556" s="154"/>
      <c r="BYH556" s="154"/>
      <c r="BYI556" s="154"/>
      <c r="BYJ556" s="154"/>
      <c r="BYK556" s="154"/>
      <c r="BYL556" s="154"/>
      <c r="BYM556" s="154"/>
      <c r="BYN556" s="154"/>
      <c r="BYO556" s="154"/>
      <c r="BYP556" s="154"/>
      <c r="BYQ556" s="154"/>
      <c r="BYR556" s="154"/>
      <c r="BYS556" s="154"/>
      <c r="BYT556" s="154"/>
      <c r="BYU556" s="154"/>
      <c r="BYV556" s="154"/>
      <c r="BYW556" s="154"/>
      <c r="BYX556" s="154"/>
      <c r="BYY556" s="154"/>
      <c r="BYZ556" s="154"/>
      <c r="BZA556" s="154"/>
      <c r="BZB556" s="154"/>
      <c r="BZC556" s="154"/>
      <c r="BZD556" s="154"/>
      <c r="BZE556" s="154"/>
      <c r="BZF556" s="154"/>
      <c r="BZG556" s="154"/>
      <c r="BZH556" s="154"/>
      <c r="BZI556" s="154"/>
      <c r="BZJ556" s="154"/>
      <c r="BZK556" s="154"/>
      <c r="BZL556" s="154"/>
      <c r="BZM556" s="154"/>
      <c r="BZN556" s="154"/>
      <c r="BZO556" s="154"/>
      <c r="BZP556" s="154"/>
      <c r="BZQ556" s="154"/>
      <c r="BZR556" s="154"/>
      <c r="BZS556" s="154"/>
      <c r="BZT556" s="154"/>
      <c r="BZU556" s="154"/>
      <c r="BZV556" s="154"/>
      <c r="BZW556" s="154"/>
      <c r="BZX556" s="154"/>
      <c r="BZY556" s="154"/>
      <c r="BZZ556" s="154"/>
      <c r="CAA556" s="154"/>
      <c r="CAB556" s="154"/>
      <c r="CAC556" s="154"/>
      <c r="CAD556" s="154"/>
      <c r="CAE556" s="154"/>
      <c r="CAF556" s="154"/>
      <c r="CAG556" s="154"/>
      <c r="CAH556" s="154"/>
      <c r="CAI556" s="154"/>
      <c r="CAJ556" s="154"/>
      <c r="CAK556" s="154"/>
      <c r="CAL556" s="154"/>
      <c r="CAM556" s="154"/>
      <c r="CAN556" s="154"/>
      <c r="CAO556" s="154"/>
      <c r="CAP556" s="154"/>
      <c r="CAQ556" s="154"/>
      <c r="CAR556" s="154"/>
      <c r="CAS556" s="154"/>
      <c r="CAT556" s="154"/>
      <c r="CAU556" s="154"/>
      <c r="CAV556" s="154"/>
      <c r="CAW556" s="154"/>
      <c r="CAX556" s="154"/>
      <c r="CAY556" s="154"/>
      <c r="CAZ556" s="154"/>
      <c r="CBA556" s="154"/>
      <c r="CBB556" s="154"/>
      <c r="CBC556" s="154"/>
      <c r="CBD556" s="154"/>
      <c r="CBE556" s="154"/>
      <c r="CBF556" s="154"/>
      <c r="CBG556" s="154"/>
      <c r="CBH556" s="154"/>
      <c r="CBI556" s="154"/>
      <c r="CBJ556" s="154"/>
      <c r="CBK556" s="154"/>
      <c r="CBL556" s="154"/>
      <c r="CBM556" s="154"/>
      <c r="CBN556" s="154"/>
      <c r="CBO556" s="154"/>
      <c r="CBP556" s="154"/>
      <c r="CBQ556" s="154"/>
      <c r="CBR556" s="154"/>
      <c r="CBS556" s="154"/>
      <c r="CBT556" s="154"/>
      <c r="CBU556" s="154"/>
      <c r="CBV556" s="154"/>
      <c r="CBW556" s="154"/>
      <c r="CBX556" s="154"/>
      <c r="CBY556" s="154"/>
      <c r="CBZ556" s="154"/>
      <c r="CCA556" s="154"/>
      <c r="CCB556" s="154"/>
      <c r="CCC556" s="154"/>
      <c r="CCD556" s="154"/>
      <c r="CCE556" s="154"/>
      <c r="CCF556" s="154"/>
      <c r="CCG556" s="154"/>
      <c r="CCH556" s="154"/>
      <c r="CCI556" s="154"/>
      <c r="CCJ556" s="154"/>
      <c r="CCK556" s="154"/>
      <c r="CCL556" s="154"/>
      <c r="CCM556" s="154"/>
      <c r="CCN556" s="154"/>
      <c r="CCO556" s="154"/>
      <c r="CCP556" s="154"/>
      <c r="CCQ556" s="154"/>
      <c r="CCR556" s="154"/>
      <c r="CCS556" s="154"/>
      <c r="CCT556" s="154"/>
      <c r="CCU556" s="154"/>
      <c r="CCV556" s="154"/>
      <c r="CCW556" s="154"/>
      <c r="CCX556" s="154"/>
      <c r="CCY556" s="154"/>
      <c r="CCZ556" s="154"/>
      <c r="CDA556" s="154"/>
      <c r="CDB556" s="154"/>
      <c r="CDC556" s="154"/>
      <c r="CDD556" s="154"/>
      <c r="CDE556" s="154"/>
      <c r="CDF556" s="154"/>
      <c r="CDG556" s="154"/>
      <c r="CDH556" s="154"/>
      <c r="CDI556" s="154"/>
      <c r="CDJ556" s="154"/>
      <c r="CDK556" s="154"/>
      <c r="CDL556" s="154"/>
      <c r="CDM556" s="154"/>
      <c r="CDN556" s="154"/>
      <c r="CDO556" s="154"/>
      <c r="CDP556" s="154"/>
      <c r="CDQ556" s="154"/>
      <c r="CDR556" s="154"/>
      <c r="CDS556" s="154"/>
      <c r="CDT556" s="154"/>
      <c r="CDU556" s="154"/>
      <c r="CDV556" s="154"/>
      <c r="CDW556" s="154"/>
      <c r="CDX556" s="154"/>
      <c r="CDY556" s="154"/>
      <c r="CDZ556" s="154"/>
      <c r="CEA556" s="154"/>
      <c r="CEB556" s="154"/>
      <c r="CEC556" s="154"/>
      <c r="CED556" s="154"/>
      <c r="CEE556" s="154"/>
      <c r="CEF556" s="154"/>
      <c r="CEG556" s="154"/>
      <c r="CEH556" s="154"/>
      <c r="CEI556" s="154"/>
      <c r="CEJ556" s="154"/>
      <c r="CEK556" s="154"/>
      <c r="CEL556" s="154"/>
      <c r="CEM556" s="154"/>
      <c r="CEN556" s="154"/>
      <c r="CEO556" s="154"/>
      <c r="CEP556" s="154"/>
      <c r="CEQ556" s="154"/>
      <c r="CER556" s="154"/>
      <c r="CES556" s="154"/>
      <c r="CET556" s="154"/>
      <c r="CEU556" s="154"/>
      <c r="CEV556" s="154"/>
      <c r="CEW556" s="154"/>
      <c r="CEX556" s="154"/>
      <c r="CEY556" s="154"/>
      <c r="CEZ556" s="154"/>
      <c r="CFA556" s="154"/>
      <c r="CFB556" s="154"/>
      <c r="CFC556" s="154"/>
      <c r="CFD556" s="154"/>
      <c r="CFE556" s="154"/>
      <c r="CFF556" s="154"/>
      <c r="CFG556" s="154"/>
      <c r="CFH556" s="154"/>
      <c r="CFI556" s="154"/>
      <c r="CFJ556" s="154"/>
      <c r="CFK556" s="154"/>
      <c r="CFL556" s="154"/>
      <c r="CFM556" s="154"/>
      <c r="CFN556" s="154"/>
      <c r="CFO556" s="154"/>
      <c r="CFP556" s="154"/>
      <c r="CFQ556" s="154"/>
      <c r="CFR556" s="154"/>
      <c r="CFS556" s="154"/>
      <c r="CFT556" s="154"/>
      <c r="CFU556" s="154"/>
      <c r="CFV556" s="154"/>
      <c r="CFW556" s="154"/>
      <c r="CFX556" s="154"/>
      <c r="CFY556" s="154"/>
      <c r="CFZ556" s="154"/>
      <c r="CGA556" s="154"/>
      <c r="CGB556" s="154"/>
      <c r="CGC556" s="154"/>
      <c r="CGD556" s="154"/>
      <c r="CGE556" s="154"/>
      <c r="CGF556" s="154"/>
      <c r="CGG556" s="154"/>
      <c r="CGH556" s="154"/>
      <c r="CGI556" s="154"/>
      <c r="CGJ556" s="154"/>
      <c r="CGK556" s="154"/>
      <c r="CGL556" s="154"/>
      <c r="CGM556" s="154"/>
      <c r="CGN556" s="154"/>
      <c r="CGO556" s="154"/>
      <c r="CGP556" s="154"/>
      <c r="CGQ556" s="154"/>
      <c r="CGR556" s="154"/>
      <c r="CGS556" s="154"/>
      <c r="CGT556" s="154"/>
      <c r="CGU556" s="154"/>
      <c r="CGV556" s="154"/>
      <c r="CGW556" s="154"/>
      <c r="CGX556" s="154"/>
      <c r="CGY556" s="154"/>
      <c r="CGZ556" s="154"/>
      <c r="CHA556" s="154"/>
      <c r="CHB556" s="154"/>
      <c r="CHC556" s="154"/>
      <c r="CHD556" s="154"/>
      <c r="CHE556" s="154"/>
      <c r="CHF556" s="154"/>
      <c r="CHG556" s="154"/>
      <c r="CHH556" s="154"/>
      <c r="CHI556" s="154"/>
      <c r="CHJ556" s="154"/>
      <c r="CHK556" s="154"/>
      <c r="CHL556" s="154"/>
      <c r="CHM556" s="154"/>
      <c r="CHN556" s="154"/>
      <c r="CHO556" s="154"/>
      <c r="CHP556" s="154"/>
      <c r="CHQ556" s="154"/>
      <c r="CHR556" s="154"/>
      <c r="CHS556" s="154"/>
      <c r="CHT556" s="154"/>
      <c r="CHU556" s="154"/>
      <c r="CHV556" s="154"/>
      <c r="CHW556" s="154"/>
      <c r="CHX556" s="154"/>
      <c r="CHY556" s="154"/>
      <c r="CHZ556" s="154"/>
      <c r="CIA556" s="154"/>
      <c r="CIB556" s="154"/>
      <c r="CIC556" s="154"/>
      <c r="CID556" s="154"/>
      <c r="CIE556" s="154"/>
      <c r="CIF556" s="154"/>
      <c r="CIG556" s="154"/>
      <c r="CIH556" s="154"/>
      <c r="CII556" s="154"/>
      <c r="CIJ556" s="154"/>
      <c r="CIK556" s="154"/>
      <c r="CIL556" s="154"/>
      <c r="CIM556" s="154"/>
      <c r="CIN556" s="154"/>
      <c r="CIO556" s="154"/>
      <c r="CIP556" s="154"/>
      <c r="CIQ556" s="154"/>
      <c r="CIR556" s="154"/>
      <c r="CIS556" s="154"/>
      <c r="CIT556" s="154"/>
      <c r="CIU556" s="154"/>
      <c r="CIV556" s="154"/>
      <c r="CIW556" s="154"/>
      <c r="CIX556" s="154"/>
      <c r="CIY556" s="154"/>
      <c r="CIZ556" s="154"/>
      <c r="CJA556" s="154"/>
      <c r="CJB556" s="154"/>
      <c r="CJC556" s="154"/>
      <c r="CJD556" s="154"/>
      <c r="CJE556" s="154"/>
      <c r="CJF556" s="154"/>
      <c r="CJG556" s="154"/>
      <c r="CJH556" s="154"/>
      <c r="CJI556" s="154"/>
      <c r="CJJ556" s="154"/>
      <c r="CJK556" s="154"/>
      <c r="CJL556" s="154"/>
      <c r="CJM556" s="154"/>
      <c r="CJN556" s="154"/>
      <c r="CJO556" s="154"/>
      <c r="CJP556" s="154"/>
      <c r="CJQ556" s="154"/>
      <c r="CJR556" s="154"/>
      <c r="CJS556" s="154"/>
      <c r="CJT556" s="154"/>
      <c r="CJU556" s="154"/>
      <c r="CJV556" s="154"/>
      <c r="CJW556" s="154"/>
      <c r="CJX556" s="154"/>
      <c r="CJY556" s="154"/>
      <c r="CJZ556" s="154"/>
      <c r="CKA556" s="154"/>
      <c r="CKB556" s="154"/>
      <c r="CKC556" s="154"/>
      <c r="CKD556" s="154"/>
      <c r="CKE556" s="154"/>
      <c r="CKF556" s="154"/>
      <c r="CKG556" s="154"/>
      <c r="CKH556" s="154"/>
      <c r="CKI556" s="154"/>
      <c r="CKJ556" s="154"/>
      <c r="CKK556" s="154"/>
      <c r="CKL556" s="154"/>
      <c r="CKM556" s="154"/>
      <c r="CKN556" s="154"/>
      <c r="CKO556" s="154"/>
      <c r="CKP556" s="154"/>
      <c r="CKQ556" s="154"/>
      <c r="CKR556" s="154"/>
      <c r="CKS556" s="154"/>
      <c r="CKT556" s="154"/>
      <c r="CKU556" s="154"/>
      <c r="CKV556" s="154"/>
      <c r="CKW556" s="154"/>
      <c r="CKX556" s="154"/>
      <c r="CKY556" s="154"/>
      <c r="CKZ556" s="154"/>
      <c r="CLA556" s="154"/>
      <c r="CLB556" s="154"/>
      <c r="CLC556" s="154"/>
      <c r="CLD556" s="154"/>
      <c r="CLE556" s="154"/>
      <c r="CLF556" s="154"/>
      <c r="CLG556" s="154"/>
      <c r="CLH556" s="154"/>
      <c r="CLI556" s="154"/>
      <c r="CLJ556" s="154"/>
      <c r="CLK556" s="154"/>
      <c r="CLL556" s="154"/>
      <c r="CLM556" s="154"/>
      <c r="CLN556" s="154"/>
      <c r="CLO556" s="154"/>
      <c r="CLP556" s="154"/>
      <c r="CLQ556" s="154"/>
      <c r="CLR556" s="154"/>
      <c r="CLS556" s="154"/>
      <c r="CLT556" s="154"/>
      <c r="CLU556" s="154"/>
      <c r="CLV556" s="154"/>
      <c r="CLW556" s="154"/>
      <c r="CLX556" s="154"/>
      <c r="CLY556" s="154"/>
      <c r="CLZ556" s="154"/>
      <c r="CMA556" s="154"/>
      <c r="CMB556" s="154"/>
      <c r="CMC556" s="154"/>
      <c r="CMD556" s="154"/>
      <c r="CME556" s="154"/>
      <c r="CMF556" s="154"/>
      <c r="CMG556" s="154"/>
      <c r="CMH556" s="154"/>
      <c r="CMI556" s="154"/>
      <c r="CMJ556" s="154"/>
      <c r="CMK556" s="154"/>
      <c r="CML556" s="154"/>
      <c r="CMM556" s="154"/>
      <c r="CMN556" s="154"/>
      <c r="CMO556" s="154"/>
      <c r="CMP556" s="154"/>
      <c r="CMQ556" s="154"/>
      <c r="CMR556" s="154"/>
      <c r="CMS556" s="154"/>
      <c r="CMT556" s="154"/>
      <c r="CMU556" s="154"/>
      <c r="CMV556" s="154"/>
      <c r="CMW556" s="154"/>
      <c r="CMX556" s="154"/>
      <c r="CMY556" s="154"/>
      <c r="CMZ556" s="154"/>
      <c r="CNA556" s="154"/>
      <c r="CNB556" s="154"/>
      <c r="CNC556" s="154"/>
      <c r="CND556" s="154"/>
      <c r="CNE556" s="154"/>
      <c r="CNF556" s="154"/>
      <c r="CNG556" s="154"/>
      <c r="CNH556" s="154"/>
      <c r="CNI556" s="154"/>
      <c r="CNJ556" s="154"/>
      <c r="CNK556" s="154"/>
      <c r="CNL556" s="154"/>
      <c r="CNM556" s="154"/>
      <c r="CNN556" s="154"/>
      <c r="CNO556" s="154"/>
      <c r="CNP556" s="154"/>
      <c r="CNQ556" s="154"/>
      <c r="CNR556" s="154"/>
      <c r="CNS556" s="154"/>
      <c r="CNT556" s="154"/>
      <c r="CNU556" s="154"/>
      <c r="CNV556" s="154"/>
      <c r="CNW556" s="154"/>
      <c r="CNX556" s="154"/>
      <c r="CNY556" s="154"/>
      <c r="CNZ556" s="154"/>
      <c r="COA556" s="154"/>
      <c r="COB556" s="154"/>
      <c r="COC556" s="154"/>
      <c r="COD556" s="154"/>
      <c r="COE556" s="154"/>
      <c r="COF556" s="154"/>
      <c r="COG556" s="154"/>
      <c r="COH556" s="154"/>
      <c r="COI556" s="154"/>
      <c r="COJ556" s="154"/>
      <c r="COK556" s="154"/>
      <c r="COL556" s="154"/>
      <c r="COM556" s="154"/>
      <c r="CON556" s="154"/>
      <c r="COO556" s="154"/>
      <c r="COP556" s="154"/>
      <c r="COQ556" s="154"/>
      <c r="COR556" s="154"/>
      <c r="COS556" s="154"/>
      <c r="COT556" s="154"/>
      <c r="COU556" s="154"/>
      <c r="COV556" s="154"/>
      <c r="COW556" s="154"/>
      <c r="COX556" s="154"/>
      <c r="COY556" s="154"/>
      <c r="COZ556" s="154"/>
      <c r="CPA556" s="154"/>
      <c r="CPB556" s="154"/>
      <c r="CPC556" s="154"/>
      <c r="CPD556" s="154"/>
      <c r="CPE556" s="154"/>
      <c r="CPF556" s="154"/>
      <c r="CPG556" s="154"/>
      <c r="CPH556" s="154"/>
      <c r="CPI556" s="154"/>
      <c r="CPJ556" s="154"/>
      <c r="CPK556" s="154"/>
      <c r="CPL556" s="154"/>
      <c r="CPM556" s="154"/>
      <c r="CPN556" s="154"/>
      <c r="CPO556" s="154"/>
      <c r="CPP556" s="154"/>
      <c r="CPQ556" s="154"/>
      <c r="CPR556" s="154"/>
      <c r="CPS556" s="154"/>
      <c r="CPT556" s="154"/>
      <c r="CPU556" s="154"/>
      <c r="CPV556" s="154"/>
      <c r="CPW556" s="154"/>
      <c r="CPX556" s="154"/>
      <c r="CPY556" s="154"/>
      <c r="CPZ556" s="154"/>
      <c r="CQA556" s="154"/>
      <c r="CQB556" s="154"/>
      <c r="CQC556" s="154"/>
      <c r="CQD556" s="154"/>
      <c r="CQE556" s="154"/>
      <c r="CQF556" s="154"/>
      <c r="CQG556" s="154"/>
      <c r="CQH556" s="154"/>
      <c r="CQI556" s="154"/>
      <c r="CQJ556" s="154"/>
      <c r="CQK556" s="154"/>
      <c r="CQL556" s="154"/>
      <c r="CQM556" s="154"/>
      <c r="CQN556" s="154"/>
      <c r="CQO556" s="154"/>
      <c r="CQP556" s="154"/>
      <c r="CQQ556" s="154"/>
      <c r="CQR556" s="154"/>
      <c r="CQS556" s="154"/>
      <c r="CQT556" s="154"/>
      <c r="CQU556" s="154"/>
      <c r="CQV556" s="154"/>
      <c r="CQW556" s="154"/>
      <c r="CQX556" s="154"/>
      <c r="CQY556" s="154"/>
      <c r="CQZ556" s="154"/>
      <c r="CRA556" s="154"/>
      <c r="CRB556" s="154"/>
      <c r="CRC556" s="154"/>
      <c r="CRD556" s="154"/>
      <c r="CRE556" s="154"/>
      <c r="CRF556" s="154"/>
      <c r="CRG556" s="154"/>
      <c r="CRH556" s="154"/>
      <c r="CRI556" s="154"/>
      <c r="CRJ556" s="154"/>
      <c r="CRK556" s="154"/>
      <c r="CRL556" s="154"/>
      <c r="CRM556" s="154"/>
      <c r="CRN556" s="154"/>
      <c r="CRO556" s="154"/>
      <c r="CRP556" s="154"/>
      <c r="CRQ556" s="154"/>
      <c r="CRR556" s="154"/>
      <c r="CRS556" s="154"/>
      <c r="CRT556" s="154"/>
      <c r="CRU556" s="154"/>
      <c r="CRV556" s="154"/>
      <c r="CRW556" s="154"/>
      <c r="CRX556" s="154"/>
      <c r="CRY556" s="154"/>
      <c r="CRZ556" s="154"/>
      <c r="CSA556" s="154"/>
      <c r="CSB556" s="154"/>
      <c r="CSC556" s="154"/>
      <c r="CSD556" s="154"/>
      <c r="CSE556" s="154"/>
      <c r="CSF556" s="154"/>
      <c r="CSG556" s="154"/>
      <c r="CSH556" s="154"/>
      <c r="CSI556" s="154"/>
      <c r="CSJ556" s="154"/>
      <c r="CSK556" s="154"/>
      <c r="CSL556" s="154"/>
      <c r="CSM556" s="154"/>
      <c r="CSN556" s="154"/>
      <c r="CSO556" s="154"/>
      <c r="CSP556" s="154"/>
      <c r="CSQ556" s="154"/>
      <c r="CSR556" s="154"/>
      <c r="CSS556" s="154"/>
      <c r="CST556" s="154"/>
      <c r="CSU556" s="154"/>
      <c r="CSV556" s="154"/>
      <c r="CSW556" s="154"/>
      <c r="CSX556" s="154"/>
      <c r="CSY556" s="154"/>
      <c r="CSZ556" s="154"/>
      <c r="CTA556" s="154"/>
      <c r="CTB556" s="154"/>
      <c r="CTC556" s="154"/>
      <c r="CTD556" s="154"/>
      <c r="CTE556" s="154"/>
      <c r="CTF556" s="154"/>
      <c r="CTG556" s="154"/>
      <c r="CTH556" s="154"/>
      <c r="CTI556" s="154"/>
      <c r="CTJ556" s="154"/>
      <c r="CTK556" s="154"/>
      <c r="CTL556" s="154"/>
      <c r="CTM556" s="154"/>
      <c r="CTN556" s="154"/>
      <c r="CTO556" s="154"/>
      <c r="CTP556" s="154"/>
      <c r="CTQ556" s="154"/>
      <c r="CTR556" s="154"/>
      <c r="CTS556" s="154"/>
      <c r="CTT556" s="154"/>
      <c r="CTU556" s="154"/>
      <c r="CTV556" s="154"/>
      <c r="CTW556" s="154"/>
      <c r="CTX556" s="154"/>
      <c r="CTY556" s="154"/>
      <c r="CTZ556" s="154"/>
      <c r="CUA556" s="154"/>
      <c r="CUB556" s="154"/>
      <c r="CUC556" s="154"/>
      <c r="CUD556" s="154"/>
      <c r="CUE556" s="154"/>
      <c r="CUF556" s="154"/>
      <c r="CUG556" s="154"/>
      <c r="CUH556" s="154"/>
      <c r="CUI556" s="154"/>
      <c r="CUJ556" s="154"/>
      <c r="CUK556" s="154"/>
      <c r="CUL556" s="154"/>
      <c r="CUM556" s="154"/>
      <c r="CUN556" s="154"/>
      <c r="CUO556" s="154"/>
      <c r="CUP556" s="154"/>
      <c r="CUQ556" s="154"/>
      <c r="CUR556" s="154"/>
      <c r="CUS556" s="154"/>
      <c r="CUT556" s="154"/>
      <c r="CUU556" s="154"/>
      <c r="CUV556" s="154"/>
      <c r="CUW556" s="154"/>
      <c r="CUX556" s="154"/>
      <c r="CUY556" s="154"/>
      <c r="CUZ556" s="154"/>
      <c r="CVA556" s="154"/>
      <c r="CVB556" s="154"/>
      <c r="CVC556" s="154"/>
      <c r="CVD556" s="154"/>
      <c r="CVE556" s="154"/>
      <c r="CVF556" s="154"/>
      <c r="CVG556" s="154"/>
      <c r="CVH556" s="154"/>
      <c r="CVI556" s="154"/>
      <c r="CVJ556" s="154"/>
      <c r="CVK556" s="154"/>
      <c r="CVL556" s="154"/>
      <c r="CVM556" s="154"/>
      <c r="CVN556" s="154"/>
      <c r="CVO556" s="154"/>
      <c r="CVP556" s="154"/>
      <c r="CVQ556" s="154"/>
      <c r="CVR556" s="154"/>
      <c r="CVS556" s="154"/>
      <c r="CVT556" s="154"/>
      <c r="CVU556" s="154"/>
      <c r="CVV556" s="154"/>
      <c r="CVW556" s="154"/>
      <c r="CVX556" s="154"/>
      <c r="CVY556" s="154"/>
      <c r="CVZ556" s="154"/>
      <c r="CWA556" s="154"/>
      <c r="CWB556" s="154"/>
      <c r="CWC556" s="154"/>
      <c r="CWD556" s="154"/>
      <c r="CWE556" s="154"/>
      <c r="CWF556" s="154"/>
      <c r="CWG556" s="154"/>
      <c r="CWH556" s="154"/>
      <c r="CWI556" s="154"/>
      <c r="CWJ556" s="154"/>
      <c r="CWK556" s="154"/>
      <c r="CWL556" s="154"/>
      <c r="CWM556" s="154"/>
      <c r="CWN556" s="154"/>
      <c r="CWO556" s="154"/>
      <c r="CWP556" s="154"/>
      <c r="CWQ556" s="154"/>
      <c r="CWR556" s="154"/>
      <c r="CWS556" s="154"/>
      <c r="CWT556" s="154"/>
      <c r="CWU556" s="154"/>
      <c r="CWV556" s="154"/>
      <c r="CWW556" s="154"/>
      <c r="CWX556" s="154"/>
      <c r="CWY556" s="154"/>
      <c r="CWZ556" s="154"/>
      <c r="CXA556" s="154"/>
      <c r="CXB556" s="154"/>
      <c r="CXC556" s="154"/>
      <c r="CXD556" s="154"/>
      <c r="CXE556" s="154"/>
      <c r="CXF556" s="154"/>
      <c r="CXG556" s="154"/>
      <c r="CXH556" s="154"/>
      <c r="CXI556" s="154"/>
      <c r="CXJ556" s="154"/>
      <c r="CXK556" s="154"/>
      <c r="CXL556" s="154"/>
      <c r="CXM556" s="154"/>
      <c r="CXN556" s="154"/>
      <c r="CXO556" s="154"/>
      <c r="CXP556" s="154"/>
      <c r="CXQ556" s="154"/>
      <c r="CXR556" s="154"/>
      <c r="CXS556" s="154"/>
      <c r="CXT556" s="154"/>
      <c r="CXU556" s="154"/>
      <c r="CXV556" s="154"/>
      <c r="CXW556" s="154"/>
      <c r="CXX556" s="154"/>
      <c r="CXY556" s="154"/>
      <c r="CXZ556" s="154"/>
      <c r="CYA556" s="154"/>
      <c r="CYB556" s="154"/>
      <c r="CYC556" s="154"/>
      <c r="CYD556" s="154"/>
      <c r="CYE556" s="154"/>
      <c r="CYF556" s="154"/>
      <c r="CYG556" s="154"/>
      <c r="CYH556" s="154"/>
      <c r="CYI556" s="154"/>
      <c r="CYJ556" s="154"/>
      <c r="CYK556" s="154"/>
      <c r="CYL556" s="154"/>
      <c r="CYM556" s="154"/>
      <c r="CYN556" s="154"/>
      <c r="CYO556" s="154"/>
      <c r="CYP556" s="154"/>
      <c r="CYQ556" s="154"/>
      <c r="CYR556" s="154"/>
      <c r="CYS556" s="154"/>
      <c r="CYT556" s="154"/>
      <c r="CYU556" s="154"/>
      <c r="CYV556" s="154"/>
      <c r="CYW556" s="154"/>
      <c r="CYX556" s="154"/>
      <c r="CYY556" s="154"/>
      <c r="CYZ556" s="154"/>
      <c r="CZA556" s="154"/>
      <c r="CZB556" s="154"/>
      <c r="CZC556" s="154"/>
      <c r="CZD556" s="154"/>
      <c r="CZE556" s="154"/>
      <c r="CZF556" s="154"/>
      <c r="CZG556" s="154"/>
      <c r="CZH556" s="154"/>
      <c r="CZI556" s="154"/>
      <c r="CZJ556" s="154"/>
      <c r="CZK556" s="154"/>
      <c r="CZL556" s="154"/>
      <c r="CZM556" s="154"/>
      <c r="CZN556" s="154"/>
      <c r="CZO556" s="154"/>
      <c r="CZP556" s="154"/>
      <c r="CZQ556" s="154"/>
      <c r="CZR556" s="154"/>
      <c r="CZS556" s="154"/>
      <c r="CZT556" s="154"/>
      <c r="CZU556" s="154"/>
      <c r="CZV556" s="154"/>
      <c r="CZW556" s="154"/>
      <c r="CZX556" s="154"/>
      <c r="CZY556" s="154"/>
      <c r="CZZ556" s="154"/>
      <c r="DAA556" s="154"/>
      <c r="DAB556" s="154"/>
      <c r="DAC556" s="154"/>
      <c r="DAD556" s="154"/>
      <c r="DAE556" s="154"/>
      <c r="DAF556" s="154"/>
      <c r="DAG556" s="154"/>
      <c r="DAH556" s="154"/>
      <c r="DAI556" s="154"/>
      <c r="DAJ556" s="154"/>
      <c r="DAK556" s="154"/>
      <c r="DAL556" s="154"/>
      <c r="DAM556" s="154"/>
      <c r="DAN556" s="154"/>
      <c r="DAO556" s="154"/>
      <c r="DAP556" s="154"/>
      <c r="DAQ556" s="154"/>
      <c r="DAR556" s="154"/>
      <c r="DAS556" s="154"/>
      <c r="DAT556" s="154"/>
      <c r="DAU556" s="154"/>
      <c r="DAV556" s="154"/>
      <c r="DAW556" s="154"/>
      <c r="DAX556" s="154"/>
      <c r="DAY556" s="154"/>
      <c r="DAZ556" s="154"/>
      <c r="DBA556" s="154"/>
      <c r="DBB556" s="154"/>
      <c r="DBC556" s="154"/>
      <c r="DBD556" s="154"/>
      <c r="DBE556" s="154"/>
      <c r="DBF556" s="154"/>
      <c r="DBG556" s="154"/>
      <c r="DBH556" s="154"/>
      <c r="DBI556" s="154"/>
      <c r="DBJ556" s="154"/>
      <c r="DBK556" s="154"/>
      <c r="DBL556" s="154"/>
      <c r="DBM556" s="154"/>
      <c r="DBN556" s="154"/>
      <c r="DBO556" s="154"/>
      <c r="DBP556" s="154"/>
      <c r="DBQ556" s="154"/>
      <c r="DBR556" s="154"/>
      <c r="DBS556" s="154"/>
      <c r="DBT556" s="154"/>
      <c r="DBU556" s="154"/>
      <c r="DBV556" s="154"/>
      <c r="DBW556" s="154"/>
      <c r="DBX556" s="154"/>
      <c r="DBY556" s="154"/>
      <c r="DBZ556" s="154"/>
      <c r="DCA556" s="154"/>
      <c r="DCB556" s="154"/>
      <c r="DCC556" s="154"/>
      <c r="DCD556" s="154"/>
      <c r="DCE556" s="154"/>
      <c r="DCF556" s="154"/>
      <c r="DCG556" s="154"/>
      <c r="DCH556" s="154"/>
      <c r="DCI556" s="154"/>
      <c r="DCJ556" s="154"/>
      <c r="DCK556" s="154"/>
      <c r="DCL556" s="154"/>
      <c r="DCM556" s="154"/>
      <c r="DCN556" s="154"/>
      <c r="DCO556" s="154"/>
      <c r="DCP556" s="154"/>
      <c r="DCQ556" s="154"/>
      <c r="DCR556" s="154"/>
      <c r="DCS556" s="154"/>
      <c r="DCT556" s="154"/>
      <c r="DCU556" s="154"/>
      <c r="DCV556" s="154"/>
      <c r="DCW556" s="154"/>
      <c r="DCX556" s="154"/>
      <c r="DCY556" s="154"/>
      <c r="DCZ556" s="154"/>
      <c r="DDA556" s="154"/>
      <c r="DDB556" s="154"/>
      <c r="DDC556" s="154"/>
      <c r="DDD556" s="154"/>
      <c r="DDE556" s="154"/>
      <c r="DDF556" s="154"/>
      <c r="DDG556" s="154"/>
      <c r="DDH556" s="154"/>
      <c r="DDI556" s="154"/>
      <c r="DDJ556" s="154"/>
      <c r="DDK556" s="154"/>
      <c r="DDL556" s="154"/>
      <c r="DDM556" s="154"/>
      <c r="DDN556" s="154"/>
      <c r="DDO556" s="154"/>
      <c r="DDP556" s="154"/>
      <c r="DDQ556" s="154"/>
      <c r="DDR556" s="154"/>
      <c r="DDS556" s="154"/>
      <c r="DDT556" s="154"/>
      <c r="DDU556" s="154"/>
      <c r="DDV556" s="154"/>
      <c r="DDW556" s="154"/>
      <c r="DDX556" s="154"/>
      <c r="DDY556" s="154"/>
      <c r="DDZ556" s="154"/>
      <c r="DEA556" s="154"/>
      <c r="DEB556" s="154"/>
      <c r="DEC556" s="154"/>
      <c r="DED556" s="154"/>
      <c r="DEE556" s="154"/>
      <c r="DEF556" s="154"/>
      <c r="DEG556" s="154"/>
      <c r="DEH556" s="154"/>
      <c r="DEI556" s="154"/>
      <c r="DEJ556" s="154"/>
      <c r="DEK556" s="154"/>
      <c r="DEL556" s="154"/>
      <c r="DEM556" s="154"/>
      <c r="DEN556" s="154"/>
      <c r="DEO556" s="154"/>
      <c r="DEP556" s="154"/>
      <c r="DEQ556" s="154"/>
      <c r="DER556" s="154"/>
      <c r="DES556" s="154"/>
      <c r="DET556" s="154"/>
      <c r="DEU556" s="154"/>
      <c r="DEV556" s="154"/>
      <c r="DEW556" s="154"/>
      <c r="DEX556" s="154"/>
      <c r="DEY556" s="154"/>
      <c r="DEZ556" s="154"/>
      <c r="DFA556" s="154"/>
      <c r="DFB556" s="154"/>
      <c r="DFC556" s="154"/>
      <c r="DFD556" s="154"/>
      <c r="DFE556" s="154"/>
      <c r="DFF556" s="154"/>
      <c r="DFG556" s="154"/>
      <c r="DFH556" s="154"/>
      <c r="DFI556" s="154"/>
      <c r="DFJ556" s="154"/>
      <c r="DFK556" s="154"/>
      <c r="DFL556" s="154"/>
      <c r="DFM556" s="154"/>
      <c r="DFN556" s="154"/>
      <c r="DFO556" s="154"/>
      <c r="DFP556" s="154"/>
      <c r="DFQ556" s="154"/>
      <c r="DFR556" s="154"/>
      <c r="DFS556" s="154"/>
      <c r="DFT556" s="154"/>
      <c r="DFU556" s="154"/>
      <c r="DFV556" s="154"/>
      <c r="DFW556" s="154"/>
      <c r="DFX556" s="154"/>
      <c r="DFY556" s="154"/>
      <c r="DFZ556" s="154"/>
      <c r="DGA556" s="154"/>
      <c r="DGB556" s="154"/>
      <c r="DGC556" s="154"/>
      <c r="DGD556" s="154"/>
      <c r="DGE556" s="154"/>
      <c r="DGF556" s="154"/>
      <c r="DGG556" s="154"/>
      <c r="DGH556" s="154"/>
      <c r="DGI556" s="154"/>
      <c r="DGJ556" s="154"/>
      <c r="DGK556" s="154"/>
      <c r="DGL556" s="154"/>
      <c r="DGM556" s="154"/>
      <c r="DGN556" s="154"/>
      <c r="DGO556" s="154"/>
      <c r="DGP556" s="154"/>
      <c r="DGQ556" s="154"/>
      <c r="DGR556" s="154"/>
      <c r="DGS556" s="154"/>
      <c r="DGT556" s="154"/>
      <c r="DGU556" s="154"/>
      <c r="DGV556" s="154"/>
      <c r="DGW556" s="154"/>
      <c r="DGX556" s="154"/>
      <c r="DGY556" s="154"/>
      <c r="DGZ556" s="154"/>
      <c r="DHA556" s="154"/>
      <c r="DHB556" s="154"/>
      <c r="DHC556" s="154"/>
      <c r="DHD556" s="154"/>
      <c r="DHE556" s="154"/>
      <c r="DHF556" s="154"/>
      <c r="DHG556" s="154"/>
      <c r="DHH556" s="154"/>
      <c r="DHI556" s="154"/>
      <c r="DHJ556" s="154"/>
      <c r="DHK556" s="154"/>
      <c r="DHL556" s="154"/>
      <c r="DHM556" s="154"/>
      <c r="DHN556" s="154"/>
      <c r="DHO556" s="154"/>
      <c r="DHP556" s="154"/>
      <c r="DHQ556" s="154"/>
      <c r="DHR556" s="154"/>
      <c r="DHS556" s="154"/>
      <c r="DHT556" s="154"/>
      <c r="DHU556" s="154"/>
      <c r="DHV556" s="154"/>
      <c r="DHW556" s="154"/>
      <c r="DHX556" s="154"/>
      <c r="DHY556" s="154"/>
      <c r="DHZ556" s="154"/>
      <c r="DIA556" s="154"/>
      <c r="DIB556" s="154"/>
      <c r="DIC556" s="154"/>
      <c r="DID556" s="154"/>
      <c r="DIE556" s="154"/>
      <c r="DIF556" s="154"/>
      <c r="DIG556" s="154"/>
      <c r="DIH556" s="154"/>
      <c r="DII556" s="154"/>
      <c r="DIJ556" s="154"/>
      <c r="DIK556" s="154"/>
      <c r="DIL556" s="154"/>
      <c r="DIM556" s="154"/>
      <c r="DIN556" s="154"/>
      <c r="DIO556" s="154"/>
      <c r="DIP556" s="154"/>
      <c r="DIQ556" s="154"/>
      <c r="DIR556" s="154"/>
      <c r="DIS556" s="154"/>
      <c r="DIT556" s="154"/>
      <c r="DIU556" s="154"/>
      <c r="DIV556" s="154"/>
      <c r="DIW556" s="154"/>
      <c r="DIX556" s="154"/>
      <c r="DIY556" s="154"/>
      <c r="DIZ556" s="154"/>
      <c r="DJA556" s="154"/>
      <c r="DJB556" s="154"/>
      <c r="DJC556" s="154"/>
      <c r="DJD556" s="154"/>
      <c r="DJE556" s="154"/>
      <c r="DJF556" s="154"/>
      <c r="DJG556" s="154"/>
      <c r="DJH556" s="154"/>
      <c r="DJI556" s="154"/>
      <c r="DJJ556" s="154"/>
      <c r="DJK556" s="154"/>
      <c r="DJL556" s="154"/>
      <c r="DJM556" s="154"/>
      <c r="DJN556" s="154"/>
      <c r="DJO556" s="154"/>
      <c r="DJP556" s="154"/>
      <c r="DJQ556" s="154"/>
      <c r="DJR556" s="154"/>
      <c r="DJS556" s="154"/>
      <c r="DJT556" s="154"/>
      <c r="DJU556" s="154"/>
      <c r="DJV556" s="154"/>
      <c r="DJW556" s="154"/>
      <c r="DJX556" s="154"/>
      <c r="DJY556" s="154"/>
      <c r="DJZ556" s="154"/>
      <c r="DKA556" s="154"/>
      <c r="DKB556" s="154"/>
      <c r="DKC556" s="154"/>
      <c r="DKD556" s="154"/>
      <c r="DKE556" s="154"/>
      <c r="DKF556" s="154"/>
      <c r="DKG556" s="154"/>
      <c r="DKH556" s="154"/>
      <c r="DKI556" s="154"/>
      <c r="DKJ556" s="154"/>
      <c r="DKK556" s="154"/>
      <c r="DKL556" s="154"/>
      <c r="DKM556" s="154"/>
      <c r="DKN556" s="154"/>
      <c r="DKO556" s="154"/>
      <c r="DKP556" s="154"/>
      <c r="DKQ556" s="154"/>
      <c r="DKR556" s="154"/>
      <c r="DKS556" s="154"/>
      <c r="DKT556" s="154"/>
      <c r="DKU556" s="154"/>
      <c r="DKV556" s="154"/>
      <c r="DKW556" s="154"/>
      <c r="DKX556" s="154"/>
      <c r="DKY556" s="154"/>
      <c r="DKZ556" s="154"/>
      <c r="DLA556" s="154"/>
      <c r="DLB556" s="154"/>
      <c r="DLC556" s="154"/>
      <c r="DLD556" s="154"/>
      <c r="DLE556" s="154"/>
      <c r="DLF556" s="154"/>
      <c r="DLG556" s="154"/>
      <c r="DLH556" s="154"/>
      <c r="DLI556" s="154"/>
      <c r="DLJ556" s="154"/>
      <c r="DLK556" s="154"/>
      <c r="DLL556" s="154"/>
      <c r="DLM556" s="154"/>
      <c r="DLN556" s="154"/>
      <c r="DLO556" s="154"/>
      <c r="DLP556" s="154"/>
      <c r="DLQ556" s="154"/>
      <c r="DLR556" s="154"/>
      <c r="DLS556" s="154"/>
      <c r="DLT556" s="154"/>
      <c r="DLU556" s="154"/>
      <c r="DLV556" s="154"/>
      <c r="DLW556" s="154"/>
      <c r="DLX556" s="154"/>
      <c r="DLY556" s="154"/>
      <c r="DLZ556" s="154"/>
      <c r="DMA556" s="154"/>
      <c r="DMB556" s="154"/>
      <c r="DMC556" s="154"/>
      <c r="DMD556" s="154"/>
      <c r="DME556" s="154"/>
      <c r="DMF556" s="154"/>
      <c r="DMG556" s="154"/>
      <c r="DMH556" s="154"/>
      <c r="DMI556" s="154"/>
      <c r="DMJ556" s="154"/>
      <c r="DMK556" s="154"/>
      <c r="DML556" s="154"/>
      <c r="DMM556" s="154"/>
      <c r="DMN556" s="154"/>
      <c r="DMO556" s="154"/>
      <c r="DMP556" s="154"/>
      <c r="DMQ556" s="154"/>
      <c r="DMR556" s="154"/>
      <c r="DMS556" s="154"/>
      <c r="DMT556" s="154"/>
      <c r="DMU556" s="154"/>
      <c r="DMV556" s="154"/>
      <c r="DMW556" s="154"/>
      <c r="DMX556" s="154"/>
      <c r="DMY556" s="154"/>
      <c r="DMZ556" s="154"/>
      <c r="DNA556" s="154"/>
      <c r="DNB556" s="154"/>
      <c r="DNC556" s="154"/>
      <c r="DND556" s="154"/>
      <c r="DNE556" s="154"/>
      <c r="DNF556" s="154"/>
      <c r="DNG556" s="154"/>
      <c r="DNH556" s="154"/>
      <c r="DNI556" s="154"/>
      <c r="DNJ556" s="154"/>
      <c r="DNK556" s="154"/>
      <c r="DNL556" s="154"/>
      <c r="DNM556" s="154"/>
      <c r="DNN556" s="154"/>
      <c r="DNO556" s="154"/>
      <c r="DNP556" s="154"/>
      <c r="DNQ556" s="154"/>
      <c r="DNR556" s="154"/>
      <c r="DNS556" s="154"/>
      <c r="DNT556" s="154"/>
      <c r="DNU556" s="154"/>
      <c r="DNV556" s="154"/>
      <c r="DNW556" s="154"/>
      <c r="DNX556" s="154"/>
      <c r="DNY556" s="154"/>
      <c r="DNZ556" s="154"/>
      <c r="DOA556" s="154"/>
      <c r="DOB556" s="154"/>
      <c r="DOC556" s="154"/>
      <c r="DOD556" s="154"/>
      <c r="DOE556" s="154"/>
      <c r="DOF556" s="154"/>
      <c r="DOG556" s="154"/>
      <c r="DOH556" s="154"/>
      <c r="DOI556" s="154"/>
      <c r="DOJ556" s="154"/>
      <c r="DOK556" s="154"/>
      <c r="DOL556" s="154"/>
      <c r="DOM556" s="154"/>
      <c r="DON556" s="154"/>
      <c r="DOO556" s="154"/>
      <c r="DOP556" s="154"/>
      <c r="DOQ556" s="154"/>
      <c r="DOR556" s="154"/>
      <c r="DOS556" s="154"/>
      <c r="DOT556" s="154"/>
      <c r="DOU556" s="154"/>
      <c r="DOV556" s="154"/>
      <c r="DOW556" s="154"/>
      <c r="DOX556" s="154"/>
      <c r="DOY556" s="154"/>
      <c r="DOZ556" s="154"/>
      <c r="DPA556" s="154"/>
      <c r="DPB556" s="154"/>
      <c r="DPC556" s="154"/>
      <c r="DPD556" s="154"/>
      <c r="DPE556" s="154"/>
      <c r="DPF556" s="154"/>
      <c r="DPG556" s="154"/>
      <c r="DPH556" s="154"/>
      <c r="DPI556" s="154"/>
      <c r="DPJ556" s="154"/>
      <c r="DPK556" s="154"/>
      <c r="DPL556" s="154"/>
      <c r="DPM556" s="154"/>
      <c r="DPN556" s="154"/>
      <c r="DPO556" s="154"/>
      <c r="DPP556" s="154"/>
      <c r="DPQ556" s="154"/>
      <c r="DPR556" s="154"/>
      <c r="DPS556" s="154"/>
      <c r="DPT556" s="154"/>
      <c r="DPU556" s="154"/>
      <c r="DPV556" s="154"/>
      <c r="DPW556" s="154"/>
      <c r="DPX556" s="154"/>
      <c r="DPY556" s="154"/>
      <c r="DPZ556" s="154"/>
      <c r="DQA556" s="154"/>
      <c r="DQB556" s="154"/>
      <c r="DQC556" s="154"/>
      <c r="DQD556" s="154"/>
      <c r="DQE556" s="154"/>
      <c r="DQF556" s="154"/>
      <c r="DQG556" s="154"/>
      <c r="DQH556" s="154"/>
      <c r="DQI556" s="154"/>
      <c r="DQJ556" s="154"/>
      <c r="DQK556" s="154"/>
      <c r="DQL556" s="154"/>
      <c r="DQM556" s="154"/>
      <c r="DQN556" s="154"/>
      <c r="DQO556" s="154"/>
      <c r="DQP556" s="154"/>
      <c r="DQQ556" s="154"/>
      <c r="DQR556" s="154"/>
      <c r="DQS556" s="154"/>
      <c r="DQT556" s="154"/>
      <c r="DQU556" s="154"/>
      <c r="DQV556" s="154"/>
      <c r="DQW556" s="154"/>
      <c r="DQX556" s="154"/>
      <c r="DQY556" s="154"/>
      <c r="DQZ556" s="154"/>
      <c r="DRA556" s="154"/>
      <c r="DRB556" s="154"/>
      <c r="DRC556" s="154"/>
      <c r="DRD556" s="154"/>
      <c r="DRE556" s="154"/>
      <c r="DRF556" s="154"/>
      <c r="DRG556" s="154"/>
      <c r="DRH556" s="154"/>
      <c r="DRI556" s="154"/>
      <c r="DRJ556" s="154"/>
      <c r="DRK556" s="154"/>
      <c r="DRL556" s="154"/>
      <c r="DRM556" s="154"/>
      <c r="DRN556" s="154"/>
      <c r="DRO556" s="154"/>
      <c r="DRP556" s="154"/>
      <c r="DRQ556" s="154"/>
      <c r="DRR556" s="154"/>
      <c r="DRS556" s="154"/>
      <c r="DRT556" s="154"/>
      <c r="DRU556" s="154"/>
      <c r="DRV556" s="154"/>
      <c r="DRW556" s="154"/>
      <c r="DRX556" s="154"/>
      <c r="DRY556" s="154"/>
      <c r="DRZ556" s="154"/>
      <c r="DSA556" s="154"/>
      <c r="DSB556" s="154"/>
      <c r="DSC556" s="154"/>
      <c r="DSD556" s="154"/>
      <c r="DSE556" s="154"/>
      <c r="DSF556" s="154"/>
      <c r="DSG556" s="154"/>
      <c r="DSH556" s="154"/>
      <c r="DSI556" s="154"/>
      <c r="DSJ556" s="154"/>
      <c r="DSK556" s="154"/>
      <c r="DSL556" s="154"/>
      <c r="DSM556" s="154"/>
      <c r="DSN556" s="154"/>
      <c r="DSO556" s="154"/>
      <c r="DSP556" s="154"/>
      <c r="DSQ556" s="154"/>
      <c r="DSR556" s="154"/>
      <c r="DSS556" s="154"/>
      <c r="DST556" s="154"/>
      <c r="DSU556" s="154"/>
      <c r="DSV556" s="154"/>
      <c r="DSW556" s="154"/>
      <c r="DSX556" s="154"/>
      <c r="DSY556" s="154"/>
      <c r="DSZ556" s="154"/>
      <c r="DTA556" s="154"/>
      <c r="DTB556" s="154"/>
      <c r="DTC556" s="154"/>
      <c r="DTD556" s="154"/>
      <c r="DTE556" s="154"/>
      <c r="DTF556" s="154"/>
      <c r="DTG556" s="154"/>
      <c r="DTH556" s="154"/>
      <c r="DTI556" s="154"/>
      <c r="DTJ556" s="154"/>
      <c r="DTK556" s="154"/>
      <c r="DTL556" s="154"/>
      <c r="DTM556" s="154"/>
      <c r="DTN556" s="154"/>
      <c r="DTO556" s="154"/>
      <c r="DTP556" s="154"/>
      <c r="DTQ556" s="154"/>
      <c r="DTR556" s="154"/>
      <c r="DTS556" s="154"/>
      <c r="DTT556" s="154"/>
      <c r="DTU556" s="154"/>
      <c r="DTV556" s="154"/>
      <c r="DTW556" s="154"/>
      <c r="DTX556" s="154"/>
      <c r="DTY556" s="154"/>
      <c r="DTZ556" s="154"/>
      <c r="DUA556" s="154"/>
      <c r="DUB556" s="154"/>
      <c r="DUC556" s="154"/>
      <c r="DUD556" s="154"/>
      <c r="DUE556" s="154"/>
      <c r="DUF556" s="154"/>
      <c r="DUG556" s="154"/>
      <c r="DUH556" s="154"/>
      <c r="DUI556" s="154"/>
      <c r="DUJ556" s="154"/>
      <c r="DUK556" s="154"/>
      <c r="DUL556" s="154"/>
      <c r="DUM556" s="154"/>
      <c r="DUN556" s="154"/>
      <c r="DUO556" s="154"/>
      <c r="DUP556" s="154"/>
      <c r="DUQ556" s="154"/>
      <c r="DUR556" s="154"/>
      <c r="DUS556" s="154"/>
      <c r="DUT556" s="154"/>
      <c r="DUU556" s="154"/>
      <c r="DUV556" s="154"/>
      <c r="DUW556" s="154"/>
      <c r="DUX556" s="154"/>
      <c r="DUY556" s="154"/>
      <c r="DUZ556" s="154"/>
      <c r="DVA556" s="154"/>
      <c r="DVB556" s="154"/>
      <c r="DVC556" s="154"/>
      <c r="DVD556" s="154"/>
      <c r="DVE556" s="154"/>
      <c r="DVF556" s="154"/>
      <c r="DVG556" s="154"/>
      <c r="DVH556" s="154"/>
      <c r="DVI556" s="154"/>
      <c r="DVJ556" s="154"/>
      <c r="DVK556" s="154"/>
      <c r="DVL556" s="154"/>
      <c r="DVM556" s="154"/>
      <c r="DVN556" s="154"/>
      <c r="DVO556" s="154"/>
      <c r="DVP556" s="154"/>
      <c r="DVQ556" s="154"/>
      <c r="DVR556" s="154"/>
      <c r="DVS556" s="154"/>
      <c r="DVT556" s="154"/>
      <c r="DVU556" s="154"/>
      <c r="DVV556" s="154"/>
      <c r="DVW556" s="154"/>
      <c r="DVX556" s="154"/>
      <c r="DVY556" s="154"/>
      <c r="DVZ556" s="154"/>
      <c r="DWA556" s="154"/>
      <c r="DWB556" s="154"/>
      <c r="DWC556" s="154"/>
      <c r="DWD556" s="154"/>
      <c r="DWE556" s="154"/>
      <c r="DWF556" s="154"/>
      <c r="DWG556" s="154"/>
      <c r="DWH556" s="154"/>
      <c r="DWI556" s="154"/>
      <c r="DWJ556" s="154"/>
      <c r="DWK556" s="154"/>
      <c r="DWL556" s="154"/>
      <c r="DWM556" s="154"/>
      <c r="DWN556" s="154"/>
      <c r="DWO556" s="154"/>
      <c r="DWP556" s="154"/>
      <c r="DWQ556" s="154"/>
      <c r="DWR556" s="154"/>
      <c r="DWS556" s="154"/>
      <c r="DWT556" s="154"/>
      <c r="DWU556" s="154"/>
      <c r="DWV556" s="154"/>
      <c r="DWW556" s="154"/>
      <c r="DWX556" s="154"/>
      <c r="DWY556" s="154"/>
      <c r="DWZ556" s="154"/>
      <c r="DXA556" s="154"/>
      <c r="DXB556" s="154"/>
      <c r="DXC556" s="154"/>
      <c r="DXD556" s="154"/>
      <c r="DXE556" s="154"/>
      <c r="DXF556" s="154"/>
      <c r="DXG556" s="154"/>
      <c r="DXH556" s="154"/>
      <c r="DXI556" s="154"/>
      <c r="DXJ556" s="154"/>
      <c r="DXK556" s="154"/>
      <c r="DXL556" s="154"/>
      <c r="DXM556" s="154"/>
      <c r="DXN556" s="154"/>
      <c r="DXO556" s="154"/>
      <c r="DXP556" s="154"/>
      <c r="DXQ556" s="154"/>
      <c r="DXR556" s="154"/>
      <c r="DXS556" s="154"/>
      <c r="DXT556" s="154"/>
      <c r="DXU556" s="154"/>
      <c r="DXV556" s="154"/>
      <c r="DXW556" s="154"/>
      <c r="DXX556" s="154"/>
      <c r="DXY556" s="154"/>
      <c r="DXZ556" s="154"/>
      <c r="DYA556" s="154"/>
      <c r="DYB556" s="154"/>
      <c r="DYC556" s="154"/>
      <c r="DYD556" s="154"/>
      <c r="DYE556" s="154"/>
      <c r="DYF556" s="154"/>
      <c r="DYG556" s="154"/>
      <c r="DYH556" s="154"/>
      <c r="DYI556" s="154"/>
      <c r="DYJ556" s="154"/>
      <c r="DYK556" s="154"/>
      <c r="DYL556" s="154"/>
      <c r="DYM556" s="154"/>
      <c r="DYN556" s="154"/>
      <c r="DYO556" s="154"/>
      <c r="DYP556" s="154"/>
      <c r="DYQ556" s="154"/>
      <c r="DYR556" s="154"/>
      <c r="DYS556" s="154"/>
      <c r="DYT556" s="154"/>
      <c r="DYU556" s="154"/>
      <c r="DYV556" s="154"/>
      <c r="DYW556" s="154"/>
      <c r="DYX556" s="154"/>
      <c r="DYY556" s="154"/>
      <c r="DYZ556" s="154"/>
      <c r="DZA556" s="154"/>
      <c r="DZB556" s="154"/>
      <c r="DZC556" s="154"/>
      <c r="DZD556" s="154"/>
      <c r="DZE556" s="154"/>
      <c r="DZF556" s="154"/>
      <c r="DZG556" s="154"/>
      <c r="DZH556" s="154"/>
      <c r="DZI556" s="154"/>
      <c r="DZJ556" s="154"/>
      <c r="DZK556" s="154"/>
      <c r="DZL556" s="154"/>
      <c r="DZM556" s="154"/>
      <c r="DZN556" s="154"/>
      <c r="DZO556" s="154"/>
      <c r="DZP556" s="154"/>
      <c r="DZQ556" s="154"/>
      <c r="DZR556" s="154"/>
      <c r="DZS556" s="154"/>
      <c r="DZT556" s="154"/>
      <c r="DZU556" s="154"/>
      <c r="DZV556" s="154"/>
      <c r="DZW556" s="154"/>
      <c r="DZX556" s="154"/>
      <c r="DZY556" s="154"/>
      <c r="DZZ556" s="154"/>
      <c r="EAA556" s="154"/>
      <c r="EAB556" s="154"/>
      <c r="EAC556" s="154"/>
      <c r="EAD556" s="154"/>
      <c r="EAE556" s="154"/>
      <c r="EAF556" s="154"/>
      <c r="EAG556" s="154"/>
      <c r="EAH556" s="154"/>
      <c r="EAI556" s="154"/>
      <c r="EAJ556" s="154"/>
      <c r="EAK556" s="154"/>
      <c r="EAL556" s="154"/>
      <c r="EAM556" s="154"/>
      <c r="EAN556" s="154"/>
      <c r="EAO556" s="154"/>
      <c r="EAP556" s="154"/>
      <c r="EAQ556" s="154"/>
      <c r="EAR556" s="154"/>
      <c r="EAS556" s="154"/>
      <c r="EAT556" s="154"/>
      <c r="EAU556" s="154"/>
      <c r="EAV556" s="154"/>
      <c r="EAW556" s="154"/>
      <c r="EAX556" s="154"/>
      <c r="EAY556" s="154"/>
      <c r="EAZ556" s="154"/>
      <c r="EBA556" s="154"/>
      <c r="EBB556" s="154"/>
      <c r="EBC556" s="154"/>
      <c r="EBD556" s="154"/>
      <c r="EBE556" s="154"/>
      <c r="EBF556" s="154"/>
      <c r="EBG556" s="154"/>
      <c r="EBH556" s="154"/>
      <c r="EBI556" s="154"/>
      <c r="EBJ556" s="154"/>
      <c r="EBK556" s="154"/>
      <c r="EBL556" s="154"/>
      <c r="EBM556" s="154"/>
      <c r="EBN556" s="154"/>
      <c r="EBO556" s="154"/>
      <c r="EBP556" s="154"/>
      <c r="EBQ556" s="154"/>
      <c r="EBR556" s="154"/>
      <c r="EBS556" s="154"/>
      <c r="EBT556" s="154"/>
      <c r="EBU556" s="154"/>
      <c r="EBV556" s="154"/>
      <c r="EBW556" s="154"/>
      <c r="EBX556" s="154"/>
      <c r="EBY556" s="154"/>
      <c r="EBZ556" s="154"/>
      <c r="ECA556" s="154"/>
      <c r="ECB556" s="154"/>
      <c r="ECC556" s="154"/>
      <c r="ECD556" s="154"/>
      <c r="ECE556" s="154"/>
      <c r="ECF556" s="154"/>
      <c r="ECG556" s="154"/>
      <c r="ECH556" s="154"/>
      <c r="ECI556" s="154"/>
      <c r="ECJ556" s="154"/>
      <c r="ECK556" s="154"/>
      <c r="ECL556" s="154"/>
      <c r="ECM556" s="154"/>
      <c r="ECN556" s="154"/>
      <c r="ECO556" s="154"/>
      <c r="ECP556" s="154"/>
      <c r="ECQ556" s="154"/>
      <c r="ECR556" s="154"/>
      <c r="ECS556" s="154"/>
      <c r="ECT556" s="154"/>
      <c r="ECU556" s="154"/>
      <c r="ECV556" s="154"/>
      <c r="ECW556" s="154"/>
      <c r="ECX556" s="154"/>
      <c r="ECY556" s="154"/>
      <c r="ECZ556" s="154"/>
      <c r="EDA556" s="154"/>
      <c r="EDB556" s="154"/>
      <c r="EDC556" s="154"/>
      <c r="EDD556" s="154"/>
      <c r="EDE556" s="154"/>
      <c r="EDF556" s="154"/>
      <c r="EDG556" s="154"/>
      <c r="EDH556" s="154"/>
      <c r="EDI556" s="154"/>
      <c r="EDJ556" s="154"/>
      <c r="EDK556" s="154"/>
      <c r="EDL556" s="154"/>
      <c r="EDM556" s="154"/>
      <c r="EDN556" s="154"/>
      <c r="EDO556" s="154"/>
      <c r="EDP556" s="154"/>
      <c r="EDQ556" s="154"/>
      <c r="EDR556" s="154"/>
      <c r="EDS556" s="154"/>
      <c r="EDT556" s="154"/>
      <c r="EDU556" s="154"/>
      <c r="EDV556" s="154"/>
      <c r="EDW556" s="154"/>
      <c r="EDX556" s="154"/>
      <c r="EDY556" s="154"/>
      <c r="EDZ556" s="154"/>
      <c r="EEA556" s="154"/>
      <c r="EEB556" s="154"/>
      <c r="EEC556" s="154"/>
      <c r="EED556" s="154"/>
      <c r="EEE556" s="154"/>
      <c r="EEF556" s="154"/>
      <c r="EEG556" s="154"/>
      <c r="EEH556" s="154"/>
      <c r="EEI556" s="154"/>
      <c r="EEJ556" s="154"/>
      <c r="EEK556" s="154"/>
      <c r="EEL556" s="154"/>
      <c r="EEM556" s="154"/>
      <c r="EEN556" s="154"/>
      <c r="EEO556" s="154"/>
      <c r="EEP556" s="154"/>
      <c r="EEQ556" s="154"/>
      <c r="EER556" s="154"/>
      <c r="EES556" s="154"/>
      <c r="EET556" s="154"/>
      <c r="EEU556" s="154"/>
      <c r="EEV556" s="154"/>
      <c r="EEW556" s="154"/>
      <c r="EEX556" s="154"/>
      <c r="EEY556" s="154"/>
      <c r="EEZ556" s="154"/>
      <c r="EFA556" s="154"/>
      <c r="EFB556" s="154"/>
      <c r="EFC556" s="154"/>
      <c r="EFD556" s="154"/>
      <c r="EFE556" s="154"/>
      <c r="EFF556" s="154"/>
      <c r="EFG556" s="154"/>
      <c r="EFH556" s="154"/>
      <c r="EFI556" s="154"/>
      <c r="EFJ556" s="154"/>
      <c r="EFK556" s="154"/>
      <c r="EFL556" s="154"/>
      <c r="EFM556" s="154"/>
      <c r="EFN556" s="154"/>
      <c r="EFO556" s="154"/>
      <c r="EFP556" s="154"/>
      <c r="EFQ556" s="154"/>
      <c r="EFR556" s="154"/>
      <c r="EFS556" s="154"/>
      <c r="EFT556" s="154"/>
      <c r="EFU556" s="154"/>
      <c r="EFV556" s="154"/>
      <c r="EFW556" s="154"/>
      <c r="EFX556" s="154"/>
      <c r="EFY556" s="154"/>
      <c r="EFZ556" s="154"/>
      <c r="EGA556" s="154"/>
      <c r="EGB556" s="154"/>
      <c r="EGC556" s="154"/>
      <c r="EGD556" s="154"/>
      <c r="EGE556" s="154"/>
      <c r="EGF556" s="154"/>
      <c r="EGG556" s="154"/>
      <c r="EGH556" s="154"/>
      <c r="EGI556" s="154"/>
      <c r="EGJ556" s="154"/>
      <c r="EGK556" s="154"/>
      <c r="EGL556" s="154"/>
      <c r="EGM556" s="154"/>
      <c r="EGN556" s="154"/>
      <c r="EGO556" s="154"/>
      <c r="EGP556" s="154"/>
      <c r="EGQ556" s="154"/>
      <c r="EGR556" s="154"/>
      <c r="EGS556" s="154"/>
      <c r="EGT556" s="154"/>
      <c r="EGU556" s="154"/>
      <c r="EGV556" s="154"/>
      <c r="EGW556" s="154"/>
      <c r="EGX556" s="154"/>
      <c r="EGY556" s="154"/>
      <c r="EGZ556" s="154"/>
      <c r="EHA556" s="154"/>
      <c r="EHB556" s="154"/>
      <c r="EHC556" s="154"/>
      <c r="EHD556" s="154"/>
      <c r="EHE556" s="154"/>
      <c r="EHF556" s="154"/>
      <c r="EHG556" s="154"/>
      <c r="EHH556" s="154"/>
      <c r="EHI556" s="154"/>
      <c r="EHJ556" s="154"/>
      <c r="EHK556" s="154"/>
      <c r="EHL556" s="154"/>
      <c r="EHM556" s="154"/>
      <c r="EHN556" s="154"/>
      <c r="EHO556" s="154"/>
      <c r="EHP556" s="154"/>
      <c r="EHQ556" s="154"/>
      <c r="EHR556" s="154"/>
      <c r="EHS556" s="154"/>
      <c r="EHT556" s="154"/>
      <c r="EHU556" s="154"/>
      <c r="EHV556" s="154"/>
      <c r="EHW556" s="154"/>
      <c r="EHX556" s="154"/>
      <c r="EHY556" s="154"/>
      <c r="EHZ556" s="154"/>
      <c r="EIA556" s="154"/>
      <c r="EIB556" s="154"/>
      <c r="EIC556" s="154"/>
      <c r="EID556" s="154"/>
      <c r="EIE556" s="154"/>
      <c r="EIF556" s="154"/>
      <c r="EIG556" s="154"/>
      <c r="EIH556" s="154"/>
      <c r="EII556" s="154"/>
      <c r="EIJ556" s="154"/>
      <c r="EIK556" s="154"/>
      <c r="EIL556" s="154"/>
      <c r="EIM556" s="154"/>
      <c r="EIN556" s="154"/>
      <c r="EIO556" s="154"/>
      <c r="EIP556" s="154"/>
      <c r="EIQ556" s="154"/>
      <c r="EIR556" s="154"/>
      <c r="EIS556" s="154"/>
      <c r="EIT556" s="154"/>
      <c r="EIU556" s="154"/>
      <c r="EIV556" s="154"/>
      <c r="EIW556" s="154"/>
      <c r="EIX556" s="154"/>
      <c r="EIY556" s="154"/>
      <c r="EIZ556" s="154"/>
      <c r="EJA556" s="154"/>
      <c r="EJB556" s="154"/>
      <c r="EJC556" s="154"/>
      <c r="EJD556" s="154"/>
      <c r="EJE556" s="154"/>
      <c r="EJF556" s="154"/>
      <c r="EJG556" s="154"/>
      <c r="EJH556" s="154"/>
      <c r="EJI556" s="154"/>
      <c r="EJJ556" s="154"/>
      <c r="EJK556" s="154"/>
      <c r="EJL556" s="154"/>
      <c r="EJM556" s="154"/>
      <c r="EJN556" s="154"/>
      <c r="EJO556" s="154"/>
      <c r="EJP556" s="154"/>
      <c r="EJQ556" s="154"/>
      <c r="EJR556" s="154"/>
      <c r="EJS556" s="154"/>
      <c r="EJT556" s="154"/>
      <c r="EJU556" s="154"/>
      <c r="EJV556" s="154"/>
      <c r="EJW556" s="154"/>
      <c r="EJX556" s="154"/>
      <c r="EJY556" s="154"/>
      <c r="EJZ556" s="154"/>
      <c r="EKA556" s="154"/>
      <c r="EKB556" s="154"/>
      <c r="EKC556" s="154"/>
      <c r="EKD556" s="154"/>
      <c r="EKE556" s="154"/>
      <c r="EKF556" s="154"/>
      <c r="EKG556" s="154"/>
      <c r="EKH556" s="154"/>
      <c r="EKI556" s="154"/>
      <c r="EKJ556" s="154"/>
      <c r="EKK556" s="154"/>
      <c r="EKL556" s="154"/>
      <c r="EKM556" s="154"/>
      <c r="EKN556" s="154"/>
      <c r="EKO556" s="154"/>
      <c r="EKP556" s="154"/>
      <c r="EKQ556" s="154"/>
      <c r="EKR556" s="154"/>
      <c r="EKS556" s="154"/>
      <c r="EKT556" s="154"/>
      <c r="EKU556" s="154"/>
      <c r="EKV556" s="154"/>
      <c r="EKW556" s="154"/>
      <c r="EKX556" s="154"/>
      <c r="EKY556" s="154"/>
      <c r="EKZ556" s="154"/>
      <c r="ELA556" s="154"/>
      <c r="ELB556" s="154"/>
      <c r="ELC556" s="154"/>
      <c r="ELD556" s="154"/>
      <c r="ELE556" s="154"/>
      <c r="ELF556" s="154"/>
      <c r="ELG556" s="154"/>
      <c r="ELH556" s="154"/>
      <c r="ELI556" s="154"/>
      <c r="ELJ556" s="154"/>
      <c r="ELK556" s="154"/>
      <c r="ELL556" s="154"/>
      <c r="ELM556" s="154"/>
      <c r="ELN556" s="154"/>
      <c r="ELO556" s="154"/>
      <c r="ELP556" s="154"/>
      <c r="ELQ556" s="154"/>
      <c r="ELR556" s="154"/>
      <c r="ELS556" s="154"/>
      <c r="ELT556" s="154"/>
      <c r="ELU556" s="154"/>
      <c r="ELV556" s="154"/>
      <c r="ELW556" s="154"/>
      <c r="ELX556" s="154"/>
      <c r="ELY556" s="154"/>
      <c r="ELZ556" s="154"/>
      <c r="EMA556" s="154"/>
      <c r="EMB556" s="154"/>
      <c r="EMC556" s="154"/>
      <c r="EMD556" s="154"/>
      <c r="EME556" s="154"/>
      <c r="EMF556" s="154"/>
      <c r="EMG556" s="154"/>
      <c r="EMH556" s="154"/>
      <c r="EMI556" s="154"/>
      <c r="EMJ556" s="154"/>
      <c r="EMK556" s="154"/>
      <c r="EML556" s="154"/>
      <c r="EMM556" s="154"/>
      <c r="EMN556" s="154"/>
      <c r="EMO556" s="154"/>
      <c r="EMP556" s="154"/>
      <c r="EMQ556" s="154"/>
      <c r="EMR556" s="154"/>
      <c r="EMS556" s="154"/>
      <c r="EMT556" s="154"/>
      <c r="EMU556" s="154"/>
      <c r="EMV556" s="154"/>
      <c r="EMW556" s="154"/>
      <c r="EMX556" s="154"/>
      <c r="EMY556" s="154"/>
      <c r="EMZ556" s="154"/>
      <c r="ENA556" s="154"/>
      <c r="ENB556" s="154"/>
      <c r="ENC556" s="154"/>
      <c r="END556" s="154"/>
      <c r="ENE556" s="154"/>
      <c r="ENF556" s="154"/>
      <c r="ENG556" s="154"/>
      <c r="ENH556" s="154"/>
      <c r="ENI556" s="154"/>
      <c r="ENJ556" s="154"/>
      <c r="ENK556" s="154"/>
      <c r="ENL556" s="154"/>
      <c r="ENM556" s="154"/>
      <c r="ENN556" s="154"/>
      <c r="ENO556" s="154"/>
      <c r="ENP556" s="154"/>
      <c r="ENQ556" s="154"/>
      <c r="ENR556" s="154"/>
      <c r="ENS556" s="154"/>
      <c r="ENT556" s="154"/>
      <c r="ENU556" s="154"/>
      <c r="ENV556" s="154"/>
      <c r="ENW556" s="154"/>
      <c r="ENX556" s="154"/>
      <c r="ENY556" s="154"/>
      <c r="ENZ556" s="154"/>
      <c r="EOA556" s="154"/>
      <c r="EOB556" s="154"/>
      <c r="EOC556" s="154"/>
      <c r="EOD556" s="154"/>
      <c r="EOE556" s="154"/>
      <c r="EOF556" s="154"/>
      <c r="EOG556" s="154"/>
      <c r="EOH556" s="154"/>
      <c r="EOI556" s="154"/>
      <c r="EOJ556" s="154"/>
      <c r="EOK556" s="154"/>
      <c r="EOL556" s="154"/>
      <c r="EOM556" s="154"/>
      <c r="EON556" s="154"/>
      <c r="EOO556" s="154"/>
      <c r="EOP556" s="154"/>
      <c r="EOQ556" s="154"/>
      <c r="EOR556" s="154"/>
      <c r="EOS556" s="154"/>
      <c r="EOT556" s="154"/>
      <c r="EOU556" s="154"/>
      <c r="EOV556" s="154"/>
      <c r="EOW556" s="154"/>
      <c r="EOX556" s="154"/>
      <c r="EOY556" s="154"/>
      <c r="EOZ556" s="154"/>
      <c r="EPA556" s="154"/>
      <c r="EPB556" s="154"/>
      <c r="EPC556" s="154"/>
      <c r="EPD556" s="154"/>
      <c r="EPE556" s="154"/>
      <c r="EPF556" s="154"/>
      <c r="EPG556" s="154"/>
      <c r="EPH556" s="154"/>
      <c r="EPI556" s="154"/>
      <c r="EPJ556" s="154"/>
      <c r="EPK556" s="154"/>
      <c r="EPL556" s="154"/>
      <c r="EPM556" s="154"/>
      <c r="EPN556" s="154"/>
      <c r="EPO556" s="154"/>
      <c r="EPP556" s="154"/>
      <c r="EPQ556" s="154"/>
      <c r="EPR556" s="154"/>
      <c r="EPS556" s="154"/>
      <c r="EPT556" s="154"/>
      <c r="EPU556" s="154"/>
      <c r="EPV556" s="154"/>
      <c r="EPW556" s="154"/>
      <c r="EPX556" s="154"/>
      <c r="EPY556" s="154"/>
      <c r="EPZ556" s="154"/>
      <c r="EQA556" s="154"/>
      <c r="EQB556" s="154"/>
      <c r="EQC556" s="154"/>
      <c r="EQD556" s="154"/>
      <c r="EQE556" s="154"/>
      <c r="EQF556" s="154"/>
      <c r="EQG556" s="154"/>
      <c r="EQH556" s="154"/>
      <c r="EQI556" s="154"/>
      <c r="EQJ556" s="154"/>
      <c r="EQK556" s="154"/>
      <c r="EQL556" s="154"/>
      <c r="EQM556" s="154"/>
      <c r="EQN556" s="154"/>
      <c r="EQO556" s="154"/>
      <c r="EQP556" s="154"/>
      <c r="EQQ556" s="154"/>
      <c r="EQR556" s="154"/>
      <c r="EQS556" s="154"/>
      <c r="EQT556" s="154"/>
      <c r="EQU556" s="154"/>
      <c r="EQV556" s="154"/>
      <c r="EQW556" s="154"/>
      <c r="EQX556" s="154"/>
      <c r="EQY556" s="154"/>
      <c r="EQZ556" s="154"/>
      <c r="ERA556" s="154"/>
      <c r="ERB556" s="154"/>
      <c r="ERC556" s="154"/>
      <c r="ERD556" s="154"/>
      <c r="ERE556" s="154"/>
      <c r="ERF556" s="154"/>
      <c r="ERG556" s="154"/>
      <c r="ERH556" s="154"/>
      <c r="ERI556" s="154"/>
      <c r="ERJ556" s="154"/>
      <c r="ERK556" s="154"/>
      <c r="ERL556" s="154"/>
      <c r="ERM556" s="154"/>
      <c r="ERN556" s="154"/>
      <c r="ERO556" s="154"/>
      <c r="ERP556" s="154"/>
      <c r="ERQ556" s="154"/>
      <c r="ERR556" s="154"/>
      <c r="ERS556" s="154"/>
      <c r="ERT556" s="154"/>
      <c r="ERU556" s="154"/>
      <c r="ERV556" s="154"/>
      <c r="ERW556" s="154"/>
      <c r="ERX556" s="154"/>
      <c r="ERY556" s="154"/>
      <c r="ERZ556" s="154"/>
      <c r="ESA556" s="154"/>
      <c r="ESB556" s="154"/>
      <c r="ESC556" s="154"/>
      <c r="ESD556" s="154"/>
      <c r="ESE556" s="154"/>
      <c r="ESF556" s="154"/>
      <c r="ESG556" s="154"/>
      <c r="ESH556" s="154"/>
      <c r="ESI556" s="154"/>
      <c r="ESJ556" s="154"/>
      <c r="ESK556" s="154"/>
      <c r="ESL556" s="154"/>
      <c r="ESM556" s="154"/>
      <c r="ESN556" s="154"/>
      <c r="ESO556" s="154"/>
      <c r="ESP556" s="154"/>
      <c r="ESQ556" s="154"/>
      <c r="ESR556" s="154"/>
      <c r="ESS556" s="154"/>
      <c r="EST556" s="154"/>
      <c r="ESU556" s="154"/>
      <c r="ESV556" s="154"/>
      <c r="ESW556" s="154"/>
      <c r="ESX556" s="154"/>
      <c r="ESY556" s="154"/>
      <c r="ESZ556" s="154"/>
      <c r="ETA556" s="154"/>
      <c r="ETB556" s="154"/>
      <c r="ETC556" s="154"/>
      <c r="ETD556" s="154"/>
      <c r="ETE556" s="154"/>
      <c r="ETF556" s="154"/>
      <c r="ETG556" s="154"/>
      <c r="ETH556" s="154"/>
      <c r="ETI556" s="154"/>
      <c r="ETJ556" s="154"/>
      <c r="ETK556" s="154"/>
      <c r="ETL556" s="154"/>
      <c r="ETM556" s="154"/>
      <c r="ETN556" s="154"/>
      <c r="ETO556" s="154"/>
      <c r="ETP556" s="154"/>
      <c r="ETQ556" s="154"/>
      <c r="ETR556" s="154"/>
      <c r="ETS556" s="154"/>
      <c r="ETT556" s="154"/>
      <c r="ETU556" s="154"/>
      <c r="ETV556" s="154"/>
      <c r="ETW556" s="154"/>
      <c r="ETX556" s="154"/>
      <c r="ETY556" s="154"/>
      <c r="ETZ556" s="154"/>
      <c r="EUA556" s="154"/>
      <c r="EUB556" s="154"/>
      <c r="EUC556" s="154"/>
      <c r="EUD556" s="154"/>
      <c r="EUE556" s="154"/>
      <c r="EUF556" s="154"/>
      <c r="EUG556" s="154"/>
      <c r="EUH556" s="154"/>
      <c r="EUI556" s="154"/>
      <c r="EUJ556" s="154"/>
      <c r="EUK556" s="154"/>
      <c r="EUL556" s="154"/>
      <c r="EUM556" s="154"/>
      <c r="EUN556" s="154"/>
      <c r="EUO556" s="154"/>
      <c r="EUP556" s="154"/>
      <c r="EUQ556" s="154"/>
      <c r="EUR556" s="154"/>
      <c r="EUS556" s="154"/>
      <c r="EUT556" s="154"/>
      <c r="EUU556" s="154"/>
      <c r="EUV556" s="154"/>
      <c r="EUW556" s="154"/>
      <c r="EUX556" s="154"/>
      <c r="EUY556" s="154"/>
      <c r="EUZ556" s="154"/>
      <c r="EVA556" s="154"/>
      <c r="EVB556" s="154"/>
      <c r="EVC556" s="154"/>
      <c r="EVD556" s="154"/>
      <c r="EVE556" s="154"/>
      <c r="EVF556" s="154"/>
      <c r="EVG556" s="154"/>
      <c r="EVH556" s="154"/>
      <c r="EVI556" s="154"/>
      <c r="EVJ556" s="154"/>
      <c r="EVK556" s="154"/>
      <c r="EVL556" s="154"/>
      <c r="EVM556" s="154"/>
      <c r="EVN556" s="154"/>
      <c r="EVO556" s="154"/>
      <c r="EVP556" s="154"/>
      <c r="EVQ556" s="154"/>
      <c r="EVR556" s="154"/>
      <c r="EVS556" s="154"/>
      <c r="EVT556" s="154"/>
      <c r="EVU556" s="154"/>
      <c r="EVV556" s="154"/>
      <c r="EVW556" s="154"/>
      <c r="EVX556" s="154"/>
      <c r="EVY556" s="154"/>
      <c r="EVZ556" s="154"/>
      <c r="EWA556" s="154"/>
      <c r="EWB556" s="154"/>
      <c r="EWC556" s="154"/>
      <c r="EWD556" s="154"/>
      <c r="EWE556" s="154"/>
      <c r="EWF556" s="154"/>
      <c r="EWG556" s="154"/>
      <c r="EWH556" s="154"/>
      <c r="EWI556" s="154"/>
      <c r="EWJ556" s="154"/>
      <c r="EWK556" s="154"/>
      <c r="EWL556" s="154"/>
      <c r="EWM556" s="154"/>
      <c r="EWN556" s="154"/>
      <c r="EWO556" s="154"/>
      <c r="EWP556" s="154"/>
      <c r="EWQ556" s="154"/>
      <c r="EWR556" s="154"/>
      <c r="EWS556" s="154"/>
      <c r="EWT556" s="154"/>
      <c r="EWU556" s="154"/>
      <c r="EWV556" s="154"/>
      <c r="EWW556" s="154"/>
      <c r="EWX556" s="154"/>
      <c r="EWY556" s="154"/>
      <c r="EWZ556" s="154"/>
      <c r="EXA556" s="154"/>
      <c r="EXB556" s="154"/>
      <c r="EXC556" s="154"/>
      <c r="EXD556" s="154"/>
      <c r="EXE556" s="154"/>
      <c r="EXF556" s="154"/>
      <c r="EXG556" s="154"/>
      <c r="EXH556" s="154"/>
      <c r="EXI556" s="154"/>
      <c r="EXJ556" s="154"/>
      <c r="EXK556" s="154"/>
      <c r="EXL556" s="154"/>
      <c r="EXM556" s="154"/>
      <c r="EXN556" s="154"/>
      <c r="EXO556" s="154"/>
      <c r="EXP556" s="154"/>
      <c r="EXQ556" s="154"/>
      <c r="EXR556" s="154"/>
      <c r="EXS556" s="154"/>
      <c r="EXT556" s="154"/>
      <c r="EXU556" s="154"/>
      <c r="EXV556" s="154"/>
      <c r="EXW556" s="154"/>
      <c r="EXX556" s="154"/>
      <c r="EXY556" s="154"/>
      <c r="EXZ556" s="154"/>
      <c r="EYA556" s="154"/>
      <c r="EYB556" s="154"/>
      <c r="EYC556" s="154"/>
      <c r="EYD556" s="154"/>
      <c r="EYE556" s="154"/>
      <c r="EYF556" s="154"/>
      <c r="EYG556" s="154"/>
      <c r="EYH556" s="154"/>
      <c r="EYI556" s="154"/>
      <c r="EYJ556" s="154"/>
      <c r="EYK556" s="154"/>
      <c r="EYL556" s="154"/>
      <c r="EYM556" s="154"/>
      <c r="EYN556" s="154"/>
      <c r="EYO556" s="154"/>
      <c r="EYP556" s="154"/>
      <c r="EYQ556" s="154"/>
      <c r="EYR556" s="154"/>
      <c r="EYS556" s="154"/>
      <c r="EYT556" s="154"/>
      <c r="EYU556" s="154"/>
      <c r="EYV556" s="154"/>
      <c r="EYW556" s="154"/>
      <c r="EYX556" s="154"/>
      <c r="EYY556" s="154"/>
      <c r="EYZ556" s="154"/>
      <c r="EZA556" s="154"/>
      <c r="EZB556" s="154"/>
      <c r="EZC556" s="154"/>
      <c r="EZD556" s="154"/>
      <c r="EZE556" s="154"/>
      <c r="EZF556" s="154"/>
      <c r="EZG556" s="154"/>
      <c r="EZH556" s="154"/>
      <c r="EZI556" s="154"/>
      <c r="EZJ556" s="154"/>
      <c r="EZK556" s="154"/>
      <c r="EZL556" s="154"/>
      <c r="EZM556" s="154"/>
      <c r="EZN556" s="154"/>
      <c r="EZO556" s="154"/>
      <c r="EZP556" s="154"/>
      <c r="EZQ556" s="154"/>
      <c r="EZR556" s="154"/>
      <c r="EZS556" s="154"/>
      <c r="EZT556" s="154"/>
      <c r="EZU556" s="154"/>
      <c r="EZV556" s="154"/>
      <c r="EZW556" s="154"/>
      <c r="EZX556" s="154"/>
      <c r="EZY556" s="154"/>
      <c r="EZZ556" s="154"/>
      <c r="FAA556" s="154"/>
      <c r="FAB556" s="154"/>
      <c r="FAC556" s="154"/>
      <c r="FAD556" s="154"/>
      <c r="FAE556" s="154"/>
      <c r="FAF556" s="154"/>
      <c r="FAG556" s="154"/>
      <c r="FAH556" s="154"/>
      <c r="FAI556" s="154"/>
      <c r="FAJ556" s="154"/>
      <c r="FAK556" s="154"/>
      <c r="FAL556" s="154"/>
      <c r="FAM556" s="154"/>
      <c r="FAN556" s="154"/>
      <c r="FAO556" s="154"/>
      <c r="FAP556" s="154"/>
      <c r="FAQ556" s="154"/>
      <c r="FAR556" s="154"/>
      <c r="FAS556" s="154"/>
      <c r="FAT556" s="154"/>
      <c r="FAU556" s="154"/>
      <c r="FAV556" s="154"/>
      <c r="FAW556" s="154"/>
      <c r="FAX556" s="154"/>
      <c r="FAY556" s="154"/>
      <c r="FAZ556" s="154"/>
      <c r="FBA556" s="154"/>
      <c r="FBB556" s="154"/>
      <c r="FBC556" s="154"/>
      <c r="FBD556" s="154"/>
      <c r="FBE556" s="154"/>
      <c r="FBF556" s="154"/>
      <c r="FBG556" s="154"/>
      <c r="FBH556" s="154"/>
      <c r="FBI556" s="154"/>
      <c r="FBJ556" s="154"/>
      <c r="FBK556" s="154"/>
      <c r="FBL556" s="154"/>
      <c r="FBM556" s="154"/>
      <c r="FBN556" s="154"/>
      <c r="FBO556" s="154"/>
      <c r="FBP556" s="154"/>
      <c r="FBQ556" s="154"/>
      <c r="FBR556" s="154"/>
      <c r="FBS556" s="154"/>
      <c r="FBT556" s="154"/>
      <c r="FBU556" s="154"/>
      <c r="FBV556" s="154"/>
      <c r="FBW556" s="154"/>
      <c r="FBX556" s="154"/>
      <c r="FBY556" s="154"/>
      <c r="FBZ556" s="154"/>
      <c r="FCA556" s="154"/>
      <c r="FCB556" s="154"/>
      <c r="FCC556" s="154"/>
      <c r="FCD556" s="154"/>
      <c r="FCE556" s="154"/>
      <c r="FCF556" s="154"/>
      <c r="FCG556" s="154"/>
      <c r="FCH556" s="154"/>
      <c r="FCI556" s="154"/>
      <c r="FCJ556" s="154"/>
      <c r="FCK556" s="154"/>
      <c r="FCL556" s="154"/>
      <c r="FCM556" s="154"/>
      <c r="FCN556" s="154"/>
      <c r="FCO556" s="154"/>
      <c r="FCP556" s="154"/>
      <c r="FCQ556" s="154"/>
      <c r="FCR556" s="154"/>
      <c r="FCS556" s="154"/>
      <c r="FCT556" s="154"/>
      <c r="FCU556" s="154"/>
      <c r="FCV556" s="154"/>
      <c r="FCW556" s="154"/>
      <c r="FCX556" s="154"/>
      <c r="FCY556" s="154"/>
      <c r="FCZ556" s="154"/>
      <c r="FDA556" s="154"/>
      <c r="FDB556" s="154"/>
      <c r="FDC556" s="154"/>
      <c r="FDD556" s="154"/>
      <c r="FDE556" s="154"/>
      <c r="FDF556" s="154"/>
      <c r="FDG556" s="154"/>
      <c r="FDH556" s="154"/>
      <c r="FDI556" s="154"/>
      <c r="FDJ556" s="154"/>
      <c r="FDK556" s="154"/>
      <c r="FDL556" s="154"/>
      <c r="FDM556" s="154"/>
      <c r="FDN556" s="154"/>
      <c r="FDO556" s="154"/>
      <c r="FDP556" s="154"/>
      <c r="FDQ556" s="154"/>
      <c r="FDR556" s="154"/>
      <c r="FDS556" s="154"/>
      <c r="FDT556" s="154"/>
      <c r="FDU556" s="154"/>
      <c r="FDV556" s="154"/>
      <c r="FDW556" s="154"/>
      <c r="FDX556" s="154"/>
      <c r="FDY556" s="154"/>
      <c r="FDZ556" s="154"/>
      <c r="FEA556" s="154"/>
      <c r="FEB556" s="154"/>
      <c r="FEC556" s="154"/>
      <c r="FED556" s="154"/>
      <c r="FEE556" s="154"/>
      <c r="FEF556" s="154"/>
      <c r="FEG556" s="154"/>
      <c r="FEH556" s="154"/>
      <c r="FEI556" s="154"/>
      <c r="FEJ556" s="154"/>
      <c r="FEK556" s="154"/>
      <c r="FEL556" s="154"/>
      <c r="FEM556" s="154"/>
      <c r="FEN556" s="154"/>
      <c r="FEO556" s="154"/>
      <c r="FEP556" s="154"/>
      <c r="FEQ556" s="154"/>
      <c r="FER556" s="154"/>
      <c r="FES556" s="154"/>
      <c r="FET556" s="154"/>
      <c r="FEU556" s="154"/>
      <c r="FEV556" s="154"/>
      <c r="FEW556" s="154"/>
      <c r="FEX556" s="154"/>
      <c r="FEY556" s="154"/>
      <c r="FEZ556" s="154"/>
      <c r="FFA556" s="154"/>
      <c r="FFB556" s="154"/>
      <c r="FFC556" s="154"/>
      <c r="FFD556" s="154"/>
      <c r="FFE556" s="154"/>
      <c r="FFF556" s="154"/>
      <c r="FFG556" s="154"/>
      <c r="FFH556" s="154"/>
      <c r="FFI556" s="154"/>
      <c r="FFJ556" s="154"/>
      <c r="FFK556" s="154"/>
      <c r="FFL556" s="154"/>
      <c r="FFM556" s="154"/>
      <c r="FFN556" s="154"/>
      <c r="FFO556" s="154"/>
      <c r="FFP556" s="154"/>
      <c r="FFQ556" s="154"/>
      <c r="FFR556" s="154"/>
      <c r="FFS556" s="154"/>
      <c r="FFT556" s="154"/>
      <c r="FFU556" s="154"/>
      <c r="FFV556" s="154"/>
      <c r="FFW556" s="154"/>
      <c r="FFX556" s="154"/>
      <c r="FFY556" s="154"/>
      <c r="FFZ556" s="154"/>
      <c r="FGA556" s="154"/>
      <c r="FGB556" s="154"/>
      <c r="FGC556" s="154"/>
      <c r="FGD556" s="154"/>
      <c r="FGE556" s="154"/>
      <c r="FGF556" s="154"/>
      <c r="FGG556" s="154"/>
      <c r="FGH556" s="154"/>
      <c r="FGI556" s="154"/>
      <c r="FGJ556" s="154"/>
      <c r="FGK556" s="154"/>
      <c r="FGL556" s="154"/>
      <c r="FGM556" s="154"/>
      <c r="FGN556" s="154"/>
      <c r="FGO556" s="154"/>
      <c r="FGP556" s="154"/>
      <c r="FGQ556" s="154"/>
      <c r="FGR556" s="154"/>
      <c r="FGS556" s="154"/>
      <c r="FGT556" s="154"/>
      <c r="FGU556" s="154"/>
      <c r="FGV556" s="154"/>
      <c r="FGW556" s="154"/>
      <c r="FGX556" s="154"/>
      <c r="FGY556" s="154"/>
      <c r="FGZ556" s="154"/>
      <c r="FHA556" s="154"/>
      <c r="FHB556" s="154"/>
      <c r="FHC556" s="154"/>
      <c r="FHD556" s="154"/>
      <c r="FHE556" s="154"/>
      <c r="FHF556" s="154"/>
      <c r="FHG556" s="154"/>
      <c r="FHH556" s="154"/>
      <c r="FHI556" s="154"/>
      <c r="FHJ556" s="154"/>
      <c r="FHK556" s="154"/>
      <c r="FHL556" s="154"/>
      <c r="FHM556" s="154"/>
      <c r="FHN556" s="154"/>
      <c r="FHO556" s="154"/>
      <c r="FHP556" s="154"/>
      <c r="FHQ556" s="154"/>
      <c r="FHR556" s="154"/>
      <c r="FHS556" s="154"/>
      <c r="FHT556" s="154"/>
      <c r="FHU556" s="154"/>
      <c r="FHV556" s="154"/>
      <c r="FHW556" s="154"/>
      <c r="FHX556" s="154"/>
      <c r="FHY556" s="154"/>
      <c r="FHZ556" s="154"/>
      <c r="FIA556" s="154"/>
      <c r="FIB556" s="154"/>
      <c r="FIC556" s="154"/>
      <c r="FID556" s="154"/>
      <c r="FIE556" s="154"/>
      <c r="FIF556" s="154"/>
      <c r="FIG556" s="154"/>
      <c r="FIH556" s="154"/>
      <c r="FII556" s="154"/>
      <c r="FIJ556" s="154"/>
      <c r="FIK556" s="154"/>
      <c r="FIL556" s="154"/>
      <c r="FIM556" s="154"/>
      <c r="FIN556" s="154"/>
      <c r="FIO556" s="154"/>
      <c r="FIP556" s="154"/>
      <c r="FIQ556" s="154"/>
      <c r="FIR556" s="154"/>
      <c r="FIS556" s="154"/>
      <c r="FIT556" s="154"/>
      <c r="FIU556" s="154"/>
      <c r="FIV556" s="154"/>
      <c r="FIW556" s="154"/>
      <c r="FIX556" s="154"/>
      <c r="FIY556" s="154"/>
      <c r="FIZ556" s="154"/>
      <c r="FJA556" s="154"/>
      <c r="FJB556" s="154"/>
      <c r="FJC556" s="154"/>
      <c r="FJD556" s="154"/>
      <c r="FJE556" s="154"/>
      <c r="FJF556" s="154"/>
      <c r="FJG556" s="154"/>
      <c r="FJH556" s="154"/>
      <c r="FJI556" s="154"/>
      <c r="FJJ556" s="154"/>
      <c r="FJK556" s="154"/>
      <c r="FJL556" s="154"/>
      <c r="FJM556" s="154"/>
      <c r="FJN556" s="154"/>
      <c r="FJO556" s="154"/>
      <c r="FJP556" s="154"/>
      <c r="FJQ556" s="154"/>
      <c r="FJR556" s="154"/>
      <c r="FJS556" s="154"/>
      <c r="FJT556" s="154"/>
      <c r="FJU556" s="154"/>
      <c r="FJV556" s="154"/>
      <c r="FJW556" s="154"/>
      <c r="FJX556" s="154"/>
      <c r="FJY556" s="154"/>
      <c r="FJZ556" s="154"/>
      <c r="FKA556" s="154"/>
      <c r="FKB556" s="154"/>
      <c r="FKC556" s="154"/>
      <c r="FKD556" s="154"/>
      <c r="FKE556" s="154"/>
      <c r="FKF556" s="154"/>
      <c r="FKG556" s="154"/>
      <c r="FKH556" s="154"/>
      <c r="FKI556" s="154"/>
      <c r="FKJ556" s="154"/>
      <c r="FKK556" s="154"/>
      <c r="FKL556" s="154"/>
      <c r="FKM556" s="154"/>
      <c r="FKN556" s="154"/>
      <c r="FKO556" s="154"/>
      <c r="FKP556" s="154"/>
      <c r="FKQ556" s="154"/>
      <c r="FKR556" s="154"/>
      <c r="FKS556" s="154"/>
      <c r="FKT556" s="154"/>
      <c r="FKU556" s="154"/>
      <c r="FKV556" s="154"/>
      <c r="FKW556" s="154"/>
      <c r="FKX556" s="154"/>
      <c r="FKY556" s="154"/>
      <c r="FKZ556" s="154"/>
      <c r="FLA556" s="154"/>
      <c r="FLB556" s="154"/>
      <c r="FLC556" s="154"/>
      <c r="FLD556" s="154"/>
      <c r="FLE556" s="154"/>
      <c r="FLF556" s="154"/>
      <c r="FLG556" s="154"/>
      <c r="FLH556" s="154"/>
      <c r="FLI556" s="154"/>
      <c r="FLJ556" s="154"/>
      <c r="FLK556" s="154"/>
      <c r="FLL556" s="154"/>
      <c r="FLM556" s="154"/>
      <c r="FLN556" s="154"/>
      <c r="FLO556" s="154"/>
      <c r="FLP556" s="154"/>
      <c r="FLQ556" s="154"/>
      <c r="FLR556" s="154"/>
      <c r="FLS556" s="154"/>
      <c r="FLT556" s="154"/>
      <c r="FLU556" s="154"/>
      <c r="FLV556" s="154"/>
      <c r="FLW556" s="154"/>
      <c r="FLX556" s="154"/>
      <c r="FLY556" s="154"/>
      <c r="FLZ556" s="154"/>
      <c r="FMA556" s="154"/>
      <c r="FMB556" s="154"/>
      <c r="FMC556" s="154"/>
      <c r="FMD556" s="154"/>
      <c r="FME556" s="154"/>
      <c r="FMF556" s="154"/>
      <c r="FMG556" s="154"/>
      <c r="FMH556" s="154"/>
      <c r="FMI556" s="154"/>
      <c r="FMJ556" s="154"/>
      <c r="FMK556" s="154"/>
      <c r="FML556" s="154"/>
      <c r="FMM556" s="154"/>
      <c r="FMN556" s="154"/>
      <c r="FMO556" s="154"/>
      <c r="FMP556" s="154"/>
      <c r="FMQ556" s="154"/>
      <c r="FMR556" s="154"/>
      <c r="FMS556" s="154"/>
      <c r="FMT556" s="154"/>
      <c r="FMU556" s="154"/>
      <c r="FMV556" s="154"/>
      <c r="FMW556" s="154"/>
      <c r="FMX556" s="154"/>
      <c r="FMY556" s="154"/>
      <c r="FMZ556" s="154"/>
      <c r="FNA556" s="154"/>
      <c r="FNB556" s="154"/>
      <c r="FNC556" s="154"/>
      <c r="FND556" s="154"/>
      <c r="FNE556" s="154"/>
      <c r="FNF556" s="154"/>
      <c r="FNG556" s="154"/>
      <c r="FNH556" s="154"/>
      <c r="FNI556" s="154"/>
      <c r="FNJ556" s="154"/>
      <c r="FNK556" s="154"/>
      <c r="FNL556" s="154"/>
      <c r="FNM556" s="154"/>
      <c r="FNN556" s="154"/>
      <c r="FNO556" s="154"/>
      <c r="FNP556" s="154"/>
      <c r="FNQ556" s="154"/>
      <c r="FNR556" s="154"/>
      <c r="FNS556" s="154"/>
      <c r="FNT556" s="154"/>
      <c r="FNU556" s="154"/>
      <c r="FNV556" s="154"/>
      <c r="FNW556" s="154"/>
      <c r="FNX556" s="154"/>
      <c r="FNY556" s="154"/>
      <c r="FNZ556" s="154"/>
      <c r="FOA556" s="154"/>
      <c r="FOB556" s="154"/>
      <c r="FOC556" s="154"/>
      <c r="FOD556" s="154"/>
      <c r="FOE556" s="154"/>
      <c r="FOF556" s="154"/>
      <c r="FOG556" s="154"/>
      <c r="FOH556" s="154"/>
      <c r="FOI556" s="154"/>
      <c r="FOJ556" s="154"/>
      <c r="FOK556" s="154"/>
      <c r="FOL556" s="154"/>
      <c r="FOM556" s="154"/>
      <c r="FON556" s="154"/>
      <c r="FOO556" s="154"/>
      <c r="FOP556" s="154"/>
      <c r="FOQ556" s="154"/>
      <c r="FOR556" s="154"/>
      <c r="FOS556" s="154"/>
      <c r="FOT556" s="154"/>
      <c r="FOU556" s="154"/>
      <c r="FOV556" s="154"/>
      <c r="FOW556" s="154"/>
      <c r="FOX556" s="154"/>
      <c r="FOY556" s="154"/>
      <c r="FOZ556" s="154"/>
      <c r="FPA556" s="154"/>
      <c r="FPB556" s="154"/>
      <c r="FPC556" s="154"/>
      <c r="FPD556" s="154"/>
      <c r="FPE556" s="154"/>
      <c r="FPF556" s="154"/>
      <c r="FPG556" s="154"/>
      <c r="FPH556" s="154"/>
      <c r="FPI556" s="154"/>
      <c r="FPJ556" s="154"/>
      <c r="FPK556" s="154"/>
      <c r="FPL556" s="154"/>
      <c r="FPM556" s="154"/>
      <c r="FPN556" s="154"/>
      <c r="FPO556" s="154"/>
      <c r="FPP556" s="154"/>
      <c r="FPQ556" s="154"/>
      <c r="FPR556" s="154"/>
      <c r="FPS556" s="154"/>
      <c r="FPT556" s="154"/>
      <c r="FPU556" s="154"/>
      <c r="FPV556" s="154"/>
      <c r="FPW556" s="154"/>
      <c r="FPX556" s="154"/>
      <c r="FPY556" s="154"/>
      <c r="FPZ556" s="154"/>
      <c r="FQA556" s="154"/>
      <c r="FQB556" s="154"/>
      <c r="FQC556" s="154"/>
      <c r="FQD556" s="154"/>
      <c r="FQE556" s="154"/>
      <c r="FQF556" s="154"/>
      <c r="FQG556" s="154"/>
      <c r="FQH556" s="154"/>
      <c r="FQI556" s="154"/>
      <c r="FQJ556" s="154"/>
      <c r="FQK556" s="154"/>
      <c r="FQL556" s="154"/>
      <c r="FQM556" s="154"/>
      <c r="FQN556" s="154"/>
      <c r="FQO556" s="154"/>
      <c r="FQP556" s="154"/>
      <c r="FQQ556" s="154"/>
      <c r="FQR556" s="154"/>
      <c r="FQS556" s="154"/>
      <c r="FQT556" s="154"/>
      <c r="FQU556" s="154"/>
      <c r="FQV556" s="154"/>
      <c r="FQW556" s="154"/>
      <c r="FQX556" s="154"/>
      <c r="FQY556" s="154"/>
      <c r="FQZ556" s="154"/>
      <c r="FRA556" s="154"/>
      <c r="FRB556" s="154"/>
      <c r="FRC556" s="154"/>
      <c r="FRD556" s="154"/>
      <c r="FRE556" s="154"/>
      <c r="FRF556" s="154"/>
      <c r="FRG556" s="154"/>
      <c r="FRH556" s="154"/>
      <c r="FRI556" s="154"/>
      <c r="FRJ556" s="154"/>
      <c r="FRK556" s="154"/>
      <c r="FRL556" s="154"/>
      <c r="FRM556" s="154"/>
      <c r="FRN556" s="154"/>
      <c r="FRO556" s="154"/>
      <c r="FRP556" s="154"/>
      <c r="FRQ556" s="154"/>
      <c r="FRR556" s="154"/>
      <c r="FRS556" s="154"/>
      <c r="FRT556" s="154"/>
      <c r="FRU556" s="154"/>
      <c r="FRV556" s="154"/>
      <c r="FRW556" s="154"/>
      <c r="FRX556" s="154"/>
      <c r="FRY556" s="154"/>
      <c r="FRZ556" s="154"/>
      <c r="FSA556" s="154"/>
      <c r="FSB556" s="154"/>
      <c r="FSC556" s="154"/>
      <c r="FSD556" s="154"/>
      <c r="FSE556" s="154"/>
      <c r="FSF556" s="154"/>
      <c r="FSG556" s="154"/>
      <c r="FSH556" s="154"/>
      <c r="FSI556" s="154"/>
      <c r="FSJ556" s="154"/>
      <c r="FSK556" s="154"/>
      <c r="FSL556" s="154"/>
      <c r="FSM556" s="154"/>
      <c r="FSN556" s="154"/>
      <c r="FSO556" s="154"/>
      <c r="FSP556" s="154"/>
      <c r="FSQ556" s="154"/>
      <c r="FSR556" s="154"/>
      <c r="FSS556" s="154"/>
      <c r="FST556" s="154"/>
      <c r="FSU556" s="154"/>
      <c r="FSV556" s="154"/>
      <c r="FSW556" s="154"/>
      <c r="FSX556" s="154"/>
      <c r="FSY556" s="154"/>
      <c r="FSZ556" s="154"/>
      <c r="FTA556" s="154"/>
      <c r="FTB556" s="154"/>
      <c r="FTC556" s="154"/>
      <c r="FTD556" s="154"/>
      <c r="FTE556" s="154"/>
      <c r="FTF556" s="154"/>
      <c r="FTG556" s="154"/>
      <c r="FTH556" s="154"/>
      <c r="FTI556" s="154"/>
      <c r="FTJ556" s="154"/>
      <c r="FTK556" s="154"/>
      <c r="FTL556" s="154"/>
      <c r="FTM556" s="154"/>
      <c r="FTN556" s="154"/>
      <c r="FTO556" s="154"/>
      <c r="FTP556" s="154"/>
      <c r="FTQ556" s="154"/>
      <c r="FTR556" s="154"/>
      <c r="FTS556" s="154"/>
      <c r="FTT556" s="154"/>
      <c r="FTU556" s="154"/>
      <c r="FTV556" s="154"/>
      <c r="FTW556" s="154"/>
      <c r="FTX556" s="154"/>
      <c r="FTY556" s="154"/>
      <c r="FTZ556" s="154"/>
      <c r="FUA556" s="154"/>
      <c r="FUB556" s="154"/>
      <c r="FUC556" s="154"/>
      <c r="FUD556" s="154"/>
      <c r="FUE556" s="154"/>
      <c r="FUF556" s="154"/>
      <c r="FUG556" s="154"/>
      <c r="FUH556" s="154"/>
      <c r="FUI556" s="154"/>
      <c r="FUJ556" s="154"/>
      <c r="FUK556" s="154"/>
      <c r="FUL556" s="154"/>
      <c r="FUM556" s="154"/>
      <c r="FUN556" s="154"/>
      <c r="FUO556" s="154"/>
      <c r="FUP556" s="154"/>
      <c r="FUQ556" s="154"/>
      <c r="FUR556" s="154"/>
      <c r="FUS556" s="154"/>
      <c r="FUT556" s="154"/>
      <c r="FUU556" s="154"/>
      <c r="FUV556" s="154"/>
      <c r="FUW556" s="154"/>
      <c r="FUX556" s="154"/>
      <c r="FUY556" s="154"/>
      <c r="FUZ556" s="154"/>
      <c r="FVA556" s="154"/>
      <c r="FVB556" s="154"/>
      <c r="FVC556" s="154"/>
      <c r="FVD556" s="154"/>
      <c r="FVE556" s="154"/>
      <c r="FVF556" s="154"/>
      <c r="FVG556" s="154"/>
      <c r="FVH556" s="154"/>
      <c r="FVI556" s="154"/>
      <c r="FVJ556" s="154"/>
      <c r="FVK556" s="154"/>
      <c r="FVL556" s="154"/>
      <c r="FVM556" s="154"/>
      <c r="FVN556" s="154"/>
      <c r="FVO556" s="154"/>
      <c r="FVP556" s="154"/>
      <c r="FVQ556" s="154"/>
      <c r="FVR556" s="154"/>
      <c r="FVS556" s="154"/>
      <c r="FVT556" s="154"/>
      <c r="FVU556" s="154"/>
      <c r="FVV556" s="154"/>
      <c r="FVW556" s="154"/>
      <c r="FVX556" s="154"/>
      <c r="FVY556" s="154"/>
      <c r="FVZ556" s="154"/>
      <c r="FWA556" s="154"/>
      <c r="FWB556" s="154"/>
      <c r="FWC556" s="154"/>
      <c r="FWD556" s="154"/>
      <c r="FWE556" s="154"/>
      <c r="FWF556" s="154"/>
      <c r="FWG556" s="154"/>
      <c r="FWH556" s="154"/>
      <c r="FWI556" s="154"/>
      <c r="FWJ556" s="154"/>
      <c r="FWK556" s="154"/>
      <c r="FWL556" s="154"/>
      <c r="FWM556" s="154"/>
      <c r="FWN556" s="154"/>
      <c r="FWO556" s="154"/>
      <c r="FWP556" s="154"/>
      <c r="FWQ556" s="154"/>
      <c r="FWR556" s="154"/>
      <c r="FWS556" s="154"/>
      <c r="FWT556" s="154"/>
      <c r="FWU556" s="154"/>
      <c r="FWV556" s="154"/>
      <c r="FWW556" s="154"/>
      <c r="FWX556" s="154"/>
      <c r="FWY556" s="154"/>
      <c r="FWZ556" s="154"/>
      <c r="FXA556" s="154"/>
      <c r="FXB556" s="154"/>
      <c r="FXC556" s="154"/>
      <c r="FXD556" s="154"/>
      <c r="FXE556" s="154"/>
      <c r="FXF556" s="154"/>
      <c r="FXG556" s="154"/>
      <c r="FXH556" s="154"/>
      <c r="FXI556" s="154"/>
      <c r="FXJ556" s="154"/>
      <c r="FXK556" s="154"/>
      <c r="FXL556" s="154"/>
      <c r="FXM556" s="154"/>
      <c r="FXN556" s="154"/>
      <c r="FXO556" s="154"/>
      <c r="FXP556" s="154"/>
      <c r="FXQ556" s="154"/>
      <c r="FXR556" s="154"/>
      <c r="FXS556" s="154"/>
      <c r="FXT556" s="154"/>
      <c r="FXU556" s="154"/>
      <c r="FXV556" s="154"/>
      <c r="FXW556" s="154"/>
      <c r="FXX556" s="154"/>
      <c r="FXY556" s="154"/>
      <c r="FXZ556" s="154"/>
      <c r="FYA556" s="154"/>
      <c r="FYB556" s="154"/>
      <c r="FYC556" s="154"/>
      <c r="FYD556" s="154"/>
      <c r="FYE556" s="154"/>
      <c r="FYF556" s="154"/>
      <c r="FYG556" s="154"/>
      <c r="FYH556" s="154"/>
      <c r="FYI556" s="154"/>
      <c r="FYJ556" s="154"/>
      <c r="FYK556" s="154"/>
      <c r="FYL556" s="154"/>
      <c r="FYM556" s="154"/>
      <c r="FYN556" s="154"/>
      <c r="FYO556" s="154"/>
      <c r="FYP556" s="154"/>
      <c r="FYQ556" s="154"/>
      <c r="FYR556" s="154"/>
      <c r="FYS556" s="154"/>
      <c r="FYT556" s="154"/>
      <c r="FYU556" s="154"/>
      <c r="FYV556" s="154"/>
      <c r="FYW556" s="154"/>
      <c r="FYX556" s="154"/>
      <c r="FYY556" s="154"/>
      <c r="FYZ556" s="154"/>
      <c r="FZA556" s="154"/>
      <c r="FZB556" s="154"/>
      <c r="FZC556" s="154"/>
      <c r="FZD556" s="154"/>
      <c r="FZE556" s="154"/>
      <c r="FZF556" s="154"/>
      <c r="FZG556" s="154"/>
      <c r="FZH556" s="154"/>
      <c r="FZI556" s="154"/>
      <c r="FZJ556" s="154"/>
      <c r="FZK556" s="154"/>
      <c r="FZL556" s="154"/>
      <c r="FZM556" s="154"/>
      <c r="FZN556" s="154"/>
      <c r="FZO556" s="154"/>
      <c r="FZP556" s="154"/>
      <c r="FZQ556" s="154"/>
      <c r="FZR556" s="154"/>
      <c r="FZS556" s="154"/>
      <c r="FZT556" s="154"/>
      <c r="FZU556" s="154"/>
      <c r="FZV556" s="154"/>
      <c r="FZW556" s="154"/>
      <c r="FZX556" s="154"/>
      <c r="FZY556" s="154"/>
      <c r="FZZ556" s="154"/>
      <c r="GAA556" s="154"/>
      <c r="GAB556" s="154"/>
      <c r="GAC556" s="154"/>
      <c r="GAD556" s="154"/>
      <c r="GAE556" s="154"/>
      <c r="GAF556" s="154"/>
      <c r="GAG556" s="154"/>
      <c r="GAH556" s="154"/>
      <c r="GAI556" s="154"/>
      <c r="GAJ556" s="154"/>
      <c r="GAK556" s="154"/>
      <c r="GAL556" s="154"/>
      <c r="GAM556" s="154"/>
      <c r="GAN556" s="154"/>
      <c r="GAO556" s="154"/>
      <c r="GAP556" s="154"/>
      <c r="GAQ556" s="154"/>
      <c r="GAR556" s="154"/>
      <c r="GAS556" s="154"/>
      <c r="GAT556" s="154"/>
      <c r="GAU556" s="154"/>
      <c r="GAV556" s="154"/>
      <c r="GAW556" s="154"/>
      <c r="GAX556" s="154"/>
      <c r="GAY556" s="154"/>
      <c r="GAZ556" s="154"/>
      <c r="GBA556" s="154"/>
      <c r="GBB556" s="154"/>
      <c r="GBC556" s="154"/>
      <c r="GBD556" s="154"/>
      <c r="GBE556" s="154"/>
      <c r="GBF556" s="154"/>
      <c r="GBG556" s="154"/>
      <c r="GBH556" s="154"/>
      <c r="GBI556" s="154"/>
      <c r="GBJ556" s="154"/>
      <c r="GBK556" s="154"/>
      <c r="GBL556" s="154"/>
      <c r="GBM556" s="154"/>
      <c r="GBN556" s="154"/>
      <c r="GBO556" s="154"/>
      <c r="GBP556" s="154"/>
      <c r="GBQ556" s="154"/>
      <c r="GBR556" s="154"/>
      <c r="GBS556" s="154"/>
      <c r="GBT556" s="154"/>
      <c r="GBU556" s="154"/>
      <c r="GBV556" s="154"/>
      <c r="GBW556" s="154"/>
      <c r="GBX556" s="154"/>
      <c r="GBY556" s="154"/>
      <c r="GBZ556" s="154"/>
      <c r="GCA556" s="154"/>
      <c r="GCB556" s="154"/>
      <c r="GCC556" s="154"/>
      <c r="GCD556" s="154"/>
      <c r="GCE556" s="154"/>
      <c r="GCF556" s="154"/>
      <c r="GCG556" s="154"/>
      <c r="GCH556" s="154"/>
      <c r="GCI556" s="154"/>
      <c r="GCJ556" s="154"/>
      <c r="GCK556" s="154"/>
      <c r="GCL556" s="154"/>
      <c r="GCM556" s="154"/>
      <c r="GCN556" s="154"/>
      <c r="GCO556" s="154"/>
      <c r="GCP556" s="154"/>
      <c r="GCQ556" s="154"/>
      <c r="GCR556" s="154"/>
      <c r="GCS556" s="154"/>
      <c r="GCT556" s="154"/>
      <c r="GCU556" s="154"/>
      <c r="GCV556" s="154"/>
      <c r="GCW556" s="154"/>
      <c r="GCX556" s="154"/>
      <c r="GCY556" s="154"/>
      <c r="GCZ556" s="154"/>
      <c r="GDA556" s="154"/>
      <c r="GDB556" s="154"/>
      <c r="GDC556" s="154"/>
      <c r="GDD556" s="154"/>
      <c r="GDE556" s="154"/>
      <c r="GDF556" s="154"/>
      <c r="GDG556" s="154"/>
      <c r="GDH556" s="154"/>
      <c r="GDI556" s="154"/>
      <c r="GDJ556" s="154"/>
      <c r="GDK556" s="154"/>
      <c r="GDL556" s="154"/>
      <c r="GDM556" s="154"/>
      <c r="GDN556" s="154"/>
      <c r="GDO556" s="154"/>
      <c r="GDP556" s="154"/>
      <c r="GDQ556" s="154"/>
      <c r="GDR556" s="154"/>
      <c r="GDS556" s="154"/>
      <c r="GDT556" s="154"/>
      <c r="GDU556" s="154"/>
      <c r="GDV556" s="154"/>
      <c r="GDW556" s="154"/>
      <c r="GDX556" s="154"/>
      <c r="GDY556" s="154"/>
      <c r="GDZ556" s="154"/>
      <c r="GEA556" s="154"/>
      <c r="GEB556" s="154"/>
      <c r="GEC556" s="154"/>
      <c r="GED556" s="154"/>
      <c r="GEE556" s="154"/>
      <c r="GEF556" s="154"/>
      <c r="GEG556" s="154"/>
      <c r="GEH556" s="154"/>
      <c r="GEI556" s="154"/>
      <c r="GEJ556" s="154"/>
      <c r="GEK556" s="154"/>
      <c r="GEL556" s="154"/>
      <c r="GEM556" s="154"/>
      <c r="GEN556" s="154"/>
      <c r="GEO556" s="154"/>
      <c r="GEP556" s="154"/>
      <c r="GEQ556" s="154"/>
      <c r="GER556" s="154"/>
      <c r="GES556" s="154"/>
      <c r="GET556" s="154"/>
      <c r="GEU556" s="154"/>
      <c r="GEV556" s="154"/>
      <c r="GEW556" s="154"/>
      <c r="GEX556" s="154"/>
      <c r="GEY556" s="154"/>
      <c r="GEZ556" s="154"/>
      <c r="GFA556" s="154"/>
      <c r="GFB556" s="154"/>
      <c r="GFC556" s="154"/>
      <c r="GFD556" s="154"/>
      <c r="GFE556" s="154"/>
      <c r="GFF556" s="154"/>
      <c r="GFG556" s="154"/>
      <c r="GFH556" s="154"/>
      <c r="GFI556" s="154"/>
      <c r="GFJ556" s="154"/>
      <c r="GFK556" s="154"/>
      <c r="GFL556" s="154"/>
      <c r="GFM556" s="154"/>
      <c r="GFN556" s="154"/>
      <c r="GFO556" s="154"/>
      <c r="GFP556" s="154"/>
      <c r="GFQ556" s="154"/>
      <c r="GFR556" s="154"/>
      <c r="GFS556" s="154"/>
      <c r="GFT556" s="154"/>
      <c r="GFU556" s="154"/>
      <c r="GFV556" s="154"/>
      <c r="GFW556" s="154"/>
      <c r="GFX556" s="154"/>
      <c r="GFY556" s="154"/>
      <c r="GFZ556" s="154"/>
      <c r="GGA556" s="154"/>
      <c r="GGB556" s="154"/>
      <c r="GGC556" s="154"/>
      <c r="GGD556" s="154"/>
      <c r="GGE556" s="154"/>
      <c r="GGF556" s="154"/>
      <c r="GGG556" s="154"/>
      <c r="GGH556" s="154"/>
      <c r="GGI556" s="154"/>
      <c r="GGJ556" s="154"/>
      <c r="GGK556" s="154"/>
      <c r="GGL556" s="154"/>
      <c r="GGM556" s="154"/>
      <c r="GGN556" s="154"/>
      <c r="GGO556" s="154"/>
      <c r="GGP556" s="154"/>
      <c r="GGQ556" s="154"/>
      <c r="GGR556" s="154"/>
      <c r="GGS556" s="154"/>
      <c r="GGT556" s="154"/>
      <c r="GGU556" s="154"/>
      <c r="GGV556" s="154"/>
      <c r="GGW556" s="154"/>
      <c r="GGX556" s="154"/>
      <c r="GGY556" s="154"/>
      <c r="GGZ556" s="154"/>
      <c r="GHA556" s="154"/>
      <c r="GHB556" s="154"/>
      <c r="GHC556" s="154"/>
      <c r="GHD556" s="154"/>
      <c r="GHE556" s="154"/>
      <c r="GHF556" s="154"/>
      <c r="GHG556" s="154"/>
      <c r="GHH556" s="154"/>
      <c r="GHI556" s="154"/>
      <c r="GHJ556" s="154"/>
      <c r="GHK556" s="154"/>
      <c r="GHL556" s="154"/>
      <c r="GHM556" s="154"/>
      <c r="GHN556" s="154"/>
      <c r="GHO556" s="154"/>
      <c r="GHP556" s="154"/>
      <c r="GHQ556" s="154"/>
      <c r="GHR556" s="154"/>
      <c r="GHS556" s="154"/>
      <c r="GHT556" s="154"/>
      <c r="GHU556" s="154"/>
      <c r="GHV556" s="154"/>
      <c r="GHW556" s="154"/>
      <c r="GHX556" s="154"/>
      <c r="GHY556" s="154"/>
      <c r="GHZ556" s="154"/>
      <c r="GIA556" s="154"/>
      <c r="GIB556" s="154"/>
      <c r="GIC556" s="154"/>
      <c r="GID556" s="154"/>
      <c r="GIE556" s="154"/>
      <c r="GIF556" s="154"/>
      <c r="GIG556" s="154"/>
      <c r="GIH556" s="154"/>
      <c r="GII556" s="154"/>
      <c r="GIJ556" s="154"/>
      <c r="GIK556" s="154"/>
      <c r="GIL556" s="154"/>
      <c r="GIM556" s="154"/>
      <c r="GIN556" s="154"/>
      <c r="GIO556" s="154"/>
      <c r="GIP556" s="154"/>
      <c r="GIQ556" s="154"/>
      <c r="GIR556" s="154"/>
      <c r="GIS556" s="154"/>
      <c r="GIT556" s="154"/>
      <c r="GIU556" s="154"/>
      <c r="GIV556" s="154"/>
      <c r="GIW556" s="154"/>
      <c r="GIX556" s="154"/>
      <c r="GIY556" s="154"/>
      <c r="GIZ556" s="154"/>
      <c r="GJA556" s="154"/>
      <c r="GJB556" s="154"/>
      <c r="GJC556" s="154"/>
      <c r="GJD556" s="154"/>
      <c r="GJE556" s="154"/>
      <c r="GJF556" s="154"/>
      <c r="GJG556" s="154"/>
      <c r="GJH556" s="154"/>
      <c r="GJI556" s="154"/>
      <c r="GJJ556" s="154"/>
      <c r="GJK556" s="154"/>
      <c r="GJL556" s="154"/>
      <c r="GJM556" s="154"/>
      <c r="GJN556" s="154"/>
      <c r="GJO556" s="154"/>
      <c r="GJP556" s="154"/>
      <c r="GJQ556" s="154"/>
      <c r="GJR556" s="154"/>
      <c r="GJS556" s="154"/>
      <c r="GJT556" s="154"/>
      <c r="GJU556" s="154"/>
      <c r="GJV556" s="154"/>
      <c r="GJW556" s="154"/>
      <c r="GJX556" s="154"/>
      <c r="GJY556" s="154"/>
      <c r="GJZ556" s="154"/>
      <c r="GKA556" s="154"/>
      <c r="GKB556" s="154"/>
      <c r="GKC556" s="154"/>
      <c r="GKD556" s="154"/>
      <c r="GKE556" s="154"/>
      <c r="GKF556" s="154"/>
      <c r="GKG556" s="154"/>
      <c r="GKH556" s="154"/>
      <c r="GKI556" s="154"/>
      <c r="GKJ556" s="154"/>
      <c r="GKK556" s="154"/>
      <c r="GKL556" s="154"/>
      <c r="GKM556" s="154"/>
      <c r="GKN556" s="154"/>
      <c r="GKO556" s="154"/>
      <c r="GKP556" s="154"/>
      <c r="GKQ556" s="154"/>
      <c r="GKR556" s="154"/>
      <c r="GKS556" s="154"/>
      <c r="GKT556" s="154"/>
      <c r="GKU556" s="154"/>
      <c r="GKV556" s="154"/>
      <c r="GKW556" s="154"/>
      <c r="GKX556" s="154"/>
      <c r="GKY556" s="154"/>
      <c r="GKZ556" s="154"/>
      <c r="GLA556" s="154"/>
      <c r="GLB556" s="154"/>
      <c r="GLC556" s="154"/>
      <c r="GLD556" s="154"/>
      <c r="GLE556" s="154"/>
      <c r="GLF556" s="154"/>
      <c r="GLG556" s="154"/>
      <c r="GLH556" s="154"/>
      <c r="GLI556" s="154"/>
      <c r="GLJ556" s="154"/>
      <c r="GLK556" s="154"/>
      <c r="GLL556" s="154"/>
      <c r="GLM556" s="154"/>
      <c r="GLN556" s="154"/>
      <c r="GLO556" s="154"/>
      <c r="GLP556" s="154"/>
      <c r="GLQ556" s="154"/>
      <c r="GLR556" s="154"/>
      <c r="GLS556" s="154"/>
      <c r="GLT556" s="154"/>
      <c r="GLU556" s="154"/>
      <c r="GLV556" s="154"/>
      <c r="GLW556" s="154"/>
      <c r="GLX556" s="154"/>
      <c r="GLY556" s="154"/>
      <c r="GLZ556" s="154"/>
      <c r="GMA556" s="154"/>
      <c r="GMB556" s="154"/>
      <c r="GMC556" s="154"/>
      <c r="GMD556" s="154"/>
      <c r="GME556" s="154"/>
      <c r="GMF556" s="154"/>
      <c r="GMG556" s="154"/>
      <c r="GMH556" s="154"/>
      <c r="GMI556" s="154"/>
      <c r="GMJ556" s="154"/>
      <c r="GMK556" s="154"/>
      <c r="GML556" s="154"/>
      <c r="GMM556" s="154"/>
      <c r="GMN556" s="154"/>
      <c r="GMO556" s="154"/>
      <c r="GMP556" s="154"/>
      <c r="GMQ556" s="154"/>
      <c r="GMR556" s="154"/>
      <c r="GMS556" s="154"/>
      <c r="GMT556" s="154"/>
      <c r="GMU556" s="154"/>
      <c r="GMV556" s="154"/>
      <c r="GMW556" s="154"/>
      <c r="GMX556" s="154"/>
      <c r="GMY556" s="154"/>
      <c r="GMZ556" s="154"/>
      <c r="GNA556" s="154"/>
      <c r="GNB556" s="154"/>
      <c r="GNC556" s="154"/>
      <c r="GND556" s="154"/>
      <c r="GNE556" s="154"/>
      <c r="GNF556" s="154"/>
      <c r="GNG556" s="154"/>
      <c r="GNH556" s="154"/>
      <c r="GNI556" s="154"/>
      <c r="GNJ556" s="154"/>
      <c r="GNK556" s="154"/>
      <c r="GNL556" s="154"/>
      <c r="GNM556" s="154"/>
      <c r="GNN556" s="154"/>
      <c r="GNO556" s="154"/>
      <c r="GNP556" s="154"/>
      <c r="GNQ556" s="154"/>
      <c r="GNR556" s="154"/>
      <c r="GNS556" s="154"/>
      <c r="GNT556" s="154"/>
      <c r="GNU556" s="154"/>
      <c r="GNV556" s="154"/>
      <c r="GNW556" s="154"/>
      <c r="GNX556" s="154"/>
      <c r="GNY556" s="154"/>
      <c r="GNZ556" s="154"/>
      <c r="GOA556" s="154"/>
      <c r="GOB556" s="154"/>
      <c r="GOC556" s="154"/>
      <c r="GOD556" s="154"/>
      <c r="GOE556" s="154"/>
      <c r="GOF556" s="154"/>
      <c r="GOG556" s="154"/>
      <c r="GOH556" s="154"/>
      <c r="GOI556" s="154"/>
      <c r="GOJ556" s="154"/>
      <c r="GOK556" s="154"/>
      <c r="GOL556" s="154"/>
      <c r="GOM556" s="154"/>
      <c r="GON556" s="154"/>
      <c r="GOO556" s="154"/>
      <c r="GOP556" s="154"/>
      <c r="GOQ556" s="154"/>
      <c r="GOR556" s="154"/>
      <c r="GOS556" s="154"/>
      <c r="GOT556" s="154"/>
      <c r="GOU556" s="154"/>
      <c r="GOV556" s="154"/>
      <c r="GOW556" s="154"/>
      <c r="GOX556" s="154"/>
      <c r="GOY556" s="154"/>
      <c r="GOZ556" s="154"/>
      <c r="GPA556" s="154"/>
      <c r="GPB556" s="154"/>
      <c r="GPC556" s="154"/>
      <c r="GPD556" s="154"/>
      <c r="GPE556" s="154"/>
      <c r="GPF556" s="154"/>
      <c r="GPG556" s="154"/>
      <c r="GPH556" s="154"/>
      <c r="GPI556" s="154"/>
      <c r="GPJ556" s="154"/>
      <c r="GPK556" s="154"/>
      <c r="GPL556" s="154"/>
      <c r="GPM556" s="154"/>
      <c r="GPN556" s="154"/>
      <c r="GPO556" s="154"/>
      <c r="GPP556" s="154"/>
      <c r="GPQ556" s="154"/>
      <c r="GPR556" s="154"/>
      <c r="GPS556" s="154"/>
      <c r="GPT556" s="154"/>
      <c r="GPU556" s="154"/>
      <c r="GPV556" s="154"/>
      <c r="GPW556" s="154"/>
      <c r="GPX556" s="154"/>
      <c r="GPY556" s="154"/>
      <c r="GPZ556" s="154"/>
      <c r="GQA556" s="154"/>
      <c r="GQB556" s="154"/>
      <c r="GQC556" s="154"/>
      <c r="GQD556" s="154"/>
      <c r="GQE556" s="154"/>
      <c r="GQF556" s="154"/>
      <c r="GQG556" s="154"/>
      <c r="GQH556" s="154"/>
      <c r="GQI556" s="154"/>
      <c r="GQJ556" s="154"/>
      <c r="GQK556" s="154"/>
      <c r="GQL556" s="154"/>
      <c r="GQM556" s="154"/>
      <c r="GQN556" s="154"/>
      <c r="GQO556" s="154"/>
      <c r="GQP556" s="154"/>
      <c r="GQQ556" s="154"/>
      <c r="GQR556" s="154"/>
      <c r="GQS556" s="154"/>
      <c r="GQT556" s="154"/>
      <c r="GQU556" s="154"/>
      <c r="GQV556" s="154"/>
      <c r="GQW556" s="154"/>
      <c r="GQX556" s="154"/>
      <c r="GQY556" s="154"/>
      <c r="GQZ556" s="154"/>
      <c r="GRA556" s="154"/>
      <c r="GRB556" s="154"/>
      <c r="GRC556" s="154"/>
      <c r="GRD556" s="154"/>
      <c r="GRE556" s="154"/>
      <c r="GRF556" s="154"/>
      <c r="GRG556" s="154"/>
      <c r="GRH556" s="154"/>
      <c r="GRI556" s="154"/>
      <c r="GRJ556" s="154"/>
      <c r="GRK556" s="154"/>
      <c r="GRL556" s="154"/>
      <c r="GRM556" s="154"/>
      <c r="GRN556" s="154"/>
      <c r="GRO556" s="154"/>
      <c r="GRP556" s="154"/>
      <c r="GRQ556" s="154"/>
      <c r="GRR556" s="154"/>
      <c r="GRS556" s="154"/>
      <c r="GRT556" s="154"/>
      <c r="GRU556" s="154"/>
      <c r="GRV556" s="154"/>
      <c r="GRW556" s="154"/>
      <c r="GRX556" s="154"/>
      <c r="GRY556" s="154"/>
      <c r="GRZ556" s="154"/>
      <c r="GSA556" s="154"/>
      <c r="GSB556" s="154"/>
      <c r="GSC556" s="154"/>
      <c r="GSD556" s="154"/>
      <c r="GSE556" s="154"/>
      <c r="GSF556" s="154"/>
      <c r="GSG556" s="154"/>
      <c r="GSH556" s="154"/>
      <c r="GSI556" s="154"/>
      <c r="GSJ556" s="154"/>
      <c r="GSK556" s="154"/>
      <c r="GSL556" s="154"/>
      <c r="GSM556" s="154"/>
      <c r="GSN556" s="154"/>
      <c r="GSO556" s="154"/>
      <c r="GSP556" s="154"/>
      <c r="GSQ556" s="154"/>
      <c r="GSR556" s="154"/>
      <c r="GSS556" s="154"/>
      <c r="GST556" s="154"/>
      <c r="GSU556" s="154"/>
      <c r="GSV556" s="154"/>
      <c r="GSW556" s="154"/>
      <c r="GSX556" s="154"/>
      <c r="GSY556" s="154"/>
      <c r="GSZ556" s="154"/>
      <c r="GTA556" s="154"/>
      <c r="GTB556" s="154"/>
      <c r="GTC556" s="154"/>
      <c r="GTD556" s="154"/>
      <c r="GTE556" s="154"/>
      <c r="GTF556" s="154"/>
      <c r="GTG556" s="154"/>
      <c r="GTH556" s="154"/>
      <c r="GTI556" s="154"/>
      <c r="GTJ556" s="154"/>
      <c r="GTK556" s="154"/>
      <c r="GTL556" s="154"/>
      <c r="GTM556" s="154"/>
      <c r="GTN556" s="154"/>
      <c r="GTO556" s="154"/>
      <c r="GTP556" s="154"/>
      <c r="GTQ556" s="154"/>
      <c r="GTR556" s="154"/>
      <c r="GTS556" s="154"/>
      <c r="GTT556" s="154"/>
      <c r="GTU556" s="154"/>
      <c r="GTV556" s="154"/>
      <c r="GTW556" s="154"/>
      <c r="GTX556" s="154"/>
      <c r="GTY556" s="154"/>
      <c r="GTZ556" s="154"/>
      <c r="GUA556" s="154"/>
      <c r="GUB556" s="154"/>
      <c r="GUC556" s="154"/>
      <c r="GUD556" s="154"/>
      <c r="GUE556" s="154"/>
      <c r="GUF556" s="154"/>
      <c r="GUG556" s="154"/>
      <c r="GUH556" s="154"/>
      <c r="GUI556" s="154"/>
      <c r="GUJ556" s="154"/>
      <c r="GUK556" s="154"/>
      <c r="GUL556" s="154"/>
      <c r="GUM556" s="154"/>
      <c r="GUN556" s="154"/>
      <c r="GUO556" s="154"/>
      <c r="GUP556" s="154"/>
      <c r="GUQ556" s="154"/>
      <c r="GUR556" s="154"/>
      <c r="GUS556" s="154"/>
      <c r="GUT556" s="154"/>
      <c r="GUU556" s="154"/>
      <c r="GUV556" s="154"/>
      <c r="GUW556" s="154"/>
      <c r="GUX556" s="154"/>
      <c r="GUY556" s="154"/>
      <c r="GUZ556" s="154"/>
      <c r="GVA556" s="154"/>
      <c r="GVB556" s="154"/>
      <c r="GVC556" s="154"/>
      <c r="GVD556" s="154"/>
      <c r="GVE556" s="154"/>
      <c r="GVF556" s="154"/>
      <c r="GVG556" s="154"/>
      <c r="GVH556" s="154"/>
      <c r="GVI556" s="154"/>
      <c r="GVJ556" s="154"/>
      <c r="GVK556" s="154"/>
      <c r="GVL556" s="154"/>
      <c r="GVM556" s="154"/>
      <c r="GVN556" s="154"/>
      <c r="GVO556" s="154"/>
      <c r="GVP556" s="154"/>
      <c r="GVQ556" s="154"/>
      <c r="GVR556" s="154"/>
      <c r="GVS556" s="154"/>
      <c r="GVT556" s="154"/>
      <c r="GVU556" s="154"/>
      <c r="GVV556" s="154"/>
      <c r="GVW556" s="154"/>
      <c r="GVX556" s="154"/>
      <c r="GVY556" s="154"/>
      <c r="GVZ556" s="154"/>
      <c r="GWA556" s="154"/>
      <c r="GWB556" s="154"/>
      <c r="GWC556" s="154"/>
      <c r="GWD556" s="154"/>
      <c r="GWE556" s="154"/>
      <c r="GWF556" s="154"/>
      <c r="GWG556" s="154"/>
      <c r="GWH556" s="154"/>
      <c r="GWI556" s="154"/>
      <c r="GWJ556" s="154"/>
      <c r="GWK556" s="154"/>
      <c r="GWL556" s="154"/>
      <c r="GWM556" s="154"/>
      <c r="GWN556" s="154"/>
      <c r="GWO556" s="154"/>
      <c r="GWP556" s="154"/>
      <c r="GWQ556" s="154"/>
      <c r="GWR556" s="154"/>
      <c r="GWS556" s="154"/>
      <c r="GWT556" s="154"/>
      <c r="GWU556" s="154"/>
      <c r="GWV556" s="154"/>
      <c r="GWW556" s="154"/>
      <c r="GWX556" s="154"/>
      <c r="GWY556" s="154"/>
      <c r="GWZ556" s="154"/>
      <c r="GXA556" s="154"/>
      <c r="GXB556" s="154"/>
      <c r="GXC556" s="154"/>
      <c r="GXD556" s="154"/>
      <c r="GXE556" s="154"/>
      <c r="GXF556" s="154"/>
      <c r="GXG556" s="154"/>
      <c r="GXH556" s="154"/>
      <c r="GXI556" s="154"/>
      <c r="GXJ556" s="154"/>
      <c r="GXK556" s="154"/>
      <c r="GXL556" s="154"/>
      <c r="GXM556" s="154"/>
      <c r="GXN556" s="154"/>
      <c r="GXO556" s="154"/>
      <c r="GXP556" s="154"/>
      <c r="GXQ556" s="154"/>
      <c r="GXR556" s="154"/>
      <c r="GXS556" s="154"/>
      <c r="GXT556" s="154"/>
      <c r="GXU556" s="154"/>
      <c r="GXV556" s="154"/>
      <c r="GXW556" s="154"/>
      <c r="GXX556" s="154"/>
      <c r="GXY556" s="154"/>
      <c r="GXZ556" s="154"/>
      <c r="GYA556" s="154"/>
      <c r="GYB556" s="154"/>
      <c r="GYC556" s="154"/>
      <c r="GYD556" s="154"/>
      <c r="GYE556" s="154"/>
      <c r="GYF556" s="154"/>
      <c r="GYG556" s="154"/>
      <c r="GYH556" s="154"/>
      <c r="GYI556" s="154"/>
      <c r="GYJ556" s="154"/>
      <c r="GYK556" s="154"/>
      <c r="GYL556" s="154"/>
      <c r="GYM556" s="154"/>
      <c r="GYN556" s="154"/>
      <c r="GYO556" s="154"/>
      <c r="GYP556" s="154"/>
      <c r="GYQ556" s="154"/>
      <c r="GYR556" s="154"/>
      <c r="GYS556" s="154"/>
      <c r="GYT556" s="154"/>
      <c r="GYU556" s="154"/>
      <c r="GYV556" s="154"/>
      <c r="GYW556" s="154"/>
      <c r="GYX556" s="154"/>
      <c r="GYY556" s="154"/>
      <c r="GYZ556" s="154"/>
      <c r="GZA556" s="154"/>
      <c r="GZB556" s="154"/>
      <c r="GZC556" s="154"/>
      <c r="GZD556" s="154"/>
      <c r="GZE556" s="154"/>
      <c r="GZF556" s="154"/>
      <c r="GZG556" s="154"/>
      <c r="GZH556" s="154"/>
      <c r="GZI556" s="154"/>
      <c r="GZJ556" s="154"/>
      <c r="GZK556" s="154"/>
      <c r="GZL556" s="154"/>
      <c r="GZM556" s="154"/>
      <c r="GZN556" s="154"/>
      <c r="GZO556" s="154"/>
      <c r="GZP556" s="154"/>
      <c r="GZQ556" s="154"/>
      <c r="GZR556" s="154"/>
      <c r="GZS556" s="154"/>
      <c r="GZT556" s="154"/>
      <c r="GZU556" s="154"/>
      <c r="GZV556" s="154"/>
      <c r="GZW556" s="154"/>
      <c r="GZX556" s="154"/>
      <c r="GZY556" s="154"/>
      <c r="GZZ556" s="154"/>
      <c r="HAA556" s="154"/>
      <c r="HAB556" s="154"/>
      <c r="HAC556" s="154"/>
      <c r="HAD556" s="154"/>
      <c r="HAE556" s="154"/>
      <c r="HAF556" s="154"/>
      <c r="HAG556" s="154"/>
      <c r="HAH556" s="154"/>
      <c r="HAI556" s="154"/>
      <c r="HAJ556" s="154"/>
      <c r="HAK556" s="154"/>
      <c r="HAL556" s="154"/>
      <c r="HAM556" s="154"/>
      <c r="HAN556" s="154"/>
      <c r="HAO556" s="154"/>
      <c r="HAP556" s="154"/>
      <c r="HAQ556" s="154"/>
      <c r="HAR556" s="154"/>
      <c r="HAS556" s="154"/>
      <c r="HAT556" s="154"/>
      <c r="HAU556" s="154"/>
      <c r="HAV556" s="154"/>
      <c r="HAW556" s="154"/>
      <c r="HAX556" s="154"/>
      <c r="HAY556" s="154"/>
      <c r="HAZ556" s="154"/>
      <c r="HBA556" s="154"/>
      <c r="HBB556" s="154"/>
      <c r="HBC556" s="154"/>
      <c r="HBD556" s="154"/>
      <c r="HBE556" s="154"/>
      <c r="HBF556" s="154"/>
      <c r="HBG556" s="154"/>
      <c r="HBH556" s="154"/>
      <c r="HBI556" s="154"/>
      <c r="HBJ556" s="154"/>
      <c r="HBK556" s="154"/>
      <c r="HBL556" s="154"/>
      <c r="HBM556" s="154"/>
      <c r="HBN556" s="154"/>
      <c r="HBO556" s="154"/>
      <c r="HBP556" s="154"/>
      <c r="HBQ556" s="154"/>
      <c r="HBR556" s="154"/>
      <c r="HBS556" s="154"/>
      <c r="HBT556" s="154"/>
      <c r="HBU556" s="154"/>
      <c r="HBV556" s="154"/>
      <c r="HBW556" s="154"/>
      <c r="HBX556" s="154"/>
      <c r="HBY556" s="154"/>
      <c r="HBZ556" s="154"/>
      <c r="HCA556" s="154"/>
      <c r="HCB556" s="154"/>
      <c r="HCC556" s="154"/>
      <c r="HCD556" s="154"/>
      <c r="HCE556" s="154"/>
      <c r="HCF556" s="154"/>
      <c r="HCG556" s="154"/>
      <c r="HCH556" s="154"/>
      <c r="HCI556" s="154"/>
      <c r="HCJ556" s="154"/>
      <c r="HCK556" s="154"/>
      <c r="HCL556" s="154"/>
      <c r="HCM556" s="154"/>
      <c r="HCN556" s="154"/>
      <c r="HCO556" s="154"/>
      <c r="HCP556" s="154"/>
      <c r="HCQ556" s="154"/>
      <c r="HCR556" s="154"/>
      <c r="HCS556" s="154"/>
      <c r="HCT556" s="154"/>
      <c r="HCU556" s="154"/>
      <c r="HCV556" s="154"/>
      <c r="HCW556" s="154"/>
      <c r="HCX556" s="154"/>
      <c r="HCY556" s="154"/>
      <c r="HCZ556" s="154"/>
      <c r="HDA556" s="154"/>
      <c r="HDB556" s="154"/>
      <c r="HDC556" s="154"/>
      <c r="HDD556" s="154"/>
      <c r="HDE556" s="154"/>
      <c r="HDF556" s="154"/>
      <c r="HDG556" s="154"/>
      <c r="HDH556" s="154"/>
      <c r="HDI556" s="154"/>
      <c r="HDJ556" s="154"/>
      <c r="HDK556" s="154"/>
      <c r="HDL556" s="154"/>
      <c r="HDM556" s="154"/>
      <c r="HDN556" s="154"/>
      <c r="HDO556" s="154"/>
      <c r="HDP556" s="154"/>
      <c r="HDQ556" s="154"/>
      <c r="HDR556" s="154"/>
      <c r="HDS556" s="154"/>
      <c r="HDT556" s="154"/>
      <c r="HDU556" s="154"/>
      <c r="HDV556" s="154"/>
      <c r="HDW556" s="154"/>
      <c r="HDX556" s="154"/>
      <c r="HDY556" s="154"/>
      <c r="HDZ556" s="154"/>
      <c r="HEA556" s="154"/>
      <c r="HEB556" s="154"/>
      <c r="HEC556" s="154"/>
      <c r="HED556" s="154"/>
      <c r="HEE556" s="154"/>
      <c r="HEF556" s="154"/>
      <c r="HEG556" s="154"/>
      <c r="HEH556" s="154"/>
      <c r="HEI556" s="154"/>
      <c r="HEJ556" s="154"/>
      <c r="HEK556" s="154"/>
      <c r="HEL556" s="154"/>
      <c r="HEM556" s="154"/>
      <c r="HEN556" s="154"/>
      <c r="HEO556" s="154"/>
      <c r="HEP556" s="154"/>
      <c r="HEQ556" s="154"/>
      <c r="HER556" s="154"/>
      <c r="HES556" s="154"/>
      <c r="HET556" s="154"/>
      <c r="HEU556" s="154"/>
      <c r="HEV556" s="154"/>
      <c r="HEW556" s="154"/>
      <c r="HEX556" s="154"/>
      <c r="HEY556" s="154"/>
      <c r="HEZ556" s="154"/>
      <c r="HFA556" s="154"/>
      <c r="HFB556" s="154"/>
      <c r="HFC556" s="154"/>
      <c r="HFD556" s="154"/>
      <c r="HFE556" s="154"/>
      <c r="HFF556" s="154"/>
      <c r="HFG556" s="154"/>
      <c r="HFH556" s="154"/>
      <c r="HFI556" s="154"/>
      <c r="HFJ556" s="154"/>
      <c r="HFK556" s="154"/>
      <c r="HFL556" s="154"/>
      <c r="HFM556" s="154"/>
      <c r="HFN556" s="154"/>
      <c r="HFO556" s="154"/>
      <c r="HFP556" s="154"/>
      <c r="HFQ556" s="154"/>
      <c r="HFR556" s="154"/>
      <c r="HFS556" s="154"/>
      <c r="HFT556" s="154"/>
      <c r="HFU556" s="154"/>
      <c r="HFV556" s="154"/>
      <c r="HFW556" s="154"/>
      <c r="HFX556" s="154"/>
      <c r="HFY556" s="154"/>
      <c r="HFZ556" s="154"/>
      <c r="HGA556" s="154"/>
      <c r="HGB556" s="154"/>
      <c r="HGC556" s="154"/>
      <c r="HGD556" s="154"/>
      <c r="HGE556" s="154"/>
      <c r="HGF556" s="154"/>
      <c r="HGG556" s="154"/>
      <c r="HGH556" s="154"/>
      <c r="HGI556" s="154"/>
      <c r="HGJ556" s="154"/>
      <c r="HGK556" s="154"/>
      <c r="HGL556" s="154"/>
      <c r="HGM556" s="154"/>
      <c r="HGN556" s="154"/>
      <c r="HGO556" s="154"/>
      <c r="HGP556" s="154"/>
      <c r="HGQ556" s="154"/>
      <c r="HGR556" s="154"/>
      <c r="HGS556" s="154"/>
      <c r="HGT556" s="154"/>
      <c r="HGU556" s="154"/>
      <c r="HGV556" s="154"/>
      <c r="HGW556" s="154"/>
      <c r="HGX556" s="154"/>
      <c r="HGY556" s="154"/>
      <c r="HGZ556" s="154"/>
      <c r="HHA556" s="154"/>
      <c r="HHB556" s="154"/>
      <c r="HHC556" s="154"/>
      <c r="HHD556" s="154"/>
      <c r="HHE556" s="154"/>
      <c r="HHF556" s="154"/>
      <c r="HHG556" s="154"/>
      <c r="HHH556" s="154"/>
      <c r="HHI556" s="154"/>
      <c r="HHJ556" s="154"/>
      <c r="HHK556" s="154"/>
      <c r="HHL556" s="154"/>
      <c r="HHM556" s="154"/>
      <c r="HHN556" s="154"/>
      <c r="HHO556" s="154"/>
      <c r="HHP556" s="154"/>
      <c r="HHQ556" s="154"/>
      <c r="HHR556" s="154"/>
      <c r="HHS556" s="154"/>
      <c r="HHT556" s="154"/>
      <c r="HHU556" s="154"/>
      <c r="HHV556" s="154"/>
      <c r="HHW556" s="154"/>
      <c r="HHX556" s="154"/>
      <c r="HHY556" s="154"/>
      <c r="HHZ556" s="154"/>
      <c r="HIA556" s="154"/>
      <c r="HIB556" s="154"/>
      <c r="HIC556" s="154"/>
      <c r="HID556" s="154"/>
      <c r="HIE556" s="154"/>
      <c r="HIF556" s="154"/>
      <c r="HIG556" s="154"/>
      <c r="HIH556" s="154"/>
      <c r="HII556" s="154"/>
      <c r="HIJ556" s="154"/>
      <c r="HIK556" s="154"/>
      <c r="HIL556" s="154"/>
      <c r="HIM556" s="154"/>
      <c r="HIN556" s="154"/>
      <c r="HIO556" s="154"/>
      <c r="HIP556" s="154"/>
      <c r="HIQ556" s="154"/>
      <c r="HIR556" s="154"/>
      <c r="HIS556" s="154"/>
      <c r="HIT556" s="154"/>
      <c r="HIU556" s="154"/>
      <c r="HIV556" s="154"/>
      <c r="HIW556" s="154"/>
      <c r="HIX556" s="154"/>
      <c r="HIY556" s="154"/>
      <c r="HIZ556" s="154"/>
      <c r="HJA556" s="154"/>
      <c r="HJB556" s="154"/>
      <c r="HJC556" s="154"/>
      <c r="HJD556" s="154"/>
      <c r="HJE556" s="154"/>
      <c r="HJF556" s="154"/>
      <c r="HJG556" s="154"/>
      <c r="HJH556" s="154"/>
      <c r="HJI556" s="154"/>
      <c r="HJJ556" s="154"/>
      <c r="HJK556" s="154"/>
      <c r="HJL556" s="154"/>
      <c r="HJM556" s="154"/>
      <c r="HJN556" s="154"/>
      <c r="HJO556" s="154"/>
      <c r="HJP556" s="154"/>
      <c r="HJQ556" s="154"/>
      <c r="HJR556" s="154"/>
      <c r="HJS556" s="154"/>
      <c r="HJT556" s="154"/>
      <c r="HJU556" s="154"/>
      <c r="HJV556" s="154"/>
      <c r="HJW556" s="154"/>
      <c r="HJX556" s="154"/>
      <c r="HJY556" s="154"/>
      <c r="HJZ556" s="154"/>
      <c r="HKA556" s="154"/>
      <c r="HKB556" s="154"/>
      <c r="HKC556" s="154"/>
      <c r="HKD556" s="154"/>
      <c r="HKE556" s="154"/>
      <c r="HKF556" s="154"/>
      <c r="HKG556" s="154"/>
      <c r="HKH556" s="154"/>
      <c r="HKI556" s="154"/>
      <c r="HKJ556" s="154"/>
      <c r="HKK556" s="154"/>
      <c r="HKL556" s="154"/>
      <c r="HKM556" s="154"/>
      <c r="HKN556" s="154"/>
      <c r="HKO556" s="154"/>
      <c r="HKP556" s="154"/>
      <c r="HKQ556" s="154"/>
      <c r="HKR556" s="154"/>
      <c r="HKS556" s="154"/>
      <c r="HKT556" s="154"/>
      <c r="HKU556" s="154"/>
      <c r="HKV556" s="154"/>
      <c r="HKW556" s="154"/>
      <c r="HKX556" s="154"/>
      <c r="HKY556" s="154"/>
      <c r="HKZ556" s="154"/>
      <c r="HLA556" s="154"/>
      <c r="HLB556" s="154"/>
      <c r="HLC556" s="154"/>
      <c r="HLD556" s="154"/>
      <c r="HLE556" s="154"/>
      <c r="HLF556" s="154"/>
      <c r="HLG556" s="154"/>
      <c r="HLH556" s="154"/>
      <c r="HLI556" s="154"/>
      <c r="HLJ556" s="154"/>
      <c r="HLK556" s="154"/>
      <c r="HLL556" s="154"/>
      <c r="HLM556" s="154"/>
      <c r="HLN556" s="154"/>
      <c r="HLO556" s="154"/>
      <c r="HLP556" s="154"/>
      <c r="HLQ556" s="154"/>
      <c r="HLR556" s="154"/>
      <c r="HLS556" s="154"/>
      <c r="HLT556" s="154"/>
      <c r="HLU556" s="154"/>
      <c r="HLV556" s="154"/>
      <c r="HLW556" s="154"/>
      <c r="HLX556" s="154"/>
      <c r="HLY556" s="154"/>
      <c r="HLZ556" s="154"/>
      <c r="HMA556" s="154"/>
      <c r="HMB556" s="154"/>
      <c r="HMC556" s="154"/>
      <c r="HMD556" s="154"/>
      <c r="HME556" s="154"/>
      <c r="HMF556" s="154"/>
      <c r="HMG556" s="154"/>
      <c r="HMH556" s="154"/>
      <c r="HMI556" s="154"/>
      <c r="HMJ556" s="154"/>
      <c r="HMK556" s="154"/>
      <c r="HML556" s="154"/>
      <c r="HMM556" s="154"/>
      <c r="HMN556" s="154"/>
      <c r="HMO556" s="154"/>
      <c r="HMP556" s="154"/>
      <c r="HMQ556" s="154"/>
      <c r="HMR556" s="154"/>
      <c r="HMS556" s="154"/>
      <c r="HMT556" s="154"/>
      <c r="HMU556" s="154"/>
      <c r="HMV556" s="154"/>
      <c r="HMW556" s="154"/>
      <c r="HMX556" s="154"/>
      <c r="HMY556" s="154"/>
      <c r="HMZ556" s="154"/>
      <c r="HNA556" s="154"/>
      <c r="HNB556" s="154"/>
      <c r="HNC556" s="154"/>
      <c r="HND556" s="154"/>
      <c r="HNE556" s="154"/>
      <c r="HNF556" s="154"/>
      <c r="HNG556" s="154"/>
      <c r="HNH556" s="154"/>
      <c r="HNI556" s="154"/>
      <c r="HNJ556" s="154"/>
      <c r="HNK556" s="154"/>
      <c r="HNL556" s="154"/>
      <c r="HNM556" s="154"/>
      <c r="HNN556" s="154"/>
      <c r="HNO556" s="154"/>
      <c r="HNP556" s="154"/>
      <c r="HNQ556" s="154"/>
      <c r="HNR556" s="154"/>
      <c r="HNS556" s="154"/>
      <c r="HNT556" s="154"/>
      <c r="HNU556" s="154"/>
      <c r="HNV556" s="154"/>
      <c r="HNW556" s="154"/>
      <c r="HNX556" s="154"/>
      <c r="HNY556" s="154"/>
      <c r="HNZ556" s="154"/>
      <c r="HOA556" s="154"/>
      <c r="HOB556" s="154"/>
      <c r="HOC556" s="154"/>
      <c r="HOD556" s="154"/>
      <c r="HOE556" s="154"/>
      <c r="HOF556" s="154"/>
      <c r="HOG556" s="154"/>
      <c r="HOH556" s="154"/>
      <c r="HOI556" s="154"/>
      <c r="HOJ556" s="154"/>
      <c r="HOK556" s="154"/>
      <c r="HOL556" s="154"/>
      <c r="HOM556" s="154"/>
      <c r="HON556" s="154"/>
      <c r="HOO556" s="154"/>
      <c r="HOP556" s="154"/>
      <c r="HOQ556" s="154"/>
      <c r="HOR556" s="154"/>
      <c r="HOS556" s="154"/>
      <c r="HOT556" s="154"/>
      <c r="HOU556" s="154"/>
      <c r="HOV556" s="154"/>
      <c r="HOW556" s="154"/>
      <c r="HOX556" s="154"/>
      <c r="HOY556" s="154"/>
      <c r="HOZ556" s="154"/>
      <c r="HPA556" s="154"/>
      <c r="HPB556" s="154"/>
      <c r="HPC556" s="154"/>
      <c r="HPD556" s="154"/>
      <c r="HPE556" s="154"/>
      <c r="HPF556" s="154"/>
      <c r="HPG556" s="154"/>
      <c r="HPH556" s="154"/>
      <c r="HPI556" s="154"/>
      <c r="HPJ556" s="154"/>
      <c r="HPK556" s="154"/>
      <c r="HPL556" s="154"/>
      <c r="HPM556" s="154"/>
      <c r="HPN556" s="154"/>
      <c r="HPO556" s="154"/>
      <c r="HPP556" s="154"/>
      <c r="HPQ556" s="154"/>
      <c r="HPR556" s="154"/>
      <c r="HPS556" s="154"/>
      <c r="HPT556" s="154"/>
      <c r="HPU556" s="154"/>
      <c r="HPV556" s="154"/>
      <c r="HPW556" s="154"/>
      <c r="HPX556" s="154"/>
      <c r="HPY556" s="154"/>
      <c r="HPZ556" s="154"/>
      <c r="HQA556" s="154"/>
      <c r="HQB556" s="154"/>
      <c r="HQC556" s="154"/>
      <c r="HQD556" s="154"/>
      <c r="HQE556" s="154"/>
      <c r="HQF556" s="154"/>
      <c r="HQG556" s="154"/>
      <c r="HQH556" s="154"/>
      <c r="HQI556" s="154"/>
      <c r="HQJ556" s="154"/>
      <c r="HQK556" s="154"/>
      <c r="HQL556" s="154"/>
      <c r="HQM556" s="154"/>
      <c r="HQN556" s="154"/>
      <c r="HQO556" s="154"/>
      <c r="HQP556" s="154"/>
      <c r="HQQ556" s="154"/>
      <c r="HQR556" s="154"/>
      <c r="HQS556" s="154"/>
      <c r="HQT556" s="154"/>
      <c r="HQU556" s="154"/>
      <c r="HQV556" s="154"/>
      <c r="HQW556" s="154"/>
      <c r="HQX556" s="154"/>
      <c r="HQY556" s="154"/>
      <c r="HQZ556" s="154"/>
      <c r="HRA556" s="154"/>
      <c r="HRB556" s="154"/>
      <c r="HRC556" s="154"/>
      <c r="HRD556" s="154"/>
      <c r="HRE556" s="154"/>
      <c r="HRF556" s="154"/>
      <c r="HRG556" s="154"/>
      <c r="HRH556" s="154"/>
      <c r="HRI556" s="154"/>
      <c r="HRJ556" s="154"/>
      <c r="HRK556" s="154"/>
      <c r="HRL556" s="154"/>
      <c r="HRM556" s="154"/>
      <c r="HRN556" s="154"/>
      <c r="HRO556" s="154"/>
      <c r="HRP556" s="154"/>
      <c r="HRQ556" s="154"/>
      <c r="HRR556" s="154"/>
      <c r="HRS556" s="154"/>
      <c r="HRT556" s="154"/>
      <c r="HRU556" s="154"/>
      <c r="HRV556" s="154"/>
      <c r="HRW556" s="154"/>
      <c r="HRX556" s="154"/>
      <c r="HRY556" s="154"/>
      <c r="HRZ556" s="154"/>
      <c r="HSA556" s="154"/>
      <c r="HSB556" s="154"/>
      <c r="HSC556" s="154"/>
      <c r="HSD556" s="154"/>
      <c r="HSE556" s="154"/>
      <c r="HSF556" s="154"/>
      <c r="HSG556" s="154"/>
      <c r="HSH556" s="154"/>
      <c r="HSI556" s="154"/>
      <c r="HSJ556" s="154"/>
      <c r="HSK556" s="154"/>
      <c r="HSL556" s="154"/>
      <c r="HSM556" s="154"/>
      <c r="HSN556" s="154"/>
      <c r="HSO556" s="154"/>
      <c r="HSP556" s="154"/>
      <c r="HSQ556" s="154"/>
      <c r="HSR556" s="154"/>
      <c r="HSS556" s="154"/>
      <c r="HST556" s="154"/>
      <c r="HSU556" s="154"/>
      <c r="HSV556" s="154"/>
      <c r="HSW556" s="154"/>
      <c r="HSX556" s="154"/>
      <c r="HSY556" s="154"/>
      <c r="HSZ556" s="154"/>
      <c r="HTA556" s="154"/>
      <c r="HTB556" s="154"/>
      <c r="HTC556" s="154"/>
      <c r="HTD556" s="154"/>
      <c r="HTE556" s="154"/>
      <c r="HTF556" s="154"/>
      <c r="HTG556" s="154"/>
      <c r="HTH556" s="154"/>
      <c r="HTI556" s="154"/>
      <c r="HTJ556" s="154"/>
      <c r="HTK556" s="154"/>
      <c r="HTL556" s="154"/>
      <c r="HTM556" s="154"/>
      <c r="HTN556" s="154"/>
      <c r="HTO556" s="154"/>
      <c r="HTP556" s="154"/>
      <c r="HTQ556" s="154"/>
      <c r="HTR556" s="154"/>
      <c r="HTS556" s="154"/>
      <c r="HTT556" s="154"/>
      <c r="HTU556" s="154"/>
      <c r="HTV556" s="154"/>
      <c r="HTW556" s="154"/>
      <c r="HTX556" s="154"/>
      <c r="HTY556" s="154"/>
      <c r="HTZ556" s="154"/>
      <c r="HUA556" s="154"/>
      <c r="HUB556" s="154"/>
      <c r="HUC556" s="154"/>
      <c r="HUD556" s="154"/>
      <c r="HUE556" s="154"/>
      <c r="HUF556" s="154"/>
      <c r="HUG556" s="154"/>
      <c r="HUH556" s="154"/>
      <c r="HUI556" s="154"/>
      <c r="HUJ556" s="154"/>
      <c r="HUK556" s="154"/>
      <c r="HUL556" s="154"/>
      <c r="HUM556" s="154"/>
      <c r="HUN556" s="154"/>
      <c r="HUO556" s="154"/>
      <c r="HUP556" s="154"/>
      <c r="HUQ556" s="154"/>
      <c r="HUR556" s="154"/>
      <c r="HUS556" s="154"/>
      <c r="HUT556" s="154"/>
      <c r="HUU556" s="154"/>
      <c r="HUV556" s="154"/>
      <c r="HUW556" s="154"/>
      <c r="HUX556" s="154"/>
      <c r="HUY556" s="154"/>
      <c r="HUZ556" s="154"/>
      <c r="HVA556" s="154"/>
      <c r="HVB556" s="154"/>
      <c r="HVC556" s="154"/>
      <c r="HVD556" s="154"/>
      <c r="HVE556" s="154"/>
      <c r="HVF556" s="154"/>
      <c r="HVG556" s="154"/>
      <c r="HVH556" s="154"/>
      <c r="HVI556" s="154"/>
      <c r="HVJ556" s="154"/>
      <c r="HVK556" s="154"/>
      <c r="HVL556" s="154"/>
      <c r="HVM556" s="154"/>
      <c r="HVN556" s="154"/>
      <c r="HVO556" s="154"/>
      <c r="HVP556" s="154"/>
      <c r="HVQ556" s="154"/>
      <c r="HVR556" s="154"/>
      <c r="HVS556" s="154"/>
      <c r="HVT556" s="154"/>
      <c r="HVU556" s="154"/>
      <c r="HVV556" s="154"/>
      <c r="HVW556" s="154"/>
      <c r="HVX556" s="154"/>
      <c r="HVY556" s="154"/>
      <c r="HVZ556" s="154"/>
      <c r="HWA556" s="154"/>
      <c r="HWB556" s="154"/>
      <c r="HWC556" s="154"/>
      <c r="HWD556" s="154"/>
      <c r="HWE556" s="154"/>
      <c r="HWF556" s="154"/>
      <c r="HWG556" s="154"/>
      <c r="HWH556" s="154"/>
      <c r="HWI556" s="154"/>
      <c r="HWJ556" s="154"/>
      <c r="HWK556" s="154"/>
      <c r="HWL556" s="154"/>
      <c r="HWM556" s="154"/>
      <c r="HWN556" s="154"/>
      <c r="HWO556" s="154"/>
      <c r="HWP556" s="154"/>
      <c r="HWQ556" s="154"/>
      <c r="HWR556" s="154"/>
      <c r="HWS556" s="154"/>
      <c r="HWT556" s="154"/>
      <c r="HWU556" s="154"/>
      <c r="HWV556" s="154"/>
      <c r="HWW556" s="154"/>
      <c r="HWX556" s="154"/>
      <c r="HWY556" s="154"/>
      <c r="HWZ556" s="154"/>
      <c r="HXA556" s="154"/>
      <c r="HXB556" s="154"/>
      <c r="HXC556" s="154"/>
      <c r="HXD556" s="154"/>
      <c r="HXE556" s="154"/>
      <c r="HXF556" s="154"/>
      <c r="HXG556" s="154"/>
      <c r="HXH556" s="154"/>
      <c r="HXI556" s="154"/>
      <c r="HXJ556" s="154"/>
      <c r="HXK556" s="154"/>
      <c r="HXL556" s="154"/>
      <c r="HXM556" s="154"/>
      <c r="HXN556" s="154"/>
      <c r="HXO556" s="154"/>
      <c r="HXP556" s="154"/>
      <c r="HXQ556" s="154"/>
      <c r="HXR556" s="154"/>
      <c r="HXS556" s="154"/>
      <c r="HXT556" s="154"/>
      <c r="HXU556" s="154"/>
      <c r="HXV556" s="154"/>
      <c r="HXW556" s="154"/>
      <c r="HXX556" s="154"/>
      <c r="HXY556" s="154"/>
      <c r="HXZ556" s="154"/>
      <c r="HYA556" s="154"/>
      <c r="HYB556" s="154"/>
      <c r="HYC556" s="154"/>
      <c r="HYD556" s="154"/>
      <c r="HYE556" s="154"/>
      <c r="HYF556" s="154"/>
      <c r="HYG556" s="154"/>
      <c r="HYH556" s="154"/>
      <c r="HYI556" s="154"/>
      <c r="HYJ556" s="154"/>
      <c r="HYK556" s="154"/>
      <c r="HYL556" s="154"/>
      <c r="HYM556" s="154"/>
      <c r="HYN556" s="154"/>
      <c r="HYO556" s="154"/>
      <c r="HYP556" s="154"/>
      <c r="HYQ556" s="154"/>
      <c r="HYR556" s="154"/>
      <c r="HYS556" s="154"/>
      <c r="HYT556" s="154"/>
      <c r="HYU556" s="154"/>
      <c r="HYV556" s="154"/>
      <c r="HYW556" s="154"/>
      <c r="HYX556" s="154"/>
      <c r="HYY556" s="154"/>
      <c r="HYZ556" s="154"/>
      <c r="HZA556" s="154"/>
      <c r="HZB556" s="154"/>
      <c r="HZC556" s="154"/>
      <c r="HZD556" s="154"/>
      <c r="HZE556" s="154"/>
      <c r="HZF556" s="154"/>
      <c r="HZG556" s="154"/>
      <c r="HZH556" s="154"/>
      <c r="HZI556" s="154"/>
      <c r="HZJ556" s="154"/>
      <c r="HZK556" s="154"/>
      <c r="HZL556" s="154"/>
      <c r="HZM556" s="154"/>
      <c r="HZN556" s="154"/>
      <c r="HZO556" s="154"/>
      <c r="HZP556" s="154"/>
      <c r="HZQ556" s="154"/>
      <c r="HZR556" s="154"/>
      <c r="HZS556" s="154"/>
      <c r="HZT556" s="154"/>
      <c r="HZU556" s="154"/>
      <c r="HZV556" s="154"/>
      <c r="HZW556" s="154"/>
      <c r="HZX556" s="154"/>
      <c r="HZY556" s="154"/>
      <c r="HZZ556" s="154"/>
      <c r="IAA556" s="154"/>
      <c r="IAB556" s="154"/>
      <c r="IAC556" s="154"/>
      <c r="IAD556" s="154"/>
      <c r="IAE556" s="154"/>
      <c r="IAF556" s="154"/>
      <c r="IAG556" s="154"/>
      <c r="IAH556" s="154"/>
      <c r="IAI556" s="154"/>
      <c r="IAJ556" s="154"/>
      <c r="IAK556" s="154"/>
      <c r="IAL556" s="154"/>
      <c r="IAM556" s="154"/>
      <c r="IAN556" s="154"/>
      <c r="IAO556" s="154"/>
      <c r="IAP556" s="154"/>
      <c r="IAQ556" s="154"/>
      <c r="IAR556" s="154"/>
      <c r="IAS556" s="154"/>
      <c r="IAT556" s="154"/>
      <c r="IAU556" s="154"/>
      <c r="IAV556" s="154"/>
      <c r="IAW556" s="154"/>
      <c r="IAX556" s="154"/>
      <c r="IAY556" s="154"/>
      <c r="IAZ556" s="154"/>
      <c r="IBA556" s="154"/>
      <c r="IBB556" s="154"/>
      <c r="IBC556" s="154"/>
      <c r="IBD556" s="154"/>
      <c r="IBE556" s="154"/>
      <c r="IBF556" s="154"/>
      <c r="IBG556" s="154"/>
      <c r="IBH556" s="154"/>
      <c r="IBI556" s="154"/>
      <c r="IBJ556" s="154"/>
      <c r="IBK556" s="154"/>
      <c r="IBL556" s="154"/>
      <c r="IBM556" s="154"/>
      <c r="IBN556" s="154"/>
      <c r="IBO556" s="154"/>
      <c r="IBP556" s="154"/>
      <c r="IBQ556" s="154"/>
      <c r="IBR556" s="154"/>
      <c r="IBS556" s="154"/>
      <c r="IBT556" s="154"/>
      <c r="IBU556" s="154"/>
      <c r="IBV556" s="154"/>
      <c r="IBW556" s="154"/>
      <c r="IBX556" s="154"/>
      <c r="IBY556" s="154"/>
      <c r="IBZ556" s="154"/>
      <c r="ICA556" s="154"/>
      <c r="ICB556" s="154"/>
      <c r="ICC556" s="154"/>
      <c r="ICD556" s="154"/>
      <c r="ICE556" s="154"/>
      <c r="ICF556" s="154"/>
      <c r="ICG556" s="154"/>
      <c r="ICH556" s="154"/>
      <c r="ICI556" s="154"/>
      <c r="ICJ556" s="154"/>
      <c r="ICK556" s="154"/>
      <c r="ICL556" s="154"/>
      <c r="ICM556" s="154"/>
      <c r="ICN556" s="154"/>
      <c r="ICO556" s="154"/>
      <c r="ICP556" s="154"/>
      <c r="ICQ556" s="154"/>
      <c r="ICR556" s="154"/>
      <c r="ICS556" s="154"/>
      <c r="ICT556" s="154"/>
      <c r="ICU556" s="154"/>
      <c r="ICV556" s="154"/>
      <c r="ICW556" s="154"/>
      <c r="ICX556" s="154"/>
      <c r="ICY556" s="154"/>
      <c r="ICZ556" s="154"/>
      <c r="IDA556" s="154"/>
      <c r="IDB556" s="154"/>
      <c r="IDC556" s="154"/>
      <c r="IDD556" s="154"/>
      <c r="IDE556" s="154"/>
      <c r="IDF556" s="154"/>
      <c r="IDG556" s="154"/>
      <c r="IDH556" s="154"/>
      <c r="IDI556" s="154"/>
      <c r="IDJ556" s="154"/>
      <c r="IDK556" s="154"/>
      <c r="IDL556" s="154"/>
      <c r="IDM556" s="154"/>
      <c r="IDN556" s="154"/>
      <c r="IDO556" s="154"/>
      <c r="IDP556" s="154"/>
      <c r="IDQ556" s="154"/>
      <c r="IDR556" s="154"/>
      <c r="IDS556" s="154"/>
      <c r="IDT556" s="154"/>
      <c r="IDU556" s="154"/>
      <c r="IDV556" s="154"/>
      <c r="IDW556" s="154"/>
      <c r="IDX556" s="154"/>
      <c r="IDY556" s="154"/>
      <c r="IDZ556" s="154"/>
      <c r="IEA556" s="154"/>
      <c r="IEB556" s="154"/>
      <c r="IEC556" s="154"/>
      <c r="IED556" s="154"/>
      <c r="IEE556" s="154"/>
      <c r="IEF556" s="154"/>
      <c r="IEG556" s="154"/>
      <c r="IEH556" s="154"/>
      <c r="IEI556" s="154"/>
      <c r="IEJ556" s="154"/>
      <c r="IEK556" s="154"/>
      <c r="IEL556" s="154"/>
      <c r="IEM556" s="154"/>
      <c r="IEN556" s="154"/>
      <c r="IEO556" s="154"/>
      <c r="IEP556" s="154"/>
      <c r="IEQ556" s="154"/>
      <c r="IER556" s="154"/>
      <c r="IES556" s="154"/>
      <c r="IET556" s="154"/>
      <c r="IEU556" s="154"/>
      <c r="IEV556" s="154"/>
      <c r="IEW556" s="154"/>
      <c r="IEX556" s="154"/>
      <c r="IEY556" s="154"/>
      <c r="IEZ556" s="154"/>
      <c r="IFA556" s="154"/>
      <c r="IFB556" s="154"/>
      <c r="IFC556" s="154"/>
      <c r="IFD556" s="154"/>
      <c r="IFE556" s="154"/>
      <c r="IFF556" s="154"/>
      <c r="IFG556" s="154"/>
      <c r="IFH556" s="154"/>
      <c r="IFI556" s="154"/>
      <c r="IFJ556" s="154"/>
      <c r="IFK556" s="154"/>
      <c r="IFL556" s="154"/>
      <c r="IFM556" s="154"/>
      <c r="IFN556" s="154"/>
      <c r="IFO556" s="154"/>
      <c r="IFP556" s="154"/>
      <c r="IFQ556" s="154"/>
      <c r="IFR556" s="154"/>
      <c r="IFS556" s="154"/>
      <c r="IFT556" s="154"/>
      <c r="IFU556" s="154"/>
      <c r="IFV556" s="154"/>
      <c r="IFW556" s="154"/>
      <c r="IFX556" s="154"/>
      <c r="IFY556" s="154"/>
      <c r="IFZ556" s="154"/>
      <c r="IGA556" s="154"/>
      <c r="IGB556" s="154"/>
      <c r="IGC556" s="154"/>
      <c r="IGD556" s="154"/>
      <c r="IGE556" s="154"/>
      <c r="IGF556" s="154"/>
      <c r="IGG556" s="154"/>
      <c r="IGH556" s="154"/>
      <c r="IGI556" s="154"/>
      <c r="IGJ556" s="154"/>
      <c r="IGK556" s="154"/>
      <c r="IGL556" s="154"/>
      <c r="IGM556" s="154"/>
      <c r="IGN556" s="154"/>
      <c r="IGO556" s="154"/>
      <c r="IGP556" s="154"/>
      <c r="IGQ556" s="154"/>
      <c r="IGR556" s="154"/>
      <c r="IGS556" s="154"/>
      <c r="IGT556" s="154"/>
      <c r="IGU556" s="154"/>
      <c r="IGV556" s="154"/>
      <c r="IGW556" s="154"/>
      <c r="IGX556" s="154"/>
      <c r="IGY556" s="154"/>
      <c r="IGZ556" s="154"/>
      <c r="IHA556" s="154"/>
      <c r="IHB556" s="154"/>
      <c r="IHC556" s="154"/>
      <c r="IHD556" s="154"/>
      <c r="IHE556" s="154"/>
      <c r="IHF556" s="154"/>
      <c r="IHG556" s="154"/>
      <c r="IHH556" s="154"/>
      <c r="IHI556" s="154"/>
      <c r="IHJ556" s="154"/>
      <c r="IHK556" s="154"/>
      <c r="IHL556" s="154"/>
      <c r="IHM556" s="154"/>
      <c r="IHN556" s="154"/>
      <c r="IHO556" s="154"/>
      <c r="IHP556" s="154"/>
      <c r="IHQ556" s="154"/>
      <c r="IHR556" s="154"/>
      <c r="IHS556" s="154"/>
      <c r="IHT556" s="154"/>
      <c r="IHU556" s="154"/>
      <c r="IHV556" s="154"/>
      <c r="IHW556" s="154"/>
      <c r="IHX556" s="154"/>
      <c r="IHY556" s="154"/>
      <c r="IHZ556" s="154"/>
      <c r="IIA556" s="154"/>
      <c r="IIB556" s="154"/>
      <c r="IIC556" s="154"/>
      <c r="IID556" s="154"/>
      <c r="IIE556" s="154"/>
      <c r="IIF556" s="154"/>
      <c r="IIG556" s="154"/>
      <c r="IIH556" s="154"/>
      <c r="III556" s="154"/>
      <c r="IIJ556" s="154"/>
      <c r="IIK556" s="154"/>
      <c r="IIL556" s="154"/>
      <c r="IIM556" s="154"/>
      <c r="IIN556" s="154"/>
      <c r="IIO556" s="154"/>
      <c r="IIP556" s="154"/>
      <c r="IIQ556" s="154"/>
      <c r="IIR556" s="154"/>
      <c r="IIS556" s="154"/>
      <c r="IIT556" s="154"/>
      <c r="IIU556" s="154"/>
      <c r="IIV556" s="154"/>
      <c r="IIW556" s="154"/>
      <c r="IIX556" s="154"/>
      <c r="IIY556" s="154"/>
      <c r="IIZ556" s="154"/>
      <c r="IJA556" s="154"/>
      <c r="IJB556" s="154"/>
      <c r="IJC556" s="154"/>
      <c r="IJD556" s="154"/>
      <c r="IJE556" s="154"/>
      <c r="IJF556" s="154"/>
      <c r="IJG556" s="154"/>
      <c r="IJH556" s="154"/>
      <c r="IJI556" s="154"/>
      <c r="IJJ556" s="154"/>
      <c r="IJK556" s="154"/>
      <c r="IJL556" s="154"/>
      <c r="IJM556" s="154"/>
      <c r="IJN556" s="154"/>
      <c r="IJO556" s="154"/>
      <c r="IJP556" s="154"/>
      <c r="IJQ556" s="154"/>
      <c r="IJR556" s="154"/>
      <c r="IJS556" s="154"/>
      <c r="IJT556" s="154"/>
      <c r="IJU556" s="154"/>
      <c r="IJV556" s="154"/>
      <c r="IJW556" s="154"/>
      <c r="IJX556" s="154"/>
      <c r="IJY556" s="154"/>
      <c r="IJZ556" s="154"/>
      <c r="IKA556" s="154"/>
      <c r="IKB556" s="154"/>
      <c r="IKC556" s="154"/>
      <c r="IKD556" s="154"/>
      <c r="IKE556" s="154"/>
      <c r="IKF556" s="154"/>
      <c r="IKG556" s="154"/>
      <c r="IKH556" s="154"/>
      <c r="IKI556" s="154"/>
      <c r="IKJ556" s="154"/>
      <c r="IKK556" s="154"/>
      <c r="IKL556" s="154"/>
      <c r="IKM556" s="154"/>
      <c r="IKN556" s="154"/>
      <c r="IKO556" s="154"/>
      <c r="IKP556" s="154"/>
      <c r="IKQ556" s="154"/>
      <c r="IKR556" s="154"/>
      <c r="IKS556" s="154"/>
      <c r="IKT556" s="154"/>
      <c r="IKU556" s="154"/>
      <c r="IKV556" s="154"/>
      <c r="IKW556" s="154"/>
      <c r="IKX556" s="154"/>
      <c r="IKY556" s="154"/>
      <c r="IKZ556" s="154"/>
      <c r="ILA556" s="154"/>
      <c r="ILB556" s="154"/>
      <c r="ILC556" s="154"/>
      <c r="ILD556" s="154"/>
      <c r="ILE556" s="154"/>
      <c r="ILF556" s="154"/>
      <c r="ILG556" s="154"/>
      <c r="ILH556" s="154"/>
      <c r="ILI556" s="154"/>
      <c r="ILJ556" s="154"/>
      <c r="ILK556" s="154"/>
      <c r="ILL556" s="154"/>
      <c r="ILM556" s="154"/>
      <c r="ILN556" s="154"/>
      <c r="ILO556" s="154"/>
      <c r="ILP556" s="154"/>
      <c r="ILQ556" s="154"/>
      <c r="ILR556" s="154"/>
      <c r="ILS556" s="154"/>
      <c r="ILT556" s="154"/>
      <c r="ILU556" s="154"/>
      <c r="ILV556" s="154"/>
      <c r="ILW556" s="154"/>
      <c r="ILX556" s="154"/>
      <c r="ILY556" s="154"/>
      <c r="ILZ556" s="154"/>
      <c r="IMA556" s="154"/>
      <c r="IMB556" s="154"/>
      <c r="IMC556" s="154"/>
      <c r="IMD556" s="154"/>
      <c r="IME556" s="154"/>
      <c r="IMF556" s="154"/>
      <c r="IMG556" s="154"/>
      <c r="IMH556" s="154"/>
      <c r="IMI556" s="154"/>
      <c r="IMJ556" s="154"/>
      <c r="IMK556" s="154"/>
      <c r="IML556" s="154"/>
      <c r="IMM556" s="154"/>
      <c r="IMN556" s="154"/>
      <c r="IMO556" s="154"/>
      <c r="IMP556" s="154"/>
      <c r="IMQ556" s="154"/>
      <c r="IMR556" s="154"/>
      <c r="IMS556" s="154"/>
      <c r="IMT556" s="154"/>
      <c r="IMU556" s="154"/>
      <c r="IMV556" s="154"/>
      <c r="IMW556" s="154"/>
      <c r="IMX556" s="154"/>
      <c r="IMY556" s="154"/>
      <c r="IMZ556" s="154"/>
      <c r="INA556" s="154"/>
      <c r="INB556" s="154"/>
      <c r="INC556" s="154"/>
      <c r="IND556" s="154"/>
      <c r="INE556" s="154"/>
      <c r="INF556" s="154"/>
      <c r="ING556" s="154"/>
      <c r="INH556" s="154"/>
      <c r="INI556" s="154"/>
      <c r="INJ556" s="154"/>
      <c r="INK556" s="154"/>
      <c r="INL556" s="154"/>
      <c r="INM556" s="154"/>
      <c r="INN556" s="154"/>
      <c r="INO556" s="154"/>
      <c r="INP556" s="154"/>
      <c r="INQ556" s="154"/>
      <c r="INR556" s="154"/>
      <c r="INS556" s="154"/>
      <c r="INT556" s="154"/>
      <c r="INU556" s="154"/>
      <c r="INV556" s="154"/>
      <c r="INW556" s="154"/>
      <c r="INX556" s="154"/>
      <c r="INY556" s="154"/>
      <c r="INZ556" s="154"/>
      <c r="IOA556" s="154"/>
      <c r="IOB556" s="154"/>
      <c r="IOC556" s="154"/>
      <c r="IOD556" s="154"/>
      <c r="IOE556" s="154"/>
      <c r="IOF556" s="154"/>
      <c r="IOG556" s="154"/>
      <c r="IOH556" s="154"/>
      <c r="IOI556" s="154"/>
      <c r="IOJ556" s="154"/>
      <c r="IOK556" s="154"/>
      <c r="IOL556" s="154"/>
      <c r="IOM556" s="154"/>
      <c r="ION556" s="154"/>
      <c r="IOO556" s="154"/>
      <c r="IOP556" s="154"/>
      <c r="IOQ556" s="154"/>
      <c r="IOR556" s="154"/>
      <c r="IOS556" s="154"/>
      <c r="IOT556" s="154"/>
      <c r="IOU556" s="154"/>
      <c r="IOV556" s="154"/>
      <c r="IOW556" s="154"/>
      <c r="IOX556" s="154"/>
      <c r="IOY556" s="154"/>
      <c r="IOZ556" s="154"/>
      <c r="IPA556" s="154"/>
      <c r="IPB556" s="154"/>
      <c r="IPC556" s="154"/>
      <c r="IPD556" s="154"/>
      <c r="IPE556" s="154"/>
      <c r="IPF556" s="154"/>
      <c r="IPG556" s="154"/>
      <c r="IPH556" s="154"/>
      <c r="IPI556" s="154"/>
      <c r="IPJ556" s="154"/>
      <c r="IPK556" s="154"/>
      <c r="IPL556" s="154"/>
      <c r="IPM556" s="154"/>
      <c r="IPN556" s="154"/>
      <c r="IPO556" s="154"/>
      <c r="IPP556" s="154"/>
      <c r="IPQ556" s="154"/>
      <c r="IPR556" s="154"/>
      <c r="IPS556" s="154"/>
      <c r="IPT556" s="154"/>
      <c r="IPU556" s="154"/>
      <c r="IPV556" s="154"/>
      <c r="IPW556" s="154"/>
      <c r="IPX556" s="154"/>
      <c r="IPY556" s="154"/>
      <c r="IPZ556" s="154"/>
      <c r="IQA556" s="154"/>
      <c r="IQB556" s="154"/>
      <c r="IQC556" s="154"/>
      <c r="IQD556" s="154"/>
      <c r="IQE556" s="154"/>
      <c r="IQF556" s="154"/>
      <c r="IQG556" s="154"/>
      <c r="IQH556" s="154"/>
      <c r="IQI556" s="154"/>
      <c r="IQJ556" s="154"/>
      <c r="IQK556" s="154"/>
      <c r="IQL556" s="154"/>
      <c r="IQM556" s="154"/>
      <c r="IQN556" s="154"/>
      <c r="IQO556" s="154"/>
      <c r="IQP556" s="154"/>
      <c r="IQQ556" s="154"/>
      <c r="IQR556" s="154"/>
      <c r="IQS556" s="154"/>
      <c r="IQT556" s="154"/>
      <c r="IQU556" s="154"/>
      <c r="IQV556" s="154"/>
      <c r="IQW556" s="154"/>
      <c r="IQX556" s="154"/>
      <c r="IQY556" s="154"/>
      <c r="IQZ556" s="154"/>
      <c r="IRA556" s="154"/>
      <c r="IRB556" s="154"/>
      <c r="IRC556" s="154"/>
      <c r="IRD556" s="154"/>
      <c r="IRE556" s="154"/>
      <c r="IRF556" s="154"/>
      <c r="IRG556" s="154"/>
      <c r="IRH556" s="154"/>
      <c r="IRI556" s="154"/>
      <c r="IRJ556" s="154"/>
      <c r="IRK556" s="154"/>
      <c r="IRL556" s="154"/>
      <c r="IRM556" s="154"/>
      <c r="IRN556" s="154"/>
      <c r="IRO556" s="154"/>
      <c r="IRP556" s="154"/>
      <c r="IRQ556" s="154"/>
      <c r="IRR556" s="154"/>
      <c r="IRS556" s="154"/>
      <c r="IRT556" s="154"/>
      <c r="IRU556" s="154"/>
      <c r="IRV556" s="154"/>
      <c r="IRW556" s="154"/>
      <c r="IRX556" s="154"/>
      <c r="IRY556" s="154"/>
      <c r="IRZ556" s="154"/>
      <c r="ISA556" s="154"/>
      <c r="ISB556" s="154"/>
      <c r="ISC556" s="154"/>
      <c r="ISD556" s="154"/>
      <c r="ISE556" s="154"/>
      <c r="ISF556" s="154"/>
      <c r="ISG556" s="154"/>
      <c r="ISH556" s="154"/>
      <c r="ISI556" s="154"/>
      <c r="ISJ556" s="154"/>
      <c r="ISK556" s="154"/>
      <c r="ISL556" s="154"/>
      <c r="ISM556" s="154"/>
      <c r="ISN556" s="154"/>
      <c r="ISO556" s="154"/>
      <c r="ISP556" s="154"/>
      <c r="ISQ556" s="154"/>
      <c r="ISR556" s="154"/>
      <c r="ISS556" s="154"/>
      <c r="IST556" s="154"/>
      <c r="ISU556" s="154"/>
      <c r="ISV556" s="154"/>
      <c r="ISW556" s="154"/>
      <c r="ISX556" s="154"/>
      <c r="ISY556" s="154"/>
      <c r="ISZ556" s="154"/>
      <c r="ITA556" s="154"/>
      <c r="ITB556" s="154"/>
      <c r="ITC556" s="154"/>
      <c r="ITD556" s="154"/>
      <c r="ITE556" s="154"/>
      <c r="ITF556" s="154"/>
      <c r="ITG556" s="154"/>
      <c r="ITH556" s="154"/>
      <c r="ITI556" s="154"/>
      <c r="ITJ556" s="154"/>
      <c r="ITK556" s="154"/>
      <c r="ITL556" s="154"/>
      <c r="ITM556" s="154"/>
      <c r="ITN556" s="154"/>
      <c r="ITO556" s="154"/>
      <c r="ITP556" s="154"/>
      <c r="ITQ556" s="154"/>
      <c r="ITR556" s="154"/>
      <c r="ITS556" s="154"/>
      <c r="ITT556" s="154"/>
      <c r="ITU556" s="154"/>
      <c r="ITV556" s="154"/>
      <c r="ITW556" s="154"/>
      <c r="ITX556" s="154"/>
      <c r="ITY556" s="154"/>
      <c r="ITZ556" s="154"/>
      <c r="IUA556" s="154"/>
      <c r="IUB556" s="154"/>
      <c r="IUC556" s="154"/>
      <c r="IUD556" s="154"/>
      <c r="IUE556" s="154"/>
      <c r="IUF556" s="154"/>
      <c r="IUG556" s="154"/>
      <c r="IUH556" s="154"/>
      <c r="IUI556" s="154"/>
      <c r="IUJ556" s="154"/>
      <c r="IUK556" s="154"/>
      <c r="IUL556" s="154"/>
      <c r="IUM556" s="154"/>
      <c r="IUN556" s="154"/>
      <c r="IUO556" s="154"/>
      <c r="IUP556" s="154"/>
      <c r="IUQ556" s="154"/>
      <c r="IUR556" s="154"/>
      <c r="IUS556" s="154"/>
      <c r="IUT556" s="154"/>
      <c r="IUU556" s="154"/>
      <c r="IUV556" s="154"/>
      <c r="IUW556" s="154"/>
      <c r="IUX556" s="154"/>
      <c r="IUY556" s="154"/>
      <c r="IUZ556" s="154"/>
      <c r="IVA556" s="154"/>
      <c r="IVB556" s="154"/>
      <c r="IVC556" s="154"/>
      <c r="IVD556" s="154"/>
      <c r="IVE556" s="154"/>
      <c r="IVF556" s="154"/>
      <c r="IVG556" s="154"/>
      <c r="IVH556" s="154"/>
      <c r="IVI556" s="154"/>
      <c r="IVJ556" s="154"/>
      <c r="IVK556" s="154"/>
      <c r="IVL556" s="154"/>
      <c r="IVM556" s="154"/>
      <c r="IVN556" s="154"/>
      <c r="IVO556" s="154"/>
      <c r="IVP556" s="154"/>
      <c r="IVQ556" s="154"/>
      <c r="IVR556" s="154"/>
      <c r="IVS556" s="154"/>
      <c r="IVT556" s="154"/>
      <c r="IVU556" s="154"/>
      <c r="IVV556" s="154"/>
      <c r="IVW556" s="154"/>
      <c r="IVX556" s="154"/>
      <c r="IVY556" s="154"/>
      <c r="IVZ556" s="154"/>
      <c r="IWA556" s="154"/>
      <c r="IWB556" s="154"/>
      <c r="IWC556" s="154"/>
      <c r="IWD556" s="154"/>
      <c r="IWE556" s="154"/>
      <c r="IWF556" s="154"/>
      <c r="IWG556" s="154"/>
      <c r="IWH556" s="154"/>
      <c r="IWI556" s="154"/>
      <c r="IWJ556" s="154"/>
      <c r="IWK556" s="154"/>
      <c r="IWL556" s="154"/>
      <c r="IWM556" s="154"/>
      <c r="IWN556" s="154"/>
      <c r="IWO556" s="154"/>
      <c r="IWP556" s="154"/>
      <c r="IWQ556" s="154"/>
      <c r="IWR556" s="154"/>
      <c r="IWS556" s="154"/>
      <c r="IWT556" s="154"/>
      <c r="IWU556" s="154"/>
      <c r="IWV556" s="154"/>
      <c r="IWW556" s="154"/>
      <c r="IWX556" s="154"/>
      <c r="IWY556" s="154"/>
      <c r="IWZ556" s="154"/>
      <c r="IXA556" s="154"/>
      <c r="IXB556" s="154"/>
      <c r="IXC556" s="154"/>
      <c r="IXD556" s="154"/>
      <c r="IXE556" s="154"/>
      <c r="IXF556" s="154"/>
      <c r="IXG556" s="154"/>
      <c r="IXH556" s="154"/>
      <c r="IXI556" s="154"/>
      <c r="IXJ556" s="154"/>
      <c r="IXK556" s="154"/>
      <c r="IXL556" s="154"/>
      <c r="IXM556" s="154"/>
      <c r="IXN556" s="154"/>
      <c r="IXO556" s="154"/>
      <c r="IXP556" s="154"/>
      <c r="IXQ556" s="154"/>
      <c r="IXR556" s="154"/>
      <c r="IXS556" s="154"/>
      <c r="IXT556" s="154"/>
      <c r="IXU556" s="154"/>
      <c r="IXV556" s="154"/>
      <c r="IXW556" s="154"/>
      <c r="IXX556" s="154"/>
      <c r="IXY556" s="154"/>
      <c r="IXZ556" s="154"/>
      <c r="IYA556" s="154"/>
      <c r="IYB556" s="154"/>
      <c r="IYC556" s="154"/>
      <c r="IYD556" s="154"/>
      <c r="IYE556" s="154"/>
      <c r="IYF556" s="154"/>
      <c r="IYG556" s="154"/>
      <c r="IYH556" s="154"/>
      <c r="IYI556" s="154"/>
      <c r="IYJ556" s="154"/>
      <c r="IYK556" s="154"/>
      <c r="IYL556" s="154"/>
      <c r="IYM556" s="154"/>
      <c r="IYN556" s="154"/>
      <c r="IYO556" s="154"/>
      <c r="IYP556" s="154"/>
      <c r="IYQ556" s="154"/>
      <c r="IYR556" s="154"/>
      <c r="IYS556" s="154"/>
      <c r="IYT556" s="154"/>
      <c r="IYU556" s="154"/>
      <c r="IYV556" s="154"/>
      <c r="IYW556" s="154"/>
      <c r="IYX556" s="154"/>
      <c r="IYY556" s="154"/>
      <c r="IYZ556" s="154"/>
      <c r="IZA556" s="154"/>
      <c r="IZB556" s="154"/>
      <c r="IZC556" s="154"/>
      <c r="IZD556" s="154"/>
      <c r="IZE556" s="154"/>
      <c r="IZF556" s="154"/>
      <c r="IZG556" s="154"/>
      <c r="IZH556" s="154"/>
      <c r="IZI556" s="154"/>
      <c r="IZJ556" s="154"/>
      <c r="IZK556" s="154"/>
      <c r="IZL556" s="154"/>
      <c r="IZM556" s="154"/>
      <c r="IZN556" s="154"/>
      <c r="IZO556" s="154"/>
      <c r="IZP556" s="154"/>
      <c r="IZQ556" s="154"/>
      <c r="IZR556" s="154"/>
      <c r="IZS556" s="154"/>
      <c r="IZT556" s="154"/>
      <c r="IZU556" s="154"/>
      <c r="IZV556" s="154"/>
      <c r="IZW556" s="154"/>
      <c r="IZX556" s="154"/>
      <c r="IZY556" s="154"/>
      <c r="IZZ556" s="154"/>
      <c r="JAA556" s="154"/>
      <c r="JAB556" s="154"/>
      <c r="JAC556" s="154"/>
      <c r="JAD556" s="154"/>
      <c r="JAE556" s="154"/>
      <c r="JAF556" s="154"/>
      <c r="JAG556" s="154"/>
      <c r="JAH556" s="154"/>
      <c r="JAI556" s="154"/>
      <c r="JAJ556" s="154"/>
      <c r="JAK556" s="154"/>
      <c r="JAL556" s="154"/>
      <c r="JAM556" s="154"/>
      <c r="JAN556" s="154"/>
      <c r="JAO556" s="154"/>
      <c r="JAP556" s="154"/>
      <c r="JAQ556" s="154"/>
      <c r="JAR556" s="154"/>
      <c r="JAS556" s="154"/>
      <c r="JAT556" s="154"/>
      <c r="JAU556" s="154"/>
      <c r="JAV556" s="154"/>
      <c r="JAW556" s="154"/>
      <c r="JAX556" s="154"/>
      <c r="JAY556" s="154"/>
      <c r="JAZ556" s="154"/>
      <c r="JBA556" s="154"/>
      <c r="JBB556" s="154"/>
      <c r="JBC556" s="154"/>
      <c r="JBD556" s="154"/>
      <c r="JBE556" s="154"/>
      <c r="JBF556" s="154"/>
      <c r="JBG556" s="154"/>
      <c r="JBH556" s="154"/>
      <c r="JBI556" s="154"/>
      <c r="JBJ556" s="154"/>
      <c r="JBK556" s="154"/>
      <c r="JBL556" s="154"/>
      <c r="JBM556" s="154"/>
      <c r="JBN556" s="154"/>
      <c r="JBO556" s="154"/>
      <c r="JBP556" s="154"/>
      <c r="JBQ556" s="154"/>
      <c r="JBR556" s="154"/>
      <c r="JBS556" s="154"/>
      <c r="JBT556" s="154"/>
      <c r="JBU556" s="154"/>
      <c r="JBV556" s="154"/>
      <c r="JBW556" s="154"/>
      <c r="JBX556" s="154"/>
      <c r="JBY556" s="154"/>
      <c r="JBZ556" s="154"/>
      <c r="JCA556" s="154"/>
      <c r="JCB556" s="154"/>
      <c r="JCC556" s="154"/>
      <c r="JCD556" s="154"/>
      <c r="JCE556" s="154"/>
      <c r="JCF556" s="154"/>
      <c r="JCG556" s="154"/>
      <c r="JCH556" s="154"/>
      <c r="JCI556" s="154"/>
      <c r="JCJ556" s="154"/>
      <c r="JCK556" s="154"/>
      <c r="JCL556" s="154"/>
      <c r="JCM556" s="154"/>
      <c r="JCN556" s="154"/>
      <c r="JCO556" s="154"/>
      <c r="JCP556" s="154"/>
      <c r="JCQ556" s="154"/>
      <c r="JCR556" s="154"/>
      <c r="JCS556" s="154"/>
      <c r="JCT556" s="154"/>
      <c r="JCU556" s="154"/>
      <c r="JCV556" s="154"/>
      <c r="JCW556" s="154"/>
      <c r="JCX556" s="154"/>
      <c r="JCY556" s="154"/>
      <c r="JCZ556" s="154"/>
      <c r="JDA556" s="154"/>
      <c r="JDB556" s="154"/>
      <c r="JDC556" s="154"/>
      <c r="JDD556" s="154"/>
      <c r="JDE556" s="154"/>
      <c r="JDF556" s="154"/>
      <c r="JDG556" s="154"/>
      <c r="JDH556" s="154"/>
      <c r="JDI556" s="154"/>
      <c r="JDJ556" s="154"/>
      <c r="JDK556" s="154"/>
      <c r="JDL556" s="154"/>
      <c r="JDM556" s="154"/>
      <c r="JDN556" s="154"/>
      <c r="JDO556" s="154"/>
      <c r="JDP556" s="154"/>
      <c r="JDQ556" s="154"/>
      <c r="JDR556" s="154"/>
      <c r="JDS556" s="154"/>
      <c r="JDT556" s="154"/>
      <c r="JDU556" s="154"/>
      <c r="JDV556" s="154"/>
      <c r="JDW556" s="154"/>
      <c r="JDX556" s="154"/>
      <c r="JDY556" s="154"/>
      <c r="JDZ556" s="154"/>
      <c r="JEA556" s="154"/>
      <c r="JEB556" s="154"/>
      <c r="JEC556" s="154"/>
      <c r="JED556" s="154"/>
      <c r="JEE556" s="154"/>
      <c r="JEF556" s="154"/>
      <c r="JEG556" s="154"/>
      <c r="JEH556" s="154"/>
      <c r="JEI556" s="154"/>
      <c r="JEJ556" s="154"/>
      <c r="JEK556" s="154"/>
      <c r="JEL556" s="154"/>
      <c r="JEM556" s="154"/>
      <c r="JEN556" s="154"/>
      <c r="JEO556" s="154"/>
      <c r="JEP556" s="154"/>
      <c r="JEQ556" s="154"/>
      <c r="JER556" s="154"/>
      <c r="JES556" s="154"/>
      <c r="JET556" s="154"/>
      <c r="JEU556" s="154"/>
      <c r="JEV556" s="154"/>
      <c r="JEW556" s="154"/>
      <c r="JEX556" s="154"/>
      <c r="JEY556" s="154"/>
      <c r="JEZ556" s="154"/>
      <c r="JFA556" s="154"/>
      <c r="JFB556" s="154"/>
      <c r="JFC556" s="154"/>
      <c r="JFD556" s="154"/>
      <c r="JFE556" s="154"/>
      <c r="JFF556" s="154"/>
      <c r="JFG556" s="154"/>
      <c r="JFH556" s="154"/>
      <c r="JFI556" s="154"/>
      <c r="JFJ556" s="154"/>
      <c r="JFK556" s="154"/>
      <c r="JFL556" s="154"/>
      <c r="JFM556" s="154"/>
      <c r="JFN556" s="154"/>
      <c r="JFO556" s="154"/>
      <c r="JFP556" s="154"/>
      <c r="JFQ556" s="154"/>
      <c r="JFR556" s="154"/>
      <c r="JFS556" s="154"/>
      <c r="JFT556" s="154"/>
      <c r="JFU556" s="154"/>
      <c r="JFV556" s="154"/>
      <c r="JFW556" s="154"/>
      <c r="JFX556" s="154"/>
      <c r="JFY556" s="154"/>
      <c r="JFZ556" s="154"/>
      <c r="JGA556" s="154"/>
      <c r="JGB556" s="154"/>
      <c r="JGC556" s="154"/>
      <c r="JGD556" s="154"/>
      <c r="JGE556" s="154"/>
      <c r="JGF556" s="154"/>
      <c r="JGG556" s="154"/>
      <c r="JGH556" s="154"/>
      <c r="JGI556" s="154"/>
      <c r="JGJ556" s="154"/>
      <c r="JGK556" s="154"/>
      <c r="JGL556" s="154"/>
      <c r="JGM556" s="154"/>
      <c r="JGN556" s="154"/>
      <c r="JGO556" s="154"/>
      <c r="JGP556" s="154"/>
      <c r="JGQ556" s="154"/>
      <c r="JGR556" s="154"/>
      <c r="JGS556" s="154"/>
      <c r="JGT556" s="154"/>
      <c r="JGU556" s="154"/>
      <c r="JGV556" s="154"/>
      <c r="JGW556" s="154"/>
      <c r="JGX556" s="154"/>
      <c r="JGY556" s="154"/>
      <c r="JGZ556" s="154"/>
      <c r="JHA556" s="154"/>
      <c r="JHB556" s="154"/>
      <c r="JHC556" s="154"/>
      <c r="JHD556" s="154"/>
      <c r="JHE556" s="154"/>
      <c r="JHF556" s="154"/>
      <c r="JHG556" s="154"/>
      <c r="JHH556" s="154"/>
      <c r="JHI556" s="154"/>
      <c r="JHJ556" s="154"/>
      <c r="JHK556" s="154"/>
      <c r="JHL556" s="154"/>
      <c r="JHM556" s="154"/>
      <c r="JHN556" s="154"/>
      <c r="JHO556" s="154"/>
      <c r="JHP556" s="154"/>
      <c r="JHQ556" s="154"/>
      <c r="JHR556" s="154"/>
      <c r="JHS556" s="154"/>
      <c r="JHT556" s="154"/>
      <c r="JHU556" s="154"/>
      <c r="JHV556" s="154"/>
      <c r="JHW556" s="154"/>
      <c r="JHX556" s="154"/>
      <c r="JHY556" s="154"/>
      <c r="JHZ556" s="154"/>
      <c r="JIA556" s="154"/>
      <c r="JIB556" s="154"/>
      <c r="JIC556" s="154"/>
      <c r="JID556" s="154"/>
      <c r="JIE556" s="154"/>
      <c r="JIF556" s="154"/>
      <c r="JIG556" s="154"/>
      <c r="JIH556" s="154"/>
      <c r="JII556" s="154"/>
      <c r="JIJ556" s="154"/>
      <c r="JIK556" s="154"/>
      <c r="JIL556" s="154"/>
      <c r="JIM556" s="154"/>
      <c r="JIN556" s="154"/>
      <c r="JIO556" s="154"/>
      <c r="JIP556" s="154"/>
      <c r="JIQ556" s="154"/>
      <c r="JIR556" s="154"/>
      <c r="JIS556" s="154"/>
      <c r="JIT556" s="154"/>
      <c r="JIU556" s="154"/>
      <c r="JIV556" s="154"/>
      <c r="JIW556" s="154"/>
      <c r="JIX556" s="154"/>
      <c r="JIY556" s="154"/>
      <c r="JIZ556" s="154"/>
      <c r="JJA556" s="154"/>
      <c r="JJB556" s="154"/>
      <c r="JJC556" s="154"/>
      <c r="JJD556" s="154"/>
      <c r="JJE556" s="154"/>
      <c r="JJF556" s="154"/>
      <c r="JJG556" s="154"/>
      <c r="JJH556" s="154"/>
      <c r="JJI556" s="154"/>
      <c r="JJJ556" s="154"/>
      <c r="JJK556" s="154"/>
      <c r="JJL556" s="154"/>
      <c r="JJM556" s="154"/>
      <c r="JJN556" s="154"/>
      <c r="JJO556" s="154"/>
      <c r="JJP556" s="154"/>
      <c r="JJQ556" s="154"/>
      <c r="JJR556" s="154"/>
      <c r="JJS556" s="154"/>
      <c r="JJT556" s="154"/>
      <c r="JJU556" s="154"/>
      <c r="JJV556" s="154"/>
      <c r="JJW556" s="154"/>
      <c r="JJX556" s="154"/>
      <c r="JJY556" s="154"/>
      <c r="JJZ556" s="154"/>
      <c r="JKA556" s="154"/>
      <c r="JKB556" s="154"/>
      <c r="JKC556" s="154"/>
      <c r="JKD556" s="154"/>
      <c r="JKE556" s="154"/>
      <c r="JKF556" s="154"/>
      <c r="JKG556" s="154"/>
      <c r="JKH556" s="154"/>
      <c r="JKI556" s="154"/>
      <c r="JKJ556" s="154"/>
      <c r="JKK556" s="154"/>
      <c r="JKL556" s="154"/>
      <c r="JKM556" s="154"/>
      <c r="JKN556" s="154"/>
      <c r="JKO556" s="154"/>
      <c r="JKP556" s="154"/>
      <c r="JKQ556" s="154"/>
      <c r="JKR556" s="154"/>
      <c r="JKS556" s="154"/>
      <c r="JKT556" s="154"/>
      <c r="JKU556" s="154"/>
      <c r="JKV556" s="154"/>
      <c r="JKW556" s="154"/>
      <c r="JKX556" s="154"/>
      <c r="JKY556" s="154"/>
      <c r="JKZ556" s="154"/>
      <c r="JLA556" s="154"/>
      <c r="JLB556" s="154"/>
      <c r="JLC556" s="154"/>
      <c r="JLD556" s="154"/>
      <c r="JLE556" s="154"/>
      <c r="JLF556" s="154"/>
      <c r="JLG556" s="154"/>
      <c r="JLH556" s="154"/>
      <c r="JLI556" s="154"/>
      <c r="JLJ556" s="154"/>
      <c r="JLK556" s="154"/>
      <c r="JLL556" s="154"/>
      <c r="JLM556" s="154"/>
      <c r="JLN556" s="154"/>
      <c r="JLO556" s="154"/>
      <c r="JLP556" s="154"/>
      <c r="JLQ556" s="154"/>
      <c r="JLR556" s="154"/>
      <c r="JLS556" s="154"/>
      <c r="JLT556" s="154"/>
      <c r="JLU556" s="154"/>
      <c r="JLV556" s="154"/>
      <c r="JLW556" s="154"/>
      <c r="JLX556" s="154"/>
      <c r="JLY556" s="154"/>
      <c r="JLZ556" s="154"/>
      <c r="JMA556" s="154"/>
      <c r="JMB556" s="154"/>
      <c r="JMC556" s="154"/>
      <c r="JMD556" s="154"/>
      <c r="JME556" s="154"/>
      <c r="JMF556" s="154"/>
      <c r="JMG556" s="154"/>
      <c r="JMH556" s="154"/>
      <c r="JMI556" s="154"/>
      <c r="JMJ556" s="154"/>
      <c r="JMK556" s="154"/>
      <c r="JML556" s="154"/>
      <c r="JMM556" s="154"/>
      <c r="JMN556" s="154"/>
      <c r="JMO556" s="154"/>
      <c r="JMP556" s="154"/>
      <c r="JMQ556" s="154"/>
      <c r="JMR556" s="154"/>
      <c r="JMS556" s="154"/>
      <c r="JMT556" s="154"/>
      <c r="JMU556" s="154"/>
      <c r="JMV556" s="154"/>
      <c r="JMW556" s="154"/>
      <c r="JMX556" s="154"/>
      <c r="JMY556" s="154"/>
      <c r="JMZ556" s="154"/>
      <c r="JNA556" s="154"/>
      <c r="JNB556" s="154"/>
      <c r="JNC556" s="154"/>
      <c r="JND556" s="154"/>
      <c r="JNE556" s="154"/>
      <c r="JNF556" s="154"/>
      <c r="JNG556" s="154"/>
      <c r="JNH556" s="154"/>
      <c r="JNI556" s="154"/>
      <c r="JNJ556" s="154"/>
      <c r="JNK556" s="154"/>
      <c r="JNL556" s="154"/>
      <c r="JNM556" s="154"/>
      <c r="JNN556" s="154"/>
      <c r="JNO556" s="154"/>
      <c r="JNP556" s="154"/>
      <c r="JNQ556" s="154"/>
      <c r="JNR556" s="154"/>
      <c r="JNS556" s="154"/>
      <c r="JNT556" s="154"/>
      <c r="JNU556" s="154"/>
      <c r="JNV556" s="154"/>
      <c r="JNW556" s="154"/>
      <c r="JNX556" s="154"/>
      <c r="JNY556" s="154"/>
      <c r="JNZ556" s="154"/>
      <c r="JOA556" s="154"/>
      <c r="JOB556" s="154"/>
      <c r="JOC556" s="154"/>
      <c r="JOD556" s="154"/>
      <c r="JOE556" s="154"/>
      <c r="JOF556" s="154"/>
      <c r="JOG556" s="154"/>
      <c r="JOH556" s="154"/>
      <c r="JOI556" s="154"/>
      <c r="JOJ556" s="154"/>
      <c r="JOK556" s="154"/>
      <c r="JOL556" s="154"/>
      <c r="JOM556" s="154"/>
      <c r="JON556" s="154"/>
      <c r="JOO556" s="154"/>
      <c r="JOP556" s="154"/>
      <c r="JOQ556" s="154"/>
      <c r="JOR556" s="154"/>
      <c r="JOS556" s="154"/>
      <c r="JOT556" s="154"/>
      <c r="JOU556" s="154"/>
      <c r="JOV556" s="154"/>
      <c r="JOW556" s="154"/>
      <c r="JOX556" s="154"/>
      <c r="JOY556" s="154"/>
      <c r="JOZ556" s="154"/>
      <c r="JPA556" s="154"/>
      <c r="JPB556" s="154"/>
      <c r="JPC556" s="154"/>
      <c r="JPD556" s="154"/>
      <c r="JPE556" s="154"/>
      <c r="JPF556" s="154"/>
      <c r="JPG556" s="154"/>
      <c r="JPH556" s="154"/>
      <c r="JPI556" s="154"/>
      <c r="JPJ556" s="154"/>
      <c r="JPK556" s="154"/>
      <c r="JPL556" s="154"/>
      <c r="JPM556" s="154"/>
      <c r="JPN556" s="154"/>
      <c r="JPO556" s="154"/>
      <c r="JPP556" s="154"/>
      <c r="JPQ556" s="154"/>
      <c r="JPR556" s="154"/>
      <c r="JPS556" s="154"/>
      <c r="JPT556" s="154"/>
      <c r="JPU556" s="154"/>
      <c r="JPV556" s="154"/>
      <c r="JPW556" s="154"/>
      <c r="JPX556" s="154"/>
      <c r="JPY556" s="154"/>
      <c r="JPZ556" s="154"/>
      <c r="JQA556" s="154"/>
      <c r="JQB556" s="154"/>
      <c r="JQC556" s="154"/>
      <c r="JQD556" s="154"/>
      <c r="JQE556" s="154"/>
      <c r="JQF556" s="154"/>
      <c r="JQG556" s="154"/>
      <c r="JQH556" s="154"/>
      <c r="JQI556" s="154"/>
      <c r="JQJ556" s="154"/>
      <c r="JQK556" s="154"/>
      <c r="JQL556" s="154"/>
      <c r="JQM556" s="154"/>
      <c r="JQN556" s="154"/>
      <c r="JQO556" s="154"/>
      <c r="JQP556" s="154"/>
      <c r="JQQ556" s="154"/>
      <c r="JQR556" s="154"/>
      <c r="JQS556" s="154"/>
      <c r="JQT556" s="154"/>
      <c r="JQU556" s="154"/>
      <c r="JQV556" s="154"/>
      <c r="JQW556" s="154"/>
      <c r="JQX556" s="154"/>
      <c r="JQY556" s="154"/>
      <c r="JQZ556" s="154"/>
      <c r="JRA556" s="154"/>
      <c r="JRB556" s="154"/>
      <c r="JRC556" s="154"/>
      <c r="JRD556" s="154"/>
      <c r="JRE556" s="154"/>
      <c r="JRF556" s="154"/>
      <c r="JRG556" s="154"/>
      <c r="JRH556" s="154"/>
      <c r="JRI556" s="154"/>
      <c r="JRJ556" s="154"/>
      <c r="JRK556" s="154"/>
      <c r="JRL556" s="154"/>
      <c r="JRM556" s="154"/>
      <c r="JRN556" s="154"/>
      <c r="JRO556" s="154"/>
      <c r="JRP556" s="154"/>
      <c r="JRQ556" s="154"/>
      <c r="JRR556" s="154"/>
      <c r="JRS556" s="154"/>
      <c r="JRT556" s="154"/>
      <c r="JRU556" s="154"/>
      <c r="JRV556" s="154"/>
      <c r="JRW556" s="154"/>
      <c r="JRX556" s="154"/>
      <c r="JRY556" s="154"/>
      <c r="JRZ556" s="154"/>
      <c r="JSA556" s="154"/>
      <c r="JSB556" s="154"/>
      <c r="JSC556" s="154"/>
      <c r="JSD556" s="154"/>
      <c r="JSE556" s="154"/>
      <c r="JSF556" s="154"/>
      <c r="JSG556" s="154"/>
      <c r="JSH556" s="154"/>
      <c r="JSI556" s="154"/>
      <c r="JSJ556" s="154"/>
      <c r="JSK556" s="154"/>
      <c r="JSL556" s="154"/>
      <c r="JSM556" s="154"/>
      <c r="JSN556" s="154"/>
      <c r="JSO556" s="154"/>
      <c r="JSP556" s="154"/>
      <c r="JSQ556" s="154"/>
      <c r="JSR556" s="154"/>
      <c r="JSS556" s="154"/>
      <c r="JST556" s="154"/>
      <c r="JSU556" s="154"/>
      <c r="JSV556" s="154"/>
      <c r="JSW556" s="154"/>
      <c r="JSX556" s="154"/>
      <c r="JSY556" s="154"/>
      <c r="JSZ556" s="154"/>
      <c r="JTA556" s="154"/>
      <c r="JTB556" s="154"/>
      <c r="JTC556" s="154"/>
      <c r="JTD556" s="154"/>
      <c r="JTE556" s="154"/>
      <c r="JTF556" s="154"/>
      <c r="JTG556" s="154"/>
      <c r="JTH556" s="154"/>
      <c r="JTI556" s="154"/>
      <c r="JTJ556" s="154"/>
      <c r="JTK556" s="154"/>
      <c r="JTL556" s="154"/>
      <c r="JTM556" s="154"/>
      <c r="JTN556" s="154"/>
      <c r="JTO556" s="154"/>
      <c r="JTP556" s="154"/>
      <c r="JTQ556" s="154"/>
      <c r="JTR556" s="154"/>
      <c r="JTS556" s="154"/>
      <c r="JTT556" s="154"/>
      <c r="JTU556" s="154"/>
      <c r="JTV556" s="154"/>
      <c r="JTW556" s="154"/>
      <c r="JTX556" s="154"/>
      <c r="JTY556" s="154"/>
      <c r="JTZ556" s="154"/>
      <c r="JUA556" s="154"/>
      <c r="JUB556" s="154"/>
      <c r="JUC556" s="154"/>
      <c r="JUD556" s="154"/>
      <c r="JUE556" s="154"/>
      <c r="JUF556" s="154"/>
      <c r="JUG556" s="154"/>
      <c r="JUH556" s="154"/>
      <c r="JUI556" s="154"/>
      <c r="JUJ556" s="154"/>
      <c r="JUK556" s="154"/>
      <c r="JUL556" s="154"/>
      <c r="JUM556" s="154"/>
      <c r="JUN556" s="154"/>
      <c r="JUO556" s="154"/>
      <c r="JUP556" s="154"/>
      <c r="JUQ556" s="154"/>
      <c r="JUR556" s="154"/>
      <c r="JUS556" s="154"/>
      <c r="JUT556" s="154"/>
      <c r="JUU556" s="154"/>
      <c r="JUV556" s="154"/>
      <c r="JUW556" s="154"/>
      <c r="JUX556" s="154"/>
      <c r="JUY556" s="154"/>
      <c r="JUZ556" s="154"/>
      <c r="JVA556" s="154"/>
      <c r="JVB556" s="154"/>
      <c r="JVC556" s="154"/>
      <c r="JVD556" s="154"/>
      <c r="JVE556" s="154"/>
      <c r="JVF556" s="154"/>
      <c r="JVG556" s="154"/>
      <c r="JVH556" s="154"/>
      <c r="JVI556" s="154"/>
      <c r="JVJ556" s="154"/>
      <c r="JVK556" s="154"/>
      <c r="JVL556" s="154"/>
      <c r="JVM556" s="154"/>
      <c r="JVN556" s="154"/>
      <c r="JVO556" s="154"/>
      <c r="JVP556" s="154"/>
      <c r="JVQ556" s="154"/>
      <c r="JVR556" s="154"/>
      <c r="JVS556" s="154"/>
      <c r="JVT556" s="154"/>
      <c r="JVU556" s="154"/>
      <c r="JVV556" s="154"/>
      <c r="JVW556" s="154"/>
      <c r="JVX556" s="154"/>
      <c r="JVY556" s="154"/>
      <c r="JVZ556" s="154"/>
      <c r="JWA556" s="154"/>
      <c r="JWB556" s="154"/>
      <c r="JWC556" s="154"/>
      <c r="JWD556" s="154"/>
      <c r="JWE556" s="154"/>
      <c r="JWF556" s="154"/>
      <c r="JWG556" s="154"/>
      <c r="JWH556" s="154"/>
      <c r="JWI556" s="154"/>
      <c r="JWJ556" s="154"/>
      <c r="JWK556" s="154"/>
      <c r="JWL556" s="154"/>
      <c r="JWM556" s="154"/>
      <c r="JWN556" s="154"/>
      <c r="JWO556" s="154"/>
      <c r="JWP556" s="154"/>
      <c r="JWQ556" s="154"/>
      <c r="JWR556" s="154"/>
      <c r="JWS556" s="154"/>
      <c r="JWT556" s="154"/>
      <c r="JWU556" s="154"/>
      <c r="JWV556" s="154"/>
      <c r="JWW556" s="154"/>
      <c r="JWX556" s="154"/>
      <c r="JWY556" s="154"/>
      <c r="JWZ556" s="154"/>
      <c r="JXA556" s="154"/>
      <c r="JXB556" s="154"/>
      <c r="JXC556" s="154"/>
      <c r="JXD556" s="154"/>
      <c r="JXE556" s="154"/>
      <c r="JXF556" s="154"/>
      <c r="JXG556" s="154"/>
      <c r="JXH556" s="154"/>
      <c r="JXI556" s="154"/>
      <c r="JXJ556" s="154"/>
      <c r="JXK556" s="154"/>
      <c r="JXL556" s="154"/>
      <c r="JXM556" s="154"/>
      <c r="JXN556" s="154"/>
      <c r="JXO556" s="154"/>
      <c r="JXP556" s="154"/>
      <c r="JXQ556" s="154"/>
      <c r="JXR556" s="154"/>
      <c r="JXS556" s="154"/>
      <c r="JXT556" s="154"/>
      <c r="JXU556" s="154"/>
      <c r="JXV556" s="154"/>
      <c r="JXW556" s="154"/>
      <c r="JXX556" s="154"/>
      <c r="JXY556" s="154"/>
      <c r="JXZ556" s="154"/>
      <c r="JYA556" s="154"/>
      <c r="JYB556" s="154"/>
      <c r="JYC556" s="154"/>
      <c r="JYD556" s="154"/>
      <c r="JYE556" s="154"/>
      <c r="JYF556" s="154"/>
      <c r="JYG556" s="154"/>
      <c r="JYH556" s="154"/>
      <c r="JYI556" s="154"/>
      <c r="JYJ556" s="154"/>
      <c r="JYK556" s="154"/>
      <c r="JYL556" s="154"/>
      <c r="JYM556" s="154"/>
      <c r="JYN556" s="154"/>
      <c r="JYO556" s="154"/>
      <c r="JYP556" s="154"/>
      <c r="JYQ556" s="154"/>
      <c r="JYR556" s="154"/>
      <c r="JYS556" s="154"/>
      <c r="JYT556" s="154"/>
      <c r="JYU556" s="154"/>
      <c r="JYV556" s="154"/>
      <c r="JYW556" s="154"/>
      <c r="JYX556" s="154"/>
      <c r="JYY556" s="154"/>
      <c r="JYZ556" s="154"/>
      <c r="JZA556" s="154"/>
      <c r="JZB556" s="154"/>
      <c r="JZC556" s="154"/>
      <c r="JZD556" s="154"/>
      <c r="JZE556" s="154"/>
      <c r="JZF556" s="154"/>
      <c r="JZG556" s="154"/>
      <c r="JZH556" s="154"/>
      <c r="JZI556" s="154"/>
      <c r="JZJ556" s="154"/>
      <c r="JZK556" s="154"/>
      <c r="JZL556" s="154"/>
      <c r="JZM556" s="154"/>
      <c r="JZN556" s="154"/>
      <c r="JZO556" s="154"/>
      <c r="JZP556" s="154"/>
      <c r="JZQ556" s="154"/>
      <c r="JZR556" s="154"/>
      <c r="JZS556" s="154"/>
      <c r="JZT556" s="154"/>
      <c r="JZU556" s="154"/>
      <c r="JZV556" s="154"/>
      <c r="JZW556" s="154"/>
      <c r="JZX556" s="154"/>
      <c r="JZY556" s="154"/>
      <c r="JZZ556" s="154"/>
      <c r="KAA556" s="154"/>
      <c r="KAB556" s="154"/>
      <c r="KAC556" s="154"/>
      <c r="KAD556" s="154"/>
      <c r="KAE556" s="154"/>
      <c r="KAF556" s="154"/>
      <c r="KAG556" s="154"/>
      <c r="KAH556" s="154"/>
      <c r="KAI556" s="154"/>
      <c r="KAJ556" s="154"/>
      <c r="KAK556" s="154"/>
      <c r="KAL556" s="154"/>
      <c r="KAM556" s="154"/>
      <c r="KAN556" s="154"/>
      <c r="KAO556" s="154"/>
      <c r="KAP556" s="154"/>
      <c r="KAQ556" s="154"/>
      <c r="KAR556" s="154"/>
      <c r="KAS556" s="154"/>
      <c r="KAT556" s="154"/>
      <c r="KAU556" s="154"/>
      <c r="KAV556" s="154"/>
      <c r="KAW556" s="154"/>
      <c r="KAX556" s="154"/>
      <c r="KAY556" s="154"/>
      <c r="KAZ556" s="154"/>
      <c r="KBA556" s="154"/>
      <c r="KBB556" s="154"/>
      <c r="KBC556" s="154"/>
      <c r="KBD556" s="154"/>
      <c r="KBE556" s="154"/>
      <c r="KBF556" s="154"/>
      <c r="KBG556" s="154"/>
      <c r="KBH556" s="154"/>
      <c r="KBI556" s="154"/>
      <c r="KBJ556" s="154"/>
      <c r="KBK556" s="154"/>
      <c r="KBL556" s="154"/>
      <c r="KBM556" s="154"/>
      <c r="KBN556" s="154"/>
      <c r="KBO556" s="154"/>
      <c r="KBP556" s="154"/>
      <c r="KBQ556" s="154"/>
      <c r="KBR556" s="154"/>
      <c r="KBS556" s="154"/>
      <c r="KBT556" s="154"/>
      <c r="KBU556" s="154"/>
      <c r="KBV556" s="154"/>
      <c r="KBW556" s="154"/>
      <c r="KBX556" s="154"/>
      <c r="KBY556" s="154"/>
      <c r="KBZ556" s="154"/>
      <c r="KCA556" s="154"/>
      <c r="KCB556" s="154"/>
      <c r="KCC556" s="154"/>
      <c r="KCD556" s="154"/>
      <c r="KCE556" s="154"/>
      <c r="KCF556" s="154"/>
      <c r="KCG556" s="154"/>
      <c r="KCH556" s="154"/>
      <c r="KCI556" s="154"/>
      <c r="KCJ556" s="154"/>
      <c r="KCK556" s="154"/>
      <c r="KCL556" s="154"/>
      <c r="KCM556" s="154"/>
      <c r="KCN556" s="154"/>
      <c r="KCO556" s="154"/>
      <c r="KCP556" s="154"/>
      <c r="KCQ556" s="154"/>
      <c r="KCR556" s="154"/>
      <c r="KCS556" s="154"/>
      <c r="KCT556" s="154"/>
      <c r="KCU556" s="154"/>
      <c r="KCV556" s="154"/>
      <c r="KCW556" s="154"/>
      <c r="KCX556" s="154"/>
      <c r="KCY556" s="154"/>
      <c r="KCZ556" s="154"/>
      <c r="KDA556" s="154"/>
      <c r="KDB556" s="154"/>
      <c r="KDC556" s="154"/>
      <c r="KDD556" s="154"/>
      <c r="KDE556" s="154"/>
      <c r="KDF556" s="154"/>
      <c r="KDG556" s="154"/>
      <c r="KDH556" s="154"/>
      <c r="KDI556" s="154"/>
      <c r="KDJ556" s="154"/>
      <c r="KDK556" s="154"/>
      <c r="KDL556" s="154"/>
      <c r="KDM556" s="154"/>
      <c r="KDN556" s="154"/>
      <c r="KDO556" s="154"/>
      <c r="KDP556" s="154"/>
      <c r="KDQ556" s="154"/>
      <c r="KDR556" s="154"/>
      <c r="KDS556" s="154"/>
      <c r="KDT556" s="154"/>
      <c r="KDU556" s="154"/>
      <c r="KDV556" s="154"/>
      <c r="KDW556" s="154"/>
      <c r="KDX556" s="154"/>
      <c r="KDY556" s="154"/>
      <c r="KDZ556" s="154"/>
      <c r="KEA556" s="154"/>
      <c r="KEB556" s="154"/>
      <c r="KEC556" s="154"/>
      <c r="KED556" s="154"/>
      <c r="KEE556" s="154"/>
      <c r="KEF556" s="154"/>
      <c r="KEG556" s="154"/>
      <c r="KEH556" s="154"/>
      <c r="KEI556" s="154"/>
      <c r="KEJ556" s="154"/>
      <c r="KEK556" s="154"/>
      <c r="KEL556" s="154"/>
      <c r="KEM556" s="154"/>
      <c r="KEN556" s="154"/>
      <c r="KEO556" s="154"/>
      <c r="KEP556" s="154"/>
      <c r="KEQ556" s="154"/>
      <c r="KER556" s="154"/>
      <c r="KES556" s="154"/>
      <c r="KET556" s="154"/>
      <c r="KEU556" s="154"/>
      <c r="KEV556" s="154"/>
      <c r="KEW556" s="154"/>
      <c r="KEX556" s="154"/>
      <c r="KEY556" s="154"/>
      <c r="KEZ556" s="154"/>
      <c r="KFA556" s="154"/>
      <c r="KFB556" s="154"/>
      <c r="KFC556" s="154"/>
      <c r="KFD556" s="154"/>
      <c r="KFE556" s="154"/>
      <c r="KFF556" s="154"/>
      <c r="KFG556" s="154"/>
      <c r="KFH556" s="154"/>
      <c r="KFI556" s="154"/>
      <c r="KFJ556" s="154"/>
      <c r="KFK556" s="154"/>
      <c r="KFL556" s="154"/>
      <c r="KFM556" s="154"/>
      <c r="KFN556" s="154"/>
      <c r="KFO556" s="154"/>
      <c r="KFP556" s="154"/>
      <c r="KFQ556" s="154"/>
      <c r="KFR556" s="154"/>
      <c r="KFS556" s="154"/>
      <c r="KFT556" s="154"/>
      <c r="KFU556" s="154"/>
      <c r="KFV556" s="154"/>
      <c r="KFW556" s="154"/>
      <c r="KFX556" s="154"/>
      <c r="KFY556" s="154"/>
      <c r="KFZ556" s="154"/>
      <c r="KGA556" s="154"/>
      <c r="KGB556" s="154"/>
      <c r="KGC556" s="154"/>
      <c r="KGD556" s="154"/>
      <c r="KGE556" s="154"/>
      <c r="KGF556" s="154"/>
      <c r="KGG556" s="154"/>
      <c r="KGH556" s="154"/>
      <c r="KGI556" s="154"/>
      <c r="KGJ556" s="154"/>
      <c r="KGK556" s="154"/>
      <c r="KGL556" s="154"/>
      <c r="KGM556" s="154"/>
      <c r="KGN556" s="154"/>
      <c r="KGO556" s="154"/>
      <c r="KGP556" s="154"/>
      <c r="KGQ556" s="154"/>
      <c r="KGR556" s="154"/>
      <c r="KGS556" s="154"/>
      <c r="KGT556" s="154"/>
      <c r="KGU556" s="154"/>
      <c r="KGV556" s="154"/>
      <c r="KGW556" s="154"/>
      <c r="KGX556" s="154"/>
      <c r="KGY556" s="154"/>
      <c r="KGZ556" s="154"/>
      <c r="KHA556" s="154"/>
      <c r="KHB556" s="154"/>
      <c r="KHC556" s="154"/>
      <c r="KHD556" s="154"/>
      <c r="KHE556" s="154"/>
      <c r="KHF556" s="154"/>
      <c r="KHG556" s="154"/>
      <c r="KHH556" s="154"/>
      <c r="KHI556" s="154"/>
      <c r="KHJ556" s="154"/>
      <c r="KHK556" s="154"/>
      <c r="KHL556" s="154"/>
      <c r="KHM556" s="154"/>
      <c r="KHN556" s="154"/>
      <c r="KHO556" s="154"/>
      <c r="KHP556" s="154"/>
      <c r="KHQ556" s="154"/>
      <c r="KHR556" s="154"/>
      <c r="KHS556" s="154"/>
      <c r="KHT556" s="154"/>
      <c r="KHU556" s="154"/>
      <c r="KHV556" s="154"/>
      <c r="KHW556" s="154"/>
      <c r="KHX556" s="154"/>
      <c r="KHY556" s="154"/>
      <c r="KHZ556" s="154"/>
      <c r="KIA556" s="154"/>
      <c r="KIB556" s="154"/>
      <c r="KIC556" s="154"/>
      <c r="KID556" s="154"/>
      <c r="KIE556" s="154"/>
      <c r="KIF556" s="154"/>
      <c r="KIG556" s="154"/>
      <c r="KIH556" s="154"/>
      <c r="KII556" s="154"/>
      <c r="KIJ556" s="154"/>
      <c r="KIK556" s="154"/>
      <c r="KIL556" s="154"/>
      <c r="KIM556" s="154"/>
      <c r="KIN556" s="154"/>
      <c r="KIO556" s="154"/>
      <c r="KIP556" s="154"/>
      <c r="KIQ556" s="154"/>
      <c r="KIR556" s="154"/>
      <c r="KIS556" s="154"/>
      <c r="KIT556" s="154"/>
      <c r="KIU556" s="154"/>
      <c r="KIV556" s="154"/>
      <c r="KIW556" s="154"/>
      <c r="KIX556" s="154"/>
      <c r="KIY556" s="154"/>
      <c r="KIZ556" s="154"/>
      <c r="KJA556" s="154"/>
      <c r="KJB556" s="154"/>
      <c r="KJC556" s="154"/>
      <c r="KJD556" s="154"/>
      <c r="KJE556" s="154"/>
      <c r="KJF556" s="154"/>
      <c r="KJG556" s="154"/>
      <c r="KJH556" s="154"/>
      <c r="KJI556" s="154"/>
      <c r="KJJ556" s="154"/>
      <c r="KJK556" s="154"/>
      <c r="KJL556" s="154"/>
      <c r="KJM556" s="154"/>
      <c r="KJN556" s="154"/>
      <c r="KJO556" s="154"/>
      <c r="KJP556" s="154"/>
      <c r="KJQ556" s="154"/>
      <c r="KJR556" s="154"/>
      <c r="KJS556" s="154"/>
      <c r="KJT556" s="154"/>
      <c r="KJU556" s="154"/>
      <c r="KJV556" s="154"/>
      <c r="KJW556" s="154"/>
      <c r="KJX556" s="154"/>
      <c r="KJY556" s="154"/>
      <c r="KJZ556" s="154"/>
      <c r="KKA556" s="154"/>
      <c r="KKB556" s="154"/>
      <c r="KKC556" s="154"/>
      <c r="KKD556" s="154"/>
      <c r="KKE556" s="154"/>
      <c r="KKF556" s="154"/>
      <c r="KKG556" s="154"/>
      <c r="KKH556" s="154"/>
      <c r="KKI556" s="154"/>
      <c r="KKJ556" s="154"/>
      <c r="KKK556" s="154"/>
      <c r="KKL556" s="154"/>
      <c r="KKM556" s="154"/>
      <c r="KKN556" s="154"/>
      <c r="KKO556" s="154"/>
      <c r="KKP556" s="154"/>
      <c r="KKQ556" s="154"/>
      <c r="KKR556" s="154"/>
      <c r="KKS556" s="154"/>
      <c r="KKT556" s="154"/>
      <c r="KKU556" s="154"/>
      <c r="KKV556" s="154"/>
      <c r="KKW556" s="154"/>
      <c r="KKX556" s="154"/>
      <c r="KKY556" s="154"/>
      <c r="KKZ556" s="154"/>
      <c r="KLA556" s="154"/>
      <c r="KLB556" s="154"/>
      <c r="KLC556" s="154"/>
      <c r="KLD556" s="154"/>
      <c r="KLE556" s="154"/>
      <c r="KLF556" s="154"/>
      <c r="KLG556" s="154"/>
      <c r="KLH556" s="154"/>
      <c r="KLI556" s="154"/>
      <c r="KLJ556" s="154"/>
      <c r="KLK556" s="154"/>
      <c r="KLL556" s="154"/>
      <c r="KLM556" s="154"/>
      <c r="KLN556" s="154"/>
      <c r="KLO556" s="154"/>
      <c r="KLP556" s="154"/>
      <c r="KLQ556" s="154"/>
      <c r="KLR556" s="154"/>
      <c r="KLS556" s="154"/>
      <c r="KLT556" s="154"/>
      <c r="KLU556" s="154"/>
      <c r="KLV556" s="154"/>
      <c r="KLW556" s="154"/>
      <c r="KLX556" s="154"/>
      <c r="KLY556" s="154"/>
      <c r="KLZ556" s="154"/>
      <c r="KMA556" s="154"/>
      <c r="KMB556" s="154"/>
      <c r="KMC556" s="154"/>
      <c r="KMD556" s="154"/>
      <c r="KME556" s="154"/>
      <c r="KMF556" s="154"/>
      <c r="KMG556" s="154"/>
      <c r="KMH556" s="154"/>
      <c r="KMI556" s="154"/>
      <c r="KMJ556" s="154"/>
      <c r="KMK556" s="154"/>
      <c r="KML556" s="154"/>
      <c r="KMM556" s="154"/>
      <c r="KMN556" s="154"/>
      <c r="KMO556" s="154"/>
      <c r="KMP556" s="154"/>
      <c r="KMQ556" s="154"/>
      <c r="KMR556" s="154"/>
      <c r="KMS556" s="154"/>
      <c r="KMT556" s="154"/>
      <c r="KMU556" s="154"/>
      <c r="KMV556" s="154"/>
      <c r="KMW556" s="154"/>
      <c r="KMX556" s="154"/>
      <c r="KMY556" s="154"/>
      <c r="KMZ556" s="154"/>
      <c r="KNA556" s="154"/>
      <c r="KNB556" s="154"/>
      <c r="KNC556" s="154"/>
      <c r="KND556" s="154"/>
      <c r="KNE556" s="154"/>
      <c r="KNF556" s="154"/>
      <c r="KNG556" s="154"/>
      <c r="KNH556" s="154"/>
      <c r="KNI556" s="154"/>
      <c r="KNJ556" s="154"/>
      <c r="KNK556" s="154"/>
      <c r="KNL556" s="154"/>
      <c r="KNM556" s="154"/>
      <c r="KNN556" s="154"/>
      <c r="KNO556" s="154"/>
      <c r="KNP556" s="154"/>
      <c r="KNQ556" s="154"/>
      <c r="KNR556" s="154"/>
      <c r="KNS556" s="154"/>
      <c r="KNT556" s="154"/>
      <c r="KNU556" s="154"/>
      <c r="KNV556" s="154"/>
      <c r="KNW556" s="154"/>
      <c r="KNX556" s="154"/>
      <c r="KNY556" s="154"/>
      <c r="KNZ556" s="154"/>
      <c r="KOA556" s="154"/>
      <c r="KOB556" s="154"/>
      <c r="KOC556" s="154"/>
      <c r="KOD556" s="154"/>
      <c r="KOE556" s="154"/>
      <c r="KOF556" s="154"/>
      <c r="KOG556" s="154"/>
      <c r="KOH556" s="154"/>
      <c r="KOI556" s="154"/>
      <c r="KOJ556" s="154"/>
      <c r="KOK556" s="154"/>
      <c r="KOL556" s="154"/>
      <c r="KOM556" s="154"/>
      <c r="KON556" s="154"/>
      <c r="KOO556" s="154"/>
      <c r="KOP556" s="154"/>
      <c r="KOQ556" s="154"/>
      <c r="KOR556" s="154"/>
      <c r="KOS556" s="154"/>
      <c r="KOT556" s="154"/>
      <c r="KOU556" s="154"/>
      <c r="KOV556" s="154"/>
      <c r="KOW556" s="154"/>
      <c r="KOX556" s="154"/>
      <c r="KOY556" s="154"/>
      <c r="KOZ556" s="154"/>
      <c r="KPA556" s="154"/>
      <c r="KPB556" s="154"/>
      <c r="KPC556" s="154"/>
      <c r="KPD556" s="154"/>
      <c r="KPE556" s="154"/>
      <c r="KPF556" s="154"/>
      <c r="KPG556" s="154"/>
      <c r="KPH556" s="154"/>
      <c r="KPI556" s="154"/>
      <c r="KPJ556" s="154"/>
      <c r="KPK556" s="154"/>
      <c r="KPL556" s="154"/>
      <c r="KPM556" s="154"/>
      <c r="KPN556" s="154"/>
      <c r="KPO556" s="154"/>
      <c r="KPP556" s="154"/>
      <c r="KPQ556" s="154"/>
      <c r="KPR556" s="154"/>
      <c r="KPS556" s="154"/>
      <c r="KPT556" s="154"/>
      <c r="KPU556" s="154"/>
      <c r="KPV556" s="154"/>
      <c r="KPW556" s="154"/>
      <c r="KPX556" s="154"/>
      <c r="KPY556" s="154"/>
      <c r="KPZ556" s="154"/>
      <c r="KQA556" s="154"/>
      <c r="KQB556" s="154"/>
      <c r="KQC556" s="154"/>
      <c r="KQD556" s="154"/>
      <c r="KQE556" s="154"/>
      <c r="KQF556" s="154"/>
      <c r="KQG556" s="154"/>
      <c r="KQH556" s="154"/>
      <c r="KQI556" s="154"/>
      <c r="KQJ556" s="154"/>
      <c r="KQK556" s="154"/>
      <c r="KQL556" s="154"/>
      <c r="KQM556" s="154"/>
      <c r="KQN556" s="154"/>
      <c r="KQO556" s="154"/>
      <c r="KQP556" s="154"/>
      <c r="KQQ556" s="154"/>
      <c r="KQR556" s="154"/>
      <c r="KQS556" s="154"/>
      <c r="KQT556" s="154"/>
      <c r="KQU556" s="154"/>
      <c r="KQV556" s="154"/>
      <c r="KQW556" s="154"/>
      <c r="KQX556" s="154"/>
      <c r="KQY556" s="154"/>
      <c r="KQZ556" s="154"/>
      <c r="KRA556" s="154"/>
      <c r="KRB556" s="154"/>
      <c r="KRC556" s="154"/>
      <c r="KRD556" s="154"/>
      <c r="KRE556" s="154"/>
      <c r="KRF556" s="154"/>
      <c r="KRG556" s="154"/>
      <c r="KRH556" s="154"/>
      <c r="KRI556" s="154"/>
      <c r="KRJ556" s="154"/>
      <c r="KRK556" s="154"/>
      <c r="KRL556" s="154"/>
      <c r="KRM556" s="154"/>
      <c r="KRN556" s="154"/>
      <c r="KRO556" s="154"/>
      <c r="KRP556" s="154"/>
      <c r="KRQ556" s="154"/>
      <c r="KRR556" s="154"/>
      <c r="KRS556" s="154"/>
      <c r="KRT556" s="154"/>
      <c r="KRU556" s="154"/>
      <c r="KRV556" s="154"/>
      <c r="KRW556" s="154"/>
      <c r="KRX556" s="154"/>
      <c r="KRY556" s="154"/>
      <c r="KRZ556" s="154"/>
      <c r="KSA556" s="154"/>
      <c r="KSB556" s="154"/>
      <c r="KSC556" s="154"/>
      <c r="KSD556" s="154"/>
      <c r="KSE556" s="154"/>
      <c r="KSF556" s="154"/>
      <c r="KSG556" s="154"/>
      <c r="KSH556" s="154"/>
      <c r="KSI556" s="154"/>
      <c r="KSJ556" s="154"/>
      <c r="KSK556" s="154"/>
      <c r="KSL556" s="154"/>
      <c r="KSM556" s="154"/>
      <c r="KSN556" s="154"/>
      <c r="KSO556" s="154"/>
      <c r="KSP556" s="154"/>
      <c r="KSQ556" s="154"/>
      <c r="KSR556" s="154"/>
      <c r="KSS556" s="154"/>
      <c r="KST556" s="154"/>
      <c r="KSU556" s="154"/>
      <c r="KSV556" s="154"/>
      <c r="KSW556" s="154"/>
      <c r="KSX556" s="154"/>
      <c r="KSY556" s="154"/>
      <c r="KSZ556" s="154"/>
      <c r="KTA556" s="154"/>
      <c r="KTB556" s="154"/>
      <c r="KTC556" s="154"/>
      <c r="KTD556" s="154"/>
      <c r="KTE556" s="154"/>
      <c r="KTF556" s="154"/>
      <c r="KTG556" s="154"/>
      <c r="KTH556" s="154"/>
      <c r="KTI556" s="154"/>
      <c r="KTJ556" s="154"/>
      <c r="KTK556" s="154"/>
      <c r="KTL556" s="154"/>
      <c r="KTM556" s="154"/>
      <c r="KTN556" s="154"/>
      <c r="KTO556" s="154"/>
      <c r="KTP556" s="154"/>
      <c r="KTQ556" s="154"/>
      <c r="KTR556" s="154"/>
      <c r="KTS556" s="154"/>
      <c r="KTT556" s="154"/>
      <c r="KTU556" s="154"/>
      <c r="KTV556" s="154"/>
      <c r="KTW556" s="154"/>
      <c r="KTX556" s="154"/>
      <c r="KTY556" s="154"/>
      <c r="KTZ556" s="154"/>
      <c r="KUA556" s="154"/>
      <c r="KUB556" s="154"/>
      <c r="KUC556" s="154"/>
      <c r="KUD556" s="154"/>
      <c r="KUE556" s="154"/>
      <c r="KUF556" s="154"/>
      <c r="KUG556" s="154"/>
      <c r="KUH556" s="154"/>
      <c r="KUI556" s="154"/>
      <c r="KUJ556" s="154"/>
      <c r="KUK556" s="154"/>
      <c r="KUL556" s="154"/>
      <c r="KUM556" s="154"/>
      <c r="KUN556" s="154"/>
      <c r="KUO556" s="154"/>
      <c r="KUP556" s="154"/>
      <c r="KUQ556" s="154"/>
      <c r="KUR556" s="154"/>
      <c r="KUS556" s="154"/>
      <c r="KUT556" s="154"/>
      <c r="KUU556" s="154"/>
      <c r="KUV556" s="154"/>
      <c r="KUW556" s="154"/>
      <c r="KUX556" s="154"/>
      <c r="KUY556" s="154"/>
      <c r="KUZ556" s="154"/>
      <c r="KVA556" s="154"/>
      <c r="KVB556" s="154"/>
      <c r="KVC556" s="154"/>
      <c r="KVD556" s="154"/>
      <c r="KVE556" s="154"/>
      <c r="KVF556" s="154"/>
      <c r="KVG556" s="154"/>
      <c r="KVH556" s="154"/>
      <c r="KVI556" s="154"/>
      <c r="KVJ556" s="154"/>
      <c r="KVK556" s="154"/>
      <c r="KVL556" s="154"/>
      <c r="KVM556" s="154"/>
      <c r="KVN556" s="154"/>
      <c r="KVO556" s="154"/>
      <c r="KVP556" s="154"/>
      <c r="KVQ556" s="154"/>
      <c r="KVR556" s="154"/>
      <c r="KVS556" s="154"/>
      <c r="KVT556" s="154"/>
      <c r="KVU556" s="154"/>
      <c r="KVV556" s="154"/>
      <c r="KVW556" s="154"/>
      <c r="KVX556" s="154"/>
      <c r="KVY556" s="154"/>
      <c r="KVZ556" s="154"/>
      <c r="KWA556" s="154"/>
      <c r="KWB556" s="154"/>
      <c r="KWC556" s="154"/>
      <c r="KWD556" s="154"/>
      <c r="KWE556" s="154"/>
      <c r="KWF556" s="154"/>
      <c r="KWG556" s="154"/>
      <c r="KWH556" s="154"/>
      <c r="KWI556" s="154"/>
      <c r="KWJ556" s="154"/>
      <c r="KWK556" s="154"/>
      <c r="KWL556" s="154"/>
      <c r="KWM556" s="154"/>
      <c r="KWN556" s="154"/>
      <c r="KWO556" s="154"/>
      <c r="KWP556" s="154"/>
      <c r="KWQ556" s="154"/>
      <c r="KWR556" s="154"/>
      <c r="KWS556" s="154"/>
      <c r="KWT556" s="154"/>
      <c r="KWU556" s="154"/>
      <c r="KWV556" s="154"/>
      <c r="KWW556" s="154"/>
      <c r="KWX556" s="154"/>
      <c r="KWY556" s="154"/>
      <c r="KWZ556" s="154"/>
      <c r="KXA556" s="154"/>
      <c r="KXB556" s="154"/>
      <c r="KXC556" s="154"/>
      <c r="KXD556" s="154"/>
      <c r="KXE556" s="154"/>
      <c r="KXF556" s="154"/>
      <c r="KXG556" s="154"/>
      <c r="KXH556" s="154"/>
      <c r="KXI556" s="154"/>
      <c r="KXJ556" s="154"/>
      <c r="KXK556" s="154"/>
      <c r="KXL556" s="154"/>
      <c r="KXM556" s="154"/>
      <c r="KXN556" s="154"/>
      <c r="KXO556" s="154"/>
      <c r="KXP556" s="154"/>
      <c r="KXQ556" s="154"/>
      <c r="KXR556" s="154"/>
      <c r="KXS556" s="154"/>
      <c r="KXT556" s="154"/>
      <c r="KXU556" s="154"/>
      <c r="KXV556" s="154"/>
      <c r="KXW556" s="154"/>
      <c r="KXX556" s="154"/>
      <c r="KXY556" s="154"/>
      <c r="KXZ556" s="154"/>
      <c r="KYA556" s="154"/>
      <c r="KYB556" s="154"/>
      <c r="KYC556" s="154"/>
      <c r="KYD556" s="154"/>
      <c r="KYE556" s="154"/>
      <c r="KYF556" s="154"/>
      <c r="KYG556" s="154"/>
      <c r="KYH556" s="154"/>
      <c r="KYI556" s="154"/>
      <c r="KYJ556" s="154"/>
      <c r="KYK556" s="154"/>
      <c r="KYL556" s="154"/>
      <c r="KYM556" s="154"/>
      <c r="KYN556" s="154"/>
      <c r="KYO556" s="154"/>
      <c r="KYP556" s="154"/>
      <c r="KYQ556" s="154"/>
      <c r="KYR556" s="154"/>
      <c r="KYS556" s="154"/>
      <c r="KYT556" s="154"/>
      <c r="KYU556" s="154"/>
      <c r="KYV556" s="154"/>
      <c r="KYW556" s="154"/>
      <c r="KYX556" s="154"/>
      <c r="KYY556" s="154"/>
      <c r="KYZ556" s="154"/>
      <c r="KZA556" s="154"/>
      <c r="KZB556" s="154"/>
      <c r="KZC556" s="154"/>
      <c r="KZD556" s="154"/>
      <c r="KZE556" s="154"/>
      <c r="KZF556" s="154"/>
      <c r="KZG556" s="154"/>
      <c r="KZH556" s="154"/>
      <c r="KZI556" s="154"/>
      <c r="KZJ556" s="154"/>
      <c r="KZK556" s="154"/>
      <c r="KZL556" s="154"/>
      <c r="KZM556" s="154"/>
      <c r="KZN556" s="154"/>
      <c r="KZO556" s="154"/>
      <c r="KZP556" s="154"/>
      <c r="KZQ556" s="154"/>
      <c r="KZR556" s="154"/>
      <c r="KZS556" s="154"/>
      <c r="KZT556" s="154"/>
      <c r="KZU556" s="154"/>
      <c r="KZV556" s="154"/>
      <c r="KZW556" s="154"/>
      <c r="KZX556" s="154"/>
      <c r="KZY556" s="154"/>
      <c r="KZZ556" s="154"/>
      <c r="LAA556" s="154"/>
      <c r="LAB556" s="154"/>
      <c r="LAC556" s="154"/>
      <c r="LAD556" s="154"/>
      <c r="LAE556" s="154"/>
      <c r="LAF556" s="154"/>
      <c r="LAG556" s="154"/>
      <c r="LAH556" s="154"/>
      <c r="LAI556" s="154"/>
      <c r="LAJ556" s="154"/>
      <c r="LAK556" s="154"/>
      <c r="LAL556" s="154"/>
      <c r="LAM556" s="154"/>
      <c r="LAN556" s="154"/>
      <c r="LAO556" s="154"/>
      <c r="LAP556" s="154"/>
      <c r="LAQ556" s="154"/>
      <c r="LAR556" s="154"/>
      <c r="LAS556" s="154"/>
      <c r="LAT556" s="154"/>
      <c r="LAU556" s="154"/>
      <c r="LAV556" s="154"/>
      <c r="LAW556" s="154"/>
      <c r="LAX556" s="154"/>
      <c r="LAY556" s="154"/>
      <c r="LAZ556" s="154"/>
      <c r="LBA556" s="154"/>
      <c r="LBB556" s="154"/>
      <c r="LBC556" s="154"/>
      <c r="LBD556" s="154"/>
      <c r="LBE556" s="154"/>
      <c r="LBF556" s="154"/>
      <c r="LBG556" s="154"/>
      <c r="LBH556" s="154"/>
      <c r="LBI556" s="154"/>
      <c r="LBJ556" s="154"/>
      <c r="LBK556" s="154"/>
      <c r="LBL556" s="154"/>
      <c r="LBM556" s="154"/>
      <c r="LBN556" s="154"/>
      <c r="LBO556" s="154"/>
      <c r="LBP556" s="154"/>
      <c r="LBQ556" s="154"/>
      <c r="LBR556" s="154"/>
      <c r="LBS556" s="154"/>
      <c r="LBT556" s="154"/>
      <c r="LBU556" s="154"/>
      <c r="LBV556" s="154"/>
      <c r="LBW556" s="154"/>
      <c r="LBX556" s="154"/>
      <c r="LBY556" s="154"/>
      <c r="LBZ556" s="154"/>
      <c r="LCA556" s="154"/>
      <c r="LCB556" s="154"/>
      <c r="LCC556" s="154"/>
      <c r="LCD556" s="154"/>
      <c r="LCE556" s="154"/>
      <c r="LCF556" s="154"/>
      <c r="LCG556" s="154"/>
      <c r="LCH556" s="154"/>
      <c r="LCI556" s="154"/>
      <c r="LCJ556" s="154"/>
      <c r="LCK556" s="154"/>
      <c r="LCL556" s="154"/>
      <c r="LCM556" s="154"/>
      <c r="LCN556" s="154"/>
      <c r="LCO556" s="154"/>
      <c r="LCP556" s="154"/>
      <c r="LCQ556" s="154"/>
      <c r="LCR556" s="154"/>
      <c r="LCS556" s="154"/>
      <c r="LCT556" s="154"/>
      <c r="LCU556" s="154"/>
      <c r="LCV556" s="154"/>
      <c r="LCW556" s="154"/>
      <c r="LCX556" s="154"/>
      <c r="LCY556" s="154"/>
      <c r="LCZ556" s="154"/>
      <c r="LDA556" s="154"/>
      <c r="LDB556" s="154"/>
      <c r="LDC556" s="154"/>
      <c r="LDD556" s="154"/>
      <c r="LDE556" s="154"/>
      <c r="LDF556" s="154"/>
      <c r="LDG556" s="154"/>
      <c r="LDH556" s="154"/>
      <c r="LDI556" s="154"/>
      <c r="LDJ556" s="154"/>
      <c r="LDK556" s="154"/>
      <c r="LDL556" s="154"/>
      <c r="LDM556" s="154"/>
      <c r="LDN556" s="154"/>
      <c r="LDO556" s="154"/>
      <c r="LDP556" s="154"/>
      <c r="LDQ556" s="154"/>
      <c r="LDR556" s="154"/>
      <c r="LDS556" s="154"/>
      <c r="LDT556" s="154"/>
      <c r="LDU556" s="154"/>
      <c r="LDV556" s="154"/>
      <c r="LDW556" s="154"/>
      <c r="LDX556" s="154"/>
      <c r="LDY556" s="154"/>
      <c r="LDZ556" s="154"/>
      <c r="LEA556" s="154"/>
      <c r="LEB556" s="154"/>
      <c r="LEC556" s="154"/>
      <c r="LED556" s="154"/>
      <c r="LEE556" s="154"/>
      <c r="LEF556" s="154"/>
      <c r="LEG556" s="154"/>
      <c r="LEH556" s="154"/>
      <c r="LEI556" s="154"/>
      <c r="LEJ556" s="154"/>
      <c r="LEK556" s="154"/>
      <c r="LEL556" s="154"/>
      <c r="LEM556" s="154"/>
      <c r="LEN556" s="154"/>
      <c r="LEO556" s="154"/>
      <c r="LEP556" s="154"/>
      <c r="LEQ556" s="154"/>
      <c r="LER556" s="154"/>
      <c r="LES556" s="154"/>
      <c r="LET556" s="154"/>
      <c r="LEU556" s="154"/>
      <c r="LEV556" s="154"/>
      <c r="LEW556" s="154"/>
      <c r="LEX556" s="154"/>
      <c r="LEY556" s="154"/>
      <c r="LEZ556" s="154"/>
      <c r="LFA556" s="154"/>
      <c r="LFB556" s="154"/>
      <c r="LFC556" s="154"/>
      <c r="LFD556" s="154"/>
      <c r="LFE556" s="154"/>
      <c r="LFF556" s="154"/>
      <c r="LFG556" s="154"/>
      <c r="LFH556" s="154"/>
      <c r="LFI556" s="154"/>
      <c r="LFJ556" s="154"/>
      <c r="LFK556" s="154"/>
      <c r="LFL556" s="154"/>
      <c r="LFM556" s="154"/>
      <c r="LFN556" s="154"/>
      <c r="LFO556" s="154"/>
      <c r="LFP556" s="154"/>
      <c r="LFQ556" s="154"/>
      <c r="LFR556" s="154"/>
      <c r="LFS556" s="154"/>
      <c r="LFT556" s="154"/>
      <c r="LFU556" s="154"/>
      <c r="LFV556" s="154"/>
      <c r="LFW556" s="154"/>
      <c r="LFX556" s="154"/>
      <c r="LFY556" s="154"/>
      <c r="LFZ556" s="154"/>
      <c r="LGA556" s="154"/>
      <c r="LGB556" s="154"/>
      <c r="LGC556" s="154"/>
      <c r="LGD556" s="154"/>
      <c r="LGE556" s="154"/>
      <c r="LGF556" s="154"/>
      <c r="LGG556" s="154"/>
      <c r="LGH556" s="154"/>
      <c r="LGI556" s="154"/>
      <c r="LGJ556" s="154"/>
      <c r="LGK556" s="154"/>
      <c r="LGL556" s="154"/>
      <c r="LGM556" s="154"/>
      <c r="LGN556" s="154"/>
      <c r="LGO556" s="154"/>
      <c r="LGP556" s="154"/>
      <c r="LGQ556" s="154"/>
      <c r="LGR556" s="154"/>
      <c r="LGS556" s="154"/>
      <c r="LGT556" s="154"/>
      <c r="LGU556" s="154"/>
      <c r="LGV556" s="154"/>
      <c r="LGW556" s="154"/>
      <c r="LGX556" s="154"/>
      <c r="LGY556" s="154"/>
      <c r="LGZ556" s="154"/>
      <c r="LHA556" s="154"/>
      <c r="LHB556" s="154"/>
      <c r="LHC556" s="154"/>
      <c r="LHD556" s="154"/>
      <c r="LHE556" s="154"/>
      <c r="LHF556" s="154"/>
      <c r="LHG556" s="154"/>
      <c r="LHH556" s="154"/>
      <c r="LHI556" s="154"/>
      <c r="LHJ556" s="154"/>
      <c r="LHK556" s="154"/>
      <c r="LHL556" s="154"/>
      <c r="LHM556" s="154"/>
      <c r="LHN556" s="154"/>
      <c r="LHO556" s="154"/>
      <c r="LHP556" s="154"/>
      <c r="LHQ556" s="154"/>
      <c r="LHR556" s="154"/>
      <c r="LHS556" s="154"/>
      <c r="LHT556" s="154"/>
      <c r="LHU556" s="154"/>
      <c r="LHV556" s="154"/>
      <c r="LHW556" s="154"/>
      <c r="LHX556" s="154"/>
      <c r="LHY556" s="154"/>
      <c r="LHZ556" s="154"/>
      <c r="LIA556" s="154"/>
      <c r="LIB556" s="154"/>
      <c r="LIC556" s="154"/>
      <c r="LID556" s="154"/>
      <c r="LIE556" s="154"/>
      <c r="LIF556" s="154"/>
      <c r="LIG556" s="154"/>
      <c r="LIH556" s="154"/>
      <c r="LII556" s="154"/>
      <c r="LIJ556" s="154"/>
      <c r="LIK556" s="154"/>
      <c r="LIL556" s="154"/>
      <c r="LIM556" s="154"/>
      <c r="LIN556" s="154"/>
      <c r="LIO556" s="154"/>
      <c r="LIP556" s="154"/>
      <c r="LIQ556" s="154"/>
      <c r="LIR556" s="154"/>
      <c r="LIS556" s="154"/>
      <c r="LIT556" s="154"/>
      <c r="LIU556" s="154"/>
      <c r="LIV556" s="154"/>
      <c r="LIW556" s="154"/>
      <c r="LIX556" s="154"/>
      <c r="LIY556" s="154"/>
      <c r="LIZ556" s="154"/>
      <c r="LJA556" s="154"/>
      <c r="LJB556" s="154"/>
      <c r="LJC556" s="154"/>
      <c r="LJD556" s="154"/>
      <c r="LJE556" s="154"/>
      <c r="LJF556" s="154"/>
      <c r="LJG556" s="154"/>
      <c r="LJH556" s="154"/>
      <c r="LJI556" s="154"/>
      <c r="LJJ556" s="154"/>
      <c r="LJK556" s="154"/>
      <c r="LJL556" s="154"/>
      <c r="LJM556" s="154"/>
      <c r="LJN556" s="154"/>
      <c r="LJO556" s="154"/>
      <c r="LJP556" s="154"/>
      <c r="LJQ556" s="154"/>
      <c r="LJR556" s="154"/>
      <c r="LJS556" s="154"/>
      <c r="LJT556" s="154"/>
      <c r="LJU556" s="154"/>
      <c r="LJV556" s="154"/>
      <c r="LJW556" s="154"/>
      <c r="LJX556" s="154"/>
      <c r="LJY556" s="154"/>
      <c r="LJZ556" s="154"/>
      <c r="LKA556" s="154"/>
      <c r="LKB556" s="154"/>
      <c r="LKC556" s="154"/>
      <c r="LKD556" s="154"/>
      <c r="LKE556" s="154"/>
      <c r="LKF556" s="154"/>
      <c r="LKG556" s="154"/>
      <c r="LKH556" s="154"/>
      <c r="LKI556" s="154"/>
      <c r="LKJ556" s="154"/>
      <c r="LKK556" s="154"/>
      <c r="LKL556" s="154"/>
      <c r="LKM556" s="154"/>
      <c r="LKN556" s="154"/>
      <c r="LKO556" s="154"/>
      <c r="LKP556" s="154"/>
      <c r="LKQ556" s="154"/>
      <c r="LKR556" s="154"/>
      <c r="LKS556" s="154"/>
      <c r="LKT556" s="154"/>
      <c r="LKU556" s="154"/>
      <c r="LKV556" s="154"/>
      <c r="LKW556" s="154"/>
      <c r="LKX556" s="154"/>
      <c r="LKY556" s="154"/>
      <c r="LKZ556" s="154"/>
      <c r="LLA556" s="154"/>
      <c r="LLB556" s="154"/>
      <c r="LLC556" s="154"/>
      <c r="LLD556" s="154"/>
      <c r="LLE556" s="154"/>
      <c r="LLF556" s="154"/>
      <c r="LLG556" s="154"/>
      <c r="LLH556" s="154"/>
      <c r="LLI556" s="154"/>
      <c r="LLJ556" s="154"/>
      <c r="LLK556" s="154"/>
      <c r="LLL556" s="154"/>
      <c r="LLM556" s="154"/>
      <c r="LLN556" s="154"/>
      <c r="LLO556" s="154"/>
      <c r="LLP556" s="154"/>
      <c r="LLQ556" s="154"/>
      <c r="LLR556" s="154"/>
      <c r="LLS556" s="154"/>
      <c r="LLT556" s="154"/>
      <c r="LLU556" s="154"/>
      <c r="LLV556" s="154"/>
      <c r="LLW556" s="154"/>
      <c r="LLX556" s="154"/>
      <c r="LLY556" s="154"/>
      <c r="LLZ556" s="154"/>
      <c r="LMA556" s="154"/>
      <c r="LMB556" s="154"/>
      <c r="LMC556" s="154"/>
      <c r="LMD556" s="154"/>
      <c r="LME556" s="154"/>
      <c r="LMF556" s="154"/>
      <c r="LMG556" s="154"/>
      <c r="LMH556" s="154"/>
      <c r="LMI556" s="154"/>
      <c r="LMJ556" s="154"/>
      <c r="LMK556" s="154"/>
      <c r="LML556" s="154"/>
      <c r="LMM556" s="154"/>
      <c r="LMN556" s="154"/>
      <c r="LMO556" s="154"/>
      <c r="LMP556" s="154"/>
      <c r="LMQ556" s="154"/>
      <c r="LMR556" s="154"/>
      <c r="LMS556" s="154"/>
      <c r="LMT556" s="154"/>
      <c r="LMU556" s="154"/>
      <c r="LMV556" s="154"/>
      <c r="LMW556" s="154"/>
      <c r="LMX556" s="154"/>
      <c r="LMY556" s="154"/>
      <c r="LMZ556" s="154"/>
      <c r="LNA556" s="154"/>
      <c r="LNB556" s="154"/>
      <c r="LNC556" s="154"/>
      <c r="LND556" s="154"/>
      <c r="LNE556" s="154"/>
      <c r="LNF556" s="154"/>
      <c r="LNG556" s="154"/>
      <c r="LNH556" s="154"/>
      <c r="LNI556" s="154"/>
      <c r="LNJ556" s="154"/>
      <c r="LNK556" s="154"/>
      <c r="LNL556" s="154"/>
      <c r="LNM556" s="154"/>
      <c r="LNN556" s="154"/>
      <c r="LNO556" s="154"/>
      <c r="LNP556" s="154"/>
      <c r="LNQ556" s="154"/>
      <c r="LNR556" s="154"/>
      <c r="LNS556" s="154"/>
      <c r="LNT556" s="154"/>
      <c r="LNU556" s="154"/>
      <c r="LNV556" s="154"/>
      <c r="LNW556" s="154"/>
      <c r="LNX556" s="154"/>
      <c r="LNY556" s="154"/>
      <c r="LNZ556" s="154"/>
      <c r="LOA556" s="154"/>
      <c r="LOB556" s="154"/>
      <c r="LOC556" s="154"/>
      <c r="LOD556" s="154"/>
      <c r="LOE556" s="154"/>
      <c r="LOF556" s="154"/>
      <c r="LOG556" s="154"/>
      <c r="LOH556" s="154"/>
      <c r="LOI556" s="154"/>
      <c r="LOJ556" s="154"/>
      <c r="LOK556" s="154"/>
      <c r="LOL556" s="154"/>
      <c r="LOM556" s="154"/>
      <c r="LON556" s="154"/>
      <c r="LOO556" s="154"/>
      <c r="LOP556" s="154"/>
      <c r="LOQ556" s="154"/>
      <c r="LOR556" s="154"/>
      <c r="LOS556" s="154"/>
      <c r="LOT556" s="154"/>
      <c r="LOU556" s="154"/>
      <c r="LOV556" s="154"/>
      <c r="LOW556" s="154"/>
      <c r="LOX556" s="154"/>
      <c r="LOY556" s="154"/>
      <c r="LOZ556" s="154"/>
      <c r="LPA556" s="154"/>
      <c r="LPB556" s="154"/>
      <c r="LPC556" s="154"/>
      <c r="LPD556" s="154"/>
      <c r="LPE556" s="154"/>
      <c r="LPF556" s="154"/>
      <c r="LPG556" s="154"/>
      <c r="LPH556" s="154"/>
      <c r="LPI556" s="154"/>
      <c r="LPJ556" s="154"/>
      <c r="LPK556" s="154"/>
      <c r="LPL556" s="154"/>
      <c r="LPM556" s="154"/>
      <c r="LPN556" s="154"/>
      <c r="LPO556" s="154"/>
      <c r="LPP556" s="154"/>
      <c r="LPQ556" s="154"/>
      <c r="LPR556" s="154"/>
      <c r="LPS556" s="154"/>
      <c r="LPT556" s="154"/>
      <c r="LPU556" s="154"/>
      <c r="LPV556" s="154"/>
      <c r="LPW556" s="154"/>
      <c r="LPX556" s="154"/>
      <c r="LPY556" s="154"/>
      <c r="LPZ556" s="154"/>
      <c r="LQA556" s="154"/>
      <c r="LQB556" s="154"/>
      <c r="LQC556" s="154"/>
      <c r="LQD556" s="154"/>
      <c r="LQE556" s="154"/>
      <c r="LQF556" s="154"/>
      <c r="LQG556" s="154"/>
      <c r="LQH556" s="154"/>
      <c r="LQI556" s="154"/>
      <c r="LQJ556" s="154"/>
      <c r="LQK556" s="154"/>
      <c r="LQL556" s="154"/>
      <c r="LQM556" s="154"/>
      <c r="LQN556" s="154"/>
      <c r="LQO556" s="154"/>
      <c r="LQP556" s="154"/>
      <c r="LQQ556" s="154"/>
      <c r="LQR556" s="154"/>
      <c r="LQS556" s="154"/>
      <c r="LQT556" s="154"/>
      <c r="LQU556" s="154"/>
      <c r="LQV556" s="154"/>
      <c r="LQW556" s="154"/>
      <c r="LQX556" s="154"/>
      <c r="LQY556" s="154"/>
      <c r="LQZ556" s="154"/>
      <c r="LRA556" s="154"/>
      <c r="LRB556" s="154"/>
      <c r="LRC556" s="154"/>
      <c r="LRD556" s="154"/>
      <c r="LRE556" s="154"/>
      <c r="LRF556" s="154"/>
      <c r="LRG556" s="154"/>
      <c r="LRH556" s="154"/>
      <c r="LRI556" s="154"/>
      <c r="LRJ556" s="154"/>
      <c r="LRK556" s="154"/>
      <c r="LRL556" s="154"/>
      <c r="LRM556" s="154"/>
      <c r="LRN556" s="154"/>
      <c r="LRO556" s="154"/>
      <c r="LRP556" s="154"/>
      <c r="LRQ556" s="154"/>
      <c r="LRR556" s="154"/>
      <c r="LRS556" s="154"/>
      <c r="LRT556" s="154"/>
      <c r="LRU556" s="154"/>
      <c r="LRV556" s="154"/>
      <c r="LRW556" s="154"/>
      <c r="LRX556" s="154"/>
      <c r="LRY556" s="154"/>
      <c r="LRZ556" s="154"/>
      <c r="LSA556" s="154"/>
      <c r="LSB556" s="154"/>
      <c r="LSC556" s="154"/>
      <c r="LSD556" s="154"/>
      <c r="LSE556" s="154"/>
      <c r="LSF556" s="154"/>
      <c r="LSG556" s="154"/>
      <c r="LSH556" s="154"/>
      <c r="LSI556" s="154"/>
      <c r="LSJ556" s="154"/>
      <c r="LSK556" s="154"/>
      <c r="LSL556" s="154"/>
      <c r="LSM556" s="154"/>
      <c r="LSN556" s="154"/>
      <c r="LSO556" s="154"/>
      <c r="LSP556" s="154"/>
      <c r="LSQ556" s="154"/>
      <c r="LSR556" s="154"/>
      <c r="LSS556" s="154"/>
      <c r="LST556" s="154"/>
      <c r="LSU556" s="154"/>
      <c r="LSV556" s="154"/>
      <c r="LSW556" s="154"/>
      <c r="LSX556" s="154"/>
      <c r="LSY556" s="154"/>
      <c r="LSZ556" s="154"/>
      <c r="LTA556" s="154"/>
      <c r="LTB556" s="154"/>
      <c r="LTC556" s="154"/>
      <c r="LTD556" s="154"/>
      <c r="LTE556" s="154"/>
      <c r="LTF556" s="154"/>
      <c r="LTG556" s="154"/>
      <c r="LTH556" s="154"/>
      <c r="LTI556" s="154"/>
      <c r="LTJ556" s="154"/>
      <c r="LTK556" s="154"/>
      <c r="LTL556" s="154"/>
      <c r="LTM556" s="154"/>
      <c r="LTN556" s="154"/>
      <c r="LTO556" s="154"/>
      <c r="LTP556" s="154"/>
      <c r="LTQ556" s="154"/>
      <c r="LTR556" s="154"/>
      <c r="LTS556" s="154"/>
      <c r="LTT556" s="154"/>
      <c r="LTU556" s="154"/>
      <c r="LTV556" s="154"/>
      <c r="LTW556" s="154"/>
      <c r="LTX556" s="154"/>
      <c r="LTY556" s="154"/>
      <c r="LTZ556" s="154"/>
      <c r="LUA556" s="154"/>
      <c r="LUB556" s="154"/>
      <c r="LUC556" s="154"/>
      <c r="LUD556" s="154"/>
      <c r="LUE556" s="154"/>
      <c r="LUF556" s="154"/>
      <c r="LUG556" s="154"/>
      <c r="LUH556" s="154"/>
      <c r="LUI556" s="154"/>
      <c r="LUJ556" s="154"/>
      <c r="LUK556" s="154"/>
      <c r="LUL556" s="154"/>
      <c r="LUM556" s="154"/>
      <c r="LUN556" s="154"/>
      <c r="LUO556" s="154"/>
      <c r="LUP556" s="154"/>
      <c r="LUQ556" s="154"/>
      <c r="LUR556" s="154"/>
      <c r="LUS556" s="154"/>
      <c r="LUT556" s="154"/>
      <c r="LUU556" s="154"/>
      <c r="LUV556" s="154"/>
      <c r="LUW556" s="154"/>
      <c r="LUX556" s="154"/>
      <c r="LUY556" s="154"/>
      <c r="LUZ556" s="154"/>
      <c r="LVA556" s="154"/>
      <c r="LVB556" s="154"/>
      <c r="LVC556" s="154"/>
      <c r="LVD556" s="154"/>
      <c r="LVE556" s="154"/>
      <c r="LVF556" s="154"/>
      <c r="LVG556" s="154"/>
      <c r="LVH556" s="154"/>
      <c r="LVI556" s="154"/>
      <c r="LVJ556" s="154"/>
      <c r="LVK556" s="154"/>
      <c r="LVL556" s="154"/>
      <c r="LVM556" s="154"/>
      <c r="LVN556" s="154"/>
      <c r="LVO556" s="154"/>
      <c r="LVP556" s="154"/>
      <c r="LVQ556" s="154"/>
      <c r="LVR556" s="154"/>
      <c r="LVS556" s="154"/>
      <c r="LVT556" s="154"/>
      <c r="LVU556" s="154"/>
      <c r="LVV556" s="154"/>
      <c r="LVW556" s="154"/>
      <c r="LVX556" s="154"/>
      <c r="LVY556" s="154"/>
      <c r="LVZ556" s="154"/>
      <c r="LWA556" s="154"/>
      <c r="LWB556" s="154"/>
      <c r="LWC556" s="154"/>
      <c r="LWD556" s="154"/>
      <c r="LWE556" s="154"/>
      <c r="LWF556" s="154"/>
      <c r="LWG556" s="154"/>
      <c r="LWH556" s="154"/>
      <c r="LWI556" s="154"/>
      <c r="LWJ556" s="154"/>
      <c r="LWK556" s="154"/>
      <c r="LWL556" s="154"/>
      <c r="LWM556" s="154"/>
      <c r="LWN556" s="154"/>
      <c r="LWO556" s="154"/>
      <c r="LWP556" s="154"/>
      <c r="LWQ556" s="154"/>
      <c r="LWR556" s="154"/>
      <c r="LWS556" s="154"/>
      <c r="LWT556" s="154"/>
      <c r="LWU556" s="154"/>
      <c r="LWV556" s="154"/>
      <c r="LWW556" s="154"/>
      <c r="LWX556" s="154"/>
      <c r="LWY556" s="154"/>
      <c r="LWZ556" s="154"/>
      <c r="LXA556" s="154"/>
      <c r="LXB556" s="154"/>
      <c r="LXC556" s="154"/>
      <c r="LXD556" s="154"/>
      <c r="LXE556" s="154"/>
      <c r="LXF556" s="154"/>
      <c r="LXG556" s="154"/>
      <c r="LXH556" s="154"/>
      <c r="LXI556" s="154"/>
      <c r="LXJ556" s="154"/>
      <c r="LXK556" s="154"/>
      <c r="LXL556" s="154"/>
      <c r="LXM556" s="154"/>
      <c r="LXN556" s="154"/>
      <c r="LXO556" s="154"/>
      <c r="LXP556" s="154"/>
      <c r="LXQ556" s="154"/>
      <c r="LXR556" s="154"/>
      <c r="LXS556" s="154"/>
      <c r="LXT556" s="154"/>
      <c r="LXU556" s="154"/>
      <c r="LXV556" s="154"/>
      <c r="LXW556" s="154"/>
      <c r="LXX556" s="154"/>
      <c r="LXY556" s="154"/>
      <c r="LXZ556" s="154"/>
      <c r="LYA556" s="154"/>
      <c r="LYB556" s="154"/>
      <c r="LYC556" s="154"/>
      <c r="LYD556" s="154"/>
      <c r="LYE556" s="154"/>
      <c r="LYF556" s="154"/>
      <c r="LYG556" s="154"/>
      <c r="LYH556" s="154"/>
      <c r="LYI556" s="154"/>
      <c r="LYJ556" s="154"/>
      <c r="LYK556" s="154"/>
      <c r="LYL556" s="154"/>
      <c r="LYM556" s="154"/>
      <c r="LYN556" s="154"/>
      <c r="LYO556" s="154"/>
      <c r="LYP556" s="154"/>
      <c r="LYQ556" s="154"/>
      <c r="LYR556" s="154"/>
      <c r="LYS556" s="154"/>
      <c r="LYT556" s="154"/>
      <c r="LYU556" s="154"/>
      <c r="LYV556" s="154"/>
      <c r="LYW556" s="154"/>
      <c r="LYX556" s="154"/>
      <c r="LYY556" s="154"/>
      <c r="LYZ556" s="154"/>
      <c r="LZA556" s="154"/>
      <c r="LZB556" s="154"/>
      <c r="LZC556" s="154"/>
      <c r="LZD556" s="154"/>
      <c r="LZE556" s="154"/>
      <c r="LZF556" s="154"/>
      <c r="LZG556" s="154"/>
      <c r="LZH556" s="154"/>
      <c r="LZI556" s="154"/>
      <c r="LZJ556" s="154"/>
      <c r="LZK556" s="154"/>
      <c r="LZL556" s="154"/>
      <c r="LZM556" s="154"/>
      <c r="LZN556" s="154"/>
      <c r="LZO556" s="154"/>
      <c r="LZP556" s="154"/>
      <c r="LZQ556" s="154"/>
      <c r="LZR556" s="154"/>
      <c r="LZS556" s="154"/>
      <c r="LZT556" s="154"/>
      <c r="LZU556" s="154"/>
      <c r="LZV556" s="154"/>
      <c r="LZW556" s="154"/>
      <c r="LZX556" s="154"/>
      <c r="LZY556" s="154"/>
      <c r="LZZ556" s="154"/>
      <c r="MAA556" s="154"/>
      <c r="MAB556" s="154"/>
      <c r="MAC556" s="154"/>
      <c r="MAD556" s="154"/>
      <c r="MAE556" s="154"/>
      <c r="MAF556" s="154"/>
      <c r="MAG556" s="154"/>
      <c r="MAH556" s="154"/>
      <c r="MAI556" s="154"/>
      <c r="MAJ556" s="154"/>
      <c r="MAK556" s="154"/>
      <c r="MAL556" s="154"/>
      <c r="MAM556" s="154"/>
      <c r="MAN556" s="154"/>
      <c r="MAO556" s="154"/>
      <c r="MAP556" s="154"/>
      <c r="MAQ556" s="154"/>
      <c r="MAR556" s="154"/>
      <c r="MAS556" s="154"/>
      <c r="MAT556" s="154"/>
      <c r="MAU556" s="154"/>
      <c r="MAV556" s="154"/>
      <c r="MAW556" s="154"/>
      <c r="MAX556" s="154"/>
      <c r="MAY556" s="154"/>
      <c r="MAZ556" s="154"/>
      <c r="MBA556" s="154"/>
      <c r="MBB556" s="154"/>
      <c r="MBC556" s="154"/>
      <c r="MBD556" s="154"/>
      <c r="MBE556" s="154"/>
      <c r="MBF556" s="154"/>
      <c r="MBG556" s="154"/>
      <c r="MBH556" s="154"/>
      <c r="MBI556" s="154"/>
      <c r="MBJ556" s="154"/>
      <c r="MBK556" s="154"/>
      <c r="MBL556" s="154"/>
      <c r="MBM556" s="154"/>
      <c r="MBN556" s="154"/>
      <c r="MBO556" s="154"/>
      <c r="MBP556" s="154"/>
      <c r="MBQ556" s="154"/>
      <c r="MBR556" s="154"/>
      <c r="MBS556" s="154"/>
      <c r="MBT556" s="154"/>
      <c r="MBU556" s="154"/>
      <c r="MBV556" s="154"/>
      <c r="MBW556" s="154"/>
      <c r="MBX556" s="154"/>
      <c r="MBY556" s="154"/>
      <c r="MBZ556" s="154"/>
      <c r="MCA556" s="154"/>
      <c r="MCB556" s="154"/>
      <c r="MCC556" s="154"/>
      <c r="MCD556" s="154"/>
      <c r="MCE556" s="154"/>
      <c r="MCF556" s="154"/>
      <c r="MCG556" s="154"/>
      <c r="MCH556" s="154"/>
      <c r="MCI556" s="154"/>
      <c r="MCJ556" s="154"/>
      <c r="MCK556" s="154"/>
      <c r="MCL556" s="154"/>
      <c r="MCM556" s="154"/>
      <c r="MCN556" s="154"/>
      <c r="MCO556" s="154"/>
      <c r="MCP556" s="154"/>
      <c r="MCQ556" s="154"/>
      <c r="MCR556" s="154"/>
      <c r="MCS556" s="154"/>
      <c r="MCT556" s="154"/>
      <c r="MCU556" s="154"/>
      <c r="MCV556" s="154"/>
      <c r="MCW556" s="154"/>
      <c r="MCX556" s="154"/>
      <c r="MCY556" s="154"/>
      <c r="MCZ556" s="154"/>
      <c r="MDA556" s="154"/>
      <c r="MDB556" s="154"/>
      <c r="MDC556" s="154"/>
      <c r="MDD556" s="154"/>
      <c r="MDE556" s="154"/>
      <c r="MDF556" s="154"/>
      <c r="MDG556" s="154"/>
      <c r="MDH556" s="154"/>
      <c r="MDI556" s="154"/>
      <c r="MDJ556" s="154"/>
      <c r="MDK556" s="154"/>
      <c r="MDL556" s="154"/>
      <c r="MDM556" s="154"/>
      <c r="MDN556" s="154"/>
      <c r="MDO556" s="154"/>
      <c r="MDP556" s="154"/>
      <c r="MDQ556" s="154"/>
      <c r="MDR556" s="154"/>
      <c r="MDS556" s="154"/>
      <c r="MDT556" s="154"/>
      <c r="MDU556" s="154"/>
      <c r="MDV556" s="154"/>
      <c r="MDW556" s="154"/>
      <c r="MDX556" s="154"/>
      <c r="MDY556" s="154"/>
      <c r="MDZ556" s="154"/>
      <c r="MEA556" s="154"/>
      <c r="MEB556" s="154"/>
      <c r="MEC556" s="154"/>
      <c r="MED556" s="154"/>
      <c r="MEE556" s="154"/>
      <c r="MEF556" s="154"/>
      <c r="MEG556" s="154"/>
      <c r="MEH556" s="154"/>
      <c r="MEI556" s="154"/>
      <c r="MEJ556" s="154"/>
      <c r="MEK556" s="154"/>
      <c r="MEL556" s="154"/>
      <c r="MEM556" s="154"/>
      <c r="MEN556" s="154"/>
      <c r="MEO556" s="154"/>
      <c r="MEP556" s="154"/>
      <c r="MEQ556" s="154"/>
      <c r="MER556" s="154"/>
      <c r="MES556" s="154"/>
      <c r="MET556" s="154"/>
      <c r="MEU556" s="154"/>
      <c r="MEV556" s="154"/>
      <c r="MEW556" s="154"/>
      <c r="MEX556" s="154"/>
      <c r="MEY556" s="154"/>
      <c r="MEZ556" s="154"/>
      <c r="MFA556" s="154"/>
      <c r="MFB556" s="154"/>
      <c r="MFC556" s="154"/>
      <c r="MFD556" s="154"/>
      <c r="MFE556" s="154"/>
      <c r="MFF556" s="154"/>
      <c r="MFG556" s="154"/>
      <c r="MFH556" s="154"/>
      <c r="MFI556" s="154"/>
      <c r="MFJ556" s="154"/>
      <c r="MFK556" s="154"/>
      <c r="MFL556" s="154"/>
      <c r="MFM556" s="154"/>
      <c r="MFN556" s="154"/>
      <c r="MFO556" s="154"/>
      <c r="MFP556" s="154"/>
      <c r="MFQ556" s="154"/>
      <c r="MFR556" s="154"/>
      <c r="MFS556" s="154"/>
      <c r="MFT556" s="154"/>
      <c r="MFU556" s="154"/>
      <c r="MFV556" s="154"/>
      <c r="MFW556" s="154"/>
      <c r="MFX556" s="154"/>
      <c r="MFY556" s="154"/>
      <c r="MFZ556" s="154"/>
      <c r="MGA556" s="154"/>
      <c r="MGB556" s="154"/>
      <c r="MGC556" s="154"/>
      <c r="MGD556" s="154"/>
      <c r="MGE556" s="154"/>
      <c r="MGF556" s="154"/>
      <c r="MGG556" s="154"/>
      <c r="MGH556" s="154"/>
      <c r="MGI556" s="154"/>
      <c r="MGJ556" s="154"/>
      <c r="MGK556" s="154"/>
      <c r="MGL556" s="154"/>
      <c r="MGM556" s="154"/>
      <c r="MGN556" s="154"/>
      <c r="MGO556" s="154"/>
      <c r="MGP556" s="154"/>
      <c r="MGQ556" s="154"/>
      <c r="MGR556" s="154"/>
      <c r="MGS556" s="154"/>
      <c r="MGT556" s="154"/>
      <c r="MGU556" s="154"/>
      <c r="MGV556" s="154"/>
      <c r="MGW556" s="154"/>
      <c r="MGX556" s="154"/>
      <c r="MGY556" s="154"/>
      <c r="MGZ556" s="154"/>
      <c r="MHA556" s="154"/>
      <c r="MHB556" s="154"/>
      <c r="MHC556" s="154"/>
      <c r="MHD556" s="154"/>
      <c r="MHE556" s="154"/>
      <c r="MHF556" s="154"/>
      <c r="MHG556" s="154"/>
      <c r="MHH556" s="154"/>
      <c r="MHI556" s="154"/>
      <c r="MHJ556" s="154"/>
      <c r="MHK556" s="154"/>
      <c r="MHL556" s="154"/>
      <c r="MHM556" s="154"/>
      <c r="MHN556" s="154"/>
      <c r="MHO556" s="154"/>
      <c r="MHP556" s="154"/>
      <c r="MHQ556" s="154"/>
      <c r="MHR556" s="154"/>
      <c r="MHS556" s="154"/>
      <c r="MHT556" s="154"/>
      <c r="MHU556" s="154"/>
      <c r="MHV556" s="154"/>
      <c r="MHW556" s="154"/>
      <c r="MHX556" s="154"/>
      <c r="MHY556" s="154"/>
      <c r="MHZ556" s="154"/>
      <c r="MIA556" s="154"/>
      <c r="MIB556" s="154"/>
      <c r="MIC556" s="154"/>
      <c r="MID556" s="154"/>
      <c r="MIE556" s="154"/>
      <c r="MIF556" s="154"/>
      <c r="MIG556" s="154"/>
      <c r="MIH556" s="154"/>
      <c r="MII556" s="154"/>
      <c r="MIJ556" s="154"/>
      <c r="MIK556" s="154"/>
      <c r="MIL556" s="154"/>
      <c r="MIM556" s="154"/>
      <c r="MIN556" s="154"/>
      <c r="MIO556" s="154"/>
      <c r="MIP556" s="154"/>
      <c r="MIQ556" s="154"/>
      <c r="MIR556" s="154"/>
      <c r="MIS556" s="154"/>
      <c r="MIT556" s="154"/>
      <c r="MIU556" s="154"/>
      <c r="MIV556" s="154"/>
      <c r="MIW556" s="154"/>
      <c r="MIX556" s="154"/>
      <c r="MIY556" s="154"/>
      <c r="MIZ556" s="154"/>
      <c r="MJA556" s="154"/>
      <c r="MJB556" s="154"/>
      <c r="MJC556" s="154"/>
      <c r="MJD556" s="154"/>
      <c r="MJE556" s="154"/>
      <c r="MJF556" s="154"/>
      <c r="MJG556" s="154"/>
      <c r="MJH556" s="154"/>
      <c r="MJI556" s="154"/>
      <c r="MJJ556" s="154"/>
      <c r="MJK556" s="154"/>
      <c r="MJL556" s="154"/>
      <c r="MJM556" s="154"/>
      <c r="MJN556" s="154"/>
      <c r="MJO556" s="154"/>
      <c r="MJP556" s="154"/>
      <c r="MJQ556" s="154"/>
      <c r="MJR556" s="154"/>
      <c r="MJS556" s="154"/>
      <c r="MJT556" s="154"/>
      <c r="MJU556" s="154"/>
      <c r="MJV556" s="154"/>
      <c r="MJW556" s="154"/>
      <c r="MJX556" s="154"/>
      <c r="MJY556" s="154"/>
      <c r="MJZ556" s="154"/>
      <c r="MKA556" s="154"/>
      <c r="MKB556" s="154"/>
      <c r="MKC556" s="154"/>
      <c r="MKD556" s="154"/>
      <c r="MKE556" s="154"/>
      <c r="MKF556" s="154"/>
      <c r="MKG556" s="154"/>
      <c r="MKH556" s="154"/>
      <c r="MKI556" s="154"/>
      <c r="MKJ556" s="154"/>
      <c r="MKK556" s="154"/>
      <c r="MKL556" s="154"/>
      <c r="MKM556" s="154"/>
      <c r="MKN556" s="154"/>
      <c r="MKO556" s="154"/>
      <c r="MKP556" s="154"/>
      <c r="MKQ556" s="154"/>
      <c r="MKR556" s="154"/>
      <c r="MKS556" s="154"/>
      <c r="MKT556" s="154"/>
      <c r="MKU556" s="154"/>
      <c r="MKV556" s="154"/>
      <c r="MKW556" s="154"/>
      <c r="MKX556" s="154"/>
      <c r="MKY556" s="154"/>
      <c r="MKZ556" s="154"/>
      <c r="MLA556" s="154"/>
      <c r="MLB556" s="154"/>
      <c r="MLC556" s="154"/>
      <c r="MLD556" s="154"/>
      <c r="MLE556" s="154"/>
      <c r="MLF556" s="154"/>
      <c r="MLG556" s="154"/>
      <c r="MLH556" s="154"/>
      <c r="MLI556" s="154"/>
      <c r="MLJ556" s="154"/>
      <c r="MLK556" s="154"/>
      <c r="MLL556" s="154"/>
      <c r="MLM556" s="154"/>
      <c r="MLN556" s="154"/>
      <c r="MLO556" s="154"/>
      <c r="MLP556" s="154"/>
      <c r="MLQ556" s="154"/>
      <c r="MLR556" s="154"/>
      <c r="MLS556" s="154"/>
      <c r="MLT556" s="154"/>
      <c r="MLU556" s="154"/>
      <c r="MLV556" s="154"/>
      <c r="MLW556" s="154"/>
      <c r="MLX556" s="154"/>
      <c r="MLY556" s="154"/>
      <c r="MLZ556" s="154"/>
      <c r="MMA556" s="154"/>
      <c r="MMB556" s="154"/>
      <c r="MMC556" s="154"/>
      <c r="MMD556" s="154"/>
      <c r="MME556" s="154"/>
      <c r="MMF556" s="154"/>
      <c r="MMG556" s="154"/>
      <c r="MMH556" s="154"/>
      <c r="MMI556" s="154"/>
      <c r="MMJ556" s="154"/>
      <c r="MMK556" s="154"/>
      <c r="MML556" s="154"/>
      <c r="MMM556" s="154"/>
      <c r="MMN556" s="154"/>
      <c r="MMO556" s="154"/>
      <c r="MMP556" s="154"/>
      <c r="MMQ556" s="154"/>
      <c r="MMR556" s="154"/>
      <c r="MMS556" s="154"/>
      <c r="MMT556" s="154"/>
      <c r="MMU556" s="154"/>
      <c r="MMV556" s="154"/>
      <c r="MMW556" s="154"/>
      <c r="MMX556" s="154"/>
      <c r="MMY556" s="154"/>
      <c r="MMZ556" s="154"/>
      <c r="MNA556" s="154"/>
      <c r="MNB556" s="154"/>
      <c r="MNC556" s="154"/>
      <c r="MND556" s="154"/>
      <c r="MNE556" s="154"/>
      <c r="MNF556" s="154"/>
      <c r="MNG556" s="154"/>
      <c r="MNH556" s="154"/>
      <c r="MNI556" s="154"/>
      <c r="MNJ556" s="154"/>
      <c r="MNK556" s="154"/>
      <c r="MNL556" s="154"/>
      <c r="MNM556" s="154"/>
      <c r="MNN556" s="154"/>
      <c r="MNO556" s="154"/>
      <c r="MNP556" s="154"/>
      <c r="MNQ556" s="154"/>
      <c r="MNR556" s="154"/>
      <c r="MNS556" s="154"/>
      <c r="MNT556" s="154"/>
      <c r="MNU556" s="154"/>
      <c r="MNV556" s="154"/>
      <c r="MNW556" s="154"/>
      <c r="MNX556" s="154"/>
      <c r="MNY556" s="154"/>
      <c r="MNZ556" s="154"/>
      <c r="MOA556" s="154"/>
      <c r="MOB556" s="154"/>
      <c r="MOC556" s="154"/>
      <c r="MOD556" s="154"/>
      <c r="MOE556" s="154"/>
      <c r="MOF556" s="154"/>
      <c r="MOG556" s="154"/>
      <c r="MOH556" s="154"/>
      <c r="MOI556" s="154"/>
      <c r="MOJ556" s="154"/>
      <c r="MOK556" s="154"/>
      <c r="MOL556" s="154"/>
      <c r="MOM556" s="154"/>
      <c r="MON556" s="154"/>
      <c r="MOO556" s="154"/>
      <c r="MOP556" s="154"/>
      <c r="MOQ556" s="154"/>
      <c r="MOR556" s="154"/>
      <c r="MOS556" s="154"/>
      <c r="MOT556" s="154"/>
      <c r="MOU556" s="154"/>
      <c r="MOV556" s="154"/>
      <c r="MOW556" s="154"/>
      <c r="MOX556" s="154"/>
      <c r="MOY556" s="154"/>
      <c r="MOZ556" s="154"/>
      <c r="MPA556" s="154"/>
      <c r="MPB556" s="154"/>
      <c r="MPC556" s="154"/>
      <c r="MPD556" s="154"/>
      <c r="MPE556" s="154"/>
      <c r="MPF556" s="154"/>
      <c r="MPG556" s="154"/>
      <c r="MPH556" s="154"/>
      <c r="MPI556" s="154"/>
      <c r="MPJ556" s="154"/>
      <c r="MPK556" s="154"/>
      <c r="MPL556" s="154"/>
      <c r="MPM556" s="154"/>
      <c r="MPN556" s="154"/>
      <c r="MPO556" s="154"/>
      <c r="MPP556" s="154"/>
      <c r="MPQ556" s="154"/>
      <c r="MPR556" s="154"/>
      <c r="MPS556" s="154"/>
      <c r="MPT556" s="154"/>
      <c r="MPU556" s="154"/>
      <c r="MPV556" s="154"/>
      <c r="MPW556" s="154"/>
      <c r="MPX556" s="154"/>
      <c r="MPY556" s="154"/>
      <c r="MPZ556" s="154"/>
      <c r="MQA556" s="154"/>
      <c r="MQB556" s="154"/>
      <c r="MQC556" s="154"/>
      <c r="MQD556" s="154"/>
      <c r="MQE556" s="154"/>
      <c r="MQF556" s="154"/>
      <c r="MQG556" s="154"/>
      <c r="MQH556" s="154"/>
      <c r="MQI556" s="154"/>
      <c r="MQJ556" s="154"/>
      <c r="MQK556" s="154"/>
      <c r="MQL556" s="154"/>
      <c r="MQM556" s="154"/>
      <c r="MQN556" s="154"/>
      <c r="MQO556" s="154"/>
      <c r="MQP556" s="154"/>
      <c r="MQQ556" s="154"/>
      <c r="MQR556" s="154"/>
      <c r="MQS556" s="154"/>
      <c r="MQT556" s="154"/>
      <c r="MQU556" s="154"/>
      <c r="MQV556" s="154"/>
      <c r="MQW556" s="154"/>
      <c r="MQX556" s="154"/>
      <c r="MQY556" s="154"/>
      <c r="MQZ556" s="154"/>
      <c r="MRA556" s="154"/>
      <c r="MRB556" s="154"/>
      <c r="MRC556" s="154"/>
      <c r="MRD556" s="154"/>
      <c r="MRE556" s="154"/>
      <c r="MRF556" s="154"/>
      <c r="MRG556" s="154"/>
      <c r="MRH556" s="154"/>
      <c r="MRI556" s="154"/>
      <c r="MRJ556" s="154"/>
      <c r="MRK556" s="154"/>
      <c r="MRL556" s="154"/>
      <c r="MRM556" s="154"/>
      <c r="MRN556" s="154"/>
      <c r="MRO556" s="154"/>
      <c r="MRP556" s="154"/>
      <c r="MRQ556" s="154"/>
      <c r="MRR556" s="154"/>
      <c r="MRS556" s="154"/>
      <c r="MRT556" s="154"/>
      <c r="MRU556" s="154"/>
      <c r="MRV556" s="154"/>
      <c r="MRW556" s="154"/>
      <c r="MRX556" s="154"/>
      <c r="MRY556" s="154"/>
      <c r="MRZ556" s="154"/>
      <c r="MSA556" s="154"/>
      <c r="MSB556" s="154"/>
      <c r="MSC556" s="154"/>
      <c r="MSD556" s="154"/>
      <c r="MSE556" s="154"/>
      <c r="MSF556" s="154"/>
      <c r="MSG556" s="154"/>
      <c r="MSH556" s="154"/>
      <c r="MSI556" s="154"/>
      <c r="MSJ556" s="154"/>
      <c r="MSK556" s="154"/>
      <c r="MSL556" s="154"/>
      <c r="MSM556" s="154"/>
      <c r="MSN556" s="154"/>
      <c r="MSO556" s="154"/>
      <c r="MSP556" s="154"/>
      <c r="MSQ556" s="154"/>
      <c r="MSR556" s="154"/>
      <c r="MSS556" s="154"/>
      <c r="MST556" s="154"/>
      <c r="MSU556" s="154"/>
      <c r="MSV556" s="154"/>
      <c r="MSW556" s="154"/>
      <c r="MSX556" s="154"/>
      <c r="MSY556" s="154"/>
      <c r="MSZ556" s="154"/>
      <c r="MTA556" s="154"/>
      <c r="MTB556" s="154"/>
      <c r="MTC556" s="154"/>
      <c r="MTD556" s="154"/>
      <c r="MTE556" s="154"/>
      <c r="MTF556" s="154"/>
      <c r="MTG556" s="154"/>
      <c r="MTH556" s="154"/>
      <c r="MTI556" s="154"/>
      <c r="MTJ556" s="154"/>
      <c r="MTK556" s="154"/>
      <c r="MTL556" s="154"/>
      <c r="MTM556" s="154"/>
      <c r="MTN556" s="154"/>
      <c r="MTO556" s="154"/>
      <c r="MTP556" s="154"/>
      <c r="MTQ556" s="154"/>
      <c r="MTR556" s="154"/>
      <c r="MTS556" s="154"/>
      <c r="MTT556" s="154"/>
      <c r="MTU556" s="154"/>
      <c r="MTV556" s="154"/>
      <c r="MTW556" s="154"/>
      <c r="MTX556" s="154"/>
      <c r="MTY556" s="154"/>
      <c r="MTZ556" s="154"/>
      <c r="MUA556" s="154"/>
      <c r="MUB556" s="154"/>
      <c r="MUC556" s="154"/>
      <c r="MUD556" s="154"/>
      <c r="MUE556" s="154"/>
      <c r="MUF556" s="154"/>
      <c r="MUG556" s="154"/>
      <c r="MUH556" s="154"/>
      <c r="MUI556" s="154"/>
      <c r="MUJ556" s="154"/>
      <c r="MUK556" s="154"/>
      <c r="MUL556" s="154"/>
      <c r="MUM556" s="154"/>
      <c r="MUN556" s="154"/>
      <c r="MUO556" s="154"/>
      <c r="MUP556" s="154"/>
      <c r="MUQ556" s="154"/>
      <c r="MUR556" s="154"/>
      <c r="MUS556" s="154"/>
      <c r="MUT556" s="154"/>
      <c r="MUU556" s="154"/>
      <c r="MUV556" s="154"/>
      <c r="MUW556" s="154"/>
      <c r="MUX556" s="154"/>
      <c r="MUY556" s="154"/>
      <c r="MUZ556" s="154"/>
      <c r="MVA556" s="154"/>
      <c r="MVB556" s="154"/>
      <c r="MVC556" s="154"/>
      <c r="MVD556" s="154"/>
      <c r="MVE556" s="154"/>
      <c r="MVF556" s="154"/>
      <c r="MVG556" s="154"/>
      <c r="MVH556" s="154"/>
      <c r="MVI556" s="154"/>
      <c r="MVJ556" s="154"/>
      <c r="MVK556" s="154"/>
      <c r="MVL556" s="154"/>
      <c r="MVM556" s="154"/>
      <c r="MVN556" s="154"/>
      <c r="MVO556" s="154"/>
      <c r="MVP556" s="154"/>
      <c r="MVQ556" s="154"/>
      <c r="MVR556" s="154"/>
      <c r="MVS556" s="154"/>
      <c r="MVT556" s="154"/>
      <c r="MVU556" s="154"/>
      <c r="MVV556" s="154"/>
      <c r="MVW556" s="154"/>
      <c r="MVX556" s="154"/>
      <c r="MVY556" s="154"/>
      <c r="MVZ556" s="154"/>
      <c r="MWA556" s="154"/>
      <c r="MWB556" s="154"/>
      <c r="MWC556" s="154"/>
      <c r="MWD556" s="154"/>
      <c r="MWE556" s="154"/>
      <c r="MWF556" s="154"/>
      <c r="MWG556" s="154"/>
      <c r="MWH556" s="154"/>
      <c r="MWI556" s="154"/>
      <c r="MWJ556" s="154"/>
      <c r="MWK556" s="154"/>
      <c r="MWL556" s="154"/>
      <c r="MWM556" s="154"/>
      <c r="MWN556" s="154"/>
      <c r="MWO556" s="154"/>
      <c r="MWP556" s="154"/>
      <c r="MWQ556" s="154"/>
      <c r="MWR556" s="154"/>
      <c r="MWS556" s="154"/>
      <c r="MWT556" s="154"/>
      <c r="MWU556" s="154"/>
      <c r="MWV556" s="154"/>
      <c r="MWW556" s="154"/>
      <c r="MWX556" s="154"/>
      <c r="MWY556" s="154"/>
      <c r="MWZ556" s="154"/>
      <c r="MXA556" s="154"/>
      <c r="MXB556" s="154"/>
      <c r="MXC556" s="154"/>
      <c r="MXD556" s="154"/>
      <c r="MXE556" s="154"/>
      <c r="MXF556" s="154"/>
      <c r="MXG556" s="154"/>
      <c r="MXH556" s="154"/>
      <c r="MXI556" s="154"/>
      <c r="MXJ556" s="154"/>
      <c r="MXK556" s="154"/>
      <c r="MXL556" s="154"/>
      <c r="MXM556" s="154"/>
      <c r="MXN556" s="154"/>
      <c r="MXO556" s="154"/>
      <c r="MXP556" s="154"/>
      <c r="MXQ556" s="154"/>
      <c r="MXR556" s="154"/>
      <c r="MXS556" s="154"/>
      <c r="MXT556" s="154"/>
      <c r="MXU556" s="154"/>
      <c r="MXV556" s="154"/>
      <c r="MXW556" s="154"/>
      <c r="MXX556" s="154"/>
      <c r="MXY556" s="154"/>
      <c r="MXZ556" s="154"/>
      <c r="MYA556" s="154"/>
      <c r="MYB556" s="154"/>
      <c r="MYC556" s="154"/>
      <c r="MYD556" s="154"/>
      <c r="MYE556" s="154"/>
      <c r="MYF556" s="154"/>
      <c r="MYG556" s="154"/>
      <c r="MYH556" s="154"/>
      <c r="MYI556" s="154"/>
      <c r="MYJ556" s="154"/>
      <c r="MYK556" s="154"/>
      <c r="MYL556" s="154"/>
      <c r="MYM556" s="154"/>
      <c r="MYN556" s="154"/>
      <c r="MYO556" s="154"/>
      <c r="MYP556" s="154"/>
      <c r="MYQ556" s="154"/>
      <c r="MYR556" s="154"/>
      <c r="MYS556" s="154"/>
      <c r="MYT556" s="154"/>
      <c r="MYU556" s="154"/>
      <c r="MYV556" s="154"/>
      <c r="MYW556" s="154"/>
      <c r="MYX556" s="154"/>
      <c r="MYY556" s="154"/>
      <c r="MYZ556" s="154"/>
      <c r="MZA556" s="154"/>
      <c r="MZB556" s="154"/>
      <c r="MZC556" s="154"/>
      <c r="MZD556" s="154"/>
      <c r="MZE556" s="154"/>
      <c r="MZF556" s="154"/>
      <c r="MZG556" s="154"/>
      <c r="MZH556" s="154"/>
      <c r="MZI556" s="154"/>
      <c r="MZJ556" s="154"/>
      <c r="MZK556" s="154"/>
      <c r="MZL556" s="154"/>
      <c r="MZM556" s="154"/>
      <c r="MZN556" s="154"/>
      <c r="MZO556" s="154"/>
      <c r="MZP556" s="154"/>
      <c r="MZQ556" s="154"/>
      <c r="MZR556" s="154"/>
      <c r="MZS556" s="154"/>
      <c r="MZT556" s="154"/>
      <c r="MZU556" s="154"/>
      <c r="MZV556" s="154"/>
      <c r="MZW556" s="154"/>
      <c r="MZX556" s="154"/>
      <c r="MZY556" s="154"/>
      <c r="MZZ556" s="154"/>
      <c r="NAA556" s="154"/>
      <c r="NAB556" s="154"/>
      <c r="NAC556" s="154"/>
      <c r="NAD556" s="154"/>
      <c r="NAE556" s="154"/>
      <c r="NAF556" s="154"/>
      <c r="NAG556" s="154"/>
      <c r="NAH556" s="154"/>
      <c r="NAI556" s="154"/>
      <c r="NAJ556" s="154"/>
      <c r="NAK556" s="154"/>
      <c r="NAL556" s="154"/>
      <c r="NAM556" s="154"/>
      <c r="NAN556" s="154"/>
      <c r="NAO556" s="154"/>
      <c r="NAP556" s="154"/>
      <c r="NAQ556" s="154"/>
      <c r="NAR556" s="154"/>
      <c r="NAS556" s="154"/>
      <c r="NAT556" s="154"/>
      <c r="NAU556" s="154"/>
      <c r="NAV556" s="154"/>
      <c r="NAW556" s="154"/>
      <c r="NAX556" s="154"/>
      <c r="NAY556" s="154"/>
      <c r="NAZ556" s="154"/>
      <c r="NBA556" s="154"/>
      <c r="NBB556" s="154"/>
      <c r="NBC556" s="154"/>
      <c r="NBD556" s="154"/>
      <c r="NBE556" s="154"/>
      <c r="NBF556" s="154"/>
      <c r="NBG556" s="154"/>
      <c r="NBH556" s="154"/>
      <c r="NBI556" s="154"/>
      <c r="NBJ556" s="154"/>
      <c r="NBK556" s="154"/>
      <c r="NBL556" s="154"/>
      <c r="NBM556" s="154"/>
      <c r="NBN556" s="154"/>
      <c r="NBO556" s="154"/>
      <c r="NBP556" s="154"/>
      <c r="NBQ556" s="154"/>
      <c r="NBR556" s="154"/>
      <c r="NBS556" s="154"/>
      <c r="NBT556" s="154"/>
      <c r="NBU556" s="154"/>
      <c r="NBV556" s="154"/>
      <c r="NBW556" s="154"/>
      <c r="NBX556" s="154"/>
      <c r="NBY556" s="154"/>
      <c r="NBZ556" s="154"/>
      <c r="NCA556" s="154"/>
      <c r="NCB556" s="154"/>
      <c r="NCC556" s="154"/>
      <c r="NCD556" s="154"/>
      <c r="NCE556" s="154"/>
      <c r="NCF556" s="154"/>
      <c r="NCG556" s="154"/>
      <c r="NCH556" s="154"/>
      <c r="NCI556" s="154"/>
      <c r="NCJ556" s="154"/>
      <c r="NCK556" s="154"/>
      <c r="NCL556" s="154"/>
      <c r="NCM556" s="154"/>
      <c r="NCN556" s="154"/>
      <c r="NCO556" s="154"/>
      <c r="NCP556" s="154"/>
      <c r="NCQ556" s="154"/>
      <c r="NCR556" s="154"/>
      <c r="NCS556" s="154"/>
      <c r="NCT556" s="154"/>
      <c r="NCU556" s="154"/>
      <c r="NCV556" s="154"/>
      <c r="NCW556" s="154"/>
      <c r="NCX556" s="154"/>
      <c r="NCY556" s="154"/>
      <c r="NCZ556" s="154"/>
      <c r="NDA556" s="154"/>
      <c r="NDB556" s="154"/>
      <c r="NDC556" s="154"/>
      <c r="NDD556" s="154"/>
      <c r="NDE556" s="154"/>
      <c r="NDF556" s="154"/>
      <c r="NDG556" s="154"/>
      <c r="NDH556" s="154"/>
      <c r="NDI556" s="154"/>
      <c r="NDJ556" s="154"/>
      <c r="NDK556" s="154"/>
      <c r="NDL556" s="154"/>
      <c r="NDM556" s="154"/>
      <c r="NDN556" s="154"/>
      <c r="NDO556" s="154"/>
      <c r="NDP556" s="154"/>
      <c r="NDQ556" s="154"/>
      <c r="NDR556" s="154"/>
      <c r="NDS556" s="154"/>
      <c r="NDT556" s="154"/>
      <c r="NDU556" s="154"/>
      <c r="NDV556" s="154"/>
      <c r="NDW556" s="154"/>
      <c r="NDX556" s="154"/>
      <c r="NDY556" s="154"/>
      <c r="NDZ556" s="154"/>
      <c r="NEA556" s="154"/>
      <c r="NEB556" s="154"/>
      <c r="NEC556" s="154"/>
      <c r="NED556" s="154"/>
      <c r="NEE556" s="154"/>
      <c r="NEF556" s="154"/>
      <c r="NEG556" s="154"/>
      <c r="NEH556" s="154"/>
      <c r="NEI556" s="154"/>
      <c r="NEJ556" s="154"/>
      <c r="NEK556" s="154"/>
      <c r="NEL556" s="154"/>
      <c r="NEM556" s="154"/>
      <c r="NEN556" s="154"/>
      <c r="NEO556" s="154"/>
      <c r="NEP556" s="154"/>
      <c r="NEQ556" s="154"/>
      <c r="NER556" s="154"/>
      <c r="NES556" s="154"/>
      <c r="NET556" s="154"/>
      <c r="NEU556" s="154"/>
      <c r="NEV556" s="154"/>
      <c r="NEW556" s="154"/>
      <c r="NEX556" s="154"/>
      <c r="NEY556" s="154"/>
      <c r="NEZ556" s="154"/>
      <c r="NFA556" s="154"/>
      <c r="NFB556" s="154"/>
      <c r="NFC556" s="154"/>
      <c r="NFD556" s="154"/>
      <c r="NFE556" s="154"/>
      <c r="NFF556" s="154"/>
      <c r="NFG556" s="154"/>
      <c r="NFH556" s="154"/>
      <c r="NFI556" s="154"/>
      <c r="NFJ556" s="154"/>
      <c r="NFK556" s="154"/>
      <c r="NFL556" s="154"/>
      <c r="NFM556" s="154"/>
      <c r="NFN556" s="154"/>
      <c r="NFO556" s="154"/>
      <c r="NFP556" s="154"/>
      <c r="NFQ556" s="154"/>
      <c r="NFR556" s="154"/>
      <c r="NFS556" s="154"/>
      <c r="NFT556" s="154"/>
      <c r="NFU556" s="154"/>
      <c r="NFV556" s="154"/>
      <c r="NFW556" s="154"/>
      <c r="NFX556" s="154"/>
      <c r="NFY556" s="154"/>
      <c r="NFZ556" s="154"/>
      <c r="NGA556" s="154"/>
      <c r="NGB556" s="154"/>
      <c r="NGC556" s="154"/>
      <c r="NGD556" s="154"/>
      <c r="NGE556" s="154"/>
      <c r="NGF556" s="154"/>
      <c r="NGG556" s="154"/>
      <c r="NGH556" s="154"/>
      <c r="NGI556" s="154"/>
      <c r="NGJ556" s="154"/>
      <c r="NGK556" s="154"/>
      <c r="NGL556" s="154"/>
      <c r="NGM556" s="154"/>
      <c r="NGN556" s="154"/>
      <c r="NGO556" s="154"/>
      <c r="NGP556" s="154"/>
      <c r="NGQ556" s="154"/>
      <c r="NGR556" s="154"/>
      <c r="NGS556" s="154"/>
      <c r="NGT556" s="154"/>
      <c r="NGU556" s="154"/>
      <c r="NGV556" s="154"/>
      <c r="NGW556" s="154"/>
      <c r="NGX556" s="154"/>
      <c r="NGY556" s="154"/>
      <c r="NGZ556" s="154"/>
      <c r="NHA556" s="154"/>
      <c r="NHB556" s="154"/>
      <c r="NHC556" s="154"/>
      <c r="NHD556" s="154"/>
      <c r="NHE556" s="154"/>
      <c r="NHF556" s="154"/>
      <c r="NHG556" s="154"/>
      <c r="NHH556" s="154"/>
      <c r="NHI556" s="154"/>
      <c r="NHJ556" s="154"/>
      <c r="NHK556" s="154"/>
      <c r="NHL556" s="154"/>
      <c r="NHM556" s="154"/>
      <c r="NHN556" s="154"/>
      <c r="NHO556" s="154"/>
      <c r="NHP556" s="154"/>
      <c r="NHQ556" s="154"/>
      <c r="NHR556" s="154"/>
      <c r="NHS556" s="154"/>
      <c r="NHT556" s="154"/>
      <c r="NHU556" s="154"/>
      <c r="NHV556" s="154"/>
      <c r="NHW556" s="154"/>
      <c r="NHX556" s="154"/>
      <c r="NHY556" s="154"/>
      <c r="NHZ556" s="154"/>
      <c r="NIA556" s="154"/>
      <c r="NIB556" s="154"/>
      <c r="NIC556" s="154"/>
      <c r="NID556" s="154"/>
      <c r="NIE556" s="154"/>
      <c r="NIF556" s="154"/>
      <c r="NIG556" s="154"/>
      <c r="NIH556" s="154"/>
      <c r="NII556" s="154"/>
      <c r="NIJ556" s="154"/>
      <c r="NIK556" s="154"/>
      <c r="NIL556" s="154"/>
      <c r="NIM556" s="154"/>
      <c r="NIN556" s="154"/>
      <c r="NIO556" s="154"/>
      <c r="NIP556" s="154"/>
      <c r="NIQ556" s="154"/>
      <c r="NIR556" s="154"/>
      <c r="NIS556" s="154"/>
      <c r="NIT556" s="154"/>
      <c r="NIU556" s="154"/>
      <c r="NIV556" s="154"/>
      <c r="NIW556" s="154"/>
      <c r="NIX556" s="154"/>
      <c r="NIY556" s="154"/>
      <c r="NIZ556" s="154"/>
      <c r="NJA556" s="154"/>
      <c r="NJB556" s="154"/>
      <c r="NJC556" s="154"/>
      <c r="NJD556" s="154"/>
      <c r="NJE556" s="154"/>
      <c r="NJF556" s="154"/>
      <c r="NJG556" s="154"/>
      <c r="NJH556" s="154"/>
      <c r="NJI556" s="154"/>
      <c r="NJJ556" s="154"/>
      <c r="NJK556" s="154"/>
      <c r="NJL556" s="154"/>
      <c r="NJM556" s="154"/>
      <c r="NJN556" s="154"/>
      <c r="NJO556" s="154"/>
      <c r="NJP556" s="154"/>
      <c r="NJQ556" s="154"/>
      <c r="NJR556" s="154"/>
      <c r="NJS556" s="154"/>
      <c r="NJT556" s="154"/>
      <c r="NJU556" s="154"/>
      <c r="NJV556" s="154"/>
      <c r="NJW556" s="154"/>
      <c r="NJX556" s="154"/>
      <c r="NJY556" s="154"/>
      <c r="NJZ556" s="154"/>
      <c r="NKA556" s="154"/>
      <c r="NKB556" s="154"/>
      <c r="NKC556" s="154"/>
      <c r="NKD556" s="154"/>
      <c r="NKE556" s="154"/>
      <c r="NKF556" s="154"/>
      <c r="NKG556" s="154"/>
      <c r="NKH556" s="154"/>
      <c r="NKI556" s="154"/>
      <c r="NKJ556" s="154"/>
      <c r="NKK556" s="154"/>
      <c r="NKL556" s="154"/>
      <c r="NKM556" s="154"/>
      <c r="NKN556" s="154"/>
      <c r="NKO556" s="154"/>
      <c r="NKP556" s="154"/>
      <c r="NKQ556" s="154"/>
      <c r="NKR556" s="154"/>
      <c r="NKS556" s="154"/>
      <c r="NKT556" s="154"/>
      <c r="NKU556" s="154"/>
      <c r="NKV556" s="154"/>
      <c r="NKW556" s="154"/>
      <c r="NKX556" s="154"/>
      <c r="NKY556" s="154"/>
      <c r="NKZ556" s="154"/>
      <c r="NLA556" s="154"/>
      <c r="NLB556" s="154"/>
      <c r="NLC556" s="154"/>
      <c r="NLD556" s="154"/>
      <c r="NLE556" s="154"/>
      <c r="NLF556" s="154"/>
      <c r="NLG556" s="154"/>
      <c r="NLH556" s="154"/>
      <c r="NLI556" s="154"/>
      <c r="NLJ556" s="154"/>
      <c r="NLK556" s="154"/>
      <c r="NLL556" s="154"/>
      <c r="NLM556" s="154"/>
      <c r="NLN556" s="154"/>
      <c r="NLO556" s="154"/>
      <c r="NLP556" s="154"/>
      <c r="NLQ556" s="154"/>
      <c r="NLR556" s="154"/>
      <c r="NLS556" s="154"/>
      <c r="NLT556" s="154"/>
      <c r="NLU556" s="154"/>
      <c r="NLV556" s="154"/>
      <c r="NLW556" s="154"/>
      <c r="NLX556" s="154"/>
      <c r="NLY556" s="154"/>
      <c r="NLZ556" s="154"/>
      <c r="NMA556" s="154"/>
      <c r="NMB556" s="154"/>
      <c r="NMC556" s="154"/>
      <c r="NMD556" s="154"/>
      <c r="NME556" s="154"/>
      <c r="NMF556" s="154"/>
      <c r="NMG556" s="154"/>
      <c r="NMH556" s="154"/>
      <c r="NMI556" s="154"/>
      <c r="NMJ556" s="154"/>
      <c r="NMK556" s="154"/>
      <c r="NML556" s="154"/>
      <c r="NMM556" s="154"/>
      <c r="NMN556" s="154"/>
      <c r="NMO556" s="154"/>
      <c r="NMP556" s="154"/>
      <c r="NMQ556" s="154"/>
      <c r="NMR556" s="154"/>
      <c r="NMS556" s="154"/>
      <c r="NMT556" s="154"/>
      <c r="NMU556" s="154"/>
      <c r="NMV556" s="154"/>
      <c r="NMW556" s="154"/>
      <c r="NMX556" s="154"/>
      <c r="NMY556" s="154"/>
      <c r="NMZ556" s="154"/>
      <c r="NNA556" s="154"/>
      <c r="NNB556" s="154"/>
      <c r="NNC556" s="154"/>
      <c r="NND556" s="154"/>
      <c r="NNE556" s="154"/>
      <c r="NNF556" s="154"/>
      <c r="NNG556" s="154"/>
      <c r="NNH556" s="154"/>
      <c r="NNI556" s="154"/>
      <c r="NNJ556" s="154"/>
      <c r="NNK556" s="154"/>
      <c r="NNL556" s="154"/>
      <c r="NNM556" s="154"/>
      <c r="NNN556" s="154"/>
      <c r="NNO556" s="154"/>
      <c r="NNP556" s="154"/>
      <c r="NNQ556" s="154"/>
      <c r="NNR556" s="154"/>
      <c r="NNS556" s="154"/>
      <c r="NNT556" s="154"/>
      <c r="NNU556" s="154"/>
      <c r="NNV556" s="154"/>
      <c r="NNW556" s="154"/>
      <c r="NNX556" s="154"/>
      <c r="NNY556" s="154"/>
      <c r="NNZ556" s="154"/>
      <c r="NOA556" s="154"/>
      <c r="NOB556" s="154"/>
      <c r="NOC556" s="154"/>
      <c r="NOD556" s="154"/>
      <c r="NOE556" s="154"/>
      <c r="NOF556" s="154"/>
      <c r="NOG556" s="154"/>
      <c r="NOH556" s="154"/>
      <c r="NOI556" s="154"/>
      <c r="NOJ556" s="154"/>
      <c r="NOK556" s="154"/>
      <c r="NOL556" s="154"/>
      <c r="NOM556" s="154"/>
      <c r="NON556" s="154"/>
      <c r="NOO556" s="154"/>
      <c r="NOP556" s="154"/>
      <c r="NOQ556" s="154"/>
      <c r="NOR556" s="154"/>
      <c r="NOS556" s="154"/>
      <c r="NOT556" s="154"/>
      <c r="NOU556" s="154"/>
      <c r="NOV556" s="154"/>
      <c r="NOW556" s="154"/>
      <c r="NOX556" s="154"/>
      <c r="NOY556" s="154"/>
      <c r="NOZ556" s="154"/>
      <c r="NPA556" s="154"/>
      <c r="NPB556" s="154"/>
      <c r="NPC556" s="154"/>
      <c r="NPD556" s="154"/>
      <c r="NPE556" s="154"/>
      <c r="NPF556" s="154"/>
      <c r="NPG556" s="154"/>
      <c r="NPH556" s="154"/>
      <c r="NPI556" s="154"/>
      <c r="NPJ556" s="154"/>
      <c r="NPK556" s="154"/>
      <c r="NPL556" s="154"/>
      <c r="NPM556" s="154"/>
      <c r="NPN556" s="154"/>
      <c r="NPO556" s="154"/>
      <c r="NPP556" s="154"/>
      <c r="NPQ556" s="154"/>
      <c r="NPR556" s="154"/>
      <c r="NPS556" s="154"/>
      <c r="NPT556" s="154"/>
      <c r="NPU556" s="154"/>
      <c r="NPV556" s="154"/>
      <c r="NPW556" s="154"/>
      <c r="NPX556" s="154"/>
      <c r="NPY556" s="154"/>
      <c r="NPZ556" s="154"/>
      <c r="NQA556" s="154"/>
      <c r="NQB556" s="154"/>
      <c r="NQC556" s="154"/>
      <c r="NQD556" s="154"/>
      <c r="NQE556" s="154"/>
      <c r="NQF556" s="154"/>
      <c r="NQG556" s="154"/>
      <c r="NQH556" s="154"/>
      <c r="NQI556" s="154"/>
      <c r="NQJ556" s="154"/>
      <c r="NQK556" s="154"/>
      <c r="NQL556" s="154"/>
      <c r="NQM556" s="154"/>
      <c r="NQN556" s="154"/>
      <c r="NQO556" s="154"/>
      <c r="NQP556" s="154"/>
      <c r="NQQ556" s="154"/>
      <c r="NQR556" s="154"/>
      <c r="NQS556" s="154"/>
      <c r="NQT556" s="154"/>
      <c r="NQU556" s="154"/>
      <c r="NQV556" s="154"/>
      <c r="NQW556" s="154"/>
      <c r="NQX556" s="154"/>
      <c r="NQY556" s="154"/>
      <c r="NQZ556" s="154"/>
      <c r="NRA556" s="154"/>
      <c r="NRB556" s="154"/>
      <c r="NRC556" s="154"/>
      <c r="NRD556" s="154"/>
      <c r="NRE556" s="154"/>
      <c r="NRF556" s="154"/>
      <c r="NRG556" s="154"/>
      <c r="NRH556" s="154"/>
      <c r="NRI556" s="154"/>
      <c r="NRJ556" s="154"/>
      <c r="NRK556" s="154"/>
      <c r="NRL556" s="154"/>
      <c r="NRM556" s="154"/>
      <c r="NRN556" s="154"/>
      <c r="NRO556" s="154"/>
      <c r="NRP556" s="154"/>
      <c r="NRQ556" s="154"/>
      <c r="NRR556" s="154"/>
      <c r="NRS556" s="154"/>
      <c r="NRT556" s="154"/>
      <c r="NRU556" s="154"/>
      <c r="NRV556" s="154"/>
      <c r="NRW556" s="154"/>
      <c r="NRX556" s="154"/>
      <c r="NRY556" s="154"/>
      <c r="NRZ556" s="154"/>
      <c r="NSA556" s="154"/>
      <c r="NSB556" s="154"/>
      <c r="NSC556" s="154"/>
      <c r="NSD556" s="154"/>
      <c r="NSE556" s="154"/>
      <c r="NSF556" s="154"/>
      <c r="NSG556" s="154"/>
      <c r="NSH556" s="154"/>
      <c r="NSI556" s="154"/>
      <c r="NSJ556" s="154"/>
      <c r="NSK556" s="154"/>
      <c r="NSL556" s="154"/>
      <c r="NSM556" s="154"/>
      <c r="NSN556" s="154"/>
      <c r="NSO556" s="154"/>
      <c r="NSP556" s="154"/>
      <c r="NSQ556" s="154"/>
      <c r="NSR556" s="154"/>
      <c r="NSS556" s="154"/>
      <c r="NST556" s="154"/>
      <c r="NSU556" s="154"/>
      <c r="NSV556" s="154"/>
      <c r="NSW556" s="154"/>
      <c r="NSX556" s="154"/>
      <c r="NSY556" s="154"/>
      <c r="NSZ556" s="154"/>
      <c r="NTA556" s="154"/>
      <c r="NTB556" s="154"/>
      <c r="NTC556" s="154"/>
      <c r="NTD556" s="154"/>
      <c r="NTE556" s="154"/>
      <c r="NTF556" s="154"/>
      <c r="NTG556" s="154"/>
      <c r="NTH556" s="154"/>
      <c r="NTI556" s="154"/>
      <c r="NTJ556" s="154"/>
      <c r="NTK556" s="154"/>
      <c r="NTL556" s="154"/>
      <c r="NTM556" s="154"/>
      <c r="NTN556" s="154"/>
      <c r="NTO556" s="154"/>
      <c r="NTP556" s="154"/>
      <c r="NTQ556" s="154"/>
      <c r="NTR556" s="154"/>
      <c r="NTS556" s="154"/>
      <c r="NTT556" s="154"/>
      <c r="NTU556" s="154"/>
      <c r="NTV556" s="154"/>
      <c r="NTW556" s="154"/>
      <c r="NTX556" s="154"/>
      <c r="NTY556" s="154"/>
      <c r="NTZ556" s="154"/>
      <c r="NUA556" s="154"/>
      <c r="NUB556" s="154"/>
      <c r="NUC556" s="154"/>
      <c r="NUD556" s="154"/>
      <c r="NUE556" s="154"/>
      <c r="NUF556" s="154"/>
      <c r="NUG556" s="154"/>
      <c r="NUH556" s="154"/>
      <c r="NUI556" s="154"/>
      <c r="NUJ556" s="154"/>
      <c r="NUK556" s="154"/>
      <c r="NUL556" s="154"/>
      <c r="NUM556" s="154"/>
      <c r="NUN556" s="154"/>
      <c r="NUO556" s="154"/>
      <c r="NUP556" s="154"/>
      <c r="NUQ556" s="154"/>
      <c r="NUR556" s="154"/>
      <c r="NUS556" s="154"/>
      <c r="NUT556" s="154"/>
      <c r="NUU556" s="154"/>
      <c r="NUV556" s="154"/>
      <c r="NUW556" s="154"/>
      <c r="NUX556" s="154"/>
      <c r="NUY556" s="154"/>
      <c r="NUZ556" s="154"/>
      <c r="NVA556" s="154"/>
      <c r="NVB556" s="154"/>
      <c r="NVC556" s="154"/>
      <c r="NVD556" s="154"/>
      <c r="NVE556" s="154"/>
      <c r="NVF556" s="154"/>
      <c r="NVG556" s="154"/>
      <c r="NVH556" s="154"/>
      <c r="NVI556" s="154"/>
      <c r="NVJ556" s="154"/>
      <c r="NVK556" s="154"/>
      <c r="NVL556" s="154"/>
      <c r="NVM556" s="154"/>
      <c r="NVN556" s="154"/>
      <c r="NVO556" s="154"/>
      <c r="NVP556" s="154"/>
      <c r="NVQ556" s="154"/>
      <c r="NVR556" s="154"/>
      <c r="NVS556" s="154"/>
      <c r="NVT556" s="154"/>
      <c r="NVU556" s="154"/>
      <c r="NVV556" s="154"/>
      <c r="NVW556" s="154"/>
      <c r="NVX556" s="154"/>
      <c r="NVY556" s="154"/>
      <c r="NVZ556" s="154"/>
      <c r="NWA556" s="154"/>
      <c r="NWB556" s="154"/>
      <c r="NWC556" s="154"/>
      <c r="NWD556" s="154"/>
      <c r="NWE556" s="154"/>
      <c r="NWF556" s="154"/>
      <c r="NWG556" s="154"/>
      <c r="NWH556" s="154"/>
      <c r="NWI556" s="154"/>
      <c r="NWJ556" s="154"/>
      <c r="NWK556" s="154"/>
      <c r="NWL556" s="154"/>
      <c r="NWM556" s="154"/>
      <c r="NWN556" s="154"/>
      <c r="NWO556" s="154"/>
      <c r="NWP556" s="154"/>
      <c r="NWQ556" s="154"/>
      <c r="NWR556" s="154"/>
      <c r="NWS556" s="154"/>
      <c r="NWT556" s="154"/>
      <c r="NWU556" s="154"/>
      <c r="NWV556" s="154"/>
      <c r="NWW556" s="154"/>
      <c r="NWX556" s="154"/>
      <c r="NWY556" s="154"/>
      <c r="NWZ556" s="154"/>
      <c r="NXA556" s="154"/>
      <c r="NXB556" s="154"/>
      <c r="NXC556" s="154"/>
      <c r="NXD556" s="154"/>
      <c r="NXE556" s="154"/>
      <c r="NXF556" s="154"/>
      <c r="NXG556" s="154"/>
      <c r="NXH556" s="154"/>
      <c r="NXI556" s="154"/>
      <c r="NXJ556" s="154"/>
      <c r="NXK556" s="154"/>
      <c r="NXL556" s="154"/>
      <c r="NXM556" s="154"/>
      <c r="NXN556" s="154"/>
      <c r="NXO556" s="154"/>
      <c r="NXP556" s="154"/>
      <c r="NXQ556" s="154"/>
      <c r="NXR556" s="154"/>
      <c r="NXS556" s="154"/>
      <c r="NXT556" s="154"/>
      <c r="NXU556" s="154"/>
      <c r="NXV556" s="154"/>
      <c r="NXW556" s="154"/>
      <c r="NXX556" s="154"/>
      <c r="NXY556" s="154"/>
      <c r="NXZ556" s="154"/>
      <c r="NYA556" s="154"/>
      <c r="NYB556" s="154"/>
      <c r="NYC556" s="154"/>
      <c r="NYD556" s="154"/>
      <c r="NYE556" s="154"/>
      <c r="NYF556" s="154"/>
      <c r="NYG556" s="154"/>
      <c r="NYH556" s="154"/>
      <c r="NYI556" s="154"/>
      <c r="NYJ556" s="154"/>
      <c r="NYK556" s="154"/>
      <c r="NYL556" s="154"/>
      <c r="NYM556" s="154"/>
      <c r="NYN556" s="154"/>
      <c r="NYO556" s="154"/>
      <c r="NYP556" s="154"/>
      <c r="NYQ556" s="154"/>
      <c r="NYR556" s="154"/>
      <c r="NYS556" s="154"/>
      <c r="NYT556" s="154"/>
      <c r="NYU556" s="154"/>
      <c r="NYV556" s="154"/>
      <c r="NYW556" s="154"/>
      <c r="NYX556" s="154"/>
      <c r="NYY556" s="154"/>
      <c r="NYZ556" s="154"/>
      <c r="NZA556" s="154"/>
      <c r="NZB556" s="154"/>
      <c r="NZC556" s="154"/>
      <c r="NZD556" s="154"/>
      <c r="NZE556" s="154"/>
      <c r="NZF556" s="154"/>
      <c r="NZG556" s="154"/>
      <c r="NZH556" s="154"/>
      <c r="NZI556" s="154"/>
      <c r="NZJ556" s="154"/>
      <c r="NZK556" s="154"/>
      <c r="NZL556" s="154"/>
      <c r="NZM556" s="154"/>
      <c r="NZN556" s="154"/>
      <c r="NZO556" s="154"/>
      <c r="NZP556" s="154"/>
      <c r="NZQ556" s="154"/>
      <c r="NZR556" s="154"/>
      <c r="NZS556" s="154"/>
      <c r="NZT556" s="154"/>
      <c r="NZU556" s="154"/>
      <c r="NZV556" s="154"/>
      <c r="NZW556" s="154"/>
      <c r="NZX556" s="154"/>
      <c r="NZY556" s="154"/>
      <c r="NZZ556" s="154"/>
      <c r="OAA556" s="154"/>
      <c r="OAB556" s="154"/>
      <c r="OAC556" s="154"/>
      <c r="OAD556" s="154"/>
      <c r="OAE556" s="154"/>
      <c r="OAF556" s="154"/>
      <c r="OAG556" s="154"/>
      <c r="OAH556" s="154"/>
      <c r="OAI556" s="154"/>
      <c r="OAJ556" s="154"/>
      <c r="OAK556" s="154"/>
      <c r="OAL556" s="154"/>
      <c r="OAM556" s="154"/>
      <c r="OAN556" s="154"/>
      <c r="OAO556" s="154"/>
      <c r="OAP556" s="154"/>
      <c r="OAQ556" s="154"/>
      <c r="OAR556" s="154"/>
      <c r="OAS556" s="154"/>
      <c r="OAT556" s="154"/>
      <c r="OAU556" s="154"/>
      <c r="OAV556" s="154"/>
      <c r="OAW556" s="154"/>
      <c r="OAX556" s="154"/>
      <c r="OAY556" s="154"/>
      <c r="OAZ556" s="154"/>
      <c r="OBA556" s="154"/>
      <c r="OBB556" s="154"/>
      <c r="OBC556" s="154"/>
      <c r="OBD556" s="154"/>
      <c r="OBE556" s="154"/>
      <c r="OBF556" s="154"/>
      <c r="OBG556" s="154"/>
      <c r="OBH556" s="154"/>
      <c r="OBI556" s="154"/>
      <c r="OBJ556" s="154"/>
      <c r="OBK556" s="154"/>
      <c r="OBL556" s="154"/>
      <c r="OBM556" s="154"/>
      <c r="OBN556" s="154"/>
      <c r="OBO556" s="154"/>
      <c r="OBP556" s="154"/>
      <c r="OBQ556" s="154"/>
      <c r="OBR556" s="154"/>
      <c r="OBS556" s="154"/>
      <c r="OBT556" s="154"/>
      <c r="OBU556" s="154"/>
      <c r="OBV556" s="154"/>
      <c r="OBW556" s="154"/>
      <c r="OBX556" s="154"/>
      <c r="OBY556" s="154"/>
      <c r="OBZ556" s="154"/>
      <c r="OCA556" s="154"/>
      <c r="OCB556" s="154"/>
      <c r="OCC556" s="154"/>
      <c r="OCD556" s="154"/>
      <c r="OCE556" s="154"/>
      <c r="OCF556" s="154"/>
      <c r="OCG556" s="154"/>
      <c r="OCH556" s="154"/>
      <c r="OCI556" s="154"/>
      <c r="OCJ556" s="154"/>
      <c r="OCK556" s="154"/>
      <c r="OCL556" s="154"/>
      <c r="OCM556" s="154"/>
      <c r="OCN556" s="154"/>
      <c r="OCO556" s="154"/>
      <c r="OCP556" s="154"/>
      <c r="OCQ556" s="154"/>
      <c r="OCR556" s="154"/>
      <c r="OCS556" s="154"/>
      <c r="OCT556" s="154"/>
      <c r="OCU556" s="154"/>
      <c r="OCV556" s="154"/>
      <c r="OCW556" s="154"/>
      <c r="OCX556" s="154"/>
      <c r="OCY556" s="154"/>
      <c r="OCZ556" s="154"/>
      <c r="ODA556" s="154"/>
      <c r="ODB556" s="154"/>
      <c r="ODC556" s="154"/>
      <c r="ODD556" s="154"/>
      <c r="ODE556" s="154"/>
      <c r="ODF556" s="154"/>
      <c r="ODG556" s="154"/>
      <c r="ODH556" s="154"/>
      <c r="ODI556" s="154"/>
      <c r="ODJ556" s="154"/>
      <c r="ODK556" s="154"/>
      <c r="ODL556" s="154"/>
      <c r="ODM556" s="154"/>
      <c r="ODN556" s="154"/>
      <c r="ODO556" s="154"/>
      <c r="ODP556" s="154"/>
      <c r="ODQ556" s="154"/>
      <c r="ODR556" s="154"/>
      <c r="ODS556" s="154"/>
      <c r="ODT556" s="154"/>
      <c r="ODU556" s="154"/>
      <c r="ODV556" s="154"/>
      <c r="ODW556" s="154"/>
      <c r="ODX556" s="154"/>
      <c r="ODY556" s="154"/>
      <c r="ODZ556" s="154"/>
      <c r="OEA556" s="154"/>
      <c r="OEB556" s="154"/>
      <c r="OEC556" s="154"/>
      <c r="OED556" s="154"/>
      <c r="OEE556" s="154"/>
      <c r="OEF556" s="154"/>
      <c r="OEG556" s="154"/>
      <c r="OEH556" s="154"/>
      <c r="OEI556" s="154"/>
      <c r="OEJ556" s="154"/>
      <c r="OEK556" s="154"/>
      <c r="OEL556" s="154"/>
      <c r="OEM556" s="154"/>
      <c r="OEN556" s="154"/>
      <c r="OEO556" s="154"/>
      <c r="OEP556" s="154"/>
      <c r="OEQ556" s="154"/>
      <c r="OER556" s="154"/>
      <c r="OES556" s="154"/>
      <c r="OET556" s="154"/>
      <c r="OEU556" s="154"/>
      <c r="OEV556" s="154"/>
      <c r="OEW556" s="154"/>
      <c r="OEX556" s="154"/>
      <c r="OEY556" s="154"/>
      <c r="OEZ556" s="154"/>
      <c r="OFA556" s="154"/>
      <c r="OFB556" s="154"/>
      <c r="OFC556" s="154"/>
      <c r="OFD556" s="154"/>
      <c r="OFE556" s="154"/>
      <c r="OFF556" s="154"/>
      <c r="OFG556" s="154"/>
      <c r="OFH556" s="154"/>
      <c r="OFI556" s="154"/>
      <c r="OFJ556" s="154"/>
      <c r="OFK556" s="154"/>
      <c r="OFL556" s="154"/>
      <c r="OFM556" s="154"/>
      <c r="OFN556" s="154"/>
      <c r="OFO556" s="154"/>
      <c r="OFP556" s="154"/>
      <c r="OFQ556" s="154"/>
      <c r="OFR556" s="154"/>
      <c r="OFS556" s="154"/>
      <c r="OFT556" s="154"/>
      <c r="OFU556" s="154"/>
      <c r="OFV556" s="154"/>
      <c r="OFW556" s="154"/>
      <c r="OFX556" s="154"/>
      <c r="OFY556" s="154"/>
      <c r="OFZ556" s="154"/>
      <c r="OGA556" s="154"/>
      <c r="OGB556" s="154"/>
      <c r="OGC556" s="154"/>
      <c r="OGD556" s="154"/>
      <c r="OGE556" s="154"/>
      <c r="OGF556" s="154"/>
      <c r="OGG556" s="154"/>
      <c r="OGH556" s="154"/>
      <c r="OGI556" s="154"/>
      <c r="OGJ556" s="154"/>
      <c r="OGK556" s="154"/>
      <c r="OGL556" s="154"/>
      <c r="OGM556" s="154"/>
      <c r="OGN556" s="154"/>
      <c r="OGO556" s="154"/>
      <c r="OGP556" s="154"/>
      <c r="OGQ556" s="154"/>
      <c r="OGR556" s="154"/>
      <c r="OGS556" s="154"/>
      <c r="OGT556" s="154"/>
      <c r="OGU556" s="154"/>
      <c r="OGV556" s="154"/>
      <c r="OGW556" s="154"/>
      <c r="OGX556" s="154"/>
      <c r="OGY556" s="154"/>
      <c r="OGZ556" s="154"/>
      <c r="OHA556" s="154"/>
      <c r="OHB556" s="154"/>
      <c r="OHC556" s="154"/>
      <c r="OHD556" s="154"/>
      <c r="OHE556" s="154"/>
      <c r="OHF556" s="154"/>
      <c r="OHG556" s="154"/>
      <c r="OHH556" s="154"/>
      <c r="OHI556" s="154"/>
      <c r="OHJ556" s="154"/>
      <c r="OHK556" s="154"/>
      <c r="OHL556" s="154"/>
      <c r="OHM556" s="154"/>
      <c r="OHN556" s="154"/>
      <c r="OHO556" s="154"/>
      <c r="OHP556" s="154"/>
      <c r="OHQ556" s="154"/>
      <c r="OHR556" s="154"/>
      <c r="OHS556" s="154"/>
      <c r="OHT556" s="154"/>
      <c r="OHU556" s="154"/>
      <c r="OHV556" s="154"/>
      <c r="OHW556" s="154"/>
      <c r="OHX556" s="154"/>
      <c r="OHY556" s="154"/>
      <c r="OHZ556" s="154"/>
      <c r="OIA556" s="154"/>
      <c r="OIB556" s="154"/>
      <c r="OIC556" s="154"/>
      <c r="OID556" s="154"/>
      <c r="OIE556" s="154"/>
      <c r="OIF556" s="154"/>
      <c r="OIG556" s="154"/>
      <c r="OIH556" s="154"/>
      <c r="OII556" s="154"/>
      <c r="OIJ556" s="154"/>
      <c r="OIK556" s="154"/>
      <c r="OIL556" s="154"/>
      <c r="OIM556" s="154"/>
      <c r="OIN556" s="154"/>
      <c r="OIO556" s="154"/>
      <c r="OIP556" s="154"/>
      <c r="OIQ556" s="154"/>
      <c r="OIR556" s="154"/>
      <c r="OIS556" s="154"/>
      <c r="OIT556" s="154"/>
      <c r="OIU556" s="154"/>
      <c r="OIV556" s="154"/>
      <c r="OIW556" s="154"/>
      <c r="OIX556" s="154"/>
      <c r="OIY556" s="154"/>
      <c r="OIZ556" s="154"/>
      <c r="OJA556" s="154"/>
      <c r="OJB556" s="154"/>
      <c r="OJC556" s="154"/>
      <c r="OJD556" s="154"/>
      <c r="OJE556" s="154"/>
      <c r="OJF556" s="154"/>
      <c r="OJG556" s="154"/>
      <c r="OJH556" s="154"/>
      <c r="OJI556" s="154"/>
      <c r="OJJ556" s="154"/>
      <c r="OJK556" s="154"/>
      <c r="OJL556" s="154"/>
      <c r="OJM556" s="154"/>
      <c r="OJN556" s="154"/>
      <c r="OJO556" s="154"/>
      <c r="OJP556" s="154"/>
      <c r="OJQ556" s="154"/>
      <c r="OJR556" s="154"/>
      <c r="OJS556" s="154"/>
      <c r="OJT556" s="154"/>
      <c r="OJU556" s="154"/>
      <c r="OJV556" s="154"/>
      <c r="OJW556" s="154"/>
      <c r="OJX556" s="154"/>
      <c r="OJY556" s="154"/>
      <c r="OJZ556" s="154"/>
      <c r="OKA556" s="154"/>
      <c r="OKB556" s="154"/>
      <c r="OKC556" s="154"/>
      <c r="OKD556" s="154"/>
      <c r="OKE556" s="154"/>
      <c r="OKF556" s="154"/>
      <c r="OKG556" s="154"/>
      <c r="OKH556" s="154"/>
      <c r="OKI556" s="154"/>
      <c r="OKJ556" s="154"/>
      <c r="OKK556" s="154"/>
      <c r="OKL556" s="154"/>
      <c r="OKM556" s="154"/>
      <c r="OKN556" s="154"/>
      <c r="OKO556" s="154"/>
      <c r="OKP556" s="154"/>
      <c r="OKQ556" s="154"/>
      <c r="OKR556" s="154"/>
      <c r="OKS556" s="154"/>
      <c r="OKT556" s="154"/>
      <c r="OKU556" s="154"/>
      <c r="OKV556" s="154"/>
      <c r="OKW556" s="154"/>
      <c r="OKX556" s="154"/>
      <c r="OKY556" s="154"/>
      <c r="OKZ556" s="154"/>
      <c r="OLA556" s="154"/>
      <c r="OLB556" s="154"/>
      <c r="OLC556" s="154"/>
      <c r="OLD556" s="154"/>
      <c r="OLE556" s="154"/>
      <c r="OLF556" s="154"/>
      <c r="OLG556" s="154"/>
      <c r="OLH556" s="154"/>
      <c r="OLI556" s="154"/>
      <c r="OLJ556" s="154"/>
      <c r="OLK556" s="154"/>
      <c r="OLL556" s="154"/>
      <c r="OLM556" s="154"/>
      <c r="OLN556" s="154"/>
      <c r="OLO556" s="154"/>
      <c r="OLP556" s="154"/>
      <c r="OLQ556" s="154"/>
      <c r="OLR556" s="154"/>
      <c r="OLS556" s="154"/>
      <c r="OLT556" s="154"/>
      <c r="OLU556" s="154"/>
      <c r="OLV556" s="154"/>
      <c r="OLW556" s="154"/>
      <c r="OLX556" s="154"/>
      <c r="OLY556" s="154"/>
      <c r="OLZ556" s="154"/>
      <c r="OMA556" s="154"/>
      <c r="OMB556" s="154"/>
      <c r="OMC556" s="154"/>
      <c r="OMD556" s="154"/>
      <c r="OME556" s="154"/>
      <c r="OMF556" s="154"/>
      <c r="OMG556" s="154"/>
      <c r="OMH556" s="154"/>
      <c r="OMI556" s="154"/>
      <c r="OMJ556" s="154"/>
      <c r="OMK556" s="154"/>
      <c r="OML556" s="154"/>
      <c r="OMM556" s="154"/>
      <c r="OMN556" s="154"/>
      <c r="OMO556" s="154"/>
      <c r="OMP556" s="154"/>
      <c r="OMQ556" s="154"/>
      <c r="OMR556" s="154"/>
      <c r="OMS556" s="154"/>
      <c r="OMT556" s="154"/>
      <c r="OMU556" s="154"/>
      <c r="OMV556" s="154"/>
      <c r="OMW556" s="154"/>
      <c r="OMX556" s="154"/>
      <c r="OMY556" s="154"/>
      <c r="OMZ556" s="154"/>
      <c r="ONA556" s="154"/>
      <c r="ONB556" s="154"/>
      <c r="ONC556" s="154"/>
      <c r="OND556" s="154"/>
      <c r="ONE556" s="154"/>
      <c r="ONF556" s="154"/>
      <c r="ONG556" s="154"/>
      <c r="ONH556" s="154"/>
      <c r="ONI556" s="154"/>
      <c r="ONJ556" s="154"/>
      <c r="ONK556" s="154"/>
      <c r="ONL556" s="154"/>
      <c r="ONM556" s="154"/>
      <c r="ONN556" s="154"/>
      <c r="ONO556" s="154"/>
      <c r="ONP556" s="154"/>
      <c r="ONQ556" s="154"/>
      <c r="ONR556" s="154"/>
      <c r="ONS556" s="154"/>
      <c r="ONT556" s="154"/>
      <c r="ONU556" s="154"/>
      <c r="ONV556" s="154"/>
      <c r="ONW556" s="154"/>
      <c r="ONX556" s="154"/>
      <c r="ONY556" s="154"/>
      <c r="ONZ556" s="154"/>
      <c r="OOA556" s="154"/>
      <c r="OOB556" s="154"/>
      <c r="OOC556" s="154"/>
      <c r="OOD556" s="154"/>
      <c r="OOE556" s="154"/>
      <c r="OOF556" s="154"/>
      <c r="OOG556" s="154"/>
      <c r="OOH556" s="154"/>
      <c r="OOI556" s="154"/>
      <c r="OOJ556" s="154"/>
      <c r="OOK556" s="154"/>
      <c r="OOL556" s="154"/>
      <c r="OOM556" s="154"/>
      <c r="OON556" s="154"/>
      <c r="OOO556" s="154"/>
      <c r="OOP556" s="154"/>
      <c r="OOQ556" s="154"/>
      <c r="OOR556" s="154"/>
      <c r="OOS556" s="154"/>
      <c r="OOT556" s="154"/>
      <c r="OOU556" s="154"/>
      <c r="OOV556" s="154"/>
      <c r="OOW556" s="154"/>
      <c r="OOX556" s="154"/>
      <c r="OOY556" s="154"/>
      <c r="OOZ556" s="154"/>
      <c r="OPA556" s="154"/>
      <c r="OPB556" s="154"/>
      <c r="OPC556" s="154"/>
      <c r="OPD556" s="154"/>
      <c r="OPE556" s="154"/>
      <c r="OPF556" s="154"/>
      <c r="OPG556" s="154"/>
      <c r="OPH556" s="154"/>
      <c r="OPI556" s="154"/>
      <c r="OPJ556" s="154"/>
      <c r="OPK556" s="154"/>
      <c r="OPL556" s="154"/>
      <c r="OPM556" s="154"/>
      <c r="OPN556" s="154"/>
      <c r="OPO556" s="154"/>
      <c r="OPP556" s="154"/>
      <c r="OPQ556" s="154"/>
      <c r="OPR556" s="154"/>
      <c r="OPS556" s="154"/>
      <c r="OPT556" s="154"/>
      <c r="OPU556" s="154"/>
      <c r="OPV556" s="154"/>
      <c r="OPW556" s="154"/>
      <c r="OPX556" s="154"/>
      <c r="OPY556" s="154"/>
      <c r="OPZ556" s="154"/>
      <c r="OQA556" s="154"/>
      <c r="OQB556" s="154"/>
      <c r="OQC556" s="154"/>
      <c r="OQD556" s="154"/>
      <c r="OQE556" s="154"/>
      <c r="OQF556" s="154"/>
      <c r="OQG556" s="154"/>
      <c r="OQH556" s="154"/>
      <c r="OQI556" s="154"/>
      <c r="OQJ556" s="154"/>
      <c r="OQK556" s="154"/>
      <c r="OQL556" s="154"/>
      <c r="OQM556" s="154"/>
      <c r="OQN556" s="154"/>
      <c r="OQO556" s="154"/>
      <c r="OQP556" s="154"/>
      <c r="OQQ556" s="154"/>
      <c r="OQR556" s="154"/>
      <c r="OQS556" s="154"/>
      <c r="OQT556" s="154"/>
      <c r="OQU556" s="154"/>
      <c r="OQV556" s="154"/>
      <c r="OQW556" s="154"/>
      <c r="OQX556" s="154"/>
      <c r="OQY556" s="154"/>
      <c r="OQZ556" s="154"/>
      <c r="ORA556" s="154"/>
      <c r="ORB556" s="154"/>
      <c r="ORC556" s="154"/>
      <c r="ORD556" s="154"/>
      <c r="ORE556" s="154"/>
      <c r="ORF556" s="154"/>
      <c r="ORG556" s="154"/>
      <c r="ORH556" s="154"/>
      <c r="ORI556" s="154"/>
      <c r="ORJ556" s="154"/>
      <c r="ORK556" s="154"/>
      <c r="ORL556" s="154"/>
      <c r="ORM556" s="154"/>
      <c r="ORN556" s="154"/>
      <c r="ORO556" s="154"/>
      <c r="ORP556" s="154"/>
      <c r="ORQ556" s="154"/>
      <c r="ORR556" s="154"/>
      <c r="ORS556" s="154"/>
      <c r="ORT556" s="154"/>
      <c r="ORU556" s="154"/>
      <c r="ORV556" s="154"/>
      <c r="ORW556" s="154"/>
      <c r="ORX556" s="154"/>
      <c r="ORY556" s="154"/>
      <c r="ORZ556" s="154"/>
      <c r="OSA556" s="154"/>
      <c r="OSB556" s="154"/>
      <c r="OSC556" s="154"/>
      <c r="OSD556" s="154"/>
      <c r="OSE556" s="154"/>
      <c r="OSF556" s="154"/>
      <c r="OSG556" s="154"/>
      <c r="OSH556" s="154"/>
      <c r="OSI556" s="154"/>
      <c r="OSJ556" s="154"/>
      <c r="OSK556" s="154"/>
      <c r="OSL556" s="154"/>
      <c r="OSM556" s="154"/>
      <c r="OSN556" s="154"/>
      <c r="OSO556" s="154"/>
      <c r="OSP556" s="154"/>
      <c r="OSQ556" s="154"/>
      <c r="OSR556" s="154"/>
      <c r="OSS556" s="154"/>
      <c r="OST556" s="154"/>
      <c r="OSU556" s="154"/>
      <c r="OSV556" s="154"/>
      <c r="OSW556" s="154"/>
      <c r="OSX556" s="154"/>
      <c r="OSY556" s="154"/>
      <c r="OSZ556" s="154"/>
      <c r="OTA556" s="154"/>
      <c r="OTB556" s="154"/>
      <c r="OTC556" s="154"/>
      <c r="OTD556" s="154"/>
      <c r="OTE556" s="154"/>
      <c r="OTF556" s="154"/>
      <c r="OTG556" s="154"/>
      <c r="OTH556" s="154"/>
      <c r="OTI556" s="154"/>
      <c r="OTJ556" s="154"/>
      <c r="OTK556" s="154"/>
      <c r="OTL556" s="154"/>
      <c r="OTM556" s="154"/>
      <c r="OTN556" s="154"/>
      <c r="OTO556" s="154"/>
      <c r="OTP556" s="154"/>
      <c r="OTQ556" s="154"/>
      <c r="OTR556" s="154"/>
      <c r="OTS556" s="154"/>
      <c r="OTT556" s="154"/>
      <c r="OTU556" s="154"/>
      <c r="OTV556" s="154"/>
      <c r="OTW556" s="154"/>
      <c r="OTX556" s="154"/>
      <c r="OTY556" s="154"/>
      <c r="OTZ556" s="154"/>
      <c r="OUA556" s="154"/>
      <c r="OUB556" s="154"/>
      <c r="OUC556" s="154"/>
      <c r="OUD556" s="154"/>
      <c r="OUE556" s="154"/>
      <c r="OUF556" s="154"/>
      <c r="OUG556" s="154"/>
      <c r="OUH556" s="154"/>
      <c r="OUI556" s="154"/>
      <c r="OUJ556" s="154"/>
      <c r="OUK556" s="154"/>
      <c r="OUL556" s="154"/>
      <c r="OUM556" s="154"/>
      <c r="OUN556" s="154"/>
      <c r="OUO556" s="154"/>
      <c r="OUP556" s="154"/>
      <c r="OUQ556" s="154"/>
      <c r="OUR556" s="154"/>
      <c r="OUS556" s="154"/>
      <c r="OUT556" s="154"/>
      <c r="OUU556" s="154"/>
      <c r="OUV556" s="154"/>
      <c r="OUW556" s="154"/>
      <c r="OUX556" s="154"/>
      <c r="OUY556" s="154"/>
      <c r="OUZ556" s="154"/>
      <c r="OVA556" s="154"/>
      <c r="OVB556" s="154"/>
      <c r="OVC556" s="154"/>
      <c r="OVD556" s="154"/>
      <c r="OVE556" s="154"/>
      <c r="OVF556" s="154"/>
      <c r="OVG556" s="154"/>
      <c r="OVH556" s="154"/>
      <c r="OVI556" s="154"/>
      <c r="OVJ556" s="154"/>
      <c r="OVK556" s="154"/>
      <c r="OVL556" s="154"/>
      <c r="OVM556" s="154"/>
      <c r="OVN556" s="154"/>
      <c r="OVO556" s="154"/>
      <c r="OVP556" s="154"/>
      <c r="OVQ556" s="154"/>
      <c r="OVR556" s="154"/>
      <c r="OVS556" s="154"/>
      <c r="OVT556" s="154"/>
      <c r="OVU556" s="154"/>
      <c r="OVV556" s="154"/>
      <c r="OVW556" s="154"/>
      <c r="OVX556" s="154"/>
      <c r="OVY556" s="154"/>
      <c r="OVZ556" s="154"/>
      <c r="OWA556" s="154"/>
      <c r="OWB556" s="154"/>
      <c r="OWC556" s="154"/>
      <c r="OWD556" s="154"/>
      <c r="OWE556" s="154"/>
      <c r="OWF556" s="154"/>
      <c r="OWG556" s="154"/>
      <c r="OWH556" s="154"/>
      <c r="OWI556" s="154"/>
      <c r="OWJ556" s="154"/>
      <c r="OWK556" s="154"/>
      <c r="OWL556" s="154"/>
      <c r="OWM556" s="154"/>
      <c r="OWN556" s="154"/>
      <c r="OWO556" s="154"/>
      <c r="OWP556" s="154"/>
      <c r="OWQ556" s="154"/>
      <c r="OWR556" s="154"/>
      <c r="OWS556" s="154"/>
      <c r="OWT556" s="154"/>
      <c r="OWU556" s="154"/>
      <c r="OWV556" s="154"/>
      <c r="OWW556" s="154"/>
      <c r="OWX556" s="154"/>
      <c r="OWY556" s="154"/>
      <c r="OWZ556" s="154"/>
      <c r="OXA556" s="154"/>
      <c r="OXB556" s="154"/>
      <c r="OXC556" s="154"/>
      <c r="OXD556" s="154"/>
      <c r="OXE556" s="154"/>
      <c r="OXF556" s="154"/>
      <c r="OXG556" s="154"/>
      <c r="OXH556" s="154"/>
      <c r="OXI556" s="154"/>
      <c r="OXJ556" s="154"/>
      <c r="OXK556" s="154"/>
      <c r="OXL556" s="154"/>
      <c r="OXM556" s="154"/>
      <c r="OXN556" s="154"/>
      <c r="OXO556" s="154"/>
      <c r="OXP556" s="154"/>
      <c r="OXQ556" s="154"/>
      <c r="OXR556" s="154"/>
      <c r="OXS556" s="154"/>
      <c r="OXT556" s="154"/>
      <c r="OXU556" s="154"/>
      <c r="OXV556" s="154"/>
      <c r="OXW556" s="154"/>
      <c r="OXX556" s="154"/>
      <c r="OXY556" s="154"/>
      <c r="OXZ556" s="154"/>
      <c r="OYA556" s="154"/>
      <c r="OYB556" s="154"/>
      <c r="OYC556" s="154"/>
      <c r="OYD556" s="154"/>
      <c r="OYE556" s="154"/>
      <c r="OYF556" s="154"/>
      <c r="OYG556" s="154"/>
      <c r="OYH556" s="154"/>
      <c r="OYI556" s="154"/>
      <c r="OYJ556" s="154"/>
      <c r="OYK556" s="154"/>
      <c r="OYL556" s="154"/>
      <c r="OYM556" s="154"/>
      <c r="OYN556" s="154"/>
      <c r="OYO556" s="154"/>
      <c r="OYP556" s="154"/>
      <c r="OYQ556" s="154"/>
      <c r="OYR556" s="154"/>
      <c r="OYS556" s="154"/>
      <c r="OYT556" s="154"/>
      <c r="OYU556" s="154"/>
      <c r="OYV556" s="154"/>
      <c r="OYW556" s="154"/>
      <c r="OYX556" s="154"/>
      <c r="OYY556" s="154"/>
      <c r="OYZ556" s="154"/>
      <c r="OZA556" s="154"/>
      <c r="OZB556" s="154"/>
      <c r="OZC556" s="154"/>
      <c r="OZD556" s="154"/>
      <c r="OZE556" s="154"/>
      <c r="OZF556" s="154"/>
      <c r="OZG556" s="154"/>
      <c r="OZH556" s="154"/>
      <c r="OZI556" s="154"/>
      <c r="OZJ556" s="154"/>
      <c r="OZK556" s="154"/>
      <c r="OZL556" s="154"/>
      <c r="OZM556" s="154"/>
      <c r="OZN556" s="154"/>
      <c r="OZO556" s="154"/>
      <c r="OZP556" s="154"/>
      <c r="OZQ556" s="154"/>
      <c r="OZR556" s="154"/>
      <c r="OZS556" s="154"/>
      <c r="OZT556" s="154"/>
      <c r="OZU556" s="154"/>
      <c r="OZV556" s="154"/>
      <c r="OZW556" s="154"/>
      <c r="OZX556" s="154"/>
      <c r="OZY556" s="154"/>
      <c r="OZZ556" s="154"/>
      <c r="PAA556" s="154"/>
      <c r="PAB556" s="154"/>
      <c r="PAC556" s="154"/>
      <c r="PAD556" s="154"/>
      <c r="PAE556" s="154"/>
      <c r="PAF556" s="154"/>
      <c r="PAG556" s="154"/>
      <c r="PAH556" s="154"/>
      <c r="PAI556" s="154"/>
      <c r="PAJ556" s="154"/>
      <c r="PAK556" s="154"/>
      <c r="PAL556" s="154"/>
      <c r="PAM556" s="154"/>
      <c r="PAN556" s="154"/>
      <c r="PAO556" s="154"/>
      <c r="PAP556" s="154"/>
      <c r="PAQ556" s="154"/>
      <c r="PAR556" s="154"/>
      <c r="PAS556" s="154"/>
      <c r="PAT556" s="154"/>
      <c r="PAU556" s="154"/>
      <c r="PAV556" s="154"/>
      <c r="PAW556" s="154"/>
      <c r="PAX556" s="154"/>
      <c r="PAY556" s="154"/>
      <c r="PAZ556" s="154"/>
      <c r="PBA556" s="154"/>
      <c r="PBB556" s="154"/>
      <c r="PBC556" s="154"/>
      <c r="PBD556" s="154"/>
      <c r="PBE556" s="154"/>
      <c r="PBF556" s="154"/>
      <c r="PBG556" s="154"/>
      <c r="PBH556" s="154"/>
      <c r="PBI556" s="154"/>
      <c r="PBJ556" s="154"/>
      <c r="PBK556" s="154"/>
      <c r="PBL556" s="154"/>
      <c r="PBM556" s="154"/>
      <c r="PBN556" s="154"/>
      <c r="PBO556" s="154"/>
      <c r="PBP556" s="154"/>
      <c r="PBQ556" s="154"/>
      <c r="PBR556" s="154"/>
      <c r="PBS556" s="154"/>
      <c r="PBT556" s="154"/>
      <c r="PBU556" s="154"/>
      <c r="PBV556" s="154"/>
      <c r="PBW556" s="154"/>
      <c r="PBX556" s="154"/>
      <c r="PBY556" s="154"/>
      <c r="PBZ556" s="154"/>
      <c r="PCA556" s="154"/>
      <c r="PCB556" s="154"/>
      <c r="PCC556" s="154"/>
      <c r="PCD556" s="154"/>
      <c r="PCE556" s="154"/>
      <c r="PCF556" s="154"/>
      <c r="PCG556" s="154"/>
      <c r="PCH556" s="154"/>
      <c r="PCI556" s="154"/>
      <c r="PCJ556" s="154"/>
      <c r="PCK556" s="154"/>
      <c r="PCL556" s="154"/>
      <c r="PCM556" s="154"/>
      <c r="PCN556" s="154"/>
      <c r="PCO556" s="154"/>
      <c r="PCP556" s="154"/>
      <c r="PCQ556" s="154"/>
      <c r="PCR556" s="154"/>
      <c r="PCS556" s="154"/>
      <c r="PCT556" s="154"/>
      <c r="PCU556" s="154"/>
      <c r="PCV556" s="154"/>
      <c r="PCW556" s="154"/>
      <c r="PCX556" s="154"/>
      <c r="PCY556" s="154"/>
      <c r="PCZ556" s="154"/>
      <c r="PDA556" s="154"/>
      <c r="PDB556" s="154"/>
      <c r="PDC556" s="154"/>
      <c r="PDD556" s="154"/>
      <c r="PDE556" s="154"/>
      <c r="PDF556" s="154"/>
      <c r="PDG556" s="154"/>
      <c r="PDH556" s="154"/>
      <c r="PDI556" s="154"/>
      <c r="PDJ556" s="154"/>
      <c r="PDK556" s="154"/>
      <c r="PDL556" s="154"/>
      <c r="PDM556" s="154"/>
      <c r="PDN556" s="154"/>
      <c r="PDO556" s="154"/>
      <c r="PDP556" s="154"/>
      <c r="PDQ556" s="154"/>
      <c r="PDR556" s="154"/>
      <c r="PDS556" s="154"/>
      <c r="PDT556" s="154"/>
      <c r="PDU556" s="154"/>
      <c r="PDV556" s="154"/>
      <c r="PDW556" s="154"/>
      <c r="PDX556" s="154"/>
      <c r="PDY556" s="154"/>
      <c r="PDZ556" s="154"/>
      <c r="PEA556" s="154"/>
      <c r="PEB556" s="154"/>
      <c r="PEC556" s="154"/>
      <c r="PED556" s="154"/>
      <c r="PEE556" s="154"/>
      <c r="PEF556" s="154"/>
      <c r="PEG556" s="154"/>
      <c r="PEH556" s="154"/>
      <c r="PEI556" s="154"/>
      <c r="PEJ556" s="154"/>
      <c r="PEK556" s="154"/>
      <c r="PEL556" s="154"/>
      <c r="PEM556" s="154"/>
      <c r="PEN556" s="154"/>
      <c r="PEO556" s="154"/>
      <c r="PEP556" s="154"/>
      <c r="PEQ556" s="154"/>
      <c r="PER556" s="154"/>
      <c r="PES556" s="154"/>
      <c r="PET556" s="154"/>
      <c r="PEU556" s="154"/>
      <c r="PEV556" s="154"/>
      <c r="PEW556" s="154"/>
      <c r="PEX556" s="154"/>
      <c r="PEY556" s="154"/>
      <c r="PEZ556" s="154"/>
      <c r="PFA556" s="154"/>
      <c r="PFB556" s="154"/>
      <c r="PFC556" s="154"/>
      <c r="PFD556" s="154"/>
      <c r="PFE556" s="154"/>
      <c r="PFF556" s="154"/>
      <c r="PFG556" s="154"/>
      <c r="PFH556" s="154"/>
      <c r="PFI556" s="154"/>
      <c r="PFJ556" s="154"/>
      <c r="PFK556" s="154"/>
      <c r="PFL556" s="154"/>
      <c r="PFM556" s="154"/>
      <c r="PFN556" s="154"/>
      <c r="PFO556" s="154"/>
      <c r="PFP556" s="154"/>
      <c r="PFQ556" s="154"/>
      <c r="PFR556" s="154"/>
      <c r="PFS556" s="154"/>
      <c r="PFT556" s="154"/>
      <c r="PFU556" s="154"/>
      <c r="PFV556" s="154"/>
      <c r="PFW556" s="154"/>
      <c r="PFX556" s="154"/>
      <c r="PFY556" s="154"/>
      <c r="PFZ556" s="154"/>
      <c r="PGA556" s="154"/>
      <c r="PGB556" s="154"/>
      <c r="PGC556" s="154"/>
      <c r="PGD556" s="154"/>
      <c r="PGE556" s="154"/>
      <c r="PGF556" s="154"/>
      <c r="PGG556" s="154"/>
      <c r="PGH556" s="154"/>
      <c r="PGI556" s="154"/>
      <c r="PGJ556" s="154"/>
      <c r="PGK556" s="154"/>
      <c r="PGL556" s="154"/>
      <c r="PGM556" s="154"/>
      <c r="PGN556" s="154"/>
      <c r="PGO556" s="154"/>
      <c r="PGP556" s="154"/>
      <c r="PGQ556" s="154"/>
      <c r="PGR556" s="154"/>
      <c r="PGS556" s="154"/>
      <c r="PGT556" s="154"/>
      <c r="PGU556" s="154"/>
      <c r="PGV556" s="154"/>
      <c r="PGW556" s="154"/>
      <c r="PGX556" s="154"/>
      <c r="PGY556" s="154"/>
      <c r="PGZ556" s="154"/>
      <c r="PHA556" s="154"/>
      <c r="PHB556" s="154"/>
      <c r="PHC556" s="154"/>
      <c r="PHD556" s="154"/>
      <c r="PHE556" s="154"/>
      <c r="PHF556" s="154"/>
      <c r="PHG556" s="154"/>
      <c r="PHH556" s="154"/>
      <c r="PHI556" s="154"/>
      <c r="PHJ556" s="154"/>
      <c r="PHK556" s="154"/>
      <c r="PHL556" s="154"/>
      <c r="PHM556" s="154"/>
      <c r="PHN556" s="154"/>
      <c r="PHO556" s="154"/>
      <c r="PHP556" s="154"/>
      <c r="PHQ556" s="154"/>
      <c r="PHR556" s="154"/>
      <c r="PHS556" s="154"/>
      <c r="PHT556" s="154"/>
      <c r="PHU556" s="154"/>
      <c r="PHV556" s="154"/>
      <c r="PHW556" s="154"/>
      <c r="PHX556" s="154"/>
      <c r="PHY556" s="154"/>
      <c r="PHZ556" s="154"/>
      <c r="PIA556" s="154"/>
      <c r="PIB556" s="154"/>
      <c r="PIC556" s="154"/>
      <c r="PID556" s="154"/>
      <c r="PIE556" s="154"/>
      <c r="PIF556" s="154"/>
      <c r="PIG556" s="154"/>
      <c r="PIH556" s="154"/>
      <c r="PII556" s="154"/>
      <c r="PIJ556" s="154"/>
      <c r="PIK556" s="154"/>
      <c r="PIL556" s="154"/>
      <c r="PIM556" s="154"/>
      <c r="PIN556" s="154"/>
      <c r="PIO556" s="154"/>
      <c r="PIP556" s="154"/>
      <c r="PIQ556" s="154"/>
      <c r="PIR556" s="154"/>
      <c r="PIS556" s="154"/>
      <c r="PIT556" s="154"/>
      <c r="PIU556" s="154"/>
      <c r="PIV556" s="154"/>
      <c r="PIW556" s="154"/>
      <c r="PIX556" s="154"/>
      <c r="PIY556" s="154"/>
      <c r="PIZ556" s="154"/>
      <c r="PJA556" s="154"/>
      <c r="PJB556" s="154"/>
      <c r="PJC556" s="154"/>
      <c r="PJD556" s="154"/>
      <c r="PJE556" s="154"/>
      <c r="PJF556" s="154"/>
      <c r="PJG556" s="154"/>
      <c r="PJH556" s="154"/>
      <c r="PJI556" s="154"/>
      <c r="PJJ556" s="154"/>
      <c r="PJK556" s="154"/>
      <c r="PJL556" s="154"/>
      <c r="PJM556" s="154"/>
      <c r="PJN556" s="154"/>
      <c r="PJO556" s="154"/>
      <c r="PJP556" s="154"/>
      <c r="PJQ556" s="154"/>
      <c r="PJR556" s="154"/>
      <c r="PJS556" s="154"/>
      <c r="PJT556" s="154"/>
      <c r="PJU556" s="154"/>
      <c r="PJV556" s="154"/>
      <c r="PJW556" s="154"/>
      <c r="PJX556" s="154"/>
      <c r="PJY556" s="154"/>
      <c r="PJZ556" s="154"/>
      <c r="PKA556" s="154"/>
      <c r="PKB556" s="154"/>
      <c r="PKC556" s="154"/>
      <c r="PKD556" s="154"/>
      <c r="PKE556" s="154"/>
      <c r="PKF556" s="154"/>
      <c r="PKG556" s="154"/>
      <c r="PKH556" s="154"/>
      <c r="PKI556" s="154"/>
      <c r="PKJ556" s="154"/>
      <c r="PKK556" s="154"/>
      <c r="PKL556" s="154"/>
      <c r="PKM556" s="154"/>
      <c r="PKN556" s="154"/>
      <c r="PKO556" s="154"/>
      <c r="PKP556" s="154"/>
      <c r="PKQ556" s="154"/>
      <c r="PKR556" s="154"/>
      <c r="PKS556" s="154"/>
      <c r="PKT556" s="154"/>
      <c r="PKU556" s="154"/>
      <c r="PKV556" s="154"/>
      <c r="PKW556" s="154"/>
      <c r="PKX556" s="154"/>
      <c r="PKY556" s="154"/>
      <c r="PKZ556" s="154"/>
      <c r="PLA556" s="154"/>
      <c r="PLB556" s="154"/>
      <c r="PLC556" s="154"/>
      <c r="PLD556" s="154"/>
      <c r="PLE556" s="154"/>
      <c r="PLF556" s="154"/>
      <c r="PLG556" s="154"/>
      <c r="PLH556" s="154"/>
      <c r="PLI556" s="154"/>
      <c r="PLJ556" s="154"/>
      <c r="PLK556" s="154"/>
      <c r="PLL556" s="154"/>
      <c r="PLM556" s="154"/>
      <c r="PLN556" s="154"/>
      <c r="PLO556" s="154"/>
      <c r="PLP556" s="154"/>
      <c r="PLQ556" s="154"/>
      <c r="PLR556" s="154"/>
      <c r="PLS556" s="154"/>
      <c r="PLT556" s="154"/>
      <c r="PLU556" s="154"/>
      <c r="PLV556" s="154"/>
      <c r="PLW556" s="154"/>
      <c r="PLX556" s="154"/>
      <c r="PLY556" s="154"/>
      <c r="PLZ556" s="154"/>
      <c r="PMA556" s="154"/>
      <c r="PMB556" s="154"/>
      <c r="PMC556" s="154"/>
      <c r="PMD556" s="154"/>
      <c r="PME556" s="154"/>
      <c r="PMF556" s="154"/>
      <c r="PMG556" s="154"/>
      <c r="PMH556" s="154"/>
      <c r="PMI556" s="154"/>
      <c r="PMJ556" s="154"/>
      <c r="PMK556" s="154"/>
      <c r="PML556" s="154"/>
      <c r="PMM556" s="154"/>
      <c r="PMN556" s="154"/>
      <c r="PMO556" s="154"/>
      <c r="PMP556" s="154"/>
      <c r="PMQ556" s="154"/>
      <c r="PMR556" s="154"/>
      <c r="PMS556" s="154"/>
      <c r="PMT556" s="154"/>
      <c r="PMU556" s="154"/>
      <c r="PMV556" s="154"/>
      <c r="PMW556" s="154"/>
      <c r="PMX556" s="154"/>
      <c r="PMY556" s="154"/>
      <c r="PMZ556" s="154"/>
      <c r="PNA556" s="154"/>
      <c r="PNB556" s="154"/>
      <c r="PNC556" s="154"/>
      <c r="PND556" s="154"/>
      <c r="PNE556" s="154"/>
      <c r="PNF556" s="154"/>
      <c r="PNG556" s="154"/>
      <c r="PNH556" s="154"/>
      <c r="PNI556" s="154"/>
      <c r="PNJ556" s="154"/>
      <c r="PNK556" s="154"/>
      <c r="PNL556" s="154"/>
      <c r="PNM556" s="154"/>
      <c r="PNN556" s="154"/>
      <c r="PNO556" s="154"/>
      <c r="PNP556" s="154"/>
      <c r="PNQ556" s="154"/>
      <c r="PNR556" s="154"/>
      <c r="PNS556" s="154"/>
      <c r="PNT556" s="154"/>
      <c r="PNU556" s="154"/>
      <c r="PNV556" s="154"/>
      <c r="PNW556" s="154"/>
      <c r="PNX556" s="154"/>
      <c r="PNY556" s="154"/>
      <c r="PNZ556" s="154"/>
      <c r="POA556" s="154"/>
      <c r="POB556" s="154"/>
      <c r="POC556" s="154"/>
      <c r="POD556" s="154"/>
      <c r="POE556" s="154"/>
      <c r="POF556" s="154"/>
      <c r="POG556" s="154"/>
      <c r="POH556" s="154"/>
      <c r="POI556" s="154"/>
      <c r="POJ556" s="154"/>
      <c r="POK556" s="154"/>
      <c r="POL556" s="154"/>
      <c r="POM556" s="154"/>
      <c r="PON556" s="154"/>
      <c r="POO556" s="154"/>
      <c r="POP556" s="154"/>
      <c r="POQ556" s="154"/>
      <c r="POR556" s="154"/>
      <c r="POS556" s="154"/>
      <c r="POT556" s="154"/>
      <c r="POU556" s="154"/>
      <c r="POV556" s="154"/>
      <c r="POW556" s="154"/>
      <c r="POX556" s="154"/>
      <c r="POY556" s="154"/>
      <c r="POZ556" s="154"/>
      <c r="PPA556" s="154"/>
      <c r="PPB556" s="154"/>
      <c r="PPC556" s="154"/>
      <c r="PPD556" s="154"/>
      <c r="PPE556" s="154"/>
      <c r="PPF556" s="154"/>
      <c r="PPG556" s="154"/>
      <c r="PPH556" s="154"/>
      <c r="PPI556" s="154"/>
      <c r="PPJ556" s="154"/>
      <c r="PPK556" s="154"/>
      <c r="PPL556" s="154"/>
      <c r="PPM556" s="154"/>
      <c r="PPN556" s="154"/>
      <c r="PPO556" s="154"/>
      <c r="PPP556" s="154"/>
      <c r="PPQ556" s="154"/>
      <c r="PPR556" s="154"/>
      <c r="PPS556" s="154"/>
      <c r="PPT556" s="154"/>
      <c r="PPU556" s="154"/>
      <c r="PPV556" s="154"/>
      <c r="PPW556" s="154"/>
      <c r="PPX556" s="154"/>
      <c r="PPY556" s="154"/>
      <c r="PPZ556" s="154"/>
      <c r="PQA556" s="154"/>
      <c r="PQB556" s="154"/>
      <c r="PQC556" s="154"/>
      <c r="PQD556" s="154"/>
      <c r="PQE556" s="154"/>
      <c r="PQF556" s="154"/>
      <c r="PQG556" s="154"/>
      <c r="PQH556" s="154"/>
      <c r="PQI556" s="154"/>
      <c r="PQJ556" s="154"/>
      <c r="PQK556" s="154"/>
      <c r="PQL556" s="154"/>
      <c r="PQM556" s="154"/>
      <c r="PQN556" s="154"/>
      <c r="PQO556" s="154"/>
      <c r="PQP556" s="154"/>
      <c r="PQQ556" s="154"/>
      <c r="PQR556" s="154"/>
      <c r="PQS556" s="154"/>
      <c r="PQT556" s="154"/>
      <c r="PQU556" s="154"/>
      <c r="PQV556" s="154"/>
      <c r="PQW556" s="154"/>
      <c r="PQX556" s="154"/>
      <c r="PQY556" s="154"/>
      <c r="PQZ556" s="154"/>
      <c r="PRA556" s="154"/>
      <c r="PRB556" s="154"/>
      <c r="PRC556" s="154"/>
      <c r="PRD556" s="154"/>
      <c r="PRE556" s="154"/>
      <c r="PRF556" s="154"/>
      <c r="PRG556" s="154"/>
      <c r="PRH556" s="154"/>
      <c r="PRI556" s="154"/>
      <c r="PRJ556" s="154"/>
      <c r="PRK556" s="154"/>
      <c r="PRL556" s="154"/>
      <c r="PRM556" s="154"/>
      <c r="PRN556" s="154"/>
      <c r="PRO556" s="154"/>
      <c r="PRP556" s="154"/>
      <c r="PRQ556" s="154"/>
      <c r="PRR556" s="154"/>
      <c r="PRS556" s="154"/>
      <c r="PRT556" s="154"/>
      <c r="PRU556" s="154"/>
      <c r="PRV556" s="154"/>
      <c r="PRW556" s="154"/>
      <c r="PRX556" s="154"/>
      <c r="PRY556" s="154"/>
      <c r="PRZ556" s="154"/>
      <c r="PSA556" s="154"/>
      <c r="PSB556" s="154"/>
      <c r="PSC556" s="154"/>
      <c r="PSD556" s="154"/>
      <c r="PSE556" s="154"/>
      <c r="PSF556" s="154"/>
      <c r="PSG556" s="154"/>
      <c r="PSH556" s="154"/>
      <c r="PSI556" s="154"/>
      <c r="PSJ556" s="154"/>
      <c r="PSK556" s="154"/>
      <c r="PSL556" s="154"/>
      <c r="PSM556" s="154"/>
      <c r="PSN556" s="154"/>
      <c r="PSO556" s="154"/>
      <c r="PSP556" s="154"/>
      <c r="PSQ556" s="154"/>
      <c r="PSR556" s="154"/>
      <c r="PSS556" s="154"/>
      <c r="PST556" s="154"/>
      <c r="PSU556" s="154"/>
      <c r="PSV556" s="154"/>
      <c r="PSW556" s="154"/>
      <c r="PSX556" s="154"/>
      <c r="PSY556" s="154"/>
      <c r="PSZ556" s="154"/>
      <c r="PTA556" s="154"/>
      <c r="PTB556" s="154"/>
      <c r="PTC556" s="154"/>
      <c r="PTD556" s="154"/>
      <c r="PTE556" s="154"/>
      <c r="PTF556" s="154"/>
      <c r="PTG556" s="154"/>
      <c r="PTH556" s="154"/>
      <c r="PTI556" s="154"/>
      <c r="PTJ556" s="154"/>
      <c r="PTK556" s="154"/>
      <c r="PTL556" s="154"/>
      <c r="PTM556" s="154"/>
      <c r="PTN556" s="154"/>
      <c r="PTO556" s="154"/>
      <c r="PTP556" s="154"/>
      <c r="PTQ556" s="154"/>
      <c r="PTR556" s="154"/>
      <c r="PTS556" s="154"/>
      <c r="PTT556" s="154"/>
      <c r="PTU556" s="154"/>
      <c r="PTV556" s="154"/>
      <c r="PTW556" s="154"/>
      <c r="PTX556" s="154"/>
      <c r="PTY556" s="154"/>
      <c r="PTZ556" s="154"/>
      <c r="PUA556" s="154"/>
      <c r="PUB556" s="154"/>
      <c r="PUC556" s="154"/>
      <c r="PUD556" s="154"/>
      <c r="PUE556" s="154"/>
      <c r="PUF556" s="154"/>
      <c r="PUG556" s="154"/>
      <c r="PUH556" s="154"/>
      <c r="PUI556" s="154"/>
      <c r="PUJ556" s="154"/>
      <c r="PUK556" s="154"/>
      <c r="PUL556" s="154"/>
      <c r="PUM556" s="154"/>
      <c r="PUN556" s="154"/>
      <c r="PUO556" s="154"/>
      <c r="PUP556" s="154"/>
      <c r="PUQ556" s="154"/>
      <c r="PUR556" s="154"/>
      <c r="PUS556" s="154"/>
      <c r="PUT556" s="154"/>
      <c r="PUU556" s="154"/>
      <c r="PUV556" s="154"/>
      <c r="PUW556" s="154"/>
      <c r="PUX556" s="154"/>
      <c r="PUY556" s="154"/>
      <c r="PUZ556" s="154"/>
      <c r="PVA556" s="154"/>
      <c r="PVB556" s="154"/>
      <c r="PVC556" s="154"/>
      <c r="PVD556" s="154"/>
      <c r="PVE556" s="154"/>
      <c r="PVF556" s="154"/>
      <c r="PVG556" s="154"/>
      <c r="PVH556" s="154"/>
      <c r="PVI556" s="154"/>
      <c r="PVJ556" s="154"/>
      <c r="PVK556" s="154"/>
      <c r="PVL556" s="154"/>
      <c r="PVM556" s="154"/>
      <c r="PVN556" s="154"/>
      <c r="PVO556" s="154"/>
      <c r="PVP556" s="154"/>
      <c r="PVQ556" s="154"/>
      <c r="PVR556" s="154"/>
      <c r="PVS556" s="154"/>
      <c r="PVT556" s="154"/>
      <c r="PVU556" s="154"/>
      <c r="PVV556" s="154"/>
      <c r="PVW556" s="154"/>
      <c r="PVX556" s="154"/>
      <c r="PVY556" s="154"/>
      <c r="PVZ556" s="154"/>
      <c r="PWA556" s="154"/>
      <c r="PWB556" s="154"/>
      <c r="PWC556" s="154"/>
      <c r="PWD556" s="154"/>
      <c r="PWE556" s="154"/>
      <c r="PWF556" s="154"/>
      <c r="PWG556" s="154"/>
      <c r="PWH556" s="154"/>
      <c r="PWI556" s="154"/>
      <c r="PWJ556" s="154"/>
      <c r="PWK556" s="154"/>
      <c r="PWL556" s="154"/>
      <c r="PWM556" s="154"/>
      <c r="PWN556" s="154"/>
      <c r="PWO556" s="154"/>
      <c r="PWP556" s="154"/>
      <c r="PWQ556" s="154"/>
      <c r="PWR556" s="154"/>
      <c r="PWS556" s="154"/>
      <c r="PWT556" s="154"/>
      <c r="PWU556" s="154"/>
      <c r="PWV556" s="154"/>
      <c r="PWW556" s="154"/>
      <c r="PWX556" s="154"/>
      <c r="PWY556" s="154"/>
      <c r="PWZ556" s="154"/>
      <c r="PXA556" s="154"/>
      <c r="PXB556" s="154"/>
      <c r="PXC556" s="154"/>
      <c r="PXD556" s="154"/>
      <c r="PXE556" s="154"/>
      <c r="PXF556" s="154"/>
      <c r="PXG556" s="154"/>
      <c r="PXH556" s="154"/>
      <c r="PXI556" s="154"/>
      <c r="PXJ556" s="154"/>
      <c r="PXK556" s="154"/>
      <c r="PXL556" s="154"/>
      <c r="PXM556" s="154"/>
      <c r="PXN556" s="154"/>
      <c r="PXO556" s="154"/>
      <c r="PXP556" s="154"/>
      <c r="PXQ556" s="154"/>
      <c r="PXR556" s="154"/>
      <c r="PXS556" s="154"/>
      <c r="PXT556" s="154"/>
      <c r="PXU556" s="154"/>
      <c r="PXV556" s="154"/>
      <c r="PXW556" s="154"/>
      <c r="PXX556" s="154"/>
      <c r="PXY556" s="154"/>
      <c r="PXZ556" s="154"/>
      <c r="PYA556" s="154"/>
      <c r="PYB556" s="154"/>
      <c r="PYC556" s="154"/>
      <c r="PYD556" s="154"/>
      <c r="PYE556" s="154"/>
      <c r="PYF556" s="154"/>
      <c r="PYG556" s="154"/>
      <c r="PYH556" s="154"/>
      <c r="PYI556" s="154"/>
      <c r="PYJ556" s="154"/>
      <c r="PYK556" s="154"/>
      <c r="PYL556" s="154"/>
      <c r="PYM556" s="154"/>
      <c r="PYN556" s="154"/>
      <c r="PYO556" s="154"/>
      <c r="PYP556" s="154"/>
      <c r="PYQ556" s="154"/>
      <c r="PYR556" s="154"/>
      <c r="PYS556" s="154"/>
      <c r="PYT556" s="154"/>
      <c r="PYU556" s="154"/>
      <c r="PYV556" s="154"/>
      <c r="PYW556" s="154"/>
      <c r="PYX556" s="154"/>
      <c r="PYY556" s="154"/>
      <c r="PYZ556" s="154"/>
      <c r="PZA556" s="154"/>
      <c r="PZB556" s="154"/>
      <c r="PZC556" s="154"/>
      <c r="PZD556" s="154"/>
      <c r="PZE556" s="154"/>
      <c r="PZF556" s="154"/>
      <c r="PZG556" s="154"/>
      <c r="PZH556" s="154"/>
      <c r="PZI556" s="154"/>
      <c r="PZJ556" s="154"/>
      <c r="PZK556" s="154"/>
      <c r="PZL556" s="154"/>
      <c r="PZM556" s="154"/>
      <c r="PZN556" s="154"/>
      <c r="PZO556" s="154"/>
      <c r="PZP556" s="154"/>
      <c r="PZQ556" s="154"/>
      <c r="PZR556" s="154"/>
      <c r="PZS556" s="154"/>
      <c r="PZT556" s="154"/>
      <c r="PZU556" s="154"/>
      <c r="PZV556" s="154"/>
      <c r="PZW556" s="154"/>
      <c r="PZX556" s="154"/>
      <c r="PZY556" s="154"/>
      <c r="PZZ556" s="154"/>
      <c r="QAA556" s="154"/>
      <c r="QAB556" s="154"/>
      <c r="QAC556" s="154"/>
      <c r="QAD556" s="154"/>
      <c r="QAE556" s="154"/>
      <c r="QAF556" s="154"/>
      <c r="QAG556" s="154"/>
      <c r="QAH556" s="154"/>
      <c r="QAI556" s="154"/>
      <c r="QAJ556" s="154"/>
      <c r="QAK556" s="154"/>
      <c r="QAL556" s="154"/>
      <c r="QAM556" s="154"/>
      <c r="QAN556" s="154"/>
      <c r="QAO556" s="154"/>
      <c r="QAP556" s="154"/>
      <c r="QAQ556" s="154"/>
      <c r="QAR556" s="154"/>
      <c r="QAS556" s="154"/>
      <c r="QAT556" s="154"/>
      <c r="QAU556" s="154"/>
      <c r="QAV556" s="154"/>
      <c r="QAW556" s="154"/>
      <c r="QAX556" s="154"/>
      <c r="QAY556" s="154"/>
      <c r="QAZ556" s="154"/>
      <c r="QBA556" s="154"/>
      <c r="QBB556" s="154"/>
      <c r="QBC556" s="154"/>
      <c r="QBD556" s="154"/>
      <c r="QBE556" s="154"/>
      <c r="QBF556" s="154"/>
      <c r="QBG556" s="154"/>
      <c r="QBH556" s="154"/>
      <c r="QBI556" s="154"/>
      <c r="QBJ556" s="154"/>
      <c r="QBK556" s="154"/>
      <c r="QBL556" s="154"/>
      <c r="QBM556" s="154"/>
      <c r="QBN556" s="154"/>
      <c r="QBO556" s="154"/>
      <c r="QBP556" s="154"/>
      <c r="QBQ556" s="154"/>
      <c r="QBR556" s="154"/>
      <c r="QBS556" s="154"/>
      <c r="QBT556" s="154"/>
      <c r="QBU556" s="154"/>
      <c r="QBV556" s="154"/>
      <c r="QBW556" s="154"/>
      <c r="QBX556" s="154"/>
      <c r="QBY556" s="154"/>
      <c r="QBZ556" s="154"/>
      <c r="QCA556" s="154"/>
      <c r="QCB556" s="154"/>
      <c r="QCC556" s="154"/>
      <c r="QCD556" s="154"/>
      <c r="QCE556" s="154"/>
      <c r="QCF556" s="154"/>
      <c r="QCG556" s="154"/>
      <c r="QCH556" s="154"/>
      <c r="QCI556" s="154"/>
      <c r="QCJ556" s="154"/>
      <c r="QCK556" s="154"/>
      <c r="QCL556" s="154"/>
      <c r="QCM556" s="154"/>
      <c r="QCN556" s="154"/>
      <c r="QCO556" s="154"/>
      <c r="QCP556" s="154"/>
      <c r="QCQ556" s="154"/>
      <c r="QCR556" s="154"/>
      <c r="QCS556" s="154"/>
      <c r="QCT556" s="154"/>
      <c r="QCU556" s="154"/>
      <c r="QCV556" s="154"/>
      <c r="QCW556" s="154"/>
      <c r="QCX556" s="154"/>
      <c r="QCY556" s="154"/>
      <c r="QCZ556" s="154"/>
      <c r="QDA556" s="154"/>
      <c r="QDB556" s="154"/>
      <c r="QDC556" s="154"/>
      <c r="QDD556" s="154"/>
      <c r="QDE556" s="154"/>
      <c r="QDF556" s="154"/>
      <c r="QDG556" s="154"/>
      <c r="QDH556" s="154"/>
      <c r="QDI556" s="154"/>
      <c r="QDJ556" s="154"/>
      <c r="QDK556" s="154"/>
      <c r="QDL556" s="154"/>
      <c r="QDM556" s="154"/>
      <c r="QDN556" s="154"/>
      <c r="QDO556" s="154"/>
      <c r="QDP556" s="154"/>
      <c r="QDQ556" s="154"/>
      <c r="QDR556" s="154"/>
      <c r="QDS556" s="154"/>
      <c r="QDT556" s="154"/>
      <c r="QDU556" s="154"/>
      <c r="QDV556" s="154"/>
      <c r="QDW556" s="154"/>
      <c r="QDX556" s="154"/>
      <c r="QDY556" s="154"/>
      <c r="QDZ556" s="154"/>
      <c r="QEA556" s="154"/>
      <c r="QEB556" s="154"/>
      <c r="QEC556" s="154"/>
      <c r="QED556" s="154"/>
      <c r="QEE556" s="154"/>
      <c r="QEF556" s="154"/>
      <c r="QEG556" s="154"/>
      <c r="QEH556" s="154"/>
      <c r="QEI556" s="154"/>
      <c r="QEJ556" s="154"/>
      <c r="QEK556" s="154"/>
      <c r="QEL556" s="154"/>
      <c r="QEM556" s="154"/>
      <c r="QEN556" s="154"/>
      <c r="QEO556" s="154"/>
      <c r="QEP556" s="154"/>
      <c r="QEQ556" s="154"/>
      <c r="QER556" s="154"/>
      <c r="QES556" s="154"/>
      <c r="QET556" s="154"/>
      <c r="QEU556" s="154"/>
      <c r="QEV556" s="154"/>
      <c r="QEW556" s="154"/>
      <c r="QEX556" s="154"/>
      <c r="QEY556" s="154"/>
      <c r="QEZ556" s="154"/>
      <c r="QFA556" s="154"/>
      <c r="QFB556" s="154"/>
      <c r="QFC556" s="154"/>
      <c r="QFD556" s="154"/>
      <c r="QFE556" s="154"/>
      <c r="QFF556" s="154"/>
      <c r="QFG556" s="154"/>
      <c r="QFH556" s="154"/>
      <c r="QFI556" s="154"/>
      <c r="QFJ556" s="154"/>
      <c r="QFK556" s="154"/>
      <c r="QFL556" s="154"/>
      <c r="QFM556" s="154"/>
      <c r="QFN556" s="154"/>
      <c r="QFO556" s="154"/>
      <c r="QFP556" s="154"/>
      <c r="QFQ556" s="154"/>
      <c r="QFR556" s="154"/>
      <c r="QFS556" s="154"/>
      <c r="QFT556" s="154"/>
      <c r="QFU556" s="154"/>
      <c r="QFV556" s="154"/>
      <c r="QFW556" s="154"/>
      <c r="QFX556" s="154"/>
      <c r="QFY556" s="154"/>
      <c r="QFZ556" s="154"/>
      <c r="QGA556" s="154"/>
      <c r="QGB556" s="154"/>
      <c r="QGC556" s="154"/>
      <c r="QGD556" s="154"/>
      <c r="QGE556" s="154"/>
      <c r="QGF556" s="154"/>
      <c r="QGG556" s="154"/>
      <c r="QGH556" s="154"/>
      <c r="QGI556" s="154"/>
      <c r="QGJ556" s="154"/>
      <c r="QGK556" s="154"/>
      <c r="QGL556" s="154"/>
      <c r="QGM556" s="154"/>
      <c r="QGN556" s="154"/>
      <c r="QGO556" s="154"/>
      <c r="QGP556" s="154"/>
      <c r="QGQ556" s="154"/>
      <c r="QGR556" s="154"/>
      <c r="QGS556" s="154"/>
      <c r="QGT556" s="154"/>
      <c r="QGU556" s="154"/>
      <c r="QGV556" s="154"/>
      <c r="QGW556" s="154"/>
      <c r="QGX556" s="154"/>
      <c r="QGY556" s="154"/>
      <c r="QGZ556" s="154"/>
      <c r="QHA556" s="154"/>
      <c r="QHB556" s="154"/>
      <c r="QHC556" s="154"/>
      <c r="QHD556" s="154"/>
      <c r="QHE556" s="154"/>
      <c r="QHF556" s="154"/>
      <c r="QHG556" s="154"/>
      <c r="QHH556" s="154"/>
      <c r="QHI556" s="154"/>
      <c r="QHJ556" s="154"/>
      <c r="QHK556" s="154"/>
      <c r="QHL556" s="154"/>
      <c r="QHM556" s="154"/>
      <c r="QHN556" s="154"/>
      <c r="QHO556" s="154"/>
      <c r="QHP556" s="154"/>
      <c r="QHQ556" s="154"/>
      <c r="QHR556" s="154"/>
      <c r="QHS556" s="154"/>
      <c r="QHT556" s="154"/>
      <c r="QHU556" s="154"/>
      <c r="QHV556" s="154"/>
      <c r="QHW556" s="154"/>
      <c r="QHX556" s="154"/>
      <c r="QHY556" s="154"/>
      <c r="QHZ556" s="154"/>
      <c r="QIA556" s="154"/>
      <c r="QIB556" s="154"/>
      <c r="QIC556" s="154"/>
      <c r="QID556" s="154"/>
      <c r="QIE556" s="154"/>
      <c r="QIF556" s="154"/>
      <c r="QIG556" s="154"/>
      <c r="QIH556" s="154"/>
      <c r="QII556" s="154"/>
      <c r="QIJ556" s="154"/>
      <c r="QIK556" s="154"/>
      <c r="QIL556" s="154"/>
      <c r="QIM556" s="154"/>
      <c r="QIN556" s="154"/>
      <c r="QIO556" s="154"/>
      <c r="QIP556" s="154"/>
      <c r="QIQ556" s="154"/>
      <c r="QIR556" s="154"/>
      <c r="QIS556" s="154"/>
      <c r="QIT556" s="154"/>
      <c r="QIU556" s="154"/>
      <c r="QIV556" s="154"/>
      <c r="QIW556" s="154"/>
      <c r="QIX556" s="154"/>
      <c r="QIY556" s="154"/>
      <c r="QIZ556" s="154"/>
      <c r="QJA556" s="154"/>
      <c r="QJB556" s="154"/>
      <c r="QJC556" s="154"/>
      <c r="QJD556" s="154"/>
      <c r="QJE556" s="154"/>
      <c r="QJF556" s="154"/>
      <c r="QJG556" s="154"/>
      <c r="QJH556" s="154"/>
      <c r="QJI556" s="154"/>
      <c r="QJJ556" s="154"/>
      <c r="QJK556" s="154"/>
      <c r="QJL556" s="154"/>
      <c r="QJM556" s="154"/>
      <c r="QJN556" s="154"/>
      <c r="QJO556" s="154"/>
      <c r="QJP556" s="154"/>
      <c r="QJQ556" s="154"/>
      <c r="QJR556" s="154"/>
      <c r="QJS556" s="154"/>
      <c r="QJT556" s="154"/>
      <c r="QJU556" s="154"/>
      <c r="QJV556" s="154"/>
      <c r="QJW556" s="154"/>
      <c r="QJX556" s="154"/>
      <c r="QJY556" s="154"/>
      <c r="QJZ556" s="154"/>
      <c r="QKA556" s="154"/>
      <c r="QKB556" s="154"/>
      <c r="QKC556" s="154"/>
      <c r="QKD556" s="154"/>
      <c r="QKE556" s="154"/>
      <c r="QKF556" s="154"/>
      <c r="QKG556" s="154"/>
      <c r="QKH556" s="154"/>
      <c r="QKI556" s="154"/>
      <c r="QKJ556" s="154"/>
      <c r="QKK556" s="154"/>
      <c r="QKL556" s="154"/>
      <c r="QKM556" s="154"/>
      <c r="QKN556" s="154"/>
      <c r="QKO556" s="154"/>
      <c r="QKP556" s="154"/>
      <c r="QKQ556" s="154"/>
      <c r="QKR556" s="154"/>
      <c r="QKS556" s="154"/>
      <c r="QKT556" s="154"/>
      <c r="QKU556" s="154"/>
      <c r="QKV556" s="154"/>
      <c r="QKW556" s="154"/>
      <c r="QKX556" s="154"/>
      <c r="QKY556" s="154"/>
      <c r="QKZ556" s="154"/>
      <c r="QLA556" s="154"/>
      <c r="QLB556" s="154"/>
      <c r="QLC556" s="154"/>
      <c r="QLD556" s="154"/>
      <c r="QLE556" s="154"/>
      <c r="QLF556" s="154"/>
      <c r="QLG556" s="154"/>
      <c r="QLH556" s="154"/>
      <c r="QLI556" s="154"/>
      <c r="QLJ556" s="154"/>
      <c r="QLK556" s="154"/>
      <c r="QLL556" s="154"/>
      <c r="QLM556" s="154"/>
      <c r="QLN556" s="154"/>
      <c r="QLO556" s="154"/>
      <c r="QLP556" s="154"/>
      <c r="QLQ556" s="154"/>
      <c r="QLR556" s="154"/>
      <c r="QLS556" s="154"/>
      <c r="QLT556" s="154"/>
      <c r="QLU556" s="154"/>
      <c r="QLV556" s="154"/>
      <c r="QLW556" s="154"/>
      <c r="QLX556" s="154"/>
      <c r="QLY556" s="154"/>
      <c r="QLZ556" s="154"/>
      <c r="QMA556" s="154"/>
      <c r="QMB556" s="154"/>
      <c r="QMC556" s="154"/>
      <c r="QMD556" s="154"/>
      <c r="QME556" s="154"/>
      <c r="QMF556" s="154"/>
      <c r="QMG556" s="154"/>
      <c r="QMH556" s="154"/>
      <c r="QMI556" s="154"/>
      <c r="QMJ556" s="154"/>
      <c r="QMK556" s="154"/>
      <c r="QML556" s="154"/>
      <c r="QMM556" s="154"/>
      <c r="QMN556" s="154"/>
      <c r="QMO556" s="154"/>
      <c r="QMP556" s="154"/>
      <c r="QMQ556" s="154"/>
      <c r="QMR556" s="154"/>
      <c r="QMS556" s="154"/>
      <c r="QMT556" s="154"/>
      <c r="QMU556" s="154"/>
      <c r="QMV556" s="154"/>
      <c r="QMW556" s="154"/>
      <c r="QMX556" s="154"/>
      <c r="QMY556" s="154"/>
      <c r="QMZ556" s="154"/>
      <c r="QNA556" s="154"/>
      <c r="QNB556" s="154"/>
      <c r="QNC556" s="154"/>
      <c r="QND556" s="154"/>
      <c r="QNE556" s="154"/>
      <c r="QNF556" s="154"/>
      <c r="QNG556" s="154"/>
      <c r="QNH556" s="154"/>
      <c r="QNI556" s="154"/>
      <c r="QNJ556" s="154"/>
      <c r="QNK556" s="154"/>
      <c r="QNL556" s="154"/>
      <c r="QNM556" s="154"/>
      <c r="QNN556" s="154"/>
      <c r="QNO556" s="154"/>
      <c r="QNP556" s="154"/>
      <c r="QNQ556" s="154"/>
      <c r="QNR556" s="154"/>
      <c r="QNS556" s="154"/>
      <c r="QNT556" s="154"/>
      <c r="QNU556" s="154"/>
      <c r="QNV556" s="154"/>
      <c r="QNW556" s="154"/>
      <c r="QNX556" s="154"/>
      <c r="QNY556" s="154"/>
      <c r="QNZ556" s="154"/>
      <c r="QOA556" s="154"/>
      <c r="QOB556" s="154"/>
      <c r="QOC556" s="154"/>
      <c r="QOD556" s="154"/>
      <c r="QOE556" s="154"/>
      <c r="QOF556" s="154"/>
      <c r="QOG556" s="154"/>
      <c r="QOH556" s="154"/>
      <c r="QOI556" s="154"/>
      <c r="QOJ556" s="154"/>
      <c r="QOK556" s="154"/>
      <c r="QOL556" s="154"/>
      <c r="QOM556" s="154"/>
      <c r="QON556" s="154"/>
      <c r="QOO556" s="154"/>
      <c r="QOP556" s="154"/>
      <c r="QOQ556" s="154"/>
      <c r="QOR556" s="154"/>
      <c r="QOS556" s="154"/>
      <c r="QOT556" s="154"/>
      <c r="QOU556" s="154"/>
      <c r="QOV556" s="154"/>
      <c r="QOW556" s="154"/>
      <c r="QOX556" s="154"/>
      <c r="QOY556" s="154"/>
      <c r="QOZ556" s="154"/>
      <c r="QPA556" s="154"/>
      <c r="QPB556" s="154"/>
      <c r="QPC556" s="154"/>
      <c r="QPD556" s="154"/>
      <c r="QPE556" s="154"/>
      <c r="QPF556" s="154"/>
      <c r="QPG556" s="154"/>
      <c r="QPH556" s="154"/>
      <c r="QPI556" s="154"/>
      <c r="QPJ556" s="154"/>
      <c r="QPK556" s="154"/>
      <c r="QPL556" s="154"/>
      <c r="QPM556" s="154"/>
      <c r="QPN556" s="154"/>
      <c r="QPO556" s="154"/>
      <c r="QPP556" s="154"/>
      <c r="QPQ556" s="154"/>
      <c r="QPR556" s="154"/>
      <c r="QPS556" s="154"/>
      <c r="QPT556" s="154"/>
      <c r="QPU556" s="154"/>
      <c r="QPV556" s="154"/>
      <c r="QPW556" s="154"/>
      <c r="QPX556" s="154"/>
      <c r="QPY556" s="154"/>
      <c r="QPZ556" s="154"/>
      <c r="QQA556" s="154"/>
      <c r="QQB556" s="154"/>
      <c r="QQC556" s="154"/>
      <c r="QQD556" s="154"/>
      <c r="QQE556" s="154"/>
      <c r="QQF556" s="154"/>
      <c r="QQG556" s="154"/>
      <c r="QQH556" s="154"/>
      <c r="QQI556" s="154"/>
      <c r="QQJ556" s="154"/>
      <c r="QQK556" s="154"/>
      <c r="QQL556" s="154"/>
      <c r="QQM556" s="154"/>
      <c r="QQN556" s="154"/>
      <c r="QQO556" s="154"/>
      <c r="QQP556" s="154"/>
      <c r="QQQ556" s="154"/>
      <c r="QQR556" s="154"/>
      <c r="QQS556" s="154"/>
      <c r="QQT556" s="154"/>
      <c r="QQU556" s="154"/>
      <c r="QQV556" s="154"/>
      <c r="QQW556" s="154"/>
      <c r="QQX556" s="154"/>
      <c r="QQY556" s="154"/>
      <c r="QQZ556" s="154"/>
      <c r="QRA556" s="154"/>
      <c r="QRB556" s="154"/>
      <c r="QRC556" s="154"/>
      <c r="QRD556" s="154"/>
      <c r="QRE556" s="154"/>
      <c r="QRF556" s="154"/>
      <c r="QRG556" s="154"/>
      <c r="QRH556" s="154"/>
      <c r="QRI556" s="154"/>
      <c r="QRJ556" s="154"/>
      <c r="QRK556" s="154"/>
      <c r="QRL556" s="154"/>
      <c r="QRM556" s="154"/>
      <c r="QRN556" s="154"/>
      <c r="QRO556" s="154"/>
      <c r="QRP556" s="154"/>
      <c r="QRQ556" s="154"/>
      <c r="QRR556" s="154"/>
      <c r="QRS556" s="154"/>
      <c r="QRT556" s="154"/>
      <c r="QRU556" s="154"/>
      <c r="QRV556" s="154"/>
      <c r="QRW556" s="154"/>
      <c r="QRX556" s="154"/>
      <c r="QRY556" s="154"/>
      <c r="QRZ556" s="154"/>
      <c r="QSA556" s="154"/>
      <c r="QSB556" s="154"/>
      <c r="QSC556" s="154"/>
      <c r="QSD556" s="154"/>
      <c r="QSE556" s="154"/>
      <c r="QSF556" s="154"/>
      <c r="QSG556" s="154"/>
      <c r="QSH556" s="154"/>
      <c r="QSI556" s="154"/>
      <c r="QSJ556" s="154"/>
      <c r="QSK556" s="154"/>
      <c r="QSL556" s="154"/>
      <c r="QSM556" s="154"/>
      <c r="QSN556" s="154"/>
      <c r="QSO556" s="154"/>
      <c r="QSP556" s="154"/>
      <c r="QSQ556" s="154"/>
      <c r="QSR556" s="154"/>
      <c r="QSS556" s="154"/>
      <c r="QST556" s="154"/>
      <c r="QSU556" s="154"/>
      <c r="QSV556" s="154"/>
      <c r="QSW556" s="154"/>
      <c r="QSX556" s="154"/>
      <c r="QSY556" s="154"/>
      <c r="QSZ556" s="154"/>
      <c r="QTA556" s="154"/>
      <c r="QTB556" s="154"/>
      <c r="QTC556" s="154"/>
      <c r="QTD556" s="154"/>
      <c r="QTE556" s="154"/>
      <c r="QTF556" s="154"/>
      <c r="QTG556" s="154"/>
      <c r="QTH556" s="154"/>
      <c r="QTI556" s="154"/>
      <c r="QTJ556" s="154"/>
      <c r="QTK556" s="154"/>
      <c r="QTL556" s="154"/>
      <c r="QTM556" s="154"/>
      <c r="QTN556" s="154"/>
      <c r="QTO556" s="154"/>
      <c r="QTP556" s="154"/>
      <c r="QTQ556" s="154"/>
      <c r="QTR556" s="154"/>
      <c r="QTS556" s="154"/>
      <c r="QTT556" s="154"/>
      <c r="QTU556" s="154"/>
      <c r="QTV556" s="154"/>
      <c r="QTW556" s="154"/>
      <c r="QTX556" s="154"/>
      <c r="QTY556" s="154"/>
      <c r="QTZ556" s="154"/>
      <c r="QUA556" s="154"/>
      <c r="QUB556" s="154"/>
      <c r="QUC556" s="154"/>
      <c r="QUD556" s="154"/>
      <c r="QUE556" s="154"/>
      <c r="QUF556" s="154"/>
      <c r="QUG556" s="154"/>
      <c r="QUH556" s="154"/>
      <c r="QUI556" s="154"/>
      <c r="QUJ556" s="154"/>
      <c r="QUK556" s="154"/>
      <c r="QUL556" s="154"/>
      <c r="QUM556" s="154"/>
      <c r="QUN556" s="154"/>
      <c r="QUO556" s="154"/>
      <c r="QUP556" s="154"/>
      <c r="QUQ556" s="154"/>
      <c r="QUR556" s="154"/>
      <c r="QUS556" s="154"/>
      <c r="QUT556" s="154"/>
      <c r="QUU556" s="154"/>
      <c r="QUV556" s="154"/>
      <c r="QUW556" s="154"/>
      <c r="QUX556" s="154"/>
      <c r="QUY556" s="154"/>
      <c r="QUZ556" s="154"/>
      <c r="QVA556" s="154"/>
      <c r="QVB556" s="154"/>
      <c r="QVC556" s="154"/>
      <c r="QVD556" s="154"/>
      <c r="QVE556" s="154"/>
      <c r="QVF556" s="154"/>
      <c r="QVG556" s="154"/>
      <c r="QVH556" s="154"/>
      <c r="QVI556" s="154"/>
      <c r="QVJ556" s="154"/>
      <c r="QVK556" s="154"/>
      <c r="QVL556" s="154"/>
      <c r="QVM556" s="154"/>
      <c r="QVN556" s="154"/>
      <c r="QVO556" s="154"/>
      <c r="QVP556" s="154"/>
      <c r="QVQ556" s="154"/>
      <c r="QVR556" s="154"/>
      <c r="QVS556" s="154"/>
      <c r="QVT556" s="154"/>
      <c r="QVU556" s="154"/>
      <c r="QVV556" s="154"/>
      <c r="QVW556" s="154"/>
      <c r="QVX556" s="154"/>
      <c r="QVY556" s="154"/>
      <c r="QVZ556" s="154"/>
      <c r="QWA556" s="154"/>
      <c r="QWB556" s="154"/>
      <c r="QWC556" s="154"/>
      <c r="QWD556" s="154"/>
      <c r="QWE556" s="154"/>
      <c r="QWF556" s="154"/>
      <c r="QWG556" s="154"/>
      <c r="QWH556" s="154"/>
      <c r="QWI556" s="154"/>
      <c r="QWJ556" s="154"/>
      <c r="QWK556" s="154"/>
      <c r="QWL556" s="154"/>
      <c r="QWM556" s="154"/>
      <c r="QWN556" s="154"/>
      <c r="QWO556" s="154"/>
      <c r="QWP556" s="154"/>
      <c r="QWQ556" s="154"/>
      <c r="QWR556" s="154"/>
      <c r="QWS556" s="154"/>
      <c r="QWT556" s="154"/>
      <c r="QWU556" s="154"/>
      <c r="QWV556" s="154"/>
      <c r="QWW556" s="154"/>
      <c r="QWX556" s="154"/>
      <c r="QWY556" s="154"/>
      <c r="QWZ556" s="154"/>
      <c r="QXA556" s="154"/>
      <c r="QXB556" s="154"/>
      <c r="QXC556" s="154"/>
      <c r="QXD556" s="154"/>
      <c r="QXE556" s="154"/>
      <c r="QXF556" s="154"/>
      <c r="QXG556" s="154"/>
      <c r="QXH556" s="154"/>
      <c r="QXI556" s="154"/>
      <c r="QXJ556" s="154"/>
      <c r="QXK556" s="154"/>
      <c r="QXL556" s="154"/>
      <c r="QXM556" s="154"/>
      <c r="QXN556" s="154"/>
      <c r="QXO556" s="154"/>
      <c r="QXP556" s="154"/>
      <c r="QXQ556" s="154"/>
      <c r="QXR556" s="154"/>
      <c r="QXS556" s="154"/>
      <c r="QXT556" s="154"/>
      <c r="QXU556" s="154"/>
      <c r="QXV556" s="154"/>
      <c r="QXW556" s="154"/>
      <c r="QXX556" s="154"/>
      <c r="QXY556" s="154"/>
      <c r="QXZ556" s="154"/>
      <c r="QYA556" s="154"/>
      <c r="QYB556" s="154"/>
      <c r="QYC556" s="154"/>
      <c r="QYD556" s="154"/>
      <c r="QYE556" s="154"/>
      <c r="QYF556" s="154"/>
      <c r="QYG556" s="154"/>
      <c r="QYH556" s="154"/>
      <c r="QYI556" s="154"/>
      <c r="QYJ556" s="154"/>
      <c r="QYK556" s="154"/>
      <c r="QYL556" s="154"/>
      <c r="QYM556" s="154"/>
      <c r="QYN556" s="154"/>
      <c r="QYO556" s="154"/>
      <c r="QYP556" s="154"/>
      <c r="QYQ556" s="154"/>
      <c r="QYR556" s="154"/>
      <c r="QYS556" s="154"/>
      <c r="QYT556" s="154"/>
      <c r="QYU556" s="154"/>
      <c r="QYV556" s="154"/>
      <c r="QYW556" s="154"/>
      <c r="QYX556" s="154"/>
      <c r="QYY556" s="154"/>
      <c r="QYZ556" s="154"/>
      <c r="QZA556" s="154"/>
      <c r="QZB556" s="154"/>
      <c r="QZC556" s="154"/>
      <c r="QZD556" s="154"/>
      <c r="QZE556" s="154"/>
      <c r="QZF556" s="154"/>
      <c r="QZG556" s="154"/>
      <c r="QZH556" s="154"/>
      <c r="QZI556" s="154"/>
      <c r="QZJ556" s="154"/>
      <c r="QZK556" s="154"/>
      <c r="QZL556" s="154"/>
      <c r="QZM556" s="154"/>
      <c r="QZN556" s="154"/>
      <c r="QZO556" s="154"/>
      <c r="QZP556" s="154"/>
      <c r="QZQ556" s="154"/>
      <c r="QZR556" s="154"/>
      <c r="QZS556" s="154"/>
      <c r="QZT556" s="154"/>
      <c r="QZU556" s="154"/>
      <c r="QZV556" s="154"/>
      <c r="QZW556" s="154"/>
      <c r="QZX556" s="154"/>
      <c r="QZY556" s="154"/>
      <c r="QZZ556" s="154"/>
      <c r="RAA556" s="154"/>
      <c r="RAB556" s="154"/>
      <c r="RAC556" s="154"/>
      <c r="RAD556" s="154"/>
      <c r="RAE556" s="154"/>
      <c r="RAF556" s="154"/>
      <c r="RAG556" s="154"/>
      <c r="RAH556" s="154"/>
      <c r="RAI556" s="154"/>
      <c r="RAJ556" s="154"/>
      <c r="RAK556" s="154"/>
      <c r="RAL556" s="154"/>
      <c r="RAM556" s="154"/>
      <c r="RAN556" s="154"/>
      <c r="RAO556" s="154"/>
      <c r="RAP556" s="154"/>
      <c r="RAQ556" s="154"/>
      <c r="RAR556" s="154"/>
      <c r="RAS556" s="154"/>
      <c r="RAT556" s="154"/>
      <c r="RAU556" s="154"/>
      <c r="RAV556" s="154"/>
      <c r="RAW556" s="154"/>
      <c r="RAX556" s="154"/>
      <c r="RAY556" s="154"/>
      <c r="RAZ556" s="154"/>
      <c r="RBA556" s="154"/>
      <c r="RBB556" s="154"/>
      <c r="RBC556" s="154"/>
      <c r="RBD556" s="154"/>
      <c r="RBE556" s="154"/>
      <c r="RBF556" s="154"/>
      <c r="RBG556" s="154"/>
      <c r="RBH556" s="154"/>
      <c r="RBI556" s="154"/>
      <c r="RBJ556" s="154"/>
      <c r="RBK556" s="154"/>
      <c r="RBL556" s="154"/>
      <c r="RBM556" s="154"/>
      <c r="RBN556" s="154"/>
      <c r="RBO556" s="154"/>
      <c r="RBP556" s="154"/>
      <c r="RBQ556" s="154"/>
      <c r="RBR556" s="154"/>
      <c r="RBS556" s="154"/>
      <c r="RBT556" s="154"/>
      <c r="RBU556" s="154"/>
      <c r="RBV556" s="154"/>
      <c r="RBW556" s="154"/>
      <c r="RBX556" s="154"/>
      <c r="RBY556" s="154"/>
      <c r="RBZ556" s="154"/>
      <c r="RCA556" s="154"/>
      <c r="RCB556" s="154"/>
      <c r="RCC556" s="154"/>
      <c r="RCD556" s="154"/>
      <c r="RCE556" s="154"/>
      <c r="RCF556" s="154"/>
      <c r="RCG556" s="154"/>
      <c r="RCH556" s="154"/>
      <c r="RCI556" s="154"/>
      <c r="RCJ556" s="154"/>
      <c r="RCK556" s="154"/>
      <c r="RCL556" s="154"/>
      <c r="RCM556" s="154"/>
      <c r="RCN556" s="154"/>
      <c r="RCO556" s="154"/>
      <c r="RCP556" s="154"/>
      <c r="RCQ556" s="154"/>
      <c r="RCR556" s="154"/>
      <c r="RCS556" s="154"/>
      <c r="RCT556" s="154"/>
      <c r="RCU556" s="154"/>
      <c r="RCV556" s="154"/>
      <c r="RCW556" s="154"/>
      <c r="RCX556" s="154"/>
      <c r="RCY556" s="154"/>
      <c r="RCZ556" s="154"/>
      <c r="RDA556" s="154"/>
      <c r="RDB556" s="154"/>
      <c r="RDC556" s="154"/>
      <c r="RDD556" s="154"/>
      <c r="RDE556" s="154"/>
      <c r="RDF556" s="154"/>
      <c r="RDG556" s="154"/>
      <c r="RDH556" s="154"/>
      <c r="RDI556" s="154"/>
      <c r="RDJ556" s="154"/>
      <c r="RDK556" s="154"/>
      <c r="RDL556" s="154"/>
      <c r="RDM556" s="154"/>
      <c r="RDN556" s="154"/>
      <c r="RDO556" s="154"/>
      <c r="RDP556" s="154"/>
      <c r="RDQ556" s="154"/>
      <c r="RDR556" s="154"/>
      <c r="RDS556" s="154"/>
      <c r="RDT556" s="154"/>
      <c r="RDU556" s="154"/>
      <c r="RDV556" s="154"/>
      <c r="RDW556" s="154"/>
      <c r="RDX556" s="154"/>
      <c r="RDY556" s="154"/>
      <c r="RDZ556" s="154"/>
      <c r="REA556" s="154"/>
      <c r="REB556" s="154"/>
      <c r="REC556" s="154"/>
      <c r="RED556" s="154"/>
      <c r="REE556" s="154"/>
      <c r="REF556" s="154"/>
      <c r="REG556" s="154"/>
      <c r="REH556" s="154"/>
      <c r="REI556" s="154"/>
      <c r="REJ556" s="154"/>
      <c r="REK556" s="154"/>
      <c r="REL556" s="154"/>
      <c r="REM556" s="154"/>
      <c r="REN556" s="154"/>
      <c r="REO556" s="154"/>
      <c r="REP556" s="154"/>
      <c r="REQ556" s="154"/>
      <c r="RER556" s="154"/>
      <c r="RES556" s="154"/>
      <c r="RET556" s="154"/>
      <c r="REU556" s="154"/>
      <c r="REV556" s="154"/>
      <c r="REW556" s="154"/>
      <c r="REX556" s="154"/>
      <c r="REY556" s="154"/>
      <c r="REZ556" s="154"/>
      <c r="RFA556" s="154"/>
      <c r="RFB556" s="154"/>
      <c r="RFC556" s="154"/>
      <c r="RFD556" s="154"/>
      <c r="RFE556" s="154"/>
      <c r="RFF556" s="154"/>
      <c r="RFG556" s="154"/>
      <c r="RFH556" s="154"/>
      <c r="RFI556" s="154"/>
      <c r="RFJ556" s="154"/>
      <c r="RFK556" s="154"/>
      <c r="RFL556" s="154"/>
      <c r="RFM556" s="154"/>
      <c r="RFN556" s="154"/>
      <c r="RFO556" s="154"/>
      <c r="RFP556" s="154"/>
      <c r="RFQ556" s="154"/>
      <c r="RFR556" s="154"/>
      <c r="RFS556" s="154"/>
      <c r="RFT556" s="154"/>
      <c r="RFU556" s="154"/>
      <c r="RFV556" s="154"/>
      <c r="RFW556" s="154"/>
      <c r="RFX556" s="154"/>
      <c r="RFY556" s="154"/>
      <c r="RFZ556" s="154"/>
      <c r="RGA556" s="154"/>
      <c r="RGB556" s="154"/>
      <c r="RGC556" s="154"/>
      <c r="RGD556" s="154"/>
      <c r="RGE556" s="154"/>
      <c r="RGF556" s="154"/>
      <c r="RGG556" s="154"/>
      <c r="RGH556" s="154"/>
      <c r="RGI556" s="154"/>
      <c r="RGJ556" s="154"/>
      <c r="RGK556" s="154"/>
      <c r="RGL556" s="154"/>
      <c r="RGM556" s="154"/>
      <c r="RGN556" s="154"/>
      <c r="RGO556" s="154"/>
      <c r="RGP556" s="154"/>
      <c r="RGQ556" s="154"/>
      <c r="RGR556" s="154"/>
      <c r="RGS556" s="154"/>
      <c r="RGT556" s="154"/>
      <c r="RGU556" s="154"/>
      <c r="RGV556" s="154"/>
      <c r="RGW556" s="154"/>
      <c r="RGX556" s="154"/>
      <c r="RGY556" s="154"/>
      <c r="RGZ556" s="154"/>
      <c r="RHA556" s="154"/>
      <c r="RHB556" s="154"/>
      <c r="RHC556" s="154"/>
      <c r="RHD556" s="154"/>
      <c r="RHE556" s="154"/>
      <c r="RHF556" s="154"/>
      <c r="RHG556" s="154"/>
      <c r="RHH556" s="154"/>
      <c r="RHI556" s="154"/>
      <c r="RHJ556" s="154"/>
      <c r="RHK556" s="154"/>
      <c r="RHL556" s="154"/>
      <c r="RHM556" s="154"/>
      <c r="RHN556" s="154"/>
      <c r="RHO556" s="154"/>
      <c r="RHP556" s="154"/>
      <c r="RHQ556" s="154"/>
      <c r="RHR556" s="154"/>
      <c r="RHS556" s="154"/>
      <c r="RHT556" s="154"/>
      <c r="RHU556" s="154"/>
      <c r="RHV556" s="154"/>
      <c r="RHW556" s="154"/>
      <c r="RHX556" s="154"/>
      <c r="RHY556" s="154"/>
      <c r="RHZ556" s="154"/>
      <c r="RIA556" s="154"/>
      <c r="RIB556" s="154"/>
      <c r="RIC556" s="154"/>
      <c r="RID556" s="154"/>
      <c r="RIE556" s="154"/>
      <c r="RIF556" s="154"/>
      <c r="RIG556" s="154"/>
      <c r="RIH556" s="154"/>
      <c r="RII556" s="154"/>
      <c r="RIJ556" s="154"/>
      <c r="RIK556" s="154"/>
      <c r="RIL556" s="154"/>
      <c r="RIM556" s="154"/>
      <c r="RIN556" s="154"/>
      <c r="RIO556" s="154"/>
      <c r="RIP556" s="154"/>
      <c r="RIQ556" s="154"/>
      <c r="RIR556" s="154"/>
      <c r="RIS556" s="154"/>
      <c r="RIT556" s="154"/>
      <c r="RIU556" s="154"/>
      <c r="RIV556" s="154"/>
      <c r="RIW556" s="154"/>
      <c r="RIX556" s="154"/>
      <c r="RIY556" s="154"/>
      <c r="RIZ556" s="154"/>
      <c r="RJA556" s="154"/>
      <c r="RJB556" s="154"/>
      <c r="RJC556" s="154"/>
      <c r="RJD556" s="154"/>
      <c r="RJE556" s="154"/>
      <c r="RJF556" s="154"/>
      <c r="RJG556" s="154"/>
      <c r="RJH556" s="154"/>
      <c r="RJI556" s="154"/>
      <c r="RJJ556" s="154"/>
      <c r="RJK556" s="154"/>
      <c r="RJL556" s="154"/>
      <c r="RJM556" s="154"/>
      <c r="RJN556" s="154"/>
      <c r="RJO556" s="154"/>
      <c r="RJP556" s="154"/>
      <c r="RJQ556" s="154"/>
      <c r="RJR556" s="154"/>
      <c r="RJS556" s="154"/>
      <c r="RJT556" s="154"/>
      <c r="RJU556" s="154"/>
      <c r="RJV556" s="154"/>
      <c r="RJW556" s="154"/>
      <c r="RJX556" s="154"/>
      <c r="RJY556" s="154"/>
      <c r="RJZ556" s="154"/>
      <c r="RKA556" s="154"/>
      <c r="RKB556" s="154"/>
      <c r="RKC556" s="154"/>
      <c r="RKD556" s="154"/>
      <c r="RKE556" s="154"/>
      <c r="RKF556" s="154"/>
      <c r="RKG556" s="154"/>
      <c r="RKH556" s="154"/>
      <c r="RKI556" s="154"/>
      <c r="RKJ556" s="154"/>
      <c r="RKK556" s="154"/>
      <c r="RKL556" s="154"/>
      <c r="RKM556" s="154"/>
      <c r="RKN556" s="154"/>
      <c r="RKO556" s="154"/>
      <c r="RKP556" s="154"/>
      <c r="RKQ556" s="154"/>
      <c r="RKR556" s="154"/>
      <c r="RKS556" s="154"/>
      <c r="RKT556" s="154"/>
      <c r="RKU556" s="154"/>
      <c r="RKV556" s="154"/>
      <c r="RKW556" s="154"/>
      <c r="RKX556" s="154"/>
      <c r="RKY556" s="154"/>
      <c r="RKZ556" s="154"/>
      <c r="RLA556" s="154"/>
      <c r="RLB556" s="154"/>
      <c r="RLC556" s="154"/>
      <c r="RLD556" s="154"/>
      <c r="RLE556" s="154"/>
      <c r="RLF556" s="154"/>
      <c r="RLG556" s="154"/>
      <c r="RLH556" s="154"/>
      <c r="RLI556" s="154"/>
      <c r="RLJ556" s="154"/>
      <c r="RLK556" s="154"/>
      <c r="RLL556" s="154"/>
      <c r="RLM556" s="154"/>
      <c r="RLN556" s="154"/>
      <c r="RLO556" s="154"/>
      <c r="RLP556" s="154"/>
      <c r="RLQ556" s="154"/>
      <c r="RLR556" s="154"/>
      <c r="RLS556" s="154"/>
      <c r="RLT556" s="154"/>
      <c r="RLU556" s="154"/>
      <c r="RLV556" s="154"/>
      <c r="RLW556" s="154"/>
      <c r="RLX556" s="154"/>
      <c r="RLY556" s="154"/>
      <c r="RLZ556" s="154"/>
      <c r="RMA556" s="154"/>
      <c r="RMB556" s="154"/>
      <c r="RMC556" s="154"/>
      <c r="RMD556" s="154"/>
      <c r="RME556" s="154"/>
      <c r="RMF556" s="154"/>
      <c r="RMG556" s="154"/>
      <c r="RMH556" s="154"/>
      <c r="RMI556" s="154"/>
      <c r="RMJ556" s="154"/>
      <c r="RMK556" s="154"/>
      <c r="RML556" s="154"/>
      <c r="RMM556" s="154"/>
      <c r="RMN556" s="154"/>
      <c r="RMO556" s="154"/>
      <c r="RMP556" s="154"/>
      <c r="RMQ556" s="154"/>
      <c r="RMR556" s="154"/>
      <c r="RMS556" s="154"/>
      <c r="RMT556" s="154"/>
      <c r="RMU556" s="154"/>
      <c r="RMV556" s="154"/>
      <c r="RMW556" s="154"/>
      <c r="RMX556" s="154"/>
      <c r="RMY556" s="154"/>
      <c r="RMZ556" s="154"/>
      <c r="RNA556" s="154"/>
      <c r="RNB556" s="154"/>
      <c r="RNC556" s="154"/>
      <c r="RND556" s="154"/>
      <c r="RNE556" s="154"/>
      <c r="RNF556" s="154"/>
      <c r="RNG556" s="154"/>
      <c r="RNH556" s="154"/>
      <c r="RNI556" s="154"/>
      <c r="RNJ556" s="154"/>
      <c r="RNK556" s="154"/>
      <c r="RNL556" s="154"/>
      <c r="RNM556" s="154"/>
      <c r="RNN556" s="154"/>
      <c r="RNO556" s="154"/>
      <c r="RNP556" s="154"/>
      <c r="RNQ556" s="154"/>
      <c r="RNR556" s="154"/>
      <c r="RNS556" s="154"/>
      <c r="RNT556" s="154"/>
      <c r="RNU556" s="154"/>
      <c r="RNV556" s="154"/>
      <c r="RNW556" s="154"/>
      <c r="RNX556" s="154"/>
      <c r="RNY556" s="154"/>
      <c r="RNZ556" s="154"/>
      <c r="ROA556" s="154"/>
      <c r="ROB556" s="154"/>
      <c r="ROC556" s="154"/>
      <c r="ROD556" s="154"/>
      <c r="ROE556" s="154"/>
      <c r="ROF556" s="154"/>
      <c r="ROG556" s="154"/>
      <c r="ROH556" s="154"/>
      <c r="ROI556" s="154"/>
      <c r="ROJ556" s="154"/>
      <c r="ROK556" s="154"/>
      <c r="ROL556" s="154"/>
      <c r="ROM556" s="154"/>
      <c r="RON556" s="154"/>
      <c r="ROO556" s="154"/>
      <c r="ROP556" s="154"/>
      <c r="ROQ556" s="154"/>
      <c r="ROR556" s="154"/>
      <c r="ROS556" s="154"/>
      <c r="ROT556" s="154"/>
      <c r="ROU556" s="154"/>
      <c r="ROV556" s="154"/>
      <c r="ROW556" s="154"/>
      <c r="ROX556" s="154"/>
      <c r="ROY556" s="154"/>
      <c r="ROZ556" s="154"/>
      <c r="RPA556" s="154"/>
      <c r="RPB556" s="154"/>
      <c r="RPC556" s="154"/>
      <c r="RPD556" s="154"/>
      <c r="RPE556" s="154"/>
      <c r="RPF556" s="154"/>
      <c r="RPG556" s="154"/>
      <c r="RPH556" s="154"/>
      <c r="RPI556" s="154"/>
      <c r="RPJ556" s="154"/>
      <c r="RPK556" s="154"/>
      <c r="RPL556" s="154"/>
      <c r="RPM556" s="154"/>
      <c r="RPN556" s="154"/>
      <c r="RPO556" s="154"/>
      <c r="RPP556" s="154"/>
      <c r="RPQ556" s="154"/>
      <c r="RPR556" s="154"/>
      <c r="RPS556" s="154"/>
      <c r="RPT556" s="154"/>
      <c r="RPU556" s="154"/>
      <c r="RPV556" s="154"/>
      <c r="RPW556" s="154"/>
      <c r="RPX556" s="154"/>
      <c r="RPY556" s="154"/>
      <c r="RPZ556" s="154"/>
      <c r="RQA556" s="154"/>
      <c r="RQB556" s="154"/>
      <c r="RQC556" s="154"/>
      <c r="RQD556" s="154"/>
      <c r="RQE556" s="154"/>
      <c r="RQF556" s="154"/>
      <c r="RQG556" s="154"/>
      <c r="RQH556" s="154"/>
      <c r="RQI556" s="154"/>
      <c r="RQJ556" s="154"/>
      <c r="RQK556" s="154"/>
      <c r="RQL556" s="154"/>
      <c r="RQM556" s="154"/>
      <c r="RQN556" s="154"/>
      <c r="RQO556" s="154"/>
      <c r="RQP556" s="154"/>
      <c r="RQQ556" s="154"/>
      <c r="RQR556" s="154"/>
      <c r="RQS556" s="154"/>
      <c r="RQT556" s="154"/>
      <c r="RQU556" s="154"/>
      <c r="RQV556" s="154"/>
      <c r="RQW556" s="154"/>
      <c r="RQX556" s="154"/>
      <c r="RQY556" s="154"/>
      <c r="RQZ556" s="154"/>
      <c r="RRA556" s="154"/>
      <c r="RRB556" s="154"/>
      <c r="RRC556" s="154"/>
      <c r="RRD556" s="154"/>
      <c r="RRE556" s="154"/>
      <c r="RRF556" s="154"/>
      <c r="RRG556" s="154"/>
      <c r="RRH556" s="154"/>
      <c r="RRI556" s="154"/>
      <c r="RRJ556" s="154"/>
      <c r="RRK556" s="154"/>
      <c r="RRL556" s="154"/>
      <c r="RRM556" s="154"/>
      <c r="RRN556" s="154"/>
      <c r="RRO556" s="154"/>
      <c r="RRP556" s="154"/>
      <c r="RRQ556" s="154"/>
      <c r="RRR556" s="154"/>
      <c r="RRS556" s="154"/>
      <c r="RRT556" s="154"/>
      <c r="RRU556" s="154"/>
      <c r="RRV556" s="154"/>
      <c r="RRW556" s="154"/>
      <c r="RRX556" s="154"/>
      <c r="RRY556" s="154"/>
      <c r="RRZ556" s="154"/>
      <c r="RSA556" s="154"/>
      <c r="RSB556" s="154"/>
      <c r="RSC556" s="154"/>
      <c r="RSD556" s="154"/>
      <c r="RSE556" s="154"/>
      <c r="RSF556" s="154"/>
      <c r="RSG556" s="154"/>
      <c r="RSH556" s="154"/>
      <c r="RSI556" s="154"/>
      <c r="RSJ556" s="154"/>
      <c r="RSK556" s="154"/>
      <c r="RSL556" s="154"/>
      <c r="RSM556" s="154"/>
      <c r="RSN556" s="154"/>
      <c r="RSO556" s="154"/>
      <c r="RSP556" s="154"/>
      <c r="RSQ556" s="154"/>
      <c r="RSR556" s="154"/>
      <c r="RSS556" s="154"/>
      <c r="RST556" s="154"/>
      <c r="RSU556" s="154"/>
      <c r="RSV556" s="154"/>
      <c r="RSW556" s="154"/>
      <c r="RSX556" s="154"/>
      <c r="RSY556" s="154"/>
      <c r="RSZ556" s="154"/>
      <c r="RTA556" s="154"/>
      <c r="RTB556" s="154"/>
      <c r="RTC556" s="154"/>
      <c r="RTD556" s="154"/>
      <c r="RTE556" s="154"/>
      <c r="RTF556" s="154"/>
      <c r="RTG556" s="154"/>
      <c r="RTH556" s="154"/>
      <c r="RTI556" s="154"/>
      <c r="RTJ556" s="154"/>
      <c r="RTK556" s="154"/>
      <c r="RTL556" s="154"/>
      <c r="RTM556" s="154"/>
      <c r="RTN556" s="154"/>
      <c r="RTO556" s="154"/>
      <c r="RTP556" s="154"/>
      <c r="RTQ556" s="154"/>
      <c r="RTR556" s="154"/>
      <c r="RTS556" s="154"/>
      <c r="RTT556" s="154"/>
      <c r="RTU556" s="154"/>
      <c r="RTV556" s="154"/>
      <c r="RTW556" s="154"/>
      <c r="RTX556" s="154"/>
      <c r="RTY556" s="154"/>
      <c r="RTZ556" s="154"/>
      <c r="RUA556" s="154"/>
      <c r="RUB556" s="154"/>
      <c r="RUC556" s="154"/>
      <c r="RUD556" s="154"/>
      <c r="RUE556" s="154"/>
      <c r="RUF556" s="154"/>
      <c r="RUG556" s="154"/>
      <c r="RUH556" s="154"/>
      <c r="RUI556" s="154"/>
      <c r="RUJ556" s="154"/>
      <c r="RUK556" s="154"/>
      <c r="RUL556" s="154"/>
      <c r="RUM556" s="154"/>
      <c r="RUN556" s="154"/>
      <c r="RUO556" s="154"/>
      <c r="RUP556" s="154"/>
      <c r="RUQ556" s="154"/>
      <c r="RUR556" s="154"/>
      <c r="RUS556" s="154"/>
      <c r="RUT556" s="154"/>
      <c r="RUU556" s="154"/>
      <c r="RUV556" s="154"/>
      <c r="RUW556" s="154"/>
      <c r="RUX556" s="154"/>
      <c r="RUY556" s="154"/>
      <c r="RUZ556" s="154"/>
      <c r="RVA556" s="154"/>
      <c r="RVB556" s="154"/>
      <c r="RVC556" s="154"/>
      <c r="RVD556" s="154"/>
      <c r="RVE556" s="154"/>
      <c r="RVF556" s="154"/>
      <c r="RVG556" s="154"/>
      <c r="RVH556" s="154"/>
      <c r="RVI556" s="154"/>
      <c r="RVJ556" s="154"/>
      <c r="RVK556" s="154"/>
      <c r="RVL556" s="154"/>
      <c r="RVM556" s="154"/>
      <c r="RVN556" s="154"/>
      <c r="RVO556" s="154"/>
      <c r="RVP556" s="154"/>
      <c r="RVQ556" s="154"/>
      <c r="RVR556" s="154"/>
      <c r="RVS556" s="154"/>
      <c r="RVT556" s="154"/>
      <c r="RVU556" s="154"/>
      <c r="RVV556" s="154"/>
      <c r="RVW556" s="154"/>
      <c r="RVX556" s="154"/>
      <c r="RVY556" s="154"/>
      <c r="RVZ556" s="154"/>
      <c r="RWA556" s="154"/>
      <c r="RWB556" s="154"/>
      <c r="RWC556" s="154"/>
      <c r="RWD556" s="154"/>
      <c r="RWE556" s="154"/>
      <c r="RWF556" s="154"/>
      <c r="RWG556" s="154"/>
      <c r="RWH556" s="154"/>
      <c r="RWI556" s="154"/>
      <c r="RWJ556" s="154"/>
      <c r="RWK556" s="154"/>
      <c r="RWL556" s="154"/>
      <c r="RWM556" s="154"/>
      <c r="RWN556" s="154"/>
      <c r="RWO556" s="154"/>
      <c r="RWP556" s="154"/>
      <c r="RWQ556" s="154"/>
      <c r="RWR556" s="154"/>
      <c r="RWS556" s="154"/>
      <c r="RWT556" s="154"/>
      <c r="RWU556" s="154"/>
      <c r="RWV556" s="154"/>
      <c r="RWW556" s="154"/>
      <c r="RWX556" s="154"/>
      <c r="RWY556" s="154"/>
      <c r="RWZ556" s="154"/>
      <c r="RXA556" s="154"/>
      <c r="RXB556" s="154"/>
      <c r="RXC556" s="154"/>
      <c r="RXD556" s="154"/>
      <c r="RXE556" s="154"/>
      <c r="RXF556" s="154"/>
      <c r="RXG556" s="154"/>
      <c r="RXH556" s="154"/>
      <c r="RXI556" s="154"/>
      <c r="RXJ556" s="154"/>
      <c r="RXK556" s="154"/>
      <c r="RXL556" s="154"/>
      <c r="RXM556" s="154"/>
      <c r="RXN556" s="154"/>
      <c r="RXO556" s="154"/>
      <c r="RXP556" s="154"/>
      <c r="RXQ556" s="154"/>
      <c r="RXR556" s="154"/>
      <c r="RXS556" s="154"/>
      <c r="RXT556" s="154"/>
      <c r="RXU556" s="154"/>
      <c r="RXV556" s="154"/>
      <c r="RXW556" s="154"/>
      <c r="RXX556" s="154"/>
      <c r="RXY556" s="154"/>
      <c r="RXZ556" s="154"/>
      <c r="RYA556" s="154"/>
      <c r="RYB556" s="154"/>
      <c r="RYC556" s="154"/>
      <c r="RYD556" s="154"/>
      <c r="RYE556" s="154"/>
      <c r="RYF556" s="154"/>
      <c r="RYG556" s="154"/>
      <c r="RYH556" s="154"/>
      <c r="RYI556" s="154"/>
      <c r="RYJ556" s="154"/>
      <c r="RYK556" s="154"/>
      <c r="RYL556" s="154"/>
      <c r="RYM556" s="154"/>
      <c r="RYN556" s="154"/>
      <c r="RYO556" s="154"/>
      <c r="RYP556" s="154"/>
      <c r="RYQ556" s="154"/>
      <c r="RYR556" s="154"/>
      <c r="RYS556" s="154"/>
      <c r="RYT556" s="154"/>
      <c r="RYU556" s="154"/>
      <c r="RYV556" s="154"/>
      <c r="RYW556" s="154"/>
      <c r="RYX556" s="154"/>
      <c r="RYY556" s="154"/>
      <c r="RYZ556" s="154"/>
      <c r="RZA556" s="154"/>
      <c r="RZB556" s="154"/>
      <c r="RZC556" s="154"/>
      <c r="RZD556" s="154"/>
      <c r="RZE556" s="154"/>
      <c r="RZF556" s="154"/>
      <c r="RZG556" s="154"/>
      <c r="RZH556" s="154"/>
      <c r="RZI556" s="154"/>
      <c r="RZJ556" s="154"/>
      <c r="RZK556" s="154"/>
      <c r="RZL556" s="154"/>
      <c r="RZM556" s="154"/>
      <c r="RZN556" s="154"/>
      <c r="RZO556" s="154"/>
      <c r="RZP556" s="154"/>
      <c r="RZQ556" s="154"/>
      <c r="RZR556" s="154"/>
      <c r="RZS556" s="154"/>
      <c r="RZT556" s="154"/>
      <c r="RZU556" s="154"/>
      <c r="RZV556" s="154"/>
      <c r="RZW556" s="154"/>
      <c r="RZX556" s="154"/>
      <c r="RZY556" s="154"/>
      <c r="RZZ556" s="154"/>
      <c r="SAA556" s="154"/>
      <c r="SAB556" s="154"/>
      <c r="SAC556" s="154"/>
      <c r="SAD556" s="154"/>
      <c r="SAE556" s="154"/>
      <c r="SAF556" s="154"/>
      <c r="SAG556" s="154"/>
      <c r="SAH556" s="154"/>
      <c r="SAI556" s="154"/>
      <c r="SAJ556" s="154"/>
      <c r="SAK556" s="154"/>
      <c r="SAL556" s="154"/>
      <c r="SAM556" s="154"/>
      <c r="SAN556" s="154"/>
      <c r="SAO556" s="154"/>
      <c r="SAP556" s="154"/>
      <c r="SAQ556" s="154"/>
      <c r="SAR556" s="154"/>
      <c r="SAS556" s="154"/>
      <c r="SAT556" s="154"/>
      <c r="SAU556" s="154"/>
      <c r="SAV556" s="154"/>
      <c r="SAW556" s="154"/>
      <c r="SAX556" s="154"/>
      <c r="SAY556" s="154"/>
      <c r="SAZ556" s="154"/>
      <c r="SBA556" s="154"/>
      <c r="SBB556" s="154"/>
      <c r="SBC556" s="154"/>
      <c r="SBD556" s="154"/>
      <c r="SBE556" s="154"/>
      <c r="SBF556" s="154"/>
      <c r="SBG556" s="154"/>
      <c r="SBH556" s="154"/>
      <c r="SBI556" s="154"/>
      <c r="SBJ556" s="154"/>
      <c r="SBK556" s="154"/>
      <c r="SBL556" s="154"/>
      <c r="SBM556" s="154"/>
      <c r="SBN556" s="154"/>
      <c r="SBO556" s="154"/>
      <c r="SBP556" s="154"/>
      <c r="SBQ556" s="154"/>
      <c r="SBR556" s="154"/>
      <c r="SBS556" s="154"/>
      <c r="SBT556" s="154"/>
      <c r="SBU556" s="154"/>
      <c r="SBV556" s="154"/>
      <c r="SBW556" s="154"/>
      <c r="SBX556" s="154"/>
      <c r="SBY556" s="154"/>
      <c r="SBZ556" s="154"/>
      <c r="SCA556" s="154"/>
      <c r="SCB556" s="154"/>
      <c r="SCC556" s="154"/>
      <c r="SCD556" s="154"/>
      <c r="SCE556" s="154"/>
      <c r="SCF556" s="154"/>
      <c r="SCG556" s="154"/>
      <c r="SCH556" s="154"/>
      <c r="SCI556" s="154"/>
      <c r="SCJ556" s="154"/>
      <c r="SCK556" s="154"/>
      <c r="SCL556" s="154"/>
      <c r="SCM556" s="154"/>
      <c r="SCN556" s="154"/>
      <c r="SCO556" s="154"/>
      <c r="SCP556" s="154"/>
      <c r="SCQ556" s="154"/>
      <c r="SCR556" s="154"/>
      <c r="SCS556" s="154"/>
      <c r="SCT556" s="154"/>
      <c r="SCU556" s="154"/>
      <c r="SCV556" s="154"/>
      <c r="SCW556" s="154"/>
      <c r="SCX556" s="154"/>
      <c r="SCY556" s="154"/>
      <c r="SCZ556" s="154"/>
      <c r="SDA556" s="154"/>
      <c r="SDB556" s="154"/>
      <c r="SDC556" s="154"/>
      <c r="SDD556" s="154"/>
      <c r="SDE556" s="154"/>
      <c r="SDF556" s="154"/>
      <c r="SDG556" s="154"/>
      <c r="SDH556" s="154"/>
      <c r="SDI556" s="154"/>
      <c r="SDJ556" s="154"/>
      <c r="SDK556" s="154"/>
      <c r="SDL556" s="154"/>
      <c r="SDM556" s="154"/>
      <c r="SDN556" s="154"/>
      <c r="SDO556" s="154"/>
      <c r="SDP556" s="154"/>
      <c r="SDQ556" s="154"/>
      <c r="SDR556" s="154"/>
      <c r="SDS556" s="154"/>
      <c r="SDT556" s="154"/>
      <c r="SDU556" s="154"/>
      <c r="SDV556" s="154"/>
      <c r="SDW556" s="154"/>
      <c r="SDX556" s="154"/>
      <c r="SDY556" s="154"/>
      <c r="SDZ556" s="154"/>
      <c r="SEA556" s="154"/>
      <c r="SEB556" s="154"/>
      <c r="SEC556" s="154"/>
      <c r="SED556" s="154"/>
      <c r="SEE556" s="154"/>
      <c r="SEF556" s="154"/>
      <c r="SEG556" s="154"/>
      <c r="SEH556" s="154"/>
      <c r="SEI556" s="154"/>
      <c r="SEJ556" s="154"/>
      <c r="SEK556" s="154"/>
      <c r="SEL556" s="154"/>
      <c r="SEM556" s="154"/>
      <c r="SEN556" s="154"/>
      <c r="SEO556" s="154"/>
      <c r="SEP556" s="154"/>
      <c r="SEQ556" s="154"/>
      <c r="SER556" s="154"/>
      <c r="SES556" s="154"/>
      <c r="SET556" s="154"/>
      <c r="SEU556" s="154"/>
      <c r="SEV556" s="154"/>
      <c r="SEW556" s="154"/>
      <c r="SEX556" s="154"/>
      <c r="SEY556" s="154"/>
      <c r="SEZ556" s="154"/>
      <c r="SFA556" s="154"/>
      <c r="SFB556" s="154"/>
      <c r="SFC556" s="154"/>
      <c r="SFD556" s="154"/>
      <c r="SFE556" s="154"/>
      <c r="SFF556" s="154"/>
      <c r="SFG556" s="154"/>
      <c r="SFH556" s="154"/>
      <c r="SFI556" s="154"/>
      <c r="SFJ556" s="154"/>
      <c r="SFK556" s="154"/>
      <c r="SFL556" s="154"/>
      <c r="SFM556" s="154"/>
      <c r="SFN556" s="154"/>
      <c r="SFO556" s="154"/>
      <c r="SFP556" s="154"/>
      <c r="SFQ556" s="154"/>
      <c r="SFR556" s="154"/>
      <c r="SFS556" s="154"/>
      <c r="SFT556" s="154"/>
      <c r="SFU556" s="154"/>
      <c r="SFV556" s="154"/>
      <c r="SFW556" s="154"/>
      <c r="SFX556" s="154"/>
      <c r="SFY556" s="154"/>
      <c r="SFZ556" s="154"/>
      <c r="SGA556" s="154"/>
      <c r="SGB556" s="154"/>
      <c r="SGC556" s="154"/>
      <c r="SGD556" s="154"/>
      <c r="SGE556" s="154"/>
      <c r="SGF556" s="154"/>
      <c r="SGG556" s="154"/>
      <c r="SGH556" s="154"/>
      <c r="SGI556" s="154"/>
      <c r="SGJ556" s="154"/>
      <c r="SGK556" s="154"/>
      <c r="SGL556" s="154"/>
      <c r="SGM556" s="154"/>
      <c r="SGN556" s="154"/>
      <c r="SGO556" s="154"/>
      <c r="SGP556" s="154"/>
      <c r="SGQ556" s="154"/>
      <c r="SGR556" s="154"/>
      <c r="SGS556" s="154"/>
      <c r="SGT556" s="154"/>
      <c r="SGU556" s="154"/>
      <c r="SGV556" s="154"/>
      <c r="SGW556" s="154"/>
      <c r="SGX556" s="154"/>
      <c r="SGY556" s="154"/>
      <c r="SGZ556" s="154"/>
      <c r="SHA556" s="154"/>
      <c r="SHB556" s="154"/>
      <c r="SHC556" s="154"/>
      <c r="SHD556" s="154"/>
      <c r="SHE556" s="154"/>
      <c r="SHF556" s="154"/>
      <c r="SHG556" s="154"/>
      <c r="SHH556" s="154"/>
      <c r="SHI556" s="154"/>
      <c r="SHJ556" s="154"/>
      <c r="SHK556" s="154"/>
      <c r="SHL556" s="154"/>
      <c r="SHM556" s="154"/>
      <c r="SHN556" s="154"/>
      <c r="SHO556" s="154"/>
      <c r="SHP556" s="154"/>
      <c r="SHQ556" s="154"/>
      <c r="SHR556" s="154"/>
      <c r="SHS556" s="154"/>
      <c r="SHT556" s="154"/>
      <c r="SHU556" s="154"/>
      <c r="SHV556" s="154"/>
      <c r="SHW556" s="154"/>
      <c r="SHX556" s="154"/>
      <c r="SHY556" s="154"/>
      <c r="SHZ556" s="154"/>
      <c r="SIA556" s="154"/>
      <c r="SIB556" s="154"/>
      <c r="SIC556" s="154"/>
      <c r="SID556" s="154"/>
      <c r="SIE556" s="154"/>
      <c r="SIF556" s="154"/>
      <c r="SIG556" s="154"/>
      <c r="SIH556" s="154"/>
      <c r="SII556" s="154"/>
      <c r="SIJ556" s="154"/>
      <c r="SIK556" s="154"/>
      <c r="SIL556" s="154"/>
      <c r="SIM556" s="154"/>
      <c r="SIN556" s="154"/>
      <c r="SIO556" s="154"/>
      <c r="SIP556" s="154"/>
      <c r="SIQ556" s="154"/>
      <c r="SIR556" s="154"/>
      <c r="SIS556" s="154"/>
      <c r="SIT556" s="154"/>
      <c r="SIU556" s="154"/>
      <c r="SIV556" s="154"/>
      <c r="SIW556" s="154"/>
      <c r="SIX556" s="154"/>
      <c r="SIY556" s="154"/>
      <c r="SIZ556" s="154"/>
      <c r="SJA556" s="154"/>
      <c r="SJB556" s="154"/>
      <c r="SJC556" s="154"/>
      <c r="SJD556" s="154"/>
      <c r="SJE556" s="154"/>
      <c r="SJF556" s="154"/>
      <c r="SJG556" s="154"/>
      <c r="SJH556" s="154"/>
      <c r="SJI556" s="154"/>
      <c r="SJJ556" s="154"/>
      <c r="SJK556" s="154"/>
      <c r="SJL556" s="154"/>
      <c r="SJM556" s="154"/>
      <c r="SJN556" s="154"/>
      <c r="SJO556" s="154"/>
      <c r="SJP556" s="154"/>
      <c r="SJQ556" s="154"/>
      <c r="SJR556" s="154"/>
      <c r="SJS556" s="154"/>
      <c r="SJT556" s="154"/>
      <c r="SJU556" s="154"/>
      <c r="SJV556" s="154"/>
      <c r="SJW556" s="154"/>
      <c r="SJX556" s="154"/>
      <c r="SJY556" s="154"/>
      <c r="SJZ556" s="154"/>
      <c r="SKA556" s="154"/>
      <c r="SKB556" s="154"/>
      <c r="SKC556" s="154"/>
      <c r="SKD556" s="154"/>
      <c r="SKE556" s="154"/>
      <c r="SKF556" s="154"/>
      <c r="SKG556" s="154"/>
      <c r="SKH556" s="154"/>
      <c r="SKI556" s="154"/>
      <c r="SKJ556" s="154"/>
      <c r="SKK556" s="154"/>
      <c r="SKL556" s="154"/>
      <c r="SKM556" s="154"/>
      <c r="SKN556" s="154"/>
      <c r="SKO556" s="154"/>
      <c r="SKP556" s="154"/>
      <c r="SKQ556" s="154"/>
      <c r="SKR556" s="154"/>
      <c r="SKS556" s="154"/>
      <c r="SKT556" s="154"/>
      <c r="SKU556" s="154"/>
      <c r="SKV556" s="154"/>
      <c r="SKW556" s="154"/>
      <c r="SKX556" s="154"/>
      <c r="SKY556" s="154"/>
      <c r="SKZ556" s="154"/>
      <c r="SLA556" s="154"/>
      <c r="SLB556" s="154"/>
      <c r="SLC556" s="154"/>
      <c r="SLD556" s="154"/>
      <c r="SLE556" s="154"/>
      <c r="SLF556" s="154"/>
      <c r="SLG556" s="154"/>
      <c r="SLH556" s="154"/>
      <c r="SLI556" s="154"/>
      <c r="SLJ556" s="154"/>
      <c r="SLK556" s="154"/>
      <c r="SLL556" s="154"/>
      <c r="SLM556" s="154"/>
      <c r="SLN556" s="154"/>
      <c r="SLO556" s="154"/>
      <c r="SLP556" s="154"/>
      <c r="SLQ556" s="154"/>
      <c r="SLR556" s="154"/>
      <c r="SLS556" s="154"/>
      <c r="SLT556" s="154"/>
      <c r="SLU556" s="154"/>
      <c r="SLV556" s="154"/>
      <c r="SLW556" s="154"/>
      <c r="SLX556" s="154"/>
      <c r="SLY556" s="154"/>
      <c r="SLZ556" s="154"/>
      <c r="SMA556" s="154"/>
      <c r="SMB556" s="154"/>
      <c r="SMC556" s="154"/>
      <c r="SMD556" s="154"/>
      <c r="SME556" s="154"/>
      <c r="SMF556" s="154"/>
      <c r="SMG556" s="154"/>
      <c r="SMH556" s="154"/>
      <c r="SMI556" s="154"/>
      <c r="SMJ556" s="154"/>
      <c r="SMK556" s="154"/>
      <c r="SML556" s="154"/>
      <c r="SMM556" s="154"/>
      <c r="SMN556" s="154"/>
      <c r="SMO556" s="154"/>
      <c r="SMP556" s="154"/>
      <c r="SMQ556" s="154"/>
      <c r="SMR556" s="154"/>
      <c r="SMS556" s="154"/>
      <c r="SMT556" s="154"/>
      <c r="SMU556" s="154"/>
      <c r="SMV556" s="154"/>
      <c r="SMW556" s="154"/>
      <c r="SMX556" s="154"/>
      <c r="SMY556" s="154"/>
      <c r="SMZ556" s="154"/>
      <c r="SNA556" s="154"/>
      <c r="SNB556" s="154"/>
      <c r="SNC556" s="154"/>
      <c r="SND556" s="154"/>
      <c r="SNE556" s="154"/>
      <c r="SNF556" s="154"/>
      <c r="SNG556" s="154"/>
      <c r="SNH556" s="154"/>
      <c r="SNI556" s="154"/>
      <c r="SNJ556" s="154"/>
      <c r="SNK556" s="154"/>
      <c r="SNL556" s="154"/>
      <c r="SNM556" s="154"/>
      <c r="SNN556" s="154"/>
      <c r="SNO556" s="154"/>
      <c r="SNP556" s="154"/>
      <c r="SNQ556" s="154"/>
      <c r="SNR556" s="154"/>
      <c r="SNS556" s="154"/>
      <c r="SNT556" s="154"/>
      <c r="SNU556" s="154"/>
      <c r="SNV556" s="154"/>
      <c r="SNW556" s="154"/>
      <c r="SNX556" s="154"/>
      <c r="SNY556" s="154"/>
      <c r="SNZ556" s="154"/>
      <c r="SOA556" s="154"/>
      <c r="SOB556" s="154"/>
      <c r="SOC556" s="154"/>
      <c r="SOD556" s="154"/>
      <c r="SOE556" s="154"/>
      <c r="SOF556" s="154"/>
      <c r="SOG556" s="154"/>
      <c r="SOH556" s="154"/>
      <c r="SOI556" s="154"/>
      <c r="SOJ556" s="154"/>
      <c r="SOK556" s="154"/>
      <c r="SOL556" s="154"/>
      <c r="SOM556" s="154"/>
      <c r="SON556" s="154"/>
      <c r="SOO556" s="154"/>
      <c r="SOP556" s="154"/>
      <c r="SOQ556" s="154"/>
      <c r="SOR556" s="154"/>
      <c r="SOS556" s="154"/>
      <c r="SOT556" s="154"/>
      <c r="SOU556" s="154"/>
      <c r="SOV556" s="154"/>
      <c r="SOW556" s="154"/>
      <c r="SOX556" s="154"/>
      <c r="SOY556" s="154"/>
      <c r="SOZ556" s="154"/>
      <c r="SPA556" s="154"/>
      <c r="SPB556" s="154"/>
      <c r="SPC556" s="154"/>
      <c r="SPD556" s="154"/>
      <c r="SPE556" s="154"/>
      <c r="SPF556" s="154"/>
      <c r="SPG556" s="154"/>
      <c r="SPH556" s="154"/>
      <c r="SPI556" s="154"/>
      <c r="SPJ556" s="154"/>
      <c r="SPK556" s="154"/>
      <c r="SPL556" s="154"/>
      <c r="SPM556" s="154"/>
      <c r="SPN556" s="154"/>
      <c r="SPO556" s="154"/>
      <c r="SPP556" s="154"/>
      <c r="SPQ556" s="154"/>
      <c r="SPR556" s="154"/>
      <c r="SPS556" s="154"/>
      <c r="SPT556" s="154"/>
      <c r="SPU556" s="154"/>
      <c r="SPV556" s="154"/>
      <c r="SPW556" s="154"/>
      <c r="SPX556" s="154"/>
      <c r="SPY556" s="154"/>
      <c r="SPZ556" s="154"/>
      <c r="SQA556" s="154"/>
      <c r="SQB556" s="154"/>
      <c r="SQC556" s="154"/>
      <c r="SQD556" s="154"/>
      <c r="SQE556" s="154"/>
      <c r="SQF556" s="154"/>
      <c r="SQG556" s="154"/>
      <c r="SQH556" s="154"/>
      <c r="SQI556" s="154"/>
      <c r="SQJ556" s="154"/>
      <c r="SQK556" s="154"/>
      <c r="SQL556" s="154"/>
      <c r="SQM556" s="154"/>
      <c r="SQN556" s="154"/>
      <c r="SQO556" s="154"/>
      <c r="SQP556" s="154"/>
      <c r="SQQ556" s="154"/>
      <c r="SQR556" s="154"/>
      <c r="SQS556" s="154"/>
      <c r="SQT556" s="154"/>
      <c r="SQU556" s="154"/>
      <c r="SQV556" s="154"/>
      <c r="SQW556" s="154"/>
      <c r="SQX556" s="154"/>
      <c r="SQY556" s="154"/>
      <c r="SQZ556" s="154"/>
      <c r="SRA556" s="154"/>
      <c r="SRB556" s="154"/>
      <c r="SRC556" s="154"/>
      <c r="SRD556" s="154"/>
      <c r="SRE556" s="154"/>
      <c r="SRF556" s="154"/>
      <c r="SRG556" s="154"/>
      <c r="SRH556" s="154"/>
      <c r="SRI556" s="154"/>
      <c r="SRJ556" s="154"/>
      <c r="SRK556" s="154"/>
      <c r="SRL556" s="154"/>
      <c r="SRM556" s="154"/>
      <c r="SRN556" s="154"/>
      <c r="SRO556" s="154"/>
      <c r="SRP556" s="154"/>
      <c r="SRQ556" s="154"/>
      <c r="SRR556" s="154"/>
      <c r="SRS556" s="154"/>
      <c r="SRT556" s="154"/>
      <c r="SRU556" s="154"/>
      <c r="SRV556" s="154"/>
      <c r="SRW556" s="154"/>
      <c r="SRX556" s="154"/>
      <c r="SRY556" s="154"/>
      <c r="SRZ556" s="154"/>
      <c r="SSA556" s="154"/>
      <c r="SSB556" s="154"/>
      <c r="SSC556" s="154"/>
      <c r="SSD556" s="154"/>
      <c r="SSE556" s="154"/>
      <c r="SSF556" s="154"/>
      <c r="SSG556" s="154"/>
      <c r="SSH556" s="154"/>
      <c r="SSI556" s="154"/>
      <c r="SSJ556" s="154"/>
      <c r="SSK556" s="154"/>
      <c r="SSL556" s="154"/>
      <c r="SSM556" s="154"/>
      <c r="SSN556" s="154"/>
      <c r="SSO556" s="154"/>
      <c r="SSP556" s="154"/>
      <c r="SSQ556" s="154"/>
      <c r="SSR556" s="154"/>
      <c r="SSS556" s="154"/>
      <c r="SST556" s="154"/>
      <c r="SSU556" s="154"/>
      <c r="SSV556" s="154"/>
      <c r="SSW556" s="154"/>
      <c r="SSX556" s="154"/>
      <c r="SSY556" s="154"/>
      <c r="SSZ556" s="154"/>
      <c r="STA556" s="154"/>
      <c r="STB556" s="154"/>
      <c r="STC556" s="154"/>
      <c r="STD556" s="154"/>
      <c r="STE556" s="154"/>
      <c r="STF556" s="154"/>
      <c r="STG556" s="154"/>
      <c r="STH556" s="154"/>
      <c r="STI556" s="154"/>
      <c r="STJ556" s="154"/>
      <c r="STK556" s="154"/>
      <c r="STL556" s="154"/>
      <c r="STM556" s="154"/>
      <c r="STN556" s="154"/>
      <c r="STO556" s="154"/>
      <c r="STP556" s="154"/>
      <c r="STQ556" s="154"/>
      <c r="STR556" s="154"/>
      <c r="STS556" s="154"/>
      <c r="STT556" s="154"/>
      <c r="STU556" s="154"/>
      <c r="STV556" s="154"/>
      <c r="STW556" s="154"/>
      <c r="STX556" s="154"/>
      <c r="STY556" s="154"/>
      <c r="STZ556" s="154"/>
      <c r="SUA556" s="154"/>
      <c r="SUB556" s="154"/>
      <c r="SUC556" s="154"/>
      <c r="SUD556" s="154"/>
      <c r="SUE556" s="154"/>
      <c r="SUF556" s="154"/>
      <c r="SUG556" s="154"/>
      <c r="SUH556" s="154"/>
      <c r="SUI556" s="154"/>
      <c r="SUJ556" s="154"/>
      <c r="SUK556" s="154"/>
      <c r="SUL556" s="154"/>
      <c r="SUM556" s="154"/>
      <c r="SUN556" s="154"/>
      <c r="SUO556" s="154"/>
      <c r="SUP556" s="154"/>
      <c r="SUQ556" s="154"/>
      <c r="SUR556" s="154"/>
      <c r="SUS556" s="154"/>
      <c r="SUT556" s="154"/>
      <c r="SUU556" s="154"/>
      <c r="SUV556" s="154"/>
      <c r="SUW556" s="154"/>
      <c r="SUX556" s="154"/>
      <c r="SUY556" s="154"/>
      <c r="SUZ556" s="154"/>
      <c r="SVA556" s="154"/>
      <c r="SVB556" s="154"/>
      <c r="SVC556" s="154"/>
      <c r="SVD556" s="154"/>
      <c r="SVE556" s="154"/>
      <c r="SVF556" s="154"/>
      <c r="SVG556" s="154"/>
      <c r="SVH556" s="154"/>
      <c r="SVI556" s="154"/>
      <c r="SVJ556" s="154"/>
      <c r="SVK556" s="154"/>
      <c r="SVL556" s="154"/>
      <c r="SVM556" s="154"/>
      <c r="SVN556" s="154"/>
      <c r="SVO556" s="154"/>
      <c r="SVP556" s="154"/>
      <c r="SVQ556" s="154"/>
      <c r="SVR556" s="154"/>
      <c r="SVS556" s="154"/>
      <c r="SVT556" s="154"/>
      <c r="SVU556" s="154"/>
      <c r="SVV556" s="154"/>
      <c r="SVW556" s="154"/>
      <c r="SVX556" s="154"/>
      <c r="SVY556" s="154"/>
      <c r="SVZ556" s="154"/>
      <c r="SWA556" s="154"/>
      <c r="SWB556" s="154"/>
      <c r="SWC556" s="154"/>
      <c r="SWD556" s="154"/>
      <c r="SWE556" s="154"/>
      <c r="SWF556" s="154"/>
      <c r="SWG556" s="154"/>
      <c r="SWH556" s="154"/>
      <c r="SWI556" s="154"/>
      <c r="SWJ556" s="154"/>
      <c r="SWK556" s="154"/>
      <c r="SWL556" s="154"/>
      <c r="SWM556" s="154"/>
      <c r="SWN556" s="154"/>
      <c r="SWO556" s="154"/>
      <c r="SWP556" s="154"/>
      <c r="SWQ556" s="154"/>
      <c r="SWR556" s="154"/>
      <c r="SWS556" s="154"/>
      <c r="SWT556" s="154"/>
      <c r="SWU556" s="154"/>
      <c r="SWV556" s="154"/>
      <c r="SWW556" s="154"/>
      <c r="SWX556" s="154"/>
      <c r="SWY556" s="154"/>
      <c r="SWZ556" s="154"/>
      <c r="SXA556" s="154"/>
      <c r="SXB556" s="154"/>
      <c r="SXC556" s="154"/>
      <c r="SXD556" s="154"/>
      <c r="SXE556" s="154"/>
      <c r="SXF556" s="154"/>
      <c r="SXG556" s="154"/>
      <c r="SXH556" s="154"/>
      <c r="SXI556" s="154"/>
      <c r="SXJ556" s="154"/>
      <c r="SXK556" s="154"/>
      <c r="SXL556" s="154"/>
      <c r="SXM556" s="154"/>
      <c r="SXN556" s="154"/>
      <c r="SXO556" s="154"/>
      <c r="SXP556" s="154"/>
      <c r="SXQ556" s="154"/>
      <c r="SXR556" s="154"/>
      <c r="SXS556" s="154"/>
      <c r="SXT556" s="154"/>
      <c r="SXU556" s="154"/>
      <c r="SXV556" s="154"/>
      <c r="SXW556" s="154"/>
      <c r="SXX556" s="154"/>
      <c r="SXY556" s="154"/>
      <c r="SXZ556" s="154"/>
      <c r="SYA556" s="154"/>
      <c r="SYB556" s="154"/>
      <c r="SYC556" s="154"/>
      <c r="SYD556" s="154"/>
      <c r="SYE556" s="154"/>
      <c r="SYF556" s="154"/>
      <c r="SYG556" s="154"/>
      <c r="SYH556" s="154"/>
      <c r="SYI556" s="154"/>
      <c r="SYJ556" s="154"/>
      <c r="SYK556" s="154"/>
      <c r="SYL556" s="154"/>
      <c r="SYM556" s="154"/>
      <c r="SYN556" s="154"/>
      <c r="SYO556" s="154"/>
      <c r="SYP556" s="154"/>
      <c r="SYQ556" s="154"/>
      <c r="SYR556" s="154"/>
      <c r="SYS556" s="154"/>
      <c r="SYT556" s="154"/>
      <c r="SYU556" s="154"/>
      <c r="SYV556" s="154"/>
      <c r="SYW556" s="154"/>
      <c r="SYX556" s="154"/>
      <c r="SYY556" s="154"/>
      <c r="SYZ556" s="154"/>
      <c r="SZA556" s="154"/>
      <c r="SZB556" s="154"/>
      <c r="SZC556" s="154"/>
      <c r="SZD556" s="154"/>
      <c r="SZE556" s="154"/>
      <c r="SZF556" s="154"/>
      <c r="SZG556" s="154"/>
      <c r="SZH556" s="154"/>
      <c r="SZI556" s="154"/>
      <c r="SZJ556" s="154"/>
      <c r="SZK556" s="154"/>
      <c r="SZL556" s="154"/>
      <c r="SZM556" s="154"/>
      <c r="SZN556" s="154"/>
      <c r="SZO556" s="154"/>
      <c r="SZP556" s="154"/>
      <c r="SZQ556" s="154"/>
      <c r="SZR556" s="154"/>
      <c r="SZS556" s="154"/>
      <c r="SZT556" s="154"/>
      <c r="SZU556" s="154"/>
      <c r="SZV556" s="154"/>
      <c r="SZW556" s="154"/>
      <c r="SZX556" s="154"/>
      <c r="SZY556" s="154"/>
      <c r="SZZ556" s="154"/>
      <c r="TAA556" s="154"/>
      <c r="TAB556" s="154"/>
      <c r="TAC556" s="154"/>
      <c r="TAD556" s="154"/>
      <c r="TAE556" s="154"/>
      <c r="TAF556" s="154"/>
      <c r="TAG556" s="154"/>
      <c r="TAH556" s="154"/>
      <c r="TAI556" s="154"/>
      <c r="TAJ556" s="154"/>
      <c r="TAK556" s="154"/>
      <c r="TAL556" s="154"/>
      <c r="TAM556" s="154"/>
      <c r="TAN556" s="154"/>
      <c r="TAO556" s="154"/>
      <c r="TAP556" s="154"/>
      <c r="TAQ556" s="154"/>
      <c r="TAR556" s="154"/>
      <c r="TAS556" s="154"/>
      <c r="TAT556" s="154"/>
      <c r="TAU556" s="154"/>
      <c r="TAV556" s="154"/>
      <c r="TAW556" s="154"/>
      <c r="TAX556" s="154"/>
      <c r="TAY556" s="154"/>
      <c r="TAZ556" s="154"/>
      <c r="TBA556" s="154"/>
      <c r="TBB556" s="154"/>
      <c r="TBC556" s="154"/>
      <c r="TBD556" s="154"/>
      <c r="TBE556" s="154"/>
      <c r="TBF556" s="154"/>
      <c r="TBG556" s="154"/>
      <c r="TBH556" s="154"/>
      <c r="TBI556" s="154"/>
      <c r="TBJ556" s="154"/>
      <c r="TBK556" s="154"/>
      <c r="TBL556" s="154"/>
      <c r="TBM556" s="154"/>
      <c r="TBN556" s="154"/>
      <c r="TBO556" s="154"/>
      <c r="TBP556" s="154"/>
      <c r="TBQ556" s="154"/>
      <c r="TBR556" s="154"/>
      <c r="TBS556" s="154"/>
      <c r="TBT556" s="154"/>
      <c r="TBU556" s="154"/>
      <c r="TBV556" s="154"/>
      <c r="TBW556" s="154"/>
      <c r="TBX556" s="154"/>
      <c r="TBY556" s="154"/>
      <c r="TBZ556" s="154"/>
      <c r="TCA556" s="154"/>
      <c r="TCB556" s="154"/>
      <c r="TCC556" s="154"/>
      <c r="TCD556" s="154"/>
      <c r="TCE556" s="154"/>
      <c r="TCF556" s="154"/>
      <c r="TCG556" s="154"/>
      <c r="TCH556" s="154"/>
      <c r="TCI556" s="154"/>
      <c r="TCJ556" s="154"/>
      <c r="TCK556" s="154"/>
      <c r="TCL556" s="154"/>
      <c r="TCM556" s="154"/>
      <c r="TCN556" s="154"/>
      <c r="TCO556" s="154"/>
      <c r="TCP556" s="154"/>
      <c r="TCQ556" s="154"/>
      <c r="TCR556" s="154"/>
      <c r="TCS556" s="154"/>
      <c r="TCT556" s="154"/>
      <c r="TCU556" s="154"/>
      <c r="TCV556" s="154"/>
      <c r="TCW556" s="154"/>
      <c r="TCX556" s="154"/>
      <c r="TCY556" s="154"/>
      <c r="TCZ556" s="154"/>
      <c r="TDA556" s="154"/>
      <c r="TDB556" s="154"/>
      <c r="TDC556" s="154"/>
      <c r="TDD556" s="154"/>
      <c r="TDE556" s="154"/>
      <c r="TDF556" s="154"/>
      <c r="TDG556" s="154"/>
      <c r="TDH556" s="154"/>
      <c r="TDI556" s="154"/>
      <c r="TDJ556" s="154"/>
      <c r="TDK556" s="154"/>
      <c r="TDL556" s="154"/>
      <c r="TDM556" s="154"/>
      <c r="TDN556" s="154"/>
      <c r="TDO556" s="154"/>
      <c r="TDP556" s="154"/>
      <c r="TDQ556" s="154"/>
      <c r="TDR556" s="154"/>
      <c r="TDS556" s="154"/>
      <c r="TDT556" s="154"/>
      <c r="TDU556" s="154"/>
      <c r="TDV556" s="154"/>
      <c r="TDW556" s="154"/>
      <c r="TDX556" s="154"/>
      <c r="TDY556" s="154"/>
      <c r="TDZ556" s="154"/>
      <c r="TEA556" s="154"/>
      <c r="TEB556" s="154"/>
      <c r="TEC556" s="154"/>
      <c r="TED556" s="154"/>
      <c r="TEE556" s="154"/>
      <c r="TEF556" s="154"/>
      <c r="TEG556" s="154"/>
      <c r="TEH556" s="154"/>
      <c r="TEI556" s="154"/>
      <c r="TEJ556" s="154"/>
      <c r="TEK556" s="154"/>
      <c r="TEL556" s="154"/>
      <c r="TEM556" s="154"/>
      <c r="TEN556" s="154"/>
      <c r="TEO556" s="154"/>
      <c r="TEP556" s="154"/>
      <c r="TEQ556" s="154"/>
      <c r="TER556" s="154"/>
      <c r="TES556" s="154"/>
      <c r="TET556" s="154"/>
      <c r="TEU556" s="154"/>
      <c r="TEV556" s="154"/>
      <c r="TEW556" s="154"/>
      <c r="TEX556" s="154"/>
      <c r="TEY556" s="154"/>
      <c r="TEZ556" s="154"/>
      <c r="TFA556" s="154"/>
      <c r="TFB556" s="154"/>
      <c r="TFC556" s="154"/>
      <c r="TFD556" s="154"/>
      <c r="TFE556" s="154"/>
      <c r="TFF556" s="154"/>
      <c r="TFG556" s="154"/>
      <c r="TFH556" s="154"/>
      <c r="TFI556" s="154"/>
      <c r="TFJ556" s="154"/>
      <c r="TFK556" s="154"/>
      <c r="TFL556" s="154"/>
      <c r="TFM556" s="154"/>
      <c r="TFN556" s="154"/>
      <c r="TFO556" s="154"/>
      <c r="TFP556" s="154"/>
      <c r="TFQ556" s="154"/>
      <c r="TFR556" s="154"/>
      <c r="TFS556" s="154"/>
      <c r="TFT556" s="154"/>
      <c r="TFU556" s="154"/>
      <c r="TFV556" s="154"/>
      <c r="TFW556" s="154"/>
      <c r="TFX556" s="154"/>
      <c r="TFY556" s="154"/>
      <c r="TFZ556" s="154"/>
      <c r="TGA556" s="154"/>
      <c r="TGB556" s="154"/>
      <c r="TGC556" s="154"/>
      <c r="TGD556" s="154"/>
      <c r="TGE556" s="154"/>
      <c r="TGF556" s="154"/>
      <c r="TGG556" s="154"/>
      <c r="TGH556" s="154"/>
      <c r="TGI556" s="154"/>
      <c r="TGJ556" s="154"/>
      <c r="TGK556" s="154"/>
      <c r="TGL556" s="154"/>
      <c r="TGM556" s="154"/>
      <c r="TGN556" s="154"/>
      <c r="TGO556" s="154"/>
      <c r="TGP556" s="154"/>
      <c r="TGQ556" s="154"/>
      <c r="TGR556" s="154"/>
      <c r="TGS556" s="154"/>
      <c r="TGT556" s="154"/>
      <c r="TGU556" s="154"/>
      <c r="TGV556" s="154"/>
      <c r="TGW556" s="154"/>
      <c r="TGX556" s="154"/>
      <c r="TGY556" s="154"/>
      <c r="TGZ556" s="154"/>
      <c r="THA556" s="154"/>
      <c r="THB556" s="154"/>
      <c r="THC556" s="154"/>
      <c r="THD556" s="154"/>
      <c r="THE556" s="154"/>
      <c r="THF556" s="154"/>
      <c r="THG556" s="154"/>
      <c r="THH556" s="154"/>
      <c r="THI556" s="154"/>
      <c r="THJ556" s="154"/>
      <c r="THK556" s="154"/>
      <c r="THL556" s="154"/>
      <c r="THM556" s="154"/>
      <c r="THN556" s="154"/>
      <c r="THO556" s="154"/>
      <c r="THP556" s="154"/>
      <c r="THQ556" s="154"/>
      <c r="THR556" s="154"/>
      <c r="THS556" s="154"/>
      <c r="THT556" s="154"/>
      <c r="THU556" s="154"/>
      <c r="THV556" s="154"/>
      <c r="THW556" s="154"/>
      <c r="THX556" s="154"/>
      <c r="THY556" s="154"/>
      <c r="THZ556" s="154"/>
      <c r="TIA556" s="154"/>
      <c r="TIB556" s="154"/>
      <c r="TIC556" s="154"/>
      <c r="TID556" s="154"/>
      <c r="TIE556" s="154"/>
      <c r="TIF556" s="154"/>
      <c r="TIG556" s="154"/>
      <c r="TIH556" s="154"/>
      <c r="TII556" s="154"/>
      <c r="TIJ556" s="154"/>
      <c r="TIK556" s="154"/>
      <c r="TIL556" s="154"/>
      <c r="TIM556" s="154"/>
      <c r="TIN556" s="154"/>
      <c r="TIO556" s="154"/>
      <c r="TIP556" s="154"/>
      <c r="TIQ556" s="154"/>
      <c r="TIR556" s="154"/>
      <c r="TIS556" s="154"/>
      <c r="TIT556" s="154"/>
      <c r="TIU556" s="154"/>
      <c r="TIV556" s="154"/>
      <c r="TIW556" s="154"/>
      <c r="TIX556" s="154"/>
      <c r="TIY556" s="154"/>
      <c r="TIZ556" s="154"/>
      <c r="TJA556" s="154"/>
      <c r="TJB556" s="154"/>
      <c r="TJC556" s="154"/>
      <c r="TJD556" s="154"/>
      <c r="TJE556" s="154"/>
      <c r="TJF556" s="154"/>
      <c r="TJG556" s="154"/>
      <c r="TJH556" s="154"/>
      <c r="TJI556" s="154"/>
      <c r="TJJ556" s="154"/>
      <c r="TJK556" s="154"/>
      <c r="TJL556" s="154"/>
      <c r="TJM556" s="154"/>
      <c r="TJN556" s="154"/>
      <c r="TJO556" s="154"/>
      <c r="TJP556" s="154"/>
      <c r="TJQ556" s="154"/>
      <c r="TJR556" s="154"/>
      <c r="TJS556" s="154"/>
      <c r="TJT556" s="154"/>
      <c r="TJU556" s="154"/>
      <c r="TJV556" s="154"/>
      <c r="TJW556" s="154"/>
      <c r="TJX556" s="154"/>
      <c r="TJY556" s="154"/>
      <c r="TJZ556" s="154"/>
      <c r="TKA556" s="154"/>
      <c r="TKB556" s="154"/>
      <c r="TKC556" s="154"/>
      <c r="TKD556" s="154"/>
      <c r="TKE556" s="154"/>
      <c r="TKF556" s="154"/>
      <c r="TKG556" s="154"/>
      <c r="TKH556" s="154"/>
      <c r="TKI556" s="154"/>
      <c r="TKJ556" s="154"/>
      <c r="TKK556" s="154"/>
      <c r="TKL556" s="154"/>
      <c r="TKM556" s="154"/>
      <c r="TKN556" s="154"/>
      <c r="TKO556" s="154"/>
      <c r="TKP556" s="154"/>
      <c r="TKQ556" s="154"/>
      <c r="TKR556" s="154"/>
      <c r="TKS556" s="154"/>
      <c r="TKT556" s="154"/>
      <c r="TKU556" s="154"/>
      <c r="TKV556" s="154"/>
      <c r="TKW556" s="154"/>
      <c r="TKX556" s="154"/>
      <c r="TKY556" s="154"/>
      <c r="TKZ556" s="154"/>
      <c r="TLA556" s="154"/>
      <c r="TLB556" s="154"/>
      <c r="TLC556" s="154"/>
      <c r="TLD556" s="154"/>
      <c r="TLE556" s="154"/>
      <c r="TLF556" s="154"/>
      <c r="TLG556" s="154"/>
      <c r="TLH556" s="154"/>
      <c r="TLI556" s="154"/>
      <c r="TLJ556" s="154"/>
      <c r="TLK556" s="154"/>
      <c r="TLL556" s="154"/>
      <c r="TLM556" s="154"/>
      <c r="TLN556" s="154"/>
      <c r="TLO556" s="154"/>
      <c r="TLP556" s="154"/>
      <c r="TLQ556" s="154"/>
      <c r="TLR556" s="154"/>
      <c r="TLS556" s="154"/>
      <c r="TLT556" s="154"/>
      <c r="TLU556" s="154"/>
      <c r="TLV556" s="154"/>
      <c r="TLW556" s="154"/>
      <c r="TLX556" s="154"/>
      <c r="TLY556" s="154"/>
      <c r="TLZ556" s="154"/>
      <c r="TMA556" s="154"/>
      <c r="TMB556" s="154"/>
      <c r="TMC556" s="154"/>
      <c r="TMD556" s="154"/>
      <c r="TME556" s="154"/>
      <c r="TMF556" s="154"/>
      <c r="TMG556" s="154"/>
      <c r="TMH556" s="154"/>
      <c r="TMI556" s="154"/>
      <c r="TMJ556" s="154"/>
      <c r="TMK556" s="154"/>
      <c r="TML556" s="154"/>
      <c r="TMM556" s="154"/>
      <c r="TMN556" s="154"/>
      <c r="TMO556" s="154"/>
      <c r="TMP556" s="154"/>
      <c r="TMQ556" s="154"/>
      <c r="TMR556" s="154"/>
      <c r="TMS556" s="154"/>
      <c r="TMT556" s="154"/>
      <c r="TMU556" s="154"/>
      <c r="TMV556" s="154"/>
      <c r="TMW556" s="154"/>
      <c r="TMX556" s="154"/>
      <c r="TMY556" s="154"/>
      <c r="TMZ556" s="154"/>
      <c r="TNA556" s="154"/>
      <c r="TNB556" s="154"/>
      <c r="TNC556" s="154"/>
      <c r="TND556" s="154"/>
      <c r="TNE556" s="154"/>
      <c r="TNF556" s="154"/>
      <c r="TNG556" s="154"/>
      <c r="TNH556" s="154"/>
      <c r="TNI556" s="154"/>
      <c r="TNJ556" s="154"/>
      <c r="TNK556" s="154"/>
      <c r="TNL556" s="154"/>
      <c r="TNM556" s="154"/>
      <c r="TNN556" s="154"/>
      <c r="TNO556" s="154"/>
      <c r="TNP556" s="154"/>
      <c r="TNQ556" s="154"/>
      <c r="TNR556" s="154"/>
      <c r="TNS556" s="154"/>
      <c r="TNT556" s="154"/>
      <c r="TNU556" s="154"/>
      <c r="TNV556" s="154"/>
      <c r="TNW556" s="154"/>
      <c r="TNX556" s="154"/>
      <c r="TNY556" s="154"/>
      <c r="TNZ556" s="154"/>
      <c r="TOA556" s="154"/>
      <c r="TOB556" s="154"/>
      <c r="TOC556" s="154"/>
      <c r="TOD556" s="154"/>
      <c r="TOE556" s="154"/>
      <c r="TOF556" s="154"/>
      <c r="TOG556" s="154"/>
      <c r="TOH556" s="154"/>
      <c r="TOI556" s="154"/>
      <c r="TOJ556" s="154"/>
      <c r="TOK556" s="154"/>
      <c r="TOL556" s="154"/>
      <c r="TOM556" s="154"/>
      <c r="TON556" s="154"/>
      <c r="TOO556" s="154"/>
      <c r="TOP556" s="154"/>
      <c r="TOQ556" s="154"/>
      <c r="TOR556" s="154"/>
      <c r="TOS556" s="154"/>
      <c r="TOT556" s="154"/>
      <c r="TOU556" s="154"/>
      <c r="TOV556" s="154"/>
      <c r="TOW556" s="154"/>
      <c r="TOX556" s="154"/>
      <c r="TOY556" s="154"/>
      <c r="TOZ556" s="154"/>
      <c r="TPA556" s="154"/>
      <c r="TPB556" s="154"/>
      <c r="TPC556" s="154"/>
      <c r="TPD556" s="154"/>
      <c r="TPE556" s="154"/>
      <c r="TPF556" s="154"/>
      <c r="TPG556" s="154"/>
      <c r="TPH556" s="154"/>
      <c r="TPI556" s="154"/>
      <c r="TPJ556" s="154"/>
      <c r="TPK556" s="154"/>
      <c r="TPL556" s="154"/>
      <c r="TPM556" s="154"/>
      <c r="TPN556" s="154"/>
      <c r="TPO556" s="154"/>
      <c r="TPP556" s="154"/>
      <c r="TPQ556" s="154"/>
      <c r="TPR556" s="154"/>
      <c r="TPS556" s="154"/>
      <c r="TPT556" s="154"/>
      <c r="TPU556" s="154"/>
      <c r="TPV556" s="154"/>
      <c r="TPW556" s="154"/>
      <c r="TPX556" s="154"/>
      <c r="TPY556" s="154"/>
      <c r="TPZ556" s="154"/>
      <c r="TQA556" s="154"/>
      <c r="TQB556" s="154"/>
      <c r="TQC556" s="154"/>
      <c r="TQD556" s="154"/>
      <c r="TQE556" s="154"/>
      <c r="TQF556" s="154"/>
      <c r="TQG556" s="154"/>
      <c r="TQH556" s="154"/>
      <c r="TQI556" s="154"/>
      <c r="TQJ556" s="154"/>
      <c r="TQK556" s="154"/>
      <c r="TQL556" s="154"/>
      <c r="TQM556" s="154"/>
      <c r="TQN556" s="154"/>
      <c r="TQO556" s="154"/>
      <c r="TQP556" s="154"/>
      <c r="TQQ556" s="154"/>
      <c r="TQR556" s="154"/>
      <c r="TQS556" s="154"/>
      <c r="TQT556" s="154"/>
      <c r="TQU556" s="154"/>
      <c r="TQV556" s="154"/>
      <c r="TQW556" s="154"/>
      <c r="TQX556" s="154"/>
      <c r="TQY556" s="154"/>
      <c r="TQZ556" s="154"/>
      <c r="TRA556" s="154"/>
      <c r="TRB556" s="154"/>
      <c r="TRC556" s="154"/>
      <c r="TRD556" s="154"/>
      <c r="TRE556" s="154"/>
      <c r="TRF556" s="154"/>
      <c r="TRG556" s="154"/>
      <c r="TRH556" s="154"/>
      <c r="TRI556" s="154"/>
      <c r="TRJ556" s="154"/>
      <c r="TRK556" s="154"/>
      <c r="TRL556" s="154"/>
      <c r="TRM556" s="154"/>
      <c r="TRN556" s="154"/>
      <c r="TRO556" s="154"/>
      <c r="TRP556" s="154"/>
      <c r="TRQ556" s="154"/>
      <c r="TRR556" s="154"/>
      <c r="TRS556" s="154"/>
      <c r="TRT556" s="154"/>
      <c r="TRU556" s="154"/>
      <c r="TRV556" s="154"/>
      <c r="TRW556" s="154"/>
      <c r="TRX556" s="154"/>
      <c r="TRY556" s="154"/>
      <c r="TRZ556" s="154"/>
      <c r="TSA556" s="154"/>
      <c r="TSB556" s="154"/>
      <c r="TSC556" s="154"/>
      <c r="TSD556" s="154"/>
      <c r="TSE556" s="154"/>
      <c r="TSF556" s="154"/>
      <c r="TSG556" s="154"/>
      <c r="TSH556" s="154"/>
      <c r="TSI556" s="154"/>
      <c r="TSJ556" s="154"/>
      <c r="TSK556" s="154"/>
      <c r="TSL556" s="154"/>
      <c r="TSM556" s="154"/>
      <c r="TSN556" s="154"/>
      <c r="TSO556" s="154"/>
      <c r="TSP556" s="154"/>
      <c r="TSQ556" s="154"/>
      <c r="TSR556" s="154"/>
      <c r="TSS556" s="154"/>
      <c r="TST556" s="154"/>
      <c r="TSU556" s="154"/>
      <c r="TSV556" s="154"/>
      <c r="TSW556" s="154"/>
      <c r="TSX556" s="154"/>
      <c r="TSY556" s="154"/>
      <c r="TSZ556" s="154"/>
      <c r="TTA556" s="154"/>
      <c r="TTB556" s="154"/>
      <c r="TTC556" s="154"/>
      <c r="TTD556" s="154"/>
      <c r="TTE556" s="154"/>
      <c r="TTF556" s="154"/>
      <c r="TTG556" s="154"/>
      <c r="TTH556" s="154"/>
      <c r="TTI556" s="154"/>
      <c r="TTJ556" s="154"/>
      <c r="TTK556" s="154"/>
      <c r="TTL556" s="154"/>
      <c r="TTM556" s="154"/>
      <c r="TTN556" s="154"/>
      <c r="TTO556" s="154"/>
      <c r="TTP556" s="154"/>
      <c r="TTQ556" s="154"/>
      <c r="TTR556" s="154"/>
      <c r="TTS556" s="154"/>
      <c r="TTT556" s="154"/>
      <c r="TTU556" s="154"/>
      <c r="TTV556" s="154"/>
      <c r="TTW556" s="154"/>
      <c r="TTX556" s="154"/>
      <c r="TTY556" s="154"/>
      <c r="TTZ556" s="154"/>
      <c r="TUA556" s="154"/>
      <c r="TUB556" s="154"/>
      <c r="TUC556" s="154"/>
      <c r="TUD556" s="154"/>
      <c r="TUE556" s="154"/>
      <c r="TUF556" s="154"/>
      <c r="TUG556" s="154"/>
      <c r="TUH556" s="154"/>
      <c r="TUI556" s="154"/>
      <c r="TUJ556" s="154"/>
      <c r="TUK556" s="154"/>
      <c r="TUL556" s="154"/>
      <c r="TUM556" s="154"/>
      <c r="TUN556" s="154"/>
      <c r="TUO556" s="154"/>
      <c r="TUP556" s="154"/>
      <c r="TUQ556" s="154"/>
      <c r="TUR556" s="154"/>
      <c r="TUS556" s="154"/>
      <c r="TUT556" s="154"/>
      <c r="TUU556" s="154"/>
      <c r="TUV556" s="154"/>
      <c r="TUW556" s="154"/>
      <c r="TUX556" s="154"/>
      <c r="TUY556" s="154"/>
      <c r="TUZ556" s="154"/>
      <c r="TVA556" s="154"/>
      <c r="TVB556" s="154"/>
      <c r="TVC556" s="154"/>
      <c r="TVD556" s="154"/>
      <c r="TVE556" s="154"/>
      <c r="TVF556" s="154"/>
      <c r="TVG556" s="154"/>
      <c r="TVH556" s="154"/>
      <c r="TVI556" s="154"/>
      <c r="TVJ556" s="154"/>
      <c r="TVK556" s="154"/>
      <c r="TVL556" s="154"/>
      <c r="TVM556" s="154"/>
      <c r="TVN556" s="154"/>
      <c r="TVO556" s="154"/>
      <c r="TVP556" s="154"/>
      <c r="TVQ556" s="154"/>
      <c r="TVR556" s="154"/>
      <c r="TVS556" s="154"/>
      <c r="TVT556" s="154"/>
      <c r="TVU556" s="154"/>
      <c r="TVV556" s="154"/>
      <c r="TVW556" s="154"/>
      <c r="TVX556" s="154"/>
      <c r="TVY556" s="154"/>
      <c r="TVZ556" s="154"/>
      <c r="TWA556" s="154"/>
      <c r="TWB556" s="154"/>
      <c r="TWC556" s="154"/>
      <c r="TWD556" s="154"/>
      <c r="TWE556" s="154"/>
      <c r="TWF556" s="154"/>
      <c r="TWG556" s="154"/>
      <c r="TWH556" s="154"/>
      <c r="TWI556" s="154"/>
      <c r="TWJ556" s="154"/>
      <c r="TWK556" s="154"/>
      <c r="TWL556" s="154"/>
      <c r="TWM556" s="154"/>
      <c r="TWN556" s="154"/>
      <c r="TWO556" s="154"/>
      <c r="TWP556" s="154"/>
      <c r="TWQ556" s="154"/>
      <c r="TWR556" s="154"/>
      <c r="TWS556" s="154"/>
      <c r="TWT556" s="154"/>
      <c r="TWU556" s="154"/>
      <c r="TWV556" s="154"/>
      <c r="TWW556" s="154"/>
      <c r="TWX556" s="154"/>
      <c r="TWY556" s="154"/>
      <c r="TWZ556" s="154"/>
      <c r="TXA556" s="154"/>
      <c r="TXB556" s="154"/>
      <c r="TXC556" s="154"/>
      <c r="TXD556" s="154"/>
      <c r="TXE556" s="154"/>
      <c r="TXF556" s="154"/>
      <c r="TXG556" s="154"/>
      <c r="TXH556" s="154"/>
      <c r="TXI556" s="154"/>
      <c r="TXJ556" s="154"/>
      <c r="TXK556" s="154"/>
      <c r="TXL556" s="154"/>
      <c r="TXM556" s="154"/>
      <c r="TXN556" s="154"/>
      <c r="TXO556" s="154"/>
      <c r="TXP556" s="154"/>
      <c r="TXQ556" s="154"/>
      <c r="TXR556" s="154"/>
      <c r="TXS556" s="154"/>
      <c r="TXT556" s="154"/>
      <c r="TXU556" s="154"/>
      <c r="TXV556" s="154"/>
      <c r="TXW556" s="154"/>
      <c r="TXX556" s="154"/>
      <c r="TXY556" s="154"/>
      <c r="TXZ556" s="154"/>
      <c r="TYA556" s="154"/>
      <c r="TYB556" s="154"/>
      <c r="TYC556" s="154"/>
      <c r="TYD556" s="154"/>
      <c r="TYE556" s="154"/>
      <c r="TYF556" s="154"/>
      <c r="TYG556" s="154"/>
      <c r="TYH556" s="154"/>
      <c r="TYI556" s="154"/>
      <c r="TYJ556" s="154"/>
      <c r="TYK556" s="154"/>
      <c r="TYL556" s="154"/>
      <c r="TYM556" s="154"/>
      <c r="TYN556" s="154"/>
      <c r="TYO556" s="154"/>
      <c r="TYP556" s="154"/>
      <c r="TYQ556" s="154"/>
      <c r="TYR556" s="154"/>
      <c r="TYS556" s="154"/>
      <c r="TYT556" s="154"/>
      <c r="TYU556" s="154"/>
      <c r="TYV556" s="154"/>
      <c r="TYW556" s="154"/>
      <c r="TYX556" s="154"/>
      <c r="TYY556" s="154"/>
      <c r="TYZ556" s="154"/>
      <c r="TZA556" s="154"/>
      <c r="TZB556" s="154"/>
      <c r="TZC556" s="154"/>
      <c r="TZD556" s="154"/>
      <c r="TZE556" s="154"/>
      <c r="TZF556" s="154"/>
      <c r="TZG556" s="154"/>
      <c r="TZH556" s="154"/>
      <c r="TZI556" s="154"/>
      <c r="TZJ556" s="154"/>
      <c r="TZK556" s="154"/>
      <c r="TZL556" s="154"/>
      <c r="TZM556" s="154"/>
      <c r="TZN556" s="154"/>
      <c r="TZO556" s="154"/>
      <c r="TZP556" s="154"/>
      <c r="TZQ556" s="154"/>
      <c r="TZR556" s="154"/>
      <c r="TZS556" s="154"/>
      <c r="TZT556" s="154"/>
      <c r="TZU556" s="154"/>
      <c r="TZV556" s="154"/>
      <c r="TZW556" s="154"/>
      <c r="TZX556" s="154"/>
      <c r="TZY556" s="154"/>
      <c r="TZZ556" s="154"/>
      <c r="UAA556" s="154"/>
      <c r="UAB556" s="154"/>
      <c r="UAC556" s="154"/>
      <c r="UAD556" s="154"/>
      <c r="UAE556" s="154"/>
      <c r="UAF556" s="154"/>
      <c r="UAG556" s="154"/>
      <c r="UAH556" s="154"/>
      <c r="UAI556" s="154"/>
      <c r="UAJ556" s="154"/>
      <c r="UAK556" s="154"/>
      <c r="UAL556" s="154"/>
      <c r="UAM556" s="154"/>
      <c r="UAN556" s="154"/>
      <c r="UAO556" s="154"/>
      <c r="UAP556" s="154"/>
      <c r="UAQ556" s="154"/>
      <c r="UAR556" s="154"/>
      <c r="UAS556" s="154"/>
      <c r="UAT556" s="154"/>
      <c r="UAU556" s="154"/>
      <c r="UAV556" s="154"/>
      <c r="UAW556" s="154"/>
      <c r="UAX556" s="154"/>
      <c r="UAY556" s="154"/>
      <c r="UAZ556" s="154"/>
      <c r="UBA556" s="154"/>
      <c r="UBB556" s="154"/>
      <c r="UBC556" s="154"/>
      <c r="UBD556" s="154"/>
      <c r="UBE556" s="154"/>
      <c r="UBF556" s="154"/>
      <c r="UBG556" s="154"/>
      <c r="UBH556" s="154"/>
      <c r="UBI556" s="154"/>
      <c r="UBJ556" s="154"/>
      <c r="UBK556" s="154"/>
      <c r="UBL556" s="154"/>
      <c r="UBM556" s="154"/>
      <c r="UBN556" s="154"/>
      <c r="UBO556" s="154"/>
      <c r="UBP556" s="154"/>
      <c r="UBQ556" s="154"/>
      <c r="UBR556" s="154"/>
      <c r="UBS556" s="154"/>
      <c r="UBT556" s="154"/>
      <c r="UBU556" s="154"/>
      <c r="UBV556" s="154"/>
      <c r="UBW556" s="154"/>
      <c r="UBX556" s="154"/>
      <c r="UBY556" s="154"/>
      <c r="UBZ556" s="154"/>
      <c r="UCA556" s="154"/>
      <c r="UCB556" s="154"/>
      <c r="UCC556" s="154"/>
      <c r="UCD556" s="154"/>
      <c r="UCE556" s="154"/>
      <c r="UCF556" s="154"/>
      <c r="UCG556" s="154"/>
      <c r="UCH556" s="154"/>
      <c r="UCI556" s="154"/>
      <c r="UCJ556" s="154"/>
      <c r="UCK556" s="154"/>
      <c r="UCL556" s="154"/>
      <c r="UCM556" s="154"/>
      <c r="UCN556" s="154"/>
      <c r="UCO556" s="154"/>
      <c r="UCP556" s="154"/>
      <c r="UCQ556" s="154"/>
      <c r="UCR556" s="154"/>
      <c r="UCS556" s="154"/>
      <c r="UCT556" s="154"/>
      <c r="UCU556" s="154"/>
      <c r="UCV556" s="154"/>
      <c r="UCW556" s="154"/>
      <c r="UCX556" s="154"/>
      <c r="UCY556" s="154"/>
      <c r="UCZ556" s="154"/>
      <c r="UDA556" s="154"/>
      <c r="UDB556" s="154"/>
      <c r="UDC556" s="154"/>
      <c r="UDD556" s="154"/>
      <c r="UDE556" s="154"/>
      <c r="UDF556" s="154"/>
      <c r="UDG556" s="154"/>
      <c r="UDH556" s="154"/>
      <c r="UDI556" s="154"/>
      <c r="UDJ556" s="154"/>
      <c r="UDK556" s="154"/>
      <c r="UDL556" s="154"/>
      <c r="UDM556" s="154"/>
      <c r="UDN556" s="154"/>
      <c r="UDO556" s="154"/>
      <c r="UDP556" s="154"/>
      <c r="UDQ556" s="154"/>
      <c r="UDR556" s="154"/>
      <c r="UDS556" s="154"/>
      <c r="UDT556" s="154"/>
      <c r="UDU556" s="154"/>
      <c r="UDV556" s="154"/>
      <c r="UDW556" s="154"/>
      <c r="UDX556" s="154"/>
      <c r="UDY556" s="154"/>
      <c r="UDZ556" s="154"/>
      <c r="UEA556" s="154"/>
      <c r="UEB556" s="154"/>
      <c r="UEC556" s="154"/>
      <c r="UED556" s="154"/>
      <c r="UEE556" s="154"/>
      <c r="UEF556" s="154"/>
      <c r="UEG556" s="154"/>
      <c r="UEH556" s="154"/>
      <c r="UEI556" s="154"/>
      <c r="UEJ556" s="154"/>
      <c r="UEK556" s="154"/>
      <c r="UEL556" s="154"/>
      <c r="UEM556" s="154"/>
      <c r="UEN556" s="154"/>
      <c r="UEO556" s="154"/>
      <c r="UEP556" s="154"/>
      <c r="UEQ556" s="154"/>
      <c r="UER556" s="154"/>
      <c r="UES556" s="154"/>
      <c r="UET556" s="154"/>
      <c r="UEU556" s="154"/>
      <c r="UEV556" s="154"/>
      <c r="UEW556" s="154"/>
      <c r="UEX556" s="154"/>
      <c r="UEY556" s="154"/>
      <c r="UEZ556" s="154"/>
      <c r="UFA556" s="154"/>
      <c r="UFB556" s="154"/>
      <c r="UFC556" s="154"/>
      <c r="UFD556" s="154"/>
      <c r="UFE556" s="154"/>
      <c r="UFF556" s="154"/>
      <c r="UFG556" s="154"/>
      <c r="UFH556" s="154"/>
      <c r="UFI556" s="154"/>
      <c r="UFJ556" s="154"/>
      <c r="UFK556" s="154"/>
      <c r="UFL556" s="154"/>
      <c r="UFM556" s="154"/>
      <c r="UFN556" s="154"/>
      <c r="UFO556" s="154"/>
      <c r="UFP556" s="154"/>
      <c r="UFQ556" s="154"/>
      <c r="UFR556" s="154"/>
      <c r="UFS556" s="154"/>
      <c r="UFT556" s="154"/>
      <c r="UFU556" s="154"/>
      <c r="UFV556" s="154"/>
      <c r="UFW556" s="154"/>
      <c r="UFX556" s="154"/>
      <c r="UFY556" s="154"/>
      <c r="UFZ556" s="154"/>
      <c r="UGA556" s="154"/>
      <c r="UGB556" s="154"/>
      <c r="UGC556" s="154"/>
      <c r="UGD556" s="154"/>
      <c r="UGE556" s="154"/>
      <c r="UGF556" s="154"/>
      <c r="UGG556" s="154"/>
      <c r="UGH556" s="154"/>
      <c r="UGI556" s="154"/>
      <c r="UGJ556" s="154"/>
      <c r="UGK556" s="154"/>
      <c r="UGL556" s="154"/>
      <c r="UGM556" s="154"/>
      <c r="UGN556" s="154"/>
      <c r="UGO556" s="154"/>
      <c r="UGP556" s="154"/>
      <c r="UGQ556" s="154"/>
      <c r="UGR556" s="154"/>
      <c r="UGS556" s="154"/>
      <c r="UGT556" s="154"/>
      <c r="UGU556" s="154"/>
      <c r="UGV556" s="154"/>
      <c r="UGW556" s="154"/>
      <c r="UGX556" s="154"/>
      <c r="UGY556" s="154"/>
      <c r="UGZ556" s="154"/>
      <c r="UHA556" s="154"/>
      <c r="UHB556" s="154"/>
      <c r="UHC556" s="154"/>
      <c r="UHD556" s="154"/>
      <c r="UHE556" s="154"/>
      <c r="UHF556" s="154"/>
      <c r="UHG556" s="154"/>
      <c r="UHH556" s="154"/>
      <c r="UHI556" s="154"/>
      <c r="UHJ556" s="154"/>
      <c r="UHK556" s="154"/>
      <c r="UHL556" s="154"/>
      <c r="UHM556" s="154"/>
      <c r="UHN556" s="154"/>
      <c r="UHO556" s="154"/>
      <c r="UHP556" s="154"/>
      <c r="UHQ556" s="154"/>
      <c r="UHR556" s="154"/>
      <c r="UHS556" s="154"/>
      <c r="UHT556" s="154"/>
      <c r="UHU556" s="154"/>
      <c r="UHV556" s="154"/>
      <c r="UHW556" s="154"/>
      <c r="UHX556" s="154"/>
      <c r="UHY556" s="154"/>
      <c r="UHZ556" s="154"/>
      <c r="UIA556" s="154"/>
      <c r="UIB556" s="154"/>
      <c r="UIC556" s="154"/>
      <c r="UID556" s="154"/>
      <c r="UIE556" s="154"/>
      <c r="UIF556" s="154"/>
      <c r="UIG556" s="154"/>
      <c r="UIH556" s="154"/>
      <c r="UII556" s="154"/>
      <c r="UIJ556" s="154"/>
      <c r="UIK556" s="154"/>
      <c r="UIL556" s="154"/>
      <c r="UIM556" s="154"/>
      <c r="UIN556" s="154"/>
      <c r="UIO556" s="154"/>
      <c r="UIP556" s="154"/>
      <c r="UIQ556" s="154"/>
      <c r="UIR556" s="154"/>
      <c r="UIS556" s="154"/>
      <c r="UIT556" s="154"/>
      <c r="UIU556" s="154"/>
      <c r="UIV556" s="154"/>
      <c r="UIW556" s="154"/>
      <c r="UIX556" s="154"/>
      <c r="UIY556" s="154"/>
      <c r="UIZ556" s="154"/>
      <c r="UJA556" s="154"/>
      <c r="UJB556" s="154"/>
      <c r="UJC556" s="154"/>
      <c r="UJD556" s="154"/>
      <c r="UJE556" s="154"/>
      <c r="UJF556" s="154"/>
      <c r="UJG556" s="154"/>
      <c r="UJH556" s="154"/>
      <c r="UJI556" s="154"/>
      <c r="UJJ556" s="154"/>
      <c r="UJK556" s="154"/>
      <c r="UJL556" s="154"/>
      <c r="UJM556" s="154"/>
      <c r="UJN556" s="154"/>
      <c r="UJO556" s="154"/>
      <c r="UJP556" s="154"/>
      <c r="UJQ556" s="154"/>
      <c r="UJR556" s="154"/>
      <c r="UJS556" s="154"/>
      <c r="UJT556" s="154"/>
      <c r="UJU556" s="154"/>
      <c r="UJV556" s="154"/>
      <c r="UJW556" s="154"/>
      <c r="UJX556" s="154"/>
      <c r="UJY556" s="154"/>
      <c r="UJZ556" s="154"/>
      <c r="UKA556" s="154"/>
      <c r="UKB556" s="154"/>
      <c r="UKC556" s="154"/>
      <c r="UKD556" s="154"/>
      <c r="UKE556" s="154"/>
      <c r="UKF556" s="154"/>
      <c r="UKG556" s="154"/>
      <c r="UKH556" s="154"/>
      <c r="UKI556" s="154"/>
      <c r="UKJ556" s="154"/>
      <c r="UKK556" s="154"/>
      <c r="UKL556" s="154"/>
      <c r="UKM556" s="154"/>
      <c r="UKN556" s="154"/>
      <c r="UKO556" s="154"/>
      <c r="UKP556" s="154"/>
      <c r="UKQ556" s="154"/>
      <c r="UKR556" s="154"/>
      <c r="UKS556" s="154"/>
      <c r="UKT556" s="154"/>
      <c r="UKU556" s="154"/>
      <c r="UKV556" s="154"/>
      <c r="UKW556" s="154"/>
      <c r="UKX556" s="154"/>
      <c r="UKY556" s="154"/>
      <c r="UKZ556" s="154"/>
      <c r="ULA556" s="154"/>
      <c r="ULB556" s="154"/>
      <c r="ULC556" s="154"/>
      <c r="ULD556" s="154"/>
      <c r="ULE556" s="154"/>
      <c r="ULF556" s="154"/>
      <c r="ULG556" s="154"/>
      <c r="ULH556" s="154"/>
      <c r="ULI556" s="154"/>
      <c r="ULJ556" s="154"/>
      <c r="ULK556" s="154"/>
      <c r="ULL556" s="154"/>
      <c r="ULM556" s="154"/>
      <c r="ULN556" s="154"/>
      <c r="ULO556" s="154"/>
      <c r="ULP556" s="154"/>
      <c r="ULQ556" s="154"/>
      <c r="ULR556" s="154"/>
      <c r="ULS556" s="154"/>
      <c r="ULT556" s="154"/>
      <c r="ULU556" s="154"/>
      <c r="ULV556" s="154"/>
      <c r="ULW556" s="154"/>
      <c r="ULX556" s="154"/>
      <c r="ULY556" s="154"/>
      <c r="ULZ556" s="154"/>
      <c r="UMA556" s="154"/>
      <c r="UMB556" s="154"/>
      <c r="UMC556" s="154"/>
      <c r="UMD556" s="154"/>
      <c r="UME556" s="154"/>
      <c r="UMF556" s="154"/>
      <c r="UMG556" s="154"/>
      <c r="UMH556" s="154"/>
      <c r="UMI556" s="154"/>
      <c r="UMJ556" s="154"/>
      <c r="UMK556" s="154"/>
      <c r="UML556" s="154"/>
      <c r="UMM556" s="154"/>
      <c r="UMN556" s="154"/>
      <c r="UMO556" s="154"/>
      <c r="UMP556" s="154"/>
      <c r="UMQ556" s="154"/>
      <c r="UMR556" s="154"/>
      <c r="UMS556" s="154"/>
      <c r="UMT556" s="154"/>
      <c r="UMU556" s="154"/>
      <c r="UMV556" s="154"/>
      <c r="UMW556" s="154"/>
      <c r="UMX556" s="154"/>
      <c r="UMY556" s="154"/>
      <c r="UMZ556" s="154"/>
      <c r="UNA556" s="154"/>
      <c r="UNB556" s="154"/>
      <c r="UNC556" s="154"/>
      <c r="UND556" s="154"/>
      <c r="UNE556" s="154"/>
      <c r="UNF556" s="154"/>
      <c r="UNG556" s="154"/>
      <c r="UNH556" s="154"/>
      <c r="UNI556" s="154"/>
      <c r="UNJ556" s="154"/>
      <c r="UNK556" s="154"/>
      <c r="UNL556" s="154"/>
      <c r="UNM556" s="154"/>
      <c r="UNN556" s="154"/>
      <c r="UNO556" s="154"/>
      <c r="UNP556" s="154"/>
      <c r="UNQ556" s="154"/>
      <c r="UNR556" s="154"/>
      <c r="UNS556" s="154"/>
      <c r="UNT556" s="154"/>
      <c r="UNU556" s="154"/>
      <c r="UNV556" s="154"/>
      <c r="UNW556" s="154"/>
      <c r="UNX556" s="154"/>
      <c r="UNY556" s="154"/>
      <c r="UNZ556" s="154"/>
      <c r="UOA556" s="154"/>
      <c r="UOB556" s="154"/>
      <c r="UOC556" s="154"/>
      <c r="UOD556" s="154"/>
      <c r="UOE556" s="154"/>
      <c r="UOF556" s="154"/>
      <c r="UOG556" s="154"/>
      <c r="UOH556" s="154"/>
      <c r="UOI556" s="154"/>
      <c r="UOJ556" s="154"/>
      <c r="UOK556" s="154"/>
      <c r="UOL556" s="154"/>
      <c r="UOM556" s="154"/>
      <c r="UON556" s="154"/>
      <c r="UOO556" s="154"/>
      <c r="UOP556" s="154"/>
      <c r="UOQ556" s="154"/>
      <c r="UOR556" s="154"/>
      <c r="UOS556" s="154"/>
      <c r="UOT556" s="154"/>
      <c r="UOU556" s="154"/>
      <c r="UOV556" s="154"/>
      <c r="UOW556" s="154"/>
      <c r="UOX556" s="154"/>
      <c r="UOY556" s="154"/>
      <c r="UOZ556" s="154"/>
      <c r="UPA556" s="154"/>
      <c r="UPB556" s="154"/>
      <c r="UPC556" s="154"/>
      <c r="UPD556" s="154"/>
      <c r="UPE556" s="154"/>
      <c r="UPF556" s="154"/>
      <c r="UPG556" s="154"/>
      <c r="UPH556" s="154"/>
      <c r="UPI556" s="154"/>
      <c r="UPJ556" s="154"/>
      <c r="UPK556" s="154"/>
      <c r="UPL556" s="154"/>
      <c r="UPM556" s="154"/>
      <c r="UPN556" s="154"/>
      <c r="UPO556" s="154"/>
      <c r="UPP556" s="154"/>
      <c r="UPQ556" s="154"/>
      <c r="UPR556" s="154"/>
      <c r="UPS556" s="154"/>
      <c r="UPT556" s="154"/>
      <c r="UPU556" s="154"/>
      <c r="UPV556" s="154"/>
      <c r="UPW556" s="154"/>
      <c r="UPX556" s="154"/>
      <c r="UPY556" s="154"/>
      <c r="UPZ556" s="154"/>
      <c r="UQA556" s="154"/>
      <c r="UQB556" s="154"/>
      <c r="UQC556" s="154"/>
      <c r="UQD556" s="154"/>
      <c r="UQE556" s="154"/>
      <c r="UQF556" s="154"/>
      <c r="UQG556" s="154"/>
      <c r="UQH556" s="154"/>
      <c r="UQI556" s="154"/>
      <c r="UQJ556" s="154"/>
      <c r="UQK556" s="154"/>
      <c r="UQL556" s="154"/>
      <c r="UQM556" s="154"/>
      <c r="UQN556" s="154"/>
      <c r="UQO556" s="154"/>
      <c r="UQP556" s="154"/>
      <c r="UQQ556" s="154"/>
      <c r="UQR556" s="154"/>
      <c r="UQS556" s="154"/>
      <c r="UQT556" s="154"/>
      <c r="UQU556" s="154"/>
      <c r="UQV556" s="154"/>
      <c r="UQW556" s="154"/>
      <c r="UQX556" s="154"/>
      <c r="UQY556" s="154"/>
      <c r="UQZ556" s="154"/>
      <c r="URA556" s="154"/>
      <c r="URB556" s="154"/>
      <c r="URC556" s="154"/>
      <c r="URD556" s="154"/>
      <c r="URE556" s="154"/>
      <c r="URF556" s="154"/>
      <c r="URG556" s="154"/>
      <c r="URH556" s="154"/>
      <c r="URI556" s="154"/>
      <c r="URJ556" s="154"/>
      <c r="URK556" s="154"/>
      <c r="URL556" s="154"/>
      <c r="URM556" s="154"/>
      <c r="URN556" s="154"/>
      <c r="URO556" s="154"/>
      <c r="URP556" s="154"/>
      <c r="URQ556" s="154"/>
      <c r="URR556" s="154"/>
      <c r="URS556" s="154"/>
      <c r="URT556" s="154"/>
      <c r="URU556" s="154"/>
      <c r="URV556" s="154"/>
      <c r="URW556" s="154"/>
      <c r="URX556" s="154"/>
      <c r="URY556" s="154"/>
      <c r="URZ556" s="154"/>
      <c r="USA556" s="154"/>
      <c r="USB556" s="154"/>
      <c r="USC556" s="154"/>
      <c r="USD556" s="154"/>
      <c r="USE556" s="154"/>
      <c r="USF556" s="154"/>
      <c r="USG556" s="154"/>
      <c r="USH556" s="154"/>
      <c r="USI556" s="154"/>
      <c r="USJ556" s="154"/>
      <c r="USK556" s="154"/>
      <c r="USL556" s="154"/>
      <c r="USM556" s="154"/>
      <c r="USN556" s="154"/>
      <c r="USO556" s="154"/>
      <c r="USP556" s="154"/>
      <c r="USQ556" s="154"/>
      <c r="USR556" s="154"/>
      <c r="USS556" s="154"/>
      <c r="UST556" s="154"/>
      <c r="USU556" s="154"/>
      <c r="USV556" s="154"/>
      <c r="USW556" s="154"/>
      <c r="USX556" s="154"/>
      <c r="USY556" s="154"/>
      <c r="USZ556" s="154"/>
      <c r="UTA556" s="154"/>
      <c r="UTB556" s="154"/>
      <c r="UTC556" s="154"/>
      <c r="UTD556" s="154"/>
      <c r="UTE556" s="154"/>
      <c r="UTF556" s="154"/>
      <c r="UTG556" s="154"/>
      <c r="UTH556" s="154"/>
      <c r="UTI556" s="154"/>
      <c r="UTJ556" s="154"/>
      <c r="UTK556" s="154"/>
      <c r="UTL556" s="154"/>
      <c r="UTM556" s="154"/>
      <c r="UTN556" s="154"/>
      <c r="UTO556" s="154"/>
      <c r="UTP556" s="154"/>
      <c r="UTQ556" s="154"/>
      <c r="UTR556" s="154"/>
      <c r="UTS556" s="154"/>
      <c r="UTT556" s="154"/>
      <c r="UTU556" s="154"/>
      <c r="UTV556" s="154"/>
      <c r="UTW556" s="154"/>
      <c r="UTX556" s="154"/>
      <c r="UTY556" s="154"/>
      <c r="UTZ556" s="154"/>
      <c r="UUA556" s="154"/>
      <c r="UUB556" s="154"/>
      <c r="UUC556" s="154"/>
      <c r="UUD556" s="154"/>
      <c r="UUE556" s="154"/>
      <c r="UUF556" s="154"/>
      <c r="UUG556" s="154"/>
      <c r="UUH556" s="154"/>
      <c r="UUI556" s="154"/>
      <c r="UUJ556" s="154"/>
      <c r="UUK556" s="154"/>
      <c r="UUL556" s="154"/>
      <c r="UUM556" s="154"/>
      <c r="UUN556" s="154"/>
      <c r="UUO556" s="154"/>
      <c r="UUP556" s="154"/>
      <c r="UUQ556" s="154"/>
      <c r="UUR556" s="154"/>
      <c r="UUS556" s="154"/>
      <c r="UUT556" s="154"/>
      <c r="UUU556" s="154"/>
      <c r="UUV556" s="154"/>
      <c r="UUW556" s="154"/>
      <c r="UUX556" s="154"/>
      <c r="UUY556" s="154"/>
      <c r="UUZ556" s="154"/>
      <c r="UVA556" s="154"/>
      <c r="UVB556" s="154"/>
      <c r="UVC556" s="154"/>
      <c r="UVD556" s="154"/>
      <c r="UVE556" s="154"/>
      <c r="UVF556" s="154"/>
      <c r="UVG556" s="154"/>
      <c r="UVH556" s="154"/>
      <c r="UVI556" s="154"/>
      <c r="UVJ556" s="154"/>
      <c r="UVK556" s="154"/>
      <c r="UVL556" s="154"/>
      <c r="UVM556" s="154"/>
      <c r="UVN556" s="154"/>
      <c r="UVO556" s="154"/>
      <c r="UVP556" s="154"/>
      <c r="UVQ556" s="154"/>
      <c r="UVR556" s="154"/>
      <c r="UVS556" s="154"/>
      <c r="UVT556" s="154"/>
      <c r="UVU556" s="154"/>
      <c r="UVV556" s="154"/>
      <c r="UVW556" s="154"/>
      <c r="UVX556" s="154"/>
      <c r="UVY556" s="154"/>
      <c r="UVZ556" s="154"/>
      <c r="UWA556" s="154"/>
      <c r="UWB556" s="154"/>
      <c r="UWC556" s="154"/>
      <c r="UWD556" s="154"/>
      <c r="UWE556" s="154"/>
      <c r="UWF556" s="154"/>
      <c r="UWG556" s="154"/>
      <c r="UWH556" s="154"/>
      <c r="UWI556" s="154"/>
      <c r="UWJ556" s="154"/>
      <c r="UWK556" s="154"/>
      <c r="UWL556" s="154"/>
      <c r="UWM556" s="154"/>
      <c r="UWN556" s="154"/>
      <c r="UWO556" s="154"/>
      <c r="UWP556" s="154"/>
      <c r="UWQ556" s="154"/>
      <c r="UWR556" s="154"/>
      <c r="UWS556" s="154"/>
      <c r="UWT556" s="154"/>
      <c r="UWU556" s="154"/>
      <c r="UWV556" s="154"/>
      <c r="UWW556" s="154"/>
      <c r="UWX556" s="154"/>
      <c r="UWY556" s="154"/>
      <c r="UWZ556" s="154"/>
      <c r="UXA556" s="154"/>
      <c r="UXB556" s="154"/>
      <c r="UXC556" s="154"/>
      <c r="UXD556" s="154"/>
      <c r="UXE556" s="154"/>
      <c r="UXF556" s="154"/>
      <c r="UXG556" s="154"/>
      <c r="UXH556" s="154"/>
      <c r="UXI556" s="154"/>
      <c r="UXJ556" s="154"/>
      <c r="UXK556" s="154"/>
      <c r="UXL556" s="154"/>
      <c r="UXM556" s="154"/>
      <c r="UXN556" s="154"/>
      <c r="UXO556" s="154"/>
      <c r="UXP556" s="154"/>
      <c r="UXQ556" s="154"/>
      <c r="UXR556" s="154"/>
      <c r="UXS556" s="154"/>
      <c r="UXT556" s="154"/>
      <c r="UXU556" s="154"/>
      <c r="UXV556" s="154"/>
      <c r="UXW556" s="154"/>
      <c r="UXX556" s="154"/>
      <c r="UXY556" s="154"/>
      <c r="UXZ556" s="154"/>
      <c r="UYA556" s="154"/>
      <c r="UYB556" s="154"/>
      <c r="UYC556" s="154"/>
      <c r="UYD556" s="154"/>
      <c r="UYE556" s="154"/>
      <c r="UYF556" s="154"/>
      <c r="UYG556" s="154"/>
      <c r="UYH556" s="154"/>
      <c r="UYI556" s="154"/>
      <c r="UYJ556" s="154"/>
      <c r="UYK556" s="154"/>
      <c r="UYL556" s="154"/>
      <c r="UYM556" s="154"/>
      <c r="UYN556" s="154"/>
      <c r="UYO556" s="154"/>
      <c r="UYP556" s="154"/>
      <c r="UYQ556" s="154"/>
      <c r="UYR556" s="154"/>
      <c r="UYS556" s="154"/>
      <c r="UYT556" s="154"/>
      <c r="UYU556" s="154"/>
      <c r="UYV556" s="154"/>
      <c r="UYW556" s="154"/>
      <c r="UYX556" s="154"/>
      <c r="UYY556" s="154"/>
      <c r="UYZ556" s="154"/>
      <c r="UZA556" s="154"/>
      <c r="UZB556" s="154"/>
      <c r="UZC556" s="154"/>
      <c r="UZD556" s="154"/>
      <c r="UZE556" s="154"/>
      <c r="UZF556" s="154"/>
      <c r="UZG556" s="154"/>
      <c r="UZH556" s="154"/>
      <c r="UZI556" s="154"/>
      <c r="UZJ556" s="154"/>
      <c r="UZK556" s="154"/>
      <c r="UZL556" s="154"/>
      <c r="UZM556" s="154"/>
      <c r="UZN556" s="154"/>
      <c r="UZO556" s="154"/>
      <c r="UZP556" s="154"/>
      <c r="UZQ556" s="154"/>
      <c r="UZR556" s="154"/>
      <c r="UZS556" s="154"/>
      <c r="UZT556" s="154"/>
      <c r="UZU556" s="154"/>
      <c r="UZV556" s="154"/>
      <c r="UZW556" s="154"/>
      <c r="UZX556" s="154"/>
      <c r="UZY556" s="154"/>
      <c r="UZZ556" s="154"/>
      <c r="VAA556" s="154"/>
      <c r="VAB556" s="154"/>
      <c r="VAC556" s="154"/>
      <c r="VAD556" s="154"/>
      <c r="VAE556" s="154"/>
      <c r="VAF556" s="154"/>
      <c r="VAG556" s="154"/>
      <c r="VAH556" s="154"/>
      <c r="VAI556" s="154"/>
      <c r="VAJ556" s="154"/>
      <c r="VAK556" s="154"/>
      <c r="VAL556" s="154"/>
      <c r="VAM556" s="154"/>
      <c r="VAN556" s="154"/>
      <c r="VAO556" s="154"/>
      <c r="VAP556" s="154"/>
      <c r="VAQ556" s="154"/>
      <c r="VAR556" s="154"/>
      <c r="VAS556" s="154"/>
      <c r="VAT556" s="154"/>
      <c r="VAU556" s="154"/>
      <c r="VAV556" s="154"/>
      <c r="VAW556" s="154"/>
      <c r="VAX556" s="154"/>
      <c r="VAY556" s="154"/>
      <c r="VAZ556" s="154"/>
      <c r="VBA556" s="154"/>
      <c r="VBB556" s="154"/>
      <c r="VBC556" s="154"/>
      <c r="VBD556" s="154"/>
      <c r="VBE556" s="154"/>
      <c r="VBF556" s="154"/>
      <c r="VBG556" s="154"/>
      <c r="VBH556" s="154"/>
      <c r="VBI556" s="154"/>
      <c r="VBJ556" s="154"/>
      <c r="VBK556" s="154"/>
      <c r="VBL556" s="154"/>
      <c r="VBM556" s="154"/>
      <c r="VBN556" s="154"/>
      <c r="VBO556" s="154"/>
      <c r="VBP556" s="154"/>
      <c r="VBQ556" s="154"/>
      <c r="VBR556" s="154"/>
      <c r="VBS556" s="154"/>
      <c r="VBT556" s="154"/>
      <c r="VBU556" s="154"/>
      <c r="VBV556" s="154"/>
      <c r="VBW556" s="154"/>
      <c r="VBX556" s="154"/>
      <c r="VBY556" s="154"/>
      <c r="VBZ556" s="154"/>
      <c r="VCA556" s="154"/>
      <c r="VCB556" s="154"/>
      <c r="VCC556" s="154"/>
      <c r="VCD556" s="154"/>
      <c r="VCE556" s="154"/>
      <c r="VCF556" s="154"/>
      <c r="VCG556" s="154"/>
      <c r="VCH556" s="154"/>
      <c r="VCI556" s="154"/>
      <c r="VCJ556" s="154"/>
      <c r="VCK556" s="154"/>
      <c r="VCL556" s="154"/>
      <c r="VCM556" s="154"/>
      <c r="VCN556" s="154"/>
      <c r="VCO556" s="154"/>
      <c r="VCP556" s="154"/>
      <c r="VCQ556" s="154"/>
      <c r="VCR556" s="154"/>
      <c r="VCS556" s="154"/>
      <c r="VCT556" s="154"/>
      <c r="VCU556" s="154"/>
      <c r="VCV556" s="154"/>
      <c r="VCW556" s="154"/>
      <c r="VCX556" s="154"/>
      <c r="VCY556" s="154"/>
      <c r="VCZ556" s="154"/>
      <c r="VDA556" s="154"/>
      <c r="VDB556" s="154"/>
      <c r="VDC556" s="154"/>
      <c r="VDD556" s="154"/>
      <c r="VDE556" s="154"/>
      <c r="VDF556" s="154"/>
      <c r="VDG556" s="154"/>
      <c r="VDH556" s="154"/>
      <c r="VDI556" s="154"/>
      <c r="VDJ556" s="154"/>
      <c r="VDK556" s="154"/>
      <c r="VDL556" s="154"/>
      <c r="VDM556" s="154"/>
      <c r="VDN556" s="154"/>
      <c r="VDO556" s="154"/>
      <c r="VDP556" s="154"/>
      <c r="VDQ556" s="154"/>
      <c r="VDR556" s="154"/>
      <c r="VDS556" s="154"/>
      <c r="VDT556" s="154"/>
      <c r="VDU556" s="154"/>
      <c r="VDV556" s="154"/>
      <c r="VDW556" s="154"/>
      <c r="VDX556" s="154"/>
      <c r="VDY556" s="154"/>
      <c r="VDZ556" s="154"/>
      <c r="VEA556" s="154"/>
      <c r="VEB556" s="154"/>
      <c r="VEC556" s="154"/>
      <c r="VED556" s="154"/>
      <c r="VEE556" s="154"/>
      <c r="VEF556" s="154"/>
      <c r="VEG556" s="154"/>
      <c r="VEH556" s="154"/>
      <c r="VEI556" s="154"/>
      <c r="VEJ556" s="154"/>
      <c r="VEK556" s="154"/>
      <c r="VEL556" s="154"/>
      <c r="VEM556" s="154"/>
      <c r="VEN556" s="154"/>
      <c r="VEO556" s="154"/>
      <c r="VEP556" s="154"/>
      <c r="VEQ556" s="154"/>
      <c r="VER556" s="154"/>
      <c r="VES556" s="154"/>
      <c r="VET556" s="154"/>
      <c r="VEU556" s="154"/>
      <c r="VEV556" s="154"/>
      <c r="VEW556" s="154"/>
      <c r="VEX556" s="154"/>
      <c r="VEY556" s="154"/>
      <c r="VEZ556" s="154"/>
      <c r="VFA556" s="154"/>
      <c r="VFB556" s="154"/>
      <c r="VFC556" s="154"/>
      <c r="VFD556" s="154"/>
      <c r="VFE556" s="154"/>
      <c r="VFF556" s="154"/>
      <c r="VFG556" s="154"/>
      <c r="VFH556" s="154"/>
      <c r="VFI556" s="154"/>
      <c r="VFJ556" s="154"/>
      <c r="VFK556" s="154"/>
      <c r="VFL556" s="154"/>
      <c r="VFM556" s="154"/>
      <c r="VFN556" s="154"/>
      <c r="VFO556" s="154"/>
      <c r="VFP556" s="154"/>
      <c r="VFQ556" s="154"/>
      <c r="VFR556" s="154"/>
      <c r="VFS556" s="154"/>
      <c r="VFT556" s="154"/>
      <c r="VFU556" s="154"/>
      <c r="VFV556" s="154"/>
      <c r="VFW556" s="154"/>
      <c r="VFX556" s="154"/>
      <c r="VFY556" s="154"/>
      <c r="VFZ556" s="154"/>
      <c r="VGA556" s="154"/>
      <c r="VGB556" s="154"/>
      <c r="VGC556" s="154"/>
      <c r="VGD556" s="154"/>
      <c r="VGE556" s="154"/>
      <c r="VGF556" s="154"/>
      <c r="VGG556" s="154"/>
      <c r="VGH556" s="154"/>
      <c r="VGI556" s="154"/>
      <c r="VGJ556" s="154"/>
      <c r="VGK556" s="154"/>
      <c r="VGL556" s="154"/>
      <c r="VGM556" s="154"/>
      <c r="VGN556" s="154"/>
      <c r="VGO556" s="154"/>
      <c r="VGP556" s="154"/>
      <c r="VGQ556" s="154"/>
      <c r="VGR556" s="154"/>
      <c r="VGS556" s="154"/>
      <c r="VGT556" s="154"/>
      <c r="VGU556" s="154"/>
      <c r="VGV556" s="154"/>
      <c r="VGW556" s="154"/>
      <c r="VGX556" s="154"/>
      <c r="VGY556" s="154"/>
      <c r="VGZ556" s="154"/>
      <c r="VHA556" s="154"/>
      <c r="VHB556" s="154"/>
      <c r="VHC556" s="154"/>
      <c r="VHD556" s="154"/>
      <c r="VHE556" s="154"/>
      <c r="VHF556" s="154"/>
      <c r="VHG556" s="154"/>
      <c r="VHH556" s="154"/>
      <c r="VHI556" s="154"/>
      <c r="VHJ556" s="154"/>
      <c r="VHK556" s="154"/>
      <c r="VHL556" s="154"/>
      <c r="VHM556" s="154"/>
      <c r="VHN556" s="154"/>
      <c r="VHO556" s="154"/>
      <c r="VHP556" s="154"/>
      <c r="VHQ556" s="154"/>
      <c r="VHR556" s="154"/>
      <c r="VHS556" s="154"/>
      <c r="VHT556" s="154"/>
      <c r="VHU556" s="154"/>
      <c r="VHV556" s="154"/>
      <c r="VHW556" s="154"/>
      <c r="VHX556" s="154"/>
      <c r="VHY556" s="154"/>
      <c r="VHZ556" s="154"/>
      <c r="VIA556" s="154"/>
      <c r="VIB556" s="154"/>
      <c r="VIC556" s="154"/>
      <c r="VID556" s="154"/>
      <c r="VIE556" s="154"/>
      <c r="VIF556" s="154"/>
      <c r="VIG556" s="154"/>
      <c r="VIH556" s="154"/>
      <c r="VII556" s="154"/>
      <c r="VIJ556" s="154"/>
      <c r="VIK556" s="154"/>
      <c r="VIL556" s="154"/>
      <c r="VIM556" s="154"/>
      <c r="VIN556" s="154"/>
      <c r="VIO556" s="154"/>
      <c r="VIP556" s="154"/>
      <c r="VIQ556" s="154"/>
      <c r="VIR556" s="154"/>
      <c r="VIS556" s="154"/>
      <c r="VIT556" s="154"/>
      <c r="VIU556" s="154"/>
      <c r="VIV556" s="154"/>
      <c r="VIW556" s="154"/>
      <c r="VIX556" s="154"/>
      <c r="VIY556" s="154"/>
      <c r="VIZ556" s="154"/>
      <c r="VJA556" s="154"/>
      <c r="VJB556" s="154"/>
      <c r="VJC556" s="154"/>
      <c r="VJD556" s="154"/>
      <c r="VJE556" s="154"/>
      <c r="VJF556" s="154"/>
      <c r="VJG556" s="154"/>
      <c r="VJH556" s="154"/>
      <c r="VJI556" s="154"/>
      <c r="VJJ556" s="154"/>
      <c r="VJK556" s="154"/>
      <c r="VJL556" s="154"/>
      <c r="VJM556" s="154"/>
      <c r="VJN556" s="154"/>
      <c r="VJO556" s="154"/>
      <c r="VJP556" s="154"/>
      <c r="VJQ556" s="154"/>
      <c r="VJR556" s="154"/>
      <c r="VJS556" s="154"/>
      <c r="VJT556" s="154"/>
      <c r="VJU556" s="154"/>
      <c r="VJV556" s="154"/>
      <c r="VJW556" s="154"/>
      <c r="VJX556" s="154"/>
      <c r="VJY556" s="154"/>
      <c r="VJZ556" s="154"/>
      <c r="VKA556" s="154"/>
      <c r="VKB556" s="154"/>
      <c r="VKC556" s="154"/>
      <c r="VKD556" s="154"/>
      <c r="VKE556" s="154"/>
      <c r="VKF556" s="154"/>
      <c r="VKG556" s="154"/>
      <c r="VKH556" s="154"/>
      <c r="VKI556" s="154"/>
      <c r="VKJ556" s="154"/>
      <c r="VKK556" s="154"/>
      <c r="VKL556" s="154"/>
      <c r="VKM556" s="154"/>
      <c r="VKN556" s="154"/>
      <c r="VKO556" s="154"/>
      <c r="VKP556" s="154"/>
      <c r="VKQ556" s="154"/>
      <c r="VKR556" s="154"/>
      <c r="VKS556" s="154"/>
      <c r="VKT556" s="154"/>
      <c r="VKU556" s="154"/>
      <c r="VKV556" s="154"/>
      <c r="VKW556" s="154"/>
      <c r="VKX556" s="154"/>
      <c r="VKY556" s="154"/>
      <c r="VKZ556" s="154"/>
      <c r="VLA556" s="154"/>
      <c r="VLB556" s="154"/>
      <c r="VLC556" s="154"/>
      <c r="VLD556" s="154"/>
      <c r="VLE556" s="154"/>
      <c r="VLF556" s="154"/>
      <c r="VLG556" s="154"/>
      <c r="VLH556" s="154"/>
      <c r="VLI556" s="154"/>
      <c r="VLJ556" s="154"/>
      <c r="VLK556" s="154"/>
      <c r="VLL556" s="154"/>
      <c r="VLM556" s="154"/>
      <c r="VLN556" s="154"/>
      <c r="VLO556" s="154"/>
      <c r="VLP556" s="154"/>
      <c r="VLQ556" s="154"/>
      <c r="VLR556" s="154"/>
      <c r="VLS556" s="154"/>
      <c r="VLT556" s="154"/>
      <c r="VLU556" s="154"/>
      <c r="VLV556" s="154"/>
      <c r="VLW556" s="154"/>
      <c r="VLX556" s="154"/>
      <c r="VLY556" s="154"/>
      <c r="VLZ556" s="154"/>
      <c r="VMA556" s="154"/>
      <c r="VMB556" s="154"/>
      <c r="VMC556" s="154"/>
      <c r="VMD556" s="154"/>
      <c r="VME556" s="154"/>
      <c r="VMF556" s="154"/>
      <c r="VMG556" s="154"/>
      <c r="VMH556" s="154"/>
      <c r="VMI556" s="154"/>
      <c r="VMJ556" s="154"/>
      <c r="VMK556" s="154"/>
      <c r="VML556" s="154"/>
      <c r="VMM556" s="154"/>
      <c r="VMN556" s="154"/>
      <c r="VMO556" s="154"/>
      <c r="VMP556" s="154"/>
      <c r="VMQ556" s="154"/>
      <c r="VMR556" s="154"/>
      <c r="VMS556" s="154"/>
      <c r="VMT556" s="154"/>
      <c r="VMU556" s="154"/>
      <c r="VMV556" s="154"/>
      <c r="VMW556" s="154"/>
      <c r="VMX556" s="154"/>
      <c r="VMY556" s="154"/>
      <c r="VMZ556" s="154"/>
      <c r="VNA556" s="154"/>
      <c r="VNB556" s="154"/>
      <c r="VNC556" s="154"/>
      <c r="VND556" s="154"/>
      <c r="VNE556" s="154"/>
      <c r="VNF556" s="154"/>
      <c r="VNG556" s="154"/>
      <c r="VNH556" s="154"/>
      <c r="VNI556" s="154"/>
      <c r="VNJ556" s="154"/>
      <c r="VNK556" s="154"/>
      <c r="VNL556" s="154"/>
      <c r="VNM556" s="154"/>
      <c r="VNN556" s="154"/>
      <c r="VNO556" s="154"/>
      <c r="VNP556" s="154"/>
      <c r="VNQ556" s="154"/>
      <c r="VNR556" s="154"/>
      <c r="VNS556" s="154"/>
      <c r="VNT556" s="154"/>
      <c r="VNU556" s="154"/>
      <c r="VNV556" s="154"/>
      <c r="VNW556" s="154"/>
      <c r="VNX556" s="154"/>
      <c r="VNY556" s="154"/>
      <c r="VNZ556" s="154"/>
      <c r="VOA556" s="154"/>
      <c r="VOB556" s="154"/>
      <c r="VOC556" s="154"/>
      <c r="VOD556" s="154"/>
      <c r="VOE556" s="154"/>
      <c r="VOF556" s="154"/>
      <c r="VOG556" s="154"/>
      <c r="VOH556" s="154"/>
      <c r="VOI556" s="154"/>
      <c r="VOJ556" s="154"/>
      <c r="VOK556" s="154"/>
      <c r="VOL556" s="154"/>
      <c r="VOM556" s="154"/>
      <c r="VON556" s="154"/>
      <c r="VOO556" s="154"/>
      <c r="VOP556" s="154"/>
      <c r="VOQ556" s="154"/>
      <c r="VOR556" s="154"/>
      <c r="VOS556" s="154"/>
      <c r="VOT556" s="154"/>
      <c r="VOU556" s="154"/>
      <c r="VOV556" s="154"/>
      <c r="VOW556" s="154"/>
      <c r="VOX556" s="154"/>
      <c r="VOY556" s="154"/>
      <c r="VOZ556" s="154"/>
      <c r="VPA556" s="154"/>
      <c r="VPB556" s="154"/>
      <c r="VPC556" s="154"/>
      <c r="VPD556" s="154"/>
      <c r="VPE556" s="154"/>
      <c r="VPF556" s="154"/>
      <c r="VPG556" s="154"/>
      <c r="VPH556" s="154"/>
      <c r="VPI556" s="154"/>
      <c r="VPJ556" s="154"/>
      <c r="VPK556" s="154"/>
      <c r="VPL556" s="154"/>
      <c r="VPM556" s="154"/>
      <c r="VPN556" s="154"/>
      <c r="VPO556" s="154"/>
      <c r="VPP556" s="154"/>
      <c r="VPQ556" s="154"/>
      <c r="VPR556" s="154"/>
      <c r="VPS556" s="154"/>
      <c r="VPT556" s="154"/>
      <c r="VPU556" s="154"/>
      <c r="VPV556" s="154"/>
      <c r="VPW556" s="154"/>
      <c r="VPX556" s="154"/>
      <c r="VPY556" s="154"/>
      <c r="VPZ556" s="154"/>
      <c r="VQA556" s="154"/>
      <c r="VQB556" s="154"/>
      <c r="VQC556" s="154"/>
      <c r="VQD556" s="154"/>
      <c r="VQE556" s="154"/>
      <c r="VQF556" s="154"/>
      <c r="VQG556" s="154"/>
      <c r="VQH556" s="154"/>
      <c r="VQI556" s="154"/>
      <c r="VQJ556" s="154"/>
      <c r="VQK556" s="154"/>
      <c r="VQL556" s="154"/>
      <c r="VQM556" s="154"/>
      <c r="VQN556" s="154"/>
      <c r="VQO556" s="154"/>
      <c r="VQP556" s="154"/>
      <c r="VQQ556" s="154"/>
      <c r="VQR556" s="154"/>
      <c r="VQS556" s="154"/>
      <c r="VQT556" s="154"/>
      <c r="VQU556" s="154"/>
      <c r="VQV556" s="154"/>
      <c r="VQW556" s="154"/>
      <c r="VQX556" s="154"/>
      <c r="VQY556" s="154"/>
      <c r="VQZ556" s="154"/>
      <c r="VRA556" s="154"/>
      <c r="VRB556" s="154"/>
      <c r="VRC556" s="154"/>
      <c r="VRD556" s="154"/>
      <c r="VRE556" s="154"/>
      <c r="VRF556" s="154"/>
      <c r="VRG556" s="154"/>
      <c r="VRH556" s="154"/>
      <c r="VRI556" s="154"/>
      <c r="VRJ556" s="154"/>
      <c r="VRK556" s="154"/>
      <c r="VRL556" s="154"/>
      <c r="VRM556" s="154"/>
      <c r="VRN556" s="154"/>
      <c r="VRO556" s="154"/>
      <c r="VRP556" s="154"/>
      <c r="VRQ556" s="154"/>
      <c r="VRR556" s="154"/>
      <c r="VRS556" s="154"/>
      <c r="VRT556" s="154"/>
      <c r="VRU556" s="154"/>
      <c r="VRV556" s="154"/>
      <c r="VRW556" s="154"/>
      <c r="VRX556" s="154"/>
      <c r="VRY556" s="154"/>
      <c r="VRZ556" s="154"/>
      <c r="VSA556" s="154"/>
      <c r="VSB556" s="154"/>
      <c r="VSC556" s="154"/>
      <c r="VSD556" s="154"/>
      <c r="VSE556" s="154"/>
      <c r="VSF556" s="154"/>
      <c r="VSG556" s="154"/>
      <c r="VSH556" s="154"/>
      <c r="VSI556" s="154"/>
      <c r="VSJ556" s="154"/>
      <c r="VSK556" s="154"/>
      <c r="VSL556" s="154"/>
      <c r="VSM556" s="154"/>
      <c r="VSN556" s="154"/>
      <c r="VSO556" s="154"/>
      <c r="VSP556" s="154"/>
      <c r="VSQ556" s="154"/>
      <c r="VSR556" s="154"/>
      <c r="VSS556" s="154"/>
      <c r="VST556" s="154"/>
      <c r="VSU556" s="154"/>
      <c r="VSV556" s="154"/>
      <c r="VSW556" s="154"/>
      <c r="VSX556" s="154"/>
      <c r="VSY556" s="154"/>
      <c r="VSZ556" s="154"/>
      <c r="VTA556" s="154"/>
      <c r="VTB556" s="154"/>
      <c r="VTC556" s="154"/>
      <c r="VTD556" s="154"/>
      <c r="VTE556" s="154"/>
      <c r="VTF556" s="154"/>
      <c r="VTG556" s="154"/>
      <c r="VTH556" s="154"/>
      <c r="VTI556" s="154"/>
      <c r="VTJ556" s="154"/>
      <c r="VTK556" s="154"/>
      <c r="VTL556" s="154"/>
      <c r="VTM556" s="154"/>
      <c r="VTN556" s="154"/>
      <c r="VTO556" s="154"/>
      <c r="VTP556" s="154"/>
      <c r="VTQ556" s="154"/>
      <c r="VTR556" s="154"/>
      <c r="VTS556" s="154"/>
      <c r="VTT556" s="154"/>
      <c r="VTU556" s="154"/>
      <c r="VTV556" s="154"/>
      <c r="VTW556" s="154"/>
      <c r="VTX556" s="154"/>
      <c r="VTY556" s="154"/>
      <c r="VTZ556" s="154"/>
      <c r="VUA556" s="154"/>
      <c r="VUB556" s="154"/>
      <c r="VUC556" s="154"/>
      <c r="VUD556" s="154"/>
      <c r="VUE556" s="154"/>
      <c r="VUF556" s="154"/>
      <c r="VUG556" s="154"/>
      <c r="VUH556" s="154"/>
      <c r="VUI556" s="154"/>
      <c r="VUJ556" s="154"/>
      <c r="VUK556" s="154"/>
      <c r="VUL556" s="154"/>
      <c r="VUM556" s="154"/>
      <c r="VUN556" s="154"/>
      <c r="VUO556" s="154"/>
      <c r="VUP556" s="154"/>
      <c r="VUQ556" s="154"/>
      <c r="VUR556" s="154"/>
      <c r="VUS556" s="154"/>
      <c r="VUT556" s="154"/>
      <c r="VUU556" s="154"/>
      <c r="VUV556" s="154"/>
      <c r="VUW556" s="154"/>
      <c r="VUX556" s="154"/>
      <c r="VUY556" s="154"/>
      <c r="VUZ556" s="154"/>
      <c r="VVA556" s="154"/>
      <c r="VVB556" s="154"/>
      <c r="VVC556" s="154"/>
      <c r="VVD556" s="154"/>
      <c r="VVE556" s="154"/>
      <c r="VVF556" s="154"/>
      <c r="VVG556" s="154"/>
      <c r="VVH556" s="154"/>
      <c r="VVI556" s="154"/>
      <c r="VVJ556" s="154"/>
      <c r="VVK556" s="154"/>
      <c r="VVL556" s="154"/>
      <c r="VVM556" s="154"/>
      <c r="VVN556" s="154"/>
      <c r="VVO556" s="154"/>
      <c r="VVP556" s="154"/>
      <c r="VVQ556" s="154"/>
      <c r="VVR556" s="154"/>
      <c r="VVS556" s="154"/>
      <c r="VVT556" s="154"/>
      <c r="VVU556" s="154"/>
      <c r="VVV556" s="154"/>
      <c r="VVW556" s="154"/>
      <c r="VVX556" s="154"/>
      <c r="VVY556" s="154"/>
      <c r="VVZ556" s="154"/>
      <c r="VWA556" s="154"/>
      <c r="VWB556" s="154"/>
      <c r="VWC556" s="154"/>
      <c r="VWD556" s="154"/>
      <c r="VWE556" s="154"/>
      <c r="VWF556" s="154"/>
      <c r="VWG556" s="154"/>
      <c r="VWH556" s="154"/>
      <c r="VWI556" s="154"/>
      <c r="VWJ556" s="154"/>
      <c r="VWK556" s="154"/>
      <c r="VWL556" s="154"/>
      <c r="VWM556" s="154"/>
      <c r="VWN556" s="154"/>
      <c r="VWO556" s="154"/>
      <c r="VWP556" s="154"/>
      <c r="VWQ556" s="154"/>
      <c r="VWR556" s="154"/>
      <c r="VWS556" s="154"/>
      <c r="VWT556" s="154"/>
      <c r="VWU556" s="154"/>
      <c r="VWV556" s="154"/>
      <c r="VWW556" s="154"/>
      <c r="VWX556" s="154"/>
      <c r="VWY556" s="154"/>
      <c r="VWZ556" s="154"/>
      <c r="VXA556" s="154"/>
      <c r="VXB556" s="154"/>
      <c r="VXC556" s="154"/>
      <c r="VXD556" s="154"/>
      <c r="VXE556" s="154"/>
      <c r="VXF556" s="154"/>
      <c r="VXG556" s="154"/>
      <c r="VXH556" s="154"/>
      <c r="VXI556" s="154"/>
      <c r="VXJ556" s="154"/>
      <c r="VXK556" s="154"/>
      <c r="VXL556" s="154"/>
      <c r="VXM556" s="154"/>
      <c r="VXN556" s="154"/>
      <c r="VXO556" s="154"/>
      <c r="VXP556" s="154"/>
      <c r="VXQ556" s="154"/>
      <c r="VXR556" s="154"/>
      <c r="VXS556" s="154"/>
      <c r="VXT556" s="154"/>
      <c r="VXU556" s="154"/>
      <c r="VXV556" s="154"/>
      <c r="VXW556" s="154"/>
      <c r="VXX556" s="154"/>
      <c r="VXY556" s="154"/>
      <c r="VXZ556" s="154"/>
      <c r="VYA556" s="154"/>
      <c r="VYB556" s="154"/>
      <c r="VYC556" s="154"/>
      <c r="VYD556" s="154"/>
      <c r="VYE556" s="154"/>
      <c r="VYF556" s="154"/>
      <c r="VYG556" s="154"/>
      <c r="VYH556" s="154"/>
      <c r="VYI556" s="154"/>
      <c r="VYJ556" s="154"/>
      <c r="VYK556" s="154"/>
      <c r="VYL556" s="154"/>
      <c r="VYM556" s="154"/>
      <c r="VYN556" s="154"/>
      <c r="VYO556" s="154"/>
      <c r="VYP556" s="154"/>
      <c r="VYQ556" s="154"/>
      <c r="VYR556" s="154"/>
      <c r="VYS556" s="154"/>
      <c r="VYT556" s="154"/>
      <c r="VYU556" s="154"/>
      <c r="VYV556" s="154"/>
      <c r="VYW556" s="154"/>
      <c r="VYX556" s="154"/>
      <c r="VYY556" s="154"/>
      <c r="VYZ556" s="154"/>
      <c r="VZA556" s="154"/>
      <c r="VZB556" s="154"/>
      <c r="VZC556" s="154"/>
      <c r="VZD556" s="154"/>
      <c r="VZE556" s="154"/>
      <c r="VZF556" s="154"/>
      <c r="VZG556" s="154"/>
      <c r="VZH556" s="154"/>
      <c r="VZI556" s="154"/>
      <c r="VZJ556" s="154"/>
      <c r="VZK556" s="154"/>
      <c r="VZL556" s="154"/>
      <c r="VZM556" s="154"/>
      <c r="VZN556" s="154"/>
      <c r="VZO556" s="154"/>
      <c r="VZP556" s="154"/>
      <c r="VZQ556" s="154"/>
      <c r="VZR556" s="154"/>
      <c r="VZS556" s="154"/>
      <c r="VZT556" s="154"/>
      <c r="VZU556" s="154"/>
      <c r="VZV556" s="154"/>
      <c r="VZW556" s="154"/>
      <c r="VZX556" s="154"/>
      <c r="VZY556" s="154"/>
      <c r="VZZ556" s="154"/>
      <c r="WAA556" s="154"/>
      <c r="WAB556" s="154"/>
      <c r="WAC556" s="154"/>
      <c r="WAD556" s="154"/>
      <c r="WAE556" s="154"/>
      <c r="WAF556" s="154"/>
      <c r="WAG556" s="154"/>
      <c r="WAH556" s="154"/>
      <c r="WAI556" s="154"/>
      <c r="WAJ556" s="154"/>
      <c r="WAK556" s="154"/>
      <c r="WAL556" s="154"/>
      <c r="WAM556" s="154"/>
      <c r="WAN556" s="154"/>
      <c r="WAO556" s="154"/>
      <c r="WAP556" s="154"/>
      <c r="WAQ556" s="154"/>
      <c r="WAR556" s="154"/>
      <c r="WAS556" s="154"/>
      <c r="WAT556" s="154"/>
      <c r="WAU556" s="154"/>
      <c r="WAV556" s="154"/>
      <c r="WAW556" s="154"/>
      <c r="WAX556" s="154"/>
      <c r="WAY556" s="154"/>
      <c r="WAZ556" s="154"/>
      <c r="WBA556" s="154"/>
      <c r="WBB556" s="154"/>
      <c r="WBC556" s="154"/>
      <c r="WBD556" s="154"/>
      <c r="WBE556" s="154"/>
      <c r="WBF556" s="154"/>
      <c r="WBG556" s="154"/>
      <c r="WBH556" s="154"/>
      <c r="WBI556" s="154"/>
      <c r="WBJ556" s="154"/>
      <c r="WBK556" s="154"/>
      <c r="WBL556" s="154"/>
      <c r="WBM556" s="154"/>
      <c r="WBN556" s="154"/>
      <c r="WBO556" s="154"/>
      <c r="WBP556" s="154"/>
      <c r="WBQ556" s="154"/>
      <c r="WBR556" s="154"/>
      <c r="WBS556" s="154"/>
      <c r="WBT556" s="154"/>
      <c r="WBU556" s="154"/>
      <c r="WBV556" s="154"/>
      <c r="WBW556" s="154"/>
      <c r="WBX556" s="154"/>
      <c r="WBY556" s="154"/>
      <c r="WBZ556" s="154"/>
      <c r="WCA556" s="154"/>
      <c r="WCB556" s="154"/>
      <c r="WCC556" s="154"/>
      <c r="WCD556" s="154"/>
      <c r="WCE556" s="154"/>
      <c r="WCF556" s="154"/>
      <c r="WCG556" s="154"/>
      <c r="WCH556" s="154"/>
      <c r="WCI556" s="154"/>
      <c r="WCJ556" s="154"/>
      <c r="WCK556" s="154"/>
      <c r="WCL556" s="154"/>
      <c r="WCM556" s="154"/>
      <c r="WCN556" s="154"/>
      <c r="WCO556" s="154"/>
      <c r="WCP556" s="154"/>
      <c r="WCQ556" s="154"/>
      <c r="WCR556" s="154"/>
      <c r="WCS556" s="154"/>
      <c r="WCT556" s="154"/>
      <c r="WCU556" s="154"/>
      <c r="WCV556" s="154"/>
      <c r="WCW556" s="154"/>
      <c r="WCX556" s="154"/>
      <c r="WCY556" s="154"/>
      <c r="WCZ556" s="154"/>
      <c r="WDA556" s="154"/>
      <c r="WDB556" s="154"/>
      <c r="WDC556" s="154"/>
      <c r="WDD556" s="154"/>
      <c r="WDE556" s="154"/>
      <c r="WDF556" s="154"/>
      <c r="WDG556" s="154"/>
      <c r="WDH556" s="154"/>
      <c r="WDI556" s="154"/>
      <c r="WDJ556" s="154"/>
      <c r="WDK556" s="154"/>
      <c r="WDL556" s="154"/>
      <c r="WDM556" s="154"/>
      <c r="WDN556" s="154"/>
      <c r="WDO556" s="154"/>
      <c r="WDP556" s="154"/>
      <c r="WDQ556" s="154"/>
      <c r="WDR556" s="154"/>
      <c r="WDS556" s="154"/>
      <c r="WDT556" s="154"/>
      <c r="WDU556" s="154"/>
      <c r="WDV556" s="154"/>
      <c r="WDW556" s="154"/>
      <c r="WDX556" s="154"/>
      <c r="WDY556" s="154"/>
      <c r="WDZ556" s="154"/>
      <c r="WEA556" s="154"/>
      <c r="WEB556" s="154"/>
      <c r="WEC556" s="154"/>
      <c r="WED556" s="154"/>
      <c r="WEE556" s="154"/>
      <c r="WEF556" s="154"/>
      <c r="WEG556" s="154"/>
      <c r="WEH556" s="154"/>
      <c r="WEI556" s="154"/>
      <c r="WEJ556" s="154"/>
      <c r="WEK556" s="154"/>
      <c r="WEL556" s="154"/>
      <c r="WEM556" s="154"/>
      <c r="WEN556" s="154"/>
      <c r="WEO556" s="154"/>
      <c r="WEP556" s="154"/>
      <c r="WEQ556" s="154"/>
      <c r="WER556" s="154"/>
      <c r="WES556" s="154"/>
      <c r="WET556" s="154"/>
      <c r="WEU556" s="154"/>
      <c r="WEV556" s="154"/>
      <c r="WEW556" s="154"/>
      <c r="WEX556" s="154"/>
      <c r="WEY556" s="154"/>
      <c r="WEZ556" s="154"/>
      <c r="WFA556" s="154"/>
      <c r="WFB556" s="154"/>
      <c r="WFC556" s="154"/>
      <c r="WFD556" s="154"/>
      <c r="WFE556" s="154"/>
      <c r="WFF556" s="154"/>
      <c r="WFG556" s="154"/>
      <c r="WFH556" s="154"/>
      <c r="WFI556" s="154"/>
      <c r="WFJ556" s="154"/>
      <c r="WFK556" s="154"/>
      <c r="WFL556" s="154"/>
      <c r="WFM556" s="154"/>
      <c r="WFN556" s="154"/>
      <c r="WFO556" s="154"/>
      <c r="WFP556" s="154"/>
      <c r="WFQ556" s="154"/>
      <c r="WFR556" s="154"/>
      <c r="WFS556" s="154"/>
      <c r="WFT556" s="154"/>
      <c r="WFU556" s="154"/>
      <c r="WFV556" s="154"/>
      <c r="WFW556" s="154"/>
      <c r="WFX556" s="154"/>
      <c r="WFY556" s="154"/>
      <c r="WFZ556" s="154"/>
      <c r="WGA556" s="154"/>
      <c r="WGB556" s="154"/>
      <c r="WGC556" s="154"/>
      <c r="WGD556" s="154"/>
      <c r="WGE556" s="154"/>
      <c r="WGF556" s="154"/>
      <c r="WGG556" s="154"/>
      <c r="WGH556" s="154"/>
      <c r="WGI556" s="154"/>
      <c r="WGJ556" s="154"/>
      <c r="WGK556" s="154"/>
      <c r="WGL556" s="154"/>
      <c r="WGM556" s="154"/>
      <c r="WGN556" s="154"/>
      <c r="WGO556" s="154"/>
      <c r="WGP556" s="154"/>
      <c r="WGQ556" s="154"/>
      <c r="WGR556" s="154"/>
      <c r="WGS556" s="154"/>
      <c r="WGT556" s="154"/>
      <c r="WGU556" s="154"/>
      <c r="WGV556" s="154"/>
      <c r="WGW556" s="154"/>
      <c r="WGX556" s="154"/>
      <c r="WGY556" s="154"/>
      <c r="WGZ556" s="154"/>
      <c r="WHA556" s="154"/>
      <c r="WHB556" s="154"/>
      <c r="WHC556" s="154"/>
      <c r="WHD556" s="154"/>
      <c r="WHE556" s="154"/>
      <c r="WHF556" s="154"/>
      <c r="WHG556" s="154"/>
      <c r="WHH556" s="154"/>
      <c r="WHI556" s="154"/>
      <c r="WHJ556" s="154"/>
      <c r="WHK556" s="154"/>
      <c r="WHL556" s="154"/>
      <c r="WHM556" s="154"/>
      <c r="WHN556" s="154"/>
      <c r="WHO556" s="154"/>
      <c r="WHP556" s="154"/>
      <c r="WHQ556" s="154"/>
      <c r="WHR556" s="154"/>
      <c r="WHS556" s="154"/>
      <c r="WHT556" s="154"/>
      <c r="WHU556" s="154"/>
      <c r="WHV556" s="154"/>
      <c r="WHW556" s="154"/>
      <c r="WHX556" s="154"/>
      <c r="WHY556" s="154"/>
      <c r="WHZ556" s="154"/>
      <c r="WIA556" s="154"/>
      <c r="WIB556" s="154"/>
      <c r="WIC556" s="154"/>
      <c r="WID556" s="154"/>
      <c r="WIE556" s="154"/>
      <c r="WIF556" s="154"/>
      <c r="WIG556" s="154"/>
      <c r="WIH556" s="154"/>
      <c r="WII556" s="154"/>
      <c r="WIJ556" s="154"/>
      <c r="WIK556" s="154"/>
      <c r="WIL556" s="154"/>
      <c r="WIM556" s="154"/>
      <c r="WIN556" s="154"/>
      <c r="WIO556" s="154"/>
      <c r="WIP556" s="154"/>
      <c r="WIQ556" s="154"/>
      <c r="WIR556" s="154"/>
      <c r="WIS556" s="154"/>
      <c r="WIT556" s="154"/>
      <c r="WIU556" s="154"/>
      <c r="WIV556" s="154"/>
      <c r="WIW556" s="154"/>
      <c r="WIX556" s="154"/>
      <c r="WIY556" s="154"/>
      <c r="WIZ556" s="154"/>
      <c r="WJA556" s="154"/>
      <c r="WJB556" s="154"/>
      <c r="WJC556" s="154"/>
      <c r="WJD556" s="154"/>
      <c r="WJE556" s="154"/>
      <c r="WJF556" s="154"/>
      <c r="WJG556" s="154"/>
      <c r="WJH556" s="154"/>
      <c r="WJI556" s="154"/>
      <c r="WJJ556" s="154"/>
      <c r="WJK556" s="154"/>
      <c r="WJL556" s="154"/>
      <c r="WJM556" s="154"/>
      <c r="WJN556" s="154"/>
      <c r="WJO556" s="154"/>
      <c r="WJP556" s="154"/>
      <c r="WJQ556" s="154"/>
      <c r="WJR556" s="154"/>
      <c r="WJS556" s="154"/>
      <c r="WJT556" s="154"/>
      <c r="WJU556" s="154"/>
      <c r="WJV556" s="154"/>
      <c r="WJW556" s="154"/>
      <c r="WJX556" s="154"/>
      <c r="WJY556" s="154"/>
      <c r="WJZ556" s="154"/>
      <c r="WKA556" s="154"/>
      <c r="WKB556" s="154"/>
      <c r="WKC556" s="154"/>
      <c r="WKD556" s="154"/>
      <c r="WKE556" s="154"/>
      <c r="WKF556" s="154"/>
      <c r="WKG556" s="154"/>
      <c r="WKH556" s="154"/>
      <c r="WKI556" s="154"/>
      <c r="WKJ556" s="154"/>
      <c r="WKK556" s="154"/>
      <c r="WKL556" s="154"/>
      <c r="WKM556" s="154"/>
      <c r="WKN556" s="154"/>
      <c r="WKO556" s="154"/>
      <c r="WKP556" s="154"/>
      <c r="WKQ556" s="154"/>
      <c r="WKR556" s="154"/>
      <c r="WKS556" s="154"/>
      <c r="WKT556" s="154"/>
      <c r="WKU556" s="154"/>
      <c r="WKV556" s="154"/>
      <c r="WKW556" s="154"/>
      <c r="WKX556" s="154"/>
      <c r="WKY556" s="154"/>
      <c r="WKZ556" s="154"/>
      <c r="WLA556" s="154"/>
      <c r="WLB556" s="154"/>
      <c r="WLC556" s="154"/>
      <c r="WLD556" s="154"/>
      <c r="WLE556" s="154"/>
      <c r="WLF556" s="154"/>
      <c r="WLG556" s="154"/>
      <c r="WLH556" s="154"/>
      <c r="WLI556" s="154"/>
      <c r="WLJ556" s="154"/>
      <c r="WLK556" s="154"/>
      <c r="WLL556" s="154"/>
      <c r="WLM556" s="154"/>
      <c r="WLN556" s="154"/>
      <c r="WLO556" s="154"/>
      <c r="WLP556" s="154"/>
      <c r="WLQ556" s="154"/>
      <c r="WLR556" s="154"/>
      <c r="WLS556" s="154"/>
      <c r="WLT556" s="154"/>
      <c r="WLU556" s="154"/>
      <c r="WLV556" s="154"/>
      <c r="WLW556" s="154"/>
      <c r="WLX556" s="154"/>
      <c r="WLY556" s="154"/>
      <c r="WLZ556" s="154"/>
      <c r="WMA556" s="154"/>
      <c r="WMB556" s="154"/>
      <c r="WMC556" s="154"/>
      <c r="WMD556" s="154"/>
      <c r="WME556" s="154"/>
      <c r="WMF556" s="154"/>
      <c r="WMG556" s="154"/>
      <c r="WMH556" s="154"/>
      <c r="WMI556" s="154"/>
      <c r="WMJ556" s="154"/>
      <c r="WMK556" s="154"/>
      <c r="WML556" s="154"/>
      <c r="WMM556" s="154"/>
      <c r="WMN556" s="154"/>
      <c r="WMO556" s="154"/>
      <c r="WMP556" s="154"/>
      <c r="WMQ556" s="154"/>
      <c r="WMR556" s="154"/>
      <c r="WMS556" s="154"/>
      <c r="WMT556" s="154"/>
      <c r="WMU556" s="154"/>
      <c r="WMV556" s="154"/>
      <c r="WMW556" s="154"/>
      <c r="WMX556" s="154"/>
      <c r="WMY556" s="154"/>
      <c r="WMZ556" s="154"/>
      <c r="WNA556" s="154"/>
      <c r="WNB556" s="154"/>
      <c r="WNC556" s="154"/>
      <c r="WND556" s="154"/>
      <c r="WNE556" s="154"/>
      <c r="WNF556" s="154"/>
      <c r="WNG556" s="154"/>
      <c r="WNH556" s="154"/>
      <c r="WNI556" s="154"/>
      <c r="WNJ556" s="154"/>
      <c r="WNK556" s="154"/>
      <c r="WNL556" s="154"/>
      <c r="WNM556" s="154"/>
      <c r="WNN556" s="154"/>
      <c r="WNO556" s="154"/>
      <c r="WNP556" s="154"/>
      <c r="WNQ556" s="154"/>
      <c r="WNR556" s="154"/>
      <c r="WNS556" s="154"/>
      <c r="WNT556" s="154"/>
      <c r="WNU556" s="154"/>
      <c r="WNV556" s="154"/>
      <c r="WNW556" s="154"/>
      <c r="WNX556" s="154"/>
      <c r="WNY556" s="154"/>
      <c r="WNZ556" s="154"/>
      <c r="WOA556" s="154"/>
      <c r="WOB556" s="154"/>
      <c r="WOC556" s="154"/>
      <c r="WOD556" s="154"/>
      <c r="WOE556" s="154"/>
      <c r="WOF556" s="154"/>
      <c r="WOG556" s="154"/>
      <c r="WOH556" s="154"/>
      <c r="WOI556" s="154"/>
      <c r="WOJ556" s="154"/>
      <c r="WOK556" s="154"/>
      <c r="WOL556" s="154"/>
      <c r="WOM556" s="154"/>
      <c r="WON556" s="154"/>
      <c r="WOO556" s="154"/>
      <c r="WOP556" s="154"/>
      <c r="WOQ556" s="154"/>
      <c r="WOR556" s="154"/>
      <c r="WOS556" s="154"/>
      <c r="WOT556" s="154"/>
      <c r="WOU556" s="154"/>
      <c r="WOV556" s="154"/>
      <c r="WOW556" s="154"/>
      <c r="WOX556" s="154"/>
      <c r="WOY556" s="154"/>
      <c r="WOZ556" s="154"/>
      <c r="WPA556" s="154"/>
      <c r="WPB556" s="154"/>
      <c r="WPC556" s="154"/>
      <c r="WPD556" s="154"/>
      <c r="WPE556" s="154"/>
      <c r="WPF556" s="154"/>
      <c r="WPG556" s="154"/>
      <c r="WPH556" s="154"/>
      <c r="WPI556" s="154"/>
      <c r="WPJ556" s="154"/>
      <c r="WPK556" s="154"/>
      <c r="WPL556" s="154"/>
      <c r="WPM556" s="154"/>
      <c r="WPN556" s="154"/>
      <c r="WPO556" s="154"/>
      <c r="WPP556" s="154"/>
      <c r="WPQ556" s="154"/>
      <c r="WPR556" s="154"/>
      <c r="WPS556" s="154"/>
      <c r="WPT556" s="154"/>
      <c r="WPU556" s="154"/>
      <c r="WPV556" s="154"/>
      <c r="WPW556" s="154"/>
      <c r="WPX556" s="154"/>
      <c r="WPY556" s="154"/>
      <c r="WPZ556" s="154"/>
      <c r="WQA556" s="154"/>
      <c r="WQB556" s="154"/>
      <c r="WQC556" s="154"/>
      <c r="WQD556" s="154"/>
      <c r="WQE556" s="154"/>
      <c r="WQF556" s="154"/>
      <c r="WQG556" s="154"/>
      <c r="WQH556" s="154"/>
      <c r="WQI556" s="154"/>
      <c r="WQJ556" s="154"/>
      <c r="WQK556" s="154"/>
      <c r="WQL556" s="154"/>
      <c r="WQM556" s="154"/>
      <c r="WQN556" s="154"/>
      <c r="WQO556" s="154"/>
      <c r="WQP556" s="154"/>
      <c r="WQQ556" s="154"/>
      <c r="WQR556" s="154"/>
      <c r="WQS556" s="154"/>
      <c r="WQT556" s="154"/>
      <c r="WQU556" s="154"/>
      <c r="WQV556" s="154"/>
      <c r="WQW556" s="154"/>
      <c r="WQX556" s="154"/>
      <c r="WQY556" s="154"/>
      <c r="WQZ556" s="154"/>
      <c r="WRA556" s="154"/>
      <c r="WRB556" s="154"/>
      <c r="WRC556" s="154"/>
      <c r="WRD556" s="154"/>
      <c r="WRE556" s="154"/>
      <c r="WRF556" s="154"/>
      <c r="WRG556" s="154"/>
      <c r="WRH556" s="154"/>
      <c r="WRI556" s="154"/>
      <c r="WRJ556" s="154"/>
      <c r="WRK556" s="154"/>
      <c r="WRL556" s="154"/>
      <c r="WRM556" s="154"/>
      <c r="WRN556" s="154"/>
      <c r="WRO556" s="154"/>
      <c r="WRP556" s="154"/>
      <c r="WRQ556" s="154"/>
      <c r="WRR556" s="154"/>
      <c r="WRS556" s="154"/>
      <c r="WRT556" s="154"/>
      <c r="WRU556" s="154"/>
      <c r="WRV556" s="154"/>
      <c r="WRW556" s="154"/>
      <c r="WRX556" s="154"/>
      <c r="WRY556" s="154"/>
      <c r="WRZ556" s="154"/>
      <c r="WSA556" s="154"/>
      <c r="WSB556" s="154"/>
      <c r="WSC556" s="154"/>
      <c r="WSD556" s="154"/>
      <c r="WSE556" s="154"/>
      <c r="WSF556" s="154"/>
      <c r="WSG556" s="154"/>
      <c r="WSH556" s="154"/>
      <c r="WSI556" s="154"/>
      <c r="WSJ556" s="154"/>
      <c r="WSK556" s="154"/>
      <c r="WSL556" s="154"/>
      <c r="WSM556" s="154"/>
      <c r="WSN556" s="154"/>
      <c r="WSO556" s="154"/>
      <c r="WSP556" s="154"/>
      <c r="WSQ556" s="154"/>
      <c r="WSR556" s="154"/>
      <c r="WSS556" s="154"/>
      <c r="WST556" s="154"/>
      <c r="WSU556" s="154"/>
      <c r="WSV556" s="154"/>
      <c r="WSW556" s="154"/>
      <c r="WSX556" s="154"/>
      <c r="WSY556" s="154"/>
      <c r="WSZ556" s="154"/>
      <c r="WTA556" s="154"/>
      <c r="WTB556" s="154"/>
      <c r="WTC556" s="154"/>
      <c r="WTD556" s="154"/>
      <c r="WTE556" s="154"/>
      <c r="WTF556" s="154"/>
      <c r="WTG556" s="154"/>
      <c r="WTH556" s="154"/>
      <c r="WTI556" s="154"/>
      <c r="WTJ556" s="154"/>
      <c r="WTK556" s="154"/>
      <c r="WTL556" s="154"/>
      <c r="WTM556" s="154"/>
      <c r="WTN556" s="154"/>
      <c r="WTO556" s="154"/>
      <c r="WTP556" s="154"/>
      <c r="WTQ556" s="154"/>
      <c r="WTR556" s="154"/>
      <c r="WTS556" s="154"/>
      <c r="WTT556" s="154"/>
      <c r="WTU556" s="154"/>
      <c r="WTV556" s="154"/>
      <c r="WTW556" s="154"/>
      <c r="WTX556" s="154"/>
      <c r="WTY556" s="154"/>
      <c r="WTZ556" s="154"/>
      <c r="WUA556" s="154"/>
      <c r="WUB556" s="154"/>
      <c r="WUC556" s="154"/>
      <c r="WUD556" s="154"/>
      <c r="WUE556" s="154"/>
      <c r="WUF556" s="154"/>
      <c r="WUG556" s="154"/>
      <c r="WUH556" s="154"/>
      <c r="WUI556" s="154"/>
      <c r="WUJ556" s="154"/>
      <c r="WUK556" s="154"/>
      <c r="WUL556" s="154"/>
      <c r="WUM556" s="154"/>
      <c r="WUN556" s="154"/>
      <c r="WUO556" s="154"/>
      <c r="WUP556" s="154"/>
      <c r="WUQ556" s="154"/>
      <c r="WUR556" s="154"/>
      <c r="WUS556" s="154"/>
      <c r="WUT556" s="154"/>
      <c r="WUU556" s="154"/>
      <c r="WUV556" s="154"/>
      <c r="WUW556" s="154"/>
      <c r="WUX556" s="154"/>
      <c r="WUY556" s="154"/>
      <c r="WUZ556" s="154"/>
      <c r="WVA556" s="154"/>
      <c r="WVB556" s="154"/>
      <c r="WVC556" s="154"/>
      <c r="WVD556" s="154"/>
      <c r="WVE556" s="154"/>
      <c r="WVF556" s="154"/>
      <c r="WVG556" s="154"/>
      <c r="WVH556" s="154"/>
      <c r="WVI556" s="154"/>
      <c r="WVJ556" s="154"/>
      <c r="WVK556" s="154"/>
      <c r="WVL556" s="154"/>
      <c r="WVM556" s="154"/>
      <c r="WVN556" s="154"/>
      <c r="WVO556" s="154"/>
      <c r="WVP556" s="154"/>
      <c r="WVQ556" s="154"/>
      <c r="WVR556" s="154"/>
      <c r="WVS556" s="154"/>
      <c r="WVT556" s="154"/>
      <c r="WVU556" s="154"/>
      <c r="WVV556" s="154"/>
      <c r="WVW556" s="154"/>
      <c r="WVX556" s="154"/>
      <c r="WVY556" s="154"/>
      <c r="WVZ556" s="154"/>
      <c r="WWA556" s="154"/>
      <c r="WWB556" s="154"/>
      <c r="WWC556" s="154"/>
      <c r="WWD556" s="154"/>
      <c r="WWE556" s="154"/>
      <c r="WWF556" s="154"/>
      <c r="WWG556" s="154"/>
      <c r="WWH556" s="154"/>
      <c r="WWI556" s="154"/>
      <c r="WWJ556" s="154"/>
      <c r="WWK556" s="154"/>
      <c r="WWL556" s="154"/>
      <c r="WWM556" s="154"/>
      <c r="WWN556" s="154"/>
      <c r="WWO556" s="154"/>
      <c r="WWP556" s="154"/>
      <c r="WWQ556" s="154"/>
      <c r="WWR556" s="154"/>
      <c r="WWS556" s="154"/>
      <c r="WWT556" s="154"/>
      <c r="WWU556" s="154"/>
      <c r="WWV556" s="154"/>
      <c r="WWW556" s="154"/>
      <c r="WWX556" s="154"/>
      <c r="WWY556" s="154"/>
      <c r="WWZ556" s="154"/>
      <c r="WXA556" s="154"/>
      <c r="WXB556" s="154"/>
      <c r="WXC556" s="154"/>
      <c r="WXD556" s="154"/>
      <c r="WXE556" s="154"/>
      <c r="WXF556" s="154"/>
      <c r="WXG556" s="154"/>
      <c r="WXH556" s="154"/>
      <c r="WXI556" s="154"/>
      <c r="WXJ556" s="154"/>
      <c r="WXK556" s="154"/>
      <c r="WXL556" s="154"/>
      <c r="WXM556" s="154"/>
      <c r="WXN556" s="154"/>
      <c r="WXO556" s="154"/>
      <c r="WXP556" s="154"/>
      <c r="WXQ556" s="154"/>
      <c r="WXR556" s="154"/>
      <c r="WXS556" s="154"/>
      <c r="WXT556" s="154"/>
      <c r="WXU556" s="154"/>
      <c r="WXV556" s="154"/>
      <c r="WXW556" s="154"/>
      <c r="WXX556" s="154"/>
      <c r="WXY556" s="154"/>
      <c r="WXZ556" s="154"/>
      <c r="WYA556" s="154"/>
      <c r="WYB556" s="154"/>
      <c r="WYC556" s="154"/>
      <c r="WYD556" s="154"/>
      <c r="WYE556" s="154"/>
      <c r="WYF556" s="154"/>
      <c r="WYG556" s="154"/>
      <c r="WYH556" s="154"/>
      <c r="WYI556" s="154"/>
      <c r="WYJ556" s="154"/>
      <c r="WYK556" s="154"/>
      <c r="WYL556" s="154"/>
      <c r="WYM556" s="154"/>
      <c r="WYN556" s="154"/>
      <c r="WYO556" s="154"/>
      <c r="WYP556" s="154"/>
      <c r="WYQ556" s="154"/>
      <c r="WYR556" s="154"/>
      <c r="WYS556" s="154"/>
      <c r="WYT556" s="154"/>
      <c r="WYU556" s="154"/>
      <c r="WYV556" s="154"/>
      <c r="WYW556" s="154"/>
      <c r="WYX556" s="154"/>
      <c r="WYY556" s="154"/>
      <c r="WYZ556" s="154"/>
      <c r="WZA556" s="154"/>
      <c r="WZB556" s="154"/>
      <c r="WZC556" s="154"/>
      <c r="WZD556" s="154"/>
      <c r="WZE556" s="154"/>
      <c r="WZF556" s="154"/>
      <c r="WZG556" s="154"/>
      <c r="WZH556" s="154"/>
      <c r="WZI556" s="154"/>
      <c r="WZJ556" s="154"/>
      <c r="WZK556" s="154"/>
      <c r="WZL556" s="154"/>
      <c r="WZM556" s="154"/>
      <c r="WZN556" s="154"/>
      <c r="WZO556" s="154"/>
      <c r="WZP556" s="154"/>
      <c r="WZQ556" s="154"/>
      <c r="WZR556" s="154"/>
      <c r="WZS556" s="154"/>
      <c r="WZT556" s="154"/>
      <c r="WZU556" s="154"/>
      <c r="WZV556" s="154"/>
      <c r="WZW556" s="154"/>
      <c r="WZX556" s="154"/>
      <c r="WZY556" s="154"/>
      <c r="WZZ556" s="154"/>
      <c r="XAA556" s="154"/>
      <c r="XAB556" s="154"/>
      <c r="XAC556" s="154"/>
      <c r="XAD556" s="154"/>
      <c r="XAE556" s="154"/>
      <c r="XAF556" s="154"/>
      <c r="XAG556" s="154"/>
      <c r="XAH556" s="154"/>
      <c r="XAI556" s="154"/>
      <c r="XAJ556" s="154"/>
      <c r="XAK556" s="154"/>
      <c r="XAL556" s="154"/>
      <c r="XAM556" s="154"/>
      <c r="XAN556" s="154"/>
      <c r="XAO556" s="154"/>
      <c r="XAP556" s="154"/>
      <c r="XAQ556" s="154"/>
      <c r="XAR556" s="154"/>
      <c r="XAS556" s="154"/>
      <c r="XAT556" s="154"/>
      <c r="XAU556" s="154"/>
      <c r="XAV556" s="154"/>
      <c r="XAW556" s="154"/>
      <c r="XAX556" s="154"/>
      <c r="XAY556" s="154"/>
      <c r="XAZ556" s="154"/>
      <c r="XBA556" s="154"/>
      <c r="XBB556" s="154"/>
      <c r="XBC556" s="154"/>
      <c r="XBD556" s="154"/>
      <c r="XBE556" s="154"/>
      <c r="XBF556" s="154"/>
      <c r="XBG556" s="154"/>
      <c r="XBH556" s="154"/>
      <c r="XBI556" s="154"/>
      <c r="XBJ556" s="154"/>
      <c r="XBK556" s="154"/>
      <c r="XBL556" s="154"/>
      <c r="XBM556" s="154"/>
      <c r="XBN556" s="154"/>
      <c r="XBO556" s="154"/>
      <c r="XBP556" s="154"/>
      <c r="XBQ556" s="154"/>
      <c r="XBR556" s="154"/>
      <c r="XBS556" s="154"/>
      <c r="XBT556" s="154"/>
      <c r="XBU556" s="154"/>
      <c r="XBV556" s="154"/>
      <c r="XBW556" s="154"/>
      <c r="XBX556" s="154"/>
      <c r="XBY556" s="154"/>
      <c r="XBZ556" s="154"/>
      <c r="XCA556" s="154"/>
      <c r="XCB556" s="154"/>
      <c r="XCC556" s="154"/>
      <c r="XCD556" s="154"/>
      <c r="XCE556" s="154"/>
      <c r="XCF556" s="154"/>
      <c r="XCG556" s="154"/>
      <c r="XCH556" s="154"/>
      <c r="XCI556" s="154"/>
      <c r="XCJ556" s="154"/>
      <c r="XCK556" s="154"/>
      <c r="XCL556" s="154"/>
      <c r="XCM556" s="154"/>
      <c r="XCN556" s="154"/>
      <c r="XCO556" s="154"/>
      <c r="XCP556" s="154"/>
      <c r="XCQ556" s="154"/>
      <c r="XCR556" s="154"/>
      <c r="XCS556" s="154"/>
      <c r="XCT556" s="154"/>
      <c r="XCU556" s="154"/>
      <c r="XCV556" s="154"/>
      <c r="XCW556" s="154"/>
      <c r="XCX556" s="154"/>
      <c r="XCY556" s="154"/>
      <c r="XCZ556" s="154"/>
      <c r="XDA556" s="154"/>
      <c r="XDB556" s="154"/>
      <c r="XDC556" s="154"/>
      <c r="XDD556" s="154"/>
      <c r="XDE556" s="154"/>
      <c r="XDF556" s="154"/>
      <c r="XDG556" s="154"/>
      <c r="XDH556" s="154"/>
      <c r="XDI556" s="154"/>
      <c r="XDJ556" s="154"/>
      <c r="XDK556" s="154"/>
      <c r="XDL556" s="154"/>
      <c r="XDM556" s="154"/>
      <c r="XDN556" s="154"/>
      <c r="XDO556" s="154"/>
      <c r="XDP556" s="154"/>
      <c r="XDQ556" s="154"/>
      <c r="XDR556" s="154"/>
      <c r="XDS556" s="154"/>
      <c r="XDT556" s="154"/>
      <c r="XDU556" s="154"/>
      <c r="XDV556" s="154"/>
      <c r="XDW556" s="154"/>
      <c r="XDX556" s="154"/>
      <c r="XDY556" s="154"/>
      <c r="XDZ556" s="154"/>
      <c r="XEA556" s="154"/>
      <c r="XEB556" s="154"/>
      <c r="XEC556" s="154"/>
      <c r="XED556" s="154"/>
      <c r="XEE556" s="154"/>
      <c r="XEF556" s="154"/>
      <c r="XEG556" s="154"/>
      <c r="XEH556" s="154"/>
      <c r="XEI556" s="154"/>
      <c r="XEJ556" s="154"/>
      <c r="XEK556" s="154"/>
      <c r="XEL556" s="154"/>
      <c r="XEM556" s="154"/>
      <c r="XEN556" s="154"/>
      <c r="XEO556" s="154"/>
      <c r="XEP556" s="154"/>
      <c r="XEQ556" s="154"/>
      <c r="XER556" s="154"/>
      <c r="XES556" s="154"/>
      <c r="XET556" s="154"/>
      <c r="XEU556" s="154"/>
      <c r="XEV556" s="154"/>
      <c r="XEW556" s="154"/>
      <c r="XEX556" s="154"/>
      <c r="XEY556" s="154"/>
      <c r="XEZ556" s="154"/>
      <c r="XFA556" s="154"/>
      <c r="XFB556" s="154"/>
      <c r="XFC556" s="154"/>
      <c r="XFD556" s="154"/>
    </row>
    <row r="557" spans="1:16384" s="154" customFormat="1" ht="16" hidden="1" outlineLevel="2" thickBot="1" x14ac:dyDescent="0.25">
      <c r="A557" s="44"/>
      <c r="B557" s="39" t="s">
        <v>49</v>
      </c>
      <c r="C557" s="39"/>
      <c r="D557" s="39"/>
      <c r="E557" s="39"/>
      <c r="F557" s="49" t="s">
        <v>401</v>
      </c>
      <c r="G557" s="39"/>
      <c r="H557" s="39"/>
      <c r="I557" s="39">
        <v>2877.243070148992</v>
      </c>
      <c r="J557" s="39">
        <v>2787.8220775849441</v>
      </c>
      <c r="K557" s="39">
        <v>2736.9117148802611</v>
      </c>
      <c r="L557" s="39">
        <v>2698.228401290391</v>
      </c>
      <c r="M557" s="39">
        <v>2581.7802669327552</v>
      </c>
      <c r="N557" s="39">
        <v>2858.8668540299959</v>
      </c>
      <c r="O557" s="39">
        <v>3110.8527193156328</v>
      </c>
      <c r="P557" s="39">
        <v>3363.1718569377117</v>
      </c>
      <c r="Q557" s="39">
        <v>3636.93598835273</v>
      </c>
      <c r="R557" s="39">
        <v>3914.2703561330304</v>
      </c>
      <c r="S557" s="39">
        <v>4195.116793574668</v>
      </c>
      <c r="T557" s="39">
        <v>4481.918269163737</v>
      </c>
      <c r="U557" s="39">
        <v>4767.356527768874</v>
      </c>
      <c r="V557" s="39">
        <v>5058.6196126632749</v>
      </c>
      <c r="W557" s="39">
        <v>5354.7997392879379</v>
      </c>
      <c r="X557" s="39">
        <v>5650.6894038116079</v>
      </c>
      <c r="Y557" s="39">
        <v>5949.4512788190796</v>
      </c>
      <c r="Z557" s="39">
        <v>6247.1296495119477</v>
      </c>
      <c r="AA557" s="39">
        <v>6553.7034632055165</v>
      </c>
      <c r="AB557" s="39">
        <v>6866.9834816823268</v>
      </c>
      <c r="AC557" s="39">
        <v>7177.7596812244237</v>
      </c>
      <c r="AD557" s="39">
        <v>7489.2143653177318</v>
      </c>
      <c r="AE557" s="39">
        <v>7807.4643091821345</v>
      </c>
      <c r="AF557" s="39">
        <v>8131.5662882889364</v>
      </c>
      <c r="AG557" s="39">
        <f t="shared" ref="AG557:AJ557" ca="1" si="224">IF(AG25="","",SUM(AG553:AG556))</f>
        <v>8455.9457005549666</v>
      </c>
      <c r="AH557" s="39">
        <f t="shared" ca="1" si="224"/>
        <v>8783.8090033338431</v>
      </c>
      <c r="AI557" s="39">
        <f t="shared" ca="1" si="224"/>
        <v>9114.824623420438</v>
      </c>
      <c r="AJ557" s="39">
        <f t="shared" ca="1" si="224"/>
        <v>9447.6115097259008</v>
      </c>
      <c r="AK557" s="156"/>
      <c r="AL557" s="156"/>
      <c r="AM557" s="156"/>
      <c r="AN557" s="156"/>
      <c r="AO557" s="156"/>
      <c r="AP557" s="156"/>
      <c r="AQ557" s="156"/>
      <c r="AR557" s="156"/>
      <c r="AS557" s="156"/>
      <c r="AT557" s="156"/>
      <c r="AU557" s="156"/>
      <c r="AV557" s="156"/>
      <c r="AW557" s="156"/>
      <c r="AX557" s="156"/>
      <c r="AY557" s="156"/>
      <c r="AZ557" s="156"/>
      <c r="BA557" s="156"/>
      <c r="BB557" s="156"/>
      <c r="BC557" s="156"/>
      <c r="BD557" s="156"/>
      <c r="BE557" s="156"/>
      <c r="BF557" s="156"/>
      <c r="BG557" s="156"/>
      <c r="BH557" s="156"/>
      <c r="BI557" s="156"/>
      <c r="BJ557" s="156"/>
      <c r="BK557" s="156"/>
      <c r="BL557" s="156"/>
      <c r="BM557" s="156"/>
      <c r="BN557" s="156"/>
      <c r="BO557" s="156"/>
      <c r="BP557" s="156"/>
      <c r="BQ557" s="156"/>
      <c r="BR557" s="156"/>
      <c r="BS557" s="156"/>
      <c r="BT557" s="156"/>
      <c r="BU557" s="156"/>
      <c r="BV557" s="156"/>
      <c r="BW557" s="156"/>
      <c r="BX557" s="156"/>
      <c r="BY557" s="156"/>
      <c r="BZ557" s="156"/>
      <c r="CA557" s="156"/>
      <c r="CB557" s="156"/>
      <c r="CC557" s="156"/>
      <c r="CD557" s="156"/>
      <c r="CE557" s="156"/>
      <c r="CF557" s="156"/>
      <c r="CG557" s="156"/>
      <c r="CH557" s="156"/>
      <c r="CI557" s="156"/>
      <c r="CJ557" s="156"/>
      <c r="CK557" s="156"/>
      <c r="CL557" s="156"/>
      <c r="CM557" s="156"/>
      <c r="CN557" s="156"/>
      <c r="CO557" s="156"/>
      <c r="CP557" s="156"/>
      <c r="CQ557" s="156"/>
      <c r="CR557" s="156"/>
      <c r="CS557" s="156"/>
      <c r="CT557" s="156"/>
      <c r="CU557" s="156"/>
      <c r="CV557" s="156"/>
      <c r="CW557" s="156"/>
      <c r="CX557" s="156"/>
      <c r="CY557" s="156"/>
      <c r="CZ557" s="156"/>
      <c r="DA557" s="156"/>
      <c r="DB557" s="156"/>
      <c r="DC557" s="156"/>
      <c r="DD557" s="156"/>
      <c r="DE557" s="156"/>
      <c r="DF557" s="156"/>
      <c r="DG557" s="156"/>
      <c r="DH557" s="156"/>
      <c r="DI557" s="156"/>
      <c r="DJ557" s="156"/>
      <c r="DK557" s="156"/>
      <c r="DL557" s="156"/>
      <c r="DM557" s="156"/>
      <c r="DN557" s="156"/>
      <c r="DO557" s="156"/>
      <c r="DP557" s="156"/>
      <c r="DQ557" s="156"/>
      <c r="DR557" s="156"/>
      <c r="DS557" s="156"/>
      <c r="DT557" s="156"/>
      <c r="DU557" s="156"/>
      <c r="DV557" s="156"/>
      <c r="DW557" s="156"/>
      <c r="DX557" s="156"/>
      <c r="DY557" s="156"/>
      <c r="DZ557" s="156"/>
      <c r="EA557" s="156"/>
      <c r="EB557" s="156"/>
      <c r="EC557" s="156"/>
      <c r="ED557" s="156"/>
      <c r="EE557" s="156"/>
      <c r="EF557" s="156"/>
      <c r="EG557" s="156"/>
      <c r="EH557" s="156"/>
      <c r="EI557" s="156"/>
      <c r="EJ557" s="156"/>
      <c r="EK557" s="156"/>
      <c r="EL557" s="156"/>
      <c r="EM557" s="156"/>
      <c r="EN557" s="156"/>
      <c r="EO557" s="156"/>
      <c r="EP557" s="156"/>
      <c r="EQ557" s="156"/>
      <c r="ER557" s="156"/>
      <c r="ES557" s="156"/>
      <c r="ET557" s="156"/>
      <c r="EU557" s="156"/>
      <c r="EV557" s="156"/>
      <c r="EW557" s="156"/>
      <c r="EX557" s="156"/>
      <c r="EY557" s="156"/>
      <c r="EZ557" s="156"/>
      <c r="FA557" s="156"/>
      <c r="FB557" s="156"/>
      <c r="FC557" s="156"/>
      <c r="FD557" s="156"/>
      <c r="FE557" s="156"/>
      <c r="FF557" s="156"/>
      <c r="FG557" s="156"/>
      <c r="FH557" s="156"/>
      <c r="FI557" s="156"/>
      <c r="FJ557" s="156"/>
      <c r="FK557" s="156"/>
      <c r="FL557" s="156"/>
      <c r="FM557" s="156"/>
      <c r="FN557" s="156"/>
      <c r="FO557" s="156"/>
      <c r="FP557" s="156"/>
      <c r="FQ557" s="156"/>
      <c r="FR557" s="156"/>
      <c r="FS557" s="156"/>
      <c r="FT557" s="156"/>
      <c r="FU557" s="156"/>
      <c r="FV557" s="156"/>
      <c r="FW557" s="156"/>
      <c r="FX557" s="156"/>
      <c r="FY557" s="156"/>
      <c r="FZ557" s="156"/>
      <c r="GA557" s="156"/>
      <c r="GB557" s="156"/>
      <c r="GC557" s="156"/>
      <c r="GD557" s="156"/>
      <c r="GE557" s="156"/>
      <c r="GF557" s="156"/>
      <c r="GG557" s="156"/>
      <c r="GH557" s="156"/>
      <c r="GI557" s="156"/>
      <c r="GJ557" s="156"/>
      <c r="GK557" s="156"/>
      <c r="GL557" s="156"/>
      <c r="GM557" s="156"/>
      <c r="GN557" s="156"/>
      <c r="GO557" s="156"/>
      <c r="GP557" s="156"/>
      <c r="GQ557" s="156"/>
      <c r="GR557" s="156"/>
      <c r="GS557" s="156"/>
      <c r="GT557" s="156"/>
      <c r="GU557" s="156"/>
      <c r="GV557" s="156"/>
      <c r="GW557" s="156"/>
      <c r="GX557" s="156"/>
      <c r="GY557" s="156"/>
      <c r="GZ557" s="156"/>
      <c r="HA557" s="156"/>
      <c r="HB557" s="156"/>
      <c r="HC557" s="156"/>
      <c r="HD557" s="156"/>
      <c r="HE557" s="156"/>
      <c r="HF557" s="156"/>
      <c r="HG557" s="156"/>
      <c r="HH557" s="156"/>
      <c r="HI557" s="156"/>
      <c r="HJ557" s="156"/>
      <c r="HK557" s="156"/>
      <c r="HL557" s="156"/>
      <c r="HM557" s="156"/>
      <c r="HN557" s="156"/>
      <c r="HO557" s="156"/>
      <c r="HP557" s="156"/>
      <c r="HQ557" s="156"/>
      <c r="HR557" s="156"/>
      <c r="HS557" s="156"/>
      <c r="HT557" s="156"/>
      <c r="HU557" s="156"/>
      <c r="HV557" s="156"/>
      <c r="HW557" s="156"/>
      <c r="HX557" s="156"/>
      <c r="HY557" s="156"/>
      <c r="HZ557" s="156"/>
      <c r="IA557" s="156"/>
      <c r="IB557" s="156"/>
      <c r="IC557" s="156"/>
      <c r="ID557" s="156"/>
      <c r="IE557" s="156"/>
      <c r="IF557" s="156"/>
      <c r="IG557" s="156"/>
      <c r="IH557" s="156"/>
      <c r="II557" s="156"/>
      <c r="IJ557" s="156"/>
      <c r="IK557" s="156"/>
      <c r="IL557" s="156"/>
      <c r="IM557" s="156"/>
      <c r="IN557" s="156"/>
      <c r="IO557" s="156"/>
      <c r="IP557" s="156"/>
      <c r="IQ557" s="156"/>
      <c r="IR557" s="156"/>
      <c r="IS557" s="156"/>
      <c r="IT557" s="156"/>
      <c r="IU557" s="156"/>
      <c r="IV557" s="156"/>
      <c r="IW557" s="156"/>
      <c r="IX557" s="156"/>
      <c r="IY557" s="156"/>
      <c r="IZ557" s="156"/>
      <c r="JA557" s="156"/>
      <c r="JB557" s="156"/>
      <c r="JC557" s="156"/>
      <c r="JD557" s="156"/>
      <c r="JE557" s="156"/>
      <c r="JF557" s="156"/>
      <c r="JG557" s="156"/>
      <c r="JH557" s="156"/>
      <c r="JI557" s="156"/>
      <c r="JJ557" s="156"/>
      <c r="JK557" s="156"/>
      <c r="JL557" s="156"/>
      <c r="JM557" s="156"/>
      <c r="JN557" s="156"/>
      <c r="JO557" s="156"/>
      <c r="JP557" s="156"/>
      <c r="JQ557" s="156"/>
      <c r="JR557" s="156"/>
      <c r="JS557" s="156"/>
      <c r="JT557" s="156"/>
      <c r="JU557" s="156"/>
      <c r="JV557" s="156"/>
      <c r="JW557" s="156"/>
      <c r="JX557" s="156"/>
      <c r="JY557" s="156"/>
      <c r="JZ557" s="156"/>
      <c r="KA557" s="156"/>
      <c r="KB557" s="156"/>
      <c r="KC557" s="156"/>
      <c r="KD557" s="156"/>
      <c r="KE557" s="156"/>
      <c r="KF557" s="156"/>
      <c r="KG557" s="156"/>
      <c r="KH557" s="156"/>
      <c r="KI557" s="156"/>
      <c r="KJ557" s="156"/>
      <c r="KK557" s="156"/>
      <c r="KL557" s="156"/>
      <c r="KM557" s="156"/>
      <c r="KN557" s="156"/>
      <c r="KO557" s="156"/>
      <c r="KP557" s="156"/>
      <c r="KQ557" s="156"/>
      <c r="KR557" s="156"/>
      <c r="KS557" s="156"/>
      <c r="KT557" s="156"/>
      <c r="KU557" s="156"/>
      <c r="KV557" s="156"/>
      <c r="KW557" s="156"/>
      <c r="KX557" s="156"/>
      <c r="KY557" s="156"/>
      <c r="KZ557" s="156"/>
      <c r="LA557" s="156"/>
      <c r="LB557" s="156"/>
      <c r="LC557" s="156"/>
      <c r="LD557" s="156"/>
      <c r="LE557" s="156"/>
      <c r="LF557" s="156"/>
      <c r="LG557" s="156"/>
      <c r="LH557" s="156"/>
      <c r="LI557" s="156"/>
      <c r="LJ557" s="156"/>
      <c r="LK557" s="156"/>
      <c r="LL557" s="156"/>
      <c r="LM557" s="156"/>
      <c r="LN557" s="156"/>
      <c r="LO557" s="156"/>
      <c r="LP557" s="156"/>
      <c r="LQ557" s="156"/>
      <c r="LR557" s="156"/>
      <c r="LS557" s="156"/>
      <c r="LT557" s="156"/>
      <c r="LU557" s="156"/>
      <c r="LV557" s="156"/>
      <c r="LW557" s="156"/>
      <c r="LX557" s="156"/>
      <c r="LY557" s="156"/>
      <c r="LZ557" s="156"/>
      <c r="MA557" s="156"/>
      <c r="MB557" s="156"/>
      <c r="MC557" s="156"/>
      <c r="MD557" s="156"/>
      <c r="ME557" s="156"/>
      <c r="MF557" s="156"/>
      <c r="MG557" s="156"/>
      <c r="MH557" s="156"/>
      <c r="MI557" s="156"/>
      <c r="MJ557" s="156"/>
      <c r="MK557" s="156"/>
      <c r="ML557" s="156"/>
      <c r="MM557" s="156"/>
      <c r="MN557" s="156"/>
      <c r="MO557" s="156"/>
      <c r="MP557" s="156"/>
      <c r="MQ557" s="156"/>
      <c r="MR557" s="156"/>
      <c r="MS557" s="156"/>
      <c r="MT557" s="156"/>
      <c r="MU557" s="156"/>
      <c r="MV557" s="156"/>
      <c r="MW557" s="156"/>
      <c r="MX557" s="156"/>
      <c r="MY557" s="156"/>
      <c r="MZ557" s="156"/>
      <c r="NA557" s="156"/>
      <c r="NB557" s="156"/>
      <c r="NC557" s="156"/>
      <c r="ND557" s="156"/>
      <c r="NE557" s="156"/>
      <c r="NF557" s="156"/>
      <c r="NG557" s="156"/>
      <c r="NH557" s="156"/>
      <c r="NI557" s="156"/>
      <c r="NJ557" s="156"/>
      <c r="NK557" s="156"/>
      <c r="NL557" s="156"/>
      <c r="NM557" s="156"/>
      <c r="NN557" s="156"/>
      <c r="NO557" s="156"/>
      <c r="NP557" s="156"/>
      <c r="NQ557" s="156"/>
      <c r="NR557" s="156"/>
      <c r="NS557" s="156"/>
      <c r="NT557" s="156"/>
      <c r="NU557" s="156"/>
      <c r="NV557" s="156"/>
      <c r="NW557" s="156"/>
      <c r="NX557" s="156"/>
      <c r="NY557" s="156"/>
      <c r="NZ557" s="156"/>
      <c r="OA557" s="156"/>
      <c r="OB557" s="156"/>
      <c r="OC557" s="156"/>
      <c r="OD557" s="156"/>
      <c r="OE557" s="156"/>
      <c r="OF557" s="156"/>
      <c r="OG557" s="156"/>
      <c r="OH557" s="156"/>
      <c r="OI557" s="156"/>
      <c r="OJ557" s="156"/>
      <c r="OK557" s="156"/>
      <c r="OL557" s="156"/>
      <c r="OM557" s="156"/>
      <c r="ON557" s="156"/>
      <c r="OO557" s="156"/>
      <c r="OP557" s="156"/>
      <c r="OQ557" s="156"/>
      <c r="OR557" s="156"/>
      <c r="OS557" s="156"/>
      <c r="OT557" s="156"/>
      <c r="OU557" s="156"/>
      <c r="OV557" s="156"/>
      <c r="OW557" s="156"/>
      <c r="OX557" s="156"/>
      <c r="OY557" s="156"/>
      <c r="OZ557" s="156"/>
      <c r="PA557" s="156"/>
      <c r="PB557" s="156"/>
      <c r="PC557" s="156"/>
      <c r="PD557" s="156"/>
      <c r="PE557" s="156"/>
      <c r="PF557" s="156"/>
      <c r="PG557" s="156"/>
      <c r="PH557" s="156"/>
      <c r="PI557" s="156"/>
      <c r="PJ557" s="156"/>
      <c r="PK557" s="156"/>
      <c r="PL557" s="156"/>
      <c r="PM557" s="156"/>
      <c r="PN557" s="156"/>
      <c r="PO557" s="156"/>
      <c r="PP557" s="156"/>
      <c r="PQ557" s="156"/>
      <c r="PR557" s="156"/>
      <c r="PS557" s="156"/>
      <c r="PT557" s="156"/>
      <c r="PU557" s="156"/>
      <c r="PV557" s="156"/>
      <c r="PW557" s="156"/>
      <c r="PX557" s="156"/>
      <c r="PY557" s="156"/>
      <c r="PZ557" s="156"/>
      <c r="QA557" s="156"/>
      <c r="QB557" s="156"/>
      <c r="QC557" s="156"/>
      <c r="QD557" s="156"/>
      <c r="QE557" s="156"/>
      <c r="QF557" s="156"/>
      <c r="QG557" s="156"/>
      <c r="QH557" s="156"/>
      <c r="QI557" s="156"/>
      <c r="QJ557" s="156"/>
      <c r="QK557" s="156"/>
      <c r="QL557" s="156"/>
      <c r="QM557" s="156"/>
      <c r="QN557" s="156"/>
      <c r="QO557" s="156"/>
      <c r="QP557" s="156"/>
      <c r="QQ557" s="156"/>
      <c r="QR557" s="156"/>
      <c r="QS557" s="156"/>
      <c r="QT557" s="156"/>
      <c r="QU557" s="156"/>
      <c r="QV557" s="156"/>
      <c r="QW557" s="156"/>
      <c r="QX557" s="156"/>
      <c r="QY557" s="156"/>
      <c r="QZ557" s="156"/>
      <c r="RA557" s="156"/>
      <c r="RB557" s="156"/>
      <c r="RC557" s="156"/>
      <c r="RD557" s="156"/>
      <c r="RE557" s="156"/>
      <c r="RF557" s="156"/>
      <c r="RG557" s="156"/>
      <c r="RH557" s="156"/>
      <c r="RI557" s="156"/>
      <c r="RJ557" s="156"/>
      <c r="RK557" s="156"/>
      <c r="RL557" s="156"/>
      <c r="RM557" s="156"/>
      <c r="RN557" s="156"/>
      <c r="RO557" s="156"/>
      <c r="RP557" s="156"/>
      <c r="RQ557" s="156"/>
      <c r="RR557" s="156"/>
      <c r="RS557" s="156"/>
      <c r="RT557" s="156"/>
      <c r="RU557" s="156"/>
      <c r="RV557" s="156"/>
      <c r="RW557" s="156"/>
      <c r="RX557" s="156"/>
      <c r="RY557" s="156"/>
      <c r="RZ557" s="156"/>
      <c r="SA557" s="156"/>
      <c r="SB557" s="156"/>
      <c r="SC557" s="156"/>
      <c r="SD557" s="156"/>
      <c r="SE557" s="156"/>
      <c r="SF557" s="156"/>
      <c r="SG557" s="156"/>
      <c r="SH557" s="156"/>
      <c r="SI557" s="156"/>
      <c r="SJ557" s="156"/>
      <c r="SK557" s="156"/>
      <c r="SL557" s="156"/>
      <c r="SM557" s="156"/>
      <c r="SN557" s="156"/>
      <c r="SO557" s="156"/>
      <c r="SP557" s="156"/>
      <c r="SQ557" s="156"/>
      <c r="SR557" s="156"/>
      <c r="SS557" s="156"/>
      <c r="ST557" s="156"/>
      <c r="SU557" s="156"/>
      <c r="SV557" s="156"/>
      <c r="SW557" s="156"/>
      <c r="SX557" s="156"/>
      <c r="SY557" s="156"/>
      <c r="SZ557" s="156"/>
      <c r="TA557" s="156"/>
      <c r="TB557" s="156"/>
      <c r="TC557" s="156"/>
      <c r="TD557" s="156"/>
      <c r="TE557" s="156"/>
      <c r="TF557" s="156"/>
      <c r="TG557" s="156"/>
      <c r="TH557" s="156"/>
      <c r="TI557" s="156"/>
      <c r="TJ557" s="156"/>
      <c r="TK557" s="156"/>
      <c r="TL557" s="156"/>
      <c r="TM557" s="156"/>
      <c r="TN557" s="156"/>
      <c r="TO557" s="156"/>
      <c r="TP557" s="156"/>
      <c r="TQ557" s="156"/>
      <c r="TR557" s="156"/>
      <c r="TS557" s="156"/>
      <c r="TT557" s="156"/>
      <c r="TU557" s="156"/>
      <c r="TV557" s="156"/>
      <c r="TW557" s="156"/>
      <c r="TX557" s="156"/>
      <c r="TY557" s="156"/>
      <c r="TZ557" s="156"/>
      <c r="UA557" s="156"/>
      <c r="UB557" s="156"/>
      <c r="UC557" s="156"/>
      <c r="UD557" s="156"/>
      <c r="UE557" s="156"/>
      <c r="UF557" s="156"/>
      <c r="UG557" s="156"/>
      <c r="UH557" s="156"/>
      <c r="UI557" s="156"/>
      <c r="UJ557" s="156"/>
      <c r="UK557" s="156"/>
      <c r="UL557" s="156"/>
      <c r="UM557" s="156"/>
      <c r="UN557" s="156"/>
      <c r="UO557" s="156"/>
      <c r="UP557" s="156"/>
      <c r="UQ557" s="156"/>
      <c r="UR557" s="156"/>
      <c r="US557" s="156"/>
      <c r="UT557" s="156"/>
      <c r="UU557" s="156"/>
      <c r="UV557" s="156"/>
      <c r="UW557" s="156"/>
      <c r="UX557" s="156"/>
      <c r="UY557" s="156"/>
      <c r="UZ557" s="156"/>
      <c r="VA557" s="156"/>
      <c r="VB557" s="156"/>
      <c r="VC557" s="156"/>
      <c r="VD557" s="156"/>
      <c r="VE557" s="156"/>
      <c r="VF557" s="156"/>
      <c r="VG557" s="156"/>
      <c r="VH557" s="156"/>
      <c r="VI557" s="156"/>
      <c r="VJ557" s="156"/>
      <c r="VK557" s="156"/>
      <c r="VL557" s="156"/>
      <c r="VM557" s="156"/>
      <c r="VN557" s="156"/>
      <c r="VO557" s="156"/>
      <c r="VP557" s="156"/>
      <c r="VQ557" s="156"/>
      <c r="VR557" s="156"/>
      <c r="VS557" s="156"/>
      <c r="VT557" s="156"/>
      <c r="VU557" s="156"/>
      <c r="VV557" s="156"/>
      <c r="VW557" s="156"/>
      <c r="VX557" s="156"/>
      <c r="VY557" s="156"/>
      <c r="VZ557" s="156"/>
      <c r="WA557" s="156"/>
      <c r="WB557" s="156"/>
      <c r="WC557" s="156"/>
      <c r="WD557" s="156"/>
      <c r="WE557" s="156"/>
      <c r="WF557" s="156"/>
      <c r="WG557" s="156"/>
      <c r="WH557" s="156"/>
      <c r="WI557" s="156"/>
      <c r="WJ557" s="156"/>
      <c r="WK557" s="156"/>
      <c r="WL557" s="156"/>
      <c r="WM557" s="156"/>
      <c r="WN557" s="156"/>
      <c r="WO557" s="156"/>
      <c r="WP557" s="156"/>
      <c r="WQ557" s="156"/>
      <c r="WR557" s="156"/>
      <c r="WS557" s="156"/>
      <c r="WT557" s="156"/>
      <c r="WU557" s="156"/>
      <c r="WV557" s="156"/>
      <c r="WW557" s="156"/>
      <c r="WX557" s="156"/>
      <c r="WY557" s="156"/>
      <c r="WZ557" s="156"/>
      <c r="XA557" s="156"/>
      <c r="XB557" s="156"/>
      <c r="XC557" s="156"/>
      <c r="XD557" s="156"/>
      <c r="XE557" s="156"/>
      <c r="XF557" s="156"/>
      <c r="XG557" s="156"/>
      <c r="XH557" s="156"/>
      <c r="XI557" s="156"/>
      <c r="XJ557" s="156"/>
      <c r="XK557" s="156"/>
      <c r="XL557" s="156"/>
      <c r="XM557" s="156"/>
      <c r="XN557" s="156"/>
      <c r="XO557" s="156"/>
      <c r="XP557" s="156"/>
      <c r="XQ557" s="156"/>
      <c r="XR557" s="156"/>
      <c r="XS557" s="156"/>
      <c r="XT557" s="156"/>
      <c r="XU557" s="156"/>
      <c r="XV557" s="156"/>
      <c r="XW557" s="156"/>
      <c r="XX557" s="156"/>
      <c r="XY557" s="156"/>
      <c r="XZ557" s="156"/>
      <c r="YA557" s="156"/>
      <c r="YB557" s="156"/>
      <c r="YC557" s="156"/>
      <c r="YD557" s="156"/>
      <c r="YE557" s="156"/>
      <c r="YF557" s="156"/>
      <c r="YG557" s="156"/>
      <c r="YH557" s="156"/>
      <c r="YI557" s="156"/>
      <c r="YJ557" s="156"/>
      <c r="YK557" s="156"/>
      <c r="YL557" s="156"/>
      <c r="YM557" s="156"/>
      <c r="YN557" s="156"/>
      <c r="YO557" s="156"/>
      <c r="YP557" s="156"/>
      <c r="YQ557" s="156"/>
      <c r="YR557" s="156"/>
      <c r="YS557" s="156"/>
      <c r="YT557" s="156"/>
      <c r="YU557" s="156"/>
      <c r="YV557" s="156"/>
      <c r="YW557" s="156"/>
      <c r="YX557" s="156"/>
      <c r="YY557" s="156"/>
      <c r="YZ557" s="156"/>
      <c r="ZA557" s="156"/>
      <c r="ZB557" s="156"/>
      <c r="ZC557" s="156"/>
      <c r="ZD557" s="156"/>
      <c r="ZE557" s="156"/>
      <c r="ZF557" s="156"/>
      <c r="ZG557" s="156"/>
      <c r="ZH557" s="156"/>
      <c r="ZI557" s="156"/>
      <c r="ZJ557" s="156"/>
      <c r="ZK557" s="156"/>
      <c r="ZL557" s="156"/>
      <c r="ZM557" s="156"/>
      <c r="ZN557" s="156"/>
      <c r="ZO557" s="156"/>
      <c r="ZP557" s="156"/>
      <c r="ZQ557" s="156"/>
      <c r="ZR557" s="156"/>
      <c r="ZS557" s="156"/>
      <c r="ZT557" s="156"/>
      <c r="ZU557" s="156"/>
      <c r="ZV557" s="156"/>
      <c r="ZW557" s="156"/>
      <c r="ZX557" s="156"/>
      <c r="ZY557" s="156"/>
      <c r="ZZ557" s="156"/>
      <c r="AAA557" s="156"/>
      <c r="AAB557" s="156"/>
      <c r="AAC557" s="156"/>
      <c r="AAD557" s="156"/>
      <c r="AAE557" s="156"/>
      <c r="AAF557" s="156"/>
      <c r="AAG557" s="156"/>
      <c r="AAH557" s="156"/>
      <c r="AAI557" s="156"/>
      <c r="AAJ557" s="156"/>
      <c r="AAK557" s="156"/>
      <c r="AAL557" s="156"/>
      <c r="AAM557" s="156"/>
      <c r="AAN557" s="156"/>
      <c r="AAO557" s="156"/>
      <c r="AAP557" s="156"/>
      <c r="AAQ557" s="156"/>
      <c r="AAR557" s="156"/>
      <c r="AAS557" s="156"/>
      <c r="AAT557" s="156"/>
      <c r="AAU557" s="156"/>
      <c r="AAV557" s="156"/>
      <c r="AAW557" s="156"/>
      <c r="AAX557" s="156"/>
      <c r="AAY557" s="156"/>
      <c r="AAZ557" s="156"/>
      <c r="ABA557" s="156"/>
      <c r="ABB557" s="156"/>
      <c r="ABC557" s="156"/>
      <c r="ABD557" s="156"/>
      <c r="ABE557" s="156"/>
      <c r="ABF557" s="156"/>
      <c r="ABG557" s="156"/>
      <c r="ABH557" s="156"/>
      <c r="ABI557" s="156"/>
      <c r="ABJ557" s="156"/>
      <c r="ABK557" s="156"/>
      <c r="ABL557" s="156"/>
      <c r="ABM557" s="156"/>
      <c r="ABN557" s="156"/>
      <c r="ABO557" s="156"/>
      <c r="ABP557" s="156"/>
      <c r="ABQ557" s="156"/>
      <c r="ABR557" s="156"/>
      <c r="ABS557" s="156"/>
      <c r="ABT557" s="156"/>
      <c r="ABU557" s="156"/>
      <c r="ABV557" s="156"/>
      <c r="ABW557" s="156"/>
      <c r="ABX557" s="156"/>
      <c r="ABY557" s="156"/>
      <c r="ABZ557" s="156"/>
      <c r="ACA557" s="156"/>
      <c r="ACB557" s="156"/>
      <c r="ACC557" s="156"/>
      <c r="ACD557" s="156"/>
      <c r="ACE557" s="156"/>
      <c r="ACF557" s="156"/>
      <c r="ACG557" s="156"/>
      <c r="ACH557" s="156"/>
      <c r="ACI557" s="156"/>
      <c r="ACJ557" s="156"/>
      <c r="ACK557" s="156"/>
      <c r="ACL557" s="156"/>
      <c r="ACM557" s="156"/>
      <c r="ACN557" s="156"/>
      <c r="ACO557" s="156"/>
      <c r="ACP557" s="156"/>
      <c r="ACQ557" s="156"/>
      <c r="ACR557" s="156"/>
      <c r="ACS557" s="156"/>
      <c r="ACT557" s="156"/>
      <c r="ACU557" s="156"/>
      <c r="ACV557" s="156"/>
      <c r="ACW557" s="156"/>
      <c r="ACX557" s="156"/>
      <c r="ACY557" s="156"/>
      <c r="ACZ557" s="156"/>
      <c r="ADA557" s="156"/>
      <c r="ADB557" s="156"/>
      <c r="ADC557" s="156"/>
      <c r="ADD557" s="156"/>
      <c r="ADE557" s="156"/>
      <c r="ADF557" s="156"/>
      <c r="ADG557" s="156"/>
      <c r="ADH557" s="156"/>
      <c r="ADI557" s="156"/>
      <c r="ADJ557" s="156"/>
      <c r="ADK557" s="156"/>
      <c r="ADL557" s="156"/>
      <c r="ADM557" s="156"/>
      <c r="ADN557" s="156"/>
      <c r="ADO557" s="156"/>
      <c r="ADP557" s="156"/>
      <c r="ADQ557" s="156"/>
      <c r="ADR557" s="156"/>
      <c r="ADS557" s="156"/>
      <c r="ADT557" s="156"/>
      <c r="ADU557" s="156"/>
      <c r="ADV557" s="156"/>
      <c r="ADW557" s="156"/>
      <c r="ADX557" s="156"/>
      <c r="ADY557" s="156"/>
      <c r="ADZ557" s="156"/>
      <c r="AEA557" s="156"/>
      <c r="AEB557" s="156"/>
      <c r="AEC557" s="156"/>
      <c r="AED557" s="156"/>
      <c r="AEE557" s="156"/>
      <c r="AEF557" s="156"/>
      <c r="AEG557" s="156"/>
      <c r="AEH557" s="156"/>
      <c r="AEI557" s="156"/>
      <c r="AEJ557" s="156"/>
      <c r="AEK557" s="156"/>
      <c r="AEL557" s="156"/>
      <c r="AEM557" s="156"/>
      <c r="AEN557" s="156"/>
      <c r="AEO557" s="156"/>
      <c r="AEP557" s="156"/>
      <c r="AEQ557" s="156"/>
      <c r="AER557" s="156"/>
      <c r="AES557" s="156"/>
      <c r="AET557" s="156"/>
      <c r="AEU557" s="156"/>
      <c r="AEV557" s="156"/>
      <c r="AEW557" s="156"/>
      <c r="AEX557" s="156"/>
      <c r="AEY557" s="156"/>
      <c r="AEZ557" s="156"/>
      <c r="AFA557" s="156"/>
      <c r="AFB557" s="156"/>
      <c r="AFC557" s="156"/>
      <c r="AFD557" s="156"/>
      <c r="AFE557" s="156"/>
      <c r="AFF557" s="156"/>
      <c r="AFG557" s="156"/>
      <c r="AFH557" s="156"/>
      <c r="AFI557" s="156"/>
      <c r="AFJ557" s="156"/>
      <c r="AFK557" s="156"/>
      <c r="AFL557" s="156"/>
      <c r="AFM557" s="156"/>
      <c r="AFN557" s="156"/>
      <c r="AFO557" s="156"/>
      <c r="AFP557" s="156"/>
      <c r="AFQ557" s="156"/>
      <c r="AFR557" s="156"/>
      <c r="AFS557" s="156"/>
      <c r="AFT557" s="156"/>
      <c r="AFU557" s="156"/>
      <c r="AFV557" s="156"/>
      <c r="AFW557" s="156"/>
      <c r="AFX557" s="156"/>
      <c r="AFY557" s="156"/>
      <c r="AFZ557" s="156"/>
      <c r="AGA557" s="156"/>
      <c r="AGB557" s="156"/>
      <c r="AGC557" s="156"/>
      <c r="AGD557" s="156"/>
      <c r="AGE557" s="156"/>
      <c r="AGF557" s="156"/>
      <c r="AGG557" s="156"/>
      <c r="AGH557" s="156"/>
      <c r="AGI557" s="156"/>
      <c r="AGJ557" s="156"/>
      <c r="AGK557" s="156"/>
      <c r="AGL557" s="156"/>
      <c r="AGM557" s="156"/>
      <c r="AGN557" s="156"/>
      <c r="AGO557" s="156"/>
      <c r="AGP557" s="156"/>
      <c r="AGQ557" s="156"/>
      <c r="AGR557" s="156"/>
      <c r="AGS557" s="156"/>
      <c r="AGT557" s="156"/>
      <c r="AGU557" s="156"/>
      <c r="AGV557" s="156"/>
      <c r="AGW557" s="156"/>
      <c r="AGX557" s="156"/>
      <c r="AGY557" s="156"/>
      <c r="AGZ557" s="156"/>
      <c r="AHA557" s="156"/>
      <c r="AHB557" s="156"/>
      <c r="AHC557" s="156"/>
      <c r="AHD557" s="156"/>
      <c r="AHE557" s="156"/>
      <c r="AHF557" s="156"/>
      <c r="AHG557" s="156"/>
      <c r="AHH557" s="156"/>
      <c r="AHI557" s="156"/>
      <c r="AHJ557" s="156"/>
      <c r="AHK557" s="156"/>
      <c r="AHL557" s="156"/>
      <c r="AHM557" s="156"/>
      <c r="AHN557" s="156"/>
      <c r="AHO557" s="156"/>
      <c r="AHP557" s="156"/>
      <c r="AHQ557" s="156"/>
      <c r="AHR557" s="156"/>
      <c r="AHS557" s="156"/>
      <c r="AHT557" s="156"/>
      <c r="AHU557" s="156"/>
      <c r="AHV557" s="156"/>
      <c r="AHW557" s="156"/>
      <c r="AHX557" s="156"/>
      <c r="AHY557" s="156"/>
      <c r="AHZ557" s="156"/>
      <c r="AIA557" s="156"/>
      <c r="AIB557" s="156"/>
      <c r="AIC557" s="156"/>
      <c r="AID557" s="156"/>
      <c r="AIE557" s="156"/>
      <c r="AIF557" s="156"/>
      <c r="AIG557" s="156"/>
      <c r="AIH557" s="156"/>
      <c r="AII557" s="156"/>
      <c r="AIJ557" s="156"/>
      <c r="AIK557" s="156"/>
      <c r="AIL557" s="156"/>
      <c r="AIM557" s="156"/>
      <c r="AIN557" s="156"/>
      <c r="AIO557" s="156"/>
      <c r="AIP557" s="156"/>
      <c r="AIQ557" s="156"/>
      <c r="AIR557" s="156"/>
      <c r="AIS557" s="156"/>
      <c r="AIT557" s="156"/>
      <c r="AIU557" s="156"/>
      <c r="AIV557" s="156"/>
      <c r="AIW557" s="156"/>
      <c r="AIX557" s="156"/>
      <c r="AIY557" s="156"/>
      <c r="AIZ557" s="156"/>
      <c r="AJA557" s="156"/>
      <c r="AJB557" s="156"/>
      <c r="AJC557" s="156"/>
      <c r="AJD557" s="156"/>
      <c r="AJE557" s="156"/>
      <c r="AJF557" s="156"/>
      <c r="AJG557" s="156"/>
      <c r="AJH557" s="156"/>
      <c r="AJI557" s="156"/>
      <c r="AJJ557" s="156"/>
      <c r="AJK557" s="156"/>
      <c r="AJL557" s="156"/>
      <c r="AJM557" s="156"/>
      <c r="AJN557" s="156"/>
      <c r="AJO557" s="156"/>
      <c r="AJP557" s="156"/>
      <c r="AJQ557" s="156"/>
      <c r="AJR557" s="156"/>
      <c r="AJS557" s="156"/>
      <c r="AJT557" s="156"/>
      <c r="AJU557" s="156"/>
      <c r="AJV557" s="156"/>
      <c r="AJW557" s="156"/>
      <c r="AJX557" s="156"/>
      <c r="AJY557" s="156"/>
      <c r="AJZ557" s="156"/>
      <c r="AKA557" s="156"/>
      <c r="AKB557" s="156"/>
      <c r="AKC557" s="156"/>
      <c r="AKD557" s="156"/>
      <c r="AKE557" s="156"/>
      <c r="AKF557" s="156"/>
      <c r="AKG557" s="156"/>
      <c r="AKH557" s="156"/>
      <c r="AKI557" s="156"/>
      <c r="AKJ557" s="156"/>
      <c r="AKK557" s="156"/>
      <c r="AKL557" s="156"/>
      <c r="AKM557" s="156"/>
      <c r="AKN557" s="156"/>
      <c r="AKO557" s="156"/>
      <c r="AKP557" s="156"/>
      <c r="AKQ557" s="156"/>
      <c r="AKR557" s="156"/>
      <c r="AKS557" s="156"/>
      <c r="AKT557" s="156"/>
      <c r="AKU557" s="156"/>
      <c r="AKV557" s="156"/>
      <c r="AKW557" s="156"/>
      <c r="AKX557" s="156"/>
      <c r="AKY557" s="156"/>
      <c r="AKZ557" s="156"/>
      <c r="ALA557" s="156"/>
      <c r="ALB557" s="156"/>
      <c r="ALC557" s="156"/>
      <c r="ALD557" s="156"/>
      <c r="ALE557" s="156"/>
      <c r="ALF557" s="156"/>
      <c r="ALG557" s="156"/>
      <c r="ALH557" s="156"/>
      <c r="ALI557" s="156"/>
      <c r="ALJ557" s="156"/>
      <c r="ALK557" s="156"/>
      <c r="ALL557" s="156"/>
      <c r="ALM557" s="156"/>
      <c r="ALN557" s="156"/>
      <c r="ALO557" s="156"/>
      <c r="ALP557" s="156"/>
      <c r="ALQ557" s="156"/>
      <c r="ALR557" s="156"/>
      <c r="ALS557" s="156"/>
      <c r="ALT557" s="156"/>
      <c r="ALU557" s="156"/>
      <c r="ALV557" s="156"/>
      <c r="ALW557" s="156"/>
      <c r="ALX557" s="156"/>
      <c r="ALY557" s="156"/>
      <c r="ALZ557" s="156"/>
      <c r="AMA557" s="156"/>
      <c r="AMB557" s="156"/>
      <c r="AMC557" s="156"/>
      <c r="AMD557" s="156"/>
      <c r="AME557" s="156"/>
      <c r="AMF557" s="156"/>
      <c r="AMG557" s="156"/>
      <c r="AMH557" s="156"/>
      <c r="AMI557" s="156"/>
      <c r="AMJ557" s="156"/>
      <c r="AMK557" s="156"/>
      <c r="AML557" s="156"/>
      <c r="AMM557" s="156"/>
      <c r="AMN557" s="156"/>
      <c r="AMO557" s="156"/>
      <c r="AMP557" s="156"/>
      <c r="AMQ557" s="156"/>
      <c r="AMR557" s="156"/>
      <c r="AMS557" s="156"/>
      <c r="AMT557" s="156"/>
      <c r="AMU557" s="156"/>
      <c r="AMV557" s="156"/>
      <c r="AMW557" s="156"/>
      <c r="AMX557" s="156"/>
      <c r="AMY557" s="156"/>
      <c r="AMZ557" s="156"/>
      <c r="ANA557" s="156"/>
      <c r="ANB557" s="156"/>
      <c r="ANC557" s="156"/>
      <c r="AND557" s="156"/>
      <c r="ANE557" s="156"/>
      <c r="ANF557" s="156"/>
      <c r="ANG557" s="156"/>
      <c r="ANH557" s="156"/>
      <c r="ANI557" s="156"/>
      <c r="ANJ557" s="156"/>
      <c r="ANK557" s="156"/>
      <c r="ANL557" s="156"/>
      <c r="ANM557" s="156"/>
      <c r="ANN557" s="156"/>
      <c r="ANO557" s="156"/>
      <c r="ANP557" s="156"/>
      <c r="ANQ557" s="156"/>
      <c r="ANR557" s="156"/>
      <c r="ANS557" s="156"/>
      <c r="ANT557" s="156"/>
      <c r="ANU557" s="156"/>
      <c r="ANV557" s="156"/>
      <c r="ANW557" s="156"/>
      <c r="ANX557" s="156"/>
      <c r="ANY557" s="156"/>
      <c r="ANZ557" s="156"/>
      <c r="AOA557" s="156"/>
      <c r="AOB557" s="156"/>
      <c r="AOC557" s="156"/>
      <c r="AOD557" s="156"/>
      <c r="AOE557" s="156"/>
      <c r="AOF557" s="156"/>
      <c r="AOG557" s="156"/>
      <c r="AOH557" s="156"/>
      <c r="AOI557" s="156"/>
      <c r="AOJ557" s="156"/>
      <c r="AOK557" s="156"/>
      <c r="AOL557" s="156"/>
      <c r="AOM557" s="156"/>
      <c r="AON557" s="156"/>
      <c r="AOO557" s="156"/>
      <c r="AOP557" s="156"/>
      <c r="AOQ557" s="156"/>
      <c r="AOR557" s="156"/>
      <c r="AOS557" s="156"/>
      <c r="AOT557" s="156"/>
      <c r="AOU557" s="156"/>
      <c r="AOV557" s="156"/>
      <c r="AOW557" s="156"/>
      <c r="AOX557" s="156"/>
      <c r="AOY557" s="156"/>
      <c r="AOZ557" s="156"/>
      <c r="APA557" s="156"/>
      <c r="APB557" s="156"/>
      <c r="APC557" s="156"/>
      <c r="APD557" s="156"/>
      <c r="APE557" s="156"/>
      <c r="APF557" s="156"/>
      <c r="APG557" s="156"/>
      <c r="APH557" s="156"/>
      <c r="API557" s="156"/>
      <c r="APJ557" s="156"/>
      <c r="APK557" s="156"/>
      <c r="APL557" s="156"/>
      <c r="APM557" s="156"/>
      <c r="APN557" s="156"/>
      <c r="APO557" s="156"/>
      <c r="APP557" s="156"/>
      <c r="APQ557" s="156"/>
      <c r="APR557" s="156"/>
      <c r="APS557" s="156"/>
      <c r="APT557" s="156"/>
      <c r="APU557" s="156"/>
      <c r="APV557" s="156"/>
      <c r="APW557" s="156"/>
      <c r="APX557" s="156"/>
      <c r="APY557" s="156"/>
      <c r="APZ557" s="156"/>
      <c r="AQA557" s="156"/>
      <c r="AQB557" s="156"/>
      <c r="AQC557" s="156"/>
      <c r="AQD557" s="156"/>
      <c r="AQE557" s="156"/>
      <c r="AQF557" s="156"/>
      <c r="AQG557" s="156"/>
      <c r="AQH557" s="156"/>
      <c r="AQI557" s="156"/>
      <c r="AQJ557" s="156"/>
      <c r="AQK557" s="156"/>
      <c r="AQL557" s="156"/>
      <c r="AQM557" s="156"/>
      <c r="AQN557" s="156"/>
      <c r="AQO557" s="156"/>
      <c r="AQP557" s="156"/>
      <c r="AQQ557" s="156"/>
      <c r="AQR557" s="156"/>
      <c r="AQS557" s="156"/>
      <c r="AQT557" s="156"/>
      <c r="AQU557" s="156"/>
      <c r="AQV557" s="156"/>
      <c r="AQW557" s="156"/>
      <c r="AQX557" s="156"/>
      <c r="AQY557" s="156"/>
      <c r="AQZ557" s="156"/>
      <c r="ARA557" s="156"/>
      <c r="ARB557" s="156"/>
      <c r="ARC557" s="156"/>
      <c r="ARD557" s="156"/>
      <c r="ARE557" s="156"/>
      <c r="ARF557" s="156"/>
      <c r="ARG557" s="156"/>
      <c r="ARH557" s="156"/>
      <c r="ARI557" s="156"/>
      <c r="ARJ557" s="156"/>
      <c r="ARK557" s="156"/>
      <c r="ARL557" s="156"/>
      <c r="ARM557" s="156"/>
      <c r="ARN557" s="156"/>
      <c r="ARO557" s="156"/>
      <c r="ARP557" s="156"/>
      <c r="ARQ557" s="156"/>
      <c r="ARR557" s="156"/>
      <c r="ARS557" s="156"/>
      <c r="ART557" s="156"/>
      <c r="ARU557" s="156"/>
      <c r="ARV557" s="156"/>
      <c r="ARW557" s="156"/>
      <c r="ARX557" s="156"/>
      <c r="ARY557" s="156"/>
      <c r="ARZ557" s="156"/>
      <c r="ASA557" s="156"/>
      <c r="ASB557" s="156"/>
      <c r="ASC557" s="156"/>
      <c r="ASD557" s="156"/>
      <c r="ASE557" s="156"/>
      <c r="ASF557" s="156"/>
      <c r="ASG557" s="156"/>
      <c r="ASH557" s="156"/>
      <c r="ASI557" s="156"/>
      <c r="ASJ557" s="156"/>
      <c r="ASK557" s="156"/>
      <c r="ASL557" s="156"/>
      <c r="ASM557" s="156"/>
      <c r="ASN557" s="156"/>
      <c r="ASO557" s="156"/>
      <c r="ASP557" s="156"/>
      <c r="ASQ557" s="156"/>
      <c r="ASR557" s="156"/>
      <c r="ASS557" s="156"/>
      <c r="AST557" s="156"/>
      <c r="ASU557" s="156"/>
      <c r="ASV557" s="156"/>
      <c r="ASW557" s="156"/>
      <c r="ASX557" s="156"/>
      <c r="ASY557" s="156"/>
      <c r="ASZ557" s="156"/>
      <c r="ATA557" s="156"/>
      <c r="ATB557" s="156"/>
      <c r="ATC557" s="156"/>
      <c r="ATD557" s="156"/>
      <c r="ATE557" s="156"/>
      <c r="ATF557" s="156"/>
      <c r="ATG557" s="156"/>
      <c r="ATH557" s="156"/>
      <c r="ATI557" s="156"/>
      <c r="ATJ557" s="156"/>
      <c r="ATK557" s="156"/>
      <c r="ATL557" s="156"/>
      <c r="ATM557" s="156"/>
      <c r="ATN557" s="156"/>
      <c r="ATO557" s="156"/>
      <c r="ATP557" s="156"/>
      <c r="ATQ557" s="156"/>
      <c r="ATR557" s="156"/>
      <c r="ATS557" s="156"/>
      <c r="ATT557" s="156"/>
      <c r="ATU557" s="156"/>
      <c r="ATV557" s="156"/>
      <c r="ATW557" s="156"/>
      <c r="ATX557" s="156"/>
      <c r="ATY557" s="156"/>
      <c r="ATZ557" s="156"/>
      <c r="AUA557" s="156"/>
      <c r="AUB557" s="156"/>
      <c r="AUC557" s="156"/>
      <c r="AUD557" s="156"/>
      <c r="AUE557" s="156"/>
      <c r="AUF557" s="156"/>
      <c r="AUG557" s="156"/>
      <c r="AUH557" s="156"/>
      <c r="AUI557" s="156"/>
      <c r="AUJ557" s="156"/>
      <c r="AUK557" s="156"/>
      <c r="AUL557" s="156"/>
      <c r="AUM557" s="156"/>
      <c r="AUN557" s="156"/>
      <c r="AUO557" s="156"/>
      <c r="AUP557" s="156"/>
      <c r="AUQ557" s="156"/>
      <c r="AUR557" s="156"/>
      <c r="AUS557" s="156"/>
      <c r="AUT557" s="156"/>
      <c r="AUU557" s="156"/>
      <c r="AUV557" s="156"/>
      <c r="AUW557" s="156"/>
      <c r="AUX557" s="156"/>
      <c r="AUY557" s="156"/>
      <c r="AUZ557" s="156"/>
      <c r="AVA557" s="156"/>
      <c r="AVB557" s="156"/>
      <c r="AVC557" s="156"/>
      <c r="AVD557" s="156"/>
      <c r="AVE557" s="156"/>
      <c r="AVF557" s="156"/>
      <c r="AVG557" s="156"/>
      <c r="AVH557" s="156"/>
      <c r="AVI557" s="156"/>
      <c r="AVJ557" s="156"/>
      <c r="AVK557" s="156"/>
      <c r="AVL557" s="156"/>
      <c r="AVM557" s="156"/>
      <c r="AVN557" s="156"/>
      <c r="AVO557" s="156"/>
      <c r="AVP557" s="156"/>
      <c r="AVQ557" s="156"/>
      <c r="AVR557" s="156"/>
      <c r="AVS557" s="156"/>
      <c r="AVT557" s="156"/>
      <c r="AVU557" s="156"/>
      <c r="AVV557" s="156"/>
      <c r="AVW557" s="156"/>
      <c r="AVX557" s="156"/>
      <c r="AVY557" s="156"/>
      <c r="AVZ557" s="156"/>
      <c r="AWA557" s="156"/>
      <c r="AWB557" s="156"/>
      <c r="AWC557" s="156"/>
      <c r="AWD557" s="156"/>
      <c r="AWE557" s="156"/>
      <c r="AWF557" s="156"/>
      <c r="AWG557" s="156"/>
      <c r="AWH557" s="156"/>
      <c r="AWI557" s="156"/>
      <c r="AWJ557" s="156"/>
      <c r="AWK557" s="156"/>
      <c r="AWL557" s="156"/>
      <c r="AWM557" s="156"/>
      <c r="AWN557" s="156"/>
      <c r="AWO557" s="156"/>
      <c r="AWP557" s="156"/>
      <c r="AWQ557" s="156"/>
      <c r="AWR557" s="156"/>
      <c r="AWS557" s="156"/>
      <c r="AWT557" s="156"/>
      <c r="AWU557" s="156"/>
      <c r="AWV557" s="156"/>
      <c r="AWW557" s="156"/>
      <c r="AWX557" s="156"/>
      <c r="AWY557" s="156"/>
      <c r="AWZ557" s="156"/>
      <c r="AXA557" s="156"/>
      <c r="AXB557" s="156"/>
      <c r="AXC557" s="156"/>
      <c r="AXD557" s="156"/>
      <c r="AXE557" s="156"/>
      <c r="AXF557" s="156"/>
      <c r="AXG557" s="156"/>
      <c r="AXH557" s="156"/>
      <c r="AXI557" s="156"/>
      <c r="AXJ557" s="156"/>
      <c r="AXK557" s="156"/>
      <c r="AXL557" s="156"/>
      <c r="AXM557" s="156"/>
      <c r="AXN557" s="156"/>
      <c r="AXO557" s="156"/>
      <c r="AXP557" s="156"/>
      <c r="AXQ557" s="156"/>
      <c r="AXR557" s="156"/>
      <c r="AXS557" s="156"/>
      <c r="AXT557" s="156"/>
      <c r="AXU557" s="156"/>
      <c r="AXV557" s="156"/>
      <c r="AXW557" s="156"/>
      <c r="AXX557" s="156"/>
      <c r="AXY557" s="156"/>
      <c r="AXZ557" s="156"/>
      <c r="AYA557" s="156"/>
      <c r="AYB557" s="156"/>
      <c r="AYC557" s="156"/>
      <c r="AYD557" s="156"/>
      <c r="AYE557" s="156"/>
      <c r="AYF557" s="156"/>
      <c r="AYG557" s="156"/>
      <c r="AYH557" s="156"/>
      <c r="AYI557" s="156"/>
      <c r="AYJ557" s="156"/>
      <c r="AYK557" s="156"/>
      <c r="AYL557" s="156"/>
      <c r="AYM557" s="156"/>
      <c r="AYN557" s="156"/>
      <c r="AYO557" s="156"/>
      <c r="AYP557" s="156"/>
      <c r="AYQ557" s="156"/>
      <c r="AYR557" s="156"/>
      <c r="AYS557" s="156"/>
      <c r="AYT557" s="156"/>
      <c r="AYU557" s="156"/>
      <c r="AYV557" s="156"/>
      <c r="AYW557" s="156"/>
      <c r="AYX557" s="156"/>
      <c r="AYY557" s="156"/>
      <c r="AYZ557" s="156"/>
      <c r="AZA557" s="156"/>
      <c r="AZB557" s="156"/>
      <c r="AZC557" s="156"/>
      <c r="AZD557" s="156"/>
      <c r="AZE557" s="156"/>
      <c r="AZF557" s="156"/>
      <c r="AZG557" s="156"/>
      <c r="AZH557" s="156"/>
      <c r="AZI557" s="156"/>
      <c r="AZJ557" s="156"/>
      <c r="AZK557" s="156"/>
      <c r="AZL557" s="156"/>
      <c r="AZM557" s="156"/>
      <c r="AZN557" s="156"/>
      <c r="AZO557" s="156"/>
      <c r="AZP557" s="156"/>
      <c r="AZQ557" s="156"/>
      <c r="AZR557" s="156"/>
      <c r="AZS557" s="156"/>
      <c r="AZT557" s="156"/>
      <c r="AZU557" s="156"/>
      <c r="AZV557" s="156"/>
      <c r="AZW557" s="156"/>
      <c r="AZX557" s="156"/>
      <c r="AZY557" s="156"/>
      <c r="AZZ557" s="156"/>
      <c r="BAA557" s="156"/>
      <c r="BAB557" s="156"/>
      <c r="BAC557" s="156"/>
      <c r="BAD557" s="156"/>
      <c r="BAE557" s="156"/>
      <c r="BAF557" s="156"/>
      <c r="BAG557" s="156"/>
      <c r="BAH557" s="156"/>
      <c r="BAI557" s="156"/>
      <c r="BAJ557" s="156"/>
      <c r="BAK557" s="156"/>
      <c r="BAL557" s="156"/>
      <c r="BAM557" s="156"/>
      <c r="BAN557" s="156"/>
      <c r="BAO557" s="156"/>
      <c r="BAP557" s="156"/>
      <c r="BAQ557" s="156"/>
      <c r="BAR557" s="156"/>
      <c r="BAS557" s="156"/>
      <c r="BAT557" s="156"/>
      <c r="BAU557" s="156"/>
      <c r="BAV557" s="156"/>
      <c r="BAW557" s="156"/>
      <c r="BAX557" s="156"/>
      <c r="BAY557" s="156"/>
      <c r="BAZ557" s="156"/>
      <c r="BBA557" s="156"/>
      <c r="BBB557" s="156"/>
      <c r="BBC557" s="156"/>
      <c r="BBD557" s="156"/>
      <c r="BBE557" s="156"/>
      <c r="BBF557" s="156"/>
      <c r="BBG557" s="156"/>
      <c r="BBH557" s="156"/>
      <c r="BBI557" s="156"/>
      <c r="BBJ557" s="156"/>
      <c r="BBK557" s="156"/>
      <c r="BBL557" s="156"/>
      <c r="BBM557" s="156"/>
      <c r="BBN557" s="156"/>
      <c r="BBO557" s="156"/>
      <c r="BBP557" s="156"/>
      <c r="BBQ557" s="156"/>
      <c r="BBR557" s="156"/>
      <c r="BBS557" s="156"/>
      <c r="BBT557" s="156"/>
      <c r="BBU557" s="156"/>
      <c r="BBV557" s="156"/>
      <c r="BBW557" s="156"/>
      <c r="BBX557" s="156"/>
      <c r="BBY557" s="156"/>
      <c r="BBZ557" s="156"/>
      <c r="BCA557" s="156"/>
      <c r="BCB557" s="156"/>
      <c r="BCC557" s="156"/>
      <c r="BCD557" s="156"/>
      <c r="BCE557" s="156"/>
      <c r="BCF557" s="156"/>
      <c r="BCG557" s="156"/>
      <c r="BCH557" s="156"/>
      <c r="BCI557" s="156"/>
      <c r="BCJ557" s="156"/>
      <c r="BCK557" s="156"/>
      <c r="BCL557" s="156"/>
      <c r="BCM557" s="156"/>
      <c r="BCN557" s="156"/>
      <c r="BCO557" s="156"/>
      <c r="BCP557" s="156"/>
      <c r="BCQ557" s="156"/>
      <c r="BCR557" s="156"/>
      <c r="BCS557" s="156"/>
      <c r="BCT557" s="156"/>
      <c r="BCU557" s="156"/>
      <c r="BCV557" s="156"/>
      <c r="BCW557" s="156"/>
      <c r="BCX557" s="156"/>
      <c r="BCY557" s="156"/>
      <c r="BCZ557" s="156"/>
      <c r="BDA557" s="156"/>
      <c r="BDB557" s="156"/>
      <c r="BDC557" s="156"/>
      <c r="BDD557" s="156"/>
      <c r="BDE557" s="156"/>
      <c r="BDF557" s="156"/>
      <c r="BDG557" s="156"/>
      <c r="BDH557" s="156"/>
      <c r="BDI557" s="156"/>
      <c r="BDJ557" s="156"/>
      <c r="BDK557" s="156"/>
      <c r="BDL557" s="156"/>
      <c r="BDM557" s="156"/>
      <c r="BDN557" s="156"/>
      <c r="BDO557" s="156"/>
      <c r="BDP557" s="156"/>
      <c r="BDQ557" s="156"/>
      <c r="BDR557" s="156"/>
      <c r="BDS557" s="156"/>
      <c r="BDT557" s="156"/>
      <c r="BDU557" s="156"/>
      <c r="BDV557" s="156"/>
      <c r="BDW557" s="156"/>
      <c r="BDX557" s="156"/>
      <c r="BDY557" s="156"/>
      <c r="BDZ557" s="156"/>
      <c r="BEA557" s="156"/>
      <c r="BEB557" s="156"/>
      <c r="BEC557" s="156"/>
      <c r="BED557" s="156"/>
      <c r="BEE557" s="156"/>
      <c r="BEF557" s="156"/>
      <c r="BEG557" s="156"/>
      <c r="BEH557" s="156"/>
      <c r="BEI557" s="156"/>
      <c r="BEJ557" s="156"/>
      <c r="BEK557" s="156"/>
      <c r="BEL557" s="156"/>
      <c r="BEM557" s="156"/>
      <c r="BEN557" s="156"/>
      <c r="BEO557" s="156"/>
      <c r="BEP557" s="156"/>
      <c r="BEQ557" s="156"/>
      <c r="BER557" s="156"/>
      <c r="BES557" s="156"/>
      <c r="BET557" s="156"/>
      <c r="BEU557" s="156"/>
      <c r="BEV557" s="156"/>
      <c r="BEW557" s="156"/>
      <c r="BEX557" s="156"/>
      <c r="BEY557" s="156"/>
      <c r="BEZ557" s="156"/>
      <c r="BFA557" s="156"/>
      <c r="BFB557" s="156"/>
      <c r="BFC557" s="156"/>
      <c r="BFD557" s="156"/>
      <c r="BFE557" s="156"/>
      <c r="BFF557" s="156"/>
      <c r="BFG557" s="156"/>
      <c r="BFH557" s="156"/>
      <c r="BFI557" s="156"/>
      <c r="BFJ557" s="156"/>
      <c r="BFK557" s="156"/>
      <c r="BFL557" s="156"/>
      <c r="BFM557" s="156"/>
      <c r="BFN557" s="156"/>
      <c r="BFO557" s="156"/>
      <c r="BFP557" s="156"/>
      <c r="BFQ557" s="156"/>
      <c r="BFR557" s="156"/>
      <c r="BFS557" s="156"/>
      <c r="BFT557" s="156"/>
      <c r="BFU557" s="156"/>
      <c r="BFV557" s="156"/>
      <c r="BFW557" s="156"/>
      <c r="BFX557" s="156"/>
      <c r="BFY557" s="156"/>
      <c r="BFZ557" s="156"/>
      <c r="BGA557" s="156"/>
      <c r="BGB557" s="156"/>
      <c r="BGC557" s="156"/>
      <c r="BGD557" s="156"/>
      <c r="BGE557" s="156"/>
      <c r="BGF557" s="156"/>
      <c r="BGG557" s="156"/>
      <c r="BGH557" s="156"/>
      <c r="BGI557" s="156"/>
      <c r="BGJ557" s="156"/>
      <c r="BGK557" s="156"/>
      <c r="BGL557" s="156"/>
      <c r="BGM557" s="156"/>
      <c r="BGN557" s="156"/>
      <c r="BGO557" s="156"/>
      <c r="BGP557" s="156"/>
      <c r="BGQ557" s="156"/>
      <c r="BGR557" s="156"/>
      <c r="BGS557" s="156"/>
      <c r="BGT557" s="156"/>
      <c r="BGU557" s="156"/>
      <c r="BGV557" s="156"/>
      <c r="BGW557" s="156"/>
      <c r="BGX557" s="156"/>
      <c r="BGY557" s="156"/>
      <c r="BGZ557" s="156"/>
      <c r="BHA557" s="156"/>
      <c r="BHB557" s="156"/>
      <c r="BHC557" s="156"/>
      <c r="BHD557" s="156"/>
      <c r="BHE557" s="156"/>
      <c r="BHF557" s="156"/>
      <c r="BHG557" s="156"/>
      <c r="BHH557" s="156"/>
      <c r="BHI557" s="156"/>
      <c r="BHJ557" s="156"/>
      <c r="BHK557" s="156"/>
      <c r="BHL557" s="156"/>
      <c r="BHM557" s="156"/>
      <c r="BHN557" s="156"/>
      <c r="BHO557" s="156"/>
      <c r="BHP557" s="156"/>
      <c r="BHQ557" s="156"/>
      <c r="BHR557" s="156"/>
      <c r="BHS557" s="156"/>
      <c r="BHT557" s="156"/>
      <c r="BHU557" s="156"/>
      <c r="BHV557" s="156"/>
      <c r="BHW557" s="156"/>
      <c r="BHX557" s="156"/>
      <c r="BHY557" s="156"/>
      <c r="BHZ557" s="156"/>
      <c r="BIA557" s="156"/>
      <c r="BIB557" s="156"/>
      <c r="BIC557" s="156"/>
      <c r="BID557" s="156"/>
      <c r="BIE557" s="156"/>
      <c r="BIF557" s="156"/>
      <c r="BIG557" s="156"/>
      <c r="BIH557" s="156"/>
      <c r="BII557" s="156"/>
      <c r="BIJ557" s="156"/>
      <c r="BIK557" s="156"/>
      <c r="BIL557" s="156"/>
      <c r="BIM557" s="156"/>
      <c r="BIN557" s="156"/>
      <c r="BIO557" s="156"/>
      <c r="BIP557" s="156"/>
      <c r="BIQ557" s="156"/>
      <c r="BIR557" s="156"/>
      <c r="BIS557" s="156"/>
      <c r="BIT557" s="156"/>
      <c r="BIU557" s="156"/>
      <c r="BIV557" s="156"/>
      <c r="BIW557" s="156"/>
      <c r="BIX557" s="156"/>
      <c r="BIY557" s="156"/>
      <c r="BIZ557" s="156"/>
      <c r="BJA557" s="156"/>
      <c r="BJB557" s="156"/>
      <c r="BJC557" s="156"/>
      <c r="BJD557" s="156"/>
      <c r="BJE557" s="156"/>
      <c r="BJF557" s="156"/>
      <c r="BJG557" s="156"/>
      <c r="BJH557" s="156"/>
      <c r="BJI557" s="156"/>
      <c r="BJJ557" s="156"/>
      <c r="BJK557" s="156"/>
      <c r="BJL557" s="156"/>
      <c r="BJM557" s="156"/>
      <c r="BJN557" s="156"/>
      <c r="BJO557" s="156"/>
      <c r="BJP557" s="156"/>
      <c r="BJQ557" s="156"/>
      <c r="BJR557" s="156"/>
      <c r="BJS557" s="156"/>
      <c r="BJT557" s="156"/>
      <c r="BJU557" s="156"/>
      <c r="BJV557" s="156"/>
      <c r="BJW557" s="156"/>
      <c r="BJX557" s="156"/>
      <c r="BJY557" s="156"/>
      <c r="BJZ557" s="156"/>
      <c r="BKA557" s="156"/>
      <c r="BKB557" s="156"/>
      <c r="BKC557" s="156"/>
      <c r="BKD557" s="156"/>
      <c r="BKE557" s="156"/>
      <c r="BKF557" s="156"/>
      <c r="BKG557" s="156"/>
      <c r="BKH557" s="156"/>
      <c r="BKI557" s="156"/>
      <c r="BKJ557" s="156"/>
      <c r="BKK557" s="156"/>
      <c r="BKL557" s="156"/>
      <c r="BKM557" s="156"/>
      <c r="BKN557" s="156"/>
      <c r="BKO557" s="156"/>
      <c r="BKP557" s="156"/>
      <c r="BKQ557" s="156"/>
      <c r="BKR557" s="156"/>
      <c r="BKS557" s="156"/>
      <c r="BKT557" s="156"/>
      <c r="BKU557" s="156"/>
      <c r="BKV557" s="156"/>
      <c r="BKW557" s="156"/>
      <c r="BKX557" s="156"/>
      <c r="BKY557" s="156"/>
      <c r="BKZ557" s="156"/>
      <c r="BLA557" s="156"/>
      <c r="BLB557" s="156"/>
      <c r="BLC557" s="156"/>
      <c r="BLD557" s="156"/>
      <c r="BLE557" s="156"/>
      <c r="BLF557" s="156"/>
      <c r="BLG557" s="156"/>
      <c r="BLH557" s="156"/>
      <c r="BLI557" s="156"/>
      <c r="BLJ557" s="156"/>
      <c r="BLK557" s="156"/>
      <c r="BLL557" s="156"/>
      <c r="BLM557" s="156"/>
      <c r="BLN557" s="156"/>
      <c r="BLO557" s="156"/>
      <c r="BLP557" s="156"/>
      <c r="BLQ557" s="156"/>
      <c r="BLR557" s="156"/>
      <c r="BLS557" s="156"/>
      <c r="BLT557" s="156"/>
      <c r="BLU557" s="156"/>
      <c r="BLV557" s="156"/>
      <c r="BLW557" s="156"/>
      <c r="BLX557" s="156"/>
      <c r="BLY557" s="156"/>
      <c r="BLZ557" s="156"/>
      <c r="BMA557" s="156"/>
      <c r="BMB557" s="156"/>
      <c r="BMC557" s="156"/>
      <c r="BMD557" s="156"/>
      <c r="BME557" s="156"/>
      <c r="BMF557" s="156"/>
      <c r="BMG557" s="156"/>
      <c r="BMH557" s="156"/>
      <c r="BMI557" s="156"/>
      <c r="BMJ557" s="156"/>
      <c r="BMK557" s="156"/>
      <c r="BML557" s="156"/>
      <c r="BMM557" s="156"/>
      <c r="BMN557" s="156"/>
      <c r="BMO557" s="156"/>
      <c r="BMP557" s="156"/>
      <c r="BMQ557" s="156"/>
      <c r="BMR557" s="156"/>
      <c r="BMS557" s="156"/>
      <c r="BMT557" s="156"/>
      <c r="BMU557" s="156"/>
      <c r="BMV557" s="156"/>
      <c r="BMW557" s="156"/>
      <c r="BMX557" s="156"/>
      <c r="BMY557" s="156"/>
      <c r="BMZ557" s="156"/>
      <c r="BNA557" s="156"/>
      <c r="BNB557" s="156"/>
      <c r="BNC557" s="156"/>
      <c r="BND557" s="156"/>
      <c r="BNE557" s="156"/>
      <c r="BNF557" s="156"/>
      <c r="BNG557" s="156"/>
      <c r="BNH557" s="156"/>
      <c r="BNI557" s="156"/>
      <c r="BNJ557" s="156"/>
      <c r="BNK557" s="156"/>
      <c r="BNL557" s="156"/>
      <c r="BNM557" s="156"/>
      <c r="BNN557" s="156"/>
      <c r="BNO557" s="156"/>
      <c r="BNP557" s="156"/>
      <c r="BNQ557" s="156"/>
      <c r="BNR557" s="156"/>
      <c r="BNS557" s="156"/>
      <c r="BNT557" s="156"/>
      <c r="BNU557" s="156"/>
      <c r="BNV557" s="156"/>
      <c r="BNW557" s="156"/>
      <c r="BNX557" s="156"/>
      <c r="BNY557" s="156"/>
      <c r="BNZ557" s="156"/>
      <c r="BOA557" s="156"/>
      <c r="BOB557" s="156"/>
      <c r="BOC557" s="156"/>
      <c r="BOD557" s="156"/>
      <c r="BOE557" s="156"/>
      <c r="BOF557" s="156"/>
      <c r="BOG557" s="156"/>
      <c r="BOH557" s="156"/>
      <c r="BOI557" s="156"/>
      <c r="BOJ557" s="156"/>
      <c r="BOK557" s="156"/>
      <c r="BOL557" s="156"/>
      <c r="BOM557" s="156"/>
      <c r="BON557" s="156"/>
      <c r="BOO557" s="156"/>
      <c r="BOP557" s="156"/>
      <c r="BOQ557" s="156"/>
      <c r="BOR557" s="156"/>
      <c r="BOS557" s="156"/>
      <c r="BOT557" s="156"/>
      <c r="BOU557" s="156"/>
      <c r="BOV557" s="156"/>
      <c r="BOW557" s="156"/>
      <c r="BOX557" s="156"/>
      <c r="BOY557" s="156"/>
      <c r="BOZ557" s="156"/>
      <c r="BPA557" s="156"/>
      <c r="BPB557" s="156"/>
      <c r="BPC557" s="156"/>
      <c r="BPD557" s="156"/>
      <c r="BPE557" s="156"/>
      <c r="BPF557" s="156"/>
      <c r="BPG557" s="156"/>
      <c r="BPH557" s="156"/>
      <c r="BPI557" s="156"/>
      <c r="BPJ557" s="156"/>
      <c r="BPK557" s="156"/>
      <c r="BPL557" s="156"/>
      <c r="BPM557" s="156"/>
      <c r="BPN557" s="156"/>
      <c r="BPO557" s="156"/>
      <c r="BPP557" s="156"/>
      <c r="BPQ557" s="156"/>
      <c r="BPR557" s="156"/>
      <c r="BPS557" s="156"/>
      <c r="BPT557" s="156"/>
      <c r="BPU557" s="156"/>
      <c r="BPV557" s="156"/>
      <c r="BPW557" s="156"/>
      <c r="BPX557" s="156"/>
      <c r="BPY557" s="156"/>
      <c r="BPZ557" s="156"/>
      <c r="BQA557" s="156"/>
      <c r="BQB557" s="156"/>
      <c r="BQC557" s="156"/>
      <c r="BQD557" s="156"/>
      <c r="BQE557" s="156"/>
      <c r="BQF557" s="156"/>
      <c r="BQG557" s="156"/>
      <c r="BQH557" s="156"/>
      <c r="BQI557" s="156"/>
      <c r="BQJ557" s="156"/>
      <c r="BQK557" s="156"/>
      <c r="BQL557" s="156"/>
      <c r="BQM557" s="156"/>
      <c r="BQN557" s="156"/>
      <c r="BQO557" s="156"/>
      <c r="BQP557" s="156"/>
      <c r="BQQ557" s="156"/>
      <c r="BQR557" s="156"/>
      <c r="BQS557" s="156"/>
      <c r="BQT557" s="156"/>
      <c r="BQU557" s="156"/>
      <c r="BQV557" s="156"/>
      <c r="BQW557" s="156"/>
      <c r="BQX557" s="156"/>
      <c r="BQY557" s="156"/>
      <c r="BQZ557" s="156"/>
      <c r="BRA557" s="156"/>
      <c r="BRB557" s="156"/>
      <c r="BRC557" s="156"/>
      <c r="BRD557" s="156"/>
      <c r="BRE557" s="156"/>
      <c r="BRF557" s="156"/>
      <c r="BRG557" s="156"/>
      <c r="BRH557" s="156"/>
      <c r="BRI557" s="156"/>
      <c r="BRJ557" s="156"/>
      <c r="BRK557" s="156"/>
      <c r="BRL557" s="156"/>
      <c r="BRM557" s="156"/>
      <c r="BRN557" s="156"/>
      <c r="BRO557" s="156"/>
      <c r="BRP557" s="156"/>
      <c r="BRQ557" s="156"/>
      <c r="BRR557" s="156"/>
      <c r="BRS557" s="156"/>
      <c r="BRT557" s="156"/>
      <c r="BRU557" s="156"/>
      <c r="BRV557" s="156"/>
      <c r="BRW557" s="156"/>
      <c r="BRX557" s="156"/>
      <c r="BRY557" s="156"/>
      <c r="BRZ557" s="156"/>
      <c r="BSA557" s="156"/>
      <c r="BSB557" s="156"/>
      <c r="BSC557" s="156"/>
      <c r="BSD557" s="156"/>
      <c r="BSE557" s="156"/>
      <c r="BSF557" s="156"/>
      <c r="BSG557" s="156"/>
      <c r="BSH557" s="156"/>
      <c r="BSI557" s="156"/>
      <c r="BSJ557" s="156"/>
      <c r="BSK557" s="156"/>
      <c r="BSL557" s="156"/>
      <c r="BSM557" s="156"/>
      <c r="BSN557" s="156"/>
      <c r="BSO557" s="156"/>
      <c r="BSP557" s="156"/>
      <c r="BSQ557" s="156"/>
      <c r="BSR557" s="156"/>
      <c r="BSS557" s="156"/>
      <c r="BST557" s="156"/>
      <c r="BSU557" s="156"/>
      <c r="BSV557" s="156"/>
      <c r="BSW557" s="156"/>
      <c r="BSX557" s="156"/>
      <c r="BSY557" s="156"/>
      <c r="BSZ557" s="156"/>
      <c r="BTA557" s="156"/>
      <c r="BTB557" s="156"/>
      <c r="BTC557" s="156"/>
      <c r="BTD557" s="156"/>
      <c r="BTE557" s="156"/>
      <c r="BTF557" s="156"/>
      <c r="BTG557" s="156"/>
      <c r="BTH557" s="156"/>
      <c r="BTI557" s="156"/>
      <c r="BTJ557" s="156"/>
      <c r="BTK557" s="156"/>
      <c r="BTL557" s="156"/>
      <c r="BTM557" s="156"/>
      <c r="BTN557" s="156"/>
      <c r="BTO557" s="156"/>
      <c r="BTP557" s="156"/>
      <c r="BTQ557" s="156"/>
      <c r="BTR557" s="156"/>
      <c r="BTS557" s="156"/>
      <c r="BTT557" s="156"/>
      <c r="BTU557" s="156"/>
      <c r="BTV557" s="156"/>
      <c r="BTW557" s="156"/>
      <c r="BTX557" s="156"/>
      <c r="BTY557" s="156"/>
      <c r="BTZ557" s="156"/>
      <c r="BUA557" s="156"/>
      <c r="BUB557" s="156"/>
      <c r="BUC557" s="156"/>
      <c r="BUD557" s="156"/>
      <c r="BUE557" s="156"/>
      <c r="BUF557" s="156"/>
      <c r="BUG557" s="156"/>
      <c r="BUH557" s="156"/>
      <c r="BUI557" s="156"/>
      <c r="BUJ557" s="156"/>
      <c r="BUK557" s="156"/>
      <c r="BUL557" s="156"/>
      <c r="BUM557" s="156"/>
      <c r="BUN557" s="156"/>
      <c r="BUO557" s="156"/>
      <c r="BUP557" s="156"/>
      <c r="BUQ557" s="156"/>
      <c r="BUR557" s="156"/>
      <c r="BUS557" s="156"/>
      <c r="BUT557" s="156"/>
      <c r="BUU557" s="156"/>
      <c r="BUV557" s="156"/>
      <c r="BUW557" s="156"/>
      <c r="BUX557" s="156"/>
      <c r="BUY557" s="156"/>
      <c r="BUZ557" s="156"/>
      <c r="BVA557" s="156"/>
      <c r="BVB557" s="156"/>
      <c r="BVC557" s="156"/>
      <c r="BVD557" s="156"/>
      <c r="BVE557" s="156"/>
      <c r="BVF557" s="156"/>
      <c r="BVG557" s="156"/>
      <c r="BVH557" s="156"/>
      <c r="BVI557" s="156"/>
      <c r="BVJ557" s="156"/>
      <c r="BVK557" s="156"/>
      <c r="BVL557" s="156"/>
      <c r="BVM557" s="156"/>
      <c r="BVN557" s="156"/>
      <c r="BVO557" s="156"/>
      <c r="BVP557" s="156"/>
      <c r="BVQ557" s="156"/>
      <c r="BVR557" s="156"/>
      <c r="BVS557" s="156"/>
      <c r="BVT557" s="156"/>
      <c r="BVU557" s="156"/>
      <c r="BVV557" s="156"/>
      <c r="BVW557" s="156"/>
      <c r="BVX557" s="156"/>
      <c r="BVY557" s="156"/>
      <c r="BVZ557" s="156"/>
      <c r="BWA557" s="156"/>
      <c r="BWB557" s="156"/>
      <c r="BWC557" s="156"/>
      <c r="BWD557" s="156"/>
      <c r="BWE557" s="156"/>
      <c r="BWF557" s="156"/>
      <c r="BWG557" s="156"/>
      <c r="BWH557" s="156"/>
      <c r="BWI557" s="156"/>
      <c r="BWJ557" s="156"/>
      <c r="BWK557" s="156"/>
      <c r="BWL557" s="156"/>
      <c r="BWM557" s="156"/>
      <c r="BWN557" s="156"/>
      <c r="BWO557" s="156"/>
      <c r="BWP557" s="156"/>
      <c r="BWQ557" s="156"/>
      <c r="BWR557" s="156"/>
      <c r="BWS557" s="156"/>
      <c r="BWT557" s="156"/>
      <c r="BWU557" s="156"/>
      <c r="BWV557" s="156"/>
      <c r="BWW557" s="156"/>
      <c r="BWX557" s="156"/>
      <c r="BWY557" s="156"/>
      <c r="BWZ557" s="156"/>
      <c r="BXA557" s="156"/>
      <c r="BXB557" s="156"/>
      <c r="BXC557" s="156"/>
      <c r="BXD557" s="156"/>
      <c r="BXE557" s="156"/>
      <c r="BXF557" s="156"/>
      <c r="BXG557" s="156"/>
      <c r="BXH557" s="156"/>
      <c r="BXI557" s="156"/>
      <c r="BXJ557" s="156"/>
      <c r="BXK557" s="156"/>
      <c r="BXL557" s="156"/>
      <c r="BXM557" s="156"/>
      <c r="BXN557" s="156"/>
      <c r="BXO557" s="156"/>
      <c r="BXP557" s="156"/>
      <c r="BXQ557" s="156"/>
      <c r="BXR557" s="156"/>
      <c r="BXS557" s="156"/>
      <c r="BXT557" s="156"/>
      <c r="BXU557" s="156"/>
      <c r="BXV557" s="156"/>
      <c r="BXW557" s="156"/>
      <c r="BXX557" s="156"/>
      <c r="BXY557" s="156"/>
      <c r="BXZ557" s="156"/>
      <c r="BYA557" s="156"/>
      <c r="BYB557" s="156"/>
      <c r="BYC557" s="156"/>
      <c r="BYD557" s="156"/>
      <c r="BYE557" s="156"/>
      <c r="BYF557" s="156"/>
      <c r="BYG557" s="156"/>
      <c r="BYH557" s="156"/>
      <c r="BYI557" s="156"/>
      <c r="BYJ557" s="156"/>
      <c r="BYK557" s="156"/>
      <c r="BYL557" s="156"/>
      <c r="BYM557" s="156"/>
      <c r="BYN557" s="156"/>
      <c r="BYO557" s="156"/>
      <c r="BYP557" s="156"/>
      <c r="BYQ557" s="156"/>
      <c r="BYR557" s="156"/>
      <c r="BYS557" s="156"/>
      <c r="BYT557" s="156"/>
      <c r="BYU557" s="156"/>
      <c r="BYV557" s="156"/>
      <c r="BYW557" s="156"/>
      <c r="BYX557" s="156"/>
      <c r="BYY557" s="156"/>
      <c r="BYZ557" s="156"/>
      <c r="BZA557" s="156"/>
      <c r="BZB557" s="156"/>
      <c r="BZC557" s="156"/>
      <c r="BZD557" s="156"/>
      <c r="BZE557" s="156"/>
      <c r="BZF557" s="156"/>
      <c r="BZG557" s="156"/>
      <c r="BZH557" s="156"/>
      <c r="BZI557" s="156"/>
      <c r="BZJ557" s="156"/>
      <c r="BZK557" s="156"/>
      <c r="BZL557" s="156"/>
      <c r="BZM557" s="156"/>
      <c r="BZN557" s="156"/>
      <c r="BZO557" s="156"/>
      <c r="BZP557" s="156"/>
      <c r="BZQ557" s="156"/>
      <c r="BZR557" s="156"/>
      <c r="BZS557" s="156"/>
      <c r="BZT557" s="156"/>
      <c r="BZU557" s="156"/>
      <c r="BZV557" s="156"/>
      <c r="BZW557" s="156"/>
      <c r="BZX557" s="156"/>
      <c r="BZY557" s="156"/>
      <c r="BZZ557" s="156"/>
      <c r="CAA557" s="156"/>
      <c r="CAB557" s="156"/>
      <c r="CAC557" s="156"/>
      <c r="CAD557" s="156"/>
      <c r="CAE557" s="156"/>
      <c r="CAF557" s="156"/>
      <c r="CAG557" s="156"/>
      <c r="CAH557" s="156"/>
      <c r="CAI557" s="156"/>
      <c r="CAJ557" s="156"/>
      <c r="CAK557" s="156"/>
      <c r="CAL557" s="156"/>
      <c r="CAM557" s="156"/>
      <c r="CAN557" s="156"/>
      <c r="CAO557" s="156"/>
      <c r="CAP557" s="156"/>
      <c r="CAQ557" s="156"/>
      <c r="CAR557" s="156"/>
      <c r="CAS557" s="156"/>
      <c r="CAT557" s="156"/>
      <c r="CAU557" s="156"/>
      <c r="CAV557" s="156"/>
      <c r="CAW557" s="156"/>
      <c r="CAX557" s="156"/>
      <c r="CAY557" s="156"/>
      <c r="CAZ557" s="156"/>
      <c r="CBA557" s="156"/>
      <c r="CBB557" s="156"/>
      <c r="CBC557" s="156"/>
      <c r="CBD557" s="156"/>
      <c r="CBE557" s="156"/>
      <c r="CBF557" s="156"/>
      <c r="CBG557" s="156"/>
      <c r="CBH557" s="156"/>
      <c r="CBI557" s="156"/>
      <c r="CBJ557" s="156"/>
      <c r="CBK557" s="156"/>
      <c r="CBL557" s="156"/>
      <c r="CBM557" s="156"/>
      <c r="CBN557" s="156"/>
      <c r="CBO557" s="156"/>
      <c r="CBP557" s="156"/>
      <c r="CBQ557" s="156"/>
      <c r="CBR557" s="156"/>
      <c r="CBS557" s="156"/>
      <c r="CBT557" s="156"/>
      <c r="CBU557" s="156"/>
      <c r="CBV557" s="156"/>
      <c r="CBW557" s="156"/>
      <c r="CBX557" s="156"/>
      <c r="CBY557" s="156"/>
      <c r="CBZ557" s="156"/>
      <c r="CCA557" s="156"/>
      <c r="CCB557" s="156"/>
      <c r="CCC557" s="156"/>
      <c r="CCD557" s="156"/>
      <c r="CCE557" s="156"/>
      <c r="CCF557" s="156"/>
      <c r="CCG557" s="156"/>
      <c r="CCH557" s="156"/>
      <c r="CCI557" s="156"/>
      <c r="CCJ557" s="156"/>
      <c r="CCK557" s="156"/>
      <c r="CCL557" s="156"/>
      <c r="CCM557" s="156"/>
      <c r="CCN557" s="156"/>
      <c r="CCO557" s="156"/>
      <c r="CCP557" s="156"/>
      <c r="CCQ557" s="156"/>
      <c r="CCR557" s="156"/>
      <c r="CCS557" s="156"/>
      <c r="CCT557" s="156"/>
      <c r="CCU557" s="156"/>
      <c r="CCV557" s="156"/>
      <c r="CCW557" s="156"/>
      <c r="CCX557" s="156"/>
      <c r="CCY557" s="156"/>
      <c r="CCZ557" s="156"/>
      <c r="CDA557" s="156"/>
      <c r="CDB557" s="156"/>
      <c r="CDC557" s="156"/>
      <c r="CDD557" s="156"/>
      <c r="CDE557" s="156"/>
      <c r="CDF557" s="156"/>
      <c r="CDG557" s="156"/>
      <c r="CDH557" s="156"/>
      <c r="CDI557" s="156"/>
      <c r="CDJ557" s="156"/>
      <c r="CDK557" s="156"/>
      <c r="CDL557" s="156"/>
      <c r="CDM557" s="156"/>
      <c r="CDN557" s="156"/>
      <c r="CDO557" s="156"/>
      <c r="CDP557" s="156"/>
      <c r="CDQ557" s="156"/>
      <c r="CDR557" s="156"/>
      <c r="CDS557" s="156"/>
      <c r="CDT557" s="156"/>
      <c r="CDU557" s="156"/>
      <c r="CDV557" s="156"/>
      <c r="CDW557" s="156"/>
      <c r="CDX557" s="156"/>
      <c r="CDY557" s="156"/>
      <c r="CDZ557" s="156"/>
      <c r="CEA557" s="156"/>
      <c r="CEB557" s="156"/>
      <c r="CEC557" s="156"/>
      <c r="CED557" s="156"/>
      <c r="CEE557" s="156"/>
      <c r="CEF557" s="156"/>
      <c r="CEG557" s="156"/>
      <c r="CEH557" s="156"/>
      <c r="CEI557" s="156"/>
      <c r="CEJ557" s="156"/>
      <c r="CEK557" s="156"/>
      <c r="CEL557" s="156"/>
      <c r="CEM557" s="156"/>
      <c r="CEN557" s="156"/>
      <c r="CEO557" s="156"/>
      <c r="CEP557" s="156"/>
      <c r="CEQ557" s="156"/>
      <c r="CER557" s="156"/>
      <c r="CES557" s="156"/>
      <c r="CET557" s="156"/>
      <c r="CEU557" s="156"/>
      <c r="CEV557" s="156"/>
      <c r="CEW557" s="156"/>
      <c r="CEX557" s="156"/>
      <c r="CEY557" s="156"/>
      <c r="CEZ557" s="156"/>
      <c r="CFA557" s="156"/>
      <c r="CFB557" s="156"/>
      <c r="CFC557" s="156"/>
      <c r="CFD557" s="156"/>
      <c r="CFE557" s="156"/>
      <c r="CFF557" s="156"/>
      <c r="CFG557" s="156"/>
      <c r="CFH557" s="156"/>
      <c r="CFI557" s="156"/>
      <c r="CFJ557" s="156"/>
      <c r="CFK557" s="156"/>
      <c r="CFL557" s="156"/>
      <c r="CFM557" s="156"/>
      <c r="CFN557" s="156"/>
      <c r="CFO557" s="156"/>
      <c r="CFP557" s="156"/>
      <c r="CFQ557" s="156"/>
      <c r="CFR557" s="156"/>
      <c r="CFS557" s="156"/>
      <c r="CFT557" s="156"/>
      <c r="CFU557" s="156"/>
      <c r="CFV557" s="156"/>
      <c r="CFW557" s="156"/>
      <c r="CFX557" s="156"/>
      <c r="CFY557" s="156"/>
      <c r="CFZ557" s="156"/>
      <c r="CGA557" s="156"/>
      <c r="CGB557" s="156"/>
      <c r="CGC557" s="156"/>
      <c r="CGD557" s="156"/>
      <c r="CGE557" s="156"/>
      <c r="CGF557" s="156"/>
      <c r="CGG557" s="156"/>
      <c r="CGH557" s="156"/>
      <c r="CGI557" s="156"/>
      <c r="CGJ557" s="156"/>
      <c r="CGK557" s="156"/>
      <c r="CGL557" s="156"/>
      <c r="CGM557" s="156"/>
      <c r="CGN557" s="156"/>
      <c r="CGO557" s="156"/>
      <c r="CGP557" s="156"/>
      <c r="CGQ557" s="156"/>
      <c r="CGR557" s="156"/>
      <c r="CGS557" s="156"/>
      <c r="CGT557" s="156"/>
      <c r="CGU557" s="156"/>
      <c r="CGV557" s="156"/>
      <c r="CGW557" s="156"/>
      <c r="CGX557" s="156"/>
      <c r="CGY557" s="156"/>
      <c r="CGZ557" s="156"/>
      <c r="CHA557" s="156"/>
      <c r="CHB557" s="156"/>
      <c r="CHC557" s="156"/>
      <c r="CHD557" s="156"/>
      <c r="CHE557" s="156"/>
      <c r="CHF557" s="156"/>
      <c r="CHG557" s="156"/>
      <c r="CHH557" s="156"/>
      <c r="CHI557" s="156"/>
      <c r="CHJ557" s="156"/>
      <c r="CHK557" s="156"/>
      <c r="CHL557" s="156"/>
      <c r="CHM557" s="156"/>
      <c r="CHN557" s="156"/>
      <c r="CHO557" s="156"/>
      <c r="CHP557" s="156"/>
      <c r="CHQ557" s="156"/>
      <c r="CHR557" s="156"/>
      <c r="CHS557" s="156"/>
      <c r="CHT557" s="156"/>
      <c r="CHU557" s="156"/>
      <c r="CHV557" s="156"/>
      <c r="CHW557" s="156"/>
      <c r="CHX557" s="156"/>
      <c r="CHY557" s="156"/>
      <c r="CHZ557" s="156"/>
      <c r="CIA557" s="156"/>
      <c r="CIB557" s="156"/>
      <c r="CIC557" s="156"/>
      <c r="CID557" s="156"/>
      <c r="CIE557" s="156"/>
      <c r="CIF557" s="156"/>
      <c r="CIG557" s="156"/>
      <c r="CIH557" s="156"/>
      <c r="CII557" s="156"/>
      <c r="CIJ557" s="156"/>
      <c r="CIK557" s="156"/>
      <c r="CIL557" s="156"/>
      <c r="CIM557" s="156"/>
      <c r="CIN557" s="156"/>
      <c r="CIO557" s="156"/>
      <c r="CIP557" s="156"/>
      <c r="CIQ557" s="156"/>
      <c r="CIR557" s="156"/>
      <c r="CIS557" s="156"/>
      <c r="CIT557" s="156"/>
      <c r="CIU557" s="156"/>
      <c r="CIV557" s="156"/>
      <c r="CIW557" s="156"/>
      <c r="CIX557" s="156"/>
      <c r="CIY557" s="156"/>
      <c r="CIZ557" s="156"/>
      <c r="CJA557" s="156"/>
      <c r="CJB557" s="156"/>
      <c r="CJC557" s="156"/>
      <c r="CJD557" s="156"/>
      <c r="CJE557" s="156"/>
      <c r="CJF557" s="156"/>
      <c r="CJG557" s="156"/>
      <c r="CJH557" s="156"/>
      <c r="CJI557" s="156"/>
      <c r="CJJ557" s="156"/>
      <c r="CJK557" s="156"/>
      <c r="CJL557" s="156"/>
      <c r="CJM557" s="156"/>
      <c r="CJN557" s="156"/>
      <c r="CJO557" s="156"/>
      <c r="CJP557" s="156"/>
      <c r="CJQ557" s="156"/>
      <c r="CJR557" s="156"/>
      <c r="CJS557" s="156"/>
      <c r="CJT557" s="156"/>
      <c r="CJU557" s="156"/>
      <c r="CJV557" s="156"/>
      <c r="CJW557" s="156"/>
      <c r="CJX557" s="156"/>
      <c r="CJY557" s="156"/>
      <c r="CJZ557" s="156"/>
      <c r="CKA557" s="156"/>
      <c r="CKB557" s="156"/>
      <c r="CKC557" s="156"/>
      <c r="CKD557" s="156"/>
      <c r="CKE557" s="156"/>
      <c r="CKF557" s="156"/>
      <c r="CKG557" s="156"/>
      <c r="CKH557" s="156"/>
      <c r="CKI557" s="156"/>
      <c r="CKJ557" s="156"/>
      <c r="CKK557" s="156"/>
      <c r="CKL557" s="156"/>
      <c r="CKM557" s="156"/>
      <c r="CKN557" s="156"/>
      <c r="CKO557" s="156"/>
      <c r="CKP557" s="156"/>
      <c r="CKQ557" s="156"/>
      <c r="CKR557" s="156"/>
      <c r="CKS557" s="156"/>
      <c r="CKT557" s="156"/>
      <c r="CKU557" s="156"/>
      <c r="CKV557" s="156"/>
      <c r="CKW557" s="156"/>
      <c r="CKX557" s="156"/>
      <c r="CKY557" s="156"/>
      <c r="CKZ557" s="156"/>
      <c r="CLA557" s="156"/>
      <c r="CLB557" s="156"/>
      <c r="CLC557" s="156"/>
      <c r="CLD557" s="156"/>
      <c r="CLE557" s="156"/>
      <c r="CLF557" s="156"/>
      <c r="CLG557" s="156"/>
      <c r="CLH557" s="156"/>
      <c r="CLI557" s="156"/>
      <c r="CLJ557" s="156"/>
      <c r="CLK557" s="156"/>
      <c r="CLL557" s="156"/>
      <c r="CLM557" s="156"/>
      <c r="CLN557" s="156"/>
      <c r="CLO557" s="156"/>
      <c r="CLP557" s="156"/>
      <c r="CLQ557" s="156"/>
      <c r="CLR557" s="156"/>
      <c r="CLS557" s="156"/>
      <c r="CLT557" s="156"/>
      <c r="CLU557" s="156"/>
      <c r="CLV557" s="156"/>
      <c r="CLW557" s="156"/>
      <c r="CLX557" s="156"/>
      <c r="CLY557" s="156"/>
      <c r="CLZ557" s="156"/>
      <c r="CMA557" s="156"/>
      <c r="CMB557" s="156"/>
      <c r="CMC557" s="156"/>
      <c r="CMD557" s="156"/>
      <c r="CME557" s="156"/>
      <c r="CMF557" s="156"/>
      <c r="CMG557" s="156"/>
      <c r="CMH557" s="156"/>
      <c r="CMI557" s="156"/>
      <c r="CMJ557" s="156"/>
      <c r="CMK557" s="156"/>
      <c r="CML557" s="156"/>
      <c r="CMM557" s="156"/>
      <c r="CMN557" s="156"/>
      <c r="CMO557" s="156"/>
      <c r="CMP557" s="156"/>
      <c r="CMQ557" s="156"/>
      <c r="CMR557" s="156"/>
      <c r="CMS557" s="156"/>
      <c r="CMT557" s="156"/>
      <c r="CMU557" s="156"/>
      <c r="CMV557" s="156"/>
      <c r="CMW557" s="156"/>
      <c r="CMX557" s="156"/>
      <c r="CMY557" s="156"/>
      <c r="CMZ557" s="156"/>
      <c r="CNA557" s="156"/>
      <c r="CNB557" s="156"/>
      <c r="CNC557" s="156"/>
      <c r="CND557" s="156"/>
      <c r="CNE557" s="156"/>
      <c r="CNF557" s="156"/>
      <c r="CNG557" s="156"/>
      <c r="CNH557" s="156"/>
      <c r="CNI557" s="156"/>
      <c r="CNJ557" s="156"/>
      <c r="CNK557" s="156"/>
      <c r="CNL557" s="156"/>
      <c r="CNM557" s="156"/>
      <c r="CNN557" s="156"/>
      <c r="CNO557" s="156"/>
      <c r="CNP557" s="156"/>
      <c r="CNQ557" s="156"/>
      <c r="CNR557" s="156"/>
      <c r="CNS557" s="156"/>
      <c r="CNT557" s="156"/>
      <c r="CNU557" s="156"/>
      <c r="CNV557" s="156"/>
      <c r="CNW557" s="156"/>
      <c r="CNX557" s="156"/>
      <c r="CNY557" s="156"/>
      <c r="CNZ557" s="156"/>
      <c r="COA557" s="156"/>
      <c r="COB557" s="156"/>
      <c r="COC557" s="156"/>
      <c r="COD557" s="156"/>
      <c r="COE557" s="156"/>
      <c r="COF557" s="156"/>
      <c r="COG557" s="156"/>
      <c r="COH557" s="156"/>
      <c r="COI557" s="156"/>
      <c r="COJ557" s="156"/>
      <c r="COK557" s="156"/>
      <c r="COL557" s="156"/>
      <c r="COM557" s="156"/>
      <c r="CON557" s="156"/>
      <c r="COO557" s="156"/>
      <c r="COP557" s="156"/>
      <c r="COQ557" s="156"/>
      <c r="COR557" s="156"/>
      <c r="COS557" s="156"/>
      <c r="COT557" s="156"/>
      <c r="COU557" s="156"/>
      <c r="COV557" s="156"/>
      <c r="COW557" s="156"/>
      <c r="COX557" s="156"/>
      <c r="COY557" s="156"/>
      <c r="COZ557" s="156"/>
      <c r="CPA557" s="156"/>
      <c r="CPB557" s="156"/>
      <c r="CPC557" s="156"/>
      <c r="CPD557" s="156"/>
      <c r="CPE557" s="156"/>
      <c r="CPF557" s="156"/>
      <c r="CPG557" s="156"/>
      <c r="CPH557" s="156"/>
      <c r="CPI557" s="156"/>
      <c r="CPJ557" s="156"/>
      <c r="CPK557" s="156"/>
      <c r="CPL557" s="156"/>
      <c r="CPM557" s="156"/>
      <c r="CPN557" s="156"/>
      <c r="CPO557" s="156"/>
      <c r="CPP557" s="156"/>
      <c r="CPQ557" s="156"/>
      <c r="CPR557" s="156"/>
      <c r="CPS557" s="156"/>
      <c r="CPT557" s="156"/>
      <c r="CPU557" s="156"/>
      <c r="CPV557" s="156"/>
      <c r="CPW557" s="156"/>
      <c r="CPX557" s="156"/>
      <c r="CPY557" s="156"/>
      <c r="CPZ557" s="156"/>
      <c r="CQA557" s="156"/>
      <c r="CQB557" s="156"/>
      <c r="CQC557" s="156"/>
      <c r="CQD557" s="156"/>
      <c r="CQE557" s="156"/>
      <c r="CQF557" s="156"/>
      <c r="CQG557" s="156"/>
      <c r="CQH557" s="156"/>
      <c r="CQI557" s="156"/>
      <c r="CQJ557" s="156"/>
      <c r="CQK557" s="156"/>
      <c r="CQL557" s="156"/>
      <c r="CQM557" s="156"/>
      <c r="CQN557" s="156"/>
      <c r="CQO557" s="156"/>
      <c r="CQP557" s="156"/>
      <c r="CQQ557" s="156"/>
      <c r="CQR557" s="156"/>
      <c r="CQS557" s="156"/>
      <c r="CQT557" s="156"/>
      <c r="CQU557" s="156"/>
      <c r="CQV557" s="156"/>
      <c r="CQW557" s="156"/>
      <c r="CQX557" s="156"/>
      <c r="CQY557" s="156"/>
      <c r="CQZ557" s="156"/>
      <c r="CRA557" s="156"/>
      <c r="CRB557" s="156"/>
      <c r="CRC557" s="156"/>
      <c r="CRD557" s="156"/>
      <c r="CRE557" s="156"/>
      <c r="CRF557" s="156"/>
      <c r="CRG557" s="156"/>
      <c r="CRH557" s="156"/>
      <c r="CRI557" s="156"/>
      <c r="CRJ557" s="156"/>
      <c r="CRK557" s="156"/>
      <c r="CRL557" s="156"/>
      <c r="CRM557" s="156"/>
      <c r="CRN557" s="156"/>
      <c r="CRO557" s="156"/>
      <c r="CRP557" s="156"/>
      <c r="CRQ557" s="156"/>
      <c r="CRR557" s="156"/>
      <c r="CRS557" s="156"/>
      <c r="CRT557" s="156"/>
      <c r="CRU557" s="156"/>
      <c r="CRV557" s="156"/>
      <c r="CRW557" s="156"/>
      <c r="CRX557" s="156"/>
      <c r="CRY557" s="156"/>
      <c r="CRZ557" s="156"/>
      <c r="CSA557" s="156"/>
      <c r="CSB557" s="156"/>
      <c r="CSC557" s="156"/>
      <c r="CSD557" s="156"/>
      <c r="CSE557" s="156"/>
      <c r="CSF557" s="156"/>
      <c r="CSG557" s="156"/>
      <c r="CSH557" s="156"/>
      <c r="CSI557" s="156"/>
      <c r="CSJ557" s="156"/>
      <c r="CSK557" s="156"/>
      <c r="CSL557" s="156"/>
      <c r="CSM557" s="156"/>
      <c r="CSN557" s="156"/>
      <c r="CSO557" s="156"/>
      <c r="CSP557" s="156"/>
      <c r="CSQ557" s="156"/>
      <c r="CSR557" s="156"/>
      <c r="CSS557" s="156"/>
      <c r="CST557" s="156"/>
      <c r="CSU557" s="156"/>
      <c r="CSV557" s="156"/>
      <c r="CSW557" s="156"/>
      <c r="CSX557" s="156"/>
      <c r="CSY557" s="156"/>
      <c r="CSZ557" s="156"/>
      <c r="CTA557" s="156"/>
      <c r="CTB557" s="156"/>
      <c r="CTC557" s="156"/>
      <c r="CTD557" s="156"/>
      <c r="CTE557" s="156"/>
      <c r="CTF557" s="156"/>
      <c r="CTG557" s="156"/>
      <c r="CTH557" s="156"/>
      <c r="CTI557" s="156"/>
      <c r="CTJ557" s="156"/>
      <c r="CTK557" s="156"/>
      <c r="CTL557" s="156"/>
      <c r="CTM557" s="156"/>
      <c r="CTN557" s="156"/>
      <c r="CTO557" s="156"/>
      <c r="CTP557" s="156"/>
      <c r="CTQ557" s="156"/>
      <c r="CTR557" s="156"/>
      <c r="CTS557" s="156"/>
      <c r="CTT557" s="156"/>
      <c r="CTU557" s="156"/>
      <c r="CTV557" s="156"/>
      <c r="CTW557" s="156"/>
      <c r="CTX557" s="156"/>
      <c r="CTY557" s="156"/>
      <c r="CTZ557" s="156"/>
      <c r="CUA557" s="156"/>
      <c r="CUB557" s="156"/>
      <c r="CUC557" s="156"/>
      <c r="CUD557" s="156"/>
      <c r="CUE557" s="156"/>
      <c r="CUF557" s="156"/>
      <c r="CUG557" s="156"/>
      <c r="CUH557" s="156"/>
      <c r="CUI557" s="156"/>
      <c r="CUJ557" s="156"/>
      <c r="CUK557" s="156"/>
      <c r="CUL557" s="156"/>
      <c r="CUM557" s="156"/>
      <c r="CUN557" s="156"/>
      <c r="CUO557" s="156"/>
      <c r="CUP557" s="156"/>
      <c r="CUQ557" s="156"/>
      <c r="CUR557" s="156"/>
      <c r="CUS557" s="156"/>
      <c r="CUT557" s="156"/>
      <c r="CUU557" s="156"/>
      <c r="CUV557" s="156"/>
      <c r="CUW557" s="156"/>
      <c r="CUX557" s="156"/>
      <c r="CUY557" s="156"/>
      <c r="CUZ557" s="156"/>
      <c r="CVA557" s="156"/>
      <c r="CVB557" s="156"/>
      <c r="CVC557" s="156"/>
      <c r="CVD557" s="156"/>
      <c r="CVE557" s="156"/>
      <c r="CVF557" s="156"/>
      <c r="CVG557" s="156"/>
      <c r="CVH557" s="156"/>
      <c r="CVI557" s="156"/>
      <c r="CVJ557" s="156"/>
      <c r="CVK557" s="156"/>
      <c r="CVL557" s="156"/>
      <c r="CVM557" s="156"/>
      <c r="CVN557" s="156"/>
      <c r="CVO557" s="156"/>
      <c r="CVP557" s="156"/>
      <c r="CVQ557" s="156"/>
      <c r="CVR557" s="156"/>
      <c r="CVS557" s="156"/>
      <c r="CVT557" s="156"/>
      <c r="CVU557" s="156"/>
      <c r="CVV557" s="156"/>
      <c r="CVW557" s="156"/>
      <c r="CVX557" s="156"/>
      <c r="CVY557" s="156"/>
      <c r="CVZ557" s="156"/>
      <c r="CWA557" s="156"/>
      <c r="CWB557" s="156"/>
      <c r="CWC557" s="156"/>
      <c r="CWD557" s="156"/>
      <c r="CWE557" s="156"/>
      <c r="CWF557" s="156"/>
      <c r="CWG557" s="156"/>
      <c r="CWH557" s="156"/>
      <c r="CWI557" s="156"/>
      <c r="CWJ557" s="156"/>
      <c r="CWK557" s="156"/>
      <c r="CWL557" s="156"/>
      <c r="CWM557" s="156"/>
      <c r="CWN557" s="156"/>
      <c r="CWO557" s="156"/>
      <c r="CWP557" s="156"/>
      <c r="CWQ557" s="156"/>
      <c r="CWR557" s="156"/>
      <c r="CWS557" s="156"/>
      <c r="CWT557" s="156"/>
      <c r="CWU557" s="156"/>
      <c r="CWV557" s="156"/>
      <c r="CWW557" s="156"/>
      <c r="CWX557" s="156"/>
      <c r="CWY557" s="156"/>
      <c r="CWZ557" s="156"/>
      <c r="CXA557" s="156"/>
      <c r="CXB557" s="156"/>
      <c r="CXC557" s="156"/>
      <c r="CXD557" s="156"/>
      <c r="CXE557" s="156"/>
      <c r="CXF557" s="156"/>
      <c r="CXG557" s="156"/>
      <c r="CXH557" s="156"/>
      <c r="CXI557" s="156"/>
      <c r="CXJ557" s="156"/>
      <c r="CXK557" s="156"/>
      <c r="CXL557" s="156"/>
      <c r="CXM557" s="156"/>
      <c r="CXN557" s="156"/>
      <c r="CXO557" s="156"/>
      <c r="CXP557" s="156"/>
      <c r="CXQ557" s="156"/>
      <c r="CXR557" s="156"/>
      <c r="CXS557" s="156"/>
      <c r="CXT557" s="156"/>
      <c r="CXU557" s="156"/>
      <c r="CXV557" s="156"/>
      <c r="CXW557" s="156"/>
      <c r="CXX557" s="156"/>
      <c r="CXY557" s="156"/>
      <c r="CXZ557" s="156"/>
      <c r="CYA557" s="156"/>
      <c r="CYB557" s="156"/>
      <c r="CYC557" s="156"/>
      <c r="CYD557" s="156"/>
      <c r="CYE557" s="156"/>
      <c r="CYF557" s="156"/>
      <c r="CYG557" s="156"/>
      <c r="CYH557" s="156"/>
      <c r="CYI557" s="156"/>
      <c r="CYJ557" s="156"/>
      <c r="CYK557" s="156"/>
      <c r="CYL557" s="156"/>
      <c r="CYM557" s="156"/>
      <c r="CYN557" s="156"/>
      <c r="CYO557" s="156"/>
      <c r="CYP557" s="156"/>
      <c r="CYQ557" s="156"/>
      <c r="CYR557" s="156"/>
      <c r="CYS557" s="156"/>
      <c r="CYT557" s="156"/>
      <c r="CYU557" s="156"/>
      <c r="CYV557" s="156"/>
      <c r="CYW557" s="156"/>
      <c r="CYX557" s="156"/>
      <c r="CYY557" s="156"/>
      <c r="CYZ557" s="156"/>
      <c r="CZA557" s="156"/>
      <c r="CZB557" s="156"/>
      <c r="CZC557" s="156"/>
      <c r="CZD557" s="156"/>
      <c r="CZE557" s="156"/>
      <c r="CZF557" s="156"/>
      <c r="CZG557" s="156"/>
      <c r="CZH557" s="156"/>
      <c r="CZI557" s="156"/>
      <c r="CZJ557" s="156"/>
      <c r="CZK557" s="156"/>
      <c r="CZL557" s="156"/>
      <c r="CZM557" s="156"/>
      <c r="CZN557" s="156"/>
      <c r="CZO557" s="156"/>
      <c r="CZP557" s="156"/>
      <c r="CZQ557" s="156"/>
      <c r="CZR557" s="156"/>
      <c r="CZS557" s="156"/>
      <c r="CZT557" s="156"/>
      <c r="CZU557" s="156"/>
      <c r="CZV557" s="156"/>
      <c r="CZW557" s="156"/>
      <c r="CZX557" s="156"/>
      <c r="CZY557" s="156"/>
      <c r="CZZ557" s="156"/>
      <c r="DAA557" s="156"/>
      <c r="DAB557" s="156"/>
      <c r="DAC557" s="156"/>
      <c r="DAD557" s="156"/>
      <c r="DAE557" s="156"/>
      <c r="DAF557" s="156"/>
      <c r="DAG557" s="156"/>
      <c r="DAH557" s="156"/>
      <c r="DAI557" s="156"/>
      <c r="DAJ557" s="156"/>
      <c r="DAK557" s="156"/>
      <c r="DAL557" s="156"/>
      <c r="DAM557" s="156"/>
      <c r="DAN557" s="156"/>
      <c r="DAO557" s="156"/>
      <c r="DAP557" s="156"/>
      <c r="DAQ557" s="156"/>
      <c r="DAR557" s="156"/>
      <c r="DAS557" s="156"/>
      <c r="DAT557" s="156"/>
      <c r="DAU557" s="156"/>
      <c r="DAV557" s="156"/>
      <c r="DAW557" s="156"/>
      <c r="DAX557" s="156"/>
      <c r="DAY557" s="156"/>
      <c r="DAZ557" s="156"/>
      <c r="DBA557" s="156"/>
      <c r="DBB557" s="156"/>
      <c r="DBC557" s="156"/>
      <c r="DBD557" s="156"/>
      <c r="DBE557" s="156"/>
      <c r="DBF557" s="156"/>
      <c r="DBG557" s="156"/>
      <c r="DBH557" s="156"/>
      <c r="DBI557" s="156"/>
      <c r="DBJ557" s="156"/>
      <c r="DBK557" s="156"/>
      <c r="DBL557" s="156"/>
      <c r="DBM557" s="156"/>
      <c r="DBN557" s="156"/>
      <c r="DBO557" s="156"/>
      <c r="DBP557" s="156"/>
      <c r="DBQ557" s="156"/>
      <c r="DBR557" s="156"/>
      <c r="DBS557" s="156"/>
      <c r="DBT557" s="156"/>
      <c r="DBU557" s="156"/>
      <c r="DBV557" s="156"/>
      <c r="DBW557" s="156"/>
      <c r="DBX557" s="156"/>
      <c r="DBY557" s="156"/>
      <c r="DBZ557" s="156"/>
      <c r="DCA557" s="156"/>
      <c r="DCB557" s="156"/>
      <c r="DCC557" s="156"/>
      <c r="DCD557" s="156"/>
      <c r="DCE557" s="156"/>
      <c r="DCF557" s="156"/>
      <c r="DCG557" s="156"/>
      <c r="DCH557" s="156"/>
      <c r="DCI557" s="156"/>
      <c r="DCJ557" s="156"/>
      <c r="DCK557" s="156"/>
      <c r="DCL557" s="156"/>
      <c r="DCM557" s="156"/>
      <c r="DCN557" s="156"/>
      <c r="DCO557" s="156"/>
      <c r="DCP557" s="156"/>
      <c r="DCQ557" s="156"/>
      <c r="DCR557" s="156"/>
      <c r="DCS557" s="156"/>
      <c r="DCT557" s="156"/>
      <c r="DCU557" s="156"/>
      <c r="DCV557" s="156"/>
      <c r="DCW557" s="156"/>
      <c r="DCX557" s="156"/>
      <c r="DCY557" s="156"/>
      <c r="DCZ557" s="156"/>
      <c r="DDA557" s="156"/>
      <c r="DDB557" s="156"/>
      <c r="DDC557" s="156"/>
      <c r="DDD557" s="156"/>
      <c r="DDE557" s="156"/>
      <c r="DDF557" s="156"/>
      <c r="DDG557" s="156"/>
      <c r="DDH557" s="156"/>
      <c r="DDI557" s="156"/>
      <c r="DDJ557" s="156"/>
      <c r="DDK557" s="156"/>
      <c r="DDL557" s="156"/>
      <c r="DDM557" s="156"/>
      <c r="DDN557" s="156"/>
      <c r="DDO557" s="156"/>
      <c r="DDP557" s="156"/>
      <c r="DDQ557" s="156"/>
      <c r="DDR557" s="156"/>
      <c r="DDS557" s="156"/>
      <c r="DDT557" s="156"/>
      <c r="DDU557" s="156"/>
      <c r="DDV557" s="156"/>
      <c r="DDW557" s="156"/>
      <c r="DDX557" s="156"/>
      <c r="DDY557" s="156"/>
      <c r="DDZ557" s="156"/>
      <c r="DEA557" s="156"/>
      <c r="DEB557" s="156"/>
      <c r="DEC557" s="156"/>
      <c r="DED557" s="156"/>
      <c r="DEE557" s="156"/>
      <c r="DEF557" s="156"/>
      <c r="DEG557" s="156"/>
      <c r="DEH557" s="156"/>
      <c r="DEI557" s="156"/>
      <c r="DEJ557" s="156"/>
      <c r="DEK557" s="156"/>
      <c r="DEL557" s="156"/>
      <c r="DEM557" s="156"/>
      <c r="DEN557" s="156"/>
      <c r="DEO557" s="156"/>
      <c r="DEP557" s="156"/>
      <c r="DEQ557" s="156"/>
      <c r="DER557" s="156"/>
      <c r="DES557" s="156"/>
      <c r="DET557" s="156"/>
      <c r="DEU557" s="156"/>
      <c r="DEV557" s="156"/>
      <c r="DEW557" s="156"/>
      <c r="DEX557" s="156"/>
      <c r="DEY557" s="156"/>
      <c r="DEZ557" s="156"/>
      <c r="DFA557" s="156"/>
      <c r="DFB557" s="156"/>
      <c r="DFC557" s="156"/>
      <c r="DFD557" s="156"/>
      <c r="DFE557" s="156"/>
      <c r="DFF557" s="156"/>
      <c r="DFG557" s="156"/>
      <c r="DFH557" s="156"/>
      <c r="DFI557" s="156"/>
      <c r="DFJ557" s="156"/>
      <c r="DFK557" s="156"/>
      <c r="DFL557" s="156"/>
      <c r="DFM557" s="156"/>
      <c r="DFN557" s="156"/>
      <c r="DFO557" s="156"/>
      <c r="DFP557" s="156"/>
      <c r="DFQ557" s="156"/>
      <c r="DFR557" s="156"/>
      <c r="DFS557" s="156"/>
      <c r="DFT557" s="156"/>
      <c r="DFU557" s="156"/>
      <c r="DFV557" s="156"/>
      <c r="DFW557" s="156"/>
      <c r="DFX557" s="156"/>
      <c r="DFY557" s="156"/>
      <c r="DFZ557" s="156"/>
      <c r="DGA557" s="156"/>
      <c r="DGB557" s="156"/>
      <c r="DGC557" s="156"/>
      <c r="DGD557" s="156"/>
      <c r="DGE557" s="156"/>
      <c r="DGF557" s="156"/>
      <c r="DGG557" s="156"/>
      <c r="DGH557" s="156"/>
      <c r="DGI557" s="156"/>
      <c r="DGJ557" s="156"/>
      <c r="DGK557" s="156"/>
      <c r="DGL557" s="156"/>
      <c r="DGM557" s="156"/>
      <c r="DGN557" s="156"/>
      <c r="DGO557" s="156"/>
      <c r="DGP557" s="156"/>
      <c r="DGQ557" s="156"/>
      <c r="DGR557" s="156"/>
      <c r="DGS557" s="156"/>
      <c r="DGT557" s="156"/>
      <c r="DGU557" s="156"/>
      <c r="DGV557" s="156"/>
      <c r="DGW557" s="156"/>
      <c r="DGX557" s="156"/>
      <c r="DGY557" s="156"/>
      <c r="DGZ557" s="156"/>
      <c r="DHA557" s="156"/>
      <c r="DHB557" s="156"/>
      <c r="DHC557" s="156"/>
      <c r="DHD557" s="156"/>
      <c r="DHE557" s="156"/>
      <c r="DHF557" s="156"/>
      <c r="DHG557" s="156"/>
      <c r="DHH557" s="156"/>
      <c r="DHI557" s="156"/>
      <c r="DHJ557" s="156"/>
      <c r="DHK557" s="156"/>
      <c r="DHL557" s="156"/>
      <c r="DHM557" s="156"/>
      <c r="DHN557" s="156"/>
      <c r="DHO557" s="156"/>
      <c r="DHP557" s="156"/>
      <c r="DHQ557" s="156"/>
      <c r="DHR557" s="156"/>
      <c r="DHS557" s="156"/>
      <c r="DHT557" s="156"/>
      <c r="DHU557" s="156"/>
      <c r="DHV557" s="156"/>
      <c r="DHW557" s="156"/>
      <c r="DHX557" s="156"/>
      <c r="DHY557" s="156"/>
      <c r="DHZ557" s="156"/>
      <c r="DIA557" s="156"/>
      <c r="DIB557" s="156"/>
      <c r="DIC557" s="156"/>
      <c r="DID557" s="156"/>
      <c r="DIE557" s="156"/>
      <c r="DIF557" s="156"/>
      <c r="DIG557" s="156"/>
      <c r="DIH557" s="156"/>
      <c r="DII557" s="156"/>
      <c r="DIJ557" s="156"/>
      <c r="DIK557" s="156"/>
      <c r="DIL557" s="156"/>
      <c r="DIM557" s="156"/>
      <c r="DIN557" s="156"/>
      <c r="DIO557" s="156"/>
      <c r="DIP557" s="156"/>
      <c r="DIQ557" s="156"/>
      <c r="DIR557" s="156"/>
      <c r="DIS557" s="156"/>
      <c r="DIT557" s="156"/>
      <c r="DIU557" s="156"/>
      <c r="DIV557" s="156"/>
      <c r="DIW557" s="156"/>
      <c r="DIX557" s="156"/>
      <c r="DIY557" s="156"/>
      <c r="DIZ557" s="156"/>
      <c r="DJA557" s="156"/>
      <c r="DJB557" s="156"/>
      <c r="DJC557" s="156"/>
      <c r="DJD557" s="156"/>
      <c r="DJE557" s="156"/>
      <c r="DJF557" s="156"/>
      <c r="DJG557" s="156"/>
      <c r="DJH557" s="156"/>
      <c r="DJI557" s="156"/>
      <c r="DJJ557" s="156"/>
      <c r="DJK557" s="156"/>
      <c r="DJL557" s="156"/>
      <c r="DJM557" s="156"/>
      <c r="DJN557" s="156"/>
      <c r="DJO557" s="156"/>
      <c r="DJP557" s="156"/>
      <c r="DJQ557" s="156"/>
      <c r="DJR557" s="156"/>
      <c r="DJS557" s="156"/>
      <c r="DJT557" s="156"/>
      <c r="DJU557" s="156"/>
      <c r="DJV557" s="156"/>
      <c r="DJW557" s="156"/>
      <c r="DJX557" s="156"/>
      <c r="DJY557" s="156"/>
      <c r="DJZ557" s="156"/>
      <c r="DKA557" s="156"/>
      <c r="DKB557" s="156"/>
      <c r="DKC557" s="156"/>
      <c r="DKD557" s="156"/>
      <c r="DKE557" s="156"/>
      <c r="DKF557" s="156"/>
      <c r="DKG557" s="156"/>
      <c r="DKH557" s="156"/>
      <c r="DKI557" s="156"/>
      <c r="DKJ557" s="156"/>
      <c r="DKK557" s="156"/>
      <c r="DKL557" s="156"/>
      <c r="DKM557" s="156"/>
      <c r="DKN557" s="156"/>
      <c r="DKO557" s="156"/>
      <c r="DKP557" s="156"/>
      <c r="DKQ557" s="156"/>
      <c r="DKR557" s="156"/>
      <c r="DKS557" s="156"/>
      <c r="DKT557" s="156"/>
      <c r="DKU557" s="156"/>
      <c r="DKV557" s="156"/>
      <c r="DKW557" s="156"/>
      <c r="DKX557" s="156"/>
      <c r="DKY557" s="156"/>
      <c r="DKZ557" s="156"/>
      <c r="DLA557" s="156"/>
      <c r="DLB557" s="156"/>
      <c r="DLC557" s="156"/>
      <c r="DLD557" s="156"/>
      <c r="DLE557" s="156"/>
      <c r="DLF557" s="156"/>
      <c r="DLG557" s="156"/>
      <c r="DLH557" s="156"/>
      <c r="DLI557" s="156"/>
      <c r="DLJ557" s="156"/>
      <c r="DLK557" s="156"/>
      <c r="DLL557" s="156"/>
      <c r="DLM557" s="156"/>
      <c r="DLN557" s="156"/>
      <c r="DLO557" s="156"/>
      <c r="DLP557" s="156"/>
      <c r="DLQ557" s="156"/>
      <c r="DLR557" s="156"/>
      <c r="DLS557" s="156"/>
      <c r="DLT557" s="156"/>
      <c r="DLU557" s="156"/>
      <c r="DLV557" s="156"/>
      <c r="DLW557" s="156"/>
      <c r="DLX557" s="156"/>
      <c r="DLY557" s="156"/>
      <c r="DLZ557" s="156"/>
      <c r="DMA557" s="156"/>
      <c r="DMB557" s="156"/>
      <c r="DMC557" s="156"/>
      <c r="DMD557" s="156"/>
      <c r="DME557" s="156"/>
      <c r="DMF557" s="156"/>
      <c r="DMG557" s="156"/>
      <c r="DMH557" s="156"/>
      <c r="DMI557" s="156"/>
      <c r="DMJ557" s="156"/>
      <c r="DMK557" s="156"/>
      <c r="DML557" s="156"/>
      <c r="DMM557" s="156"/>
      <c r="DMN557" s="156"/>
      <c r="DMO557" s="156"/>
      <c r="DMP557" s="156"/>
      <c r="DMQ557" s="156"/>
      <c r="DMR557" s="156"/>
      <c r="DMS557" s="156"/>
      <c r="DMT557" s="156"/>
      <c r="DMU557" s="156"/>
      <c r="DMV557" s="156"/>
      <c r="DMW557" s="156"/>
      <c r="DMX557" s="156"/>
      <c r="DMY557" s="156"/>
      <c r="DMZ557" s="156"/>
      <c r="DNA557" s="156"/>
      <c r="DNB557" s="156"/>
      <c r="DNC557" s="156"/>
      <c r="DND557" s="156"/>
      <c r="DNE557" s="156"/>
      <c r="DNF557" s="156"/>
      <c r="DNG557" s="156"/>
      <c r="DNH557" s="156"/>
      <c r="DNI557" s="156"/>
      <c r="DNJ557" s="156"/>
      <c r="DNK557" s="156"/>
      <c r="DNL557" s="156"/>
      <c r="DNM557" s="156"/>
      <c r="DNN557" s="156"/>
      <c r="DNO557" s="156"/>
      <c r="DNP557" s="156"/>
      <c r="DNQ557" s="156"/>
      <c r="DNR557" s="156"/>
      <c r="DNS557" s="156"/>
      <c r="DNT557" s="156"/>
      <c r="DNU557" s="156"/>
      <c r="DNV557" s="156"/>
      <c r="DNW557" s="156"/>
      <c r="DNX557" s="156"/>
      <c r="DNY557" s="156"/>
      <c r="DNZ557" s="156"/>
      <c r="DOA557" s="156"/>
      <c r="DOB557" s="156"/>
      <c r="DOC557" s="156"/>
      <c r="DOD557" s="156"/>
      <c r="DOE557" s="156"/>
      <c r="DOF557" s="156"/>
      <c r="DOG557" s="156"/>
      <c r="DOH557" s="156"/>
      <c r="DOI557" s="156"/>
      <c r="DOJ557" s="156"/>
      <c r="DOK557" s="156"/>
      <c r="DOL557" s="156"/>
      <c r="DOM557" s="156"/>
      <c r="DON557" s="156"/>
      <c r="DOO557" s="156"/>
      <c r="DOP557" s="156"/>
      <c r="DOQ557" s="156"/>
      <c r="DOR557" s="156"/>
      <c r="DOS557" s="156"/>
      <c r="DOT557" s="156"/>
      <c r="DOU557" s="156"/>
      <c r="DOV557" s="156"/>
      <c r="DOW557" s="156"/>
      <c r="DOX557" s="156"/>
      <c r="DOY557" s="156"/>
      <c r="DOZ557" s="156"/>
      <c r="DPA557" s="156"/>
      <c r="DPB557" s="156"/>
      <c r="DPC557" s="156"/>
      <c r="DPD557" s="156"/>
      <c r="DPE557" s="156"/>
      <c r="DPF557" s="156"/>
      <c r="DPG557" s="156"/>
      <c r="DPH557" s="156"/>
      <c r="DPI557" s="156"/>
      <c r="DPJ557" s="156"/>
      <c r="DPK557" s="156"/>
      <c r="DPL557" s="156"/>
      <c r="DPM557" s="156"/>
      <c r="DPN557" s="156"/>
      <c r="DPO557" s="156"/>
      <c r="DPP557" s="156"/>
      <c r="DPQ557" s="156"/>
      <c r="DPR557" s="156"/>
      <c r="DPS557" s="156"/>
      <c r="DPT557" s="156"/>
      <c r="DPU557" s="156"/>
      <c r="DPV557" s="156"/>
      <c r="DPW557" s="156"/>
      <c r="DPX557" s="156"/>
      <c r="DPY557" s="156"/>
      <c r="DPZ557" s="156"/>
      <c r="DQA557" s="156"/>
      <c r="DQB557" s="156"/>
      <c r="DQC557" s="156"/>
      <c r="DQD557" s="156"/>
      <c r="DQE557" s="156"/>
      <c r="DQF557" s="156"/>
      <c r="DQG557" s="156"/>
      <c r="DQH557" s="156"/>
      <c r="DQI557" s="156"/>
      <c r="DQJ557" s="156"/>
      <c r="DQK557" s="156"/>
      <c r="DQL557" s="156"/>
      <c r="DQM557" s="156"/>
      <c r="DQN557" s="156"/>
      <c r="DQO557" s="156"/>
      <c r="DQP557" s="156"/>
      <c r="DQQ557" s="156"/>
      <c r="DQR557" s="156"/>
      <c r="DQS557" s="156"/>
      <c r="DQT557" s="156"/>
      <c r="DQU557" s="156"/>
      <c r="DQV557" s="156"/>
      <c r="DQW557" s="156"/>
      <c r="DQX557" s="156"/>
      <c r="DQY557" s="156"/>
      <c r="DQZ557" s="156"/>
      <c r="DRA557" s="156"/>
      <c r="DRB557" s="156"/>
      <c r="DRC557" s="156"/>
      <c r="DRD557" s="156"/>
      <c r="DRE557" s="156"/>
      <c r="DRF557" s="156"/>
      <c r="DRG557" s="156"/>
      <c r="DRH557" s="156"/>
      <c r="DRI557" s="156"/>
      <c r="DRJ557" s="156"/>
      <c r="DRK557" s="156"/>
      <c r="DRL557" s="156"/>
      <c r="DRM557" s="156"/>
      <c r="DRN557" s="156"/>
      <c r="DRO557" s="156"/>
      <c r="DRP557" s="156"/>
      <c r="DRQ557" s="156"/>
      <c r="DRR557" s="156"/>
      <c r="DRS557" s="156"/>
      <c r="DRT557" s="156"/>
      <c r="DRU557" s="156"/>
      <c r="DRV557" s="156"/>
      <c r="DRW557" s="156"/>
      <c r="DRX557" s="156"/>
      <c r="DRY557" s="156"/>
      <c r="DRZ557" s="156"/>
      <c r="DSA557" s="156"/>
      <c r="DSB557" s="156"/>
      <c r="DSC557" s="156"/>
      <c r="DSD557" s="156"/>
      <c r="DSE557" s="156"/>
      <c r="DSF557" s="156"/>
      <c r="DSG557" s="156"/>
      <c r="DSH557" s="156"/>
      <c r="DSI557" s="156"/>
      <c r="DSJ557" s="156"/>
      <c r="DSK557" s="156"/>
      <c r="DSL557" s="156"/>
      <c r="DSM557" s="156"/>
      <c r="DSN557" s="156"/>
      <c r="DSO557" s="156"/>
      <c r="DSP557" s="156"/>
      <c r="DSQ557" s="156"/>
      <c r="DSR557" s="156"/>
      <c r="DSS557" s="156"/>
      <c r="DST557" s="156"/>
      <c r="DSU557" s="156"/>
      <c r="DSV557" s="156"/>
      <c r="DSW557" s="156"/>
      <c r="DSX557" s="156"/>
      <c r="DSY557" s="156"/>
      <c r="DSZ557" s="156"/>
      <c r="DTA557" s="156"/>
      <c r="DTB557" s="156"/>
      <c r="DTC557" s="156"/>
      <c r="DTD557" s="156"/>
      <c r="DTE557" s="156"/>
      <c r="DTF557" s="156"/>
      <c r="DTG557" s="156"/>
      <c r="DTH557" s="156"/>
      <c r="DTI557" s="156"/>
      <c r="DTJ557" s="156"/>
      <c r="DTK557" s="156"/>
      <c r="DTL557" s="156"/>
      <c r="DTM557" s="156"/>
      <c r="DTN557" s="156"/>
      <c r="DTO557" s="156"/>
      <c r="DTP557" s="156"/>
      <c r="DTQ557" s="156"/>
      <c r="DTR557" s="156"/>
      <c r="DTS557" s="156"/>
      <c r="DTT557" s="156"/>
      <c r="DTU557" s="156"/>
      <c r="DTV557" s="156"/>
      <c r="DTW557" s="156"/>
      <c r="DTX557" s="156"/>
      <c r="DTY557" s="156"/>
      <c r="DTZ557" s="156"/>
      <c r="DUA557" s="156"/>
      <c r="DUB557" s="156"/>
      <c r="DUC557" s="156"/>
      <c r="DUD557" s="156"/>
      <c r="DUE557" s="156"/>
      <c r="DUF557" s="156"/>
      <c r="DUG557" s="156"/>
      <c r="DUH557" s="156"/>
      <c r="DUI557" s="156"/>
      <c r="DUJ557" s="156"/>
      <c r="DUK557" s="156"/>
      <c r="DUL557" s="156"/>
      <c r="DUM557" s="156"/>
      <c r="DUN557" s="156"/>
      <c r="DUO557" s="156"/>
      <c r="DUP557" s="156"/>
      <c r="DUQ557" s="156"/>
      <c r="DUR557" s="156"/>
      <c r="DUS557" s="156"/>
      <c r="DUT557" s="156"/>
      <c r="DUU557" s="156"/>
      <c r="DUV557" s="156"/>
      <c r="DUW557" s="156"/>
      <c r="DUX557" s="156"/>
      <c r="DUY557" s="156"/>
      <c r="DUZ557" s="156"/>
      <c r="DVA557" s="156"/>
      <c r="DVB557" s="156"/>
      <c r="DVC557" s="156"/>
      <c r="DVD557" s="156"/>
      <c r="DVE557" s="156"/>
      <c r="DVF557" s="156"/>
      <c r="DVG557" s="156"/>
      <c r="DVH557" s="156"/>
      <c r="DVI557" s="156"/>
      <c r="DVJ557" s="156"/>
      <c r="DVK557" s="156"/>
      <c r="DVL557" s="156"/>
      <c r="DVM557" s="156"/>
      <c r="DVN557" s="156"/>
      <c r="DVO557" s="156"/>
      <c r="DVP557" s="156"/>
      <c r="DVQ557" s="156"/>
      <c r="DVR557" s="156"/>
      <c r="DVS557" s="156"/>
      <c r="DVT557" s="156"/>
      <c r="DVU557" s="156"/>
      <c r="DVV557" s="156"/>
      <c r="DVW557" s="156"/>
      <c r="DVX557" s="156"/>
      <c r="DVY557" s="156"/>
      <c r="DVZ557" s="156"/>
      <c r="DWA557" s="156"/>
      <c r="DWB557" s="156"/>
      <c r="DWC557" s="156"/>
      <c r="DWD557" s="156"/>
      <c r="DWE557" s="156"/>
      <c r="DWF557" s="156"/>
      <c r="DWG557" s="156"/>
      <c r="DWH557" s="156"/>
      <c r="DWI557" s="156"/>
      <c r="DWJ557" s="156"/>
      <c r="DWK557" s="156"/>
      <c r="DWL557" s="156"/>
      <c r="DWM557" s="156"/>
      <c r="DWN557" s="156"/>
      <c r="DWO557" s="156"/>
      <c r="DWP557" s="156"/>
      <c r="DWQ557" s="156"/>
      <c r="DWR557" s="156"/>
      <c r="DWS557" s="156"/>
      <c r="DWT557" s="156"/>
      <c r="DWU557" s="156"/>
      <c r="DWV557" s="156"/>
      <c r="DWW557" s="156"/>
      <c r="DWX557" s="156"/>
      <c r="DWY557" s="156"/>
      <c r="DWZ557" s="156"/>
      <c r="DXA557" s="156"/>
      <c r="DXB557" s="156"/>
      <c r="DXC557" s="156"/>
      <c r="DXD557" s="156"/>
      <c r="DXE557" s="156"/>
      <c r="DXF557" s="156"/>
      <c r="DXG557" s="156"/>
      <c r="DXH557" s="156"/>
      <c r="DXI557" s="156"/>
      <c r="DXJ557" s="156"/>
      <c r="DXK557" s="156"/>
      <c r="DXL557" s="156"/>
      <c r="DXM557" s="156"/>
      <c r="DXN557" s="156"/>
      <c r="DXO557" s="156"/>
      <c r="DXP557" s="156"/>
      <c r="DXQ557" s="156"/>
      <c r="DXR557" s="156"/>
      <c r="DXS557" s="156"/>
      <c r="DXT557" s="156"/>
      <c r="DXU557" s="156"/>
      <c r="DXV557" s="156"/>
      <c r="DXW557" s="156"/>
      <c r="DXX557" s="156"/>
      <c r="DXY557" s="156"/>
      <c r="DXZ557" s="156"/>
      <c r="DYA557" s="156"/>
      <c r="DYB557" s="156"/>
      <c r="DYC557" s="156"/>
      <c r="DYD557" s="156"/>
      <c r="DYE557" s="156"/>
      <c r="DYF557" s="156"/>
      <c r="DYG557" s="156"/>
      <c r="DYH557" s="156"/>
      <c r="DYI557" s="156"/>
      <c r="DYJ557" s="156"/>
      <c r="DYK557" s="156"/>
      <c r="DYL557" s="156"/>
      <c r="DYM557" s="156"/>
      <c r="DYN557" s="156"/>
      <c r="DYO557" s="156"/>
      <c r="DYP557" s="156"/>
      <c r="DYQ557" s="156"/>
      <c r="DYR557" s="156"/>
      <c r="DYS557" s="156"/>
      <c r="DYT557" s="156"/>
      <c r="DYU557" s="156"/>
      <c r="DYV557" s="156"/>
      <c r="DYW557" s="156"/>
      <c r="DYX557" s="156"/>
      <c r="DYY557" s="156"/>
      <c r="DYZ557" s="156"/>
      <c r="DZA557" s="156"/>
      <c r="DZB557" s="156"/>
      <c r="DZC557" s="156"/>
      <c r="DZD557" s="156"/>
      <c r="DZE557" s="156"/>
      <c r="DZF557" s="156"/>
      <c r="DZG557" s="156"/>
      <c r="DZH557" s="156"/>
      <c r="DZI557" s="156"/>
      <c r="DZJ557" s="156"/>
      <c r="DZK557" s="156"/>
      <c r="DZL557" s="156"/>
      <c r="DZM557" s="156"/>
      <c r="DZN557" s="156"/>
      <c r="DZO557" s="156"/>
      <c r="DZP557" s="156"/>
      <c r="DZQ557" s="156"/>
      <c r="DZR557" s="156"/>
      <c r="DZS557" s="156"/>
      <c r="DZT557" s="156"/>
      <c r="DZU557" s="156"/>
      <c r="DZV557" s="156"/>
      <c r="DZW557" s="156"/>
      <c r="DZX557" s="156"/>
      <c r="DZY557" s="156"/>
      <c r="DZZ557" s="156"/>
      <c r="EAA557" s="156"/>
      <c r="EAB557" s="156"/>
      <c r="EAC557" s="156"/>
      <c r="EAD557" s="156"/>
      <c r="EAE557" s="156"/>
      <c r="EAF557" s="156"/>
      <c r="EAG557" s="156"/>
      <c r="EAH557" s="156"/>
      <c r="EAI557" s="156"/>
      <c r="EAJ557" s="156"/>
      <c r="EAK557" s="156"/>
      <c r="EAL557" s="156"/>
      <c r="EAM557" s="156"/>
      <c r="EAN557" s="156"/>
      <c r="EAO557" s="156"/>
      <c r="EAP557" s="156"/>
      <c r="EAQ557" s="156"/>
      <c r="EAR557" s="156"/>
      <c r="EAS557" s="156"/>
      <c r="EAT557" s="156"/>
      <c r="EAU557" s="156"/>
      <c r="EAV557" s="156"/>
      <c r="EAW557" s="156"/>
      <c r="EAX557" s="156"/>
      <c r="EAY557" s="156"/>
      <c r="EAZ557" s="156"/>
      <c r="EBA557" s="156"/>
      <c r="EBB557" s="156"/>
      <c r="EBC557" s="156"/>
      <c r="EBD557" s="156"/>
      <c r="EBE557" s="156"/>
      <c r="EBF557" s="156"/>
      <c r="EBG557" s="156"/>
      <c r="EBH557" s="156"/>
      <c r="EBI557" s="156"/>
      <c r="EBJ557" s="156"/>
      <c r="EBK557" s="156"/>
      <c r="EBL557" s="156"/>
      <c r="EBM557" s="156"/>
      <c r="EBN557" s="156"/>
      <c r="EBO557" s="156"/>
      <c r="EBP557" s="156"/>
      <c r="EBQ557" s="156"/>
      <c r="EBR557" s="156"/>
      <c r="EBS557" s="156"/>
      <c r="EBT557" s="156"/>
      <c r="EBU557" s="156"/>
      <c r="EBV557" s="156"/>
      <c r="EBW557" s="156"/>
      <c r="EBX557" s="156"/>
      <c r="EBY557" s="156"/>
      <c r="EBZ557" s="156"/>
      <c r="ECA557" s="156"/>
      <c r="ECB557" s="156"/>
      <c r="ECC557" s="156"/>
      <c r="ECD557" s="156"/>
      <c r="ECE557" s="156"/>
      <c r="ECF557" s="156"/>
      <c r="ECG557" s="156"/>
      <c r="ECH557" s="156"/>
      <c r="ECI557" s="156"/>
      <c r="ECJ557" s="156"/>
      <c r="ECK557" s="156"/>
      <c r="ECL557" s="156"/>
      <c r="ECM557" s="156"/>
      <c r="ECN557" s="156"/>
      <c r="ECO557" s="156"/>
      <c r="ECP557" s="156"/>
      <c r="ECQ557" s="156"/>
      <c r="ECR557" s="156"/>
      <c r="ECS557" s="156"/>
      <c r="ECT557" s="156"/>
      <c r="ECU557" s="156"/>
      <c r="ECV557" s="156"/>
      <c r="ECW557" s="156"/>
      <c r="ECX557" s="156"/>
      <c r="ECY557" s="156"/>
      <c r="ECZ557" s="156"/>
      <c r="EDA557" s="156"/>
      <c r="EDB557" s="156"/>
      <c r="EDC557" s="156"/>
      <c r="EDD557" s="156"/>
      <c r="EDE557" s="156"/>
      <c r="EDF557" s="156"/>
      <c r="EDG557" s="156"/>
      <c r="EDH557" s="156"/>
      <c r="EDI557" s="156"/>
      <c r="EDJ557" s="156"/>
      <c r="EDK557" s="156"/>
      <c r="EDL557" s="156"/>
      <c r="EDM557" s="156"/>
      <c r="EDN557" s="156"/>
      <c r="EDO557" s="156"/>
      <c r="EDP557" s="156"/>
      <c r="EDQ557" s="156"/>
      <c r="EDR557" s="156"/>
      <c r="EDS557" s="156"/>
      <c r="EDT557" s="156"/>
      <c r="EDU557" s="156"/>
      <c r="EDV557" s="156"/>
      <c r="EDW557" s="156"/>
      <c r="EDX557" s="156"/>
      <c r="EDY557" s="156"/>
      <c r="EDZ557" s="156"/>
      <c r="EEA557" s="156"/>
      <c r="EEB557" s="156"/>
      <c r="EEC557" s="156"/>
      <c r="EED557" s="156"/>
      <c r="EEE557" s="156"/>
      <c r="EEF557" s="156"/>
      <c r="EEG557" s="156"/>
      <c r="EEH557" s="156"/>
      <c r="EEI557" s="156"/>
      <c r="EEJ557" s="156"/>
      <c r="EEK557" s="156"/>
      <c r="EEL557" s="156"/>
      <c r="EEM557" s="156"/>
      <c r="EEN557" s="156"/>
      <c r="EEO557" s="156"/>
      <c r="EEP557" s="156"/>
      <c r="EEQ557" s="156"/>
      <c r="EER557" s="156"/>
      <c r="EES557" s="156"/>
      <c r="EET557" s="156"/>
      <c r="EEU557" s="156"/>
      <c r="EEV557" s="156"/>
      <c r="EEW557" s="156"/>
      <c r="EEX557" s="156"/>
      <c r="EEY557" s="156"/>
      <c r="EEZ557" s="156"/>
      <c r="EFA557" s="156"/>
      <c r="EFB557" s="156"/>
      <c r="EFC557" s="156"/>
      <c r="EFD557" s="156"/>
      <c r="EFE557" s="156"/>
      <c r="EFF557" s="156"/>
      <c r="EFG557" s="156"/>
      <c r="EFH557" s="156"/>
      <c r="EFI557" s="156"/>
      <c r="EFJ557" s="156"/>
      <c r="EFK557" s="156"/>
      <c r="EFL557" s="156"/>
      <c r="EFM557" s="156"/>
      <c r="EFN557" s="156"/>
      <c r="EFO557" s="156"/>
      <c r="EFP557" s="156"/>
      <c r="EFQ557" s="156"/>
      <c r="EFR557" s="156"/>
      <c r="EFS557" s="156"/>
      <c r="EFT557" s="156"/>
      <c r="EFU557" s="156"/>
      <c r="EFV557" s="156"/>
      <c r="EFW557" s="156"/>
      <c r="EFX557" s="156"/>
      <c r="EFY557" s="156"/>
      <c r="EFZ557" s="156"/>
      <c r="EGA557" s="156"/>
      <c r="EGB557" s="156"/>
      <c r="EGC557" s="156"/>
      <c r="EGD557" s="156"/>
      <c r="EGE557" s="156"/>
      <c r="EGF557" s="156"/>
      <c r="EGG557" s="156"/>
      <c r="EGH557" s="156"/>
      <c r="EGI557" s="156"/>
      <c r="EGJ557" s="156"/>
      <c r="EGK557" s="156"/>
      <c r="EGL557" s="156"/>
      <c r="EGM557" s="156"/>
      <c r="EGN557" s="156"/>
      <c r="EGO557" s="156"/>
      <c r="EGP557" s="156"/>
      <c r="EGQ557" s="156"/>
      <c r="EGR557" s="156"/>
      <c r="EGS557" s="156"/>
      <c r="EGT557" s="156"/>
      <c r="EGU557" s="156"/>
      <c r="EGV557" s="156"/>
      <c r="EGW557" s="156"/>
      <c r="EGX557" s="156"/>
      <c r="EGY557" s="156"/>
      <c r="EGZ557" s="156"/>
      <c r="EHA557" s="156"/>
      <c r="EHB557" s="156"/>
      <c r="EHC557" s="156"/>
      <c r="EHD557" s="156"/>
      <c r="EHE557" s="156"/>
      <c r="EHF557" s="156"/>
      <c r="EHG557" s="156"/>
      <c r="EHH557" s="156"/>
      <c r="EHI557" s="156"/>
      <c r="EHJ557" s="156"/>
      <c r="EHK557" s="156"/>
      <c r="EHL557" s="156"/>
      <c r="EHM557" s="156"/>
      <c r="EHN557" s="156"/>
      <c r="EHO557" s="156"/>
      <c r="EHP557" s="156"/>
      <c r="EHQ557" s="156"/>
      <c r="EHR557" s="156"/>
      <c r="EHS557" s="156"/>
      <c r="EHT557" s="156"/>
      <c r="EHU557" s="156"/>
      <c r="EHV557" s="156"/>
      <c r="EHW557" s="156"/>
      <c r="EHX557" s="156"/>
      <c r="EHY557" s="156"/>
      <c r="EHZ557" s="156"/>
      <c r="EIA557" s="156"/>
      <c r="EIB557" s="156"/>
      <c r="EIC557" s="156"/>
      <c r="EID557" s="156"/>
      <c r="EIE557" s="156"/>
      <c r="EIF557" s="156"/>
      <c r="EIG557" s="156"/>
      <c r="EIH557" s="156"/>
      <c r="EII557" s="156"/>
      <c r="EIJ557" s="156"/>
      <c r="EIK557" s="156"/>
      <c r="EIL557" s="156"/>
      <c r="EIM557" s="156"/>
      <c r="EIN557" s="156"/>
      <c r="EIO557" s="156"/>
      <c r="EIP557" s="156"/>
      <c r="EIQ557" s="156"/>
      <c r="EIR557" s="156"/>
      <c r="EIS557" s="156"/>
      <c r="EIT557" s="156"/>
      <c r="EIU557" s="156"/>
      <c r="EIV557" s="156"/>
      <c r="EIW557" s="156"/>
      <c r="EIX557" s="156"/>
      <c r="EIY557" s="156"/>
      <c r="EIZ557" s="156"/>
      <c r="EJA557" s="156"/>
      <c r="EJB557" s="156"/>
      <c r="EJC557" s="156"/>
      <c r="EJD557" s="156"/>
      <c r="EJE557" s="156"/>
      <c r="EJF557" s="156"/>
      <c r="EJG557" s="156"/>
      <c r="EJH557" s="156"/>
      <c r="EJI557" s="156"/>
      <c r="EJJ557" s="156"/>
      <c r="EJK557" s="156"/>
      <c r="EJL557" s="156"/>
      <c r="EJM557" s="156"/>
      <c r="EJN557" s="156"/>
      <c r="EJO557" s="156"/>
      <c r="EJP557" s="156"/>
      <c r="EJQ557" s="156"/>
      <c r="EJR557" s="156"/>
      <c r="EJS557" s="156"/>
      <c r="EJT557" s="156"/>
      <c r="EJU557" s="156"/>
      <c r="EJV557" s="156"/>
      <c r="EJW557" s="156"/>
      <c r="EJX557" s="156"/>
      <c r="EJY557" s="156"/>
      <c r="EJZ557" s="156"/>
      <c r="EKA557" s="156"/>
      <c r="EKB557" s="156"/>
      <c r="EKC557" s="156"/>
      <c r="EKD557" s="156"/>
      <c r="EKE557" s="156"/>
      <c r="EKF557" s="156"/>
      <c r="EKG557" s="156"/>
      <c r="EKH557" s="156"/>
      <c r="EKI557" s="156"/>
      <c r="EKJ557" s="156"/>
      <c r="EKK557" s="156"/>
      <c r="EKL557" s="156"/>
      <c r="EKM557" s="156"/>
      <c r="EKN557" s="156"/>
      <c r="EKO557" s="156"/>
      <c r="EKP557" s="156"/>
      <c r="EKQ557" s="156"/>
      <c r="EKR557" s="156"/>
      <c r="EKS557" s="156"/>
      <c r="EKT557" s="156"/>
      <c r="EKU557" s="156"/>
      <c r="EKV557" s="156"/>
      <c r="EKW557" s="156"/>
      <c r="EKX557" s="156"/>
      <c r="EKY557" s="156"/>
      <c r="EKZ557" s="156"/>
      <c r="ELA557" s="156"/>
      <c r="ELB557" s="156"/>
      <c r="ELC557" s="156"/>
      <c r="ELD557" s="156"/>
      <c r="ELE557" s="156"/>
      <c r="ELF557" s="156"/>
      <c r="ELG557" s="156"/>
      <c r="ELH557" s="156"/>
      <c r="ELI557" s="156"/>
      <c r="ELJ557" s="156"/>
      <c r="ELK557" s="156"/>
      <c r="ELL557" s="156"/>
      <c r="ELM557" s="156"/>
      <c r="ELN557" s="156"/>
      <c r="ELO557" s="156"/>
      <c r="ELP557" s="156"/>
      <c r="ELQ557" s="156"/>
      <c r="ELR557" s="156"/>
      <c r="ELS557" s="156"/>
      <c r="ELT557" s="156"/>
      <c r="ELU557" s="156"/>
      <c r="ELV557" s="156"/>
      <c r="ELW557" s="156"/>
      <c r="ELX557" s="156"/>
      <c r="ELY557" s="156"/>
      <c r="ELZ557" s="156"/>
      <c r="EMA557" s="156"/>
      <c r="EMB557" s="156"/>
      <c r="EMC557" s="156"/>
      <c r="EMD557" s="156"/>
      <c r="EME557" s="156"/>
      <c r="EMF557" s="156"/>
      <c r="EMG557" s="156"/>
      <c r="EMH557" s="156"/>
      <c r="EMI557" s="156"/>
      <c r="EMJ557" s="156"/>
      <c r="EMK557" s="156"/>
      <c r="EML557" s="156"/>
      <c r="EMM557" s="156"/>
      <c r="EMN557" s="156"/>
      <c r="EMO557" s="156"/>
      <c r="EMP557" s="156"/>
      <c r="EMQ557" s="156"/>
      <c r="EMR557" s="156"/>
      <c r="EMS557" s="156"/>
      <c r="EMT557" s="156"/>
      <c r="EMU557" s="156"/>
      <c r="EMV557" s="156"/>
      <c r="EMW557" s="156"/>
      <c r="EMX557" s="156"/>
      <c r="EMY557" s="156"/>
      <c r="EMZ557" s="156"/>
      <c r="ENA557" s="156"/>
      <c r="ENB557" s="156"/>
      <c r="ENC557" s="156"/>
      <c r="END557" s="156"/>
      <c r="ENE557" s="156"/>
      <c r="ENF557" s="156"/>
      <c r="ENG557" s="156"/>
      <c r="ENH557" s="156"/>
      <c r="ENI557" s="156"/>
      <c r="ENJ557" s="156"/>
      <c r="ENK557" s="156"/>
      <c r="ENL557" s="156"/>
      <c r="ENM557" s="156"/>
      <c r="ENN557" s="156"/>
      <c r="ENO557" s="156"/>
      <c r="ENP557" s="156"/>
      <c r="ENQ557" s="156"/>
      <c r="ENR557" s="156"/>
      <c r="ENS557" s="156"/>
      <c r="ENT557" s="156"/>
      <c r="ENU557" s="156"/>
      <c r="ENV557" s="156"/>
      <c r="ENW557" s="156"/>
      <c r="ENX557" s="156"/>
      <c r="ENY557" s="156"/>
      <c r="ENZ557" s="156"/>
      <c r="EOA557" s="156"/>
      <c r="EOB557" s="156"/>
      <c r="EOC557" s="156"/>
      <c r="EOD557" s="156"/>
      <c r="EOE557" s="156"/>
      <c r="EOF557" s="156"/>
      <c r="EOG557" s="156"/>
      <c r="EOH557" s="156"/>
      <c r="EOI557" s="156"/>
      <c r="EOJ557" s="156"/>
      <c r="EOK557" s="156"/>
      <c r="EOL557" s="156"/>
      <c r="EOM557" s="156"/>
      <c r="EON557" s="156"/>
      <c r="EOO557" s="156"/>
      <c r="EOP557" s="156"/>
      <c r="EOQ557" s="156"/>
      <c r="EOR557" s="156"/>
      <c r="EOS557" s="156"/>
      <c r="EOT557" s="156"/>
      <c r="EOU557" s="156"/>
      <c r="EOV557" s="156"/>
      <c r="EOW557" s="156"/>
      <c r="EOX557" s="156"/>
      <c r="EOY557" s="156"/>
      <c r="EOZ557" s="156"/>
      <c r="EPA557" s="156"/>
      <c r="EPB557" s="156"/>
      <c r="EPC557" s="156"/>
      <c r="EPD557" s="156"/>
      <c r="EPE557" s="156"/>
      <c r="EPF557" s="156"/>
      <c r="EPG557" s="156"/>
      <c r="EPH557" s="156"/>
      <c r="EPI557" s="156"/>
      <c r="EPJ557" s="156"/>
      <c r="EPK557" s="156"/>
      <c r="EPL557" s="156"/>
      <c r="EPM557" s="156"/>
      <c r="EPN557" s="156"/>
      <c r="EPO557" s="156"/>
      <c r="EPP557" s="156"/>
      <c r="EPQ557" s="156"/>
      <c r="EPR557" s="156"/>
      <c r="EPS557" s="156"/>
      <c r="EPT557" s="156"/>
      <c r="EPU557" s="156"/>
      <c r="EPV557" s="156"/>
      <c r="EPW557" s="156"/>
      <c r="EPX557" s="156"/>
      <c r="EPY557" s="156"/>
      <c r="EPZ557" s="156"/>
      <c r="EQA557" s="156"/>
      <c r="EQB557" s="156"/>
      <c r="EQC557" s="156"/>
      <c r="EQD557" s="156"/>
      <c r="EQE557" s="156"/>
      <c r="EQF557" s="156"/>
      <c r="EQG557" s="156"/>
      <c r="EQH557" s="156"/>
      <c r="EQI557" s="156"/>
      <c r="EQJ557" s="156"/>
      <c r="EQK557" s="156"/>
      <c r="EQL557" s="156"/>
      <c r="EQM557" s="156"/>
      <c r="EQN557" s="156"/>
      <c r="EQO557" s="156"/>
      <c r="EQP557" s="156"/>
      <c r="EQQ557" s="156"/>
      <c r="EQR557" s="156"/>
      <c r="EQS557" s="156"/>
      <c r="EQT557" s="156"/>
      <c r="EQU557" s="156"/>
      <c r="EQV557" s="156"/>
      <c r="EQW557" s="156"/>
      <c r="EQX557" s="156"/>
      <c r="EQY557" s="156"/>
      <c r="EQZ557" s="156"/>
      <c r="ERA557" s="156"/>
      <c r="ERB557" s="156"/>
      <c r="ERC557" s="156"/>
      <c r="ERD557" s="156"/>
      <c r="ERE557" s="156"/>
      <c r="ERF557" s="156"/>
      <c r="ERG557" s="156"/>
      <c r="ERH557" s="156"/>
      <c r="ERI557" s="156"/>
      <c r="ERJ557" s="156"/>
      <c r="ERK557" s="156"/>
      <c r="ERL557" s="156"/>
      <c r="ERM557" s="156"/>
      <c r="ERN557" s="156"/>
      <c r="ERO557" s="156"/>
      <c r="ERP557" s="156"/>
      <c r="ERQ557" s="156"/>
      <c r="ERR557" s="156"/>
      <c r="ERS557" s="156"/>
      <c r="ERT557" s="156"/>
      <c r="ERU557" s="156"/>
      <c r="ERV557" s="156"/>
      <c r="ERW557" s="156"/>
      <c r="ERX557" s="156"/>
      <c r="ERY557" s="156"/>
      <c r="ERZ557" s="156"/>
      <c r="ESA557" s="156"/>
      <c r="ESB557" s="156"/>
      <c r="ESC557" s="156"/>
      <c r="ESD557" s="156"/>
      <c r="ESE557" s="156"/>
      <c r="ESF557" s="156"/>
      <c r="ESG557" s="156"/>
      <c r="ESH557" s="156"/>
      <c r="ESI557" s="156"/>
      <c r="ESJ557" s="156"/>
      <c r="ESK557" s="156"/>
      <c r="ESL557" s="156"/>
      <c r="ESM557" s="156"/>
      <c r="ESN557" s="156"/>
      <c r="ESO557" s="156"/>
      <c r="ESP557" s="156"/>
      <c r="ESQ557" s="156"/>
      <c r="ESR557" s="156"/>
      <c r="ESS557" s="156"/>
      <c r="EST557" s="156"/>
      <c r="ESU557" s="156"/>
      <c r="ESV557" s="156"/>
      <c r="ESW557" s="156"/>
      <c r="ESX557" s="156"/>
      <c r="ESY557" s="156"/>
      <c r="ESZ557" s="156"/>
      <c r="ETA557" s="156"/>
      <c r="ETB557" s="156"/>
      <c r="ETC557" s="156"/>
      <c r="ETD557" s="156"/>
      <c r="ETE557" s="156"/>
      <c r="ETF557" s="156"/>
      <c r="ETG557" s="156"/>
      <c r="ETH557" s="156"/>
      <c r="ETI557" s="156"/>
      <c r="ETJ557" s="156"/>
      <c r="ETK557" s="156"/>
      <c r="ETL557" s="156"/>
      <c r="ETM557" s="156"/>
      <c r="ETN557" s="156"/>
      <c r="ETO557" s="156"/>
      <c r="ETP557" s="156"/>
      <c r="ETQ557" s="156"/>
      <c r="ETR557" s="156"/>
      <c r="ETS557" s="156"/>
      <c r="ETT557" s="156"/>
      <c r="ETU557" s="156"/>
      <c r="ETV557" s="156"/>
      <c r="ETW557" s="156"/>
      <c r="ETX557" s="156"/>
      <c r="ETY557" s="156"/>
      <c r="ETZ557" s="156"/>
      <c r="EUA557" s="156"/>
      <c r="EUB557" s="156"/>
      <c r="EUC557" s="156"/>
      <c r="EUD557" s="156"/>
      <c r="EUE557" s="156"/>
      <c r="EUF557" s="156"/>
      <c r="EUG557" s="156"/>
      <c r="EUH557" s="156"/>
      <c r="EUI557" s="156"/>
      <c r="EUJ557" s="156"/>
      <c r="EUK557" s="156"/>
      <c r="EUL557" s="156"/>
      <c r="EUM557" s="156"/>
      <c r="EUN557" s="156"/>
      <c r="EUO557" s="156"/>
      <c r="EUP557" s="156"/>
      <c r="EUQ557" s="156"/>
      <c r="EUR557" s="156"/>
      <c r="EUS557" s="156"/>
      <c r="EUT557" s="156"/>
      <c r="EUU557" s="156"/>
      <c r="EUV557" s="156"/>
      <c r="EUW557" s="156"/>
      <c r="EUX557" s="156"/>
      <c r="EUY557" s="156"/>
      <c r="EUZ557" s="156"/>
      <c r="EVA557" s="156"/>
      <c r="EVB557" s="156"/>
      <c r="EVC557" s="156"/>
      <c r="EVD557" s="156"/>
      <c r="EVE557" s="156"/>
      <c r="EVF557" s="156"/>
      <c r="EVG557" s="156"/>
      <c r="EVH557" s="156"/>
      <c r="EVI557" s="156"/>
      <c r="EVJ557" s="156"/>
      <c r="EVK557" s="156"/>
      <c r="EVL557" s="156"/>
      <c r="EVM557" s="156"/>
      <c r="EVN557" s="156"/>
      <c r="EVO557" s="156"/>
      <c r="EVP557" s="156"/>
      <c r="EVQ557" s="156"/>
      <c r="EVR557" s="156"/>
      <c r="EVS557" s="156"/>
      <c r="EVT557" s="156"/>
      <c r="EVU557" s="156"/>
      <c r="EVV557" s="156"/>
      <c r="EVW557" s="156"/>
      <c r="EVX557" s="156"/>
      <c r="EVY557" s="156"/>
      <c r="EVZ557" s="156"/>
      <c r="EWA557" s="156"/>
      <c r="EWB557" s="156"/>
      <c r="EWC557" s="156"/>
      <c r="EWD557" s="156"/>
      <c r="EWE557" s="156"/>
      <c r="EWF557" s="156"/>
      <c r="EWG557" s="156"/>
      <c r="EWH557" s="156"/>
      <c r="EWI557" s="156"/>
      <c r="EWJ557" s="156"/>
      <c r="EWK557" s="156"/>
      <c r="EWL557" s="156"/>
      <c r="EWM557" s="156"/>
      <c r="EWN557" s="156"/>
      <c r="EWO557" s="156"/>
      <c r="EWP557" s="156"/>
      <c r="EWQ557" s="156"/>
      <c r="EWR557" s="156"/>
      <c r="EWS557" s="156"/>
      <c r="EWT557" s="156"/>
      <c r="EWU557" s="156"/>
      <c r="EWV557" s="156"/>
      <c r="EWW557" s="156"/>
      <c r="EWX557" s="156"/>
      <c r="EWY557" s="156"/>
      <c r="EWZ557" s="156"/>
      <c r="EXA557" s="156"/>
      <c r="EXB557" s="156"/>
      <c r="EXC557" s="156"/>
      <c r="EXD557" s="156"/>
      <c r="EXE557" s="156"/>
      <c r="EXF557" s="156"/>
      <c r="EXG557" s="156"/>
      <c r="EXH557" s="156"/>
      <c r="EXI557" s="156"/>
      <c r="EXJ557" s="156"/>
      <c r="EXK557" s="156"/>
      <c r="EXL557" s="156"/>
      <c r="EXM557" s="156"/>
      <c r="EXN557" s="156"/>
      <c r="EXO557" s="156"/>
      <c r="EXP557" s="156"/>
      <c r="EXQ557" s="156"/>
      <c r="EXR557" s="156"/>
      <c r="EXS557" s="156"/>
      <c r="EXT557" s="156"/>
      <c r="EXU557" s="156"/>
      <c r="EXV557" s="156"/>
      <c r="EXW557" s="156"/>
      <c r="EXX557" s="156"/>
      <c r="EXY557" s="156"/>
      <c r="EXZ557" s="156"/>
      <c r="EYA557" s="156"/>
      <c r="EYB557" s="156"/>
      <c r="EYC557" s="156"/>
      <c r="EYD557" s="156"/>
      <c r="EYE557" s="156"/>
      <c r="EYF557" s="156"/>
      <c r="EYG557" s="156"/>
      <c r="EYH557" s="156"/>
      <c r="EYI557" s="156"/>
      <c r="EYJ557" s="156"/>
      <c r="EYK557" s="156"/>
      <c r="EYL557" s="156"/>
      <c r="EYM557" s="156"/>
      <c r="EYN557" s="156"/>
      <c r="EYO557" s="156"/>
      <c r="EYP557" s="156"/>
      <c r="EYQ557" s="156"/>
      <c r="EYR557" s="156"/>
      <c r="EYS557" s="156"/>
      <c r="EYT557" s="156"/>
      <c r="EYU557" s="156"/>
      <c r="EYV557" s="156"/>
      <c r="EYW557" s="156"/>
      <c r="EYX557" s="156"/>
      <c r="EYY557" s="156"/>
      <c r="EYZ557" s="156"/>
      <c r="EZA557" s="156"/>
      <c r="EZB557" s="156"/>
      <c r="EZC557" s="156"/>
      <c r="EZD557" s="156"/>
      <c r="EZE557" s="156"/>
      <c r="EZF557" s="156"/>
      <c r="EZG557" s="156"/>
      <c r="EZH557" s="156"/>
      <c r="EZI557" s="156"/>
      <c r="EZJ557" s="156"/>
      <c r="EZK557" s="156"/>
      <c r="EZL557" s="156"/>
      <c r="EZM557" s="156"/>
      <c r="EZN557" s="156"/>
      <c r="EZO557" s="156"/>
      <c r="EZP557" s="156"/>
      <c r="EZQ557" s="156"/>
      <c r="EZR557" s="156"/>
      <c r="EZS557" s="156"/>
      <c r="EZT557" s="156"/>
      <c r="EZU557" s="156"/>
      <c r="EZV557" s="156"/>
      <c r="EZW557" s="156"/>
      <c r="EZX557" s="156"/>
      <c r="EZY557" s="156"/>
      <c r="EZZ557" s="156"/>
      <c r="FAA557" s="156"/>
      <c r="FAB557" s="156"/>
      <c r="FAC557" s="156"/>
      <c r="FAD557" s="156"/>
      <c r="FAE557" s="156"/>
      <c r="FAF557" s="156"/>
      <c r="FAG557" s="156"/>
      <c r="FAH557" s="156"/>
      <c r="FAI557" s="156"/>
      <c r="FAJ557" s="156"/>
      <c r="FAK557" s="156"/>
      <c r="FAL557" s="156"/>
      <c r="FAM557" s="156"/>
      <c r="FAN557" s="156"/>
      <c r="FAO557" s="156"/>
      <c r="FAP557" s="156"/>
      <c r="FAQ557" s="156"/>
      <c r="FAR557" s="156"/>
      <c r="FAS557" s="156"/>
      <c r="FAT557" s="156"/>
      <c r="FAU557" s="156"/>
      <c r="FAV557" s="156"/>
      <c r="FAW557" s="156"/>
      <c r="FAX557" s="156"/>
      <c r="FAY557" s="156"/>
      <c r="FAZ557" s="156"/>
      <c r="FBA557" s="156"/>
      <c r="FBB557" s="156"/>
      <c r="FBC557" s="156"/>
      <c r="FBD557" s="156"/>
      <c r="FBE557" s="156"/>
      <c r="FBF557" s="156"/>
      <c r="FBG557" s="156"/>
      <c r="FBH557" s="156"/>
      <c r="FBI557" s="156"/>
      <c r="FBJ557" s="156"/>
      <c r="FBK557" s="156"/>
      <c r="FBL557" s="156"/>
      <c r="FBM557" s="156"/>
      <c r="FBN557" s="156"/>
      <c r="FBO557" s="156"/>
      <c r="FBP557" s="156"/>
      <c r="FBQ557" s="156"/>
      <c r="FBR557" s="156"/>
      <c r="FBS557" s="156"/>
      <c r="FBT557" s="156"/>
      <c r="FBU557" s="156"/>
      <c r="FBV557" s="156"/>
      <c r="FBW557" s="156"/>
      <c r="FBX557" s="156"/>
      <c r="FBY557" s="156"/>
      <c r="FBZ557" s="156"/>
      <c r="FCA557" s="156"/>
      <c r="FCB557" s="156"/>
      <c r="FCC557" s="156"/>
      <c r="FCD557" s="156"/>
      <c r="FCE557" s="156"/>
      <c r="FCF557" s="156"/>
      <c r="FCG557" s="156"/>
      <c r="FCH557" s="156"/>
      <c r="FCI557" s="156"/>
      <c r="FCJ557" s="156"/>
      <c r="FCK557" s="156"/>
      <c r="FCL557" s="156"/>
      <c r="FCM557" s="156"/>
      <c r="FCN557" s="156"/>
      <c r="FCO557" s="156"/>
      <c r="FCP557" s="156"/>
      <c r="FCQ557" s="156"/>
      <c r="FCR557" s="156"/>
      <c r="FCS557" s="156"/>
      <c r="FCT557" s="156"/>
      <c r="FCU557" s="156"/>
      <c r="FCV557" s="156"/>
      <c r="FCW557" s="156"/>
      <c r="FCX557" s="156"/>
      <c r="FCY557" s="156"/>
      <c r="FCZ557" s="156"/>
      <c r="FDA557" s="156"/>
      <c r="FDB557" s="156"/>
      <c r="FDC557" s="156"/>
      <c r="FDD557" s="156"/>
      <c r="FDE557" s="156"/>
      <c r="FDF557" s="156"/>
      <c r="FDG557" s="156"/>
      <c r="FDH557" s="156"/>
      <c r="FDI557" s="156"/>
      <c r="FDJ557" s="156"/>
      <c r="FDK557" s="156"/>
      <c r="FDL557" s="156"/>
      <c r="FDM557" s="156"/>
      <c r="FDN557" s="156"/>
      <c r="FDO557" s="156"/>
      <c r="FDP557" s="156"/>
      <c r="FDQ557" s="156"/>
      <c r="FDR557" s="156"/>
      <c r="FDS557" s="156"/>
      <c r="FDT557" s="156"/>
      <c r="FDU557" s="156"/>
      <c r="FDV557" s="156"/>
      <c r="FDW557" s="156"/>
      <c r="FDX557" s="156"/>
      <c r="FDY557" s="156"/>
      <c r="FDZ557" s="156"/>
      <c r="FEA557" s="156"/>
      <c r="FEB557" s="156"/>
      <c r="FEC557" s="156"/>
      <c r="FED557" s="156"/>
      <c r="FEE557" s="156"/>
      <c r="FEF557" s="156"/>
      <c r="FEG557" s="156"/>
      <c r="FEH557" s="156"/>
      <c r="FEI557" s="156"/>
      <c r="FEJ557" s="156"/>
      <c r="FEK557" s="156"/>
      <c r="FEL557" s="156"/>
      <c r="FEM557" s="156"/>
      <c r="FEN557" s="156"/>
      <c r="FEO557" s="156"/>
      <c r="FEP557" s="156"/>
      <c r="FEQ557" s="156"/>
      <c r="FER557" s="156"/>
      <c r="FES557" s="156"/>
      <c r="FET557" s="156"/>
      <c r="FEU557" s="156"/>
      <c r="FEV557" s="156"/>
      <c r="FEW557" s="156"/>
      <c r="FEX557" s="156"/>
      <c r="FEY557" s="156"/>
      <c r="FEZ557" s="156"/>
      <c r="FFA557" s="156"/>
      <c r="FFB557" s="156"/>
      <c r="FFC557" s="156"/>
      <c r="FFD557" s="156"/>
      <c r="FFE557" s="156"/>
      <c r="FFF557" s="156"/>
      <c r="FFG557" s="156"/>
      <c r="FFH557" s="156"/>
      <c r="FFI557" s="156"/>
      <c r="FFJ557" s="156"/>
      <c r="FFK557" s="156"/>
      <c r="FFL557" s="156"/>
      <c r="FFM557" s="156"/>
      <c r="FFN557" s="156"/>
      <c r="FFO557" s="156"/>
      <c r="FFP557" s="156"/>
      <c r="FFQ557" s="156"/>
      <c r="FFR557" s="156"/>
      <c r="FFS557" s="156"/>
      <c r="FFT557" s="156"/>
      <c r="FFU557" s="156"/>
      <c r="FFV557" s="156"/>
      <c r="FFW557" s="156"/>
      <c r="FFX557" s="156"/>
      <c r="FFY557" s="156"/>
      <c r="FFZ557" s="156"/>
      <c r="FGA557" s="156"/>
      <c r="FGB557" s="156"/>
      <c r="FGC557" s="156"/>
      <c r="FGD557" s="156"/>
      <c r="FGE557" s="156"/>
      <c r="FGF557" s="156"/>
      <c r="FGG557" s="156"/>
      <c r="FGH557" s="156"/>
      <c r="FGI557" s="156"/>
      <c r="FGJ557" s="156"/>
      <c r="FGK557" s="156"/>
      <c r="FGL557" s="156"/>
      <c r="FGM557" s="156"/>
      <c r="FGN557" s="156"/>
      <c r="FGO557" s="156"/>
      <c r="FGP557" s="156"/>
      <c r="FGQ557" s="156"/>
      <c r="FGR557" s="156"/>
      <c r="FGS557" s="156"/>
      <c r="FGT557" s="156"/>
      <c r="FGU557" s="156"/>
      <c r="FGV557" s="156"/>
      <c r="FGW557" s="156"/>
      <c r="FGX557" s="156"/>
      <c r="FGY557" s="156"/>
      <c r="FGZ557" s="156"/>
      <c r="FHA557" s="156"/>
      <c r="FHB557" s="156"/>
      <c r="FHC557" s="156"/>
      <c r="FHD557" s="156"/>
      <c r="FHE557" s="156"/>
      <c r="FHF557" s="156"/>
      <c r="FHG557" s="156"/>
      <c r="FHH557" s="156"/>
      <c r="FHI557" s="156"/>
      <c r="FHJ557" s="156"/>
      <c r="FHK557" s="156"/>
      <c r="FHL557" s="156"/>
      <c r="FHM557" s="156"/>
      <c r="FHN557" s="156"/>
      <c r="FHO557" s="156"/>
      <c r="FHP557" s="156"/>
      <c r="FHQ557" s="156"/>
      <c r="FHR557" s="156"/>
      <c r="FHS557" s="156"/>
      <c r="FHT557" s="156"/>
      <c r="FHU557" s="156"/>
      <c r="FHV557" s="156"/>
      <c r="FHW557" s="156"/>
      <c r="FHX557" s="156"/>
      <c r="FHY557" s="156"/>
      <c r="FHZ557" s="156"/>
      <c r="FIA557" s="156"/>
      <c r="FIB557" s="156"/>
      <c r="FIC557" s="156"/>
      <c r="FID557" s="156"/>
      <c r="FIE557" s="156"/>
      <c r="FIF557" s="156"/>
      <c r="FIG557" s="156"/>
      <c r="FIH557" s="156"/>
      <c r="FII557" s="156"/>
      <c r="FIJ557" s="156"/>
      <c r="FIK557" s="156"/>
      <c r="FIL557" s="156"/>
      <c r="FIM557" s="156"/>
      <c r="FIN557" s="156"/>
      <c r="FIO557" s="156"/>
      <c r="FIP557" s="156"/>
      <c r="FIQ557" s="156"/>
      <c r="FIR557" s="156"/>
      <c r="FIS557" s="156"/>
      <c r="FIT557" s="156"/>
      <c r="FIU557" s="156"/>
      <c r="FIV557" s="156"/>
      <c r="FIW557" s="156"/>
      <c r="FIX557" s="156"/>
      <c r="FIY557" s="156"/>
      <c r="FIZ557" s="156"/>
      <c r="FJA557" s="156"/>
      <c r="FJB557" s="156"/>
      <c r="FJC557" s="156"/>
      <c r="FJD557" s="156"/>
      <c r="FJE557" s="156"/>
      <c r="FJF557" s="156"/>
      <c r="FJG557" s="156"/>
      <c r="FJH557" s="156"/>
      <c r="FJI557" s="156"/>
      <c r="FJJ557" s="156"/>
      <c r="FJK557" s="156"/>
      <c r="FJL557" s="156"/>
      <c r="FJM557" s="156"/>
      <c r="FJN557" s="156"/>
      <c r="FJO557" s="156"/>
      <c r="FJP557" s="156"/>
      <c r="FJQ557" s="156"/>
      <c r="FJR557" s="156"/>
      <c r="FJS557" s="156"/>
      <c r="FJT557" s="156"/>
      <c r="FJU557" s="156"/>
      <c r="FJV557" s="156"/>
      <c r="FJW557" s="156"/>
      <c r="FJX557" s="156"/>
      <c r="FJY557" s="156"/>
      <c r="FJZ557" s="156"/>
      <c r="FKA557" s="156"/>
      <c r="FKB557" s="156"/>
      <c r="FKC557" s="156"/>
      <c r="FKD557" s="156"/>
      <c r="FKE557" s="156"/>
      <c r="FKF557" s="156"/>
      <c r="FKG557" s="156"/>
      <c r="FKH557" s="156"/>
      <c r="FKI557" s="156"/>
      <c r="FKJ557" s="156"/>
      <c r="FKK557" s="156"/>
      <c r="FKL557" s="156"/>
      <c r="FKM557" s="156"/>
      <c r="FKN557" s="156"/>
      <c r="FKO557" s="156"/>
      <c r="FKP557" s="156"/>
      <c r="FKQ557" s="156"/>
      <c r="FKR557" s="156"/>
      <c r="FKS557" s="156"/>
      <c r="FKT557" s="156"/>
      <c r="FKU557" s="156"/>
      <c r="FKV557" s="156"/>
      <c r="FKW557" s="156"/>
      <c r="FKX557" s="156"/>
      <c r="FKY557" s="156"/>
      <c r="FKZ557" s="156"/>
      <c r="FLA557" s="156"/>
      <c r="FLB557" s="156"/>
      <c r="FLC557" s="156"/>
      <c r="FLD557" s="156"/>
      <c r="FLE557" s="156"/>
      <c r="FLF557" s="156"/>
      <c r="FLG557" s="156"/>
      <c r="FLH557" s="156"/>
      <c r="FLI557" s="156"/>
      <c r="FLJ557" s="156"/>
      <c r="FLK557" s="156"/>
      <c r="FLL557" s="156"/>
      <c r="FLM557" s="156"/>
      <c r="FLN557" s="156"/>
      <c r="FLO557" s="156"/>
      <c r="FLP557" s="156"/>
      <c r="FLQ557" s="156"/>
      <c r="FLR557" s="156"/>
      <c r="FLS557" s="156"/>
      <c r="FLT557" s="156"/>
      <c r="FLU557" s="156"/>
      <c r="FLV557" s="156"/>
      <c r="FLW557" s="156"/>
      <c r="FLX557" s="156"/>
      <c r="FLY557" s="156"/>
      <c r="FLZ557" s="156"/>
      <c r="FMA557" s="156"/>
      <c r="FMB557" s="156"/>
      <c r="FMC557" s="156"/>
      <c r="FMD557" s="156"/>
      <c r="FME557" s="156"/>
      <c r="FMF557" s="156"/>
      <c r="FMG557" s="156"/>
      <c r="FMH557" s="156"/>
      <c r="FMI557" s="156"/>
      <c r="FMJ557" s="156"/>
      <c r="FMK557" s="156"/>
      <c r="FML557" s="156"/>
      <c r="FMM557" s="156"/>
      <c r="FMN557" s="156"/>
      <c r="FMO557" s="156"/>
      <c r="FMP557" s="156"/>
      <c r="FMQ557" s="156"/>
      <c r="FMR557" s="156"/>
      <c r="FMS557" s="156"/>
      <c r="FMT557" s="156"/>
      <c r="FMU557" s="156"/>
      <c r="FMV557" s="156"/>
      <c r="FMW557" s="156"/>
      <c r="FMX557" s="156"/>
      <c r="FMY557" s="156"/>
      <c r="FMZ557" s="156"/>
      <c r="FNA557" s="156"/>
      <c r="FNB557" s="156"/>
      <c r="FNC557" s="156"/>
      <c r="FND557" s="156"/>
      <c r="FNE557" s="156"/>
      <c r="FNF557" s="156"/>
      <c r="FNG557" s="156"/>
      <c r="FNH557" s="156"/>
      <c r="FNI557" s="156"/>
      <c r="FNJ557" s="156"/>
      <c r="FNK557" s="156"/>
      <c r="FNL557" s="156"/>
      <c r="FNM557" s="156"/>
      <c r="FNN557" s="156"/>
      <c r="FNO557" s="156"/>
      <c r="FNP557" s="156"/>
      <c r="FNQ557" s="156"/>
      <c r="FNR557" s="156"/>
      <c r="FNS557" s="156"/>
      <c r="FNT557" s="156"/>
      <c r="FNU557" s="156"/>
      <c r="FNV557" s="156"/>
      <c r="FNW557" s="156"/>
      <c r="FNX557" s="156"/>
      <c r="FNY557" s="156"/>
      <c r="FNZ557" s="156"/>
      <c r="FOA557" s="156"/>
      <c r="FOB557" s="156"/>
      <c r="FOC557" s="156"/>
      <c r="FOD557" s="156"/>
      <c r="FOE557" s="156"/>
      <c r="FOF557" s="156"/>
      <c r="FOG557" s="156"/>
      <c r="FOH557" s="156"/>
      <c r="FOI557" s="156"/>
      <c r="FOJ557" s="156"/>
      <c r="FOK557" s="156"/>
      <c r="FOL557" s="156"/>
      <c r="FOM557" s="156"/>
      <c r="FON557" s="156"/>
      <c r="FOO557" s="156"/>
      <c r="FOP557" s="156"/>
      <c r="FOQ557" s="156"/>
      <c r="FOR557" s="156"/>
      <c r="FOS557" s="156"/>
      <c r="FOT557" s="156"/>
      <c r="FOU557" s="156"/>
      <c r="FOV557" s="156"/>
      <c r="FOW557" s="156"/>
      <c r="FOX557" s="156"/>
      <c r="FOY557" s="156"/>
      <c r="FOZ557" s="156"/>
      <c r="FPA557" s="156"/>
      <c r="FPB557" s="156"/>
      <c r="FPC557" s="156"/>
      <c r="FPD557" s="156"/>
      <c r="FPE557" s="156"/>
      <c r="FPF557" s="156"/>
      <c r="FPG557" s="156"/>
      <c r="FPH557" s="156"/>
      <c r="FPI557" s="156"/>
      <c r="FPJ557" s="156"/>
      <c r="FPK557" s="156"/>
      <c r="FPL557" s="156"/>
      <c r="FPM557" s="156"/>
      <c r="FPN557" s="156"/>
      <c r="FPO557" s="156"/>
      <c r="FPP557" s="156"/>
      <c r="FPQ557" s="156"/>
      <c r="FPR557" s="156"/>
      <c r="FPS557" s="156"/>
      <c r="FPT557" s="156"/>
      <c r="FPU557" s="156"/>
      <c r="FPV557" s="156"/>
      <c r="FPW557" s="156"/>
      <c r="FPX557" s="156"/>
      <c r="FPY557" s="156"/>
      <c r="FPZ557" s="156"/>
      <c r="FQA557" s="156"/>
      <c r="FQB557" s="156"/>
      <c r="FQC557" s="156"/>
      <c r="FQD557" s="156"/>
      <c r="FQE557" s="156"/>
      <c r="FQF557" s="156"/>
      <c r="FQG557" s="156"/>
      <c r="FQH557" s="156"/>
      <c r="FQI557" s="156"/>
      <c r="FQJ557" s="156"/>
      <c r="FQK557" s="156"/>
      <c r="FQL557" s="156"/>
      <c r="FQM557" s="156"/>
      <c r="FQN557" s="156"/>
      <c r="FQO557" s="156"/>
      <c r="FQP557" s="156"/>
      <c r="FQQ557" s="156"/>
      <c r="FQR557" s="156"/>
      <c r="FQS557" s="156"/>
      <c r="FQT557" s="156"/>
      <c r="FQU557" s="156"/>
      <c r="FQV557" s="156"/>
      <c r="FQW557" s="156"/>
      <c r="FQX557" s="156"/>
      <c r="FQY557" s="156"/>
      <c r="FQZ557" s="156"/>
      <c r="FRA557" s="156"/>
      <c r="FRB557" s="156"/>
      <c r="FRC557" s="156"/>
      <c r="FRD557" s="156"/>
      <c r="FRE557" s="156"/>
      <c r="FRF557" s="156"/>
      <c r="FRG557" s="156"/>
      <c r="FRH557" s="156"/>
      <c r="FRI557" s="156"/>
      <c r="FRJ557" s="156"/>
      <c r="FRK557" s="156"/>
      <c r="FRL557" s="156"/>
      <c r="FRM557" s="156"/>
      <c r="FRN557" s="156"/>
      <c r="FRO557" s="156"/>
      <c r="FRP557" s="156"/>
      <c r="FRQ557" s="156"/>
      <c r="FRR557" s="156"/>
      <c r="FRS557" s="156"/>
      <c r="FRT557" s="156"/>
      <c r="FRU557" s="156"/>
      <c r="FRV557" s="156"/>
      <c r="FRW557" s="156"/>
      <c r="FRX557" s="156"/>
      <c r="FRY557" s="156"/>
      <c r="FRZ557" s="156"/>
      <c r="FSA557" s="156"/>
      <c r="FSB557" s="156"/>
      <c r="FSC557" s="156"/>
      <c r="FSD557" s="156"/>
      <c r="FSE557" s="156"/>
      <c r="FSF557" s="156"/>
      <c r="FSG557" s="156"/>
      <c r="FSH557" s="156"/>
      <c r="FSI557" s="156"/>
      <c r="FSJ557" s="156"/>
      <c r="FSK557" s="156"/>
      <c r="FSL557" s="156"/>
      <c r="FSM557" s="156"/>
      <c r="FSN557" s="156"/>
      <c r="FSO557" s="156"/>
      <c r="FSP557" s="156"/>
      <c r="FSQ557" s="156"/>
      <c r="FSR557" s="156"/>
      <c r="FSS557" s="156"/>
      <c r="FST557" s="156"/>
      <c r="FSU557" s="156"/>
      <c r="FSV557" s="156"/>
      <c r="FSW557" s="156"/>
      <c r="FSX557" s="156"/>
      <c r="FSY557" s="156"/>
      <c r="FSZ557" s="156"/>
      <c r="FTA557" s="156"/>
      <c r="FTB557" s="156"/>
      <c r="FTC557" s="156"/>
      <c r="FTD557" s="156"/>
      <c r="FTE557" s="156"/>
      <c r="FTF557" s="156"/>
      <c r="FTG557" s="156"/>
      <c r="FTH557" s="156"/>
      <c r="FTI557" s="156"/>
      <c r="FTJ557" s="156"/>
      <c r="FTK557" s="156"/>
      <c r="FTL557" s="156"/>
      <c r="FTM557" s="156"/>
      <c r="FTN557" s="156"/>
      <c r="FTO557" s="156"/>
      <c r="FTP557" s="156"/>
      <c r="FTQ557" s="156"/>
      <c r="FTR557" s="156"/>
      <c r="FTS557" s="156"/>
      <c r="FTT557" s="156"/>
      <c r="FTU557" s="156"/>
      <c r="FTV557" s="156"/>
      <c r="FTW557" s="156"/>
      <c r="FTX557" s="156"/>
      <c r="FTY557" s="156"/>
      <c r="FTZ557" s="156"/>
      <c r="FUA557" s="156"/>
      <c r="FUB557" s="156"/>
      <c r="FUC557" s="156"/>
      <c r="FUD557" s="156"/>
      <c r="FUE557" s="156"/>
      <c r="FUF557" s="156"/>
      <c r="FUG557" s="156"/>
      <c r="FUH557" s="156"/>
      <c r="FUI557" s="156"/>
      <c r="FUJ557" s="156"/>
      <c r="FUK557" s="156"/>
      <c r="FUL557" s="156"/>
      <c r="FUM557" s="156"/>
      <c r="FUN557" s="156"/>
      <c r="FUO557" s="156"/>
      <c r="FUP557" s="156"/>
      <c r="FUQ557" s="156"/>
      <c r="FUR557" s="156"/>
      <c r="FUS557" s="156"/>
      <c r="FUT557" s="156"/>
      <c r="FUU557" s="156"/>
      <c r="FUV557" s="156"/>
      <c r="FUW557" s="156"/>
      <c r="FUX557" s="156"/>
      <c r="FUY557" s="156"/>
      <c r="FUZ557" s="156"/>
      <c r="FVA557" s="156"/>
      <c r="FVB557" s="156"/>
      <c r="FVC557" s="156"/>
      <c r="FVD557" s="156"/>
      <c r="FVE557" s="156"/>
      <c r="FVF557" s="156"/>
      <c r="FVG557" s="156"/>
      <c r="FVH557" s="156"/>
      <c r="FVI557" s="156"/>
      <c r="FVJ557" s="156"/>
      <c r="FVK557" s="156"/>
      <c r="FVL557" s="156"/>
      <c r="FVM557" s="156"/>
      <c r="FVN557" s="156"/>
      <c r="FVO557" s="156"/>
      <c r="FVP557" s="156"/>
      <c r="FVQ557" s="156"/>
      <c r="FVR557" s="156"/>
      <c r="FVS557" s="156"/>
      <c r="FVT557" s="156"/>
      <c r="FVU557" s="156"/>
      <c r="FVV557" s="156"/>
      <c r="FVW557" s="156"/>
      <c r="FVX557" s="156"/>
      <c r="FVY557" s="156"/>
      <c r="FVZ557" s="156"/>
      <c r="FWA557" s="156"/>
      <c r="FWB557" s="156"/>
      <c r="FWC557" s="156"/>
      <c r="FWD557" s="156"/>
      <c r="FWE557" s="156"/>
      <c r="FWF557" s="156"/>
      <c r="FWG557" s="156"/>
      <c r="FWH557" s="156"/>
      <c r="FWI557" s="156"/>
      <c r="FWJ557" s="156"/>
      <c r="FWK557" s="156"/>
      <c r="FWL557" s="156"/>
      <c r="FWM557" s="156"/>
      <c r="FWN557" s="156"/>
      <c r="FWO557" s="156"/>
      <c r="FWP557" s="156"/>
      <c r="FWQ557" s="156"/>
      <c r="FWR557" s="156"/>
      <c r="FWS557" s="156"/>
      <c r="FWT557" s="156"/>
      <c r="FWU557" s="156"/>
      <c r="FWV557" s="156"/>
      <c r="FWW557" s="156"/>
      <c r="FWX557" s="156"/>
      <c r="FWY557" s="156"/>
      <c r="FWZ557" s="156"/>
      <c r="FXA557" s="156"/>
      <c r="FXB557" s="156"/>
      <c r="FXC557" s="156"/>
      <c r="FXD557" s="156"/>
      <c r="FXE557" s="156"/>
      <c r="FXF557" s="156"/>
      <c r="FXG557" s="156"/>
      <c r="FXH557" s="156"/>
      <c r="FXI557" s="156"/>
      <c r="FXJ557" s="156"/>
      <c r="FXK557" s="156"/>
      <c r="FXL557" s="156"/>
      <c r="FXM557" s="156"/>
      <c r="FXN557" s="156"/>
      <c r="FXO557" s="156"/>
      <c r="FXP557" s="156"/>
      <c r="FXQ557" s="156"/>
      <c r="FXR557" s="156"/>
      <c r="FXS557" s="156"/>
      <c r="FXT557" s="156"/>
      <c r="FXU557" s="156"/>
      <c r="FXV557" s="156"/>
      <c r="FXW557" s="156"/>
      <c r="FXX557" s="156"/>
      <c r="FXY557" s="156"/>
      <c r="FXZ557" s="156"/>
      <c r="FYA557" s="156"/>
      <c r="FYB557" s="156"/>
      <c r="FYC557" s="156"/>
      <c r="FYD557" s="156"/>
      <c r="FYE557" s="156"/>
      <c r="FYF557" s="156"/>
      <c r="FYG557" s="156"/>
      <c r="FYH557" s="156"/>
      <c r="FYI557" s="156"/>
      <c r="FYJ557" s="156"/>
      <c r="FYK557" s="156"/>
      <c r="FYL557" s="156"/>
      <c r="FYM557" s="156"/>
      <c r="FYN557" s="156"/>
      <c r="FYO557" s="156"/>
      <c r="FYP557" s="156"/>
      <c r="FYQ557" s="156"/>
      <c r="FYR557" s="156"/>
      <c r="FYS557" s="156"/>
      <c r="FYT557" s="156"/>
      <c r="FYU557" s="156"/>
      <c r="FYV557" s="156"/>
      <c r="FYW557" s="156"/>
      <c r="FYX557" s="156"/>
      <c r="FYY557" s="156"/>
      <c r="FYZ557" s="156"/>
      <c r="FZA557" s="156"/>
      <c r="FZB557" s="156"/>
      <c r="FZC557" s="156"/>
      <c r="FZD557" s="156"/>
      <c r="FZE557" s="156"/>
      <c r="FZF557" s="156"/>
      <c r="FZG557" s="156"/>
      <c r="FZH557" s="156"/>
      <c r="FZI557" s="156"/>
      <c r="FZJ557" s="156"/>
      <c r="FZK557" s="156"/>
      <c r="FZL557" s="156"/>
      <c r="FZM557" s="156"/>
      <c r="FZN557" s="156"/>
      <c r="FZO557" s="156"/>
      <c r="FZP557" s="156"/>
      <c r="FZQ557" s="156"/>
      <c r="FZR557" s="156"/>
      <c r="FZS557" s="156"/>
      <c r="FZT557" s="156"/>
      <c r="FZU557" s="156"/>
      <c r="FZV557" s="156"/>
      <c r="FZW557" s="156"/>
      <c r="FZX557" s="156"/>
      <c r="FZY557" s="156"/>
      <c r="FZZ557" s="156"/>
      <c r="GAA557" s="156"/>
      <c r="GAB557" s="156"/>
      <c r="GAC557" s="156"/>
      <c r="GAD557" s="156"/>
      <c r="GAE557" s="156"/>
      <c r="GAF557" s="156"/>
      <c r="GAG557" s="156"/>
      <c r="GAH557" s="156"/>
      <c r="GAI557" s="156"/>
      <c r="GAJ557" s="156"/>
      <c r="GAK557" s="156"/>
      <c r="GAL557" s="156"/>
      <c r="GAM557" s="156"/>
      <c r="GAN557" s="156"/>
      <c r="GAO557" s="156"/>
      <c r="GAP557" s="156"/>
      <c r="GAQ557" s="156"/>
      <c r="GAR557" s="156"/>
      <c r="GAS557" s="156"/>
      <c r="GAT557" s="156"/>
      <c r="GAU557" s="156"/>
      <c r="GAV557" s="156"/>
      <c r="GAW557" s="156"/>
      <c r="GAX557" s="156"/>
      <c r="GAY557" s="156"/>
      <c r="GAZ557" s="156"/>
      <c r="GBA557" s="156"/>
      <c r="GBB557" s="156"/>
      <c r="GBC557" s="156"/>
      <c r="GBD557" s="156"/>
      <c r="GBE557" s="156"/>
      <c r="GBF557" s="156"/>
      <c r="GBG557" s="156"/>
      <c r="GBH557" s="156"/>
      <c r="GBI557" s="156"/>
      <c r="GBJ557" s="156"/>
      <c r="GBK557" s="156"/>
      <c r="GBL557" s="156"/>
      <c r="GBM557" s="156"/>
      <c r="GBN557" s="156"/>
      <c r="GBO557" s="156"/>
      <c r="GBP557" s="156"/>
      <c r="GBQ557" s="156"/>
      <c r="GBR557" s="156"/>
      <c r="GBS557" s="156"/>
      <c r="GBT557" s="156"/>
      <c r="GBU557" s="156"/>
      <c r="GBV557" s="156"/>
      <c r="GBW557" s="156"/>
      <c r="GBX557" s="156"/>
      <c r="GBY557" s="156"/>
      <c r="GBZ557" s="156"/>
      <c r="GCA557" s="156"/>
      <c r="GCB557" s="156"/>
      <c r="GCC557" s="156"/>
      <c r="GCD557" s="156"/>
      <c r="GCE557" s="156"/>
      <c r="GCF557" s="156"/>
      <c r="GCG557" s="156"/>
      <c r="GCH557" s="156"/>
      <c r="GCI557" s="156"/>
      <c r="GCJ557" s="156"/>
      <c r="GCK557" s="156"/>
      <c r="GCL557" s="156"/>
      <c r="GCM557" s="156"/>
      <c r="GCN557" s="156"/>
      <c r="GCO557" s="156"/>
      <c r="GCP557" s="156"/>
      <c r="GCQ557" s="156"/>
      <c r="GCR557" s="156"/>
      <c r="GCS557" s="156"/>
      <c r="GCT557" s="156"/>
      <c r="GCU557" s="156"/>
      <c r="GCV557" s="156"/>
      <c r="GCW557" s="156"/>
      <c r="GCX557" s="156"/>
      <c r="GCY557" s="156"/>
      <c r="GCZ557" s="156"/>
      <c r="GDA557" s="156"/>
      <c r="GDB557" s="156"/>
      <c r="GDC557" s="156"/>
      <c r="GDD557" s="156"/>
      <c r="GDE557" s="156"/>
      <c r="GDF557" s="156"/>
      <c r="GDG557" s="156"/>
      <c r="GDH557" s="156"/>
      <c r="GDI557" s="156"/>
      <c r="GDJ557" s="156"/>
      <c r="GDK557" s="156"/>
      <c r="GDL557" s="156"/>
      <c r="GDM557" s="156"/>
      <c r="GDN557" s="156"/>
      <c r="GDO557" s="156"/>
      <c r="GDP557" s="156"/>
      <c r="GDQ557" s="156"/>
      <c r="GDR557" s="156"/>
      <c r="GDS557" s="156"/>
      <c r="GDT557" s="156"/>
      <c r="GDU557" s="156"/>
      <c r="GDV557" s="156"/>
      <c r="GDW557" s="156"/>
      <c r="GDX557" s="156"/>
      <c r="GDY557" s="156"/>
      <c r="GDZ557" s="156"/>
      <c r="GEA557" s="156"/>
      <c r="GEB557" s="156"/>
      <c r="GEC557" s="156"/>
      <c r="GED557" s="156"/>
      <c r="GEE557" s="156"/>
      <c r="GEF557" s="156"/>
      <c r="GEG557" s="156"/>
      <c r="GEH557" s="156"/>
      <c r="GEI557" s="156"/>
      <c r="GEJ557" s="156"/>
      <c r="GEK557" s="156"/>
      <c r="GEL557" s="156"/>
      <c r="GEM557" s="156"/>
      <c r="GEN557" s="156"/>
      <c r="GEO557" s="156"/>
      <c r="GEP557" s="156"/>
      <c r="GEQ557" s="156"/>
      <c r="GER557" s="156"/>
      <c r="GES557" s="156"/>
      <c r="GET557" s="156"/>
      <c r="GEU557" s="156"/>
      <c r="GEV557" s="156"/>
      <c r="GEW557" s="156"/>
      <c r="GEX557" s="156"/>
      <c r="GEY557" s="156"/>
      <c r="GEZ557" s="156"/>
      <c r="GFA557" s="156"/>
      <c r="GFB557" s="156"/>
      <c r="GFC557" s="156"/>
      <c r="GFD557" s="156"/>
      <c r="GFE557" s="156"/>
      <c r="GFF557" s="156"/>
      <c r="GFG557" s="156"/>
      <c r="GFH557" s="156"/>
      <c r="GFI557" s="156"/>
      <c r="GFJ557" s="156"/>
      <c r="GFK557" s="156"/>
      <c r="GFL557" s="156"/>
      <c r="GFM557" s="156"/>
      <c r="GFN557" s="156"/>
      <c r="GFO557" s="156"/>
      <c r="GFP557" s="156"/>
      <c r="GFQ557" s="156"/>
      <c r="GFR557" s="156"/>
      <c r="GFS557" s="156"/>
      <c r="GFT557" s="156"/>
      <c r="GFU557" s="156"/>
      <c r="GFV557" s="156"/>
      <c r="GFW557" s="156"/>
      <c r="GFX557" s="156"/>
      <c r="GFY557" s="156"/>
      <c r="GFZ557" s="156"/>
      <c r="GGA557" s="156"/>
      <c r="GGB557" s="156"/>
      <c r="GGC557" s="156"/>
      <c r="GGD557" s="156"/>
      <c r="GGE557" s="156"/>
      <c r="GGF557" s="156"/>
      <c r="GGG557" s="156"/>
      <c r="GGH557" s="156"/>
      <c r="GGI557" s="156"/>
      <c r="GGJ557" s="156"/>
      <c r="GGK557" s="156"/>
      <c r="GGL557" s="156"/>
      <c r="GGM557" s="156"/>
      <c r="GGN557" s="156"/>
      <c r="GGO557" s="156"/>
      <c r="GGP557" s="156"/>
      <c r="GGQ557" s="156"/>
      <c r="GGR557" s="156"/>
      <c r="GGS557" s="156"/>
      <c r="GGT557" s="156"/>
      <c r="GGU557" s="156"/>
      <c r="GGV557" s="156"/>
      <c r="GGW557" s="156"/>
      <c r="GGX557" s="156"/>
      <c r="GGY557" s="156"/>
      <c r="GGZ557" s="156"/>
      <c r="GHA557" s="156"/>
      <c r="GHB557" s="156"/>
      <c r="GHC557" s="156"/>
      <c r="GHD557" s="156"/>
      <c r="GHE557" s="156"/>
      <c r="GHF557" s="156"/>
      <c r="GHG557" s="156"/>
      <c r="GHH557" s="156"/>
      <c r="GHI557" s="156"/>
      <c r="GHJ557" s="156"/>
      <c r="GHK557" s="156"/>
      <c r="GHL557" s="156"/>
      <c r="GHM557" s="156"/>
      <c r="GHN557" s="156"/>
      <c r="GHO557" s="156"/>
      <c r="GHP557" s="156"/>
      <c r="GHQ557" s="156"/>
      <c r="GHR557" s="156"/>
      <c r="GHS557" s="156"/>
      <c r="GHT557" s="156"/>
      <c r="GHU557" s="156"/>
      <c r="GHV557" s="156"/>
      <c r="GHW557" s="156"/>
      <c r="GHX557" s="156"/>
      <c r="GHY557" s="156"/>
      <c r="GHZ557" s="156"/>
      <c r="GIA557" s="156"/>
      <c r="GIB557" s="156"/>
      <c r="GIC557" s="156"/>
      <c r="GID557" s="156"/>
      <c r="GIE557" s="156"/>
      <c r="GIF557" s="156"/>
      <c r="GIG557" s="156"/>
      <c r="GIH557" s="156"/>
      <c r="GII557" s="156"/>
      <c r="GIJ557" s="156"/>
      <c r="GIK557" s="156"/>
      <c r="GIL557" s="156"/>
      <c r="GIM557" s="156"/>
      <c r="GIN557" s="156"/>
      <c r="GIO557" s="156"/>
      <c r="GIP557" s="156"/>
      <c r="GIQ557" s="156"/>
      <c r="GIR557" s="156"/>
      <c r="GIS557" s="156"/>
      <c r="GIT557" s="156"/>
      <c r="GIU557" s="156"/>
      <c r="GIV557" s="156"/>
      <c r="GIW557" s="156"/>
      <c r="GIX557" s="156"/>
      <c r="GIY557" s="156"/>
      <c r="GIZ557" s="156"/>
      <c r="GJA557" s="156"/>
      <c r="GJB557" s="156"/>
      <c r="GJC557" s="156"/>
      <c r="GJD557" s="156"/>
      <c r="GJE557" s="156"/>
      <c r="GJF557" s="156"/>
      <c r="GJG557" s="156"/>
      <c r="GJH557" s="156"/>
      <c r="GJI557" s="156"/>
      <c r="GJJ557" s="156"/>
      <c r="GJK557" s="156"/>
      <c r="GJL557" s="156"/>
      <c r="GJM557" s="156"/>
      <c r="GJN557" s="156"/>
      <c r="GJO557" s="156"/>
      <c r="GJP557" s="156"/>
      <c r="GJQ557" s="156"/>
      <c r="GJR557" s="156"/>
      <c r="GJS557" s="156"/>
      <c r="GJT557" s="156"/>
      <c r="GJU557" s="156"/>
      <c r="GJV557" s="156"/>
      <c r="GJW557" s="156"/>
      <c r="GJX557" s="156"/>
      <c r="GJY557" s="156"/>
      <c r="GJZ557" s="156"/>
      <c r="GKA557" s="156"/>
      <c r="GKB557" s="156"/>
      <c r="GKC557" s="156"/>
      <c r="GKD557" s="156"/>
      <c r="GKE557" s="156"/>
      <c r="GKF557" s="156"/>
      <c r="GKG557" s="156"/>
      <c r="GKH557" s="156"/>
      <c r="GKI557" s="156"/>
      <c r="GKJ557" s="156"/>
      <c r="GKK557" s="156"/>
      <c r="GKL557" s="156"/>
      <c r="GKM557" s="156"/>
      <c r="GKN557" s="156"/>
      <c r="GKO557" s="156"/>
      <c r="GKP557" s="156"/>
      <c r="GKQ557" s="156"/>
      <c r="GKR557" s="156"/>
      <c r="GKS557" s="156"/>
      <c r="GKT557" s="156"/>
      <c r="GKU557" s="156"/>
      <c r="GKV557" s="156"/>
      <c r="GKW557" s="156"/>
      <c r="GKX557" s="156"/>
      <c r="GKY557" s="156"/>
      <c r="GKZ557" s="156"/>
      <c r="GLA557" s="156"/>
      <c r="GLB557" s="156"/>
      <c r="GLC557" s="156"/>
      <c r="GLD557" s="156"/>
      <c r="GLE557" s="156"/>
      <c r="GLF557" s="156"/>
      <c r="GLG557" s="156"/>
      <c r="GLH557" s="156"/>
      <c r="GLI557" s="156"/>
      <c r="GLJ557" s="156"/>
      <c r="GLK557" s="156"/>
      <c r="GLL557" s="156"/>
      <c r="GLM557" s="156"/>
      <c r="GLN557" s="156"/>
      <c r="GLO557" s="156"/>
      <c r="GLP557" s="156"/>
      <c r="GLQ557" s="156"/>
      <c r="GLR557" s="156"/>
      <c r="GLS557" s="156"/>
      <c r="GLT557" s="156"/>
      <c r="GLU557" s="156"/>
      <c r="GLV557" s="156"/>
      <c r="GLW557" s="156"/>
      <c r="GLX557" s="156"/>
      <c r="GLY557" s="156"/>
      <c r="GLZ557" s="156"/>
      <c r="GMA557" s="156"/>
      <c r="GMB557" s="156"/>
      <c r="GMC557" s="156"/>
      <c r="GMD557" s="156"/>
      <c r="GME557" s="156"/>
      <c r="GMF557" s="156"/>
      <c r="GMG557" s="156"/>
      <c r="GMH557" s="156"/>
      <c r="GMI557" s="156"/>
      <c r="GMJ557" s="156"/>
      <c r="GMK557" s="156"/>
      <c r="GML557" s="156"/>
      <c r="GMM557" s="156"/>
      <c r="GMN557" s="156"/>
      <c r="GMO557" s="156"/>
      <c r="GMP557" s="156"/>
      <c r="GMQ557" s="156"/>
      <c r="GMR557" s="156"/>
      <c r="GMS557" s="156"/>
      <c r="GMT557" s="156"/>
      <c r="GMU557" s="156"/>
      <c r="GMV557" s="156"/>
      <c r="GMW557" s="156"/>
      <c r="GMX557" s="156"/>
      <c r="GMY557" s="156"/>
      <c r="GMZ557" s="156"/>
      <c r="GNA557" s="156"/>
      <c r="GNB557" s="156"/>
      <c r="GNC557" s="156"/>
      <c r="GND557" s="156"/>
      <c r="GNE557" s="156"/>
      <c r="GNF557" s="156"/>
      <c r="GNG557" s="156"/>
      <c r="GNH557" s="156"/>
      <c r="GNI557" s="156"/>
      <c r="GNJ557" s="156"/>
      <c r="GNK557" s="156"/>
      <c r="GNL557" s="156"/>
      <c r="GNM557" s="156"/>
      <c r="GNN557" s="156"/>
      <c r="GNO557" s="156"/>
      <c r="GNP557" s="156"/>
      <c r="GNQ557" s="156"/>
      <c r="GNR557" s="156"/>
      <c r="GNS557" s="156"/>
      <c r="GNT557" s="156"/>
      <c r="GNU557" s="156"/>
      <c r="GNV557" s="156"/>
      <c r="GNW557" s="156"/>
      <c r="GNX557" s="156"/>
      <c r="GNY557" s="156"/>
      <c r="GNZ557" s="156"/>
      <c r="GOA557" s="156"/>
      <c r="GOB557" s="156"/>
      <c r="GOC557" s="156"/>
      <c r="GOD557" s="156"/>
      <c r="GOE557" s="156"/>
      <c r="GOF557" s="156"/>
      <c r="GOG557" s="156"/>
      <c r="GOH557" s="156"/>
      <c r="GOI557" s="156"/>
      <c r="GOJ557" s="156"/>
      <c r="GOK557" s="156"/>
      <c r="GOL557" s="156"/>
      <c r="GOM557" s="156"/>
      <c r="GON557" s="156"/>
      <c r="GOO557" s="156"/>
      <c r="GOP557" s="156"/>
      <c r="GOQ557" s="156"/>
      <c r="GOR557" s="156"/>
      <c r="GOS557" s="156"/>
      <c r="GOT557" s="156"/>
      <c r="GOU557" s="156"/>
      <c r="GOV557" s="156"/>
      <c r="GOW557" s="156"/>
      <c r="GOX557" s="156"/>
      <c r="GOY557" s="156"/>
      <c r="GOZ557" s="156"/>
      <c r="GPA557" s="156"/>
      <c r="GPB557" s="156"/>
      <c r="GPC557" s="156"/>
      <c r="GPD557" s="156"/>
      <c r="GPE557" s="156"/>
      <c r="GPF557" s="156"/>
      <c r="GPG557" s="156"/>
      <c r="GPH557" s="156"/>
      <c r="GPI557" s="156"/>
      <c r="GPJ557" s="156"/>
      <c r="GPK557" s="156"/>
      <c r="GPL557" s="156"/>
      <c r="GPM557" s="156"/>
      <c r="GPN557" s="156"/>
      <c r="GPO557" s="156"/>
      <c r="GPP557" s="156"/>
      <c r="GPQ557" s="156"/>
      <c r="GPR557" s="156"/>
      <c r="GPS557" s="156"/>
      <c r="GPT557" s="156"/>
      <c r="GPU557" s="156"/>
      <c r="GPV557" s="156"/>
      <c r="GPW557" s="156"/>
      <c r="GPX557" s="156"/>
      <c r="GPY557" s="156"/>
      <c r="GPZ557" s="156"/>
      <c r="GQA557" s="156"/>
      <c r="GQB557" s="156"/>
      <c r="GQC557" s="156"/>
      <c r="GQD557" s="156"/>
      <c r="GQE557" s="156"/>
      <c r="GQF557" s="156"/>
      <c r="GQG557" s="156"/>
      <c r="GQH557" s="156"/>
      <c r="GQI557" s="156"/>
      <c r="GQJ557" s="156"/>
      <c r="GQK557" s="156"/>
      <c r="GQL557" s="156"/>
      <c r="GQM557" s="156"/>
      <c r="GQN557" s="156"/>
      <c r="GQO557" s="156"/>
      <c r="GQP557" s="156"/>
      <c r="GQQ557" s="156"/>
      <c r="GQR557" s="156"/>
      <c r="GQS557" s="156"/>
      <c r="GQT557" s="156"/>
      <c r="GQU557" s="156"/>
      <c r="GQV557" s="156"/>
      <c r="GQW557" s="156"/>
      <c r="GQX557" s="156"/>
      <c r="GQY557" s="156"/>
      <c r="GQZ557" s="156"/>
      <c r="GRA557" s="156"/>
      <c r="GRB557" s="156"/>
      <c r="GRC557" s="156"/>
      <c r="GRD557" s="156"/>
      <c r="GRE557" s="156"/>
      <c r="GRF557" s="156"/>
      <c r="GRG557" s="156"/>
      <c r="GRH557" s="156"/>
      <c r="GRI557" s="156"/>
      <c r="GRJ557" s="156"/>
      <c r="GRK557" s="156"/>
      <c r="GRL557" s="156"/>
      <c r="GRM557" s="156"/>
      <c r="GRN557" s="156"/>
      <c r="GRO557" s="156"/>
      <c r="GRP557" s="156"/>
      <c r="GRQ557" s="156"/>
      <c r="GRR557" s="156"/>
      <c r="GRS557" s="156"/>
      <c r="GRT557" s="156"/>
      <c r="GRU557" s="156"/>
      <c r="GRV557" s="156"/>
      <c r="GRW557" s="156"/>
      <c r="GRX557" s="156"/>
      <c r="GRY557" s="156"/>
      <c r="GRZ557" s="156"/>
      <c r="GSA557" s="156"/>
      <c r="GSB557" s="156"/>
      <c r="GSC557" s="156"/>
      <c r="GSD557" s="156"/>
      <c r="GSE557" s="156"/>
      <c r="GSF557" s="156"/>
      <c r="GSG557" s="156"/>
      <c r="GSH557" s="156"/>
      <c r="GSI557" s="156"/>
      <c r="GSJ557" s="156"/>
      <c r="GSK557" s="156"/>
      <c r="GSL557" s="156"/>
      <c r="GSM557" s="156"/>
      <c r="GSN557" s="156"/>
      <c r="GSO557" s="156"/>
      <c r="GSP557" s="156"/>
      <c r="GSQ557" s="156"/>
      <c r="GSR557" s="156"/>
      <c r="GSS557" s="156"/>
      <c r="GST557" s="156"/>
      <c r="GSU557" s="156"/>
      <c r="GSV557" s="156"/>
      <c r="GSW557" s="156"/>
      <c r="GSX557" s="156"/>
      <c r="GSY557" s="156"/>
      <c r="GSZ557" s="156"/>
      <c r="GTA557" s="156"/>
      <c r="GTB557" s="156"/>
      <c r="GTC557" s="156"/>
      <c r="GTD557" s="156"/>
      <c r="GTE557" s="156"/>
      <c r="GTF557" s="156"/>
      <c r="GTG557" s="156"/>
      <c r="GTH557" s="156"/>
      <c r="GTI557" s="156"/>
      <c r="GTJ557" s="156"/>
      <c r="GTK557" s="156"/>
      <c r="GTL557" s="156"/>
      <c r="GTM557" s="156"/>
      <c r="GTN557" s="156"/>
      <c r="GTO557" s="156"/>
      <c r="GTP557" s="156"/>
      <c r="GTQ557" s="156"/>
      <c r="GTR557" s="156"/>
      <c r="GTS557" s="156"/>
      <c r="GTT557" s="156"/>
      <c r="GTU557" s="156"/>
      <c r="GTV557" s="156"/>
      <c r="GTW557" s="156"/>
      <c r="GTX557" s="156"/>
      <c r="GTY557" s="156"/>
      <c r="GTZ557" s="156"/>
      <c r="GUA557" s="156"/>
      <c r="GUB557" s="156"/>
      <c r="GUC557" s="156"/>
      <c r="GUD557" s="156"/>
      <c r="GUE557" s="156"/>
      <c r="GUF557" s="156"/>
      <c r="GUG557" s="156"/>
      <c r="GUH557" s="156"/>
      <c r="GUI557" s="156"/>
      <c r="GUJ557" s="156"/>
      <c r="GUK557" s="156"/>
      <c r="GUL557" s="156"/>
      <c r="GUM557" s="156"/>
      <c r="GUN557" s="156"/>
      <c r="GUO557" s="156"/>
      <c r="GUP557" s="156"/>
      <c r="GUQ557" s="156"/>
      <c r="GUR557" s="156"/>
      <c r="GUS557" s="156"/>
      <c r="GUT557" s="156"/>
      <c r="GUU557" s="156"/>
      <c r="GUV557" s="156"/>
      <c r="GUW557" s="156"/>
      <c r="GUX557" s="156"/>
      <c r="GUY557" s="156"/>
      <c r="GUZ557" s="156"/>
      <c r="GVA557" s="156"/>
      <c r="GVB557" s="156"/>
      <c r="GVC557" s="156"/>
      <c r="GVD557" s="156"/>
      <c r="GVE557" s="156"/>
      <c r="GVF557" s="156"/>
      <c r="GVG557" s="156"/>
      <c r="GVH557" s="156"/>
      <c r="GVI557" s="156"/>
      <c r="GVJ557" s="156"/>
      <c r="GVK557" s="156"/>
      <c r="GVL557" s="156"/>
      <c r="GVM557" s="156"/>
      <c r="GVN557" s="156"/>
      <c r="GVO557" s="156"/>
      <c r="GVP557" s="156"/>
      <c r="GVQ557" s="156"/>
      <c r="GVR557" s="156"/>
      <c r="GVS557" s="156"/>
      <c r="GVT557" s="156"/>
      <c r="GVU557" s="156"/>
      <c r="GVV557" s="156"/>
      <c r="GVW557" s="156"/>
      <c r="GVX557" s="156"/>
      <c r="GVY557" s="156"/>
      <c r="GVZ557" s="156"/>
      <c r="GWA557" s="156"/>
      <c r="GWB557" s="156"/>
      <c r="GWC557" s="156"/>
      <c r="GWD557" s="156"/>
      <c r="GWE557" s="156"/>
      <c r="GWF557" s="156"/>
      <c r="GWG557" s="156"/>
      <c r="GWH557" s="156"/>
      <c r="GWI557" s="156"/>
      <c r="GWJ557" s="156"/>
      <c r="GWK557" s="156"/>
      <c r="GWL557" s="156"/>
      <c r="GWM557" s="156"/>
      <c r="GWN557" s="156"/>
      <c r="GWO557" s="156"/>
      <c r="GWP557" s="156"/>
      <c r="GWQ557" s="156"/>
      <c r="GWR557" s="156"/>
      <c r="GWS557" s="156"/>
      <c r="GWT557" s="156"/>
      <c r="GWU557" s="156"/>
      <c r="GWV557" s="156"/>
      <c r="GWW557" s="156"/>
      <c r="GWX557" s="156"/>
      <c r="GWY557" s="156"/>
      <c r="GWZ557" s="156"/>
      <c r="GXA557" s="156"/>
      <c r="GXB557" s="156"/>
      <c r="GXC557" s="156"/>
      <c r="GXD557" s="156"/>
      <c r="GXE557" s="156"/>
      <c r="GXF557" s="156"/>
      <c r="GXG557" s="156"/>
      <c r="GXH557" s="156"/>
      <c r="GXI557" s="156"/>
      <c r="GXJ557" s="156"/>
      <c r="GXK557" s="156"/>
      <c r="GXL557" s="156"/>
      <c r="GXM557" s="156"/>
      <c r="GXN557" s="156"/>
      <c r="GXO557" s="156"/>
      <c r="GXP557" s="156"/>
      <c r="GXQ557" s="156"/>
      <c r="GXR557" s="156"/>
      <c r="GXS557" s="156"/>
      <c r="GXT557" s="156"/>
      <c r="GXU557" s="156"/>
      <c r="GXV557" s="156"/>
      <c r="GXW557" s="156"/>
      <c r="GXX557" s="156"/>
      <c r="GXY557" s="156"/>
      <c r="GXZ557" s="156"/>
      <c r="GYA557" s="156"/>
      <c r="GYB557" s="156"/>
      <c r="GYC557" s="156"/>
      <c r="GYD557" s="156"/>
      <c r="GYE557" s="156"/>
      <c r="GYF557" s="156"/>
      <c r="GYG557" s="156"/>
      <c r="GYH557" s="156"/>
      <c r="GYI557" s="156"/>
      <c r="GYJ557" s="156"/>
      <c r="GYK557" s="156"/>
      <c r="GYL557" s="156"/>
      <c r="GYM557" s="156"/>
      <c r="GYN557" s="156"/>
      <c r="GYO557" s="156"/>
      <c r="GYP557" s="156"/>
      <c r="GYQ557" s="156"/>
      <c r="GYR557" s="156"/>
      <c r="GYS557" s="156"/>
      <c r="GYT557" s="156"/>
      <c r="GYU557" s="156"/>
      <c r="GYV557" s="156"/>
      <c r="GYW557" s="156"/>
      <c r="GYX557" s="156"/>
      <c r="GYY557" s="156"/>
      <c r="GYZ557" s="156"/>
      <c r="GZA557" s="156"/>
      <c r="GZB557" s="156"/>
      <c r="GZC557" s="156"/>
      <c r="GZD557" s="156"/>
      <c r="GZE557" s="156"/>
      <c r="GZF557" s="156"/>
      <c r="GZG557" s="156"/>
      <c r="GZH557" s="156"/>
      <c r="GZI557" s="156"/>
      <c r="GZJ557" s="156"/>
      <c r="GZK557" s="156"/>
      <c r="GZL557" s="156"/>
      <c r="GZM557" s="156"/>
      <c r="GZN557" s="156"/>
      <c r="GZO557" s="156"/>
      <c r="GZP557" s="156"/>
      <c r="GZQ557" s="156"/>
      <c r="GZR557" s="156"/>
      <c r="GZS557" s="156"/>
      <c r="GZT557" s="156"/>
      <c r="GZU557" s="156"/>
      <c r="GZV557" s="156"/>
      <c r="GZW557" s="156"/>
      <c r="GZX557" s="156"/>
      <c r="GZY557" s="156"/>
      <c r="GZZ557" s="156"/>
      <c r="HAA557" s="156"/>
      <c r="HAB557" s="156"/>
      <c r="HAC557" s="156"/>
      <c r="HAD557" s="156"/>
      <c r="HAE557" s="156"/>
      <c r="HAF557" s="156"/>
      <c r="HAG557" s="156"/>
      <c r="HAH557" s="156"/>
      <c r="HAI557" s="156"/>
      <c r="HAJ557" s="156"/>
      <c r="HAK557" s="156"/>
      <c r="HAL557" s="156"/>
      <c r="HAM557" s="156"/>
      <c r="HAN557" s="156"/>
      <c r="HAO557" s="156"/>
      <c r="HAP557" s="156"/>
      <c r="HAQ557" s="156"/>
      <c r="HAR557" s="156"/>
      <c r="HAS557" s="156"/>
      <c r="HAT557" s="156"/>
      <c r="HAU557" s="156"/>
      <c r="HAV557" s="156"/>
      <c r="HAW557" s="156"/>
      <c r="HAX557" s="156"/>
      <c r="HAY557" s="156"/>
      <c r="HAZ557" s="156"/>
      <c r="HBA557" s="156"/>
      <c r="HBB557" s="156"/>
      <c r="HBC557" s="156"/>
      <c r="HBD557" s="156"/>
      <c r="HBE557" s="156"/>
      <c r="HBF557" s="156"/>
      <c r="HBG557" s="156"/>
      <c r="HBH557" s="156"/>
      <c r="HBI557" s="156"/>
      <c r="HBJ557" s="156"/>
      <c r="HBK557" s="156"/>
      <c r="HBL557" s="156"/>
      <c r="HBM557" s="156"/>
      <c r="HBN557" s="156"/>
      <c r="HBO557" s="156"/>
      <c r="HBP557" s="156"/>
      <c r="HBQ557" s="156"/>
      <c r="HBR557" s="156"/>
      <c r="HBS557" s="156"/>
      <c r="HBT557" s="156"/>
      <c r="HBU557" s="156"/>
      <c r="HBV557" s="156"/>
      <c r="HBW557" s="156"/>
      <c r="HBX557" s="156"/>
      <c r="HBY557" s="156"/>
      <c r="HBZ557" s="156"/>
      <c r="HCA557" s="156"/>
      <c r="HCB557" s="156"/>
      <c r="HCC557" s="156"/>
      <c r="HCD557" s="156"/>
      <c r="HCE557" s="156"/>
      <c r="HCF557" s="156"/>
      <c r="HCG557" s="156"/>
      <c r="HCH557" s="156"/>
      <c r="HCI557" s="156"/>
      <c r="HCJ557" s="156"/>
      <c r="HCK557" s="156"/>
      <c r="HCL557" s="156"/>
      <c r="HCM557" s="156"/>
      <c r="HCN557" s="156"/>
      <c r="HCO557" s="156"/>
      <c r="HCP557" s="156"/>
      <c r="HCQ557" s="156"/>
      <c r="HCR557" s="156"/>
      <c r="HCS557" s="156"/>
      <c r="HCT557" s="156"/>
      <c r="HCU557" s="156"/>
      <c r="HCV557" s="156"/>
      <c r="HCW557" s="156"/>
      <c r="HCX557" s="156"/>
      <c r="HCY557" s="156"/>
      <c r="HCZ557" s="156"/>
      <c r="HDA557" s="156"/>
      <c r="HDB557" s="156"/>
      <c r="HDC557" s="156"/>
      <c r="HDD557" s="156"/>
      <c r="HDE557" s="156"/>
      <c r="HDF557" s="156"/>
      <c r="HDG557" s="156"/>
      <c r="HDH557" s="156"/>
      <c r="HDI557" s="156"/>
      <c r="HDJ557" s="156"/>
      <c r="HDK557" s="156"/>
      <c r="HDL557" s="156"/>
      <c r="HDM557" s="156"/>
      <c r="HDN557" s="156"/>
      <c r="HDO557" s="156"/>
      <c r="HDP557" s="156"/>
      <c r="HDQ557" s="156"/>
      <c r="HDR557" s="156"/>
      <c r="HDS557" s="156"/>
      <c r="HDT557" s="156"/>
      <c r="HDU557" s="156"/>
      <c r="HDV557" s="156"/>
      <c r="HDW557" s="156"/>
      <c r="HDX557" s="156"/>
      <c r="HDY557" s="156"/>
      <c r="HDZ557" s="156"/>
      <c r="HEA557" s="156"/>
      <c r="HEB557" s="156"/>
      <c r="HEC557" s="156"/>
      <c r="HED557" s="156"/>
      <c r="HEE557" s="156"/>
      <c r="HEF557" s="156"/>
      <c r="HEG557" s="156"/>
      <c r="HEH557" s="156"/>
      <c r="HEI557" s="156"/>
      <c r="HEJ557" s="156"/>
      <c r="HEK557" s="156"/>
      <c r="HEL557" s="156"/>
      <c r="HEM557" s="156"/>
      <c r="HEN557" s="156"/>
      <c r="HEO557" s="156"/>
      <c r="HEP557" s="156"/>
      <c r="HEQ557" s="156"/>
      <c r="HER557" s="156"/>
      <c r="HES557" s="156"/>
      <c r="HET557" s="156"/>
      <c r="HEU557" s="156"/>
      <c r="HEV557" s="156"/>
      <c r="HEW557" s="156"/>
      <c r="HEX557" s="156"/>
      <c r="HEY557" s="156"/>
      <c r="HEZ557" s="156"/>
      <c r="HFA557" s="156"/>
      <c r="HFB557" s="156"/>
      <c r="HFC557" s="156"/>
      <c r="HFD557" s="156"/>
      <c r="HFE557" s="156"/>
      <c r="HFF557" s="156"/>
      <c r="HFG557" s="156"/>
      <c r="HFH557" s="156"/>
      <c r="HFI557" s="156"/>
      <c r="HFJ557" s="156"/>
      <c r="HFK557" s="156"/>
      <c r="HFL557" s="156"/>
      <c r="HFM557" s="156"/>
      <c r="HFN557" s="156"/>
      <c r="HFO557" s="156"/>
      <c r="HFP557" s="156"/>
      <c r="HFQ557" s="156"/>
      <c r="HFR557" s="156"/>
      <c r="HFS557" s="156"/>
      <c r="HFT557" s="156"/>
      <c r="HFU557" s="156"/>
      <c r="HFV557" s="156"/>
      <c r="HFW557" s="156"/>
      <c r="HFX557" s="156"/>
      <c r="HFY557" s="156"/>
      <c r="HFZ557" s="156"/>
      <c r="HGA557" s="156"/>
      <c r="HGB557" s="156"/>
      <c r="HGC557" s="156"/>
      <c r="HGD557" s="156"/>
      <c r="HGE557" s="156"/>
      <c r="HGF557" s="156"/>
      <c r="HGG557" s="156"/>
      <c r="HGH557" s="156"/>
      <c r="HGI557" s="156"/>
      <c r="HGJ557" s="156"/>
      <c r="HGK557" s="156"/>
      <c r="HGL557" s="156"/>
      <c r="HGM557" s="156"/>
      <c r="HGN557" s="156"/>
      <c r="HGO557" s="156"/>
      <c r="HGP557" s="156"/>
      <c r="HGQ557" s="156"/>
      <c r="HGR557" s="156"/>
      <c r="HGS557" s="156"/>
      <c r="HGT557" s="156"/>
      <c r="HGU557" s="156"/>
      <c r="HGV557" s="156"/>
      <c r="HGW557" s="156"/>
      <c r="HGX557" s="156"/>
      <c r="HGY557" s="156"/>
      <c r="HGZ557" s="156"/>
      <c r="HHA557" s="156"/>
      <c r="HHB557" s="156"/>
      <c r="HHC557" s="156"/>
      <c r="HHD557" s="156"/>
      <c r="HHE557" s="156"/>
      <c r="HHF557" s="156"/>
      <c r="HHG557" s="156"/>
      <c r="HHH557" s="156"/>
      <c r="HHI557" s="156"/>
      <c r="HHJ557" s="156"/>
      <c r="HHK557" s="156"/>
      <c r="HHL557" s="156"/>
      <c r="HHM557" s="156"/>
      <c r="HHN557" s="156"/>
      <c r="HHO557" s="156"/>
      <c r="HHP557" s="156"/>
      <c r="HHQ557" s="156"/>
      <c r="HHR557" s="156"/>
      <c r="HHS557" s="156"/>
      <c r="HHT557" s="156"/>
      <c r="HHU557" s="156"/>
      <c r="HHV557" s="156"/>
      <c r="HHW557" s="156"/>
      <c r="HHX557" s="156"/>
      <c r="HHY557" s="156"/>
      <c r="HHZ557" s="156"/>
      <c r="HIA557" s="156"/>
      <c r="HIB557" s="156"/>
      <c r="HIC557" s="156"/>
      <c r="HID557" s="156"/>
      <c r="HIE557" s="156"/>
      <c r="HIF557" s="156"/>
      <c r="HIG557" s="156"/>
      <c r="HIH557" s="156"/>
      <c r="HII557" s="156"/>
      <c r="HIJ557" s="156"/>
      <c r="HIK557" s="156"/>
      <c r="HIL557" s="156"/>
      <c r="HIM557" s="156"/>
      <c r="HIN557" s="156"/>
      <c r="HIO557" s="156"/>
      <c r="HIP557" s="156"/>
      <c r="HIQ557" s="156"/>
      <c r="HIR557" s="156"/>
      <c r="HIS557" s="156"/>
      <c r="HIT557" s="156"/>
      <c r="HIU557" s="156"/>
      <c r="HIV557" s="156"/>
      <c r="HIW557" s="156"/>
      <c r="HIX557" s="156"/>
      <c r="HIY557" s="156"/>
      <c r="HIZ557" s="156"/>
      <c r="HJA557" s="156"/>
      <c r="HJB557" s="156"/>
      <c r="HJC557" s="156"/>
      <c r="HJD557" s="156"/>
      <c r="HJE557" s="156"/>
      <c r="HJF557" s="156"/>
      <c r="HJG557" s="156"/>
      <c r="HJH557" s="156"/>
      <c r="HJI557" s="156"/>
      <c r="HJJ557" s="156"/>
      <c r="HJK557" s="156"/>
      <c r="HJL557" s="156"/>
      <c r="HJM557" s="156"/>
      <c r="HJN557" s="156"/>
      <c r="HJO557" s="156"/>
      <c r="HJP557" s="156"/>
      <c r="HJQ557" s="156"/>
      <c r="HJR557" s="156"/>
      <c r="HJS557" s="156"/>
      <c r="HJT557" s="156"/>
      <c r="HJU557" s="156"/>
      <c r="HJV557" s="156"/>
      <c r="HJW557" s="156"/>
      <c r="HJX557" s="156"/>
      <c r="HJY557" s="156"/>
      <c r="HJZ557" s="156"/>
      <c r="HKA557" s="156"/>
      <c r="HKB557" s="156"/>
      <c r="HKC557" s="156"/>
      <c r="HKD557" s="156"/>
      <c r="HKE557" s="156"/>
      <c r="HKF557" s="156"/>
      <c r="HKG557" s="156"/>
      <c r="HKH557" s="156"/>
      <c r="HKI557" s="156"/>
      <c r="HKJ557" s="156"/>
      <c r="HKK557" s="156"/>
      <c r="HKL557" s="156"/>
      <c r="HKM557" s="156"/>
      <c r="HKN557" s="156"/>
      <c r="HKO557" s="156"/>
      <c r="HKP557" s="156"/>
      <c r="HKQ557" s="156"/>
      <c r="HKR557" s="156"/>
      <c r="HKS557" s="156"/>
      <c r="HKT557" s="156"/>
      <c r="HKU557" s="156"/>
      <c r="HKV557" s="156"/>
      <c r="HKW557" s="156"/>
      <c r="HKX557" s="156"/>
      <c r="HKY557" s="156"/>
      <c r="HKZ557" s="156"/>
      <c r="HLA557" s="156"/>
      <c r="HLB557" s="156"/>
      <c r="HLC557" s="156"/>
      <c r="HLD557" s="156"/>
      <c r="HLE557" s="156"/>
      <c r="HLF557" s="156"/>
      <c r="HLG557" s="156"/>
      <c r="HLH557" s="156"/>
      <c r="HLI557" s="156"/>
      <c r="HLJ557" s="156"/>
      <c r="HLK557" s="156"/>
      <c r="HLL557" s="156"/>
      <c r="HLM557" s="156"/>
      <c r="HLN557" s="156"/>
      <c r="HLO557" s="156"/>
      <c r="HLP557" s="156"/>
      <c r="HLQ557" s="156"/>
      <c r="HLR557" s="156"/>
      <c r="HLS557" s="156"/>
      <c r="HLT557" s="156"/>
      <c r="HLU557" s="156"/>
      <c r="HLV557" s="156"/>
      <c r="HLW557" s="156"/>
      <c r="HLX557" s="156"/>
      <c r="HLY557" s="156"/>
      <c r="HLZ557" s="156"/>
      <c r="HMA557" s="156"/>
      <c r="HMB557" s="156"/>
      <c r="HMC557" s="156"/>
      <c r="HMD557" s="156"/>
      <c r="HME557" s="156"/>
      <c r="HMF557" s="156"/>
      <c r="HMG557" s="156"/>
      <c r="HMH557" s="156"/>
      <c r="HMI557" s="156"/>
      <c r="HMJ557" s="156"/>
      <c r="HMK557" s="156"/>
      <c r="HML557" s="156"/>
      <c r="HMM557" s="156"/>
      <c r="HMN557" s="156"/>
      <c r="HMO557" s="156"/>
      <c r="HMP557" s="156"/>
      <c r="HMQ557" s="156"/>
      <c r="HMR557" s="156"/>
      <c r="HMS557" s="156"/>
      <c r="HMT557" s="156"/>
      <c r="HMU557" s="156"/>
      <c r="HMV557" s="156"/>
      <c r="HMW557" s="156"/>
      <c r="HMX557" s="156"/>
      <c r="HMY557" s="156"/>
      <c r="HMZ557" s="156"/>
      <c r="HNA557" s="156"/>
      <c r="HNB557" s="156"/>
      <c r="HNC557" s="156"/>
      <c r="HND557" s="156"/>
      <c r="HNE557" s="156"/>
      <c r="HNF557" s="156"/>
      <c r="HNG557" s="156"/>
      <c r="HNH557" s="156"/>
      <c r="HNI557" s="156"/>
      <c r="HNJ557" s="156"/>
      <c r="HNK557" s="156"/>
      <c r="HNL557" s="156"/>
      <c r="HNM557" s="156"/>
      <c r="HNN557" s="156"/>
      <c r="HNO557" s="156"/>
      <c r="HNP557" s="156"/>
      <c r="HNQ557" s="156"/>
      <c r="HNR557" s="156"/>
      <c r="HNS557" s="156"/>
      <c r="HNT557" s="156"/>
      <c r="HNU557" s="156"/>
      <c r="HNV557" s="156"/>
      <c r="HNW557" s="156"/>
      <c r="HNX557" s="156"/>
      <c r="HNY557" s="156"/>
      <c r="HNZ557" s="156"/>
      <c r="HOA557" s="156"/>
      <c r="HOB557" s="156"/>
      <c r="HOC557" s="156"/>
      <c r="HOD557" s="156"/>
      <c r="HOE557" s="156"/>
      <c r="HOF557" s="156"/>
      <c r="HOG557" s="156"/>
      <c r="HOH557" s="156"/>
      <c r="HOI557" s="156"/>
      <c r="HOJ557" s="156"/>
      <c r="HOK557" s="156"/>
      <c r="HOL557" s="156"/>
      <c r="HOM557" s="156"/>
      <c r="HON557" s="156"/>
      <c r="HOO557" s="156"/>
      <c r="HOP557" s="156"/>
      <c r="HOQ557" s="156"/>
      <c r="HOR557" s="156"/>
      <c r="HOS557" s="156"/>
      <c r="HOT557" s="156"/>
      <c r="HOU557" s="156"/>
      <c r="HOV557" s="156"/>
      <c r="HOW557" s="156"/>
      <c r="HOX557" s="156"/>
      <c r="HOY557" s="156"/>
      <c r="HOZ557" s="156"/>
      <c r="HPA557" s="156"/>
      <c r="HPB557" s="156"/>
      <c r="HPC557" s="156"/>
      <c r="HPD557" s="156"/>
      <c r="HPE557" s="156"/>
      <c r="HPF557" s="156"/>
      <c r="HPG557" s="156"/>
      <c r="HPH557" s="156"/>
      <c r="HPI557" s="156"/>
      <c r="HPJ557" s="156"/>
      <c r="HPK557" s="156"/>
      <c r="HPL557" s="156"/>
      <c r="HPM557" s="156"/>
      <c r="HPN557" s="156"/>
      <c r="HPO557" s="156"/>
      <c r="HPP557" s="156"/>
      <c r="HPQ557" s="156"/>
      <c r="HPR557" s="156"/>
      <c r="HPS557" s="156"/>
      <c r="HPT557" s="156"/>
      <c r="HPU557" s="156"/>
      <c r="HPV557" s="156"/>
      <c r="HPW557" s="156"/>
      <c r="HPX557" s="156"/>
      <c r="HPY557" s="156"/>
      <c r="HPZ557" s="156"/>
      <c r="HQA557" s="156"/>
      <c r="HQB557" s="156"/>
      <c r="HQC557" s="156"/>
      <c r="HQD557" s="156"/>
      <c r="HQE557" s="156"/>
      <c r="HQF557" s="156"/>
      <c r="HQG557" s="156"/>
      <c r="HQH557" s="156"/>
      <c r="HQI557" s="156"/>
      <c r="HQJ557" s="156"/>
      <c r="HQK557" s="156"/>
      <c r="HQL557" s="156"/>
      <c r="HQM557" s="156"/>
      <c r="HQN557" s="156"/>
      <c r="HQO557" s="156"/>
      <c r="HQP557" s="156"/>
      <c r="HQQ557" s="156"/>
      <c r="HQR557" s="156"/>
      <c r="HQS557" s="156"/>
      <c r="HQT557" s="156"/>
      <c r="HQU557" s="156"/>
      <c r="HQV557" s="156"/>
      <c r="HQW557" s="156"/>
      <c r="HQX557" s="156"/>
      <c r="HQY557" s="156"/>
      <c r="HQZ557" s="156"/>
      <c r="HRA557" s="156"/>
      <c r="HRB557" s="156"/>
      <c r="HRC557" s="156"/>
      <c r="HRD557" s="156"/>
      <c r="HRE557" s="156"/>
      <c r="HRF557" s="156"/>
      <c r="HRG557" s="156"/>
      <c r="HRH557" s="156"/>
      <c r="HRI557" s="156"/>
      <c r="HRJ557" s="156"/>
      <c r="HRK557" s="156"/>
      <c r="HRL557" s="156"/>
      <c r="HRM557" s="156"/>
      <c r="HRN557" s="156"/>
      <c r="HRO557" s="156"/>
      <c r="HRP557" s="156"/>
      <c r="HRQ557" s="156"/>
      <c r="HRR557" s="156"/>
      <c r="HRS557" s="156"/>
      <c r="HRT557" s="156"/>
      <c r="HRU557" s="156"/>
      <c r="HRV557" s="156"/>
      <c r="HRW557" s="156"/>
      <c r="HRX557" s="156"/>
      <c r="HRY557" s="156"/>
      <c r="HRZ557" s="156"/>
      <c r="HSA557" s="156"/>
      <c r="HSB557" s="156"/>
      <c r="HSC557" s="156"/>
      <c r="HSD557" s="156"/>
      <c r="HSE557" s="156"/>
      <c r="HSF557" s="156"/>
      <c r="HSG557" s="156"/>
      <c r="HSH557" s="156"/>
      <c r="HSI557" s="156"/>
      <c r="HSJ557" s="156"/>
      <c r="HSK557" s="156"/>
      <c r="HSL557" s="156"/>
      <c r="HSM557" s="156"/>
      <c r="HSN557" s="156"/>
      <c r="HSO557" s="156"/>
      <c r="HSP557" s="156"/>
      <c r="HSQ557" s="156"/>
      <c r="HSR557" s="156"/>
      <c r="HSS557" s="156"/>
      <c r="HST557" s="156"/>
      <c r="HSU557" s="156"/>
      <c r="HSV557" s="156"/>
      <c r="HSW557" s="156"/>
      <c r="HSX557" s="156"/>
      <c r="HSY557" s="156"/>
      <c r="HSZ557" s="156"/>
      <c r="HTA557" s="156"/>
      <c r="HTB557" s="156"/>
      <c r="HTC557" s="156"/>
      <c r="HTD557" s="156"/>
      <c r="HTE557" s="156"/>
      <c r="HTF557" s="156"/>
      <c r="HTG557" s="156"/>
      <c r="HTH557" s="156"/>
      <c r="HTI557" s="156"/>
      <c r="HTJ557" s="156"/>
      <c r="HTK557" s="156"/>
      <c r="HTL557" s="156"/>
      <c r="HTM557" s="156"/>
      <c r="HTN557" s="156"/>
      <c r="HTO557" s="156"/>
      <c r="HTP557" s="156"/>
      <c r="HTQ557" s="156"/>
      <c r="HTR557" s="156"/>
      <c r="HTS557" s="156"/>
      <c r="HTT557" s="156"/>
      <c r="HTU557" s="156"/>
      <c r="HTV557" s="156"/>
      <c r="HTW557" s="156"/>
      <c r="HTX557" s="156"/>
      <c r="HTY557" s="156"/>
      <c r="HTZ557" s="156"/>
      <c r="HUA557" s="156"/>
      <c r="HUB557" s="156"/>
      <c r="HUC557" s="156"/>
      <c r="HUD557" s="156"/>
      <c r="HUE557" s="156"/>
      <c r="HUF557" s="156"/>
      <c r="HUG557" s="156"/>
      <c r="HUH557" s="156"/>
      <c r="HUI557" s="156"/>
      <c r="HUJ557" s="156"/>
      <c r="HUK557" s="156"/>
      <c r="HUL557" s="156"/>
      <c r="HUM557" s="156"/>
      <c r="HUN557" s="156"/>
      <c r="HUO557" s="156"/>
      <c r="HUP557" s="156"/>
      <c r="HUQ557" s="156"/>
      <c r="HUR557" s="156"/>
      <c r="HUS557" s="156"/>
      <c r="HUT557" s="156"/>
      <c r="HUU557" s="156"/>
      <c r="HUV557" s="156"/>
      <c r="HUW557" s="156"/>
      <c r="HUX557" s="156"/>
      <c r="HUY557" s="156"/>
      <c r="HUZ557" s="156"/>
      <c r="HVA557" s="156"/>
      <c r="HVB557" s="156"/>
      <c r="HVC557" s="156"/>
      <c r="HVD557" s="156"/>
      <c r="HVE557" s="156"/>
      <c r="HVF557" s="156"/>
      <c r="HVG557" s="156"/>
      <c r="HVH557" s="156"/>
      <c r="HVI557" s="156"/>
      <c r="HVJ557" s="156"/>
      <c r="HVK557" s="156"/>
      <c r="HVL557" s="156"/>
      <c r="HVM557" s="156"/>
      <c r="HVN557" s="156"/>
      <c r="HVO557" s="156"/>
      <c r="HVP557" s="156"/>
      <c r="HVQ557" s="156"/>
      <c r="HVR557" s="156"/>
      <c r="HVS557" s="156"/>
      <c r="HVT557" s="156"/>
      <c r="HVU557" s="156"/>
      <c r="HVV557" s="156"/>
      <c r="HVW557" s="156"/>
      <c r="HVX557" s="156"/>
      <c r="HVY557" s="156"/>
      <c r="HVZ557" s="156"/>
      <c r="HWA557" s="156"/>
      <c r="HWB557" s="156"/>
      <c r="HWC557" s="156"/>
      <c r="HWD557" s="156"/>
      <c r="HWE557" s="156"/>
      <c r="HWF557" s="156"/>
      <c r="HWG557" s="156"/>
      <c r="HWH557" s="156"/>
      <c r="HWI557" s="156"/>
      <c r="HWJ557" s="156"/>
      <c r="HWK557" s="156"/>
      <c r="HWL557" s="156"/>
      <c r="HWM557" s="156"/>
      <c r="HWN557" s="156"/>
      <c r="HWO557" s="156"/>
      <c r="HWP557" s="156"/>
      <c r="HWQ557" s="156"/>
      <c r="HWR557" s="156"/>
      <c r="HWS557" s="156"/>
      <c r="HWT557" s="156"/>
      <c r="HWU557" s="156"/>
      <c r="HWV557" s="156"/>
      <c r="HWW557" s="156"/>
      <c r="HWX557" s="156"/>
      <c r="HWY557" s="156"/>
      <c r="HWZ557" s="156"/>
      <c r="HXA557" s="156"/>
      <c r="HXB557" s="156"/>
      <c r="HXC557" s="156"/>
      <c r="HXD557" s="156"/>
      <c r="HXE557" s="156"/>
      <c r="HXF557" s="156"/>
      <c r="HXG557" s="156"/>
      <c r="HXH557" s="156"/>
      <c r="HXI557" s="156"/>
      <c r="HXJ557" s="156"/>
      <c r="HXK557" s="156"/>
      <c r="HXL557" s="156"/>
      <c r="HXM557" s="156"/>
      <c r="HXN557" s="156"/>
      <c r="HXO557" s="156"/>
      <c r="HXP557" s="156"/>
      <c r="HXQ557" s="156"/>
      <c r="HXR557" s="156"/>
      <c r="HXS557" s="156"/>
      <c r="HXT557" s="156"/>
      <c r="HXU557" s="156"/>
      <c r="HXV557" s="156"/>
      <c r="HXW557" s="156"/>
      <c r="HXX557" s="156"/>
      <c r="HXY557" s="156"/>
      <c r="HXZ557" s="156"/>
      <c r="HYA557" s="156"/>
      <c r="HYB557" s="156"/>
      <c r="HYC557" s="156"/>
      <c r="HYD557" s="156"/>
      <c r="HYE557" s="156"/>
      <c r="HYF557" s="156"/>
      <c r="HYG557" s="156"/>
      <c r="HYH557" s="156"/>
      <c r="HYI557" s="156"/>
      <c r="HYJ557" s="156"/>
      <c r="HYK557" s="156"/>
      <c r="HYL557" s="156"/>
      <c r="HYM557" s="156"/>
      <c r="HYN557" s="156"/>
      <c r="HYO557" s="156"/>
      <c r="HYP557" s="156"/>
      <c r="HYQ557" s="156"/>
      <c r="HYR557" s="156"/>
      <c r="HYS557" s="156"/>
      <c r="HYT557" s="156"/>
      <c r="HYU557" s="156"/>
      <c r="HYV557" s="156"/>
      <c r="HYW557" s="156"/>
      <c r="HYX557" s="156"/>
      <c r="HYY557" s="156"/>
      <c r="HYZ557" s="156"/>
      <c r="HZA557" s="156"/>
      <c r="HZB557" s="156"/>
      <c r="HZC557" s="156"/>
      <c r="HZD557" s="156"/>
      <c r="HZE557" s="156"/>
      <c r="HZF557" s="156"/>
      <c r="HZG557" s="156"/>
      <c r="HZH557" s="156"/>
      <c r="HZI557" s="156"/>
      <c r="HZJ557" s="156"/>
      <c r="HZK557" s="156"/>
      <c r="HZL557" s="156"/>
      <c r="HZM557" s="156"/>
      <c r="HZN557" s="156"/>
      <c r="HZO557" s="156"/>
      <c r="HZP557" s="156"/>
      <c r="HZQ557" s="156"/>
      <c r="HZR557" s="156"/>
      <c r="HZS557" s="156"/>
      <c r="HZT557" s="156"/>
      <c r="HZU557" s="156"/>
      <c r="HZV557" s="156"/>
      <c r="HZW557" s="156"/>
      <c r="HZX557" s="156"/>
      <c r="HZY557" s="156"/>
      <c r="HZZ557" s="156"/>
      <c r="IAA557" s="156"/>
      <c r="IAB557" s="156"/>
      <c r="IAC557" s="156"/>
      <c r="IAD557" s="156"/>
      <c r="IAE557" s="156"/>
      <c r="IAF557" s="156"/>
      <c r="IAG557" s="156"/>
      <c r="IAH557" s="156"/>
      <c r="IAI557" s="156"/>
      <c r="IAJ557" s="156"/>
      <c r="IAK557" s="156"/>
      <c r="IAL557" s="156"/>
      <c r="IAM557" s="156"/>
      <c r="IAN557" s="156"/>
      <c r="IAO557" s="156"/>
      <c r="IAP557" s="156"/>
      <c r="IAQ557" s="156"/>
      <c r="IAR557" s="156"/>
      <c r="IAS557" s="156"/>
      <c r="IAT557" s="156"/>
      <c r="IAU557" s="156"/>
      <c r="IAV557" s="156"/>
      <c r="IAW557" s="156"/>
      <c r="IAX557" s="156"/>
      <c r="IAY557" s="156"/>
      <c r="IAZ557" s="156"/>
      <c r="IBA557" s="156"/>
      <c r="IBB557" s="156"/>
      <c r="IBC557" s="156"/>
      <c r="IBD557" s="156"/>
      <c r="IBE557" s="156"/>
      <c r="IBF557" s="156"/>
      <c r="IBG557" s="156"/>
      <c r="IBH557" s="156"/>
      <c r="IBI557" s="156"/>
      <c r="IBJ557" s="156"/>
      <c r="IBK557" s="156"/>
      <c r="IBL557" s="156"/>
      <c r="IBM557" s="156"/>
      <c r="IBN557" s="156"/>
      <c r="IBO557" s="156"/>
      <c r="IBP557" s="156"/>
      <c r="IBQ557" s="156"/>
      <c r="IBR557" s="156"/>
      <c r="IBS557" s="156"/>
      <c r="IBT557" s="156"/>
      <c r="IBU557" s="156"/>
      <c r="IBV557" s="156"/>
      <c r="IBW557" s="156"/>
      <c r="IBX557" s="156"/>
      <c r="IBY557" s="156"/>
      <c r="IBZ557" s="156"/>
      <c r="ICA557" s="156"/>
      <c r="ICB557" s="156"/>
      <c r="ICC557" s="156"/>
      <c r="ICD557" s="156"/>
      <c r="ICE557" s="156"/>
      <c r="ICF557" s="156"/>
      <c r="ICG557" s="156"/>
      <c r="ICH557" s="156"/>
      <c r="ICI557" s="156"/>
      <c r="ICJ557" s="156"/>
      <c r="ICK557" s="156"/>
      <c r="ICL557" s="156"/>
      <c r="ICM557" s="156"/>
      <c r="ICN557" s="156"/>
      <c r="ICO557" s="156"/>
      <c r="ICP557" s="156"/>
      <c r="ICQ557" s="156"/>
      <c r="ICR557" s="156"/>
      <c r="ICS557" s="156"/>
      <c r="ICT557" s="156"/>
      <c r="ICU557" s="156"/>
      <c r="ICV557" s="156"/>
      <c r="ICW557" s="156"/>
      <c r="ICX557" s="156"/>
      <c r="ICY557" s="156"/>
      <c r="ICZ557" s="156"/>
      <c r="IDA557" s="156"/>
      <c r="IDB557" s="156"/>
      <c r="IDC557" s="156"/>
      <c r="IDD557" s="156"/>
      <c r="IDE557" s="156"/>
      <c r="IDF557" s="156"/>
      <c r="IDG557" s="156"/>
      <c r="IDH557" s="156"/>
      <c r="IDI557" s="156"/>
      <c r="IDJ557" s="156"/>
      <c r="IDK557" s="156"/>
      <c r="IDL557" s="156"/>
      <c r="IDM557" s="156"/>
      <c r="IDN557" s="156"/>
      <c r="IDO557" s="156"/>
      <c r="IDP557" s="156"/>
      <c r="IDQ557" s="156"/>
      <c r="IDR557" s="156"/>
      <c r="IDS557" s="156"/>
      <c r="IDT557" s="156"/>
      <c r="IDU557" s="156"/>
      <c r="IDV557" s="156"/>
      <c r="IDW557" s="156"/>
      <c r="IDX557" s="156"/>
      <c r="IDY557" s="156"/>
      <c r="IDZ557" s="156"/>
      <c r="IEA557" s="156"/>
      <c r="IEB557" s="156"/>
      <c r="IEC557" s="156"/>
      <c r="IED557" s="156"/>
      <c r="IEE557" s="156"/>
      <c r="IEF557" s="156"/>
      <c r="IEG557" s="156"/>
      <c r="IEH557" s="156"/>
      <c r="IEI557" s="156"/>
      <c r="IEJ557" s="156"/>
      <c r="IEK557" s="156"/>
      <c r="IEL557" s="156"/>
      <c r="IEM557" s="156"/>
      <c r="IEN557" s="156"/>
      <c r="IEO557" s="156"/>
      <c r="IEP557" s="156"/>
      <c r="IEQ557" s="156"/>
      <c r="IER557" s="156"/>
      <c r="IES557" s="156"/>
      <c r="IET557" s="156"/>
      <c r="IEU557" s="156"/>
      <c r="IEV557" s="156"/>
      <c r="IEW557" s="156"/>
      <c r="IEX557" s="156"/>
      <c r="IEY557" s="156"/>
      <c r="IEZ557" s="156"/>
      <c r="IFA557" s="156"/>
      <c r="IFB557" s="156"/>
      <c r="IFC557" s="156"/>
      <c r="IFD557" s="156"/>
      <c r="IFE557" s="156"/>
      <c r="IFF557" s="156"/>
      <c r="IFG557" s="156"/>
      <c r="IFH557" s="156"/>
      <c r="IFI557" s="156"/>
      <c r="IFJ557" s="156"/>
      <c r="IFK557" s="156"/>
      <c r="IFL557" s="156"/>
      <c r="IFM557" s="156"/>
      <c r="IFN557" s="156"/>
      <c r="IFO557" s="156"/>
      <c r="IFP557" s="156"/>
      <c r="IFQ557" s="156"/>
      <c r="IFR557" s="156"/>
      <c r="IFS557" s="156"/>
      <c r="IFT557" s="156"/>
      <c r="IFU557" s="156"/>
      <c r="IFV557" s="156"/>
      <c r="IFW557" s="156"/>
      <c r="IFX557" s="156"/>
      <c r="IFY557" s="156"/>
      <c r="IFZ557" s="156"/>
      <c r="IGA557" s="156"/>
      <c r="IGB557" s="156"/>
      <c r="IGC557" s="156"/>
      <c r="IGD557" s="156"/>
      <c r="IGE557" s="156"/>
      <c r="IGF557" s="156"/>
      <c r="IGG557" s="156"/>
      <c r="IGH557" s="156"/>
      <c r="IGI557" s="156"/>
      <c r="IGJ557" s="156"/>
      <c r="IGK557" s="156"/>
      <c r="IGL557" s="156"/>
      <c r="IGM557" s="156"/>
      <c r="IGN557" s="156"/>
      <c r="IGO557" s="156"/>
      <c r="IGP557" s="156"/>
      <c r="IGQ557" s="156"/>
      <c r="IGR557" s="156"/>
      <c r="IGS557" s="156"/>
      <c r="IGT557" s="156"/>
      <c r="IGU557" s="156"/>
      <c r="IGV557" s="156"/>
      <c r="IGW557" s="156"/>
      <c r="IGX557" s="156"/>
      <c r="IGY557" s="156"/>
      <c r="IGZ557" s="156"/>
      <c r="IHA557" s="156"/>
      <c r="IHB557" s="156"/>
      <c r="IHC557" s="156"/>
      <c r="IHD557" s="156"/>
      <c r="IHE557" s="156"/>
      <c r="IHF557" s="156"/>
      <c r="IHG557" s="156"/>
      <c r="IHH557" s="156"/>
      <c r="IHI557" s="156"/>
      <c r="IHJ557" s="156"/>
      <c r="IHK557" s="156"/>
      <c r="IHL557" s="156"/>
      <c r="IHM557" s="156"/>
      <c r="IHN557" s="156"/>
      <c r="IHO557" s="156"/>
      <c r="IHP557" s="156"/>
      <c r="IHQ557" s="156"/>
      <c r="IHR557" s="156"/>
      <c r="IHS557" s="156"/>
      <c r="IHT557" s="156"/>
      <c r="IHU557" s="156"/>
      <c r="IHV557" s="156"/>
      <c r="IHW557" s="156"/>
      <c r="IHX557" s="156"/>
      <c r="IHY557" s="156"/>
      <c r="IHZ557" s="156"/>
      <c r="IIA557" s="156"/>
      <c r="IIB557" s="156"/>
      <c r="IIC557" s="156"/>
      <c r="IID557" s="156"/>
      <c r="IIE557" s="156"/>
      <c r="IIF557" s="156"/>
      <c r="IIG557" s="156"/>
      <c r="IIH557" s="156"/>
      <c r="III557" s="156"/>
      <c r="IIJ557" s="156"/>
      <c r="IIK557" s="156"/>
      <c r="IIL557" s="156"/>
      <c r="IIM557" s="156"/>
      <c r="IIN557" s="156"/>
      <c r="IIO557" s="156"/>
      <c r="IIP557" s="156"/>
      <c r="IIQ557" s="156"/>
      <c r="IIR557" s="156"/>
      <c r="IIS557" s="156"/>
      <c r="IIT557" s="156"/>
      <c r="IIU557" s="156"/>
      <c r="IIV557" s="156"/>
      <c r="IIW557" s="156"/>
      <c r="IIX557" s="156"/>
      <c r="IIY557" s="156"/>
      <c r="IIZ557" s="156"/>
      <c r="IJA557" s="156"/>
      <c r="IJB557" s="156"/>
      <c r="IJC557" s="156"/>
      <c r="IJD557" s="156"/>
      <c r="IJE557" s="156"/>
      <c r="IJF557" s="156"/>
      <c r="IJG557" s="156"/>
      <c r="IJH557" s="156"/>
      <c r="IJI557" s="156"/>
      <c r="IJJ557" s="156"/>
      <c r="IJK557" s="156"/>
      <c r="IJL557" s="156"/>
      <c r="IJM557" s="156"/>
      <c r="IJN557" s="156"/>
      <c r="IJO557" s="156"/>
      <c r="IJP557" s="156"/>
      <c r="IJQ557" s="156"/>
      <c r="IJR557" s="156"/>
      <c r="IJS557" s="156"/>
      <c r="IJT557" s="156"/>
      <c r="IJU557" s="156"/>
      <c r="IJV557" s="156"/>
      <c r="IJW557" s="156"/>
      <c r="IJX557" s="156"/>
      <c r="IJY557" s="156"/>
      <c r="IJZ557" s="156"/>
      <c r="IKA557" s="156"/>
      <c r="IKB557" s="156"/>
      <c r="IKC557" s="156"/>
      <c r="IKD557" s="156"/>
      <c r="IKE557" s="156"/>
      <c r="IKF557" s="156"/>
      <c r="IKG557" s="156"/>
      <c r="IKH557" s="156"/>
      <c r="IKI557" s="156"/>
      <c r="IKJ557" s="156"/>
      <c r="IKK557" s="156"/>
      <c r="IKL557" s="156"/>
      <c r="IKM557" s="156"/>
      <c r="IKN557" s="156"/>
      <c r="IKO557" s="156"/>
      <c r="IKP557" s="156"/>
      <c r="IKQ557" s="156"/>
      <c r="IKR557" s="156"/>
      <c r="IKS557" s="156"/>
      <c r="IKT557" s="156"/>
      <c r="IKU557" s="156"/>
      <c r="IKV557" s="156"/>
      <c r="IKW557" s="156"/>
      <c r="IKX557" s="156"/>
      <c r="IKY557" s="156"/>
      <c r="IKZ557" s="156"/>
      <c r="ILA557" s="156"/>
      <c r="ILB557" s="156"/>
      <c r="ILC557" s="156"/>
      <c r="ILD557" s="156"/>
      <c r="ILE557" s="156"/>
      <c r="ILF557" s="156"/>
      <c r="ILG557" s="156"/>
      <c r="ILH557" s="156"/>
      <c r="ILI557" s="156"/>
      <c r="ILJ557" s="156"/>
      <c r="ILK557" s="156"/>
      <c r="ILL557" s="156"/>
      <c r="ILM557" s="156"/>
      <c r="ILN557" s="156"/>
      <c r="ILO557" s="156"/>
      <c r="ILP557" s="156"/>
      <c r="ILQ557" s="156"/>
      <c r="ILR557" s="156"/>
      <c r="ILS557" s="156"/>
      <c r="ILT557" s="156"/>
      <c r="ILU557" s="156"/>
      <c r="ILV557" s="156"/>
      <c r="ILW557" s="156"/>
      <c r="ILX557" s="156"/>
      <c r="ILY557" s="156"/>
      <c r="ILZ557" s="156"/>
      <c r="IMA557" s="156"/>
      <c r="IMB557" s="156"/>
      <c r="IMC557" s="156"/>
      <c r="IMD557" s="156"/>
      <c r="IME557" s="156"/>
      <c r="IMF557" s="156"/>
      <c r="IMG557" s="156"/>
      <c r="IMH557" s="156"/>
      <c r="IMI557" s="156"/>
      <c r="IMJ557" s="156"/>
      <c r="IMK557" s="156"/>
      <c r="IML557" s="156"/>
      <c r="IMM557" s="156"/>
      <c r="IMN557" s="156"/>
      <c r="IMO557" s="156"/>
      <c r="IMP557" s="156"/>
      <c r="IMQ557" s="156"/>
      <c r="IMR557" s="156"/>
      <c r="IMS557" s="156"/>
      <c r="IMT557" s="156"/>
      <c r="IMU557" s="156"/>
      <c r="IMV557" s="156"/>
      <c r="IMW557" s="156"/>
      <c r="IMX557" s="156"/>
      <c r="IMY557" s="156"/>
      <c r="IMZ557" s="156"/>
      <c r="INA557" s="156"/>
      <c r="INB557" s="156"/>
      <c r="INC557" s="156"/>
      <c r="IND557" s="156"/>
      <c r="INE557" s="156"/>
      <c r="INF557" s="156"/>
      <c r="ING557" s="156"/>
      <c r="INH557" s="156"/>
      <c r="INI557" s="156"/>
      <c r="INJ557" s="156"/>
      <c r="INK557" s="156"/>
      <c r="INL557" s="156"/>
      <c r="INM557" s="156"/>
      <c r="INN557" s="156"/>
      <c r="INO557" s="156"/>
      <c r="INP557" s="156"/>
      <c r="INQ557" s="156"/>
      <c r="INR557" s="156"/>
      <c r="INS557" s="156"/>
      <c r="INT557" s="156"/>
      <c r="INU557" s="156"/>
      <c r="INV557" s="156"/>
      <c r="INW557" s="156"/>
      <c r="INX557" s="156"/>
      <c r="INY557" s="156"/>
      <c r="INZ557" s="156"/>
      <c r="IOA557" s="156"/>
      <c r="IOB557" s="156"/>
      <c r="IOC557" s="156"/>
      <c r="IOD557" s="156"/>
      <c r="IOE557" s="156"/>
      <c r="IOF557" s="156"/>
      <c r="IOG557" s="156"/>
      <c r="IOH557" s="156"/>
      <c r="IOI557" s="156"/>
      <c r="IOJ557" s="156"/>
      <c r="IOK557" s="156"/>
      <c r="IOL557" s="156"/>
      <c r="IOM557" s="156"/>
      <c r="ION557" s="156"/>
      <c r="IOO557" s="156"/>
      <c r="IOP557" s="156"/>
      <c r="IOQ557" s="156"/>
      <c r="IOR557" s="156"/>
      <c r="IOS557" s="156"/>
      <c r="IOT557" s="156"/>
      <c r="IOU557" s="156"/>
      <c r="IOV557" s="156"/>
      <c r="IOW557" s="156"/>
      <c r="IOX557" s="156"/>
      <c r="IOY557" s="156"/>
      <c r="IOZ557" s="156"/>
      <c r="IPA557" s="156"/>
      <c r="IPB557" s="156"/>
      <c r="IPC557" s="156"/>
      <c r="IPD557" s="156"/>
      <c r="IPE557" s="156"/>
      <c r="IPF557" s="156"/>
      <c r="IPG557" s="156"/>
      <c r="IPH557" s="156"/>
      <c r="IPI557" s="156"/>
      <c r="IPJ557" s="156"/>
      <c r="IPK557" s="156"/>
      <c r="IPL557" s="156"/>
      <c r="IPM557" s="156"/>
      <c r="IPN557" s="156"/>
      <c r="IPO557" s="156"/>
      <c r="IPP557" s="156"/>
      <c r="IPQ557" s="156"/>
      <c r="IPR557" s="156"/>
      <c r="IPS557" s="156"/>
      <c r="IPT557" s="156"/>
      <c r="IPU557" s="156"/>
      <c r="IPV557" s="156"/>
      <c r="IPW557" s="156"/>
      <c r="IPX557" s="156"/>
      <c r="IPY557" s="156"/>
      <c r="IPZ557" s="156"/>
      <c r="IQA557" s="156"/>
      <c r="IQB557" s="156"/>
      <c r="IQC557" s="156"/>
      <c r="IQD557" s="156"/>
      <c r="IQE557" s="156"/>
      <c r="IQF557" s="156"/>
      <c r="IQG557" s="156"/>
      <c r="IQH557" s="156"/>
      <c r="IQI557" s="156"/>
      <c r="IQJ557" s="156"/>
      <c r="IQK557" s="156"/>
      <c r="IQL557" s="156"/>
      <c r="IQM557" s="156"/>
      <c r="IQN557" s="156"/>
      <c r="IQO557" s="156"/>
      <c r="IQP557" s="156"/>
      <c r="IQQ557" s="156"/>
      <c r="IQR557" s="156"/>
      <c r="IQS557" s="156"/>
      <c r="IQT557" s="156"/>
      <c r="IQU557" s="156"/>
      <c r="IQV557" s="156"/>
      <c r="IQW557" s="156"/>
      <c r="IQX557" s="156"/>
      <c r="IQY557" s="156"/>
      <c r="IQZ557" s="156"/>
      <c r="IRA557" s="156"/>
      <c r="IRB557" s="156"/>
      <c r="IRC557" s="156"/>
      <c r="IRD557" s="156"/>
      <c r="IRE557" s="156"/>
      <c r="IRF557" s="156"/>
      <c r="IRG557" s="156"/>
      <c r="IRH557" s="156"/>
      <c r="IRI557" s="156"/>
      <c r="IRJ557" s="156"/>
      <c r="IRK557" s="156"/>
      <c r="IRL557" s="156"/>
      <c r="IRM557" s="156"/>
      <c r="IRN557" s="156"/>
      <c r="IRO557" s="156"/>
      <c r="IRP557" s="156"/>
      <c r="IRQ557" s="156"/>
      <c r="IRR557" s="156"/>
      <c r="IRS557" s="156"/>
      <c r="IRT557" s="156"/>
      <c r="IRU557" s="156"/>
      <c r="IRV557" s="156"/>
      <c r="IRW557" s="156"/>
      <c r="IRX557" s="156"/>
      <c r="IRY557" s="156"/>
      <c r="IRZ557" s="156"/>
      <c r="ISA557" s="156"/>
      <c r="ISB557" s="156"/>
      <c r="ISC557" s="156"/>
      <c r="ISD557" s="156"/>
      <c r="ISE557" s="156"/>
      <c r="ISF557" s="156"/>
      <c r="ISG557" s="156"/>
      <c r="ISH557" s="156"/>
      <c r="ISI557" s="156"/>
      <c r="ISJ557" s="156"/>
      <c r="ISK557" s="156"/>
      <c r="ISL557" s="156"/>
      <c r="ISM557" s="156"/>
      <c r="ISN557" s="156"/>
      <c r="ISO557" s="156"/>
      <c r="ISP557" s="156"/>
      <c r="ISQ557" s="156"/>
      <c r="ISR557" s="156"/>
      <c r="ISS557" s="156"/>
      <c r="IST557" s="156"/>
      <c r="ISU557" s="156"/>
      <c r="ISV557" s="156"/>
      <c r="ISW557" s="156"/>
      <c r="ISX557" s="156"/>
      <c r="ISY557" s="156"/>
      <c r="ISZ557" s="156"/>
      <c r="ITA557" s="156"/>
      <c r="ITB557" s="156"/>
      <c r="ITC557" s="156"/>
      <c r="ITD557" s="156"/>
      <c r="ITE557" s="156"/>
      <c r="ITF557" s="156"/>
      <c r="ITG557" s="156"/>
      <c r="ITH557" s="156"/>
      <c r="ITI557" s="156"/>
      <c r="ITJ557" s="156"/>
      <c r="ITK557" s="156"/>
      <c r="ITL557" s="156"/>
      <c r="ITM557" s="156"/>
      <c r="ITN557" s="156"/>
      <c r="ITO557" s="156"/>
      <c r="ITP557" s="156"/>
      <c r="ITQ557" s="156"/>
      <c r="ITR557" s="156"/>
      <c r="ITS557" s="156"/>
      <c r="ITT557" s="156"/>
      <c r="ITU557" s="156"/>
      <c r="ITV557" s="156"/>
      <c r="ITW557" s="156"/>
      <c r="ITX557" s="156"/>
      <c r="ITY557" s="156"/>
      <c r="ITZ557" s="156"/>
      <c r="IUA557" s="156"/>
      <c r="IUB557" s="156"/>
      <c r="IUC557" s="156"/>
      <c r="IUD557" s="156"/>
      <c r="IUE557" s="156"/>
      <c r="IUF557" s="156"/>
      <c r="IUG557" s="156"/>
      <c r="IUH557" s="156"/>
      <c r="IUI557" s="156"/>
      <c r="IUJ557" s="156"/>
      <c r="IUK557" s="156"/>
      <c r="IUL557" s="156"/>
      <c r="IUM557" s="156"/>
      <c r="IUN557" s="156"/>
      <c r="IUO557" s="156"/>
      <c r="IUP557" s="156"/>
      <c r="IUQ557" s="156"/>
      <c r="IUR557" s="156"/>
      <c r="IUS557" s="156"/>
      <c r="IUT557" s="156"/>
      <c r="IUU557" s="156"/>
      <c r="IUV557" s="156"/>
      <c r="IUW557" s="156"/>
      <c r="IUX557" s="156"/>
      <c r="IUY557" s="156"/>
      <c r="IUZ557" s="156"/>
      <c r="IVA557" s="156"/>
      <c r="IVB557" s="156"/>
      <c r="IVC557" s="156"/>
      <c r="IVD557" s="156"/>
      <c r="IVE557" s="156"/>
      <c r="IVF557" s="156"/>
      <c r="IVG557" s="156"/>
      <c r="IVH557" s="156"/>
      <c r="IVI557" s="156"/>
      <c r="IVJ557" s="156"/>
      <c r="IVK557" s="156"/>
      <c r="IVL557" s="156"/>
      <c r="IVM557" s="156"/>
      <c r="IVN557" s="156"/>
      <c r="IVO557" s="156"/>
      <c r="IVP557" s="156"/>
      <c r="IVQ557" s="156"/>
      <c r="IVR557" s="156"/>
      <c r="IVS557" s="156"/>
      <c r="IVT557" s="156"/>
      <c r="IVU557" s="156"/>
      <c r="IVV557" s="156"/>
      <c r="IVW557" s="156"/>
      <c r="IVX557" s="156"/>
      <c r="IVY557" s="156"/>
      <c r="IVZ557" s="156"/>
      <c r="IWA557" s="156"/>
      <c r="IWB557" s="156"/>
      <c r="IWC557" s="156"/>
      <c r="IWD557" s="156"/>
      <c r="IWE557" s="156"/>
      <c r="IWF557" s="156"/>
      <c r="IWG557" s="156"/>
      <c r="IWH557" s="156"/>
      <c r="IWI557" s="156"/>
      <c r="IWJ557" s="156"/>
      <c r="IWK557" s="156"/>
      <c r="IWL557" s="156"/>
      <c r="IWM557" s="156"/>
      <c r="IWN557" s="156"/>
      <c r="IWO557" s="156"/>
      <c r="IWP557" s="156"/>
      <c r="IWQ557" s="156"/>
      <c r="IWR557" s="156"/>
      <c r="IWS557" s="156"/>
      <c r="IWT557" s="156"/>
      <c r="IWU557" s="156"/>
      <c r="IWV557" s="156"/>
      <c r="IWW557" s="156"/>
      <c r="IWX557" s="156"/>
      <c r="IWY557" s="156"/>
      <c r="IWZ557" s="156"/>
      <c r="IXA557" s="156"/>
      <c r="IXB557" s="156"/>
      <c r="IXC557" s="156"/>
      <c r="IXD557" s="156"/>
      <c r="IXE557" s="156"/>
      <c r="IXF557" s="156"/>
      <c r="IXG557" s="156"/>
      <c r="IXH557" s="156"/>
      <c r="IXI557" s="156"/>
      <c r="IXJ557" s="156"/>
      <c r="IXK557" s="156"/>
      <c r="IXL557" s="156"/>
      <c r="IXM557" s="156"/>
      <c r="IXN557" s="156"/>
      <c r="IXO557" s="156"/>
      <c r="IXP557" s="156"/>
      <c r="IXQ557" s="156"/>
      <c r="IXR557" s="156"/>
      <c r="IXS557" s="156"/>
      <c r="IXT557" s="156"/>
      <c r="IXU557" s="156"/>
      <c r="IXV557" s="156"/>
      <c r="IXW557" s="156"/>
      <c r="IXX557" s="156"/>
      <c r="IXY557" s="156"/>
      <c r="IXZ557" s="156"/>
      <c r="IYA557" s="156"/>
      <c r="IYB557" s="156"/>
      <c r="IYC557" s="156"/>
      <c r="IYD557" s="156"/>
      <c r="IYE557" s="156"/>
      <c r="IYF557" s="156"/>
      <c r="IYG557" s="156"/>
      <c r="IYH557" s="156"/>
      <c r="IYI557" s="156"/>
      <c r="IYJ557" s="156"/>
      <c r="IYK557" s="156"/>
      <c r="IYL557" s="156"/>
      <c r="IYM557" s="156"/>
      <c r="IYN557" s="156"/>
      <c r="IYO557" s="156"/>
      <c r="IYP557" s="156"/>
      <c r="IYQ557" s="156"/>
      <c r="IYR557" s="156"/>
      <c r="IYS557" s="156"/>
      <c r="IYT557" s="156"/>
      <c r="IYU557" s="156"/>
      <c r="IYV557" s="156"/>
      <c r="IYW557" s="156"/>
      <c r="IYX557" s="156"/>
      <c r="IYY557" s="156"/>
      <c r="IYZ557" s="156"/>
      <c r="IZA557" s="156"/>
      <c r="IZB557" s="156"/>
      <c r="IZC557" s="156"/>
      <c r="IZD557" s="156"/>
      <c r="IZE557" s="156"/>
      <c r="IZF557" s="156"/>
      <c r="IZG557" s="156"/>
      <c r="IZH557" s="156"/>
      <c r="IZI557" s="156"/>
      <c r="IZJ557" s="156"/>
      <c r="IZK557" s="156"/>
      <c r="IZL557" s="156"/>
      <c r="IZM557" s="156"/>
      <c r="IZN557" s="156"/>
      <c r="IZO557" s="156"/>
      <c r="IZP557" s="156"/>
      <c r="IZQ557" s="156"/>
      <c r="IZR557" s="156"/>
      <c r="IZS557" s="156"/>
      <c r="IZT557" s="156"/>
      <c r="IZU557" s="156"/>
      <c r="IZV557" s="156"/>
      <c r="IZW557" s="156"/>
      <c r="IZX557" s="156"/>
      <c r="IZY557" s="156"/>
      <c r="IZZ557" s="156"/>
      <c r="JAA557" s="156"/>
      <c r="JAB557" s="156"/>
      <c r="JAC557" s="156"/>
      <c r="JAD557" s="156"/>
      <c r="JAE557" s="156"/>
      <c r="JAF557" s="156"/>
      <c r="JAG557" s="156"/>
      <c r="JAH557" s="156"/>
      <c r="JAI557" s="156"/>
      <c r="JAJ557" s="156"/>
      <c r="JAK557" s="156"/>
      <c r="JAL557" s="156"/>
      <c r="JAM557" s="156"/>
      <c r="JAN557" s="156"/>
      <c r="JAO557" s="156"/>
      <c r="JAP557" s="156"/>
      <c r="JAQ557" s="156"/>
      <c r="JAR557" s="156"/>
      <c r="JAS557" s="156"/>
      <c r="JAT557" s="156"/>
      <c r="JAU557" s="156"/>
      <c r="JAV557" s="156"/>
      <c r="JAW557" s="156"/>
      <c r="JAX557" s="156"/>
      <c r="JAY557" s="156"/>
      <c r="JAZ557" s="156"/>
      <c r="JBA557" s="156"/>
      <c r="JBB557" s="156"/>
      <c r="JBC557" s="156"/>
      <c r="JBD557" s="156"/>
      <c r="JBE557" s="156"/>
      <c r="JBF557" s="156"/>
      <c r="JBG557" s="156"/>
      <c r="JBH557" s="156"/>
      <c r="JBI557" s="156"/>
      <c r="JBJ557" s="156"/>
      <c r="JBK557" s="156"/>
      <c r="JBL557" s="156"/>
      <c r="JBM557" s="156"/>
      <c r="JBN557" s="156"/>
      <c r="JBO557" s="156"/>
      <c r="JBP557" s="156"/>
      <c r="JBQ557" s="156"/>
      <c r="JBR557" s="156"/>
      <c r="JBS557" s="156"/>
      <c r="JBT557" s="156"/>
      <c r="JBU557" s="156"/>
      <c r="JBV557" s="156"/>
      <c r="JBW557" s="156"/>
      <c r="JBX557" s="156"/>
      <c r="JBY557" s="156"/>
      <c r="JBZ557" s="156"/>
      <c r="JCA557" s="156"/>
      <c r="JCB557" s="156"/>
      <c r="JCC557" s="156"/>
      <c r="JCD557" s="156"/>
      <c r="JCE557" s="156"/>
      <c r="JCF557" s="156"/>
      <c r="JCG557" s="156"/>
      <c r="JCH557" s="156"/>
      <c r="JCI557" s="156"/>
      <c r="JCJ557" s="156"/>
      <c r="JCK557" s="156"/>
      <c r="JCL557" s="156"/>
      <c r="JCM557" s="156"/>
      <c r="JCN557" s="156"/>
      <c r="JCO557" s="156"/>
      <c r="JCP557" s="156"/>
      <c r="JCQ557" s="156"/>
      <c r="JCR557" s="156"/>
      <c r="JCS557" s="156"/>
      <c r="JCT557" s="156"/>
      <c r="JCU557" s="156"/>
      <c r="JCV557" s="156"/>
      <c r="JCW557" s="156"/>
      <c r="JCX557" s="156"/>
      <c r="JCY557" s="156"/>
      <c r="JCZ557" s="156"/>
      <c r="JDA557" s="156"/>
      <c r="JDB557" s="156"/>
      <c r="JDC557" s="156"/>
      <c r="JDD557" s="156"/>
      <c r="JDE557" s="156"/>
      <c r="JDF557" s="156"/>
      <c r="JDG557" s="156"/>
      <c r="JDH557" s="156"/>
      <c r="JDI557" s="156"/>
      <c r="JDJ557" s="156"/>
      <c r="JDK557" s="156"/>
      <c r="JDL557" s="156"/>
      <c r="JDM557" s="156"/>
      <c r="JDN557" s="156"/>
      <c r="JDO557" s="156"/>
      <c r="JDP557" s="156"/>
      <c r="JDQ557" s="156"/>
      <c r="JDR557" s="156"/>
      <c r="JDS557" s="156"/>
      <c r="JDT557" s="156"/>
      <c r="JDU557" s="156"/>
      <c r="JDV557" s="156"/>
      <c r="JDW557" s="156"/>
      <c r="JDX557" s="156"/>
      <c r="JDY557" s="156"/>
      <c r="JDZ557" s="156"/>
      <c r="JEA557" s="156"/>
      <c r="JEB557" s="156"/>
      <c r="JEC557" s="156"/>
      <c r="JED557" s="156"/>
      <c r="JEE557" s="156"/>
      <c r="JEF557" s="156"/>
      <c r="JEG557" s="156"/>
      <c r="JEH557" s="156"/>
      <c r="JEI557" s="156"/>
      <c r="JEJ557" s="156"/>
      <c r="JEK557" s="156"/>
      <c r="JEL557" s="156"/>
      <c r="JEM557" s="156"/>
      <c r="JEN557" s="156"/>
      <c r="JEO557" s="156"/>
      <c r="JEP557" s="156"/>
      <c r="JEQ557" s="156"/>
      <c r="JER557" s="156"/>
      <c r="JES557" s="156"/>
      <c r="JET557" s="156"/>
      <c r="JEU557" s="156"/>
      <c r="JEV557" s="156"/>
      <c r="JEW557" s="156"/>
      <c r="JEX557" s="156"/>
      <c r="JEY557" s="156"/>
      <c r="JEZ557" s="156"/>
      <c r="JFA557" s="156"/>
      <c r="JFB557" s="156"/>
      <c r="JFC557" s="156"/>
      <c r="JFD557" s="156"/>
      <c r="JFE557" s="156"/>
      <c r="JFF557" s="156"/>
      <c r="JFG557" s="156"/>
      <c r="JFH557" s="156"/>
      <c r="JFI557" s="156"/>
      <c r="JFJ557" s="156"/>
      <c r="JFK557" s="156"/>
      <c r="JFL557" s="156"/>
      <c r="JFM557" s="156"/>
      <c r="JFN557" s="156"/>
      <c r="JFO557" s="156"/>
      <c r="JFP557" s="156"/>
      <c r="JFQ557" s="156"/>
      <c r="JFR557" s="156"/>
      <c r="JFS557" s="156"/>
      <c r="JFT557" s="156"/>
      <c r="JFU557" s="156"/>
      <c r="JFV557" s="156"/>
      <c r="JFW557" s="156"/>
      <c r="JFX557" s="156"/>
      <c r="JFY557" s="156"/>
      <c r="JFZ557" s="156"/>
      <c r="JGA557" s="156"/>
      <c r="JGB557" s="156"/>
      <c r="JGC557" s="156"/>
      <c r="JGD557" s="156"/>
      <c r="JGE557" s="156"/>
      <c r="JGF557" s="156"/>
      <c r="JGG557" s="156"/>
      <c r="JGH557" s="156"/>
      <c r="JGI557" s="156"/>
      <c r="JGJ557" s="156"/>
      <c r="JGK557" s="156"/>
      <c r="JGL557" s="156"/>
      <c r="JGM557" s="156"/>
      <c r="JGN557" s="156"/>
      <c r="JGO557" s="156"/>
      <c r="JGP557" s="156"/>
      <c r="JGQ557" s="156"/>
      <c r="JGR557" s="156"/>
      <c r="JGS557" s="156"/>
      <c r="JGT557" s="156"/>
      <c r="JGU557" s="156"/>
      <c r="JGV557" s="156"/>
      <c r="JGW557" s="156"/>
      <c r="JGX557" s="156"/>
      <c r="JGY557" s="156"/>
      <c r="JGZ557" s="156"/>
      <c r="JHA557" s="156"/>
      <c r="JHB557" s="156"/>
      <c r="JHC557" s="156"/>
      <c r="JHD557" s="156"/>
      <c r="JHE557" s="156"/>
      <c r="JHF557" s="156"/>
      <c r="JHG557" s="156"/>
      <c r="JHH557" s="156"/>
      <c r="JHI557" s="156"/>
      <c r="JHJ557" s="156"/>
      <c r="JHK557" s="156"/>
      <c r="JHL557" s="156"/>
      <c r="JHM557" s="156"/>
      <c r="JHN557" s="156"/>
      <c r="JHO557" s="156"/>
      <c r="JHP557" s="156"/>
      <c r="JHQ557" s="156"/>
      <c r="JHR557" s="156"/>
      <c r="JHS557" s="156"/>
      <c r="JHT557" s="156"/>
      <c r="JHU557" s="156"/>
      <c r="JHV557" s="156"/>
      <c r="JHW557" s="156"/>
      <c r="JHX557" s="156"/>
      <c r="JHY557" s="156"/>
      <c r="JHZ557" s="156"/>
      <c r="JIA557" s="156"/>
      <c r="JIB557" s="156"/>
      <c r="JIC557" s="156"/>
      <c r="JID557" s="156"/>
      <c r="JIE557" s="156"/>
      <c r="JIF557" s="156"/>
      <c r="JIG557" s="156"/>
      <c r="JIH557" s="156"/>
      <c r="JII557" s="156"/>
      <c r="JIJ557" s="156"/>
      <c r="JIK557" s="156"/>
      <c r="JIL557" s="156"/>
      <c r="JIM557" s="156"/>
      <c r="JIN557" s="156"/>
      <c r="JIO557" s="156"/>
      <c r="JIP557" s="156"/>
      <c r="JIQ557" s="156"/>
      <c r="JIR557" s="156"/>
      <c r="JIS557" s="156"/>
      <c r="JIT557" s="156"/>
      <c r="JIU557" s="156"/>
      <c r="JIV557" s="156"/>
      <c r="JIW557" s="156"/>
      <c r="JIX557" s="156"/>
      <c r="JIY557" s="156"/>
      <c r="JIZ557" s="156"/>
      <c r="JJA557" s="156"/>
      <c r="JJB557" s="156"/>
      <c r="JJC557" s="156"/>
      <c r="JJD557" s="156"/>
      <c r="JJE557" s="156"/>
      <c r="JJF557" s="156"/>
      <c r="JJG557" s="156"/>
      <c r="JJH557" s="156"/>
      <c r="JJI557" s="156"/>
      <c r="JJJ557" s="156"/>
      <c r="JJK557" s="156"/>
      <c r="JJL557" s="156"/>
      <c r="JJM557" s="156"/>
      <c r="JJN557" s="156"/>
      <c r="JJO557" s="156"/>
      <c r="JJP557" s="156"/>
      <c r="JJQ557" s="156"/>
      <c r="JJR557" s="156"/>
      <c r="JJS557" s="156"/>
      <c r="JJT557" s="156"/>
      <c r="JJU557" s="156"/>
      <c r="JJV557" s="156"/>
      <c r="JJW557" s="156"/>
      <c r="JJX557" s="156"/>
      <c r="JJY557" s="156"/>
      <c r="JJZ557" s="156"/>
      <c r="JKA557" s="156"/>
      <c r="JKB557" s="156"/>
      <c r="JKC557" s="156"/>
      <c r="JKD557" s="156"/>
      <c r="JKE557" s="156"/>
      <c r="JKF557" s="156"/>
      <c r="JKG557" s="156"/>
      <c r="JKH557" s="156"/>
      <c r="JKI557" s="156"/>
      <c r="JKJ557" s="156"/>
      <c r="JKK557" s="156"/>
      <c r="JKL557" s="156"/>
      <c r="JKM557" s="156"/>
      <c r="JKN557" s="156"/>
      <c r="JKO557" s="156"/>
      <c r="JKP557" s="156"/>
      <c r="JKQ557" s="156"/>
      <c r="JKR557" s="156"/>
      <c r="JKS557" s="156"/>
      <c r="JKT557" s="156"/>
      <c r="JKU557" s="156"/>
      <c r="JKV557" s="156"/>
      <c r="JKW557" s="156"/>
      <c r="JKX557" s="156"/>
      <c r="JKY557" s="156"/>
      <c r="JKZ557" s="156"/>
      <c r="JLA557" s="156"/>
      <c r="JLB557" s="156"/>
      <c r="JLC557" s="156"/>
      <c r="JLD557" s="156"/>
      <c r="JLE557" s="156"/>
      <c r="JLF557" s="156"/>
      <c r="JLG557" s="156"/>
      <c r="JLH557" s="156"/>
      <c r="JLI557" s="156"/>
      <c r="JLJ557" s="156"/>
      <c r="JLK557" s="156"/>
      <c r="JLL557" s="156"/>
      <c r="JLM557" s="156"/>
      <c r="JLN557" s="156"/>
      <c r="JLO557" s="156"/>
      <c r="JLP557" s="156"/>
      <c r="JLQ557" s="156"/>
      <c r="JLR557" s="156"/>
      <c r="JLS557" s="156"/>
      <c r="JLT557" s="156"/>
      <c r="JLU557" s="156"/>
      <c r="JLV557" s="156"/>
      <c r="JLW557" s="156"/>
      <c r="JLX557" s="156"/>
      <c r="JLY557" s="156"/>
      <c r="JLZ557" s="156"/>
      <c r="JMA557" s="156"/>
      <c r="JMB557" s="156"/>
      <c r="JMC557" s="156"/>
      <c r="JMD557" s="156"/>
      <c r="JME557" s="156"/>
      <c r="JMF557" s="156"/>
      <c r="JMG557" s="156"/>
      <c r="JMH557" s="156"/>
      <c r="JMI557" s="156"/>
      <c r="JMJ557" s="156"/>
      <c r="JMK557" s="156"/>
      <c r="JML557" s="156"/>
      <c r="JMM557" s="156"/>
      <c r="JMN557" s="156"/>
      <c r="JMO557" s="156"/>
      <c r="JMP557" s="156"/>
      <c r="JMQ557" s="156"/>
      <c r="JMR557" s="156"/>
      <c r="JMS557" s="156"/>
      <c r="JMT557" s="156"/>
      <c r="JMU557" s="156"/>
      <c r="JMV557" s="156"/>
      <c r="JMW557" s="156"/>
      <c r="JMX557" s="156"/>
      <c r="JMY557" s="156"/>
      <c r="JMZ557" s="156"/>
      <c r="JNA557" s="156"/>
      <c r="JNB557" s="156"/>
      <c r="JNC557" s="156"/>
      <c r="JND557" s="156"/>
      <c r="JNE557" s="156"/>
      <c r="JNF557" s="156"/>
      <c r="JNG557" s="156"/>
      <c r="JNH557" s="156"/>
      <c r="JNI557" s="156"/>
      <c r="JNJ557" s="156"/>
      <c r="JNK557" s="156"/>
      <c r="JNL557" s="156"/>
      <c r="JNM557" s="156"/>
      <c r="JNN557" s="156"/>
      <c r="JNO557" s="156"/>
      <c r="JNP557" s="156"/>
      <c r="JNQ557" s="156"/>
      <c r="JNR557" s="156"/>
      <c r="JNS557" s="156"/>
      <c r="JNT557" s="156"/>
      <c r="JNU557" s="156"/>
      <c r="JNV557" s="156"/>
      <c r="JNW557" s="156"/>
      <c r="JNX557" s="156"/>
      <c r="JNY557" s="156"/>
      <c r="JNZ557" s="156"/>
      <c r="JOA557" s="156"/>
      <c r="JOB557" s="156"/>
      <c r="JOC557" s="156"/>
      <c r="JOD557" s="156"/>
      <c r="JOE557" s="156"/>
      <c r="JOF557" s="156"/>
      <c r="JOG557" s="156"/>
      <c r="JOH557" s="156"/>
      <c r="JOI557" s="156"/>
      <c r="JOJ557" s="156"/>
      <c r="JOK557" s="156"/>
      <c r="JOL557" s="156"/>
      <c r="JOM557" s="156"/>
      <c r="JON557" s="156"/>
      <c r="JOO557" s="156"/>
      <c r="JOP557" s="156"/>
      <c r="JOQ557" s="156"/>
      <c r="JOR557" s="156"/>
      <c r="JOS557" s="156"/>
      <c r="JOT557" s="156"/>
      <c r="JOU557" s="156"/>
      <c r="JOV557" s="156"/>
      <c r="JOW557" s="156"/>
      <c r="JOX557" s="156"/>
      <c r="JOY557" s="156"/>
      <c r="JOZ557" s="156"/>
      <c r="JPA557" s="156"/>
      <c r="JPB557" s="156"/>
      <c r="JPC557" s="156"/>
      <c r="JPD557" s="156"/>
      <c r="JPE557" s="156"/>
      <c r="JPF557" s="156"/>
      <c r="JPG557" s="156"/>
      <c r="JPH557" s="156"/>
      <c r="JPI557" s="156"/>
      <c r="JPJ557" s="156"/>
      <c r="JPK557" s="156"/>
      <c r="JPL557" s="156"/>
      <c r="JPM557" s="156"/>
      <c r="JPN557" s="156"/>
      <c r="JPO557" s="156"/>
      <c r="JPP557" s="156"/>
      <c r="JPQ557" s="156"/>
      <c r="JPR557" s="156"/>
      <c r="JPS557" s="156"/>
      <c r="JPT557" s="156"/>
      <c r="JPU557" s="156"/>
      <c r="JPV557" s="156"/>
      <c r="JPW557" s="156"/>
      <c r="JPX557" s="156"/>
      <c r="JPY557" s="156"/>
      <c r="JPZ557" s="156"/>
      <c r="JQA557" s="156"/>
      <c r="JQB557" s="156"/>
      <c r="JQC557" s="156"/>
      <c r="JQD557" s="156"/>
      <c r="JQE557" s="156"/>
      <c r="JQF557" s="156"/>
      <c r="JQG557" s="156"/>
      <c r="JQH557" s="156"/>
      <c r="JQI557" s="156"/>
      <c r="JQJ557" s="156"/>
      <c r="JQK557" s="156"/>
      <c r="JQL557" s="156"/>
      <c r="JQM557" s="156"/>
      <c r="JQN557" s="156"/>
      <c r="JQO557" s="156"/>
      <c r="JQP557" s="156"/>
      <c r="JQQ557" s="156"/>
      <c r="JQR557" s="156"/>
      <c r="JQS557" s="156"/>
      <c r="JQT557" s="156"/>
      <c r="JQU557" s="156"/>
      <c r="JQV557" s="156"/>
      <c r="JQW557" s="156"/>
      <c r="JQX557" s="156"/>
      <c r="JQY557" s="156"/>
      <c r="JQZ557" s="156"/>
      <c r="JRA557" s="156"/>
      <c r="JRB557" s="156"/>
      <c r="JRC557" s="156"/>
      <c r="JRD557" s="156"/>
      <c r="JRE557" s="156"/>
      <c r="JRF557" s="156"/>
      <c r="JRG557" s="156"/>
      <c r="JRH557" s="156"/>
      <c r="JRI557" s="156"/>
      <c r="JRJ557" s="156"/>
      <c r="JRK557" s="156"/>
      <c r="JRL557" s="156"/>
      <c r="JRM557" s="156"/>
      <c r="JRN557" s="156"/>
      <c r="JRO557" s="156"/>
      <c r="JRP557" s="156"/>
      <c r="JRQ557" s="156"/>
      <c r="JRR557" s="156"/>
      <c r="JRS557" s="156"/>
      <c r="JRT557" s="156"/>
      <c r="JRU557" s="156"/>
      <c r="JRV557" s="156"/>
      <c r="JRW557" s="156"/>
      <c r="JRX557" s="156"/>
      <c r="JRY557" s="156"/>
      <c r="JRZ557" s="156"/>
      <c r="JSA557" s="156"/>
      <c r="JSB557" s="156"/>
      <c r="JSC557" s="156"/>
      <c r="JSD557" s="156"/>
      <c r="JSE557" s="156"/>
      <c r="JSF557" s="156"/>
      <c r="JSG557" s="156"/>
      <c r="JSH557" s="156"/>
      <c r="JSI557" s="156"/>
      <c r="JSJ557" s="156"/>
      <c r="JSK557" s="156"/>
      <c r="JSL557" s="156"/>
      <c r="JSM557" s="156"/>
      <c r="JSN557" s="156"/>
      <c r="JSO557" s="156"/>
      <c r="JSP557" s="156"/>
      <c r="JSQ557" s="156"/>
      <c r="JSR557" s="156"/>
      <c r="JSS557" s="156"/>
      <c r="JST557" s="156"/>
      <c r="JSU557" s="156"/>
      <c r="JSV557" s="156"/>
      <c r="JSW557" s="156"/>
      <c r="JSX557" s="156"/>
      <c r="JSY557" s="156"/>
      <c r="JSZ557" s="156"/>
      <c r="JTA557" s="156"/>
      <c r="JTB557" s="156"/>
      <c r="JTC557" s="156"/>
      <c r="JTD557" s="156"/>
      <c r="JTE557" s="156"/>
      <c r="JTF557" s="156"/>
      <c r="JTG557" s="156"/>
      <c r="JTH557" s="156"/>
      <c r="JTI557" s="156"/>
      <c r="JTJ557" s="156"/>
      <c r="JTK557" s="156"/>
      <c r="JTL557" s="156"/>
      <c r="JTM557" s="156"/>
      <c r="JTN557" s="156"/>
      <c r="JTO557" s="156"/>
      <c r="JTP557" s="156"/>
      <c r="JTQ557" s="156"/>
      <c r="JTR557" s="156"/>
      <c r="JTS557" s="156"/>
      <c r="JTT557" s="156"/>
      <c r="JTU557" s="156"/>
      <c r="JTV557" s="156"/>
      <c r="JTW557" s="156"/>
      <c r="JTX557" s="156"/>
      <c r="JTY557" s="156"/>
      <c r="JTZ557" s="156"/>
      <c r="JUA557" s="156"/>
      <c r="JUB557" s="156"/>
      <c r="JUC557" s="156"/>
      <c r="JUD557" s="156"/>
      <c r="JUE557" s="156"/>
      <c r="JUF557" s="156"/>
      <c r="JUG557" s="156"/>
      <c r="JUH557" s="156"/>
      <c r="JUI557" s="156"/>
      <c r="JUJ557" s="156"/>
      <c r="JUK557" s="156"/>
      <c r="JUL557" s="156"/>
      <c r="JUM557" s="156"/>
      <c r="JUN557" s="156"/>
      <c r="JUO557" s="156"/>
      <c r="JUP557" s="156"/>
      <c r="JUQ557" s="156"/>
      <c r="JUR557" s="156"/>
      <c r="JUS557" s="156"/>
      <c r="JUT557" s="156"/>
      <c r="JUU557" s="156"/>
      <c r="JUV557" s="156"/>
      <c r="JUW557" s="156"/>
      <c r="JUX557" s="156"/>
      <c r="JUY557" s="156"/>
      <c r="JUZ557" s="156"/>
      <c r="JVA557" s="156"/>
      <c r="JVB557" s="156"/>
      <c r="JVC557" s="156"/>
      <c r="JVD557" s="156"/>
      <c r="JVE557" s="156"/>
      <c r="JVF557" s="156"/>
      <c r="JVG557" s="156"/>
      <c r="JVH557" s="156"/>
      <c r="JVI557" s="156"/>
      <c r="JVJ557" s="156"/>
      <c r="JVK557" s="156"/>
      <c r="JVL557" s="156"/>
      <c r="JVM557" s="156"/>
      <c r="JVN557" s="156"/>
      <c r="JVO557" s="156"/>
      <c r="JVP557" s="156"/>
      <c r="JVQ557" s="156"/>
      <c r="JVR557" s="156"/>
      <c r="JVS557" s="156"/>
      <c r="JVT557" s="156"/>
      <c r="JVU557" s="156"/>
      <c r="JVV557" s="156"/>
      <c r="JVW557" s="156"/>
      <c r="JVX557" s="156"/>
      <c r="JVY557" s="156"/>
      <c r="JVZ557" s="156"/>
      <c r="JWA557" s="156"/>
      <c r="JWB557" s="156"/>
      <c r="JWC557" s="156"/>
      <c r="JWD557" s="156"/>
      <c r="JWE557" s="156"/>
      <c r="JWF557" s="156"/>
      <c r="JWG557" s="156"/>
      <c r="JWH557" s="156"/>
      <c r="JWI557" s="156"/>
      <c r="JWJ557" s="156"/>
      <c r="JWK557" s="156"/>
      <c r="JWL557" s="156"/>
      <c r="JWM557" s="156"/>
      <c r="JWN557" s="156"/>
      <c r="JWO557" s="156"/>
      <c r="JWP557" s="156"/>
      <c r="JWQ557" s="156"/>
      <c r="JWR557" s="156"/>
      <c r="JWS557" s="156"/>
      <c r="JWT557" s="156"/>
      <c r="JWU557" s="156"/>
      <c r="JWV557" s="156"/>
      <c r="JWW557" s="156"/>
      <c r="JWX557" s="156"/>
      <c r="JWY557" s="156"/>
      <c r="JWZ557" s="156"/>
      <c r="JXA557" s="156"/>
      <c r="JXB557" s="156"/>
      <c r="JXC557" s="156"/>
      <c r="JXD557" s="156"/>
      <c r="JXE557" s="156"/>
      <c r="JXF557" s="156"/>
      <c r="JXG557" s="156"/>
      <c r="JXH557" s="156"/>
      <c r="JXI557" s="156"/>
      <c r="JXJ557" s="156"/>
      <c r="JXK557" s="156"/>
      <c r="JXL557" s="156"/>
      <c r="JXM557" s="156"/>
      <c r="JXN557" s="156"/>
      <c r="JXO557" s="156"/>
      <c r="JXP557" s="156"/>
      <c r="JXQ557" s="156"/>
      <c r="JXR557" s="156"/>
      <c r="JXS557" s="156"/>
      <c r="JXT557" s="156"/>
      <c r="JXU557" s="156"/>
      <c r="JXV557" s="156"/>
      <c r="JXW557" s="156"/>
      <c r="JXX557" s="156"/>
      <c r="JXY557" s="156"/>
      <c r="JXZ557" s="156"/>
      <c r="JYA557" s="156"/>
      <c r="JYB557" s="156"/>
      <c r="JYC557" s="156"/>
      <c r="JYD557" s="156"/>
      <c r="JYE557" s="156"/>
      <c r="JYF557" s="156"/>
      <c r="JYG557" s="156"/>
      <c r="JYH557" s="156"/>
      <c r="JYI557" s="156"/>
      <c r="JYJ557" s="156"/>
      <c r="JYK557" s="156"/>
      <c r="JYL557" s="156"/>
      <c r="JYM557" s="156"/>
      <c r="JYN557" s="156"/>
      <c r="JYO557" s="156"/>
      <c r="JYP557" s="156"/>
      <c r="JYQ557" s="156"/>
      <c r="JYR557" s="156"/>
      <c r="JYS557" s="156"/>
      <c r="JYT557" s="156"/>
      <c r="JYU557" s="156"/>
      <c r="JYV557" s="156"/>
      <c r="JYW557" s="156"/>
      <c r="JYX557" s="156"/>
      <c r="JYY557" s="156"/>
      <c r="JYZ557" s="156"/>
      <c r="JZA557" s="156"/>
      <c r="JZB557" s="156"/>
      <c r="JZC557" s="156"/>
      <c r="JZD557" s="156"/>
      <c r="JZE557" s="156"/>
      <c r="JZF557" s="156"/>
      <c r="JZG557" s="156"/>
      <c r="JZH557" s="156"/>
      <c r="JZI557" s="156"/>
      <c r="JZJ557" s="156"/>
      <c r="JZK557" s="156"/>
      <c r="JZL557" s="156"/>
      <c r="JZM557" s="156"/>
      <c r="JZN557" s="156"/>
      <c r="JZO557" s="156"/>
      <c r="JZP557" s="156"/>
      <c r="JZQ557" s="156"/>
      <c r="JZR557" s="156"/>
      <c r="JZS557" s="156"/>
      <c r="JZT557" s="156"/>
      <c r="JZU557" s="156"/>
      <c r="JZV557" s="156"/>
      <c r="JZW557" s="156"/>
      <c r="JZX557" s="156"/>
      <c r="JZY557" s="156"/>
      <c r="JZZ557" s="156"/>
      <c r="KAA557" s="156"/>
      <c r="KAB557" s="156"/>
      <c r="KAC557" s="156"/>
      <c r="KAD557" s="156"/>
      <c r="KAE557" s="156"/>
      <c r="KAF557" s="156"/>
      <c r="KAG557" s="156"/>
      <c r="KAH557" s="156"/>
      <c r="KAI557" s="156"/>
      <c r="KAJ557" s="156"/>
      <c r="KAK557" s="156"/>
      <c r="KAL557" s="156"/>
      <c r="KAM557" s="156"/>
      <c r="KAN557" s="156"/>
      <c r="KAO557" s="156"/>
      <c r="KAP557" s="156"/>
      <c r="KAQ557" s="156"/>
      <c r="KAR557" s="156"/>
      <c r="KAS557" s="156"/>
      <c r="KAT557" s="156"/>
      <c r="KAU557" s="156"/>
      <c r="KAV557" s="156"/>
      <c r="KAW557" s="156"/>
      <c r="KAX557" s="156"/>
      <c r="KAY557" s="156"/>
      <c r="KAZ557" s="156"/>
      <c r="KBA557" s="156"/>
      <c r="KBB557" s="156"/>
      <c r="KBC557" s="156"/>
      <c r="KBD557" s="156"/>
      <c r="KBE557" s="156"/>
      <c r="KBF557" s="156"/>
      <c r="KBG557" s="156"/>
      <c r="KBH557" s="156"/>
      <c r="KBI557" s="156"/>
      <c r="KBJ557" s="156"/>
      <c r="KBK557" s="156"/>
      <c r="KBL557" s="156"/>
      <c r="KBM557" s="156"/>
      <c r="KBN557" s="156"/>
      <c r="KBO557" s="156"/>
      <c r="KBP557" s="156"/>
      <c r="KBQ557" s="156"/>
      <c r="KBR557" s="156"/>
      <c r="KBS557" s="156"/>
      <c r="KBT557" s="156"/>
      <c r="KBU557" s="156"/>
      <c r="KBV557" s="156"/>
      <c r="KBW557" s="156"/>
      <c r="KBX557" s="156"/>
      <c r="KBY557" s="156"/>
      <c r="KBZ557" s="156"/>
      <c r="KCA557" s="156"/>
      <c r="KCB557" s="156"/>
      <c r="KCC557" s="156"/>
      <c r="KCD557" s="156"/>
      <c r="KCE557" s="156"/>
      <c r="KCF557" s="156"/>
      <c r="KCG557" s="156"/>
      <c r="KCH557" s="156"/>
      <c r="KCI557" s="156"/>
      <c r="KCJ557" s="156"/>
      <c r="KCK557" s="156"/>
      <c r="KCL557" s="156"/>
      <c r="KCM557" s="156"/>
      <c r="KCN557" s="156"/>
      <c r="KCO557" s="156"/>
      <c r="KCP557" s="156"/>
      <c r="KCQ557" s="156"/>
      <c r="KCR557" s="156"/>
      <c r="KCS557" s="156"/>
      <c r="KCT557" s="156"/>
      <c r="KCU557" s="156"/>
      <c r="KCV557" s="156"/>
      <c r="KCW557" s="156"/>
      <c r="KCX557" s="156"/>
      <c r="KCY557" s="156"/>
      <c r="KCZ557" s="156"/>
      <c r="KDA557" s="156"/>
      <c r="KDB557" s="156"/>
      <c r="KDC557" s="156"/>
      <c r="KDD557" s="156"/>
      <c r="KDE557" s="156"/>
      <c r="KDF557" s="156"/>
      <c r="KDG557" s="156"/>
      <c r="KDH557" s="156"/>
      <c r="KDI557" s="156"/>
      <c r="KDJ557" s="156"/>
      <c r="KDK557" s="156"/>
      <c r="KDL557" s="156"/>
      <c r="KDM557" s="156"/>
      <c r="KDN557" s="156"/>
      <c r="KDO557" s="156"/>
      <c r="KDP557" s="156"/>
      <c r="KDQ557" s="156"/>
      <c r="KDR557" s="156"/>
      <c r="KDS557" s="156"/>
      <c r="KDT557" s="156"/>
      <c r="KDU557" s="156"/>
      <c r="KDV557" s="156"/>
      <c r="KDW557" s="156"/>
      <c r="KDX557" s="156"/>
      <c r="KDY557" s="156"/>
      <c r="KDZ557" s="156"/>
      <c r="KEA557" s="156"/>
      <c r="KEB557" s="156"/>
      <c r="KEC557" s="156"/>
      <c r="KED557" s="156"/>
      <c r="KEE557" s="156"/>
      <c r="KEF557" s="156"/>
      <c r="KEG557" s="156"/>
      <c r="KEH557" s="156"/>
      <c r="KEI557" s="156"/>
      <c r="KEJ557" s="156"/>
      <c r="KEK557" s="156"/>
      <c r="KEL557" s="156"/>
      <c r="KEM557" s="156"/>
      <c r="KEN557" s="156"/>
      <c r="KEO557" s="156"/>
      <c r="KEP557" s="156"/>
      <c r="KEQ557" s="156"/>
      <c r="KER557" s="156"/>
      <c r="KES557" s="156"/>
      <c r="KET557" s="156"/>
      <c r="KEU557" s="156"/>
      <c r="KEV557" s="156"/>
      <c r="KEW557" s="156"/>
      <c r="KEX557" s="156"/>
      <c r="KEY557" s="156"/>
      <c r="KEZ557" s="156"/>
      <c r="KFA557" s="156"/>
      <c r="KFB557" s="156"/>
      <c r="KFC557" s="156"/>
      <c r="KFD557" s="156"/>
      <c r="KFE557" s="156"/>
      <c r="KFF557" s="156"/>
      <c r="KFG557" s="156"/>
      <c r="KFH557" s="156"/>
      <c r="KFI557" s="156"/>
      <c r="KFJ557" s="156"/>
      <c r="KFK557" s="156"/>
      <c r="KFL557" s="156"/>
      <c r="KFM557" s="156"/>
      <c r="KFN557" s="156"/>
      <c r="KFO557" s="156"/>
      <c r="KFP557" s="156"/>
      <c r="KFQ557" s="156"/>
      <c r="KFR557" s="156"/>
      <c r="KFS557" s="156"/>
      <c r="KFT557" s="156"/>
      <c r="KFU557" s="156"/>
      <c r="KFV557" s="156"/>
      <c r="KFW557" s="156"/>
      <c r="KFX557" s="156"/>
      <c r="KFY557" s="156"/>
      <c r="KFZ557" s="156"/>
      <c r="KGA557" s="156"/>
      <c r="KGB557" s="156"/>
      <c r="KGC557" s="156"/>
      <c r="KGD557" s="156"/>
      <c r="KGE557" s="156"/>
      <c r="KGF557" s="156"/>
      <c r="KGG557" s="156"/>
      <c r="KGH557" s="156"/>
      <c r="KGI557" s="156"/>
      <c r="KGJ557" s="156"/>
      <c r="KGK557" s="156"/>
      <c r="KGL557" s="156"/>
      <c r="KGM557" s="156"/>
      <c r="KGN557" s="156"/>
      <c r="KGO557" s="156"/>
      <c r="KGP557" s="156"/>
      <c r="KGQ557" s="156"/>
      <c r="KGR557" s="156"/>
      <c r="KGS557" s="156"/>
      <c r="KGT557" s="156"/>
      <c r="KGU557" s="156"/>
      <c r="KGV557" s="156"/>
      <c r="KGW557" s="156"/>
      <c r="KGX557" s="156"/>
      <c r="KGY557" s="156"/>
      <c r="KGZ557" s="156"/>
      <c r="KHA557" s="156"/>
      <c r="KHB557" s="156"/>
      <c r="KHC557" s="156"/>
      <c r="KHD557" s="156"/>
      <c r="KHE557" s="156"/>
      <c r="KHF557" s="156"/>
      <c r="KHG557" s="156"/>
      <c r="KHH557" s="156"/>
      <c r="KHI557" s="156"/>
      <c r="KHJ557" s="156"/>
      <c r="KHK557" s="156"/>
      <c r="KHL557" s="156"/>
      <c r="KHM557" s="156"/>
      <c r="KHN557" s="156"/>
      <c r="KHO557" s="156"/>
      <c r="KHP557" s="156"/>
      <c r="KHQ557" s="156"/>
      <c r="KHR557" s="156"/>
      <c r="KHS557" s="156"/>
      <c r="KHT557" s="156"/>
      <c r="KHU557" s="156"/>
      <c r="KHV557" s="156"/>
      <c r="KHW557" s="156"/>
      <c r="KHX557" s="156"/>
      <c r="KHY557" s="156"/>
      <c r="KHZ557" s="156"/>
      <c r="KIA557" s="156"/>
      <c r="KIB557" s="156"/>
      <c r="KIC557" s="156"/>
      <c r="KID557" s="156"/>
      <c r="KIE557" s="156"/>
      <c r="KIF557" s="156"/>
      <c r="KIG557" s="156"/>
      <c r="KIH557" s="156"/>
      <c r="KII557" s="156"/>
      <c r="KIJ557" s="156"/>
      <c r="KIK557" s="156"/>
      <c r="KIL557" s="156"/>
      <c r="KIM557" s="156"/>
      <c r="KIN557" s="156"/>
      <c r="KIO557" s="156"/>
      <c r="KIP557" s="156"/>
      <c r="KIQ557" s="156"/>
      <c r="KIR557" s="156"/>
      <c r="KIS557" s="156"/>
      <c r="KIT557" s="156"/>
      <c r="KIU557" s="156"/>
      <c r="KIV557" s="156"/>
      <c r="KIW557" s="156"/>
      <c r="KIX557" s="156"/>
      <c r="KIY557" s="156"/>
      <c r="KIZ557" s="156"/>
      <c r="KJA557" s="156"/>
      <c r="KJB557" s="156"/>
      <c r="KJC557" s="156"/>
      <c r="KJD557" s="156"/>
      <c r="KJE557" s="156"/>
      <c r="KJF557" s="156"/>
      <c r="KJG557" s="156"/>
      <c r="KJH557" s="156"/>
      <c r="KJI557" s="156"/>
      <c r="KJJ557" s="156"/>
      <c r="KJK557" s="156"/>
      <c r="KJL557" s="156"/>
      <c r="KJM557" s="156"/>
      <c r="KJN557" s="156"/>
      <c r="KJO557" s="156"/>
      <c r="KJP557" s="156"/>
      <c r="KJQ557" s="156"/>
      <c r="KJR557" s="156"/>
      <c r="KJS557" s="156"/>
      <c r="KJT557" s="156"/>
      <c r="KJU557" s="156"/>
      <c r="KJV557" s="156"/>
      <c r="KJW557" s="156"/>
      <c r="KJX557" s="156"/>
      <c r="KJY557" s="156"/>
      <c r="KJZ557" s="156"/>
      <c r="KKA557" s="156"/>
      <c r="KKB557" s="156"/>
      <c r="KKC557" s="156"/>
      <c r="KKD557" s="156"/>
      <c r="KKE557" s="156"/>
      <c r="KKF557" s="156"/>
      <c r="KKG557" s="156"/>
      <c r="KKH557" s="156"/>
      <c r="KKI557" s="156"/>
      <c r="KKJ557" s="156"/>
      <c r="KKK557" s="156"/>
      <c r="KKL557" s="156"/>
      <c r="KKM557" s="156"/>
      <c r="KKN557" s="156"/>
      <c r="KKO557" s="156"/>
      <c r="KKP557" s="156"/>
      <c r="KKQ557" s="156"/>
      <c r="KKR557" s="156"/>
      <c r="KKS557" s="156"/>
      <c r="KKT557" s="156"/>
      <c r="KKU557" s="156"/>
      <c r="KKV557" s="156"/>
      <c r="KKW557" s="156"/>
      <c r="KKX557" s="156"/>
      <c r="KKY557" s="156"/>
      <c r="KKZ557" s="156"/>
      <c r="KLA557" s="156"/>
      <c r="KLB557" s="156"/>
      <c r="KLC557" s="156"/>
      <c r="KLD557" s="156"/>
      <c r="KLE557" s="156"/>
      <c r="KLF557" s="156"/>
      <c r="KLG557" s="156"/>
      <c r="KLH557" s="156"/>
      <c r="KLI557" s="156"/>
      <c r="KLJ557" s="156"/>
      <c r="KLK557" s="156"/>
      <c r="KLL557" s="156"/>
      <c r="KLM557" s="156"/>
      <c r="KLN557" s="156"/>
      <c r="KLO557" s="156"/>
      <c r="KLP557" s="156"/>
      <c r="KLQ557" s="156"/>
      <c r="KLR557" s="156"/>
      <c r="KLS557" s="156"/>
      <c r="KLT557" s="156"/>
      <c r="KLU557" s="156"/>
      <c r="KLV557" s="156"/>
      <c r="KLW557" s="156"/>
      <c r="KLX557" s="156"/>
      <c r="KLY557" s="156"/>
      <c r="KLZ557" s="156"/>
      <c r="KMA557" s="156"/>
      <c r="KMB557" s="156"/>
      <c r="KMC557" s="156"/>
      <c r="KMD557" s="156"/>
      <c r="KME557" s="156"/>
      <c r="KMF557" s="156"/>
      <c r="KMG557" s="156"/>
      <c r="KMH557" s="156"/>
      <c r="KMI557" s="156"/>
      <c r="KMJ557" s="156"/>
      <c r="KMK557" s="156"/>
      <c r="KML557" s="156"/>
      <c r="KMM557" s="156"/>
      <c r="KMN557" s="156"/>
      <c r="KMO557" s="156"/>
      <c r="KMP557" s="156"/>
      <c r="KMQ557" s="156"/>
      <c r="KMR557" s="156"/>
      <c r="KMS557" s="156"/>
      <c r="KMT557" s="156"/>
      <c r="KMU557" s="156"/>
      <c r="KMV557" s="156"/>
      <c r="KMW557" s="156"/>
      <c r="KMX557" s="156"/>
      <c r="KMY557" s="156"/>
      <c r="KMZ557" s="156"/>
      <c r="KNA557" s="156"/>
      <c r="KNB557" s="156"/>
      <c r="KNC557" s="156"/>
      <c r="KND557" s="156"/>
      <c r="KNE557" s="156"/>
      <c r="KNF557" s="156"/>
      <c r="KNG557" s="156"/>
      <c r="KNH557" s="156"/>
      <c r="KNI557" s="156"/>
      <c r="KNJ557" s="156"/>
      <c r="KNK557" s="156"/>
      <c r="KNL557" s="156"/>
      <c r="KNM557" s="156"/>
      <c r="KNN557" s="156"/>
      <c r="KNO557" s="156"/>
      <c r="KNP557" s="156"/>
      <c r="KNQ557" s="156"/>
      <c r="KNR557" s="156"/>
      <c r="KNS557" s="156"/>
      <c r="KNT557" s="156"/>
      <c r="KNU557" s="156"/>
      <c r="KNV557" s="156"/>
      <c r="KNW557" s="156"/>
      <c r="KNX557" s="156"/>
      <c r="KNY557" s="156"/>
      <c r="KNZ557" s="156"/>
      <c r="KOA557" s="156"/>
      <c r="KOB557" s="156"/>
      <c r="KOC557" s="156"/>
      <c r="KOD557" s="156"/>
      <c r="KOE557" s="156"/>
      <c r="KOF557" s="156"/>
      <c r="KOG557" s="156"/>
      <c r="KOH557" s="156"/>
      <c r="KOI557" s="156"/>
      <c r="KOJ557" s="156"/>
      <c r="KOK557" s="156"/>
      <c r="KOL557" s="156"/>
      <c r="KOM557" s="156"/>
      <c r="KON557" s="156"/>
      <c r="KOO557" s="156"/>
      <c r="KOP557" s="156"/>
      <c r="KOQ557" s="156"/>
      <c r="KOR557" s="156"/>
      <c r="KOS557" s="156"/>
      <c r="KOT557" s="156"/>
      <c r="KOU557" s="156"/>
      <c r="KOV557" s="156"/>
      <c r="KOW557" s="156"/>
      <c r="KOX557" s="156"/>
      <c r="KOY557" s="156"/>
      <c r="KOZ557" s="156"/>
      <c r="KPA557" s="156"/>
      <c r="KPB557" s="156"/>
      <c r="KPC557" s="156"/>
      <c r="KPD557" s="156"/>
      <c r="KPE557" s="156"/>
      <c r="KPF557" s="156"/>
      <c r="KPG557" s="156"/>
      <c r="KPH557" s="156"/>
      <c r="KPI557" s="156"/>
      <c r="KPJ557" s="156"/>
      <c r="KPK557" s="156"/>
      <c r="KPL557" s="156"/>
      <c r="KPM557" s="156"/>
      <c r="KPN557" s="156"/>
      <c r="KPO557" s="156"/>
      <c r="KPP557" s="156"/>
      <c r="KPQ557" s="156"/>
      <c r="KPR557" s="156"/>
      <c r="KPS557" s="156"/>
      <c r="KPT557" s="156"/>
      <c r="KPU557" s="156"/>
      <c r="KPV557" s="156"/>
      <c r="KPW557" s="156"/>
      <c r="KPX557" s="156"/>
      <c r="KPY557" s="156"/>
      <c r="KPZ557" s="156"/>
      <c r="KQA557" s="156"/>
      <c r="KQB557" s="156"/>
      <c r="KQC557" s="156"/>
      <c r="KQD557" s="156"/>
      <c r="KQE557" s="156"/>
      <c r="KQF557" s="156"/>
      <c r="KQG557" s="156"/>
      <c r="KQH557" s="156"/>
      <c r="KQI557" s="156"/>
      <c r="KQJ557" s="156"/>
      <c r="KQK557" s="156"/>
      <c r="KQL557" s="156"/>
      <c r="KQM557" s="156"/>
      <c r="KQN557" s="156"/>
      <c r="KQO557" s="156"/>
      <c r="KQP557" s="156"/>
      <c r="KQQ557" s="156"/>
      <c r="KQR557" s="156"/>
      <c r="KQS557" s="156"/>
      <c r="KQT557" s="156"/>
      <c r="KQU557" s="156"/>
      <c r="KQV557" s="156"/>
      <c r="KQW557" s="156"/>
      <c r="KQX557" s="156"/>
      <c r="KQY557" s="156"/>
      <c r="KQZ557" s="156"/>
      <c r="KRA557" s="156"/>
      <c r="KRB557" s="156"/>
      <c r="KRC557" s="156"/>
      <c r="KRD557" s="156"/>
      <c r="KRE557" s="156"/>
      <c r="KRF557" s="156"/>
      <c r="KRG557" s="156"/>
      <c r="KRH557" s="156"/>
      <c r="KRI557" s="156"/>
      <c r="KRJ557" s="156"/>
      <c r="KRK557" s="156"/>
      <c r="KRL557" s="156"/>
      <c r="KRM557" s="156"/>
      <c r="KRN557" s="156"/>
      <c r="KRO557" s="156"/>
      <c r="KRP557" s="156"/>
      <c r="KRQ557" s="156"/>
      <c r="KRR557" s="156"/>
      <c r="KRS557" s="156"/>
      <c r="KRT557" s="156"/>
      <c r="KRU557" s="156"/>
      <c r="KRV557" s="156"/>
      <c r="KRW557" s="156"/>
      <c r="KRX557" s="156"/>
      <c r="KRY557" s="156"/>
      <c r="KRZ557" s="156"/>
      <c r="KSA557" s="156"/>
      <c r="KSB557" s="156"/>
      <c r="KSC557" s="156"/>
      <c r="KSD557" s="156"/>
      <c r="KSE557" s="156"/>
      <c r="KSF557" s="156"/>
      <c r="KSG557" s="156"/>
      <c r="KSH557" s="156"/>
      <c r="KSI557" s="156"/>
      <c r="KSJ557" s="156"/>
      <c r="KSK557" s="156"/>
      <c r="KSL557" s="156"/>
      <c r="KSM557" s="156"/>
      <c r="KSN557" s="156"/>
      <c r="KSO557" s="156"/>
      <c r="KSP557" s="156"/>
      <c r="KSQ557" s="156"/>
      <c r="KSR557" s="156"/>
      <c r="KSS557" s="156"/>
      <c r="KST557" s="156"/>
      <c r="KSU557" s="156"/>
      <c r="KSV557" s="156"/>
      <c r="KSW557" s="156"/>
      <c r="KSX557" s="156"/>
      <c r="KSY557" s="156"/>
      <c r="KSZ557" s="156"/>
      <c r="KTA557" s="156"/>
      <c r="KTB557" s="156"/>
      <c r="KTC557" s="156"/>
      <c r="KTD557" s="156"/>
      <c r="KTE557" s="156"/>
      <c r="KTF557" s="156"/>
      <c r="KTG557" s="156"/>
      <c r="KTH557" s="156"/>
      <c r="KTI557" s="156"/>
      <c r="KTJ557" s="156"/>
      <c r="KTK557" s="156"/>
      <c r="KTL557" s="156"/>
      <c r="KTM557" s="156"/>
      <c r="KTN557" s="156"/>
      <c r="KTO557" s="156"/>
      <c r="KTP557" s="156"/>
      <c r="KTQ557" s="156"/>
      <c r="KTR557" s="156"/>
      <c r="KTS557" s="156"/>
      <c r="KTT557" s="156"/>
      <c r="KTU557" s="156"/>
      <c r="KTV557" s="156"/>
      <c r="KTW557" s="156"/>
      <c r="KTX557" s="156"/>
      <c r="KTY557" s="156"/>
      <c r="KTZ557" s="156"/>
      <c r="KUA557" s="156"/>
      <c r="KUB557" s="156"/>
      <c r="KUC557" s="156"/>
      <c r="KUD557" s="156"/>
      <c r="KUE557" s="156"/>
      <c r="KUF557" s="156"/>
      <c r="KUG557" s="156"/>
      <c r="KUH557" s="156"/>
      <c r="KUI557" s="156"/>
      <c r="KUJ557" s="156"/>
      <c r="KUK557" s="156"/>
      <c r="KUL557" s="156"/>
      <c r="KUM557" s="156"/>
      <c r="KUN557" s="156"/>
      <c r="KUO557" s="156"/>
      <c r="KUP557" s="156"/>
      <c r="KUQ557" s="156"/>
      <c r="KUR557" s="156"/>
      <c r="KUS557" s="156"/>
      <c r="KUT557" s="156"/>
      <c r="KUU557" s="156"/>
      <c r="KUV557" s="156"/>
      <c r="KUW557" s="156"/>
      <c r="KUX557" s="156"/>
      <c r="KUY557" s="156"/>
      <c r="KUZ557" s="156"/>
      <c r="KVA557" s="156"/>
      <c r="KVB557" s="156"/>
      <c r="KVC557" s="156"/>
      <c r="KVD557" s="156"/>
      <c r="KVE557" s="156"/>
      <c r="KVF557" s="156"/>
      <c r="KVG557" s="156"/>
      <c r="KVH557" s="156"/>
      <c r="KVI557" s="156"/>
      <c r="KVJ557" s="156"/>
      <c r="KVK557" s="156"/>
      <c r="KVL557" s="156"/>
      <c r="KVM557" s="156"/>
      <c r="KVN557" s="156"/>
      <c r="KVO557" s="156"/>
      <c r="KVP557" s="156"/>
      <c r="KVQ557" s="156"/>
      <c r="KVR557" s="156"/>
      <c r="KVS557" s="156"/>
      <c r="KVT557" s="156"/>
      <c r="KVU557" s="156"/>
      <c r="KVV557" s="156"/>
      <c r="KVW557" s="156"/>
      <c r="KVX557" s="156"/>
      <c r="KVY557" s="156"/>
      <c r="KVZ557" s="156"/>
      <c r="KWA557" s="156"/>
      <c r="KWB557" s="156"/>
      <c r="KWC557" s="156"/>
      <c r="KWD557" s="156"/>
      <c r="KWE557" s="156"/>
      <c r="KWF557" s="156"/>
      <c r="KWG557" s="156"/>
      <c r="KWH557" s="156"/>
      <c r="KWI557" s="156"/>
      <c r="KWJ557" s="156"/>
      <c r="KWK557" s="156"/>
      <c r="KWL557" s="156"/>
      <c r="KWM557" s="156"/>
      <c r="KWN557" s="156"/>
      <c r="KWO557" s="156"/>
      <c r="KWP557" s="156"/>
      <c r="KWQ557" s="156"/>
      <c r="KWR557" s="156"/>
      <c r="KWS557" s="156"/>
      <c r="KWT557" s="156"/>
      <c r="KWU557" s="156"/>
      <c r="KWV557" s="156"/>
      <c r="KWW557" s="156"/>
      <c r="KWX557" s="156"/>
      <c r="KWY557" s="156"/>
      <c r="KWZ557" s="156"/>
      <c r="KXA557" s="156"/>
      <c r="KXB557" s="156"/>
      <c r="KXC557" s="156"/>
      <c r="KXD557" s="156"/>
      <c r="KXE557" s="156"/>
      <c r="KXF557" s="156"/>
      <c r="KXG557" s="156"/>
      <c r="KXH557" s="156"/>
      <c r="KXI557" s="156"/>
      <c r="KXJ557" s="156"/>
      <c r="KXK557" s="156"/>
      <c r="KXL557" s="156"/>
      <c r="KXM557" s="156"/>
      <c r="KXN557" s="156"/>
      <c r="KXO557" s="156"/>
      <c r="KXP557" s="156"/>
      <c r="KXQ557" s="156"/>
      <c r="KXR557" s="156"/>
      <c r="KXS557" s="156"/>
      <c r="KXT557" s="156"/>
      <c r="KXU557" s="156"/>
      <c r="KXV557" s="156"/>
      <c r="KXW557" s="156"/>
      <c r="KXX557" s="156"/>
      <c r="KXY557" s="156"/>
      <c r="KXZ557" s="156"/>
      <c r="KYA557" s="156"/>
      <c r="KYB557" s="156"/>
      <c r="KYC557" s="156"/>
      <c r="KYD557" s="156"/>
      <c r="KYE557" s="156"/>
      <c r="KYF557" s="156"/>
      <c r="KYG557" s="156"/>
      <c r="KYH557" s="156"/>
      <c r="KYI557" s="156"/>
      <c r="KYJ557" s="156"/>
      <c r="KYK557" s="156"/>
      <c r="KYL557" s="156"/>
      <c r="KYM557" s="156"/>
      <c r="KYN557" s="156"/>
      <c r="KYO557" s="156"/>
      <c r="KYP557" s="156"/>
      <c r="KYQ557" s="156"/>
      <c r="KYR557" s="156"/>
      <c r="KYS557" s="156"/>
      <c r="KYT557" s="156"/>
      <c r="KYU557" s="156"/>
      <c r="KYV557" s="156"/>
      <c r="KYW557" s="156"/>
      <c r="KYX557" s="156"/>
      <c r="KYY557" s="156"/>
      <c r="KYZ557" s="156"/>
      <c r="KZA557" s="156"/>
      <c r="KZB557" s="156"/>
      <c r="KZC557" s="156"/>
      <c r="KZD557" s="156"/>
      <c r="KZE557" s="156"/>
      <c r="KZF557" s="156"/>
      <c r="KZG557" s="156"/>
      <c r="KZH557" s="156"/>
      <c r="KZI557" s="156"/>
      <c r="KZJ557" s="156"/>
      <c r="KZK557" s="156"/>
      <c r="KZL557" s="156"/>
      <c r="KZM557" s="156"/>
      <c r="KZN557" s="156"/>
      <c r="KZO557" s="156"/>
      <c r="KZP557" s="156"/>
      <c r="KZQ557" s="156"/>
      <c r="KZR557" s="156"/>
      <c r="KZS557" s="156"/>
      <c r="KZT557" s="156"/>
      <c r="KZU557" s="156"/>
      <c r="KZV557" s="156"/>
      <c r="KZW557" s="156"/>
      <c r="KZX557" s="156"/>
      <c r="KZY557" s="156"/>
      <c r="KZZ557" s="156"/>
      <c r="LAA557" s="156"/>
      <c r="LAB557" s="156"/>
      <c r="LAC557" s="156"/>
      <c r="LAD557" s="156"/>
      <c r="LAE557" s="156"/>
      <c r="LAF557" s="156"/>
      <c r="LAG557" s="156"/>
      <c r="LAH557" s="156"/>
      <c r="LAI557" s="156"/>
      <c r="LAJ557" s="156"/>
      <c r="LAK557" s="156"/>
      <c r="LAL557" s="156"/>
      <c r="LAM557" s="156"/>
      <c r="LAN557" s="156"/>
      <c r="LAO557" s="156"/>
      <c r="LAP557" s="156"/>
      <c r="LAQ557" s="156"/>
      <c r="LAR557" s="156"/>
      <c r="LAS557" s="156"/>
      <c r="LAT557" s="156"/>
      <c r="LAU557" s="156"/>
      <c r="LAV557" s="156"/>
      <c r="LAW557" s="156"/>
      <c r="LAX557" s="156"/>
      <c r="LAY557" s="156"/>
      <c r="LAZ557" s="156"/>
      <c r="LBA557" s="156"/>
      <c r="LBB557" s="156"/>
      <c r="LBC557" s="156"/>
      <c r="LBD557" s="156"/>
      <c r="LBE557" s="156"/>
      <c r="LBF557" s="156"/>
      <c r="LBG557" s="156"/>
      <c r="LBH557" s="156"/>
      <c r="LBI557" s="156"/>
      <c r="LBJ557" s="156"/>
      <c r="LBK557" s="156"/>
      <c r="LBL557" s="156"/>
      <c r="LBM557" s="156"/>
      <c r="LBN557" s="156"/>
      <c r="LBO557" s="156"/>
      <c r="LBP557" s="156"/>
      <c r="LBQ557" s="156"/>
      <c r="LBR557" s="156"/>
      <c r="LBS557" s="156"/>
      <c r="LBT557" s="156"/>
      <c r="LBU557" s="156"/>
      <c r="LBV557" s="156"/>
      <c r="LBW557" s="156"/>
      <c r="LBX557" s="156"/>
      <c r="LBY557" s="156"/>
      <c r="LBZ557" s="156"/>
      <c r="LCA557" s="156"/>
      <c r="LCB557" s="156"/>
      <c r="LCC557" s="156"/>
      <c r="LCD557" s="156"/>
      <c r="LCE557" s="156"/>
      <c r="LCF557" s="156"/>
      <c r="LCG557" s="156"/>
      <c r="LCH557" s="156"/>
      <c r="LCI557" s="156"/>
      <c r="LCJ557" s="156"/>
      <c r="LCK557" s="156"/>
      <c r="LCL557" s="156"/>
      <c r="LCM557" s="156"/>
      <c r="LCN557" s="156"/>
      <c r="LCO557" s="156"/>
      <c r="LCP557" s="156"/>
      <c r="LCQ557" s="156"/>
      <c r="LCR557" s="156"/>
      <c r="LCS557" s="156"/>
      <c r="LCT557" s="156"/>
      <c r="LCU557" s="156"/>
      <c r="LCV557" s="156"/>
      <c r="LCW557" s="156"/>
      <c r="LCX557" s="156"/>
      <c r="LCY557" s="156"/>
      <c r="LCZ557" s="156"/>
      <c r="LDA557" s="156"/>
      <c r="LDB557" s="156"/>
      <c r="LDC557" s="156"/>
      <c r="LDD557" s="156"/>
      <c r="LDE557" s="156"/>
      <c r="LDF557" s="156"/>
      <c r="LDG557" s="156"/>
      <c r="LDH557" s="156"/>
      <c r="LDI557" s="156"/>
      <c r="LDJ557" s="156"/>
      <c r="LDK557" s="156"/>
      <c r="LDL557" s="156"/>
      <c r="LDM557" s="156"/>
      <c r="LDN557" s="156"/>
      <c r="LDO557" s="156"/>
      <c r="LDP557" s="156"/>
      <c r="LDQ557" s="156"/>
      <c r="LDR557" s="156"/>
      <c r="LDS557" s="156"/>
      <c r="LDT557" s="156"/>
      <c r="LDU557" s="156"/>
      <c r="LDV557" s="156"/>
      <c r="LDW557" s="156"/>
      <c r="LDX557" s="156"/>
      <c r="LDY557" s="156"/>
      <c r="LDZ557" s="156"/>
      <c r="LEA557" s="156"/>
      <c r="LEB557" s="156"/>
      <c r="LEC557" s="156"/>
      <c r="LED557" s="156"/>
      <c r="LEE557" s="156"/>
      <c r="LEF557" s="156"/>
      <c r="LEG557" s="156"/>
      <c r="LEH557" s="156"/>
      <c r="LEI557" s="156"/>
      <c r="LEJ557" s="156"/>
      <c r="LEK557" s="156"/>
      <c r="LEL557" s="156"/>
      <c r="LEM557" s="156"/>
      <c r="LEN557" s="156"/>
      <c r="LEO557" s="156"/>
      <c r="LEP557" s="156"/>
      <c r="LEQ557" s="156"/>
      <c r="LER557" s="156"/>
      <c r="LES557" s="156"/>
      <c r="LET557" s="156"/>
      <c r="LEU557" s="156"/>
      <c r="LEV557" s="156"/>
      <c r="LEW557" s="156"/>
      <c r="LEX557" s="156"/>
      <c r="LEY557" s="156"/>
      <c r="LEZ557" s="156"/>
      <c r="LFA557" s="156"/>
      <c r="LFB557" s="156"/>
      <c r="LFC557" s="156"/>
      <c r="LFD557" s="156"/>
      <c r="LFE557" s="156"/>
      <c r="LFF557" s="156"/>
      <c r="LFG557" s="156"/>
      <c r="LFH557" s="156"/>
      <c r="LFI557" s="156"/>
      <c r="LFJ557" s="156"/>
      <c r="LFK557" s="156"/>
      <c r="LFL557" s="156"/>
      <c r="LFM557" s="156"/>
      <c r="LFN557" s="156"/>
      <c r="LFO557" s="156"/>
      <c r="LFP557" s="156"/>
      <c r="LFQ557" s="156"/>
      <c r="LFR557" s="156"/>
      <c r="LFS557" s="156"/>
      <c r="LFT557" s="156"/>
      <c r="LFU557" s="156"/>
      <c r="LFV557" s="156"/>
      <c r="LFW557" s="156"/>
      <c r="LFX557" s="156"/>
      <c r="LFY557" s="156"/>
      <c r="LFZ557" s="156"/>
      <c r="LGA557" s="156"/>
      <c r="LGB557" s="156"/>
      <c r="LGC557" s="156"/>
      <c r="LGD557" s="156"/>
      <c r="LGE557" s="156"/>
      <c r="LGF557" s="156"/>
      <c r="LGG557" s="156"/>
      <c r="LGH557" s="156"/>
      <c r="LGI557" s="156"/>
      <c r="LGJ557" s="156"/>
      <c r="LGK557" s="156"/>
      <c r="LGL557" s="156"/>
      <c r="LGM557" s="156"/>
      <c r="LGN557" s="156"/>
      <c r="LGO557" s="156"/>
      <c r="LGP557" s="156"/>
      <c r="LGQ557" s="156"/>
      <c r="LGR557" s="156"/>
      <c r="LGS557" s="156"/>
      <c r="LGT557" s="156"/>
      <c r="LGU557" s="156"/>
      <c r="LGV557" s="156"/>
      <c r="LGW557" s="156"/>
      <c r="LGX557" s="156"/>
      <c r="LGY557" s="156"/>
      <c r="LGZ557" s="156"/>
      <c r="LHA557" s="156"/>
      <c r="LHB557" s="156"/>
      <c r="LHC557" s="156"/>
      <c r="LHD557" s="156"/>
      <c r="LHE557" s="156"/>
      <c r="LHF557" s="156"/>
      <c r="LHG557" s="156"/>
      <c r="LHH557" s="156"/>
      <c r="LHI557" s="156"/>
      <c r="LHJ557" s="156"/>
      <c r="LHK557" s="156"/>
      <c r="LHL557" s="156"/>
      <c r="LHM557" s="156"/>
      <c r="LHN557" s="156"/>
      <c r="LHO557" s="156"/>
      <c r="LHP557" s="156"/>
      <c r="LHQ557" s="156"/>
      <c r="LHR557" s="156"/>
      <c r="LHS557" s="156"/>
      <c r="LHT557" s="156"/>
      <c r="LHU557" s="156"/>
      <c r="LHV557" s="156"/>
      <c r="LHW557" s="156"/>
      <c r="LHX557" s="156"/>
      <c r="LHY557" s="156"/>
      <c r="LHZ557" s="156"/>
      <c r="LIA557" s="156"/>
      <c r="LIB557" s="156"/>
      <c r="LIC557" s="156"/>
      <c r="LID557" s="156"/>
      <c r="LIE557" s="156"/>
      <c r="LIF557" s="156"/>
      <c r="LIG557" s="156"/>
      <c r="LIH557" s="156"/>
      <c r="LII557" s="156"/>
      <c r="LIJ557" s="156"/>
      <c r="LIK557" s="156"/>
      <c r="LIL557" s="156"/>
      <c r="LIM557" s="156"/>
      <c r="LIN557" s="156"/>
      <c r="LIO557" s="156"/>
      <c r="LIP557" s="156"/>
      <c r="LIQ557" s="156"/>
      <c r="LIR557" s="156"/>
      <c r="LIS557" s="156"/>
      <c r="LIT557" s="156"/>
      <c r="LIU557" s="156"/>
      <c r="LIV557" s="156"/>
      <c r="LIW557" s="156"/>
      <c r="LIX557" s="156"/>
      <c r="LIY557" s="156"/>
      <c r="LIZ557" s="156"/>
      <c r="LJA557" s="156"/>
      <c r="LJB557" s="156"/>
      <c r="LJC557" s="156"/>
      <c r="LJD557" s="156"/>
      <c r="LJE557" s="156"/>
      <c r="LJF557" s="156"/>
      <c r="LJG557" s="156"/>
      <c r="LJH557" s="156"/>
      <c r="LJI557" s="156"/>
      <c r="LJJ557" s="156"/>
      <c r="LJK557" s="156"/>
      <c r="LJL557" s="156"/>
      <c r="LJM557" s="156"/>
      <c r="LJN557" s="156"/>
      <c r="LJO557" s="156"/>
      <c r="LJP557" s="156"/>
      <c r="LJQ557" s="156"/>
      <c r="LJR557" s="156"/>
      <c r="LJS557" s="156"/>
      <c r="LJT557" s="156"/>
      <c r="LJU557" s="156"/>
      <c r="LJV557" s="156"/>
      <c r="LJW557" s="156"/>
      <c r="LJX557" s="156"/>
      <c r="LJY557" s="156"/>
      <c r="LJZ557" s="156"/>
      <c r="LKA557" s="156"/>
      <c r="LKB557" s="156"/>
      <c r="LKC557" s="156"/>
      <c r="LKD557" s="156"/>
      <c r="LKE557" s="156"/>
      <c r="LKF557" s="156"/>
      <c r="LKG557" s="156"/>
      <c r="LKH557" s="156"/>
      <c r="LKI557" s="156"/>
      <c r="LKJ557" s="156"/>
      <c r="LKK557" s="156"/>
      <c r="LKL557" s="156"/>
      <c r="LKM557" s="156"/>
      <c r="LKN557" s="156"/>
      <c r="LKO557" s="156"/>
      <c r="LKP557" s="156"/>
      <c r="LKQ557" s="156"/>
      <c r="LKR557" s="156"/>
      <c r="LKS557" s="156"/>
      <c r="LKT557" s="156"/>
      <c r="LKU557" s="156"/>
      <c r="LKV557" s="156"/>
      <c r="LKW557" s="156"/>
      <c r="LKX557" s="156"/>
      <c r="LKY557" s="156"/>
      <c r="LKZ557" s="156"/>
      <c r="LLA557" s="156"/>
      <c r="LLB557" s="156"/>
      <c r="LLC557" s="156"/>
      <c r="LLD557" s="156"/>
      <c r="LLE557" s="156"/>
      <c r="LLF557" s="156"/>
      <c r="LLG557" s="156"/>
      <c r="LLH557" s="156"/>
      <c r="LLI557" s="156"/>
      <c r="LLJ557" s="156"/>
      <c r="LLK557" s="156"/>
      <c r="LLL557" s="156"/>
      <c r="LLM557" s="156"/>
      <c r="LLN557" s="156"/>
      <c r="LLO557" s="156"/>
      <c r="LLP557" s="156"/>
      <c r="LLQ557" s="156"/>
      <c r="LLR557" s="156"/>
      <c r="LLS557" s="156"/>
      <c r="LLT557" s="156"/>
      <c r="LLU557" s="156"/>
      <c r="LLV557" s="156"/>
      <c r="LLW557" s="156"/>
      <c r="LLX557" s="156"/>
      <c r="LLY557" s="156"/>
      <c r="LLZ557" s="156"/>
      <c r="LMA557" s="156"/>
      <c r="LMB557" s="156"/>
      <c r="LMC557" s="156"/>
      <c r="LMD557" s="156"/>
      <c r="LME557" s="156"/>
      <c r="LMF557" s="156"/>
      <c r="LMG557" s="156"/>
      <c r="LMH557" s="156"/>
      <c r="LMI557" s="156"/>
      <c r="LMJ557" s="156"/>
      <c r="LMK557" s="156"/>
      <c r="LML557" s="156"/>
      <c r="LMM557" s="156"/>
      <c r="LMN557" s="156"/>
      <c r="LMO557" s="156"/>
      <c r="LMP557" s="156"/>
      <c r="LMQ557" s="156"/>
      <c r="LMR557" s="156"/>
      <c r="LMS557" s="156"/>
      <c r="LMT557" s="156"/>
      <c r="LMU557" s="156"/>
      <c r="LMV557" s="156"/>
      <c r="LMW557" s="156"/>
      <c r="LMX557" s="156"/>
      <c r="LMY557" s="156"/>
      <c r="LMZ557" s="156"/>
      <c r="LNA557" s="156"/>
      <c r="LNB557" s="156"/>
      <c r="LNC557" s="156"/>
      <c r="LND557" s="156"/>
      <c r="LNE557" s="156"/>
      <c r="LNF557" s="156"/>
      <c r="LNG557" s="156"/>
      <c r="LNH557" s="156"/>
      <c r="LNI557" s="156"/>
      <c r="LNJ557" s="156"/>
      <c r="LNK557" s="156"/>
      <c r="LNL557" s="156"/>
      <c r="LNM557" s="156"/>
      <c r="LNN557" s="156"/>
      <c r="LNO557" s="156"/>
      <c r="LNP557" s="156"/>
      <c r="LNQ557" s="156"/>
      <c r="LNR557" s="156"/>
      <c r="LNS557" s="156"/>
      <c r="LNT557" s="156"/>
      <c r="LNU557" s="156"/>
      <c r="LNV557" s="156"/>
      <c r="LNW557" s="156"/>
      <c r="LNX557" s="156"/>
      <c r="LNY557" s="156"/>
      <c r="LNZ557" s="156"/>
      <c r="LOA557" s="156"/>
      <c r="LOB557" s="156"/>
      <c r="LOC557" s="156"/>
      <c r="LOD557" s="156"/>
      <c r="LOE557" s="156"/>
      <c r="LOF557" s="156"/>
      <c r="LOG557" s="156"/>
      <c r="LOH557" s="156"/>
      <c r="LOI557" s="156"/>
      <c r="LOJ557" s="156"/>
      <c r="LOK557" s="156"/>
      <c r="LOL557" s="156"/>
      <c r="LOM557" s="156"/>
      <c r="LON557" s="156"/>
      <c r="LOO557" s="156"/>
      <c r="LOP557" s="156"/>
      <c r="LOQ557" s="156"/>
      <c r="LOR557" s="156"/>
      <c r="LOS557" s="156"/>
      <c r="LOT557" s="156"/>
      <c r="LOU557" s="156"/>
      <c r="LOV557" s="156"/>
      <c r="LOW557" s="156"/>
      <c r="LOX557" s="156"/>
      <c r="LOY557" s="156"/>
      <c r="LOZ557" s="156"/>
      <c r="LPA557" s="156"/>
      <c r="LPB557" s="156"/>
      <c r="LPC557" s="156"/>
      <c r="LPD557" s="156"/>
      <c r="LPE557" s="156"/>
      <c r="LPF557" s="156"/>
      <c r="LPG557" s="156"/>
      <c r="LPH557" s="156"/>
      <c r="LPI557" s="156"/>
      <c r="LPJ557" s="156"/>
      <c r="LPK557" s="156"/>
      <c r="LPL557" s="156"/>
      <c r="LPM557" s="156"/>
      <c r="LPN557" s="156"/>
      <c r="LPO557" s="156"/>
      <c r="LPP557" s="156"/>
      <c r="LPQ557" s="156"/>
      <c r="LPR557" s="156"/>
      <c r="LPS557" s="156"/>
      <c r="LPT557" s="156"/>
      <c r="LPU557" s="156"/>
      <c r="LPV557" s="156"/>
      <c r="LPW557" s="156"/>
      <c r="LPX557" s="156"/>
      <c r="LPY557" s="156"/>
      <c r="LPZ557" s="156"/>
      <c r="LQA557" s="156"/>
      <c r="LQB557" s="156"/>
      <c r="LQC557" s="156"/>
      <c r="LQD557" s="156"/>
      <c r="LQE557" s="156"/>
      <c r="LQF557" s="156"/>
      <c r="LQG557" s="156"/>
      <c r="LQH557" s="156"/>
      <c r="LQI557" s="156"/>
      <c r="LQJ557" s="156"/>
      <c r="LQK557" s="156"/>
      <c r="LQL557" s="156"/>
      <c r="LQM557" s="156"/>
      <c r="LQN557" s="156"/>
      <c r="LQO557" s="156"/>
      <c r="LQP557" s="156"/>
      <c r="LQQ557" s="156"/>
      <c r="LQR557" s="156"/>
      <c r="LQS557" s="156"/>
      <c r="LQT557" s="156"/>
      <c r="LQU557" s="156"/>
      <c r="LQV557" s="156"/>
      <c r="LQW557" s="156"/>
      <c r="LQX557" s="156"/>
      <c r="LQY557" s="156"/>
      <c r="LQZ557" s="156"/>
      <c r="LRA557" s="156"/>
      <c r="LRB557" s="156"/>
      <c r="LRC557" s="156"/>
      <c r="LRD557" s="156"/>
      <c r="LRE557" s="156"/>
      <c r="LRF557" s="156"/>
      <c r="LRG557" s="156"/>
      <c r="LRH557" s="156"/>
      <c r="LRI557" s="156"/>
      <c r="LRJ557" s="156"/>
      <c r="LRK557" s="156"/>
      <c r="LRL557" s="156"/>
      <c r="LRM557" s="156"/>
      <c r="LRN557" s="156"/>
      <c r="LRO557" s="156"/>
      <c r="LRP557" s="156"/>
      <c r="LRQ557" s="156"/>
      <c r="LRR557" s="156"/>
      <c r="LRS557" s="156"/>
      <c r="LRT557" s="156"/>
      <c r="LRU557" s="156"/>
      <c r="LRV557" s="156"/>
      <c r="LRW557" s="156"/>
      <c r="LRX557" s="156"/>
      <c r="LRY557" s="156"/>
      <c r="LRZ557" s="156"/>
      <c r="LSA557" s="156"/>
      <c r="LSB557" s="156"/>
      <c r="LSC557" s="156"/>
      <c r="LSD557" s="156"/>
      <c r="LSE557" s="156"/>
      <c r="LSF557" s="156"/>
      <c r="LSG557" s="156"/>
      <c r="LSH557" s="156"/>
      <c r="LSI557" s="156"/>
      <c r="LSJ557" s="156"/>
      <c r="LSK557" s="156"/>
      <c r="LSL557" s="156"/>
      <c r="LSM557" s="156"/>
      <c r="LSN557" s="156"/>
      <c r="LSO557" s="156"/>
      <c r="LSP557" s="156"/>
      <c r="LSQ557" s="156"/>
      <c r="LSR557" s="156"/>
      <c r="LSS557" s="156"/>
      <c r="LST557" s="156"/>
      <c r="LSU557" s="156"/>
      <c r="LSV557" s="156"/>
      <c r="LSW557" s="156"/>
      <c r="LSX557" s="156"/>
      <c r="LSY557" s="156"/>
      <c r="LSZ557" s="156"/>
      <c r="LTA557" s="156"/>
      <c r="LTB557" s="156"/>
      <c r="LTC557" s="156"/>
      <c r="LTD557" s="156"/>
      <c r="LTE557" s="156"/>
      <c r="LTF557" s="156"/>
      <c r="LTG557" s="156"/>
      <c r="LTH557" s="156"/>
      <c r="LTI557" s="156"/>
      <c r="LTJ557" s="156"/>
      <c r="LTK557" s="156"/>
      <c r="LTL557" s="156"/>
      <c r="LTM557" s="156"/>
      <c r="LTN557" s="156"/>
      <c r="LTO557" s="156"/>
      <c r="LTP557" s="156"/>
      <c r="LTQ557" s="156"/>
      <c r="LTR557" s="156"/>
      <c r="LTS557" s="156"/>
      <c r="LTT557" s="156"/>
      <c r="LTU557" s="156"/>
      <c r="LTV557" s="156"/>
      <c r="LTW557" s="156"/>
      <c r="LTX557" s="156"/>
      <c r="LTY557" s="156"/>
      <c r="LTZ557" s="156"/>
      <c r="LUA557" s="156"/>
      <c r="LUB557" s="156"/>
      <c r="LUC557" s="156"/>
      <c r="LUD557" s="156"/>
      <c r="LUE557" s="156"/>
      <c r="LUF557" s="156"/>
      <c r="LUG557" s="156"/>
      <c r="LUH557" s="156"/>
      <c r="LUI557" s="156"/>
      <c r="LUJ557" s="156"/>
      <c r="LUK557" s="156"/>
      <c r="LUL557" s="156"/>
      <c r="LUM557" s="156"/>
      <c r="LUN557" s="156"/>
      <c r="LUO557" s="156"/>
      <c r="LUP557" s="156"/>
      <c r="LUQ557" s="156"/>
      <c r="LUR557" s="156"/>
      <c r="LUS557" s="156"/>
      <c r="LUT557" s="156"/>
      <c r="LUU557" s="156"/>
      <c r="LUV557" s="156"/>
      <c r="LUW557" s="156"/>
      <c r="LUX557" s="156"/>
      <c r="LUY557" s="156"/>
      <c r="LUZ557" s="156"/>
      <c r="LVA557" s="156"/>
      <c r="LVB557" s="156"/>
      <c r="LVC557" s="156"/>
      <c r="LVD557" s="156"/>
      <c r="LVE557" s="156"/>
      <c r="LVF557" s="156"/>
      <c r="LVG557" s="156"/>
      <c r="LVH557" s="156"/>
      <c r="LVI557" s="156"/>
      <c r="LVJ557" s="156"/>
      <c r="LVK557" s="156"/>
      <c r="LVL557" s="156"/>
      <c r="LVM557" s="156"/>
      <c r="LVN557" s="156"/>
      <c r="LVO557" s="156"/>
      <c r="LVP557" s="156"/>
      <c r="LVQ557" s="156"/>
      <c r="LVR557" s="156"/>
      <c r="LVS557" s="156"/>
      <c r="LVT557" s="156"/>
      <c r="LVU557" s="156"/>
      <c r="LVV557" s="156"/>
      <c r="LVW557" s="156"/>
      <c r="LVX557" s="156"/>
      <c r="LVY557" s="156"/>
      <c r="LVZ557" s="156"/>
      <c r="LWA557" s="156"/>
      <c r="LWB557" s="156"/>
      <c r="LWC557" s="156"/>
      <c r="LWD557" s="156"/>
      <c r="LWE557" s="156"/>
      <c r="LWF557" s="156"/>
      <c r="LWG557" s="156"/>
      <c r="LWH557" s="156"/>
      <c r="LWI557" s="156"/>
      <c r="LWJ557" s="156"/>
      <c r="LWK557" s="156"/>
      <c r="LWL557" s="156"/>
      <c r="LWM557" s="156"/>
      <c r="LWN557" s="156"/>
      <c r="LWO557" s="156"/>
      <c r="LWP557" s="156"/>
      <c r="LWQ557" s="156"/>
      <c r="LWR557" s="156"/>
      <c r="LWS557" s="156"/>
      <c r="LWT557" s="156"/>
      <c r="LWU557" s="156"/>
      <c r="LWV557" s="156"/>
      <c r="LWW557" s="156"/>
      <c r="LWX557" s="156"/>
      <c r="LWY557" s="156"/>
      <c r="LWZ557" s="156"/>
      <c r="LXA557" s="156"/>
      <c r="LXB557" s="156"/>
      <c r="LXC557" s="156"/>
      <c r="LXD557" s="156"/>
      <c r="LXE557" s="156"/>
      <c r="LXF557" s="156"/>
      <c r="LXG557" s="156"/>
      <c r="LXH557" s="156"/>
      <c r="LXI557" s="156"/>
      <c r="LXJ557" s="156"/>
      <c r="LXK557" s="156"/>
      <c r="LXL557" s="156"/>
      <c r="LXM557" s="156"/>
      <c r="LXN557" s="156"/>
      <c r="LXO557" s="156"/>
      <c r="LXP557" s="156"/>
      <c r="LXQ557" s="156"/>
      <c r="LXR557" s="156"/>
      <c r="LXS557" s="156"/>
      <c r="LXT557" s="156"/>
      <c r="LXU557" s="156"/>
      <c r="LXV557" s="156"/>
      <c r="LXW557" s="156"/>
      <c r="LXX557" s="156"/>
      <c r="LXY557" s="156"/>
      <c r="LXZ557" s="156"/>
      <c r="LYA557" s="156"/>
      <c r="LYB557" s="156"/>
      <c r="LYC557" s="156"/>
      <c r="LYD557" s="156"/>
      <c r="LYE557" s="156"/>
      <c r="LYF557" s="156"/>
      <c r="LYG557" s="156"/>
      <c r="LYH557" s="156"/>
      <c r="LYI557" s="156"/>
      <c r="LYJ557" s="156"/>
      <c r="LYK557" s="156"/>
      <c r="LYL557" s="156"/>
      <c r="LYM557" s="156"/>
      <c r="LYN557" s="156"/>
      <c r="LYO557" s="156"/>
      <c r="LYP557" s="156"/>
      <c r="LYQ557" s="156"/>
      <c r="LYR557" s="156"/>
      <c r="LYS557" s="156"/>
      <c r="LYT557" s="156"/>
      <c r="LYU557" s="156"/>
      <c r="LYV557" s="156"/>
      <c r="LYW557" s="156"/>
      <c r="LYX557" s="156"/>
      <c r="LYY557" s="156"/>
      <c r="LYZ557" s="156"/>
      <c r="LZA557" s="156"/>
      <c r="LZB557" s="156"/>
      <c r="LZC557" s="156"/>
      <c r="LZD557" s="156"/>
      <c r="LZE557" s="156"/>
      <c r="LZF557" s="156"/>
      <c r="LZG557" s="156"/>
      <c r="LZH557" s="156"/>
      <c r="LZI557" s="156"/>
      <c r="LZJ557" s="156"/>
      <c r="LZK557" s="156"/>
      <c r="LZL557" s="156"/>
      <c r="LZM557" s="156"/>
      <c r="LZN557" s="156"/>
      <c r="LZO557" s="156"/>
      <c r="LZP557" s="156"/>
      <c r="LZQ557" s="156"/>
      <c r="LZR557" s="156"/>
      <c r="LZS557" s="156"/>
      <c r="LZT557" s="156"/>
      <c r="LZU557" s="156"/>
      <c r="LZV557" s="156"/>
      <c r="LZW557" s="156"/>
      <c r="LZX557" s="156"/>
      <c r="LZY557" s="156"/>
      <c r="LZZ557" s="156"/>
      <c r="MAA557" s="156"/>
      <c r="MAB557" s="156"/>
      <c r="MAC557" s="156"/>
      <c r="MAD557" s="156"/>
      <c r="MAE557" s="156"/>
      <c r="MAF557" s="156"/>
      <c r="MAG557" s="156"/>
      <c r="MAH557" s="156"/>
      <c r="MAI557" s="156"/>
      <c r="MAJ557" s="156"/>
      <c r="MAK557" s="156"/>
      <c r="MAL557" s="156"/>
      <c r="MAM557" s="156"/>
      <c r="MAN557" s="156"/>
      <c r="MAO557" s="156"/>
      <c r="MAP557" s="156"/>
      <c r="MAQ557" s="156"/>
      <c r="MAR557" s="156"/>
      <c r="MAS557" s="156"/>
      <c r="MAT557" s="156"/>
      <c r="MAU557" s="156"/>
      <c r="MAV557" s="156"/>
      <c r="MAW557" s="156"/>
      <c r="MAX557" s="156"/>
      <c r="MAY557" s="156"/>
      <c r="MAZ557" s="156"/>
      <c r="MBA557" s="156"/>
      <c r="MBB557" s="156"/>
      <c r="MBC557" s="156"/>
      <c r="MBD557" s="156"/>
      <c r="MBE557" s="156"/>
      <c r="MBF557" s="156"/>
      <c r="MBG557" s="156"/>
      <c r="MBH557" s="156"/>
      <c r="MBI557" s="156"/>
      <c r="MBJ557" s="156"/>
      <c r="MBK557" s="156"/>
      <c r="MBL557" s="156"/>
      <c r="MBM557" s="156"/>
      <c r="MBN557" s="156"/>
      <c r="MBO557" s="156"/>
      <c r="MBP557" s="156"/>
      <c r="MBQ557" s="156"/>
      <c r="MBR557" s="156"/>
      <c r="MBS557" s="156"/>
      <c r="MBT557" s="156"/>
      <c r="MBU557" s="156"/>
      <c r="MBV557" s="156"/>
      <c r="MBW557" s="156"/>
      <c r="MBX557" s="156"/>
      <c r="MBY557" s="156"/>
      <c r="MBZ557" s="156"/>
      <c r="MCA557" s="156"/>
      <c r="MCB557" s="156"/>
      <c r="MCC557" s="156"/>
      <c r="MCD557" s="156"/>
      <c r="MCE557" s="156"/>
      <c r="MCF557" s="156"/>
      <c r="MCG557" s="156"/>
      <c r="MCH557" s="156"/>
      <c r="MCI557" s="156"/>
      <c r="MCJ557" s="156"/>
      <c r="MCK557" s="156"/>
      <c r="MCL557" s="156"/>
      <c r="MCM557" s="156"/>
      <c r="MCN557" s="156"/>
      <c r="MCO557" s="156"/>
      <c r="MCP557" s="156"/>
      <c r="MCQ557" s="156"/>
      <c r="MCR557" s="156"/>
      <c r="MCS557" s="156"/>
      <c r="MCT557" s="156"/>
      <c r="MCU557" s="156"/>
      <c r="MCV557" s="156"/>
      <c r="MCW557" s="156"/>
      <c r="MCX557" s="156"/>
      <c r="MCY557" s="156"/>
      <c r="MCZ557" s="156"/>
      <c r="MDA557" s="156"/>
      <c r="MDB557" s="156"/>
      <c r="MDC557" s="156"/>
      <c r="MDD557" s="156"/>
      <c r="MDE557" s="156"/>
      <c r="MDF557" s="156"/>
      <c r="MDG557" s="156"/>
      <c r="MDH557" s="156"/>
      <c r="MDI557" s="156"/>
      <c r="MDJ557" s="156"/>
      <c r="MDK557" s="156"/>
      <c r="MDL557" s="156"/>
      <c r="MDM557" s="156"/>
      <c r="MDN557" s="156"/>
      <c r="MDO557" s="156"/>
      <c r="MDP557" s="156"/>
      <c r="MDQ557" s="156"/>
      <c r="MDR557" s="156"/>
      <c r="MDS557" s="156"/>
      <c r="MDT557" s="156"/>
      <c r="MDU557" s="156"/>
      <c r="MDV557" s="156"/>
      <c r="MDW557" s="156"/>
      <c r="MDX557" s="156"/>
      <c r="MDY557" s="156"/>
      <c r="MDZ557" s="156"/>
      <c r="MEA557" s="156"/>
      <c r="MEB557" s="156"/>
      <c r="MEC557" s="156"/>
      <c r="MED557" s="156"/>
      <c r="MEE557" s="156"/>
      <c r="MEF557" s="156"/>
      <c r="MEG557" s="156"/>
      <c r="MEH557" s="156"/>
      <c r="MEI557" s="156"/>
      <c r="MEJ557" s="156"/>
      <c r="MEK557" s="156"/>
      <c r="MEL557" s="156"/>
      <c r="MEM557" s="156"/>
      <c r="MEN557" s="156"/>
      <c r="MEO557" s="156"/>
      <c r="MEP557" s="156"/>
      <c r="MEQ557" s="156"/>
      <c r="MER557" s="156"/>
      <c r="MES557" s="156"/>
      <c r="MET557" s="156"/>
      <c r="MEU557" s="156"/>
      <c r="MEV557" s="156"/>
      <c r="MEW557" s="156"/>
      <c r="MEX557" s="156"/>
      <c r="MEY557" s="156"/>
      <c r="MEZ557" s="156"/>
      <c r="MFA557" s="156"/>
      <c r="MFB557" s="156"/>
      <c r="MFC557" s="156"/>
      <c r="MFD557" s="156"/>
      <c r="MFE557" s="156"/>
      <c r="MFF557" s="156"/>
      <c r="MFG557" s="156"/>
      <c r="MFH557" s="156"/>
      <c r="MFI557" s="156"/>
      <c r="MFJ557" s="156"/>
      <c r="MFK557" s="156"/>
      <c r="MFL557" s="156"/>
      <c r="MFM557" s="156"/>
      <c r="MFN557" s="156"/>
      <c r="MFO557" s="156"/>
      <c r="MFP557" s="156"/>
      <c r="MFQ557" s="156"/>
      <c r="MFR557" s="156"/>
      <c r="MFS557" s="156"/>
      <c r="MFT557" s="156"/>
      <c r="MFU557" s="156"/>
      <c r="MFV557" s="156"/>
      <c r="MFW557" s="156"/>
      <c r="MFX557" s="156"/>
      <c r="MFY557" s="156"/>
      <c r="MFZ557" s="156"/>
      <c r="MGA557" s="156"/>
      <c r="MGB557" s="156"/>
      <c r="MGC557" s="156"/>
      <c r="MGD557" s="156"/>
      <c r="MGE557" s="156"/>
      <c r="MGF557" s="156"/>
      <c r="MGG557" s="156"/>
      <c r="MGH557" s="156"/>
      <c r="MGI557" s="156"/>
      <c r="MGJ557" s="156"/>
      <c r="MGK557" s="156"/>
      <c r="MGL557" s="156"/>
      <c r="MGM557" s="156"/>
      <c r="MGN557" s="156"/>
      <c r="MGO557" s="156"/>
      <c r="MGP557" s="156"/>
      <c r="MGQ557" s="156"/>
      <c r="MGR557" s="156"/>
      <c r="MGS557" s="156"/>
      <c r="MGT557" s="156"/>
      <c r="MGU557" s="156"/>
      <c r="MGV557" s="156"/>
      <c r="MGW557" s="156"/>
      <c r="MGX557" s="156"/>
      <c r="MGY557" s="156"/>
      <c r="MGZ557" s="156"/>
      <c r="MHA557" s="156"/>
      <c r="MHB557" s="156"/>
      <c r="MHC557" s="156"/>
      <c r="MHD557" s="156"/>
      <c r="MHE557" s="156"/>
      <c r="MHF557" s="156"/>
      <c r="MHG557" s="156"/>
      <c r="MHH557" s="156"/>
      <c r="MHI557" s="156"/>
      <c r="MHJ557" s="156"/>
      <c r="MHK557" s="156"/>
      <c r="MHL557" s="156"/>
      <c r="MHM557" s="156"/>
      <c r="MHN557" s="156"/>
      <c r="MHO557" s="156"/>
      <c r="MHP557" s="156"/>
      <c r="MHQ557" s="156"/>
      <c r="MHR557" s="156"/>
      <c r="MHS557" s="156"/>
      <c r="MHT557" s="156"/>
      <c r="MHU557" s="156"/>
      <c r="MHV557" s="156"/>
      <c r="MHW557" s="156"/>
      <c r="MHX557" s="156"/>
      <c r="MHY557" s="156"/>
      <c r="MHZ557" s="156"/>
      <c r="MIA557" s="156"/>
      <c r="MIB557" s="156"/>
      <c r="MIC557" s="156"/>
      <c r="MID557" s="156"/>
      <c r="MIE557" s="156"/>
      <c r="MIF557" s="156"/>
      <c r="MIG557" s="156"/>
      <c r="MIH557" s="156"/>
      <c r="MII557" s="156"/>
      <c r="MIJ557" s="156"/>
      <c r="MIK557" s="156"/>
      <c r="MIL557" s="156"/>
      <c r="MIM557" s="156"/>
      <c r="MIN557" s="156"/>
      <c r="MIO557" s="156"/>
      <c r="MIP557" s="156"/>
      <c r="MIQ557" s="156"/>
      <c r="MIR557" s="156"/>
      <c r="MIS557" s="156"/>
      <c r="MIT557" s="156"/>
      <c r="MIU557" s="156"/>
      <c r="MIV557" s="156"/>
      <c r="MIW557" s="156"/>
      <c r="MIX557" s="156"/>
      <c r="MIY557" s="156"/>
      <c r="MIZ557" s="156"/>
      <c r="MJA557" s="156"/>
      <c r="MJB557" s="156"/>
      <c r="MJC557" s="156"/>
      <c r="MJD557" s="156"/>
      <c r="MJE557" s="156"/>
      <c r="MJF557" s="156"/>
      <c r="MJG557" s="156"/>
      <c r="MJH557" s="156"/>
      <c r="MJI557" s="156"/>
      <c r="MJJ557" s="156"/>
      <c r="MJK557" s="156"/>
      <c r="MJL557" s="156"/>
      <c r="MJM557" s="156"/>
      <c r="MJN557" s="156"/>
      <c r="MJO557" s="156"/>
      <c r="MJP557" s="156"/>
      <c r="MJQ557" s="156"/>
      <c r="MJR557" s="156"/>
      <c r="MJS557" s="156"/>
      <c r="MJT557" s="156"/>
      <c r="MJU557" s="156"/>
      <c r="MJV557" s="156"/>
      <c r="MJW557" s="156"/>
      <c r="MJX557" s="156"/>
      <c r="MJY557" s="156"/>
      <c r="MJZ557" s="156"/>
      <c r="MKA557" s="156"/>
      <c r="MKB557" s="156"/>
      <c r="MKC557" s="156"/>
      <c r="MKD557" s="156"/>
      <c r="MKE557" s="156"/>
      <c r="MKF557" s="156"/>
      <c r="MKG557" s="156"/>
      <c r="MKH557" s="156"/>
      <c r="MKI557" s="156"/>
      <c r="MKJ557" s="156"/>
      <c r="MKK557" s="156"/>
      <c r="MKL557" s="156"/>
      <c r="MKM557" s="156"/>
      <c r="MKN557" s="156"/>
      <c r="MKO557" s="156"/>
      <c r="MKP557" s="156"/>
      <c r="MKQ557" s="156"/>
      <c r="MKR557" s="156"/>
      <c r="MKS557" s="156"/>
      <c r="MKT557" s="156"/>
      <c r="MKU557" s="156"/>
      <c r="MKV557" s="156"/>
      <c r="MKW557" s="156"/>
      <c r="MKX557" s="156"/>
      <c r="MKY557" s="156"/>
      <c r="MKZ557" s="156"/>
      <c r="MLA557" s="156"/>
      <c r="MLB557" s="156"/>
      <c r="MLC557" s="156"/>
      <c r="MLD557" s="156"/>
      <c r="MLE557" s="156"/>
      <c r="MLF557" s="156"/>
      <c r="MLG557" s="156"/>
      <c r="MLH557" s="156"/>
      <c r="MLI557" s="156"/>
      <c r="MLJ557" s="156"/>
      <c r="MLK557" s="156"/>
      <c r="MLL557" s="156"/>
      <c r="MLM557" s="156"/>
      <c r="MLN557" s="156"/>
      <c r="MLO557" s="156"/>
      <c r="MLP557" s="156"/>
      <c r="MLQ557" s="156"/>
      <c r="MLR557" s="156"/>
      <c r="MLS557" s="156"/>
      <c r="MLT557" s="156"/>
      <c r="MLU557" s="156"/>
      <c r="MLV557" s="156"/>
      <c r="MLW557" s="156"/>
      <c r="MLX557" s="156"/>
      <c r="MLY557" s="156"/>
      <c r="MLZ557" s="156"/>
      <c r="MMA557" s="156"/>
      <c r="MMB557" s="156"/>
      <c r="MMC557" s="156"/>
      <c r="MMD557" s="156"/>
      <c r="MME557" s="156"/>
      <c r="MMF557" s="156"/>
      <c r="MMG557" s="156"/>
      <c r="MMH557" s="156"/>
      <c r="MMI557" s="156"/>
      <c r="MMJ557" s="156"/>
      <c r="MMK557" s="156"/>
      <c r="MML557" s="156"/>
      <c r="MMM557" s="156"/>
      <c r="MMN557" s="156"/>
      <c r="MMO557" s="156"/>
      <c r="MMP557" s="156"/>
      <c r="MMQ557" s="156"/>
      <c r="MMR557" s="156"/>
      <c r="MMS557" s="156"/>
      <c r="MMT557" s="156"/>
      <c r="MMU557" s="156"/>
      <c r="MMV557" s="156"/>
      <c r="MMW557" s="156"/>
      <c r="MMX557" s="156"/>
      <c r="MMY557" s="156"/>
      <c r="MMZ557" s="156"/>
      <c r="MNA557" s="156"/>
      <c r="MNB557" s="156"/>
      <c r="MNC557" s="156"/>
      <c r="MND557" s="156"/>
      <c r="MNE557" s="156"/>
      <c r="MNF557" s="156"/>
      <c r="MNG557" s="156"/>
      <c r="MNH557" s="156"/>
      <c r="MNI557" s="156"/>
      <c r="MNJ557" s="156"/>
      <c r="MNK557" s="156"/>
      <c r="MNL557" s="156"/>
      <c r="MNM557" s="156"/>
      <c r="MNN557" s="156"/>
      <c r="MNO557" s="156"/>
      <c r="MNP557" s="156"/>
      <c r="MNQ557" s="156"/>
      <c r="MNR557" s="156"/>
      <c r="MNS557" s="156"/>
      <c r="MNT557" s="156"/>
      <c r="MNU557" s="156"/>
      <c r="MNV557" s="156"/>
      <c r="MNW557" s="156"/>
      <c r="MNX557" s="156"/>
      <c r="MNY557" s="156"/>
      <c r="MNZ557" s="156"/>
      <c r="MOA557" s="156"/>
      <c r="MOB557" s="156"/>
      <c r="MOC557" s="156"/>
      <c r="MOD557" s="156"/>
      <c r="MOE557" s="156"/>
      <c r="MOF557" s="156"/>
      <c r="MOG557" s="156"/>
      <c r="MOH557" s="156"/>
      <c r="MOI557" s="156"/>
      <c r="MOJ557" s="156"/>
      <c r="MOK557" s="156"/>
      <c r="MOL557" s="156"/>
      <c r="MOM557" s="156"/>
      <c r="MON557" s="156"/>
      <c r="MOO557" s="156"/>
      <c r="MOP557" s="156"/>
      <c r="MOQ557" s="156"/>
      <c r="MOR557" s="156"/>
      <c r="MOS557" s="156"/>
      <c r="MOT557" s="156"/>
      <c r="MOU557" s="156"/>
      <c r="MOV557" s="156"/>
      <c r="MOW557" s="156"/>
      <c r="MOX557" s="156"/>
      <c r="MOY557" s="156"/>
      <c r="MOZ557" s="156"/>
      <c r="MPA557" s="156"/>
      <c r="MPB557" s="156"/>
      <c r="MPC557" s="156"/>
      <c r="MPD557" s="156"/>
      <c r="MPE557" s="156"/>
      <c r="MPF557" s="156"/>
      <c r="MPG557" s="156"/>
      <c r="MPH557" s="156"/>
      <c r="MPI557" s="156"/>
      <c r="MPJ557" s="156"/>
      <c r="MPK557" s="156"/>
      <c r="MPL557" s="156"/>
      <c r="MPM557" s="156"/>
      <c r="MPN557" s="156"/>
      <c r="MPO557" s="156"/>
      <c r="MPP557" s="156"/>
      <c r="MPQ557" s="156"/>
      <c r="MPR557" s="156"/>
      <c r="MPS557" s="156"/>
      <c r="MPT557" s="156"/>
      <c r="MPU557" s="156"/>
      <c r="MPV557" s="156"/>
      <c r="MPW557" s="156"/>
      <c r="MPX557" s="156"/>
      <c r="MPY557" s="156"/>
      <c r="MPZ557" s="156"/>
      <c r="MQA557" s="156"/>
      <c r="MQB557" s="156"/>
      <c r="MQC557" s="156"/>
      <c r="MQD557" s="156"/>
      <c r="MQE557" s="156"/>
      <c r="MQF557" s="156"/>
      <c r="MQG557" s="156"/>
      <c r="MQH557" s="156"/>
      <c r="MQI557" s="156"/>
      <c r="MQJ557" s="156"/>
      <c r="MQK557" s="156"/>
      <c r="MQL557" s="156"/>
      <c r="MQM557" s="156"/>
      <c r="MQN557" s="156"/>
      <c r="MQO557" s="156"/>
      <c r="MQP557" s="156"/>
      <c r="MQQ557" s="156"/>
      <c r="MQR557" s="156"/>
      <c r="MQS557" s="156"/>
      <c r="MQT557" s="156"/>
      <c r="MQU557" s="156"/>
      <c r="MQV557" s="156"/>
      <c r="MQW557" s="156"/>
      <c r="MQX557" s="156"/>
      <c r="MQY557" s="156"/>
      <c r="MQZ557" s="156"/>
      <c r="MRA557" s="156"/>
      <c r="MRB557" s="156"/>
      <c r="MRC557" s="156"/>
      <c r="MRD557" s="156"/>
      <c r="MRE557" s="156"/>
      <c r="MRF557" s="156"/>
      <c r="MRG557" s="156"/>
      <c r="MRH557" s="156"/>
      <c r="MRI557" s="156"/>
      <c r="MRJ557" s="156"/>
      <c r="MRK557" s="156"/>
      <c r="MRL557" s="156"/>
      <c r="MRM557" s="156"/>
      <c r="MRN557" s="156"/>
      <c r="MRO557" s="156"/>
      <c r="MRP557" s="156"/>
      <c r="MRQ557" s="156"/>
      <c r="MRR557" s="156"/>
      <c r="MRS557" s="156"/>
      <c r="MRT557" s="156"/>
      <c r="MRU557" s="156"/>
      <c r="MRV557" s="156"/>
      <c r="MRW557" s="156"/>
      <c r="MRX557" s="156"/>
      <c r="MRY557" s="156"/>
      <c r="MRZ557" s="156"/>
      <c r="MSA557" s="156"/>
      <c r="MSB557" s="156"/>
      <c r="MSC557" s="156"/>
      <c r="MSD557" s="156"/>
      <c r="MSE557" s="156"/>
      <c r="MSF557" s="156"/>
      <c r="MSG557" s="156"/>
      <c r="MSH557" s="156"/>
      <c r="MSI557" s="156"/>
      <c r="MSJ557" s="156"/>
      <c r="MSK557" s="156"/>
      <c r="MSL557" s="156"/>
      <c r="MSM557" s="156"/>
      <c r="MSN557" s="156"/>
      <c r="MSO557" s="156"/>
      <c r="MSP557" s="156"/>
      <c r="MSQ557" s="156"/>
      <c r="MSR557" s="156"/>
      <c r="MSS557" s="156"/>
      <c r="MST557" s="156"/>
      <c r="MSU557" s="156"/>
      <c r="MSV557" s="156"/>
      <c r="MSW557" s="156"/>
      <c r="MSX557" s="156"/>
      <c r="MSY557" s="156"/>
      <c r="MSZ557" s="156"/>
      <c r="MTA557" s="156"/>
      <c r="MTB557" s="156"/>
      <c r="MTC557" s="156"/>
      <c r="MTD557" s="156"/>
      <c r="MTE557" s="156"/>
      <c r="MTF557" s="156"/>
      <c r="MTG557" s="156"/>
      <c r="MTH557" s="156"/>
      <c r="MTI557" s="156"/>
      <c r="MTJ557" s="156"/>
      <c r="MTK557" s="156"/>
      <c r="MTL557" s="156"/>
      <c r="MTM557" s="156"/>
      <c r="MTN557" s="156"/>
      <c r="MTO557" s="156"/>
      <c r="MTP557" s="156"/>
      <c r="MTQ557" s="156"/>
      <c r="MTR557" s="156"/>
      <c r="MTS557" s="156"/>
      <c r="MTT557" s="156"/>
      <c r="MTU557" s="156"/>
      <c r="MTV557" s="156"/>
      <c r="MTW557" s="156"/>
      <c r="MTX557" s="156"/>
      <c r="MTY557" s="156"/>
      <c r="MTZ557" s="156"/>
      <c r="MUA557" s="156"/>
      <c r="MUB557" s="156"/>
      <c r="MUC557" s="156"/>
      <c r="MUD557" s="156"/>
      <c r="MUE557" s="156"/>
      <c r="MUF557" s="156"/>
      <c r="MUG557" s="156"/>
      <c r="MUH557" s="156"/>
      <c r="MUI557" s="156"/>
      <c r="MUJ557" s="156"/>
      <c r="MUK557" s="156"/>
      <c r="MUL557" s="156"/>
      <c r="MUM557" s="156"/>
      <c r="MUN557" s="156"/>
      <c r="MUO557" s="156"/>
      <c r="MUP557" s="156"/>
      <c r="MUQ557" s="156"/>
      <c r="MUR557" s="156"/>
      <c r="MUS557" s="156"/>
      <c r="MUT557" s="156"/>
      <c r="MUU557" s="156"/>
      <c r="MUV557" s="156"/>
      <c r="MUW557" s="156"/>
      <c r="MUX557" s="156"/>
      <c r="MUY557" s="156"/>
      <c r="MUZ557" s="156"/>
      <c r="MVA557" s="156"/>
      <c r="MVB557" s="156"/>
      <c r="MVC557" s="156"/>
      <c r="MVD557" s="156"/>
      <c r="MVE557" s="156"/>
      <c r="MVF557" s="156"/>
      <c r="MVG557" s="156"/>
      <c r="MVH557" s="156"/>
      <c r="MVI557" s="156"/>
      <c r="MVJ557" s="156"/>
      <c r="MVK557" s="156"/>
      <c r="MVL557" s="156"/>
      <c r="MVM557" s="156"/>
      <c r="MVN557" s="156"/>
      <c r="MVO557" s="156"/>
      <c r="MVP557" s="156"/>
      <c r="MVQ557" s="156"/>
      <c r="MVR557" s="156"/>
      <c r="MVS557" s="156"/>
      <c r="MVT557" s="156"/>
      <c r="MVU557" s="156"/>
      <c r="MVV557" s="156"/>
      <c r="MVW557" s="156"/>
      <c r="MVX557" s="156"/>
      <c r="MVY557" s="156"/>
      <c r="MVZ557" s="156"/>
      <c r="MWA557" s="156"/>
      <c r="MWB557" s="156"/>
      <c r="MWC557" s="156"/>
      <c r="MWD557" s="156"/>
      <c r="MWE557" s="156"/>
      <c r="MWF557" s="156"/>
      <c r="MWG557" s="156"/>
      <c r="MWH557" s="156"/>
      <c r="MWI557" s="156"/>
      <c r="MWJ557" s="156"/>
      <c r="MWK557" s="156"/>
      <c r="MWL557" s="156"/>
      <c r="MWM557" s="156"/>
      <c r="MWN557" s="156"/>
      <c r="MWO557" s="156"/>
      <c r="MWP557" s="156"/>
      <c r="MWQ557" s="156"/>
      <c r="MWR557" s="156"/>
      <c r="MWS557" s="156"/>
      <c r="MWT557" s="156"/>
      <c r="MWU557" s="156"/>
      <c r="MWV557" s="156"/>
      <c r="MWW557" s="156"/>
      <c r="MWX557" s="156"/>
      <c r="MWY557" s="156"/>
      <c r="MWZ557" s="156"/>
      <c r="MXA557" s="156"/>
      <c r="MXB557" s="156"/>
      <c r="MXC557" s="156"/>
      <c r="MXD557" s="156"/>
      <c r="MXE557" s="156"/>
      <c r="MXF557" s="156"/>
      <c r="MXG557" s="156"/>
      <c r="MXH557" s="156"/>
      <c r="MXI557" s="156"/>
      <c r="MXJ557" s="156"/>
      <c r="MXK557" s="156"/>
      <c r="MXL557" s="156"/>
      <c r="MXM557" s="156"/>
      <c r="MXN557" s="156"/>
      <c r="MXO557" s="156"/>
      <c r="MXP557" s="156"/>
      <c r="MXQ557" s="156"/>
      <c r="MXR557" s="156"/>
      <c r="MXS557" s="156"/>
      <c r="MXT557" s="156"/>
      <c r="MXU557" s="156"/>
      <c r="MXV557" s="156"/>
      <c r="MXW557" s="156"/>
      <c r="MXX557" s="156"/>
      <c r="MXY557" s="156"/>
      <c r="MXZ557" s="156"/>
      <c r="MYA557" s="156"/>
      <c r="MYB557" s="156"/>
      <c r="MYC557" s="156"/>
      <c r="MYD557" s="156"/>
      <c r="MYE557" s="156"/>
      <c r="MYF557" s="156"/>
      <c r="MYG557" s="156"/>
      <c r="MYH557" s="156"/>
      <c r="MYI557" s="156"/>
      <c r="MYJ557" s="156"/>
      <c r="MYK557" s="156"/>
      <c r="MYL557" s="156"/>
      <c r="MYM557" s="156"/>
      <c r="MYN557" s="156"/>
      <c r="MYO557" s="156"/>
      <c r="MYP557" s="156"/>
      <c r="MYQ557" s="156"/>
      <c r="MYR557" s="156"/>
      <c r="MYS557" s="156"/>
      <c r="MYT557" s="156"/>
      <c r="MYU557" s="156"/>
      <c r="MYV557" s="156"/>
      <c r="MYW557" s="156"/>
      <c r="MYX557" s="156"/>
      <c r="MYY557" s="156"/>
      <c r="MYZ557" s="156"/>
      <c r="MZA557" s="156"/>
      <c r="MZB557" s="156"/>
      <c r="MZC557" s="156"/>
      <c r="MZD557" s="156"/>
      <c r="MZE557" s="156"/>
      <c r="MZF557" s="156"/>
      <c r="MZG557" s="156"/>
      <c r="MZH557" s="156"/>
      <c r="MZI557" s="156"/>
      <c r="MZJ557" s="156"/>
      <c r="MZK557" s="156"/>
      <c r="MZL557" s="156"/>
      <c r="MZM557" s="156"/>
      <c r="MZN557" s="156"/>
      <c r="MZO557" s="156"/>
      <c r="MZP557" s="156"/>
      <c r="MZQ557" s="156"/>
      <c r="MZR557" s="156"/>
      <c r="MZS557" s="156"/>
      <c r="MZT557" s="156"/>
      <c r="MZU557" s="156"/>
      <c r="MZV557" s="156"/>
      <c r="MZW557" s="156"/>
      <c r="MZX557" s="156"/>
      <c r="MZY557" s="156"/>
      <c r="MZZ557" s="156"/>
      <c r="NAA557" s="156"/>
      <c r="NAB557" s="156"/>
      <c r="NAC557" s="156"/>
      <c r="NAD557" s="156"/>
      <c r="NAE557" s="156"/>
      <c r="NAF557" s="156"/>
      <c r="NAG557" s="156"/>
      <c r="NAH557" s="156"/>
      <c r="NAI557" s="156"/>
      <c r="NAJ557" s="156"/>
      <c r="NAK557" s="156"/>
      <c r="NAL557" s="156"/>
      <c r="NAM557" s="156"/>
      <c r="NAN557" s="156"/>
      <c r="NAO557" s="156"/>
      <c r="NAP557" s="156"/>
      <c r="NAQ557" s="156"/>
      <c r="NAR557" s="156"/>
      <c r="NAS557" s="156"/>
      <c r="NAT557" s="156"/>
      <c r="NAU557" s="156"/>
      <c r="NAV557" s="156"/>
      <c r="NAW557" s="156"/>
      <c r="NAX557" s="156"/>
      <c r="NAY557" s="156"/>
      <c r="NAZ557" s="156"/>
      <c r="NBA557" s="156"/>
      <c r="NBB557" s="156"/>
      <c r="NBC557" s="156"/>
      <c r="NBD557" s="156"/>
      <c r="NBE557" s="156"/>
      <c r="NBF557" s="156"/>
      <c r="NBG557" s="156"/>
      <c r="NBH557" s="156"/>
      <c r="NBI557" s="156"/>
      <c r="NBJ557" s="156"/>
      <c r="NBK557" s="156"/>
      <c r="NBL557" s="156"/>
      <c r="NBM557" s="156"/>
      <c r="NBN557" s="156"/>
      <c r="NBO557" s="156"/>
      <c r="NBP557" s="156"/>
      <c r="NBQ557" s="156"/>
      <c r="NBR557" s="156"/>
      <c r="NBS557" s="156"/>
      <c r="NBT557" s="156"/>
      <c r="NBU557" s="156"/>
      <c r="NBV557" s="156"/>
      <c r="NBW557" s="156"/>
      <c r="NBX557" s="156"/>
      <c r="NBY557" s="156"/>
      <c r="NBZ557" s="156"/>
      <c r="NCA557" s="156"/>
      <c r="NCB557" s="156"/>
      <c r="NCC557" s="156"/>
      <c r="NCD557" s="156"/>
      <c r="NCE557" s="156"/>
      <c r="NCF557" s="156"/>
      <c r="NCG557" s="156"/>
      <c r="NCH557" s="156"/>
      <c r="NCI557" s="156"/>
      <c r="NCJ557" s="156"/>
      <c r="NCK557" s="156"/>
      <c r="NCL557" s="156"/>
      <c r="NCM557" s="156"/>
      <c r="NCN557" s="156"/>
      <c r="NCO557" s="156"/>
      <c r="NCP557" s="156"/>
      <c r="NCQ557" s="156"/>
      <c r="NCR557" s="156"/>
      <c r="NCS557" s="156"/>
      <c r="NCT557" s="156"/>
      <c r="NCU557" s="156"/>
      <c r="NCV557" s="156"/>
      <c r="NCW557" s="156"/>
      <c r="NCX557" s="156"/>
      <c r="NCY557" s="156"/>
      <c r="NCZ557" s="156"/>
      <c r="NDA557" s="156"/>
      <c r="NDB557" s="156"/>
      <c r="NDC557" s="156"/>
      <c r="NDD557" s="156"/>
      <c r="NDE557" s="156"/>
      <c r="NDF557" s="156"/>
      <c r="NDG557" s="156"/>
      <c r="NDH557" s="156"/>
      <c r="NDI557" s="156"/>
      <c r="NDJ557" s="156"/>
      <c r="NDK557" s="156"/>
      <c r="NDL557" s="156"/>
      <c r="NDM557" s="156"/>
      <c r="NDN557" s="156"/>
      <c r="NDO557" s="156"/>
      <c r="NDP557" s="156"/>
      <c r="NDQ557" s="156"/>
      <c r="NDR557" s="156"/>
      <c r="NDS557" s="156"/>
      <c r="NDT557" s="156"/>
      <c r="NDU557" s="156"/>
      <c r="NDV557" s="156"/>
      <c r="NDW557" s="156"/>
      <c r="NDX557" s="156"/>
      <c r="NDY557" s="156"/>
      <c r="NDZ557" s="156"/>
      <c r="NEA557" s="156"/>
      <c r="NEB557" s="156"/>
      <c r="NEC557" s="156"/>
      <c r="NED557" s="156"/>
      <c r="NEE557" s="156"/>
      <c r="NEF557" s="156"/>
      <c r="NEG557" s="156"/>
      <c r="NEH557" s="156"/>
      <c r="NEI557" s="156"/>
      <c r="NEJ557" s="156"/>
      <c r="NEK557" s="156"/>
      <c r="NEL557" s="156"/>
      <c r="NEM557" s="156"/>
      <c r="NEN557" s="156"/>
      <c r="NEO557" s="156"/>
      <c r="NEP557" s="156"/>
      <c r="NEQ557" s="156"/>
      <c r="NER557" s="156"/>
      <c r="NES557" s="156"/>
      <c r="NET557" s="156"/>
      <c r="NEU557" s="156"/>
      <c r="NEV557" s="156"/>
      <c r="NEW557" s="156"/>
      <c r="NEX557" s="156"/>
      <c r="NEY557" s="156"/>
      <c r="NEZ557" s="156"/>
      <c r="NFA557" s="156"/>
      <c r="NFB557" s="156"/>
      <c r="NFC557" s="156"/>
      <c r="NFD557" s="156"/>
      <c r="NFE557" s="156"/>
      <c r="NFF557" s="156"/>
      <c r="NFG557" s="156"/>
      <c r="NFH557" s="156"/>
      <c r="NFI557" s="156"/>
      <c r="NFJ557" s="156"/>
      <c r="NFK557" s="156"/>
      <c r="NFL557" s="156"/>
      <c r="NFM557" s="156"/>
      <c r="NFN557" s="156"/>
      <c r="NFO557" s="156"/>
      <c r="NFP557" s="156"/>
      <c r="NFQ557" s="156"/>
      <c r="NFR557" s="156"/>
      <c r="NFS557" s="156"/>
      <c r="NFT557" s="156"/>
      <c r="NFU557" s="156"/>
      <c r="NFV557" s="156"/>
      <c r="NFW557" s="156"/>
      <c r="NFX557" s="156"/>
      <c r="NFY557" s="156"/>
      <c r="NFZ557" s="156"/>
      <c r="NGA557" s="156"/>
      <c r="NGB557" s="156"/>
      <c r="NGC557" s="156"/>
      <c r="NGD557" s="156"/>
      <c r="NGE557" s="156"/>
      <c r="NGF557" s="156"/>
      <c r="NGG557" s="156"/>
      <c r="NGH557" s="156"/>
      <c r="NGI557" s="156"/>
      <c r="NGJ557" s="156"/>
      <c r="NGK557" s="156"/>
      <c r="NGL557" s="156"/>
      <c r="NGM557" s="156"/>
      <c r="NGN557" s="156"/>
      <c r="NGO557" s="156"/>
      <c r="NGP557" s="156"/>
      <c r="NGQ557" s="156"/>
      <c r="NGR557" s="156"/>
      <c r="NGS557" s="156"/>
      <c r="NGT557" s="156"/>
      <c r="NGU557" s="156"/>
      <c r="NGV557" s="156"/>
      <c r="NGW557" s="156"/>
      <c r="NGX557" s="156"/>
      <c r="NGY557" s="156"/>
      <c r="NGZ557" s="156"/>
      <c r="NHA557" s="156"/>
      <c r="NHB557" s="156"/>
      <c r="NHC557" s="156"/>
      <c r="NHD557" s="156"/>
      <c r="NHE557" s="156"/>
      <c r="NHF557" s="156"/>
      <c r="NHG557" s="156"/>
      <c r="NHH557" s="156"/>
      <c r="NHI557" s="156"/>
      <c r="NHJ557" s="156"/>
      <c r="NHK557" s="156"/>
      <c r="NHL557" s="156"/>
      <c r="NHM557" s="156"/>
      <c r="NHN557" s="156"/>
      <c r="NHO557" s="156"/>
      <c r="NHP557" s="156"/>
      <c r="NHQ557" s="156"/>
      <c r="NHR557" s="156"/>
      <c r="NHS557" s="156"/>
      <c r="NHT557" s="156"/>
      <c r="NHU557" s="156"/>
      <c r="NHV557" s="156"/>
      <c r="NHW557" s="156"/>
      <c r="NHX557" s="156"/>
      <c r="NHY557" s="156"/>
      <c r="NHZ557" s="156"/>
      <c r="NIA557" s="156"/>
      <c r="NIB557" s="156"/>
      <c r="NIC557" s="156"/>
      <c r="NID557" s="156"/>
      <c r="NIE557" s="156"/>
      <c r="NIF557" s="156"/>
      <c r="NIG557" s="156"/>
      <c r="NIH557" s="156"/>
      <c r="NII557" s="156"/>
      <c r="NIJ557" s="156"/>
      <c r="NIK557" s="156"/>
      <c r="NIL557" s="156"/>
      <c r="NIM557" s="156"/>
      <c r="NIN557" s="156"/>
      <c r="NIO557" s="156"/>
      <c r="NIP557" s="156"/>
      <c r="NIQ557" s="156"/>
      <c r="NIR557" s="156"/>
      <c r="NIS557" s="156"/>
      <c r="NIT557" s="156"/>
      <c r="NIU557" s="156"/>
      <c r="NIV557" s="156"/>
      <c r="NIW557" s="156"/>
      <c r="NIX557" s="156"/>
      <c r="NIY557" s="156"/>
      <c r="NIZ557" s="156"/>
      <c r="NJA557" s="156"/>
      <c r="NJB557" s="156"/>
      <c r="NJC557" s="156"/>
      <c r="NJD557" s="156"/>
      <c r="NJE557" s="156"/>
      <c r="NJF557" s="156"/>
      <c r="NJG557" s="156"/>
      <c r="NJH557" s="156"/>
      <c r="NJI557" s="156"/>
      <c r="NJJ557" s="156"/>
      <c r="NJK557" s="156"/>
      <c r="NJL557" s="156"/>
      <c r="NJM557" s="156"/>
      <c r="NJN557" s="156"/>
      <c r="NJO557" s="156"/>
      <c r="NJP557" s="156"/>
      <c r="NJQ557" s="156"/>
      <c r="NJR557" s="156"/>
      <c r="NJS557" s="156"/>
      <c r="NJT557" s="156"/>
      <c r="NJU557" s="156"/>
      <c r="NJV557" s="156"/>
      <c r="NJW557" s="156"/>
      <c r="NJX557" s="156"/>
      <c r="NJY557" s="156"/>
      <c r="NJZ557" s="156"/>
      <c r="NKA557" s="156"/>
      <c r="NKB557" s="156"/>
      <c r="NKC557" s="156"/>
      <c r="NKD557" s="156"/>
      <c r="NKE557" s="156"/>
      <c r="NKF557" s="156"/>
      <c r="NKG557" s="156"/>
      <c r="NKH557" s="156"/>
      <c r="NKI557" s="156"/>
      <c r="NKJ557" s="156"/>
      <c r="NKK557" s="156"/>
      <c r="NKL557" s="156"/>
      <c r="NKM557" s="156"/>
      <c r="NKN557" s="156"/>
      <c r="NKO557" s="156"/>
      <c r="NKP557" s="156"/>
      <c r="NKQ557" s="156"/>
      <c r="NKR557" s="156"/>
      <c r="NKS557" s="156"/>
      <c r="NKT557" s="156"/>
      <c r="NKU557" s="156"/>
      <c r="NKV557" s="156"/>
      <c r="NKW557" s="156"/>
      <c r="NKX557" s="156"/>
      <c r="NKY557" s="156"/>
      <c r="NKZ557" s="156"/>
      <c r="NLA557" s="156"/>
      <c r="NLB557" s="156"/>
      <c r="NLC557" s="156"/>
      <c r="NLD557" s="156"/>
      <c r="NLE557" s="156"/>
      <c r="NLF557" s="156"/>
      <c r="NLG557" s="156"/>
      <c r="NLH557" s="156"/>
      <c r="NLI557" s="156"/>
      <c r="NLJ557" s="156"/>
      <c r="NLK557" s="156"/>
      <c r="NLL557" s="156"/>
      <c r="NLM557" s="156"/>
      <c r="NLN557" s="156"/>
      <c r="NLO557" s="156"/>
      <c r="NLP557" s="156"/>
      <c r="NLQ557" s="156"/>
      <c r="NLR557" s="156"/>
      <c r="NLS557" s="156"/>
      <c r="NLT557" s="156"/>
      <c r="NLU557" s="156"/>
      <c r="NLV557" s="156"/>
      <c r="NLW557" s="156"/>
      <c r="NLX557" s="156"/>
      <c r="NLY557" s="156"/>
      <c r="NLZ557" s="156"/>
      <c r="NMA557" s="156"/>
      <c r="NMB557" s="156"/>
      <c r="NMC557" s="156"/>
      <c r="NMD557" s="156"/>
      <c r="NME557" s="156"/>
      <c r="NMF557" s="156"/>
      <c r="NMG557" s="156"/>
      <c r="NMH557" s="156"/>
      <c r="NMI557" s="156"/>
      <c r="NMJ557" s="156"/>
      <c r="NMK557" s="156"/>
      <c r="NML557" s="156"/>
      <c r="NMM557" s="156"/>
      <c r="NMN557" s="156"/>
      <c r="NMO557" s="156"/>
      <c r="NMP557" s="156"/>
      <c r="NMQ557" s="156"/>
      <c r="NMR557" s="156"/>
      <c r="NMS557" s="156"/>
      <c r="NMT557" s="156"/>
      <c r="NMU557" s="156"/>
      <c r="NMV557" s="156"/>
      <c r="NMW557" s="156"/>
      <c r="NMX557" s="156"/>
      <c r="NMY557" s="156"/>
      <c r="NMZ557" s="156"/>
      <c r="NNA557" s="156"/>
      <c r="NNB557" s="156"/>
      <c r="NNC557" s="156"/>
      <c r="NND557" s="156"/>
      <c r="NNE557" s="156"/>
      <c r="NNF557" s="156"/>
      <c r="NNG557" s="156"/>
      <c r="NNH557" s="156"/>
      <c r="NNI557" s="156"/>
      <c r="NNJ557" s="156"/>
      <c r="NNK557" s="156"/>
      <c r="NNL557" s="156"/>
      <c r="NNM557" s="156"/>
      <c r="NNN557" s="156"/>
      <c r="NNO557" s="156"/>
      <c r="NNP557" s="156"/>
      <c r="NNQ557" s="156"/>
      <c r="NNR557" s="156"/>
      <c r="NNS557" s="156"/>
      <c r="NNT557" s="156"/>
      <c r="NNU557" s="156"/>
      <c r="NNV557" s="156"/>
      <c r="NNW557" s="156"/>
      <c r="NNX557" s="156"/>
      <c r="NNY557" s="156"/>
      <c r="NNZ557" s="156"/>
      <c r="NOA557" s="156"/>
      <c r="NOB557" s="156"/>
      <c r="NOC557" s="156"/>
      <c r="NOD557" s="156"/>
      <c r="NOE557" s="156"/>
      <c r="NOF557" s="156"/>
      <c r="NOG557" s="156"/>
      <c r="NOH557" s="156"/>
      <c r="NOI557" s="156"/>
      <c r="NOJ557" s="156"/>
      <c r="NOK557" s="156"/>
      <c r="NOL557" s="156"/>
      <c r="NOM557" s="156"/>
      <c r="NON557" s="156"/>
      <c r="NOO557" s="156"/>
      <c r="NOP557" s="156"/>
      <c r="NOQ557" s="156"/>
      <c r="NOR557" s="156"/>
      <c r="NOS557" s="156"/>
      <c r="NOT557" s="156"/>
      <c r="NOU557" s="156"/>
      <c r="NOV557" s="156"/>
      <c r="NOW557" s="156"/>
      <c r="NOX557" s="156"/>
      <c r="NOY557" s="156"/>
      <c r="NOZ557" s="156"/>
      <c r="NPA557" s="156"/>
      <c r="NPB557" s="156"/>
      <c r="NPC557" s="156"/>
      <c r="NPD557" s="156"/>
      <c r="NPE557" s="156"/>
      <c r="NPF557" s="156"/>
      <c r="NPG557" s="156"/>
      <c r="NPH557" s="156"/>
      <c r="NPI557" s="156"/>
      <c r="NPJ557" s="156"/>
      <c r="NPK557" s="156"/>
      <c r="NPL557" s="156"/>
      <c r="NPM557" s="156"/>
      <c r="NPN557" s="156"/>
      <c r="NPO557" s="156"/>
      <c r="NPP557" s="156"/>
      <c r="NPQ557" s="156"/>
      <c r="NPR557" s="156"/>
      <c r="NPS557" s="156"/>
      <c r="NPT557" s="156"/>
      <c r="NPU557" s="156"/>
      <c r="NPV557" s="156"/>
      <c r="NPW557" s="156"/>
      <c r="NPX557" s="156"/>
      <c r="NPY557" s="156"/>
      <c r="NPZ557" s="156"/>
      <c r="NQA557" s="156"/>
      <c r="NQB557" s="156"/>
      <c r="NQC557" s="156"/>
      <c r="NQD557" s="156"/>
      <c r="NQE557" s="156"/>
      <c r="NQF557" s="156"/>
      <c r="NQG557" s="156"/>
      <c r="NQH557" s="156"/>
      <c r="NQI557" s="156"/>
      <c r="NQJ557" s="156"/>
      <c r="NQK557" s="156"/>
      <c r="NQL557" s="156"/>
      <c r="NQM557" s="156"/>
      <c r="NQN557" s="156"/>
      <c r="NQO557" s="156"/>
      <c r="NQP557" s="156"/>
      <c r="NQQ557" s="156"/>
      <c r="NQR557" s="156"/>
      <c r="NQS557" s="156"/>
      <c r="NQT557" s="156"/>
      <c r="NQU557" s="156"/>
      <c r="NQV557" s="156"/>
      <c r="NQW557" s="156"/>
      <c r="NQX557" s="156"/>
      <c r="NQY557" s="156"/>
      <c r="NQZ557" s="156"/>
      <c r="NRA557" s="156"/>
      <c r="NRB557" s="156"/>
      <c r="NRC557" s="156"/>
      <c r="NRD557" s="156"/>
      <c r="NRE557" s="156"/>
      <c r="NRF557" s="156"/>
      <c r="NRG557" s="156"/>
      <c r="NRH557" s="156"/>
      <c r="NRI557" s="156"/>
      <c r="NRJ557" s="156"/>
      <c r="NRK557" s="156"/>
      <c r="NRL557" s="156"/>
      <c r="NRM557" s="156"/>
      <c r="NRN557" s="156"/>
      <c r="NRO557" s="156"/>
      <c r="NRP557" s="156"/>
      <c r="NRQ557" s="156"/>
      <c r="NRR557" s="156"/>
      <c r="NRS557" s="156"/>
      <c r="NRT557" s="156"/>
      <c r="NRU557" s="156"/>
      <c r="NRV557" s="156"/>
      <c r="NRW557" s="156"/>
      <c r="NRX557" s="156"/>
      <c r="NRY557" s="156"/>
      <c r="NRZ557" s="156"/>
      <c r="NSA557" s="156"/>
      <c r="NSB557" s="156"/>
      <c r="NSC557" s="156"/>
      <c r="NSD557" s="156"/>
      <c r="NSE557" s="156"/>
      <c r="NSF557" s="156"/>
      <c r="NSG557" s="156"/>
      <c r="NSH557" s="156"/>
      <c r="NSI557" s="156"/>
      <c r="NSJ557" s="156"/>
      <c r="NSK557" s="156"/>
      <c r="NSL557" s="156"/>
      <c r="NSM557" s="156"/>
      <c r="NSN557" s="156"/>
      <c r="NSO557" s="156"/>
      <c r="NSP557" s="156"/>
      <c r="NSQ557" s="156"/>
      <c r="NSR557" s="156"/>
      <c r="NSS557" s="156"/>
      <c r="NST557" s="156"/>
      <c r="NSU557" s="156"/>
      <c r="NSV557" s="156"/>
      <c r="NSW557" s="156"/>
      <c r="NSX557" s="156"/>
      <c r="NSY557" s="156"/>
      <c r="NSZ557" s="156"/>
      <c r="NTA557" s="156"/>
      <c r="NTB557" s="156"/>
      <c r="NTC557" s="156"/>
      <c r="NTD557" s="156"/>
      <c r="NTE557" s="156"/>
      <c r="NTF557" s="156"/>
      <c r="NTG557" s="156"/>
      <c r="NTH557" s="156"/>
      <c r="NTI557" s="156"/>
      <c r="NTJ557" s="156"/>
      <c r="NTK557" s="156"/>
      <c r="NTL557" s="156"/>
      <c r="NTM557" s="156"/>
      <c r="NTN557" s="156"/>
      <c r="NTO557" s="156"/>
      <c r="NTP557" s="156"/>
      <c r="NTQ557" s="156"/>
      <c r="NTR557" s="156"/>
      <c r="NTS557" s="156"/>
      <c r="NTT557" s="156"/>
      <c r="NTU557" s="156"/>
      <c r="NTV557" s="156"/>
      <c r="NTW557" s="156"/>
      <c r="NTX557" s="156"/>
      <c r="NTY557" s="156"/>
      <c r="NTZ557" s="156"/>
      <c r="NUA557" s="156"/>
      <c r="NUB557" s="156"/>
      <c r="NUC557" s="156"/>
      <c r="NUD557" s="156"/>
      <c r="NUE557" s="156"/>
      <c r="NUF557" s="156"/>
      <c r="NUG557" s="156"/>
      <c r="NUH557" s="156"/>
      <c r="NUI557" s="156"/>
      <c r="NUJ557" s="156"/>
      <c r="NUK557" s="156"/>
      <c r="NUL557" s="156"/>
      <c r="NUM557" s="156"/>
      <c r="NUN557" s="156"/>
      <c r="NUO557" s="156"/>
      <c r="NUP557" s="156"/>
      <c r="NUQ557" s="156"/>
      <c r="NUR557" s="156"/>
      <c r="NUS557" s="156"/>
      <c r="NUT557" s="156"/>
      <c r="NUU557" s="156"/>
      <c r="NUV557" s="156"/>
      <c r="NUW557" s="156"/>
      <c r="NUX557" s="156"/>
      <c r="NUY557" s="156"/>
      <c r="NUZ557" s="156"/>
      <c r="NVA557" s="156"/>
      <c r="NVB557" s="156"/>
      <c r="NVC557" s="156"/>
      <c r="NVD557" s="156"/>
      <c r="NVE557" s="156"/>
      <c r="NVF557" s="156"/>
      <c r="NVG557" s="156"/>
      <c r="NVH557" s="156"/>
      <c r="NVI557" s="156"/>
      <c r="NVJ557" s="156"/>
      <c r="NVK557" s="156"/>
      <c r="NVL557" s="156"/>
      <c r="NVM557" s="156"/>
      <c r="NVN557" s="156"/>
      <c r="NVO557" s="156"/>
      <c r="NVP557" s="156"/>
      <c r="NVQ557" s="156"/>
      <c r="NVR557" s="156"/>
      <c r="NVS557" s="156"/>
      <c r="NVT557" s="156"/>
      <c r="NVU557" s="156"/>
      <c r="NVV557" s="156"/>
      <c r="NVW557" s="156"/>
      <c r="NVX557" s="156"/>
      <c r="NVY557" s="156"/>
      <c r="NVZ557" s="156"/>
      <c r="NWA557" s="156"/>
      <c r="NWB557" s="156"/>
      <c r="NWC557" s="156"/>
      <c r="NWD557" s="156"/>
      <c r="NWE557" s="156"/>
      <c r="NWF557" s="156"/>
      <c r="NWG557" s="156"/>
      <c r="NWH557" s="156"/>
      <c r="NWI557" s="156"/>
      <c r="NWJ557" s="156"/>
      <c r="NWK557" s="156"/>
      <c r="NWL557" s="156"/>
      <c r="NWM557" s="156"/>
      <c r="NWN557" s="156"/>
      <c r="NWO557" s="156"/>
      <c r="NWP557" s="156"/>
      <c r="NWQ557" s="156"/>
      <c r="NWR557" s="156"/>
      <c r="NWS557" s="156"/>
      <c r="NWT557" s="156"/>
      <c r="NWU557" s="156"/>
      <c r="NWV557" s="156"/>
      <c r="NWW557" s="156"/>
      <c r="NWX557" s="156"/>
      <c r="NWY557" s="156"/>
      <c r="NWZ557" s="156"/>
      <c r="NXA557" s="156"/>
      <c r="NXB557" s="156"/>
      <c r="NXC557" s="156"/>
      <c r="NXD557" s="156"/>
      <c r="NXE557" s="156"/>
      <c r="NXF557" s="156"/>
      <c r="NXG557" s="156"/>
      <c r="NXH557" s="156"/>
      <c r="NXI557" s="156"/>
      <c r="NXJ557" s="156"/>
      <c r="NXK557" s="156"/>
      <c r="NXL557" s="156"/>
      <c r="NXM557" s="156"/>
      <c r="NXN557" s="156"/>
      <c r="NXO557" s="156"/>
      <c r="NXP557" s="156"/>
      <c r="NXQ557" s="156"/>
      <c r="NXR557" s="156"/>
      <c r="NXS557" s="156"/>
      <c r="NXT557" s="156"/>
      <c r="NXU557" s="156"/>
      <c r="NXV557" s="156"/>
      <c r="NXW557" s="156"/>
      <c r="NXX557" s="156"/>
      <c r="NXY557" s="156"/>
      <c r="NXZ557" s="156"/>
      <c r="NYA557" s="156"/>
      <c r="NYB557" s="156"/>
      <c r="NYC557" s="156"/>
      <c r="NYD557" s="156"/>
      <c r="NYE557" s="156"/>
      <c r="NYF557" s="156"/>
      <c r="NYG557" s="156"/>
      <c r="NYH557" s="156"/>
      <c r="NYI557" s="156"/>
      <c r="NYJ557" s="156"/>
      <c r="NYK557" s="156"/>
      <c r="NYL557" s="156"/>
      <c r="NYM557" s="156"/>
      <c r="NYN557" s="156"/>
      <c r="NYO557" s="156"/>
      <c r="NYP557" s="156"/>
      <c r="NYQ557" s="156"/>
      <c r="NYR557" s="156"/>
      <c r="NYS557" s="156"/>
      <c r="NYT557" s="156"/>
      <c r="NYU557" s="156"/>
      <c r="NYV557" s="156"/>
      <c r="NYW557" s="156"/>
      <c r="NYX557" s="156"/>
      <c r="NYY557" s="156"/>
      <c r="NYZ557" s="156"/>
      <c r="NZA557" s="156"/>
      <c r="NZB557" s="156"/>
      <c r="NZC557" s="156"/>
      <c r="NZD557" s="156"/>
      <c r="NZE557" s="156"/>
      <c r="NZF557" s="156"/>
      <c r="NZG557" s="156"/>
      <c r="NZH557" s="156"/>
      <c r="NZI557" s="156"/>
      <c r="NZJ557" s="156"/>
      <c r="NZK557" s="156"/>
      <c r="NZL557" s="156"/>
      <c r="NZM557" s="156"/>
      <c r="NZN557" s="156"/>
      <c r="NZO557" s="156"/>
      <c r="NZP557" s="156"/>
      <c r="NZQ557" s="156"/>
      <c r="NZR557" s="156"/>
      <c r="NZS557" s="156"/>
      <c r="NZT557" s="156"/>
      <c r="NZU557" s="156"/>
      <c r="NZV557" s="156"/>
      <c r="NZW557" s="156"/>
      <c r="NZX557" s="156"/>
      <c r="NZY557" s="156"/>
      <c r="NZZ557" s="156"/>
      <c r="OAA557" s="156"/>
      <c r="OAB557" s="156"/>
      <c r="OAC557" s="156"/>
      <c r="OAD557" s="156"/>
      <c r="OAE557" s="156"/>
      <c r="OAF557" s="156"/>
      <c r="OAG557" s="156"/>
      <c r="OAH557" s="156"/>
      <c r="OAI557" s="156"/>
      <c r="OAJ557" s="156"/>
      <c r="OAK557" s="156"/>
      <c r="OAL557" s="156"/>
      <c r="OAM557" s="156"/>
      <c r="OAN557" s="156"/>
      <c r="OAO557" s="156"/>
      <c r="OAP557" s="156"/>
      <c r="OAQ557" s="156"/>
      <c r="OAR557" s="156"/>
      <c r="OAS557" s="156"/>
      <c r="OAT557" s="156"/>
      <c r="OAU557" s="156"/>
      <c r="OAV557" s="156"/>
      <c r="OAW557" s="156"/>
      <c r="OAX557" s="156"/>
      <c r="OAY557" s="156"/>
      <c r="OAZ557" s="156"/>
      <c r="OBA557" s="156"/>
      <c r="OBB557" s="156"/>
      <c r="OBC557" s="156"/>
      <c r="OBD557" s="156"/>
      <c r="OBE557" s="156"/>
      <c r="OBF557" s="156"/>
      <c r="OBG557" s="156"/>
      <c r="OBH557" s="156"/>
      <c r="OBI557" s="156"/>
      <c r="OBJ557" s="156"/>
      <c r="OBK557" s="156"/>
      <c r="OBL557" s="156"/>
      <c r="OBM557" s="156"/>
      <c r="OBN557" s="156"/>
      <c r="OBO557" s="156"/>
      <c r="OBP557" s="156"/>
      <c r="OBQ557" s="156"/>
      <c r="OBR557" s="156"/>
      <c r="OBS557" s="156"/>
      <c r="OBT557" s="156"/>
      <c r="OBU557" s="156"/>
      <c r="OBV557" s="156"/>
      <c r="OBW557" s="156"/>
      <c r="OBX557" s="156"/>
      <c r="OBY557" s="156"/>
      <c r="OBZ557" s="156"/>
      <c r="OCA557" s="156"/>
      <c r="OCB557" s="156"/>
      <c r="OCC557" s="156"/>
      <c r="OCD557" s="156"/>
      <c r="OCE557" s="156"/>
      <c r="OCF557" s="156"/>
      <c r="OCG557" s="156"/>
      <c r="OCH557" s="156"/>
      <c r="OCI557" s="156"/>
      <c r="OCJ557" s="156"/>
      <c r="OCK557" s="156"/>
      <c r="OCL557" s="156"/>
      <c r="OCM557" s="156"/>
      <c r="OCN557" s="156"/>
      <c r="OCO557" s="156"/>
      <c r="OCP557" s="156"/>
      <c r="OCQ557" s="156"/>
      <c r="OCR557" s="156"/>
      <c r="OCS557" s="156"/>
      <c r="OCT557" s="156"/>
      <c r="OCU557" s="156"/>
      <c r="OCV557" s="156"/>
      <c r="OCW557" s="156"/>
      <c r="OCX557" s="156"/>
      <c r="OCY557" s="156"/>
      <c r="OCZ557" s="156"/>
      <c r="ODA557" s="156"/>
      <c r="ODB557" s="156"/>
      <c r="ODC557" s="156"/>
      <c r="ODD557" s="156"/>
      <c r="ODE557" s="156"/>
      <c r="ODF557" s="156"/>
      <c r="ODG557" s="156"/>
      <c r="ODH557" s="156"/>
      <c r="ODI557" s="156"/>
      <c r="ODJ557" s="156"/>
      <c r="ODK557" s="156"/>
      <c r="ODL557" s="156"/>
      <c r="ODM557" s="156"/>
      <c r="ODN557" s="156"/>
      <c r="ODO557" s="156"/>
      <c r="ODP557" s="156"/>
      <c r="ODQ557" s="156"/>
      <c r="ODR557" s="156"/>
      <c r="ODS557" s="156"/>
      <c r="ODT557" s="156"/>
      <c r="ODU557" s="156"/>
      <c r="ODV557" s="156"/>
      <c r="ODW557" s="156"/>
      <c r="ODX557" s="156"/>
      <c r="ODY557" s="156"/>
      <c r="ODZ557" s="156"/>
      <c r="OEA557" s="156"/>
      <c r="OEB557" s="156"/>
      <c r="OEC557" s="156"/>
      <c r="OED557" s="156"/>
      <c r="OEE557" s="156"/>
      <c r="OEF557" s="156"/>
      <c r="OEG557" s="156"/>
      <c r="OEH557" s="156"/>
      <c r="OEI557" s="156"/>
      <c r="OEJ557" s="156"/>
      <c r="OEK557" s="156"/>
      <c r="OEL557" s="156"/>
      <c r="OEM557" s="156"/>
      <c r="OEN557" s="156"/>
      <c r="OEO557" s="156"/>
      <c r="OEP557" s="156"/>
      <c r="OEQ557" s="156"/>
      <c r="OER557" s="156"/>
      <c r="OES557" s="156"/>
      <c r="OET557" s="156"/>
      <c r="OEU557" s="156"/>
      <c r="OEV557" s="156"/>
      <c r="OEW557" s="156"/>
      <c r="OEX557" s="156"/>
      <c r="OEY557" s="156"/>
      <c r="OEZ557" s="156"/>
      <c r="OFA557" s="156"/>
      <c r="OFB557" s="156"/>
      <c r="OFC557" s="156"/>
      <c r="OFD557" s="156"/>
      <c r="OFE557" s="156"/>
      <c r="OFF557" s="156"/>
      <c r="OFG557" s="156"/>
      <c r="OFH557" s="156"/>
      <c r="OFI557" s="156"/>
      <c r="OFJ557" s="156"/>
      <c r="OFK557" s="156"/>
      <c r="OFL557" s="156"/>
      <c r="OFM557" s="156"/>
      <c r="OFN557" s="156"/>
      <c r="OFO557" s="156"/>
      <c r="OFP557" s="156"/>
      <c r="OFQ557" s="156"/>
      <c r="OFR557" s="156"/>
      <c r="OFS557" s="156"/>
      <c r="OFT557" s="156"/>
      <c r="OFU557" s="156"/>
      <c r="OFV557" s="156"/>
      <c r="OFW557" s="156"/>
      <c r="OFX557" s="156"/>
      <c r="OFY557" s="156"/>
      <c r="OFZ557" s="156"/>
      <c r="OGA557" s="156"/>
      <c r="OGB557" s="156"/>
      <c r="OGC557" s="156"/>
      <c r="OGD557" s="156"/>
      <c r="OGE557" s="156"/>
      <c r="OGF557" s="156"/>
      <c r="OGG557" s="156"/>
      <c r="OGH557" s="156"/>
      <c r="OGI557" s="156"/>
      <c r="OGJ557" s="156"/>
      <c r="OGK557" s="156"/>
      <c r="OGL557" s="156"/>
      <c r="OGM557" s="156"/>
      <c r="OGN557" s="156"/>
      <c r="OGO557" s="156"/>
      <c r="OGP557" s="156"/>
      <c r="OGQ557" s="156"/>
      <c r="OGR557" s="156"/>
      <c r="OGS557" s="156"/>
      <c r="OGT557" s="156"/>
      <c r="OGU557" s="156"/>
      <c r="OGV557" s="156"/>
      <c r="OGW557" s="156"/>
      <c r="OGX557" s="156"/>
      <c r="OGY557" s="156"/>
      <c r="OGZ557" s="156"/>
      <c r="OHA557" s="156"/>
      <c r="OHB557" s="156"/>
      <c r="OHC557" s="156"/>
      <c r="OHD557" s="156"/>
      <c r="OHE557" s="156"/>
      <c r="OHF557" s="156"/>
      <c r="OHG557" s="156"/>
      <c r="OHH557" s="156"/>
      <c r="OHI557" s="156"/>
      <c r="OHJ557" s="156"/>
      <c r="OHK557" s="156"/>
      <c r="OHL557" s="156"/>
      <c r="OHM557" s="156"/>
      <c r="OHN557" s="156"/>
      <c r="OHO557" s="156"/>
      <c r="OHP557" s="156"/>
      <c r="OHQ557" s="156"/>
      <c r="OHR557" s="156"/>
      <c r="OHS557" s="156"/>
      <c r="OHT557" s="156"/>
      <c r="OHU557" s="156"/>
      <c r="OHV557" s="156"/>
      <c r="OHW557" s="156"/>
      <c r="OHX557" s="156"/>
      <c r="OHY557" s="156"/>
      <c r="OHZ557" s="156"/>
      <c r="OIA557" s="156"/>
      <c r="OIB557" s="156"/>
      <c r="OIC557" s="156"/>
      <c r="OID557" s="156"/>
      <c r="OIE557" s="156"/>
      <c r="OIF557" s="156"/>
      <c r="OIG557" s="156"/>
      <c r="OIH557" s="156"/>
      <c r="OII557" s="156"/>
      <c r="OIJ557" s="156"/>
      <c r="OIK557" s="156"/>
      <c r="OIL557" s="156"/>
      <c r="OIM557" s="156"/>
      <c r="OIN557" s="156"/>
      <c r="OIO557" s="156"/>
      <c r="OIP557" s="156"/>
      <c r="OIQ557" s="156"/>
      <c r="OIR557" s="156"/>
      <c r="OIS557" s="156"/>
      <c r="OIT557" s="156"/>
      <c r="OIU557" s="156"/>
      <c r="OIV557" s="156"/>
      <c r="OIW557" s="156"/>
      <c r="OIX557" s="156"/>
      <c r="OIY557" s="156"/>
      <c r="OIZ557" s="156"/>
      <c r="OJA557" s="156"/>
      <c r="OJB557" s="156"/>
      <c r="OJC557" s="156"/>
      <c r="OJD557" s="156"/>
      <c r="OJE557" s="156"/>
      <c r="OJF557" s="156"/>
      <c r="OJG557" s="156"/>
      <c r="OJH557" s="156"/>
      <c r="OJI557" s="156"/>
      <c r="OJJ557" s="156"/>
      <c r="OJK557" s="156"/>
      <c r="OJL557" s="156"/>
      <c r="OJM557" s="156"/>
      <c r="OJN557" s="156"/>
      <c r="OJO557" s="156"/>
      <c r="OJP557" s="156"/>
      <c r="OJQ557" s="156"/>
      <c r="OJR557" s="156"/>
      <c r="OJS557" s="156"/>
      <c r="OJT557" s="156"/>
      <c r="OJU557" s="156"/>
      <c r="OJV557" s="156"/>
      <c r="OJW557" s="156"/>
      <c r="OJX557" s="156"/>
      <c r="OJY557" s="156"/>
      <c r="OJZ557" s="156"/>
      <c r="OKA557" s="156"/>
      <c r="OKB557" s="156"/>
      <c r="OKC557" s="156"/>
      <c r="OKD557" s="156"/>
      <c r="OKE557" s="156"/>
      <c r="OKF557" s="156"/>
      <c r="OKG557" s="156"/>
      <c r="OKH557" s="156"/>
      <c r="OKI557" s="156"/>
      <c r="OKJ557" s="156"/>
      <c r="OKK557" s="156"/>
      <c r="OKL557" s="156"/>
      <c r="OKM557" s="156"/>
      <c r="OKN557" s="156"/>
      <c r="OKO557" s="156"/>
      <c r="OKP557" s="156"/>
      <c r="OKQ557" s="156"/>
      <c r="OKR557" s="156"/>
      <c r="OKS557" s="156"/>
      <c r="OKT557" s="156"/>
      <c r="OKU557" s="156"/>
      <c r="OKV557" s="156"/>
      <c r="OKW557" s="156"/>
      <c r="OKX557" s="156"/>
      <c r="OKY557" s="156"/>
      <c r="OKZ557" s="156"/>
      <c r="OLA557" s="156"/>
      <c r="OLB557" s="156"/>
      <c r="OLC557" s="156"/>
      <c r="OLD557" s="156"/>
      <c r="OLE557" s="156"/>
      <c r="OLF557" s="156"/>
      <c r="OLG557" s="156"/>
      <c r="OLH557" s="156"/>
      <c r="OLI557" s="156"/>
      <c r="OLJ557" s="156"/>
      <c r="OLK557" s="156"/>
      <c r="OLL557" s="156"/>
      <c r="OLM557" s="156"/>
      <c r="OLN557" s="156"/>
      <c r="OLO557" s="156"/>
      <c r="OLP557" s="156"/>
      <c r="OLQ557" s="156"/>
      <c r="OLR557" s="156"/>
      <c r="OLS557" s="156"/>
      <c r="OLT557" s="156"/>
      <c r="OLU557" s="156"/>
      <c r="OLV557" s="156"/>
      <c r="OLW557" s="156"/>
      <c r="OLX557" s="156"/>
      <c r="OLY557" s="156"/>
      <c r="OLZ557" s="156"/>
      <c r="OMA557" s="156"/>
      <c r="OMB557" s="156"/>
      <c r="OMC557" s="156"/>
      <c r="OMD557" s="156"/>
      <c r="OME557" s="156"/>
      <c r="OMF557" s="156"/>
      <c r="OMG557" s="156"/>
      <c r="OMH557" s="156"/>
      <c r="OMI557" s="156"/>
      <c r="OMJ557" s="156"/>
      <c r="OMK557" s="156"/>
      <c r="OML557" s="156"/>
      <c r="OMM557" s="156"/>
      <c r="OMN557" s="156"/>
      <c r="OMO557" s="156"/>
      <c r="OMP557" s="156"/>
      <c r="OMQ557" s="156"/>
      <c r="OMR557" s="156"/>
      <c r="OMS557" s="156"/>
      <c r="OMT557" s="156"/>
      <c r="OMU557" s="156"/>
      <c r="OMV557" s="156"/>
      <c r="OMW557" s="156"/>
      <c r="OMX557" s="156"/>
      <c r="OMY557" s="156"/>
      <c r="OMZ557" s="156"/>
      <c r="ONA557" s="156"/>
      <c r="ONB557" s="156"/>
      <c r="ONC557" s="156"/>
      <c r="OND557" s="156"/>
      <c r="ONE557" s="156"/>
      <c r="ONF557" s="156"/>
      <c r="ONG557" s="156"/>
      <c r="ONH557" s="156"/>
      <c r="ONI557" s="156"/>
      <c r="ONJ557" s="156"/>
      <c r="ONK557" s="156"/>
      <c r="ONL557" s="156"/>
      <c r="ONM557" s="156"/>
      <c r="ONN557" s="156"/>
      <c r="ONO557" s="156"/>
      <c r="ONP557" s="156"/>
      <c r="ONQ557" s="156"/>
      <c r="ONR557" s="156"/>
      <c r="ONS557" s="156"/>
      <c r="ONT557" s="156"/>
      <c r="ONU557" s="156"/>
      <c r="ONV557" s="156"/>
      <c r="ONW557" s="156"/>
      <c r="ONX557" s="156"/>
      <c r="ONY557" s="156"/>
      <c r="ONZ557" s="156"/>
      <c r="OOA557" s="156"/>
      <c r="OOB557" s="156"/>
      <c r="OOC557" s="156"/>
      <c r="OOD557" s="156"/>
      <c r="OOE557" s="156"/>
      <c r="OOF557" s="156"/>
      <c r="OOG557" s="156"/>
      <c r="OOH557" s="156"/>
      <c r="OOI557" s="156"/>
      <c r="OOJ557" s="156"/>
      <c r="OOK557" s="156"/>
      <c r="OOL557" s="156"/>
      <c r="OOM557" s="156"/>
      <c r="OON557" s="156"/>
      <c r="OOO557" s="156"/>
      <c r="OOP557" s="156"/>
      <c r="OOQ557" s="156"/>
      <c r="OOR557" s="156"/>
      <c r="OOS557" s="156"/>
      <c r="OOT557" s="156"/>
      <c r="OOU557" s="156"/>
      <c r="OOV557" s="156"/>
      <c r="OOW557" s="156"/>
      <c r="OOX557" s="156"/>
      <c r="OOY557" s="156"/>
      <c r="OOZ557" s="156"/>
      <c r="OPA557" s="156"/>
      <c r="OPB557" s="156"/>
      <c r="OPC557" s="156"/>
      <c r="OPD557" s="156"/>
      <c r="OPE557" s="156"/>
      <c r="OPF557" s="156"/>
      <c r="OPG557" s="156"/>
      <c r="OPH557" s="156"/>
      <c r="OPI557" s="156"/>
      <c r="OPJ557" s="156"/>
      <c r="OPK557" s="156"/>
      <c r="OPL557" s="156"/>
      <c r="OPM557" s="156"/>
      <c r="OPN557" s="156"/>
      <c r="OPO557" s="156"/>
      <c r="OPP557" s="156"/>
      <c r="OPQ557" s="156"/>
      <c r="OPR557" s="156"/>
      <c r="OPS557" s="156"/>
      <c r="OPT557" s="156"/>
      <c r="OPU557" s="156"/>
      <c r="OPV557" s="156"/>
      <c r="OPW557" s="156"/>
      <c r="OPX557" s="156"/>
      <c r="OPY557" s="156"/>
      <c r="OPZ557" s="156"/>
      <c r="OQA557" s="156"/>
      <c r="OQB557" s="156"/>
      <c r="OQC557" s="156"/>
      <c r="OQD557" s="156"/>
      <c r="OQE557" s="156"/>
      <c r="OQF557" s="156"/>
      <c r="OQG557" s="156"/>
      <c r="OQH557" s="156"/>
      <c r="OQI557" s="156"/>
      <c r="OQJ557" s="156"/>
      <c r="OQK557" s="156"/>
      <c r="OQL557" s="156"/>
      <c r="OQM557" s="156"/>
      <c r="OQN557" s="156"/>
      <c r="OQO557" s="156"/>
      <c r="OQP557" s="156"/>
      <c r="OQQ557" s="156"/>
      <c r="OQR557" s="156"/>
      <c r="OQS557" s="156"/>
      <c r="OQT557" s="156"/>
      <c r="OQU557" s="156"/>
      <c r="OQV557" s="156"/>
      <c r="OQW557" s="156"/>
      <c r="OQX557" s="156"/>
      <c r="OQY557" s="156"/>
      <c r="OQZ557" s="156"/>
      <c r="ORA557" s="156"/>
      <c r="ORB557" s="156"/>
      <c r="ORC557" s="156"/>
      <c r="ORD557" s="156"/>
      <c r="ORE557" s="156"/>
      <c r="ORF557" s="156"/>
      <c r="ORG557" s="156"/>
      <c r="ORH557" s="156"/>
      <c r="ORI557" s="156"/>
      <c r="ORJ557" s="156"/>
      <c r="ORK557" s="156"/>
      <c r="ORL557" s="156"/>
      <c r="ORM557" s="156"/>
      <c r="ORN557" s="156"/>
      <c r="ORO557" s="156"/>
      <c r="ORP557" s="156"/>
      <c r="ORQ557" s="156"/>
      <c r="ORR557" s="156"/>
      <c r="ORS557" s="156"/>
      <c r="ORT557" s="156"/>
      <c r="ORU557" s="156"/>
      <c r="ORV557" s="156"/>
      <c r="ORW557" s="156"/>
      <c r="ORX557" s="156"/>
      <c r="ORY557" s="156"/>
      <c r="ORZ557" s="156"/>
      <c r="OSA557" s="156"/>
      <c r="OSB557" s="156"/>
      <c r="OSC557" s="156"/>
      <c r="OSD557" s="156"/>
      <c r="OSE557" s="156"/>
      <c r="OSF557" s="156"/>
      <c r="OSG557" s="156"/>
      <c r="OSH557" s="156"/>
      <c r="OSI557" s="156"/>
      <c r="OSJ557" s="156"/>
      <c r="OSK557" s="156"/>
      <c r="OSL557" s="156"/>
      <c r="OSM557" s="156"/>
      <c r="OSN557" s="156"/>
      <c r="OSO557" s="156"/>
      <c r="OSP557" s="156"/>
      <c r="OSQ557" s="156"/>
      <c r="OSR557" s="156"/>
      <c r="OSS557" s="156"/>
      <c r="OST557" s="156"/>
      <c r="OSU557" s="156"/>
      <c r="OSV557" s="156"/>
      <c r="OSW557" s="156"/>
      <c r="OSX557" s="156"/>
      <c r="OSY557" s="156"/>
      <c r="OSZ557" s="156"/>
      <c r="OTA557" s="156"/>
      <c r="OTB557" s="156"/>
      <c r="OTC557" s="156"/>
      <c r="OTD557" s="156"/>
      <c r="OTE557" s="156"/>
      <c r="OTF557" s="156"/>
      <c r="OTG557" s="156"/>
      <c r="OTH557" s="156"/>
      <c r="OTI557" s="156"/>
      <c r="OTJ557" s="156"/>
      <c r="OTK557" s="156"/>
      <c r="OTL557" s="156"/>
      <c r="OTM557" s="156"/>
      <c r="OTN557" s="156"/>
      <c r="OTO557" s="156"/>
      <c r="OTP557" s="156"/>
      <c r="OTQ557" s="156"/>
      <c r="OTR557" s="156"/>
      <c r="OTS557" s="156"/>
      <c r="OTT557" s="156"/>
      <c r="OTU557" s="156"/>
      <c r="OTV557" s="156"/>
      <c r="OTW557" s="156"/>
      <c r="OTX557" s="156"/>
      <c r="OTY557" s="156"/>
      <c r="OTZ557" s="156"/>
      <c r="OUA557" s="156"/>
      <c r="OUB557" s="156"/>
      <c r="OUC557" s="156"/>
      <c r="OUD557" s="156"/>
      <c r="OUE557" s="156"/>
      <c r="OUF557" s="156"/>
      <c r="OUG557" s="156"/>
      <c r="OUH557" s="156"/>
      <c r="OUI557" s="156"/>
      <c r="OUJ557" s="156"/>
      <c r="OUK557" s="156"/>
      <c r="OUL557" s="156"/>
      <c r="OUM557" s="156"/>
      <c r="OUN557" s="156"/>
      <c r="OUO557" s="156"/>
      <c r="OUP557" s="156"/>
      <c r="OUQ557" s="156"/>
      <c r="OUR557" s="156"/>
      <c r="OUS557" s="156"/>
      <c r="OUT557" s="156"/>
      <c r="OUU557" s="156"/>
      <c r="OUV557" s="156"/>
      <c r="OUW557" s="156"/>
      <c r="OUX557" s="156"/>
      <c r="OUY557" s="156"/>
      <c r="OUZ557" s="156"/>
      <c r="OVA557" s="156"/>
      <c r="OVB557" s="156"/>
      <c r="OVC557" s="156"/>
      <c r="OVD557" s="156"/>
      <c r="OVE557" s="156"/>
      <c r="OVF557" s="156"/>
      <c r="OVG557" s="156"/>
      <c r="OVH557" s="156"/>
      <c r="OVI557" s="156"/>
      <c r="OVJ557" s="156"/>
      <c r="OVK557" s="156"/>
      <c r="OVL557" s="156"/>
      <c r="OVM557" s="156"/>
      <c r="OVN557" s="156"/>
      <c r="OVO557" s="156"/>
      <c r="OVP557" s="156"/>
      <c r="OVQ557" s="156"/>
      <c r="OVR557" s="156"/>
      <c r="OVS557" s="156"/>
      <c r="OVT557" s="156"/>
      <c r="OVU557" s="156"/>
      <c r="OVV557" s="156"/>
      <c r="OVW557" s="156"/>
      <c r="OVX557" s="156"/>
      <c r="OVY557" s="156"/>
      <c r="OVZ557" s="156"/>
      <c r="OWA557" s="156"/>
      <c r="OWB557" s="156"/>
      <c r="OWC557" s="156"/>
      <c r="OWD557" s="156"/>
      <c r="OWE557" s="156"/>
      <c r="OWF557" s="156"/>
      <c r="OWG557" s="156"/>
      <c r="OWH557" s="156"/>
      <c r="OWI557" s="156"/>
      <c r="OWJ557" s="156"/>
      <c r="OWK557" s="156"/>
      <c r="OWL557" s="156"/>
      <c r="OWM557" s="156"/>
      <c r="OWN557" s="156"/>
      <c r="OWO557" s="156"/>
      <c r="OWP557" s="156"/>
      <c r="OWQ557" s="156"/>
      <c r="OWR557" s="156"/>
      <c r="OWS557" s="156"/>
      <c r="OWT557" s="156"/>
      <c r="OWU557" s="156"/>
      <c r="OWV557" s="156"/>
      <c r="OWW557" s="156"/>
      <c r="OWX557" s="156"/>
      <c r="OWY557" s="156"/>
      <c r="OWZ557" s="156"/>
      <c r="OXA557" s="156"/>
      <c r="OXB557" s="156"/>
      <c r="OXC557" s="156"/>
      <c r="OXD557" s="156"/>
      <c r="OXE557" s="156"/>
      <c r="OXF557" s="156"/>
      <c r="OXG557" s="156"/>
      <c r="OXH557" s="156"/>
      <c r="OXI557" s="156"/>
      <c r="OXJ557" s="156"/>
      <c r="OXK557" s="156"/>
      <c r="OXL557" s="156"/>
      <c r="OXM557" s="156"/>
      <c r="OXN557" s="156"/>
      <c r="OXO557" s="156"/>
      <c r="OXP557" s="156"/>
      <c r="OXQ557" s="156"/>
      <c r="OXR557" s="156"/>
      <c r="OXS557" s="156"/>
      <c r="OXT557" s="156"/>
      <c r="OXU557" s="156"/>
      <c r="OXV557" s="156"/>
      <c r="OXW557" s="156"/>
      <c r="OXX557" s="156"/>
      <c r="OXY557" s="156"/>
      <c r="OXZ557" s="156"/>
      <c r="OYA557" s="156"/>
      <c r="OYB557" s="156"/>
      <c r="OYC557" s="156"/>
      <c r="OYD557" s="156"/>
      <c r="OYE557" s="156"/>
      <c r="OYF557" s="156"/>
      <c r="OYG557" s="156"/>
      <c r="OYH557" s="156"/>
      <c r="OYI557" s="156"/>
      <c r="OYJ557" s="156"/>
      <c r="OYK557" s="156"/>
      <c r="OYL557" s="156"/>
      <c r="OYM557" s="156"/>
      <c r="OYN557" s="156"/>
      <c r="OYO557" s="156"/>
      <c r="OYP557" s="156"/>
      <c r="OYQ557" s="156"/>
      <c r="OYR557" s="156"/>
      <c r="OYS557" s="156"/>
      <c r="OYT557" s="156"/>
      <c r="OYU557" s="156"/>
      <c r="OYV557" s="156"/>
      <c r="OYW557" s="156"/>
      <c r="OYX557" s="156"/>
      <c r="OYY557" s="156"/>
      <c r="OYZ557" s="156"/>
      <c r="OZA557" s="156"/>
      <c r="OZB557" s="156"/>
      <c r="OZC557" s="156"/>
      <c r="OZD557" s="156"/>
      <c r="OZE557" s="156"/>
      <c r="OZF557" s="156"/>
      <c r="OZG557" s="156"/>
      <c r="OZH557" s="156"/>
      <c r="OZI557" s="156"/>
      <c r="OZJ557" s="156"/>
      <c r="OZK557" s="156"/>
      <c r="OZL557" s="156"/>
      <c r="OZM557" s="156"/>
      <c r="OZN557" s="156"/>
      <c r="OZO557" s="156"/>
      <c r="OZP557" s="156"/>
      <c r="OZQ557" s="156"/>
      <c r="OZR557" s="156"/>
      <c r="OZS557" s="156"/>
      <c r="OZT557" s="156"/>
      <c r="OZU557" s="156"/>
      <c r="OZV557" s="156"/>
      <c r="OZW557" s="156"/>
      <c r="OZX557" s="156"/>
      <c r="OZY557" s="156"/>
      <c r="OZZ557" s="156"/>
      <c r="PAA557" s="156"/>
      <c r="PAB557" s="156"/>
      <c r="PAC557" s="156"/>
      <c r="PAD557" s="156"/>
      <c r="PAE557" s="156"/>
      <c r="PAF557" s="156"/>
      <c r="PAG557" s="156"/>
      <c r="PAH557" s="156"/>
      <c r="PAI557" s="156"/>
      <c r="PAJ557" s="156"/>
      <c r="PAK557" s="156"/>
      <c r="PAL557" s="156"/>
      <c r="PAM557" s="156"/>
      <c r="PAN557" s="156"/>
      <c r="PAO557" s="156"/>
      <c r="PAP557" s="156"/>
      <c r="PAQ557" s="156"/>
      <c r="PAR557" s="156"/>
      <c r="PAS557" s="156"/>
      <c r="PAT557" s="156"/>
      <c r="PAU557" s="156"/>
      <c r="PAV557" s="156"/>
      <c r="PAW557" s="156"/>
      <c r="PAX557" s="156"/>
      <c r="PAY557" s="156"/>
      <c r="PAZ557" s="156"/>
      <c r="PBA557" s="156"/>
      <c r="PBB557" s="156"/>
      <c r="PBC557" s="156"/>
      <c r="PBD557" s="156"/>
      <c r="PBE557" s="156"/>
      <c r="PBF557" s="156"/>
      <c r="PBG557" s="156"/>
      <c r="PBH557" s="156"/>
      <c r="PBI557" s="156"/>
      <c r="PBJ557" s="156"/>
      <c r="PBK557" s="156"/>
      <c r="PBL557" s="156"/>
      <c r="PBM557" s="156"/>
      <c r="PBN557" s="156"/>
      <c r="PBO557" s="156"/>
      <c r="PBP557" s="156"/>
      <c r="PBQ557" s="156"/>
      <c r="PBR557" s="156"/>
      <c r="PBS557" s="156"/>
      <c r="PBT557" s="156"/>
      <c r="PBU557" s="156"/>
      <c r="PBV557" s="156"/>
      <c r="PBW557" s="156"/>
      <c r="PBX557" s="156"/>
      <c r="PBY557" s="156"/>
      <c r="PBZ557" s="156"/>
      <c r="PCA557" s="156"/>
      <c r="PCB557" s="156"/>
      <c r="PCC557" s="156"/>
      <c r="PCD557" s="156"/>
      <c r="PCE557" s="156"/>
      <c r="PCF557" s="156"/>
      <c r="PCG557" s="156"/>
      <c r="PCH557" s="156"/>
      <c r="PCI557" s="156"/>
      <c r="PCJ557" s="156"/>
      <c r="PCK557" s="156"/>
      <c r="PCL557" s="156"/>
      <c r="PCM557" s="156"/>
      <c r="PCN557" s="156"/>
      <c r="PCO557" s="156"/>
      <c r="PCP557" s="156"/>
      <c r="PCQ557" s="156"/>
      <c r="PCR557" s="156"/>
      <c r="PCS557" s="156"/>
      <c r="PCT557" s="156"/>
      <c r="PCU557" s="156"/>
      <c r="PCV557" s="156"/>
      <c r="PCW557" s="156"/>
      <c r="PCX557" s="156"/>
      <c r="PCY557" s="156"/>
      <c r="PCZ557" s="156"/>
      <c r="PDA557" s="156"/>
      <c r="PDB557" s="156"/>
      <c r="PDC557" s="156"/>
      <c r="PDD557" s="156"/>
      <c r="PDE557" s="156"/>
      <c r="PDF557" s="156"/>
      <c r="PDG557" s="156"/>
      <c r="PDH557" s="156"/>
      <c r="PDI557" s="156"/>
      <c r="PDJ557" s="156"/>
      <c r="PDK557" s="156"/>
      <c r="PDL557" s="156"/>
      <c r="PDM557" s="156"/>
      <c r="PDN557" s="156"/>
      <c r="PDO557" s="156"/>
      <c r="PDP557" s="156"/>
      <c r="PDQ557" s="156"/>
      <c r="PDR557" s="156"/>
      <c r="PDS557" s="156"/>
      <c r="PDT557" s="156"/>
      <c r="PDU557" s="156"/>
      <c r="PDV557" s="156"/>
      <c r="PDW557" s="156"/>
      <c r="PDX557" s="156"/>
      <c r="PDY557" s="156"/>
      <c r="PDZ557" s="156"/>
      <c r="PEA557" s="156"/>
      <c r="PEB557" s="156"/>
      <c r="PEC557" s="156"/>
      <c r="PED557" s="156"/>
      <c r="PEE557" s="156"/>
      <c r="PEF557" s="156"/>
      <c r="PEG557" s="156"/>
      <c r="PEH557" s="156"/>
      <c r="PEI557" s="156"/>
      <c r="PEJ557" s="156"/>
      <c r="PEK557" s="156"/>
      <c r="PEL557" s="156"/>
      <c r="PEM557" s="156"/>
      <c r="PEN557" s="156"/>
      <c r="PEO557" s="156"/>
      <c r="PEP557" s="156"/>
      <c r="PEQ557" s="156"/>
      <c r="PER557" s="156"/>
      <c r="PES557" s="156"/>
      <c r="PET557" s="156"/>
      <c r="PEU557" s="156"/>
      <c r="PEV557" s="156"/>
      <c r="PEW557" s="156"/>
      <c r="PEX557" s="156"/>
      <c r="PEY557" s="156"/>
      <c r="PEZ557" s="156"/>
      <c r="PFA557" s="156"/>
      <c r="PFB557" s="156"/>
      <c r="PFC557" s="156"/>
      <c r="PFD557" s="156"/>
      <c r="PFE557" s="156"/>
      <c r="PFF557" s="156"/>
      <c r="PFG557" s="156"/>
      <c r="PFH557" s="156"/>
      <c r="PFI557" s="156"/>
      <c r="PFJ557" s="156"/>
      <c r="PFK557" s="156"/>
      <c r="PFL557" s="156"/>
      <c r="PFM557" s="156"/>
      <c r="PFN557" s="156"/>
      <c r="PFO557" s="156"/>
      <c r="PFP557" s="156"/>
      <c r="PFQ557" s="156"/>
      <c r="PFR557" s="156"/>
      <c r="PFS557" s="156"/>
      <c r="PFT557" s="156"/>
      <c r="PFU557" s="156"/>
      <c r="PFV557" s="156"/>
      <c r="PFW557" s="156"/>
      <c r="PFX557" s="156"/>
      <c r="PFY557" s="156"/>
      <c r="PFZ557" s="156"/>
      <c r="PGA557" s="156"/>
      <c r="PGB557" s="156"/>
      <c r="PGC557" s="156"/>
      <c r="PGD557" s="156"/>
      <c r="PGE557" s="156"/>
      <c r="PGF557" s="156"/>
      <c r="PGG557" s="156"/>
      <c r="PGH557" s="156"/>
      <c r="PGI557" s="156"/>
      <c r="PGJ557" s="156"/>
      <c r="PGK557" s="156"/>
      <c r="PGL557" s="156"/>
      <c r="PGM557" s="156"/>
      <c r="PGN557" s="156"/>
      <c r="PGO557" s="156"/>
      <c r="PGP557" s="156"/>
      <c r="PGQ557" s="156"/>
      <c r="PGR557" s="156"/>
      <c r="PGS557" s="156"/>
      <c r="PGT557" s="156"/>
      <c r="PGU557" s="156"/>
      <c r="PGV557" s="156"/>
      <c r="PGW557" s="156"/>
      <c r="PGX557" s="156"/>
      <c r="PGY557" s="156"/>
      <c r="PGZ557" s="156"/>
      <c r="PHA557" s="156"/>
      <c r="PHB557" s="156"/>
      <c r="PHC557" s="156"/>
      <c r="PHD557" s="156"/>
      <c r="PHE557" s="156"/>
      <c r="PHF557" s="156"/>
      <c r="PHG557" s="156"/>
      <c r="PHH557" s="156"/>
      <c r="PHI557" s="156"/>
      <c r="PHJ557" s="156"/>
      <c r="PHK557" s="156"/>
      <c r="PHL557" s="156"/>
      <c r="PHM557" s="156"/>
      <c r="PHN557" s="156"/>
      <c r="PHO557" s="156"/>
      <c r="PHP557" s="156"/>
      <c r="PHQ557" s="156"/>
      <c r="PHR557" s="156"/>
      <c r="PHS557" s="156"/>
      <c r="PHT557" s="156"/>
      <c r="PHU557" s="156"/>
      <c r="PHV557" s="156"/>
      <c r="PHW557" s="156"/>
      <c r="PHX557" s="156"/>
      <c r="PHY557" s="156"/>
      <c r="PHZ557" s="156"/>
      <c r="PIA557" s="156"/>
      <c r="PIB557" s="156"/>
      <c r="PIC557" s="156"/>
      <c r="PID557" s="156"/>
      <c r="PIE557" s="156"/>
      <c r="PIF557" s="156"/>
      <c r="PIG557" s="156"/>
      <c r="PIH557" s="156"/>
      <c r="PII557" s="156"/>
      <c r="PIJ557" s="156"/>
      <c r="PIK557" s="156"/>
      <c r="PIL557" s="156"/>
      <c r="PIM557" s="156"/>
      <c r="PIN557" s="156"/>
      <c r="PIO557" s="156"/>
      <c r="PIP557" s="156"/>
      <c r="PIQ557" s="156"/>
      <c r="PIR557" s="156"/>
      <c r="PIS557" s="156"/>
      <c r="PIT557" s="156"/>
      <c r="PIU557" s="156"/>
      <c r="PIV557" s="156"/>
      <c r="PIW557" s="156"/>
      <c r="PIX557" s="156"/>
      <c r="PIY557" s="156"/>
      <c r="PIZ557" s="156"/>
      <c r="PJA557" s="156"/>
      <c r="PJB557" s="156"/>
      <c r="PJC557" s="156"/>
      <c r="PJD557" s="156"/>
      <c r="PJE557" s="156"/>
      <c r="PJF557" s="156"/>
      <c r="PJG557" s="156"/>
      <c r="PJH557" s="156"/>
      <c r="PJI557" s="156"/>
      <c r="PJJ557" s="156"/>
      <c r="PJK557" s="156"/>
      <c r="PJL557" s="156"/>
      <c r="PJM557" s="156"/>
      <c r="PJN557" s="156"/>
      <c r="PJO557" s="156"/>
      <c r="PJP557" s="156"/>
      <c r="PJQ557" s="156"/>
      <c r="PJR557" s="156"/>
      <c r="PJS557" s="156"/>
      <c r="PJT557" s="156"/>
      <c r="PJU557" s="156"/>
      <c r="PJV557" s="156"/>
      <c r="PJW557" s="156"/>
      <c r="PJX557" s="156"/>
      <c r="PJY557" s="156"/>
      <c r="PJZ557" s="156"/>
      <c r="PKA557" s="156"/>
      <c r="PKB557" s="156"/>
      <c r="PKC557" s="156"/>
      <c r="PKD557" s="156"/>
      <c r="PKE557" s="156"/>
      <c r="PKF557" s="156"/>
      <c r="PKG557" s="156"/>
      <c r="PKH557" s="156"/>
      <c r="PKI557" s="156"/>
      <c r="PKJ557" s="156"/>
      <c r="PKK557" s="156"/>
      <c r="PKL557" s="156"/>
      <c r="PKM557" s="156"/>
      <c r="PKN557" s="156"/>
      <c r="PKO557" s="156"/>
      <c r="PKP557" s="156"/>
      <c r="PKQ557" s="156"/>
      <c r="PKR557" s="156"/>
      <c r="PKS557" s="156"/>
      <c r="PKT557" s="156"/>
      <c r="PKU557" s="156"/>
      <c r="PKV557" s="156"/>
      <c r="PKW557" s="156"/>
      <c r="PKX557" s="156"/>
      <c r="PKY557" s="156"/>
      <c r="PKZ557" s="156"/>
      <c r="PLA557" s="156"/>
      <c r="PLB557" s="156"/>
      <c r="PLC557" s="156"/>
      <c r="PLD557" s="156"/>
      <c r="PLE557" s="156"/>
      <c r="PLF557" s="156"/>
      <c r="PLG557" s="156"/>
      <c r="PLH557" s="156"/>
      <c r="PLI557" s="156"/>
      <c r="PLJ557" s="156"/>
      <c r="PLK557" s="156"/>
      <c r="PLL557" s="156"/>
      <c r="PLM557" s="156"/>
      <c r="PLN557" s="156"/>
      <c r="PLO557" s="156"/>
      <c r="PLP557" s="156"/>
      <c r="PLQ557" s="156"/>
      <c r="PLR557" s="156"/>
      <c r="PLS557" s="156"/>
      <c r="PLT557" s="156"/>
      <c r="PLU557" s="156"/>
      <c r="PLV557" s="156"/>
      <c r="PLW557" s="156"/>
      <c r="PLX557" s="156"/>
      <c r="PLY557" s="156"/>
      <c r="PLZ557" s="156"/>
      <c r="PMA557" s="156"/>
      <c r="PMB557" s="156"/>
      <c r="PMC557" s="156"/>
      <c r="PMD557" s="156"/>
      <c r="PME557" s="156"/>
      <c r="PMF557" s="156"/>
      <c r="PMG557" s="156"/>
      <c r="PMH557" s="156"/>
      <c r="PMI557" s="156"/>
      <c r="PMJ557" s="156"/>
      <c r="PMK557" s="156"/>
      <c r="PML557" s="156"/>
      <c r="PMM557" s="156"/>
      <c r="PMN557" s="156"/>
      <c r="PMO557" s="156"/>
      <c r="PMP557" s="156"/>
      <c r="PMQ557" s="156"/>
      <c r="PMR557" s="156"/>
      <c r="PMS557" s="156"/>
      <c r="PMT557" s="156"/>
      <c r="PMU557" s="156"/>
      <c r="PMV557" s="156"/>
      <c r="PMW557" s="156"/>
      <c r="PMX557" s="156"/>
      <c r="PMY557" s="156"/>
      <c r="PMZ557" s="156"/>
      <c r="PNA557" s="156"/>
      <c r="PNB557" s="156"/>
      <c r="PNC557" s="156"/>
      <c r="PND557" s="156"/>
      <c r="PNE557" s="156"/>
      <c r="PNF557" s="156"/>
      <c r="PNG557" s="156"/>
      <c r="PNH557" s="156"/>
      <c r="PNI557" s="156"/>
      <c r="PNJ557" s="156"/>
      <c r="PNK557" s="156"/>
      <c r="PNL557" s="156"/>
      <c r="PNM557" s="156"/>
      <c r="PNN557" s="156"/>
      <c r="PNO557" s="156"/>
      <c r="PNP557" s="156"/>
      <c r="PNQ557" s="156"/>
      <c r="PNR557" s="156"/>
      <c r="PNS557" s="156"/>
      <c r="PNT557" s="156"/>
      <c r="PNU557" s="156"/>
      <c r="PNV557" s="156"/>
      <c r="PNW557" s="156"/>
      <c r="PNX557" s="156"/>
      <c r="PNY557" s="156"/>
      <c r="PNZ557" s="156"/>
      <c r="POA557" s="156"/>
      <c r="POB557" s="156"/>
      <c r="POC557" s="156"/>
      <c r="POD557" s="156"/>
      <c r="POE557" s="156"/>
      <c r="POF557" s="156"/>
      <c r="POG557" s="156"/>
      <c r="POH557" s="156"/>
      <c r="POI557" s="156"/>
      <c r="POJ557" s="156"/>
      <c r="POK557" s="156"/>
      <c r="POL557" s="156"/>
      <c r="POM557" s="156"/>
      <c r="PON557" s="156"/>
      <c r="POO557" s="156"/>
      <c r="POP557" s="156"/>
      <c r="POQ557" s="156"/>
      <c r="POR557" s="156"/>
      <c r="POS557" s="156"/>
      <c r="POT557" s="156"/>
      <c r="POU557" s="156"/>
      <c r="POV557" s="156"/>
      <c r="POW557" s="156"/>
      <c r="POX557" s="156"/>
      <c r="POY557" s="156"/>
      <c r="POZ557" s="156"/>
      <c r="PPA557" s="156"/>
      <c r="PPB557" s="156"/>
      <c r="PPC557" s="156"/>
      <c r="PPD557" s="156"/>
      <c r="PPE557" s="156"/>
      <c r="PPF557" s="156"/>
      <c r="PPG557" s="156"/>
      <c r="PPH557" s="156"/>
      <c r="PPI557" s="156"/>
      <c r="PPJ557" s="156"/>
      <c r="PPK557" s="156"/>
      <c r="PPL557" s="156"/>
      <c r="PPM557" s="156"/>
      <c r="PPN557" s="156"/>
      <c r="PPO557" s="156"/>
      <c r="PPP557" s="156"/>
      <c r="PPQ557" s="156"/>
      <c r="PPR557" s="156"/>
      <c r="PPS557" s="156"/>
      <c r="PPT557" s="156"/>
      <c r="PPU557" s="156"/>
      <c r="PPV557" s="156"/>
      <c r="PPW557" s="156"/>
      <c r="PPX557" s="156"/>
      <c r="PPY557" s="156"/>
      <c r="PPZ557" s="156"/>
      <c r="PQA557" s="156"/>
      <c r="PQB557" s="156"/>
      <c r="PQC557" s="156"/>
      <c r="PQD557" s="156"/>
      <c r="PQE557" s="156"/>
      <c r="PQF557" s="156"/>
      <c r="PQG557" s="156"/>
      <c r="PQH557" s="156"/>
      <c r="PQI557" s="156"/>
      <c r="PQJ557" s="156"/>
      <c r="PQK557" s="156"/>
      <c r="PQL557" s="156"/>
      <c r="PQM557" s="156"/>
      <c r="PQN557" s="156"/>
      <c r="PQO557" s="156"/>
      <c r="PQP557" s="156"/>
      <c r="PQQ557" s="156"/>
      <c r="PQR557" s="156"/>
      <c r="PQS557" s="156"/>
      <c r="PQT557" s="156"/>
      <c r="PQU557" s="156"/>
      <c r="PQV557" s="156"/>
      <c r="PQW557" s="156"/>
      <c r="PQX557" s="156"/>
      <c r="PQY557" s="156"/>
      <c r="PQZ557" s="156"/>
      <c r="PRA557" s="156"/>
      <c r="PRB557" s="156"/>
      <c r="PRC557" s="156"/>
      <c r="PRD557" s="156"/>
      <c r="PRE557" s="156"/>
      <c r="PRF557" s="156"/>
      <c r="PRG557" s="156"/>
      <c r="PRH557" s="156"/>
      <c r="PRI557" s="156"/>
      <c r="PRJ557" s="156"/>
      <c r="PRK557" s="156"/>
      <c r="PRL557" s="156"/>
      <c r="PRM557" s="156"/>
      <c r="PRN557" s="156"/>
      <c r="PRO557" s="156"/>
      <c r="PRP557" s="156"/>
      <c r="PRQ557" s="156"/>
      <c r="PRR557" s="156"/>
      <c r="PRS557" s="156"/>
      <c r="PRT557" s="156"/>
      <c r="PRU557" s="156"/>
      <c r="PRV557" s="156"/>
      <c r="PRW557" s="156"/>
      <c r="PRX557" s="156"/>
      <c r="PRY557" s="156"/>
      <c r="PRZ557" s="156"/>
      <c r="PSA557" s="156"/>
      <c r="PSB557" s="156"/>
      <c r="PSC557" s="156"/>
      <c r="PSD557" s="156"/>
      <c r="PSE557" s="156"/>
      <c r="PSF557" s="156"/>
      <c r="PSG557" s="156"/>
      <c r="PSH557" s="156"/>
      <c r="PSI557" s="156"/>
      <c r="PSJ557" s="156"/>
      <c r="PSK557" s="156"/>
      <c r="PSL557" s="156"/>
      <c r="PSM557" s="156"/>
      <c r="PSN557" s="156"/>
      <c r="PSO557" s="156"/>
      <c r="PSP557" s="156"/>
      <c r="PSQ557" s="156"/>
      <c r="PSR557" s="156"/>
      <c r="PSS557" s="156"/>
      <c r="PST557" s="156"/>
      <c r="PSU557" s="156"/>
      <c r="PSV557" s="156"/>
      <c r="PSW557" s="156"/>
      <c r="PSX557" s="156"/>
      <c r="PSY557" s="156"/>
      <c r="PSZ557" s="156"/>
      <c r="PTA557" s="156"/>
      <c r="PTB557" s="156"/>
      <c r="PTC557" s="156"/>
      <c r="PTD557" s="156"/>
      <c r="PTE557" s="156"/>
      <c r="PTF557" s="156"/>
      <c r="PTG557" s="156"/>
      <c r="PTH557" s="156"/>
      <c r="PTI557" s="156"/>
      <c r="PTJ557" s="156"/>
      <c r="PTK557" s="156"/>
      <c r="PTL557" s="156"/>
      <c r="PTM557" s="156"/>
      <c r="PTN557" s="156"/>
      <c r="PTO557" s="156"/>
      <c r="PTP557" s="156"/>
      <c r="PTQ557" s="156"/>
      <c r="PTR557" s="156"/>
      <c r="PTS557" s="156"/>
      <c r="PTT557" s="156"/>
      <c r="PTU557" s="156"/>
      <c r="PTV557" s="156"/>
      <c r="PTW557" s="156"/>
      <c r="PTX557" s="156"/>
      <c r="PTY557" s="156"/>
      <c r="PTZ557" s="156"/>
      <c r="PUA557" s="156"/>
      <c r="PUB557" s="156"/>
      <c r="PUC557" s="156"/>
      <c r="PUD557" s="156"/>
      <c r="PUE557" s="156"/>
      <c r="PUF557" s="156"/>
      <c r="PUG557" s="156"/>
      <c r="PUH557" s="156"/>
      <c r="PUI557" s="156"/>
      <c r="PUJ557" s="156"/>
      <c r="PUK557" s="156"/>
      <c r="PUL557" s="156"/>
      <c r="PUM557" s="156"/>
      <c r="PUN557" s="156"/>
      <c r="PUO557" s="156"/>
      <c r="PUP557" s="156"/>
      <c r="PUQ557" s="156"/>
      <c r="PUR557" s="156"/>
      <c r="PUS557" s="156"/>
      <c r="PUT557" s="156"/>
      <c r="PUU557" s="156"/>
      <c r="PUV557" s="156"/>
      <c r="PUW557" s="156"/>
      <c r="PUX557" s="156"/>
      <c r="PUY557" s="156"/>
      <c r="PUZ557" s="156"/>
      <c r="PVA557" s="156"/>
      <c r="PVB557" s="156"/>
      <c r="PVC557" s="156"/>
      <c r="PVD557" s="156"/>
      <c r="PVE557" s="156"/>
      <c r="PVF557" s="156"/>
      <c r="PVG557" s="156"/>
      <c r="PVH557" s="156"/>
      <c r="PVI557" s="156"/>
      <c r="PVJ557" s="156"/>
      <c r="PVK557" s="156"/>
      <c r="PVL557" s="156"/>
      <c r="PVM557" s="156"/>
      <c r="PVN557" s="156"/>
      <c r="PVO557" s="156"/>
      <c r="PVP557" s="156"/>
      <c r="PVQ557" s="156"/>
      <c r="PVR557" s="156"/>
      <c r="PVS557" s="156"/>
      <c r="PVT557" s="156"/>
      <c r="PVU557" s="156"/>
      <c r="PVV557" s="156"/>
      <c r="PVW557" s="156"/>
      <c r="PVX557" s="156"/>
      <c r="PVY557" s="156"/>
      <c r="PVZ557" s="156"/>
      <c r="PWA557" s="156"/>
      <c r="PWB557" s="156"/>
      <c r="PWC557" s="156"/>
      <c r="PWD557" s="156"/>
      <c r="PWE557" s="156"/>
      <c r="PWF557" s="156"/>
      <c r="PWG557" s="156"/>
      <c r="PWH557" s="156"/>
      <c r="PWI557" s="156"/>
      <c r="PWJ557" s="156"/>
      <c r="PWK557" s="156"/>
      <c r="PWL557" s="156"/>
      <c r="PWM557" s="156"/>
      <c r="PWN557" s="156"/>
      <c r="PWO557" s="156"/>
      <c r="PWP557" s="156"/>
      <c r="PWQ557" s="156"/>
      <c r="PWR557" s="156"/>
      <c r="PWS557" s="156"/>
      <c r="PWT557" s="156"/>
      <c r="PWU557" s="156"/>
      <c r="PWV557" s="156"/>
      <c r="PWW557" s="156"/>
      <c r="PWX557" s="156"/>
      <c r="PWY557" s="156"/>
      <c r="PWZ557" s="156"/>
      <c r="PXA557" s="156"/>
      <c r="PXB557" s="156"/>
      <c r="PXC557" s="156"/>
      <c r="PXD557" s="156"/>
      <c r="PXE557" s="156"/>
      <c r="PXF557" s="156"/>
      <c r="PXG557" s="156"/>
      <c r="PXH557" s="156"/>
      <c r="PXI557" s="156"/>
      <c r="PXJ557" s="156"/>
      <c r="PXK557" s="156"/>
      <c r="PXL557" s="156"/>
      <c r="PXM557" s="156"/>
      <c r="PXN557" s="156"/>
      <c r="PXO557" s="156"/>
      <c r="PXP557" s="156"/>
      <c r="PXQ557" s="156"/>
      <c r="PXR557" s="156"/>
      <c r="PXS557" s="156"/>
      <c r="PXT557" s="156"/>
      <c r="PXU557" s="156"/>
      <c r="PXV557" s="156"/>
      <c r="PXW557" s="156"/>
      <c r="PXX557" s="156"/>
      <c r="PXY557" s="156"/>
      <c r="PXZ557" s="156"/>
      <c r="PYA557" s="156"/>
      <c r="PYB557" s="156"/>
      <c r="PYC557" s="156"/>
      <c r="PYD557" s="156"/>
      <c r="PYE557" s="156"/>
      <c r="PYF557" s="156"/>
      <c r="PYG557" s="156"/>
      <c r="PYH557" s="156"/>
      <c r="PYI557" s="156"/>
      <c r="PYJ557" s="156"/>
      <c r="PYK557" s="156"/>
      <c r="PYL557" s="156"/>
      <c r="PYM557" s="156"/>
      <c r="PYN557" s="156"/>
      <c r="PYO557" s="156"/>
      <c r="PYP557" s="156"/>
      <c r="PYQ557" s="156"/>
      <c r="PYR557" s="156"/>
      <c r="PYS557" s="156"/>
      <c r="PYT557" s="156"/>
      <c r="PYU557" s="156"/>
      <c r="PYV557" s="156"/>
      <c r="PYW557" s="156"/>
      <c r="PYX557" s="156"/>
      <c r="PYY557" s="156"/>
      <c r="PYZ557" s="156"/>
      <c r="PZA557" s="156"/>
      <c r="PZB557" s="156"/>
      <c r="PZC557" s="156"/>
      <c r="PZD557" s="156"/>
      <c r="PZE557" s="156"/>
      <c r="PZF557" s="156"/>
      <c r="PZG557" s="156"/>
      <c r="PZH557" s="156"/>
      <c r="PZI557" s="156"/>
      <c r="PZJ557" s="156"/>
      <c r="PZK557" s="156"/>
      <c r="PZL557" s="156"/>
      <c r="PZM557" s="156"/>
      <c r="PZN557" s="156"/>
      <c r="PZO557" s="156"/>
      <c r="PZP557" s="156"/>
      <c r="PZQ557" s="156"/>
      <c r="PZR557" s="156"/>
      <c r="PZS557" s="156"/>
      <c r="PZT557" s="156"/>
      <c r="PZU557" s="156"/>
      <c r="PZV557" s="156"/>
      <c r="PZW557" s="156"/>
      <c r="PZX557" s="156"/>
      <c r="PZY557" s="156"/>
      <c r="PZZ557" s="156"/>
      <c r="QAA557" s="156"/>
      <c r="QAB557" s="156"/>
      <c r="QAC557" s="156"/>
      <c r="QAD557" s="156"/>
      <c r="QAE557" s="156"/>
      <c r="QAF557" s="156"/>
      <c r="QAG557" s="156"/>
      <c r="QAH557" s="156"/>
      <c r="QAI557" s="156"/>
      <c r="QAJ557" s="156"/>
      <c r="QAK557" s="156"/>
      <c r="QAL557" s="156"/>
      <c r="QAM557" s="156"/>
      <c r="QAN557" s="156"/>
      <c r="QAO557" s="156"/>
      <c r="QAP557" s="156"/>
      <c r="QAQ557" s="156"/>
      <c r="QAR557" s="156"/>
      <c r="QAS557" s="156"/>
      <c r="QAT557" s="156"/>
      <c r="QAU557" s="156"/>
      <c r="QAV557" s="156"/>
      <c r="QAW557" s="156"/>
      <c r="QAX557" s="156"/>
      <c r="QAY557" s="156"/>
      <c r="QAZ557" s="156"/>
      <c r="QBA557" s="156"/>
      <c r="QBB557" s="156"/>
      <c r="QBC557" s="156"/>
      <c r="QBD557" s="156"/>
      <c r="QBE557" s="156"/>
      <c r="QBF557" s="156"/>
      <c r="QBG557" s="156"/>
      <c r="QBH557" s="156"/>
      <c r="QBI557" s="156"/>
      <c r="QBJ557" s="156"/>
      <c r="QBK557" s="156"/>
      <c r="QBL557" s="156"/>
      <c r="QBM557" s="156"/>
      <c r="QBN557" s="156"/>
      <c r="QBO557" s="156"/>
      <c r="QBP557" s="156"/>
      <c r="QBQ557" s="156"/>
      <c r="QBR557" s="156"/>
      <c r="QBS557" s="156"/>
      <c r="QBT557" s="156"/>
      <c r="QBU557" s="156"/>
      <c r="QBV557" s="156"/>
      <c r="QBW557" s="156"/>
      <c r="QBX557" s="156"/>
      <c r="QBY557" s="156"/>
      <c r="QBZ557" s="156"/>
      <c r="QCA557" s="156"/>
      <c r="QCB557" s="156"/>
      <c r="QCC557" s="156"/>
      <c r="QCD557" s="156"/>
      <c r="QCE557" s="156"/>
      <c r="QCF557" s="156"/>
      <c r="QCG557" s="156"/>
      <c r="QCH557" s="156"/>
      <c r="QCI557" s="156"/>
      <c r="QCJ557" s="156"/>
      <c r="QCK557" s="156"/>
      <c r="QCL557" s="156"/>
      <c r="QCM557" s="156"/>
      <c r="QCN557" s="156"/>
      <c r="QCO557" s="156"/>
      <c r="QCP557" s="156"/>
      <c r="QCQ557" s="156"/>
      <c r="QCR557" s="156"/>
      <c r="QCS557" s="156"/>
      <c r="QCT557" s="156"/>
      <c r="QCU557" s="156"/>
      <c r="QCV557" s="156"/>
      <c r="QCW557" s="156"/>
      <c r="QCX557" s="156"/>
      <c r="QCY557" s="156"/>
      <c r="QCZ557" s="156"/>
      <c r="QDA557" s="156"/>
      <c r="QDB557" s="156"/>
      <c r="QDC557" s="156"/>
      <c r="QDD557" s="156"/>
      <c r="QDE557" s="156"/>
      <c r="QDF557" s="156"/>
      <c r="QDG557" s="156"/>
      <c r="QDH557" s="156"/>
      <c r="QDI557" s="156"/>
      <c r="QDJ557" s="156"/>
      <c r="QDK557" s="156"/>
      <c r="QDL557" s="156"/>
      <c r="QDM557" s="156"/>
      <c r="QDN557" s="156"/>
      <c r="QDO557" s="156"/>
      <c r="QDP557" s="156"/>
      <c r="QDQ557" s="156"/>
      <c r="QDR557" s="156"/>
      <c r="QDS557" s="156"/>
      <c r="QDT557" s="156"/>
      <c r="QDU557" s="156"/>
      <c r="QDV557" s="156"/>
      <c r="QDW557" s="156"/>
      <c r="QDX557" s="156"/>
      <c r="QDY557" s="156"/>
      <c r="QDZ557" s="156"/>
      <c r="QEA557" s="156"/>
      <c r="QEB557" s="156"/>
      <c r="QEC557" s="156"/>
      <c r="QED557" s="156"/>
      <c r="QEE557" s="156"/>
      <c r="QEF557" s="156"/>
      <c r="QEG557" s="156"/>
      <c r="QEH557" s="156"/>
      <c r="QEI557" s="156"/>
      <c r="QEJ557" s="156"/>
      <c r="QEK557" s="156"/>
      <c r="QEL557" s="156"/>
      <c r="QEM557" s="156"/>
      <c r="QEN557" s="156"/>
      <c r="QEO557" s="156"/>
      <c r="QEP557" s="156"/>
      <c r="QEQ557" s="156"/>
      <c r="QER557" s="156"/>
      <c r="QES557" s="156"/>
      <c r="QET557" s="156"/>
      <c r="QEU557" s="156"/>
      <c r="QEV557" s="156"/>
      <c r="QEW557" s="156"/>
      <c r="QEX557" s="156"/>
      <c r="QEY557" s="156"/>
      <c r="QEZ557" s="156"/>
      <c r="QFA557" s="156"/>
      <c r="QFB557" s="156"/>
      <c r="QFC557" s="156"/>
      <c r="QFD557" s="156"/>
      <c r="QFE557" s="156"/>
      <c r="QFF557" s="156"/>
      <c r="QFG557" s="156"/>
      <c r="QFH557" s="156"/>
      <c r="QFI557" s="156"/>
      <c r="QFJ557" s="156"/>
      <c r="QFK557" s="156"/>
      <c r="QFL557" s="156"/>
      <c r="QFM557" s="156"/>
      <c r="QFN557" s="156"/>
      <c r="QFO557" s="156"/>
      <c r="QFP557" s="156"/>
      <c r="QFQ557" s="156"/>
      <c r="QFR557" s="156"/>
      <c r="QFS557" s="156"/>
      <c r="QFT557" s="156"/>
      <c r="QFU557" s="156"/>
      <c r="QFV557" s="156"/>
      <c r="QFW557" s="156"/>
      <c r="QFX557" s="156"/>
      <c r="QFY557" s="156"/>
      <c r="QFZ557" s="156"/>
      <c r="QGA557" s="156"/>
      <c r="QGB557" s="156"/>
      <c r="QGC557" s="156"/>
      <c r="QGD557" s="156"/>
      <c r="QGE557" s="156"/>
      <c r="QGF557" s="156"/>
      <c r="QGG557" s="156"/>
      <c r="QGH557" s="156"/>
      <c r="QGI557" s="156"/>
      <c r="QGJ557" s="156"/>
      <c r="QGK557" s="156"/>
      <c r="QGL557" s="156"/>
      <c r="QGM557" s="156"/>
      <c r="QGN557" s="156"/>
      <c r="QGO557" s="156"/>
      <c r="QGP557" s="156"/>
      <c r="QGQ557" s="156"/>
      <c r="QGR557" s="156"/>
      <c r="QGS557" s="156"/>
      <c r="QGT557" s="156"/>
      <c r="QGU557" s="156"/>
      <c r="QGV557" s="156"/>
      <c r="QGW557" s="156"/>
      <c r="QGX557" s="156"/>
      <c r="QGY557" s="156"/>
      <c r="QGZ557" s="156"/>
      <c r="QHA557" s="156"/>
      <c r="QHB557" s="156"/>
      <c r="QHC557" s="156"/>
      <c r="QHD557" s="156"/>
      <c r="QHE557" s="156"/>
      <c r="QHF557" s="156"/>
      <c r="QHG557" s="156"/>
      <c r="QHH557" s="156"/>
      <c r="QHI557" s="156"/>
      <c r="QHJ557" s="156"/>
      <c r="QHK557" s="156"/>
      <c r="QHL557" s="156"/>
      <c r="QHM557" s="156"/>
      <c r="QHN557" s="156"/>
      <c r="QHO557" s="156"/>
      <c r="QHP557" s="156"/>
      <c r="QHQ557" s="156"/>
      <c r="QHR557" s="156"/>
      <c r="QHS557" s="156"/>
      <c r="QHT557" s="156"/>
      <c r="QHU557" s="156"/>
      <c r="QHV557" s="156"/>
      <c r="QHW557" s="156"/>
      <c r="QHX557" s="156"/>
      <c r="QHY557" s="156"/>
      <c r="QHZ557" s="156"/>
      <c r="QIA557" s="156"/>
      <c r="QIB557" s="156"/>
      <c r="QIC557" s="156"/>
      <c r="QID557" s="156"/>
      <c r="QIE557" s="156"/>
      <c r="QIF557" s="156"/>
      <c r="QIG557" s="156"/>
      <c r="QIH557" s="156"/>
      <c r="QII557" s="156"/>
      <c r="QIJ557" s="156"/>
      <c r="QIK557" s="156"/>
      <c r="QIL557" s="156"/>
      <c r="QIM557" s="156"/>
      <c r="QIN557" s="156"/>
      <c r="QIO557" s="156"/>
      <c r="QIP557" s="156"/>
      <c r="QIQ557" s="156"/>
      <c r="QIR557" s="156"/>
      <c r="QIS557" s="156"/>
      <c r="QIT557" s="156"/>
      <c r="QIU557" s="156"/>
      <c r="QIV557" s="156"/>
      <c r="QIW557" s="156"/>
      <c r="QIX557" s="156"/>
      <c r="QIY557" s="156"/>
      <c r="QIZ557" s="156"/>
      <c r="QJA557" s="156"/>
      <c r="QJB557" s="156"/>
      <c r="QJC557" s="156"/>
      <c r="QJD557" s="156"/>
      <c r="QJE557" s="156"/>
      <c r="QJF557" s="156"/>
      <c r="QJG557" s="156"/>
      <c r="QJH557" s="156"/>
      <c r="QJI557" s="156"/>
      <c r="QJJ557" s="156"/>
      <c r="QJK557" s="156"/>
      <c r="QJL557" s="156"/>
      <c r="QJM557" s="156"/>
      <c r="QJN557" s="156"/>
      <c r="QJO557" s="156"/>
      <c r="QJP557" s="156"/>
      <c r="QJQ557" s="156"/>
      <c r="QJR557" s="156"/>
      <c r="QJS557" s="156"/>
      <c r="QJT557" s="156"/>
      <c r="QJU557" s="156"/>
      <c r="QJV557" s="156"/>
      <c r="QJW557" s="156"/>
      <c r="QJX557" s="156"/>
      <c r="QJY557" s="156"/>
      <c r="QJZ557" s="156"/>
      <c r="QKA557" s="156"/>
      <c r="QKB557" s="156"/>
      <c r="QKC557" s="156"/>
      <c r="QKD557" s="156"/>
      <c r="QKE557" s="156"/>
      <c r="QKF557" s="156"/>
      <c r="QKG557" s="156"/>
      <c r="QKH557" s="156"/>
      <c r="QKI557" s="156"/>
      <c r="QKJ557" s="156"/>
      <c r="QKK557" s="156"/>
      <c r="QKL557" s="156"/>
      <c r="QKM557" s="156"/>
      <c r="QKN557" s="156"/>
      <c r="QKO557" s="156"/>
      <c r="QKP557" s="156"/>
      <c r="QKQ557" s="156"/>
      <c r="QKR557" s="156"/>
      <c r="QKS557" s="156"/>
      <c r="QKT557" s="156"/>
      <c r="QKU557" s="156"/>
      <c r="QKV557" s="156"/>
      <c r="QKW557" s="156"/>
      <c r="QKX557" s="156"/>
      <c r="QKY557" s="156"/>
      <c r="QKZ557" s="156"/>
      <c r="QLA557" s="156"/>
      <c r="QLB557" s="156"/>
      <c r="QLC557" s="156"/>
      <c r="QLD557" s="156"/>
      <c r="QLE557" s="156"/>
      <c r="QLF557" s="156"/>
      <c r="QLG557" s="156"/>
      <c r="QLH557" s="156"/>
      <c r="QLI557" s="156"/>
      <c r="QLJ557" s="156"/>
      <c r="QLK557" s="156"/>
      <c r="QLL557" s="156"/>
      <c r="QLM557" s="156"/>
      <c r="QLN557" s="156"/>
      <c r="QLO557" s="156"/>
      <c r="QLP557" s="156"/>
      <c r="QLQ557" s="156"/>
      <c r="QLR557" s="156"/>
      <c r="QLS557" s="156"/>
      <c r="QLT557" s="156"/>
      <c r="QLU557" s="156"/>
      <c r="QLV557" s="156"/>
      <c r="QLW557" s="156"/>
      <c r="QLX557" s="156"/>
      <c r="QLY557" s="156"/>
      <c r="QLZ557" s="156"/>
      <c r="QMA557" s="156"/>
      <c r="QMB557" s="156"/>
      <c r="QMC557" s="156"/>
      <c r="QMD557" s="156"/>
      <c r="QME557" s="156"/>
      <c r="QMF557" s="156"/>
      <c r="QMG557" s="156"/>
      <c r="QMH557" s="156"/>
      <c r="QMI557" s="156"/>
      <c r="QMJ557" s="156"/>
      <c r="QMK557" s="156"/>
      <c r="QML557" s="156"/>
      <c r="QMM557" s="156"/>
      <c r="QMN557" s="156"/>
      <c r="QMO557" s="156"/>
      <c r="QMP557" s="156"/>
      <c r="QMQ557" s="156"/>
      <c r="QMR557" s="156"/>
      <c r="QMS557" s="156"/>
      <c r="QMT557" s="156"/>
      <c r="QMU557" s="156"/>
      <c r="QMV557" s="156"/>
      <c r="QMW557" s="156"/>
      <c r="QMX557" s="156"/>
      <c r="QMY557" s="156"/>
      <c r="QMZ557" s="156"/>
      <c r="QNA557" s="156"/>
      <c r="QNB557" s="156"/>
      <c r="QNC557" s="156"/>
      <c r="QND557" s="156"/>
      <c r="QNE557" s="156"/>
      <c r="QNF557" s="156"/>
      <c r="QNG557" s="156"/>
      <c r="QNH557" s="156"/>
      <c r="QNI557" s="156"/>
      <c r="QNJ557" s="156"/>
      <c r="QNK557" s="156"/>
      <c r="QNL557" s="156"/>
      <c r="QNM557" s="156"/>
      <c r="QNN557" s="156"/>
      <c r="QNO557" s="156"/>
      <c r="QNP557" s="156"/>
      <c r="QNQ557" s="156"/>
      <c r="QNR557" s="156"/>
      <c r="QNS557" s="156"/>
      <c r="QNT557" s="156"/>
      <c r="QNU557" s="156"/>
      <c r="QNV557" s="156"/>
      <c r="QNW557" s="156"/>
      <c r="QNX557" s="156"/>
      <c r="QNY557" s="156"/>
      <c r="QNZ557" s="156"/>
      <c r="QOA557" s="156"/>
      <c r="QOB557" s="156"/>
      <c r="QOC557" s="156"/>
      <c r="QOD557" s="156"/>
      <c r="QOE557" s="156"/>
      <c r="QOF557" s="156"/>
      <c r="QOG557" s="156"/>
      <c r="QOH557" s="156"/>
      <c r="QOI557" s="156"/>
      <c r="QOJ557" s="156"/>
      <c r="QOK557" s="156"/>
      <c r="QOL557" s="156"/>
      <c r="QOM557" s="156"/>
      <c r="QON557" s="156"/>
      <c r="QOO557" s="156"/>
      <c r="QOP557" s="156"/>
      <c r="QOQ557" s="156"/>
      <c r="QOR557" s="156"/>
      <c r="QOS557" s="156"/>
      <c r="QOT557" s="156"/>
      <c r="QOU557" s="156"/>
      <c r="QOV557" s="156"/>
      <c r="QOW557" s="156"/>
      <c r="QOX557" s="156"/>
      <c r="QOY557" s="156"/>
      <c r="QOZ557" s="156"/>
      <c r="QPA557" s="156"/>
      <c r="QPB557" s="156"/>
      <c r="QPC557" s="156"/>
      <c r="QPD557" s="156"/>
      <c r="QPE557" s="156"/>
      <c r="QPF557" s="156"/>
      <c r="QPG557" s="156"/>
      <c r="QPH557" s="156"/>
      <c r="QPI557" s="156"/>
      <c r="QPJ557" s="156"/>
      <c r="QPK557" s="156"/>
      <c r="QPL557" s="156"/>
      <c r="QPM557" s="156"/>
      <c r="QPN557" s="156"/>
      <c r="QPO557" s="156"/>
      <c r="QPP557" s="156"/>
      <c r="QPQ557" s="156"/>
      <c r="QPR557" s="156"/>
      <c r="QPS557" s="156"/>
      <c r="QPT557" s="156"/>
      <c r="QPU557" s="156"/>
      <c r="QPV557" s="156"/>
      <c r="QPW557" s="156"/>
      <c r="QPX557" s="156"/>
      <c r="QPY557" s="156"/>
      <c r="QPZ557" s="156"/>
      <c r="QQA557" s="156"/>
      <c r="QQB557" s="156"/>
      <c r="QQC557" s="156"/>
      <c r="QQD557" s="156"/>
      <c r="QQE557" s="156"/>
      <c r="QQF557" s="156"/>
      <c r="QQG557" s="156"/>
      <c r="QQH557" s="156"/>
      <c r="QQI557" s="156"/>
      <c r="QQJ557" s="156"/>
      <c r="QQK557" s="156"/>
      <c r="QQL557" s="156"/>
      <c r="QQM557" s="156"/>
      <c r="QQN557" s="156"/>
      <c r="QQO557" s="156"/>
      <c r="QQP557" s="156"/>
      <c r="QQQ557" s="156"/>
      <c r="QQR557" s="156"/>
      <c r="QQS557" s="156"/>
      <c r="QQT557" s="156"/>
      <c r="QQU557" s="156"/>
      <c r="QQV557" s="156"/>
      <c r="QQW557" s="156"/>
      <c r="QQX557" s="156"/>
      <c r="QQY557" s="156"/>
      <c r="QQZ557" s="156"/>
      <c r="QRA557" s="156"/>
      <c r="QRB557" s="156"/>
      <c r="QRC557" s="156"/>
      <c r="QRD557" s="156"/>
      <c r="QRE557" s="156"/>
      <c r="QRF557" s="156"/>
      <c r="QRG557" s="156"/>
      <c r="QRH557" s="156"/>
      <c r="QRI557" s="156"/>
      <c r="QRJ557" s="156"/>
      <c r="QRK557" s="156"/>
      <c r="QRL557" s="156"/>
      <c r="QRM557" s="156"/>
      <c r="QRN557" s="156"/>
      <c r="QRO557" s="156"/>
      <c r="QRP557" s="156"/>
      <c r="QRQ557" s="156"/>
      <c r="QRR557" s="156"/>
      <c r="QRS557" s="156"/>
      <c r="QRT557" s="156"/>
      <c r="QRU557" s="156"/>
      <c r="QRV557" s="156"/>
      <c r="QRW557" s="156"/>
      <c r="QRX557" s="156"/>
      <c r="QRY557" s="156"/>
      <c r="QRZ557" s="156"/>
      <c r="QSA557" s="156"/>
      <c r="QSB557" s="156"/>
      <c r="QSC557" s="156"/>
      <c r="QSD557" s="156"/>
      <c r="QSE557" s="156"/>
      <c r="QSF557" s="156"/>
      <c r="QSG557" s="156"/>
      <c r="QSH557" s="156"/>
      <c r="QSI557" s="156"/>
      <c r="QSJ557" s="156"/>
      <c r="QSK557" s="156"/>
      <c r="QSL557" s="156"/>
      <c r="QSM557" s="156"/>
      <c r="QSN557" s="156"/>
      <c r="QSO557" s="156"/>
      <c r="QSP557" s="156"/>
      <c r="QSQ557" s="156"/>
      <c r="QSR557" s="156"/>
      <c r="QSS557" s="156"/>
      <c r="QST557" s="156"/>
      <c r="QSU557" s="156"/>
      <c r="QSV557" s="156"/>
      <c r="QSW557" s="156"/>
      <c r="QSX557" s="156"/>
      <c r="QSY557" s="156"/>
      <c r="QSZ557" s="156"/>
      <c r="QTA557" s="156"/>
      <c r="QTB557" s="156"/>
      <c r="QTC557" s="156"/>
      <c r="QTD557" s="156"/>
      <c r="QTE557" s="156"/>
      <c r="QTF557" s="156"/>
      <c r="QTG557" s="156"/>
      <c r="QTH557" s="156"/>
      <c r="QTI557" s="156"/>
      <c r="QTJ557" s="156"/>
      <c r="QTK557" s="156"/>
      <c r="QTL557" s="156"/>
      <c r="QTM557" s="156"/>
      <c r="QTN557" s="156"/>
      <c r="QTO557" s="156"/>
      <c r="QTP557" s="156"/>
      <c r="QTQ557" s="156"/>
      <c r="QTR557" s="156"/>
      <c r="QTS557" s="156"/>
      <c r="QTT557" s="156"/>
      <c r="QTU557" s="156"/>
      <c r="QTV557" s="156"/>
      <c r="QTW557" s="156"/>
      <c r="QTX557" s="156"/>
      <c r="QTY557" s="156"/>
      <c r="QTZ557" s="156"/>
      <c r="QUA557" s="156"/>
      <c r="QUB557" s="156"/>
      <c r="QUC557" s="156"/>
      <c r="QUD557" s="156"/>
      <c r="QUE557" s="156"/>
      <c r="QUF557" s="156"/>
      <c r="QUG557" s="156"/>
      <c r="QUH557" s="156"/>
      <c r="QUI557" s="156"/>
      <c r="QUJ557" s="156"/>
      <c r="QUK557" s="156"/>
      <c r="QUL557" s="156"/>
      <c r="QUM557" s="156"/>
      <c r="QUN557" s="156"/>
      <c r="QUO557" s="156"/>
      <c r="QUP557" s="156"/>
      <c r="QUQ557" s="156"/>
      <c r="QUR557" s="156"/>
      <c r="QUS557" s="156"/>
      <c r="QUT557" s="156"/>
      <c r="QUU557" s="156"/>
      <c r="QUV557" s="156"/>
      <c r="QUW557" s="156"/>
      <c r="QUX557" s="156"/>
      <c r="QUY557" s="156"/>
      <c r="QUZ557" s="156"/>
      <c r="QVA557" s="156"/>
      <c r="QVB557" s="156"/>
      <c r="QVC557" s="156"/>
      <c r="QVD557" s="156"/>
      <c r="QVE557" s="156"/>
      <c r="QVF557" s="156"/>
      <c r="QVG557" s="156"/>
      <c r="QVH557" s="156"/>
      <c r="QVI557" s="156"/>
      <c r="QVJ557" s="156"/>
      <c r="QVK557" s="156"/>
      <c r="QVL557" s="156"/>
      <c r="QVM557" s="156"/>
      <c r="QVN557" s="156"/>
      <c r="QVO557" s="156"/>
      <c r="QVP557" s="156"/>
      <c r="QVQ557" s="156"/>
      <c r="QVR557" s="156"/>
      <c r="QVS557" s="156"/>
      <c r="QVT557" s="156"/>
      <c r="QVU557" s="156"/>
      <c r="QVV557" s="156"/>
      <c r="QVW557" s="156"/>
      <c r="QVX557" s="156"/>
      <c r="QVY557" s="156"/>
      <c r="QVZ557" s="156"/>
      <c r="QWA557" s="156"/>
      <c r="QWB557" s="156"/>
      <c r="QWC557" s="156"/>
      <c r="QWD557" s="156"/>
      <c r="QWE557" s="156"/>
      <c r="QWF557" s="156"/>
      <c r="QWG557" s="156"/>
      <c r="QWH557" s="156"/>
      <c r="QWI557" s="156"/>
      <c r="QWJ557" s="156"/>
      <c r="QWK557" s="156"/>
      <c r="QWL557" s="156"/>
      <c r="QWM557" s="156"/>
      <c r="QWN557" s="156"/>
      <c r="QWO557" s="156"/>
      <c r="QWP557" s="156"/>
      <c r="QWQ557" s="156"/>
      <c r="QWR557" s="156"/>
      <c r="QWS557" s="156"/>
      <c r="QWT557" s="156"/>
      <c r="QWU557" s="156"/>
      <c r="QWV557" s="156"/>
      <c r="QWW557" s="156"/>
      <c r="QWX557" s="156"/>
      <c r="QWY557" s="156"/>
      <c r="QWZ557" s="156"/>
      <c r="QXA557" s="156"/>
      <c r="QXB557" s="156"/>
      <c r="QXC557" s="156"/>
      <c r="QXD557" s="156"/>
      <c r="QXE557" s="156"/>
      <c r="QXF557" s="156"/>
      <c r="QXG557" s="156"/>
      <c r="QXH557" s="156"/>
      <c r="QXI557" s="156"/>
      <c r="QXJ557" s="156"/>
      <c r="QXK557" s="156"/>
      <c r="QXL557" s="156"/>
      <c r="QXM557" s="156"/>
      <c r="QXN557" s="156"/>
      <c r="QXO557" s="156"/>
      <c r="QXP557" s="156"/>
      <c r="QXQ557" s="156"/>
      <c r="QXR557" s="156"/>
      <c r="QXS557" s="156"/>
      <c r="QXT557" s="156"/>
      <c r="QXU557" s="156"/>
      <c r="QXV557" s="156"/>
      <c r="QXW557" s="156"/>
      <c r="QXX557" s="156"/>
      <c r="QXY557" s="156"/>
      <c r="QXZ557" s="156"/>
      <c r="QYA557" s="156"/>
      <c r="QYB557" s="156"/>
      <c r="QYC557" s="156"/>
      <c r="QYD557" s="156"/>
      <c r="QYE557" s="156"/>
      <c r="QYF557" s="156"/>
      <c r="QYG557" s="156"/>
      <c r="QYH557" s="156"/>
      <c r="QYI557" s="156"/>
      <c r="QYJ557" s="156"/>
      <c r="QYK557" s="156"/>
      <c r="QYL557" s="156"/>
      <c r="QYM557" s="156"/>
      <c r="QYN557" s="156"/>
      <c r="QYO557" s="156"/>
      <c r="QYP557" s="156"/>
      <c r="QYQ557" s="156"/>
      <c r="QYR557" s="156"/>
      <c r="QYS557" s="156"/>
      <c r="QYT557" s="156"/>
      <c r="QYU557" s="156"/>
      <c r="QYV557" s="156"/>
      <c r="QYW557" s="156"/>
      <c r="QYX557" s="156"/>
      <c r="QYY557" s="156"/>
      <c r="QYZ557" s="156"/>
      <c r="QZA557" s="156"/>
      <c r="QZB557" s="156"/>
      <c r="QZC557" s="156"/>
      <c r="QZD557" s="156"/>
      <c r="QZE557" s="156"/>
      <c r="QZF557" s="156"/>
      <c r="QZG557" s="156"/>
      <c r="QZH557" s="156"/>
      <c r="QZI557" s="156"/>
      <c r="QZJ557" s="156"/>
      <c r="QZK557" s="156"/>
      <c r="QZL557" s="156"/>
      <c r="QZM557" s="156"/>
      <c r="QZN557" s="156"/>
      <c r="QZO557" s="156"/>
      <c r="QZP557" s="156"/>
      <c r="QZQ557" s="156"/>
      <c r="QZR557" s="156"/>
      <c r="QZS557" s="156"/>
      <c r="QZT557" s="156"/>
      <c r="QZU557" s="156"/>
      <c r="QZV557" s="156"/>
      <c r="QZW557" s="156"/>
      <c r="QZX557" s="156"/>
      <c r="QZY557" s="156"/>
      <c r="QZZ557" s="156"/>
      <c r="RAA557" s="156"/>
      <c r="RAB557" s="156"/>
      <c r="RAC557" s="156"/>
      <c r="RAD557" s="156"/>
      <c r="RAE557" s="156"/>
      <c r="RAF557" s="156"/>
      <c r="RAG557" s="156"/>
      <c r="RAH557" s="156"/>
      <c r="RAI557" s="156"/>
      <c r="RAJ557" s="156"/>
      <c r="RAK557" s="156"/>
      <c r="RAL557" s="156"/>
      <c r="RAM557" s="156"/>
      <c r="RAN557" s="156"/>
      <c r="RAO557" s="156"/>
      <c r="RAP557" s="156"/>
      <c r="RAQ557" s="156"/>
      <c r="RAR557" s="156"/>
      <c r="RAS557" s="156"/>
      <c r="RAT557" s="156"/>
      <c r="RAU557" s="156"/>
      <c r="RAV557" s="156"/>
      <c r="RAW557" s="156"/>
      <c r="RAX557" s="156"/>
      <c r="RAY557" s="156"/>
      <c r="RAZ557" s="156"/>
      <c r="RBA557" s="156"/>
      <c r="RBB557" s="156"/>
      <c r="RBC557" s="156"/>
      <c r="RBD557" s="156"/>
      <c r="RBE557" s="156"/>
      <c r="RBF557" s="156"/>
      <c r="RBG557" s="156"/>
      <c r="RBH557" s="156"/>
      <c r="RBI557" s="156"/>
      <c r="RBJ557" s="156"/>
      <c r="RBK557" s="156"/>
      <c r="RBL557" s="156"/>
      <c r="RBM557" s="156"/>
      <c r="RBN557" s="156"/>
      <c r="RBO557" s="156"/>
      <c r="RBP557" s="156"/>
      <c r="RBQ557" s="156"/>
      <c r="RBR557" s="156"/>
      <c r="RBS557" s="156"/>
      <c r="RBT557" s="156"/>
      <c r="RBU557" s="156"/>
      <c r="RBV557" s="156"/>
      <c r="RBW557" s="156"/>
      <c r="RBX557" s="156"/>
      <c r="RBY557" s="156"/>
      <c r="RBZ557" s="156"/>
      <c r="RCA557" s="156"/>
      <c r="RCB557" s="156"/>
      <c r="RCC557" s="156"/>
      <c r="RCD557" s="156"/>
      <c r="RCE557" s="156"/>
      <c r="RCF557" s="156"/>
      <c r="RCG557" s="156"/>
      <c r="RCH557" s="156"/>
      <c r="RCI557" s="156"/>
      <c r="RCJ557" s="156"/>
      <c r="RCK557" s="156"/>
      <c r="RCL557" s="156"/>
      <c r="RCM557" s="156"/>
      <c r="RCN557" s="156"/>
      <c r="RCO557" s="156"/>
      <c r="RCP557" s="156"/>
      <c r="RCQ557" s="156"/>
      <c r="RCR557" s="156"/>
      <c r="RCS557" s="156"/>
      <c r="RCT557" s="156"/>
      <c r="RCU557" s="156"/>
      <c r="RCV557" s="156"/>
      <c r="RCW557" s="156"/>
      <c r="RCX557" s="156"/>
      <c r="RCY557" s="156"/>
      <c r="RCZ557" s="156"/>
      <c r="RDA557" s="156"/>
      <c r="RDB557" s="156"/>
      <c r="RDC557" s="156"/>
      <c r="RDD557" s="156"/>
      <c r="RDE557" s="156"/>
      <c r="RDF557" s="156"/>
      <c r="RDG557" s="156"/>
      <c r="RDH557" s="156"/>
      <c r="RDI557" s="156"/>
      <c r="RDJ557" s="156"/>
      <c r="RDK557" s="156"/>
      <c r="RDL557" s="156"/>
      <c r="RDM557" s="156"/>
      <c r="RDN557" s="156"/>
      <c r="RDO557" s="156"/>
      <c r="RDP557" s="156"/>
      <c r="RDQ557" s="156"/>
      <c r="RDR557" s="156"/>
      <c r="RDS557" s="156"/>
      <c r="RDT557" s="156"/>
      <c r="RDU557" s="156"/>
      <c r="RDV557" s="156"/>
      <c r="RDW557" s="156"/>
      <c r="RDX557" s="156"/>
      <c r="RDY557" s="156"/>
      <c r="RDZ557" s="156"/>
      <c r="REA557" s="156"/>
      <c r="REB557" s="156"/>
      <c r="REC557" s="156"/>
      <c r="RED557" s="156"/>
      <c r="REE557" s="156"/>
      <c r="REF557" s="156"/>
      <c r="REG557" s="156"/>
      <c r="REH557" s="156"/>
      <c r="REI557" s="156"/>
      <c r="REJ557" s="156"/>
      <c r="REK557" s="156"/>
      <c r="REL557" s="156"/>
      <c r="REM557" s="156"/>
      <c r="REN557" s="156"/>
      <c r="REO557" s="156"/>
      <c r="REP557" s="156"/>
      <c r="REQ557" s="156"/>
      <c r="RER557" s="156"/>
      <c r="RES557" s="156"/>
      <c r="RET557" s="156"/>
      <c r="REU557" s="156"/>
      <c r="REV557" s="156"/>
      <c r="REW557" s="156"/>
      <c r="REX557" s="156"/>
      <c r="REY557" s="156"/>
      <c r="REZ557" s="156"/>
      <c r="RFA557" s="156"/>
      <c r="RFB557" s="156"/>
      <c r="RFC557" s="156"/>
      <c r="RFD557" s="156"/>
      <c r="RFE557" s="156"/>
      <c r="RFF557" s="156"/>
      <c r="RFG557" s="156"/>
      <c r="RFH557" s="156"/>
      <c r="RFI557" s="156"/>
      <c r="RFJ557" s="156"/>
      <c r="RFK557" s="156"/>
      <c r="RFL557" s="156"/>
      <c r="RFM557" s="156"/>
      <c r="RFN557" s="156"/>
      <c r="RFO557" s="156"/>
      <c r="RFP557" s="156"/>
      <c r="RFQ557" s="156"/>
      <c r="RFR557" s="156"/>
      <c r="RFS557" s="156"/>
      <c r="RFT557" s="156"/>
      <c r="RFU557" s="156"/>
      <c r="RFV557" s="156"/>
      <c r="RFW557" s="156"/>
      <c r="RFX557" s="156"/>
      <c r="RFY557" s="156"/>
      <c r="RFZ557" s="156"/>
      <c r="RGA557" s="156"/>
      <c r="RGB557" s="156"/>
      <c r="RGC557" s="156"/>
      <c r="RGD557" s="156"/>
      <c r="RGE557" s="156"/>
      <c r="RGF557" s="156"/>
      <c r="RGG557" s="156"/>
      <c r="RGH557" s="156"/>
      <c r="RGI557" s="156"/>
      <c r="RGJ557" s="156"/>
      <c r="RGK557" s="156"/>
      <c r="RGL557" s="156"/>
      <c r="RGM557" s="156"/>
      <c r="RGN557" s="156"/>
      <c r="RGO557" s="156"/>
      <c r="RGP557" s="156"/>
      <c r="RGQ557" s="156"/>
      <c r="RGR557" s="156"/>
      <c r="RGS557" s="156"/>
      <c r="RGT557" s="156"/>
      <c r="RGU557" s="156"/>
      <c r="RGV557" s="156"/>
      <c r="RGW557" s="156"/>
      <c r="RGX557" s="156"/>
      <c r="RGY557" s="156"/>
      <c r="RGZ557" s="156"/>
      <c r="RHA557" s="156"/>
      <c r="RHB557" s="156"/>
      <c r="RHC557" s="156"/>
      <c r="RHD557" s="156"/>
      <c r="RHE557" s="156"/>
      <c r="RHF557" s="156"/>
      <c r="RHG557" s="156"/>
      <c r="RHH557" s="156"/>
      <c r="RHI557" s="156"/>
      <c r="RHJ557" s="156"/>
      <c r="RHK557" s="156"/>
      <c r="RHL557" s="156"/>
      <c r="RHM557" s="156"/>
      <c r="RHN557" s="156"/>
      <c r="RHO557" s="156"/>
      <c r="RHP557" s="156"/>
      <c r="RHQ557" s="156"/>
      <c r="RHR557" s="156"/>
      <c r="RHS557" s="156"/>
      <c r="RHT557" s="156"/>
      <c r="RHU557" s="156"/>
      <c r="RHV557" s="156"/>
      <c r="RHW557" s="156"/>
      <c r="RHX557" s="156"/>
      <c r="RHY557" s="156"/>
      <c r="RHZ557" s="156"/>
      <c r="RIA557" s="156"/>
      <c r="RIB557" s="156"/>
      <c r="RIC557" s="156"/>
      <c r="RID557" s="156"/>
      <c r="RIE557" s="156"/>
      <c r="RIF557" s="156"/>
      <c r="RIG557" s="156"/>
      <c r="RIH557" s="156"/>
      <c r="RII557" s="156"/>
      <c r="RIJ557" s="156"/>
      <c r="RIK557" s="156"/>
      <c r="RIL557" s="156"/>
      <c r="RIM557" s="156"/>
      <c r="RIN557" s="156"/>
      <c r="RIO557" s="156"/>
      <c r="RIP557" s="156"/>
      <c r="RIQ557" s="156"/>
      <c r="RIR557" s="156"/>
      <c r="RIS557" s="156"/>
      <c r="RIT557" s="156"/>
      <c r="RIU557" s="156"/>
      <c r="RIV557" s="156"/>
      <c r="RIW557" s="156"/>
      <c r="RIX557" s="156"/>
      <c r="RIY557" s="156"/>
      <c r="RIZ557" s="156"/>
      <c r="RJA557" s="156"/>
      <c r="RJB557" s="156"/>
      <c r="RJC557" s="156"/>
      <c r="RJD557" s="156"/>
      <c r="RJE557" s="156"/>
      <c r="RJF557" s="156"/>
      <c r="RJG557" s="156"/>
      <c r="RJH557" s="156"/>
      <c r="RJI557" s="156"/>
      <c r="RJJ557" s="156"/>
      <c r="RJK557" s="156"/>
      <c r="RJL557" s="156"/>
      <c r="RJM557" s="156"/>
      <c r="RJN557" s="156"/>
      <c r="RJO557" s="156"/>
      <c r="RJP557" s="156"/>
      <c r="RJQ557" s="156"/>
      <c r="RJR557" s="156"/>
      <c r="RJS557" s="156"/>
      <c r="RJT557" s="156"/>
      <c r="RJU557" s="156"/>
      <c r="RJV557" s="156"/>
      <c r="RJW557" s="156"/>
      <c r="RJX557" s="156"/>
      <c r="RJY557" s="156"/>
      <c r="RJZ557" s="156"/>
      <c r="RKA557" s="156"/>
      <c r="RKB557" s="156"/>
      <c r="RKC557" s="156"/>
      <c r="RKD557" s="156"/>
      <c r="RKE557" s="156"/>
      <c r="RKF557" s="156"/>
      <c r="RKG557" s="156"/>
      <c r="RKH557" s="156"/>
      <c r="RKI557" s="156"/>
      <c r="RKJ557" s="156"/>
      <c r="RKK557" s="156"/>
      <c r="RKL557" s="156"/>
      <c r="RKM557" s="156"/>
      <c r="RKN557" s="156"/>
      <c r="RKO557" s="156"/>
      <c r="RKP557" s="156"/>
      <c r="RKQ557" s="156"/>
      <c r="RKR557" s="156"/>
      <c r="RKS557" s="156"/>
      <c r="RKT557" s="156"/>
      <c r="RKU557" s="156"/>
      <c r="RKV557" s="156"/>
      <c r="RKW557" s="156"/>
      <c r="RKX557" s="156"/>
      <c r="RKY557" s="156"/>
      <c r="RKZ557" s="156"/>
      <c r="RLA557" s="156"/>
      <c r="RLB557" s="156"/>
      <c r="RLC557" s="156"/>
      <c r="RLD557" s="156"/>
      <c r="RLE557" s="156"/>
      <c r="RLF557" s="156"/>
      <c r="RLG557" s="156"/>
      <c r="RLH557" s="156"/>
      <c r="RLI557" s="156"/>
      <c r="RLJ557" s="156"/>
      <c r="RLK557" s="156"/>
      <c r="RLL557" s="156"/>
      <c r="RLM557" s="156"/>
      <c r="RLN557" s="156"/>
      <c r="RLO557" s="156"/>
      <c r="RLP557" s="156"/>
      <c r="RLQ557" s="156"/>
      <c r="RLR557" s="156"/>
      <c r="RLS557" s="156"/>
      <c r="RLT557" s="156"/>
      <c r="RLU557" s="156"/>
      <c r="RLV557" s="156"/>
      <c r="RLW557" s="156"/>
      <c r="RLX557" s="156"/>
      <c r="RLY557" s="156"/>
      <c r="RLZ557" s="156"/>
      <c r="RMA557" s="156"/>
      <c r="RMB557" s="156"/>
      <c r="RMC557" s="156"/>
      <c r="RMD557" s="156"/>
      <c r="RME557" s="156"/>
      <c r="RMF557" s="156"/>
      <c r="RMG557" s="156"/>
      <c r="RMH557" s="156"/>
      <c r="RMI557" s="156"/>
      <c r="RMJ557" s="156"/>
      <c r="RMK557" s="156"/>
      <c r="RML557" s="156"/>
      <c r="RMM557" s="156"/>
      <c r="RMN557" s="156"/>
      <c r="RMO557" s="156"/>
      <c r="RMP557" s="156"/>
      <c r="RMQ557" s="156"/>
      <c r="RMR557" s="156"/>
      <c r="RMS557" s="156"/>
      <c r="RMT557" s="156"/>
      <c r="RMU557" s="156"/>
      <c r="RMV557" s="156"/>
      <c r="RMW557" s="156"/>
      <c r="RMX557" s="156"/>
      <c r="RMY557" s="156"/>
      <c r="RMZ557" s="156"/>
      <c r="RNA557" s="156"/>
      <c r="RNB557" s="156"/>
      <c r="RNC557" s="156"/>
      <c r="RND557" s="156"/>
      <c r="RNE557" s="156"/>
      <c r="RNF557" s="156"/>
      <c r="RNG557" s="156"/>
      <c r="RNH557" s="156"/>
      <c r="RNI557" s="156"/>
      <c r="RNJ557" s="156"/>
      <c r="RNK557" s="156"/>
      <c r="RNL557" s="156"/>
      <c r="RNM557" s="156"/>
      <c r="RNN557" s="156"/>
      <c r="RNO557" s="156"/>
      <c r="RNP557" s="156"/>
      <c r="RNQ557" s="156"/>
      <c r="RNR557" s="156"/>
      <c r="RNS557" s="156"/>
      <c r="RNT557" s="156"/>
      <c r="RNU557" s="156"/>
      <c r="RNV557" s="156"/>
      <c r="RNW557" s="156"/>
      <c r="RNX557" s="156"/>
      <c r="RNY557" s="156"/>
      <c r="RNZ557" s="156"/>
      <c r="ROA557" s="156"/>
      <c r="ROB557" s="156"/>
      <c r="ROC557" s="156"/>
      <c r="ROD557" s="156"/>
      <c r="ROE557" s="156"/>
      <c r="ROF557" s="156"/>
      <c r="ROG557" s="156"/>
      <c r="ROH557" s="156"/>
      <c r="ROI557" s="156"/>
      <c r="ROJ557" s="156"/>
      <c r="ROK557" s="156"/>
      <c r="ROL557" s="156"/>
      <c r="ROM557" s="156"/>
      <c r="RON557" s="156"/>
      <c r="ROO557" s="156"/>
      <c r="ROP557" s="156"/>
      <c r="ROQ557" s="156"/>
      <c r="ROR557" s="156"/>
      <c r="ROS557" s="156"/>
      <c r="ROT557" s="156"/>
      <c r="ROU557" s="156"/>
      <c r="ROV557" s="156"/>
      <c r="ROW557" s="156"/>
      <c r="ROX557" s="156"/>
      <c r="ROY557" s="156"/>
      <c r="ROZ557" s="156"/>
      <c r="RPA557" s="156"/>
      <c r="RPB557" s="156"/>
      <c r="RPC557" s="156"/>
      <c r="RPD557" s="156"/>
      <c r="RPE557" s="156"/>
      <c r="RPF557" s="156"/>
      <c r="RPG557" s="156"/>
      <c r="RPH557" s="156"/>
      <c r="RPI557" s="156"/>
      <c r="RPJ557" s="156"/>
      <c r="RPK557" s="156"/>
      <c r="RPL557" s="156"/>
      <c r="RPM557" s="156"/>
      <c r="RPN557" s="156"/>
      <c r="RPO557" s="156"/>
      <c r="RPP557" s="156"/>
      <c r="RPQ557" s="156"/>
      <c r="RPR557" s="156"/>
      <c r="RPS557" s="156"/>
      <c r="RPT557" s="156"/>
      <c r="RPU557" s="156"/>
      <c r="RPV557" s="156"/>
      <c r="RPW557" s="156"/>
      <c r="RPX557" s="156"/>
      <c r="RPY557" s="156"/>
      <c r="RPZ557" s="156"/>
      <c r="RQA557" s="156"/>
      <c r="RQB557" s="156"/>
      <c r="RQC557" s="156"/>
      <c r="RQD557" s="156"/>
      <c r="RQE557" s="156"/>
      <c r="RQF557" s="156"/>
      <c r="RQG557" s="156"/>
      <c r="RQH557" s="156"/>
      <c r="RQI557" s="156"/>
      <c r="RQJ557" s="156"/>
      <c r="RQK557" s="156"/>
      <c r="RQL557" s="156"/>
      <c r="RQM557" s="156"/>
      <c r="RQN557" s="156"/>
      <c r="RQO557" s="156"/>
      <c r="RQP557" s="156"/>
      <c r="RQQ557" s="156"/>
      <c r="RQR557" s="156"/>
      <c r="RQS557" s="156"/>
      <c r="RQT557" s="156"/>
      <c r="RQU557" s="156"/>
      <c r="RQV557" s="156"/>
      <c r="RQW557" s="156"/>
      <c r="RQX557" s="156"/>
      <c r="RQY557" s="156"/>
      <c r="RQZ557" s="156"/>
      <c r="RRA557" s="156"/>
      <c r="RRB557" s="156"/>
      <c r="RRC557" s="156"/>
      <c r="RRD557" s="156"/>
      <c r="RRE557" s="156"/>
      <c r="RRF557" s="156"/>
      <c r="RRG557" s="156"/>
      <c r="RRH557" s="156"/>
      <c r="RRI557" s="156"/>
      <c r="RRJ557" s="156"/>
      <c r="RRK557" s="156"/>
      <c r="RRL557" s="156"/>
      <c r="RRM557" s="156"/>
      <c r="RRN557" s="156"/>
      <c r="RRO557" s="156"/>
      <c r="RRP557" s="156"/>
      <c r="RRQ557" s="156"/>
      <c r="RRR557" s="156"/>
      <c r="RRS557" s="156"/>
      <c r="RRT557" s="156"/>
      <c r="RRU557" s="156"/>
      <c r="RRV557" s="156"/>
      <c r="RRW557" s="156"/>
      <c r="RRX557" s="156"/>
      <c r="RRY557" s="156"/>
      <c r="RRZ557" s="156"/>
      <c r="RSA557" s="156"/>
      <c r="RSB557" s="156"/>
      <c r="RSC557" s="156"/>
      <c r="RSD557" s="156"/>
      <c r="RSE557" s="156"/>
      <c r="RSF557" s="156"/>
      <c r="RSG557" s="156"/>
      <c r="RSH557" s="156"/>
      <c r="RSI557" s="156"/>
      <c r="RSJ557" s="156"/>
      <c r="RSK557" s="156"/>
      <c r="RSL557" s="156"/>
      <c r="RSM557" s="156"/>
      <c r="RSN557" s="156"/>
      <c r="RSO557" s="156"/>
      <c r="RSP557" s="156"/>
      <c r="RSQ557" s="156"/>
      <c r="RSR557" s="156"/>
      <c r="RSS557" s="156"/>
      <c r="RST557" s="156"/>
      <c r="RSU557" s="156"/>
      <c r="RSV557" s="156"/>
      <c r="RSW557" s="156"/>
      <c r="RSX557" s="156"/>
      <c r="RSY557" s="156"/>
      <c r="RSZ557" s="156"/>
      <c r="RTA557" s="156"/>
      <c r="RTB557" s="156"/>
      <c r="RTC557" s="156"/>
      <c r="RTD557" s="156"/>
      <c r="RTE557" s="156"/>
      <c r="RTF557" s="156"/>
      <c r="RTG557" s="156"/>
      <c r="RTH557" s="156"/>
      <c r="RTI557" s="156"/>
      <c r="RTJ557" s="156"/>
      <c r="RTK557" s="156"/>
      <c r="RTL557" s="156"/>
      <c r="RTM557" s="156"/>
      <c r="RTN557" s="156"/>
      <c r="RTO557" s="156"/>
      <c r="RTP557" s="156"/>
      <c r="RTQ557" s="156"/>
      <c r="RTR557" s="156"/>
      <c r="RTS557" s="156"/>
      <c r="RTT557" s="156"/>
      <c r="RTU557" s="156"/>
      <c r="RTV557" s="156"/>
      <c r="RTW557" s="156"/>
      <c r="RTX557" s="156"/>
      <c r="RTY557" s="156"/>
      <c r="RTZ557" s="156"/>
      <c r="RUA557" s="156"/>
      <c r="RUB557" s="156"/>
      <c r="RUC557" s="156"/>
      <c r="RUD557" s="156"/>
      <c r="RUE557" s="156"/>
      <c r="RUF557" s="156"/>
      <c r="RUG557" s="156"/>
      <c r="RUH557" s="156"/>
      <c r="RUI557" s="156"/>
      <c r="RUJ557" s="156"/>
      <c r="RUK557" s="156"/>
      <c r="RUL557" s="156"/>
      <c r="RUM557" s="156"/>
      <c r="RUN557" s="156"/>
      <c r="RUO557" s="156"/>
      <c r="RUP557" s="156"/>
      <c r="RUQ557" s="156"/>
      <c r="RUR557" s="156"/>
      <c r="RUS557" s="156"/>
      <c r="RUT557" s="156"/>
      <c r="RUU557" s="156"/>
      <c r="RUV557" s="156"/>
      <c r="RUW557" s="156"/>
      <c r="RUX557" s="156"/>
      <c r="RUY557" s="156"/>
      <c r="RUZ557" s="156"/>
      <c r="RVA557" s="156"/>
      <c r="RVB557" s="156"/>
      <c r="RVC557" s="156"/>
      <c r="RVD557" s="156"/>
      <c r="RVE557" s="156"/>
      <c r="RVF557" s="156"/>
      <c r="RVG557" s="156"/>
      <c r="RVH557" s="156"/>
      <c r="RVI557" s="156"/>
      <c r="RVJ557" s="156"/>
      <c r="RVK557" s="156"/>
      <c r="RVL557" s="156"/>
      <c r="RVM557" s="156"/>
      <c r="RVN557" s="156"/>
      <c r="RVO557" s="156"/>
      <c r="RVP557" s="156"/>
      <c r="RVQ557" s="156"/>
      <c r="RVR557" s="156"/>
      <c r="RVS557" s="156"/>
      <c r="RVT557" s="156"/>
      <c r="RVU557" s="156"/>
      <c r="RVV557" s="156"/>
      <c r="RVW557" s="156"/>
      <c r="RVX557" s="156"/>
      <c r="RVY557" s="156"/>
      <c r="RVZ557" s="156"/>
      <c r="RWA557" s="156"/>
      <c r="RWB557" s="156"/>
      <c r="RWC557" s="156"/>
      <c r="RWD557" s="156"/>
      <c r="RWE557" s="156"/>
      <c r="RWF557" s="156"/>
      <c r="RWG557" s="156"/>
      <c r="RWH557" s="156"/>
      <c r="RWI557" s="156"/>
      <c r="RWJ557" s="156"/>
      <c r="RWK557" s="156"/>
      <c r="RWL557" s="156"/>
      <c r="RWM557" s="156"/>
      <c r="RWN557" s="156"/>
      <c r="RWO557" s="156"/>
      <c r="RWP557" s="156"/>
      <c r="RWQ557" s="156"/>
      <c r="RWR557" s="156"/>
      <c r="RWS557" s="156"/>
      <c r="RWT557" s="156"/>
      <c r="RWU557" s="156"/>
      <c r="RWV557" s="156"/>
      <c r="RWW557" s="156"/>
      <c r="RWX557" s="156"/>
      <c r="RWY557" s="156"/>
      <c r="RWZ557" s="156"/>
      <c r="RXA557" s="156"/>
      <c r="RXB557" s="156"/>
      <c r="RXC557" s="156"/>
      <c r="RXD557" s="156"/>
      <c r="RXE557" s="156"/>
      <c r="RXF557" s="156"/>
      <c r="RXG557" s="156"/>
      <c r="RXH557" s="156"/>
      <c r="RXI557" s="156"/>
      <c r="RXJ557" s="156"/>
      <c r="RXK557" s="156"/>
      <c r="RXL557" s="156"/>
      <c r="RXM557" s="156"/>
      <c r="RXN557" s="156"/>
      <c r="RXO557" s="156"/>
      <c r="RXP557" s="156"/>
      <c r="RXQ557" s="156"/>
      <c r="RXR557" s="156"/>
      <c r="RXS557" s="156"/>
      <c r="RXT557" s="156"/>
      <c r="RXU557" s="156"/>
      <c r="RXV557" s="156"/>
      <c r="RXW557" s="156"/>
      <c r="RXX557" s="156"/>
      <c r="RXY557" s="156"/>
      <c r="RXZ557" s="156"/>
      <c r="RYA557" s="156"/>
      <c r="RYB557" s="156"/>
      <c r="RYC557" s="156"/>
      <c r="RYD557" s="156"/>
      <c r="RYE557" s="156"/>
      <c r="RYF557" s="156"/>
      <c r="RYG557" s="156"/>
      <c r="RYH557" s="156"/>
      <c r="RYI557" s="156"/>
      <c r="RYJ557" s="156"/>
      <c r="RYK557" s="156"/>
      <c r="RYL557" s="156"/>
      <c r="RYM557" s="156"/>
      <c r="RYN557" s="156"/>
      <c r="RYO557" s="156"/>
      <c r="RYP557" s="156"/>
      <c r="RYQ557" s="156"/>
      <c r="RYR557" s="156"/>
      <c r="RYS557" s="156"/>
      <c r="RYT557" s="156"/>
      <c r="RYU557" s="156"/>
      <c r="RYV557" s="156"/>
      <c r="RYW557" s="156"/>
      <c r="RYX557" s="156"/>
      <c r="RYY557" s="156"/>
      <c r="RYZ557" s="156"/>
      <c r="RZA557" s="156"/>
      <c r="RZB557" s="156"/>
      <c r="RZC557" s="156"/>
      <c r="RZD557" s="156"/>
      <c r="RZE557" s="156"/>
      <c r="RZF557" s="156"/>
      <c r="RZG557" s="156"/>
      <c r="RZH557" s="156"/>
      <c r="RZI557" s="156"/>
      <c r="RZJ557" s="156"/>
      <c r="RZK557" s="156"/>
      <c r="RZL557" s="156"/>
      <c r="RZM557" s="156"/>
      <c r="RZN557" s="156"/>
      <c r="RZO557" s="156"/>
      <c r="RZP557" s="156"/>
      <c r="RZQ557" s="156"/>
      <c r="RZR557" s="156"/>
      <c r="RZS557" s="156"/>
      <c r="RZT557" s="156"/>
      <c r="RZU557" s="156"/>
      <c r="RZV557" s="156"/>
      <c r="RZW557" s="156"/>
      <c r="RZX557" s="156"/>
      <c r="RZY557" s="156"/>
      <c r="RZZ557" s="156"/>
      <c r="SAA557" s="156"/>
      <c r="SAB557" s="156"/>
      <c r="SAC557" s="156"/>
      <c r="SAD557" s="156"/>
      <c r="SAE557" s="156"/>
      <c r="SAF557" s="156"/>
      <c r="SAG557" s="156"/>
      <c r="SAH557" s="156"/>
      <c r="SAI557" s="156"/>
      <c r="SAJ557" s="156"/>
      <c r="SAK557" s="156"/>
      <c r="SAL557" s="156"/>
      <c r="SAM557" s="156"/>
      <c r="SAN557" s="156"/>
      <c r="SAO557" s="156"/>
      <c r="SAP557" s="156"/>
      <c r="SAQ557" s="156"/>
      <c r="SAR557" s="156"/>
      <c r="SAS557" s="156"/>
      <c r="SAT557" s="156"/>
      <c r="SAU557" s="156"/>
      <c r="SAV557" s="156"/>
      <c r="SAW557" s="156"/>
      <c r="SAX557" s="156"/>
      <c r="SAY557" s="156"/>
      <c r="SAZ557" s="156"/>
      <c r="SBA557" s="156"/>
      <c r="SBB557" s="156"/>
      <c r="SBC557" s="156"/>
      <c r="SBD557" s="156"/>
      <c r="SBE557" s="156"/>
      <c r="SBF557" s="156"/>
      <c r="SBG557" s="156"/>
      <c r="SBH557" s="156"/>
      <c r="SBI557" s="156"/>
      <c r="SBJ557" s="156"/>
      <c r="SBK557" s="156"/>
      <c r="SBL557" s="156"/>
      <c r="SBM557" s="156"/>
      <c r="SBN557" s="156"/>
      <c r="SBO557" s="156"/>
      <c r="SBP557" s="156"/>
      <c r="SBQ557" s="156"/>
      <c r="SBR557" s="156"/>
      <c r="SBS557" s="156"/>
      <c r="SBT557" s="156"/>
      <c r="SBU557" s="156"/>
      <c r="SBV557" s="156"/>
      <c r="SBW557" s="156"/>
      <c r="SBX557" s="156"/>
      <c r="SBY557" s="156"/>
      <c r="SBZ557" s="156"/>
      <c r="SCA557" s="156"/>
      <c r="SCB557" s="156"/>
      <c r="SCC557" s="156"/>
      <c r="SCD557" s="156"/>
      <c r="SCE557" s="156"/>
      <c r="SCF557" s="156"/>
      <c r="SCG557" s="156"/>
      <c r="SCH557" s="156"/>
      <c r="SCI557" s="156"/>
      <c r="SCJ557" s="156"/>
      <c r="SCK557" s="156"/>
      <c r="SCL557" s="156"/>
      <c r="SCM557" s="156"/>
      <c r="SCN557" s="156"/>
      <c r="SCO557" s="156"/>
      <c r="SCP557" s="156"/>
      <c r="SCQ557" s="156"/>
      <c r="SCR557" s="156"/>
      <c r="SCS557" s="156"/>
      <c r="SCT557" s="156"/>
      <c r="SCU557" s="156"/>
      <c r="SCV557" s="156"/>
      <c r="SCW557" s="156"/>
      <c r="SCX557" s="156"/>
      <c r="SCY557" s="156"/>
      <c r="SCZ557" s="156"/>
      <c r="SDA557" s="156"/>
      <c r="SDB557" s="156"/>
      <c r="SDC557" s="156"/>
      <c r="SDD557" s="156"/>
      <c r="SDE557" s="156"/>
      <c r="SDF557" s="156"/>
      <c r="SDG557" s="156"/>
      <c r="SDH557" s="156"/>
      <c r="SDI557" s="156"/>
      <c r="SDJ557" s="156"/>
      <c r="SDK557" s="156"/>
      <c r="SDL557" s="156"/>
      <c r="SDM557" s="156"/>
      <c r="SDN557" s="156"/>
      <c r="SDO557" s="156"/>
      <c r="SDP557" s="156"/>
      <c r="SDQ557" s="156"/>
      <c r="SDR557" s="156"/>
      <c r="SDS557" s="156"/>
      <c r="SDT557" s="156"/>
      <c r="SDU557" s="156"/>
      <c r="SDV557" s="156"/>
      <c r="SDW557" s="156"/>
      <c r="SDX557" s="156"/>
      <c r="SDY557" s="156"/>
      <c r="SDZ557" s="156"/>
      <c r="SEA557" s="156"/>
      <c r="SEB557" s="156"/>
      <c r="SEC557" s="156"/>
      <c r="SED557" s="156"/>
      <c r="SEE557" s="156"/>
      <c r="SEF557" s="156"/>
      <c r="SEG557" s="156"/>
      <c r="SEH557" s="156"/>
      <c r="SEI557" s="156"/>
      <c r="SEJ557" s="156"/>
      <c r="SEK557" s="156"/>
      <c r="SEL557" s="156"/>
      <c r="SEM557" s="156"/>
      <c r="SEN557" s="156"/>
      <c r="SEO557" s="156"/>
      <c r="SEP557" s="156"/>
      <c r="SEQ557" s="156"/>
      <c r="SER557" s="156"/>
      <c r="SES557" s="156"/>
      <c r="SET557" s="156"/>
      <c r="SEU557" s="156"/>
      <c r="SEV557" s="156"/>
      <c r="SEW557" s="156"/>
      <c r="SEX557" s="156"/>
      <c r="SEY557" s="156"/>
      <c r="SEZ557" s="156"/>
      <c r="SFA557" s="156"/>
      <c r="SFB557" s="156"/>
      <c r="SFC557" s="156"/>
      <c r="SFD557" s="156"/>
      <c r="SFE557" s="156"/>
      <c r="SFF557" s="156"/>
      <c r="SFG557" s="156"/>
      <c r="SFH557" s="156"/>
      <c r="SFI557" s="156"/>
      <c r="SFJ557" s="156"/>
      <c r="SFK557" s="156"/>
      <c r="SFL557" s="156"/>
      <c r="SFM557" s="156"/>
      <c r="SFN557" s="156"/>
      <c r="SFO557" s="156"/>
      <c r="SFP557" s="156"/>
      <c r="SFQ557" s="156"/>
      <c r="SFR557" s="156"/>
      <c r="SFS557" s="156"/>
      <c r="SFT557" s="156"/>
      <c r="SFU557" s="156"/>
      <c r="SFV557" s="156"/>
      <c r="SFW557" s="156"/>
      <c r="SFX557" s="156"/>
      <c r="SFY557" s="156"/>
      <c r="SFZ557" s="156"/>
      <c r="SGA557" s="156"/>
      <c r="SGB557" s="156"/>
      <c r="SGC557" s="156"/>
      <c r="SGD557" s="156"/>
      <c r="SGE557" s="156"/>
      <c r="SGF557" s="156"/>
      <c r="SGG557" s="156"/>
      <c r="SGH557" s="156"/>
      <c r="SGI557" s="156"/>
      <c r="SGJ557" s="156"/>
      <c r="SGK557" s="156"/>
      <c r="SGL557" s="156"/>
      <c r="SGM557" s="156"/>
      <c r="SGN557" s="156"/>
      <c r="SGO557" s="156"/>
      <c r="SGP557" s="156"/>
      <c r="SGQ557" s="156"/>
      <c r="SGR557" s="156"/>
      <c r="SGS557" s="156"/>
      <c r="SGT557" s="156"/>
      <c r="SGU557" s="156"/>
      <c r="SGV557" s="156"/>
      <c r="SGW557" s="156"/>
      <c r="SGX557" s="156"/>
      <c r="SGY557" s="156"/>
      <c r="SGZ557" s="156"/>
      <c r="SHA557" s="156"/>
      <c r="SHB557" s="156"/>
      <c r="SHC557" s="156"/>
      <c r="SHD557" s="156"/>
      <c r="SHE557" s="156"/>
      <c r="SHF557" s="156"/>
      <c r="SHG557" s="156"/>
      <c r="SHH557" s="156"/>
      <c r="SHI557" s="156"/>
      <c r="SHJ557" s="156"/>
      <c r="SHK557" s="156"/>
      <c r="SHL557" s="156"/>
      <c r="SHM557" s="156"/>
      <c r="SHN557" s="156"/>
      <c r="SHO557" s="156"/>
      <c r="SHP557" s="156"/>
      <c r="SHQ557" s="156"/>
      <c r="SHR557" s="156"/>
      <c r="SHS557" s="156"/>
      <c r="SHT557" s="156"/>
      <c r="SHU557" s="156"/>
      <c r="SHV557" s="156"/>
      <c r="SHW557" s="156"/>
      <c r="SHX557" s="156"/>
      <c r="SHY557" s="156"/>
      <c r="SHZ557" s="156"/>
      <c r="SIA557" s="156"/>
      <c r="SIB557" s="156"/>
      <c r="SIC557" s="156"/>
      <c r="SID557" s="156"/>
      <c r="SIE557" s="156"/>
      <c r="SIF557" s="156"/>
      <c r="SIG557" s="156"/>
      <c r="SIH557" s="156"/>
      <c r="SII557" s="156"/>
      <c r="SIJ557" s="156"/>
      <c r="SIK557" s="156"/>
      <c r="SIL557" s="156"/>
      <c r="SIM557" s="156"/>
      <c r="SIN557" s="156"/>
      <c r="SIO557" s="156"/>
      <c r="SIP557" s="156"/>
      <c r="SIQ557" s="156"/>
      <c r="SIR557" s="156"/>
      <c r="SIS557" s="156"/>
      <c r="SIT557" s="156"/>
      <c r="SIU557" s="156"/>
      <c r="SIV557" s="156"/>
      <c r="SIW557" s="156"/>
      <c r="SIX557" s="156"/>
      <c r="SIY557" s="156"/>
      <c r="SIZ557" s="156"/>
      <c r="SJA557" s="156"/>
      <c r="SJB557" s="156"/>
      <c r="SJC557" s="156"/>
      <c r="SJD557" s="156"/>
      <c r="SJE557" s="156"/>
      <c r="SJF557" s="156"/>
      <c r="SJG557" s="156"/>
      <c r="SJH557" s="156"/>
      <c r="SJI557" s="156"/>
      <c r="SJJ557" s="156"/>
      <c r="SJK557" s="156"/>
      <c r="SJL557" s="156"/>
      <c r="SJM557" s="156"/>
      <c r="SJN557" s="156"/>
      <c r="SJO557" s="156"/>
      <c r="SJP557" s="156"/>
      <c r="SJQ557" s="156"/>
      <c r="SJR557" s="156"/>
      <c r="SJS557" s="156"/>
      <c r="SJT557" s="156"/>
      <c r="SJU557" s="156"/>
      <c r="SJV557" s="156"/>
      <c r="SJW557" s="156"/>
      <c r="SJX557" s="156"/>
      <c r="SJY557" s="156"/>
      <c r="SJZ557" s="156"/>
      <c r="SKA557" s="156"/>
      <c r="SKB557" s="156"/>
      <c r="SKC557" s="156"/>
      <c r="SKD557" s="156"/>
      <c r="SKE557" s="156"/>
      <c r="SKF557" s="156"/>
      <c r="SKG557" s="156"/>
      <c r="SKH557" s="156"/>
      <c r="SKI557" s="156"/>
      <c r="SKJ557" s="156"/>
      <c r="SKK557" s="156"/>
      <c r="SKL557" s="156"/>
      <c r="SKM557" s="156"/>
      <c r="SKN557" s="156"/>
      <c r="SKO557" s="156"/>
      <c r="SKP557" s="156"/>
      <c r="SKQ557" s="156"/>
      <c r="SKR557" s="156"/>
      <c r="SKS557" s="156"/>
      <c r="SKT557" s="156"/>
      <c r="SKU557" s="156"/>
      <c r="SKV557" s="156"/>
      <c r="SKW557" s="156"/>
      <c r="SKX557" s="156"/>
      <c r="SKY557" s="156"/>
      <c r="SKZ557" s="156"/>
      <c r="SLA557" s="156"/>
      <c r="SLB557" s="156"/>
      <c r="SLC557" s="156"/>
      <c r="SLD557" s="156"/>
      <c r="SLE557" s="156"/>
      <c r="SLF557" s="156"/>
      <c r="SLG557" s="156"/>
      <c r="SLH557" s="156"/>
      <c r="SLI557" s="156"/>
      <c r="SLJ557" s="156"/>
      <c r="SLK557" s="156"/>
      <c r="SLL557" s="156"/>
      <c r="SLM557" s="156"/>
      <c r="SLN557" s="156"/>
      <c r="SLO557" s="156"/>
      <c r="SLP557" s="156"/>
      <c r="SLQ557" s="156"/>
      <c r="SLR557" s="156"/>
      <c r="SLS557" s="156"/>
      <c r="SLT557" s="156"/>
      <c r="SLU557" s="156"/>
      <c r="SLV557" s="156"/>
      <c r="SLW557" s="156"/>
      <c r="SLX557" s="156"/>
      <c r="SLY557" s="156"/>
      <c r="SLZ557" s="156"/>
      <c r="SMA557" s="156"/>
      <c r="SMB557" s="156"/>
      <c r="SMC557" s="156"/>
      <c r="SMD557" s="156"/>
      <c r="SME557" s="156"/>
      <c r="SMF557" s="156"/>
      <c r="SMG557" s="156"/>
      <c r="SMH557" s="156"/>
      <c r="SMI557" s="156"/>
      <c r="SMJ557" s="156"/>
      <c r="SMK557" s="156"/>
      <c r="SML557" s="156"/>
      <c r="SMM557" s="156"/>
      <c r="SMN557" s="156"/>
      <c r="SMO557" s="156"/>
      <c r="SMP557" s="156"/>
      <c r="SMQ557" s="156"/>
      <c r="SMR557" s="156"/>
      <c r="SMS557" s="156"/>
      <c r="SMT557" s="156"/>
      <c r="SMU557" s="156"/>
      <c r="SMV557" s="156"/>
      <c r="SMW557" s="156"/>
      <c r="SMX557" s="156"/>
      <c r="SMY557" s="156"/>
      <c r="SMZ557" s="156"/>
      <c r="SNA557" s="156"/>
      <c r="SNB557" s="156"/>
      <c r="SNC557" s="156"/>
      <c r="SND557" s="156"/>
      <c r="SNE557" s="156"/>
      <c r="SNF557" s="156"/>
      <c r="SNG557" s="156"/>
      <c r="SNH557" s="156"/>
      <c r="SNI557" s="156"/>
      <c r="SNJ557" s="156"/>
      <c r="SNK557" s="156"/>
      <c r="SNL557" s="156"/>
      <c r="SNM557" s="156"/>
      <c r="SNN557" s="156"/>
      <c r="SNO557" s="156"/>
      <c r="SNP557" s="156"/>
      <c r="SNQ557" s="156"/>
      <c r="SNR557" s="156"/>
      <c r="SNS557" s="156"/>
      <c r="SNT557" s="156"/>
      <c r="SNU557" s="156"/>
      <c r="SNV557" s="156"/>
      <c r="SNW557" s="156"/>
      <c r="SNX557" s="156"/>
      <c r="SNY557" s="156"/>
      <c r="SNZ557" s="156"/>
      <c r="SOA557" s="156"/>
      <c r="SOB557" s="156"/>
      <c r="SOC557" s="156"/>
      <c r="SOD557" s="156"/>
      <c r="SOE557" s="156"/>
      <c r="SOF557" s="156"/>
      <c r="SOG557" s="156"/>
      <c r="SOH557" s="156"/>
      <c r="SOI557" s="156"/>
      <c r="SOJ557" s="156"/>
      <c r="SOK557" s="156"/>
      <c r="SOL557" s="156"/>
      <c r="SOM557" s="156"/>
      <c r="SON557" s="156"/>
      <c r="SOO557" s="156"/>
      <c r="SOP557" s="156"/>
      <c r="SOQ557" s="156"/>
      <c r="SOR557" s="156"/>
      <c r="SOS557" s="156"/>
      <c r="SOT557" s="156"/>
      <c r="SOU557" s="156"/>
      <c r="SOV557" s="156"/>
      <c r="SOW557" s="156"/>
      <c r="SOX557" s="156"/>
      <c r="SOY557" s="156"/>
      <c r="SOZ557" s="156"/>
      <c r="SPA557" s="156"/>
      <c r="SPB557" s="156"/>
      <c r="SPC557" s="156"/>
      <c r="SPD557" s="156"/>
      <c r="SPE557" s="156"/>
      <c r="SPF557" s="156"/>
      <c r="SPG557" s="156"/>
      <c r="SPH557" s="156"/>
      <c r="SPI557" s="156"/>
      <c r="SPJ557" s="156"/>
      <c r="SPK557" s="156"/>
      <c r="SPL557" s="156"/>
      <c r="SPM557" s="156"/>
      <c r="SPN557" s="156"/>
      <c r="SPO557" s="156"/>
      <c r="SPP557" s="156"/>
      <c r="SPQ557" s="156"/>
      <c r="SPR557" s="156"/>
      <c r="SPS557" s="156"/>
      <c r="SPT557" s="156"/>
      <c r="SPU557" s="156"/>
      <c r="SPV557" s="156"/>
      <c r="SPW557" s="156"/>
      <c r="SPX557" s="156"/>
      <c r="SPY557" s="156"/>
      <c r="SPZ557" s="156"/>
      <c r="SQA557" s="156"/>
      <c r="SQB557" s="156"/>
      <c r="SQC557" s="156"/>
      <c r="SQD557" s="156"/>
      <c r="SQE557" s="156"/>
      <c r="SQF557" s="156"/>
      <c r="SQG557" s="156"/>
      <c r="SQH557" s="156"/>
      <c r="SQI557" s="156"/>
      <c r="SQJ557" s="156"/>
      <c r="SQK557" s="156"/>
      <c r="SQL557" s="156"/>
      <c r="SQM557" s="156"/>
      <c r="SQN557" s="156"/>
      <c r="SQO557" s="156"/>
      <c r="SQP557" s="156"/>
      <c r="SQQ557" s="156"/>
      <c r="SQR557" s="156"/>
      <c r="SQS557" s="156"/>
      <c r="SQT557" s="156"/>
      <c r="SQU557" s="156"/>
      <c r="SQV557" s="156"/>
      <c r="SQW557" s="156"/>
      <c r="SQX557" s="156"/>
      <c r="SQY557" s="156"/>
      <c r="SQZ557" s="156"/>
      <c r="SRA557" s="156"/>
      <c r="SRB557" s="156"/>
      <c r="SRC557" s="156"/>
      <c r="SRD557" s="156"/>
      <c r="SRE557" s="156"/>
      <c r="SRF557" s="156"/>
      <c r="SRG557" s="156"/>
      <c r="SRH557" s="156"/>
      <c r="SRI557" s="156"/>
      <c r="SRJ557" s="156"/>
      <c r="SRK557" s="156"/>
      <c r="SRL557" s="156"/>
      <c r="SRM557" s="156"/>
      <c r="SRN557" s="156"/>
      <c r="SRO557" s="156"/>
      <c r="SRP557" s="156"/>
      <c r="SRQ557" s="156"/>
      <c r="SRR557" s="156"/>
      <c r="SRS557" s="156"/>
      <c r="SRT557" s="156"/>
      <c r="SRU557" s="156"/>
      <c r="SRV557" s="156"/>
      <c r="SRW557" s="156"/>
      <c r="SRX557" s="156"/>
      <c r="SRY557" s="156"/>
      <c r="SRZ557" s="156"/>
      <c r="SSA557" s="156"/>
      <c r="SSB557" s="156"/>
      <c r="SSC557" s="156"/>
      <c r="SSD557" s="156"/>
      <c r="SSE557" s="156"/>
      <c r="SSF557" s="156"/>
      <c r="SSG557" s="156"/>
      <c r="SSH557" s="156"/>
      <c r="SSI557" s="156"/>
      <c r="SSJ557" s="156"/>
      <c r="SSK557" s="156"/>
      <c r="SSL557" s="156"/>
      <c r="SSM557" s="156"/>
      <c r="SSN557" s="156"/>
      <c r="SSO557" s="156"/>
      <c r="SSP557" s="156"/>
      <c r="SSQ557" s="156"/>
      <c r="SSR557" s="156"/>
      <c r="SSS557" s="156"/>
      <c r="SST557" s="156"/>
      <c r="SSU557" s="156"/>
      <c r="SSV557" s="156"/>
      <c r="SSW557" s="156"/>
      <c r="SSX557" s="156"/>
      <c r="SSY557" s="156"/>
      <c r="SSZ557" s="156"/>
      <c r="STA557" s="156"/>
      <c r="STB557" s="156"/>
      <c r="STC557" s="156"/>
      <c r="STD557" s="156"/>
      <c r="STE557" s="156"/>
      <c r="STF557" s="156"/>
      <c r="STG557" s="156"/>
      <c r="STH557" s="156"/>
      <c r="STI557" s="156"/>
      <c r="STJ557" s="156"/>
      <c r="STK557" s="156"/>
      <c r="STL557" s="156"/>
      <c r="STM557" s="156"/>
      <c r="STN557" s="156"/>
      <c r="STO557" s="156"/>
      <c r="STP557" s="156"/>
      <c r="STQ557" s="156"/>
      <c r="STR557" s="156"/>
      <c r="STS557" s="156"/>
      <c r="STT557" s="156"/>
      <c r="STU557" s="156"/>
      <c r="STV557" s="156"/>
      <c r="STW557" s="156"/>
      <c r="STX557" s="156"/>
      <c r="STY557" s="156"/>
      <c r="STZ557" s="156"/>
      <c r="SUA557" s="156"/>
      <c r="SUB557" s="156"/>
      <c r="SUC557" s="156"/>
      <c r="SUD557" s="156"/>
      <c r="SUE557" s="156"/>
      <c r="SUF557" s="156"/>
      <c r="SUG557" s="156"/>
      <c r="SUH557" s="156"/>
      <c r="SUI557" s="156"/>
      <c r="SUJ557" s="156"/>
      <c r="SUK557" s="156"/>
      <c r="SUL557" s="156"/>
      <c r="SUM557" s="156"/>
      <c r="SUN557" s="156"/>
      <c r="SUO557" s="156"/>
      <c r="SUP557" s="156"/>
      <c r="SUQ557" s="156"/>
      <c r="SUR557" s="156"/>
      <c r="SUS557" s="156"/>
      <c r="SUT557" s="156"/>
      <c r="SUU557" s="156"/>
      <c r="SUV557" s="156"/>
      <c r="SUW557" s="156"/>
      <c r="SUX557" s="156"/>
      <c r="SUY557" s="156"/>
      <c r="SUZ557" s="156"/>
      <c r="SVA557" s="156"/>
      <c r="SVB557" s="156"/>
      <c r="SVC557" s="156"/>
      <c r="SVD557" s="156"/>
      <c r="SVE557" s="156"/>
      <c r="SVF557" s="156"/>
      <c r="SVG557" s="156"/>
      <c r="SVH557" s="156"/>
      <c r="SVI557" s="156"/>
      <c r="SVJ557" s="156"/>
      <c r="SVK557" s="156"/>
      <c r="SVL557" s="156"/>
      <c r="SVM557" s="156"/>
      <c r="SVN557" s="156"/>
      <c r="SVO557" s="156"/>
      <c r="SVP557" s="156"/>
      <c r="SVQ557" s="156"/>
      <c r="SVR557" s="156"/>
      <c r="SVS557" s="156"/>
      <c r="SVT557" s="156"/>
      <c r="SVU557" s="156"/>
      <c r="SVV557" s="156"/>
      <c r="SVW557" s="156"/>
      <c r="SVX557" s="156"/>
      <c r="SVY557" s="156"/>
      <c r="SVZ557" s="156"/>
      <c r="SWA557" s="156"/>
      <c r="SWB557" s="156"/>
      <c r="SWC557" s="156"/>
      <c r="SWD557" s="156"/>
      <c r="SWE557" s="156"/>
      <c r="SWF557" s="156"/>
      <c r="SWG557" s="156"/>
      <c r="SWH557" s="156"/>
      <c r="SWI557" s="156"/>
      <c r="SWJ557" s="156"/>
      <c r="SWK557" s="156"/>
      <c r="SWL557" s="156"/>
      <c r="SWM557" s="156"/>
      <c r="SWN557" s="156"/>
      <c r="SWO557" s="156"/>
      <c r="SWP557" s="156"/>
      <c r="SWQ557" s="156"/>
      <c r="SWR557" s="156"/>
      <c r="SWS557" s="156"/>
      <c r="SWT557" s="156"/>
      <c r="SWU557" s="156"/>
      <c r="SWV557" s="156"/>
      <c r="SWW557" s="156"/>
      <c r="SWX557" s="156"/>
      <c r="SWY557" s="156"/>
      <c r="SWZ557" s="156"/>
      <c r="SXA557" s="156"/>
      <c r="SXB557" s="156"/>
      <c r="SXC557" s="156"/>
      <c r="SXD557" s="156"/>
      <c r="SXE557" s="156"/>
      <c r="SXF557" s="156"/>
      <c r="SXG557" s="156"/>
      <c r="SXH557" s="156"/>
      <c r="SXI557" s="156"/>
      <c r="SXJ557" s="156"/>
      <c r="SXK557" s="156"/>
      <c r="SXL557" s="156"/>
      <c r="SXM557" s="156"/>
      <c r="SXN557" s="156"/>
      <c r="SXO557" s="156"/>
      <c r="SXP557" s="156"/>
      <c r="SXQ557" s="156"/>
      <c r="SXR557" s="156"/>
      <c r="SXS557" s="156"/>
      <c r="SXT557" s="156"/>
      <c r="SXU557" s="156"/>
      <c r="SXV557" s="156"/>
      <c r="SXW557" s="156"/>
      <c r="SXX557" s="156"/>
      <c r="SXY557" s="156"/>
      <c r="SXZ557" s="156"/>
      <c r="SYA557" s="156"/>
      <c r="SYB557" s="156"/>
      <c r="SYC557" s="156"/>
      <c r="SYD557" s="156"/>
      <c r="SYE557" s="156"/>
      <c r="SYF557" s="156"/>
      <c r="SYG557" s="156"/>
      <c r="SYH557" s="156"/>
      <c r="SYI557" s="156"/>
      <c r="SYJ557" s="156"/>
      <c r="SYK557" s="156"/>
      <c r="SYL557" s="156"/>
      <c r="SYM557" s="156"/>
      <c r="SYN557" s="156"/>
      <c r="SYO557" s="156"/>
      <c r="SYP557" s="156"/>
      <c r="SYQ557" s="156"/>
      <c r="SYR557" s="156"/>
      <c r="SYS557" s="156"/>
      <c r="SYT557" s="156"/>
      <c r="SYU557" s="156"/>
      <c r="SYV557" s="156"/>
      <c r="SYW557" s="156"/>
      <c r="SYX557" s="156"/>
      <c r="SYY557" s="156"/>
      <c r="SYZ557" s="156"/>
      <c r="SZA557" s="156"/>
      <c r="SZB557" s="156"/>
      <c r="SZC557" s="156"/>
      <c r="SZD557" s="156"/>
      <c r="SZE557" s="156"/>
      <c r="SZF557" s="156"/>
      <c r="SZG557" s="156"/>
      <c r="SZH557" s="156"/>
      <c r="SZI557" s="156"/>
      <c r="SZJ557" s="156"/>
      <c r="SZK557" s="156"/>
      <c r="SZL557" s="156"/>
      <c r="SZM557" s="156"/>
      <c r="SZN557" s="156"/>
      <c r="SZO557" s="156"/>
      <c r="SZP557" s="156"/>
      <c r="SZQ557" s="156"/>
      <c r="SZR557" s="156"/>
      <c r="SZS557" s="156"/>
      <c r="SZT557" s="156"/>
      <c r="SZU557" s="156"/>
      <c r="SZV557" s="156"/>
      <c r="SZW557" s="156"/>
      <c r="SZX557" s="156"/>
      <c r="SZY557" s="156"/>
      <c r="SZZ557" s="156"/>
      <c r="TAA557" s="156"/>
      <c r="TAB557" s="156"/>
      <c r="TAC557" s="156"/>
      <c r="TAD557" s="156"/>
      <c r="TAE557" s="156"/>
      <c r="TAF557" s="156"/>
      <c r="TAG557" s="156"/>
      <c r="TAH557" s="156"/>
      <c r="TAI557" s="156"/>
      <c r="TAJ557" s="156"/>
      <c r="TAK557" s="156"/>
      <c r="TAL557" s="156"/>
      <c r="TAM557" s="156"/>
      <c r="TAN557" s="156"/>
      <c r="TAO557" s="156"/>
      <c r="TAP557" s="156"/>
      <c r="TAQ557" s="156"/>
      <c r="TAR557" s="156"/>
      <c r="TAS557" s="156"/>
      <c r="TAT557" s="156"/>
      <c r="TAU557" s="156"/>
      <c r="TAV557" s="156"/>
      <c r="TAW557" s="156"/>
      <c r="TAX557" s="156"/>
      <c r="TAY557" s="156"/>
      <c r="TAZ557" s="156"/>
      <c r="TBA557" s="156"/>
      <c r="TBB557" s="156"/>
      <c r="TBC557" s="156"/>
      <c r="TBD557" s="156"/>
      <c r="TBE557" s="156"/>
      <c r="TBF557" s="156"/>
      <c r="TBG557" s="156"/>
      <c r="TBH557" s="156"/>
      <c r="TBI557" s="156"/>
      <c r="TBJ557" s="156"/>
      <c r="TBK557" s="156"/>
      <c r="TBL557" s="156"/>
      <c r="TBM557" s="156"/>
      <c r="TBN557" s="156"/>
      <c r="TBO557" s="156"/>
      <c r="TBP557" s="156"/>
      <c r="TBQ557" s="156"/>
      <c r="TBR557" s="156"/>
      <c r="TBS557" s="156"/>
      <c r="TBT557" s="156"/>
      <c r="TBU557" s="156"/>
      <c r="TBV557" s="156"/>
      <c r="TBW557" s="156"/>
      <c r="TBX557" s="156"/>
      <c r="TBY557" s="156"/>
      <c r="TBZ557" s="156"/>
      <c r="TCA557" s="156"/>
      <c r="TCB557" s="156"/>
      <c r="TCC557" s="156"/>
      <c r="TCD557" s="156"/>
      <c r="TCE557" s="156"/>
      <c r="TCF557" s="156"/>
      <c r="TCG557" s="156"/>
      <c r="TCH557" s="156"/>
      <c r="TCI557" s="156"/>
      <c r="TCJ557" s="156"/>
      <c r="TCK557" s="156"/>
      <c r="TCL557" s="156"/>
      <c r="TCM557" s="156"/>
      <c r="TCN557" s="156"/>
      <c r="TCO557" s="156"/>
      <c r="TCP557" s="156"/>
      <c r="TCQ557" s="156"/>
      <c r="TCR557" s="156"/>
      <c r="TCS557" s="156"/>
      <c r="TCT557" s="156"/>
      <c r="TCU557" s="156"/>
      <c r="TCV557" s="156"/>
      <c r="TCW557" s="156"/>
      <c r="TCX557" s="156"/>
      <c r="TCY557" s="156"/>
      <c r="TCZ557" s="156"/>
      <c r="TDA557" s="156"/>
      <c r="TDB557" s="156"/>
      <c r="TDC557" s="156"/>
      <c r="TDD557" s="156"/>
      <c r="TDE557" s="156"/>
      <c r="TDF557" s="156"/>
      <c r="TDG557" s="156"/>
      <c r="TDH557" s="156"/>
      <c r="TDI557" s="156"/>
      <c r="TDJ557" s="156"/>
      <c r="TDK557" s="156"/>
      <c r="TDL557" s="156"/>
      <c r="TDM557" s="156"/>
      <c r="TDN557" s="156"/>
      <c r="TDO557" s="156"/>
      <c r="TDP557" s="156"/>
      <c r="TDQ557" s="156"/>
      <c r="TDR557" s="156"/>
      <c r="TDS557" s="156"/>
      <c r="TDT557" s="156"/>
      <c r="TDU557" s="156"/>
      <c r="TDV557" s="156"/>
      <c r="TDW557" s="156"/>
      <c r="TDX557" s="156"/>
      <c r="TDY557" s="156"/>
      <c r="TDZ557" s="156"/>
      <c r="TEA557" s="156"/>
      <c r="TEB557" s="156"/>
      <c r="TEC557" s="156"/>
      <c r="TED557" s="156"/>
      <c r="TEE557" s="156"/>
      <c r="TEF557" s="156"/>
      <c r="TEG557" s="156"/>
      <c r="TEH557" s="156"/>
      <c r="TEI557" s="156"/>
      <c r="TEJ557" s="156"/>
      <c r="TEK557" s="156"/>
      <c r="TEL557" s="156"/>
      <c r="TEM557" s="156"/>
      <c r="TEN557" s="156"/>
      <c r="TEO557" s="156"/>
      <c r="TEP557" s="156"/>
      <c r="TEQ557" s="156"/>
      <c r="TER557" s="156"/>
      <c r="TES557" s="156"/>
      <c r="TET557" s="156"/>
      <c r="TEU557" s="156"/>
      <c r="TEV557" s="156"/>
      <c r="TEW557" s="156"/>
      <c r="TEX557" s="156"/>
      <c r="TEY557" s="156"/>
      <c r="TEZ557" s="156"/>
      <c r="TFA557" s="156"/>
      <c r="TFB557" s="156"/>
      <c r="TFC557" s="156"/>
      <c r="TFD557" s="156"/>
      <c r="TFE557" s="156"/>
      <c r="TFF557" s="156"/>
      <c r="TFG557" s="156"/>
      <c r="TFH557" s="156"/>
      <c r="TFI557" s="156"/>
      <c r="TFJ557" s="156"/>
      <c r="TFK557" s="156"/>
      <c r="TFL557" s="156"/>
      <c r="TFM557" s="156"/>
      <c r="TFN557" s="156"/>
      <c r="TFO557" s="156"/>
      <c r="TFP557" s="156"/>
      <c r="TFQ557" s="156"/>
      <c r="TFR557" s="156"/>
      <c r="TFS557" s="156"/>
      <c r="TFT557" s="156"/>
      <c r="TFU557" s="156"/>
      <c r="TFV557" s="156"/>
      <c r="TFW557" s="156"/>
      <c r="TFX557" s="156"/>
      <c r="TFY557" s="156"/>
      <c r="TFZ557" s="156"/>
      <c r="TGA557" s="156"/>
      <c r="TGB557" s="156"/>
      <c r="TGC557" s="156"/>
      <c r="TGD557" s="156"/>
      <c r="TGE557" s="156"/>
      <c r="TGF557" s="156"/>
      <c r="TGG557" s="156"/>
      <c r="TGH557" s="156"/>
      <c r="TGI557" s="156"/>
      <c r="TGJ557" s="156"/>
      <c r="TGK557" s="156"/>
      <c r="TGL557" s="156"/>
      <c r="TGM557" s="156"/>
      <c r="TGN557" s="156"/>
      <c r="TGO557" s="156"/>
      <c r="TGP557" s="156"/>
      <c r="TGQ557" s="156"/>
      <c r="TGR557" s="156"/>
      <c r="TGS557" s="156"/>
      <c r="TGT557" s="156"/>
      <c r="TGU557" s="156"/>
      <c r="TGV557" s="156"/>
      <c r="TGW557" s="156"/>
      <c r="TGX557" s="156"/>
      <c r="TGY557" s="156"/>
      <c r="TGZ557" s="156"/>
      <c r="THA557" s="156"/>
      <c r="THB557" s="156"/>
      <c r="THC557" s="156"/>
      <c r="THD557" s="156"/>
      <c r="THE557" s="156"/>
      <c r="THF557" s="156"/>
      <c r="THG557" s="156"/>
      <c r="THH557" s="156"/>
      <c r="THI557" s="156"/>
      <c r="THJ557" s="156"/>
      <c r="THK557" s="156"/>
      <c r="THL557" s="156"/>
      <c r="THM557" s="156"/>
      <c r="THN557" s="156"/>
      <c r="THO557" s="156"/>
      <c r="THP557" s="156"/>
      <c r="THQ557" s="156"/>
      <c r="THR557" s="156"/>
      <c r="THS557" s="156"/>
      <c r="THT557" s="156"/>
      <c r="THU557" s="156"/>
      <c r="THV557" s="156"/>
      <c r="THW557" s="156"/>
      <c r="THX557" s="156"/>
      <c r="THY557" s="156"/>
      <c r="THZ557" s="156"/>
      <c r="TIA557" s="156"/>
      <c r="TIB557" s="156"/>
      <c r="TIC557" s="156"/>
      <c r="TID557" s="156"/>
      <c r="TIE557" s="156"/>
      <c r="TIF557" s="156"/>
      <c r="TIG557" s="156"/>
      <c r="TIH557" s="156"/>
      <c r="TII557" s="156"/>
      <c r="TIJ557" s="156"/>
      <c r="TIK557" s="156"/>
      <c r="TIL557" s="156"/>
      <c r="TIM557" s="156"/>
      <c r="TIN557" s="156"/>
      <c r="TIO557" s="156"/>
      <c r="TIP557" s="156"/>
      <c r="TIQ557" s="156"/>
      <c r="TIR557" s="156"/>
      <c r="TIS557" s="156"/>
      <c r="TIT557" s="156"/>
      <c r="TIU557" s="156"/>
      <c r="TIV557" s="156"/>
      <c r="TIW557" s="156"/>
      <c r="TIX557" s="156"/>
      <c r="TIY557" s="156"/>
      <c r="TIZ557" s="156"/>
      <c r="TJA557" s="156"/>
      <c r="TJB557" s="156"/>
      <c r="TJC557" s="156"/>
      <c r="TJD557" s="156"/>
      <c r="TJE557" s="156"/>
      <c r="TJF557" s="156"/>
      <c r="TJG557" s="156"/>
      <c r="TJH557" s="156"/>
      <c r="TJI557" s="156"/>
      <c r="TJJ557" s="156"/>
      <c r="TJK557" s="156"/>
      <c r="TJL557" s="156"/>
      <c r="TJM557" s="156"/>
      <c r="TJN557" s="156"/>
      <c r="TJO557" s="156"/>
      <c r="TJP557" s="156"/>
      <c r="TJQ557" s="156"/>
      <c r="TJR557" s="156"/>
      <c r="TJS557" s="156"/>
      <c r="TJT557" s="156"/>
      <c r="TJU557" s="156"/>
      <c r="TJV557" s="156"/>
      <c r="TJW557" s="156"/>
      <c r="TJX557" s="156"/>
      <c r="TJY557" s="156"/>
      <c r="TJZ557" s="156"/>
      <c r="TKA557" s="156"/>
      <c r="TKB557" s="156"/>
      <c r="TKC557" s="156"/>
      <c r="TKD557" s="156"/>
      <c r="TKE557" s="156"/>
      <c r="TKF557" s="156"/>
      <c r="TKG557" s="156"/>
      <c r="TKH557" s="156"/>
      <c r="TKI557" s="156"/>
      <c r="TKJ557" s="156"/>
      <c r="TKK557" s="156"/>
      <c r="TKL557" s="156"/>
      <c r="TKM557" s="156"/>
      <c r="TKN557" s="156"/>
      <c r="TKO557" s="156"/>
      <c r="TKP557" s="156"/>
      <c r="TKQ557" s="156"/>
      <c r="TKR557" s="156"/>
      <c r="TKS557" s="156"/>
      <c r="TKT557" s="156"/>
      <c r="TKU557" s="156"/>
      <c r="TKV557" s="156"/>
      <c r="TKW557" s="156"/>
      <c r="TKX557" s="156"/>
      <c r="TKY557" s="156"/>
      <c r="TKZ557" s="156"/>
      <c r="TLA557" s="156"/>
      <c r="TLB557" s="156"/>
      <c r="TLC557" s="156"/>
      <c r="TLD557" s="156"/>
      <c r="TLE557" s="156"/>
      <c r="TLF557" s="156"/>
      <c r="TLG557" s="156"/>
      <c r="TLH557" s="156"/>
      <c r="TLI557" s="156"/>
      <c r="TLJ557" s="156"/>
      <c r="TLK557" s="156"/>
      <c r="TLL557" s="156"/>
      <c r="TLM557" s="156"/>
      <c r="TLN557" s="156"/>
      <c r="TLO557" s="156"/>
      <c r="TLP557" s="156"/>
      <c r="TLQ557" s="156"/>
      <c r="TLR557" s="156"/>
      <c r="TLS557" s="156"/>
      <c r="TLT557" s="156"/>
      <c r="TLU557" s="156"/>
      <c r="TLV557" s="156"/>
      <c r="TLW557" s="156"/>
      <c r="TLX557" s="156"/>
      <c r="TLY557" s="156"/>
      <c r="TLZ557" s="156"/>
      <c r="TMA557" s="156"/>
      <c r="TMB557" s="156"/>
      <c r="TMC557" s="156"/>
      <c r="TMD557" s="156"/>
      <c r="TME557" s="156"/>
      <c r="TMF557" s="156"/>
      <c r="TMG557" s="156"/>
      <c r="TMH557" s="156"/>
      <c r="TMI557" s="156"/>
      <c r="TMJ557" s="156"/>
      <c r="TMK557" s="156"/>
      <c r="TML557" s="156"/>
      <c r="TMM557" s="156"/>
      <c r="TMN557" s="156"/>
      <c r="TMO557" s="156"/>
      <c r="TMP557" s="156"/>
      <c r="TMQ557" s="156"/>
      <c r="TMR557" s="156"/>
      <c r="TMS557" s="156"/>
      <c r="TMT557" s="156"/>
      <c r="TMU557" s="156"/>
      <c r="TMV557" s="156"/>
      <c r="TMW557" s="156"/>
      <c r="TMX557" s="156"/>
      <c r="TMY557" s="156"/>
      <c r="TMZ557" s="156"/>
      <c r="TNA557" s="156"/>
      <c r="TNB557" s="156"/>
      <c r="TNC557" s="156"/>
      <c r="TND557" s="156"/>
      <c r="TNE557" s="156"/>
      <c r="TNF557" s="156"/>
      <c r="TNG557" s="156"/>
      <c r="TNH557" s="156"/>
      <c r="TNI557" s="156"/>
      <c r="TNJ557" s="156"/>
      <c r="TNK557" s="156"/>
      <c r="TNL557" s="156"/>
      <c r="TNM557" s="156"/>
      <c r="TNN557" s="156"/>
      <c r="TNO557" s="156"/>
      <c r="TNP557" s="156"/>
      <c r="TNQ557" s="156"/>
      <c r="TNR557" s="156"/>
      <c r="TNS557" s="156"/>
      <c r="TNT557" s="156"/>
      <c r="TNU557" s="156"/>
      <c r="TNV557" s="156"/>
      <c r="TNW557" s="156"/>
      <c r="TNX557" s="156"/>
      <c r="TNY557" s="156"/>
      <c r="TNZ557" s="156"/>
      <c r="TOA557" s="156"/>
      <c r="TOB557" s="156"/>
      <c r="TOC557" s="156"/>
      <c r="TOD557" s="156"/>
      <c r="TOE557" s="156"/>
      <c r="TOF557" s="156"/>
      <c r="TOG557" s="156"/>
      <c r="TOH557" s="156"/>
      <c r="TOI557" s="156"/>
      <c r="TOJ557" s="156"/>
      <c r="TOK557" s="156"/>
      <c r="TOL557" s="156"/>
      <c r="TOM557" s="156"/>
      <c r="TON557" s="156"/>
      <c r="TOO557" s="156"/>
      <c r="TOP557" s="156"/>
      <c r="TOQ557" s="156"/>
      <c r="TOR557" s="156"/>
      <c r="TOS557" s="156"/>
      <c r="TOT557" s="156"/>
      <c r="TOU557" s="156"/>
      <c r="TOV557" s="156"/>
      <c r="TOW557" s="156"/>
      <c r="TOX557" s="156"/>
      <c r="TOY557" s="156"/>
      <c r="TOZ557" s="156"/>
      <c r="TPA557" s="156"/>
      <c r="TPB557" s="156"/>
      <c r="TPC557" s="156"/>
      <c r="TPD557" s="156"/>
      <c r="TPE557" s="156"/>
      <c r="TPF557" s="156"/>
      <c r="TPG557" s="156"/>
      <c r="TPH557" s="156"/>
      <c r="TPI557" s="156"/>
      <c r="TPJ557" s="156"/>
      <c r="TPK557" s="156"/>
      <c r="TPL557" s="156"/>
      <c r="TPM557" s="156"/>
      <c r="TPN557" s="156"/>
      <c r="TPO557" s="156"/>
      <c r="TPP557" s="156"/>
      <c r="TPQ557" s="156"/>
      <c r="TPR557" s="156"/>
      <c r="TPS557" s="156"/>
      <c r="TPT557" s="156"/>
      <c r="TPU557" s="156"/>
      <c r="TPV557" s="156"/>
      <c r="TPW557" s="156"/>
      <c r="TPX557" s="156"/>
      <c r="TPY557" s="156"/>
      <c r="TPZ557" s="156"/>
      <c r="TQA557" s="156"/>
      <c r="TQB557" s="156"/>
      <c r="TQC557" s="156"/>
      <c r="TQD557" s="156"/>
      <c r="TQE557" s="156"/>
      <c r="TQF557" s="156"/>
      <c r="TQG557" s="156"/>
      <c r="TQH557" s="156"/>
      <c r="TQI557" s="156"/>
      <c r="TQJ557" s="156"/>
      <c r="TQK557" s="156"/>
      <c r="TQL557" s="156"/>
      <c r="TQM557" s="156"/>
      <c r="TQN557" s="156"/>
      <c r="TQO557" s="156"/>
      <c r="TQP557" s="156"/>
      <c r="TQQ557" s="156"/>
      <c r="TQR557" s="156"/>
      <c r="TQS557" s="156"/>
      <c r="TQT557" s="156"/>
      <c r="TQU557" s="156"/>
      <c r="TQV557" s="156"/>
      <c r="TQW557" s="156"/>
      <c r="TQX557" s="156"/>
      <c r="TQY557" s="156"/>
      <c r="TQZ557" s="156"/>
      <c r="TRA557" s="156"/>
      <c r="TRB557" s="156"/>
      <c r="TRC557" s="156"/>
      <c r="TRD557" s="156"/>
      <c r="TRE557" s="156"/>
      <c r="TRF557" s="156"/>
      <c r="TRG557" s="156"/>
      <c r="TRH557" s="156"/>
      <c r="TRI557" s="156"/>
      <c r="TRJ557" s="156"/>
      <c r="TRK557" s="156"/>
      <c r="TRL557" s="156"/>
      <c r="TRM557" s="156"/>
      <c r="TRN557" s="156"/>
      <c r="TRO557" s="156"/>
      <c r="TRP557" s="156"/>
      <c r="TRQ557" s="156"/>
      <c r="TRR557" s="156"/>
      <c r="TRS557" s="156"/>
      <c r="TRT557" s="156"/>
      <c r="TRU557" s="156"/>
      <c r="TRV557" s="156"/>
      <c r="TRW557" s="156"/>
      <c r="TRX557" s="156"/>
      <c r="TRY557" s="156"/>
      <c r="TRZ557" s="156"/>
      <c r="TSA557" s="156"/>
      <c r="TSB557" s="156"/>
      <c r="TSC557" s="156"/>
      <c r="TSD557" s="156"/>
      <c r="TSE557" s="156"/>
      <c r="TSF557" s="156"/>
      <c r="TSG557" s="156"/>
      <c r="TSH557" s="156"/>
      <c r="TSI557" s="156"/>
      <c r="TSJ557" s="156"/>
      <c r="TSK557" s="156"/>
      <c r="TSL557" s="156"/>
      <c r="TSM557" s="156"/>
      <c r="TSN557" s="156"/>
      <c r="TSO557" s="156"/>
      <c r="TSP557" s="156"/>
      <c r="TSQ557" s="156"/>
      <c r="TSR557" s="156"/>
      <c r="TSS557" s="156"/>
      <c r="TST557" s="156"/>
      <c r="TSU557" s="156"/>
      <c r="TSV557" s="156"/>
      <c r="TSW557" s="156"/>
      <c r="TSX557" s="156"/>
      <c r="TSY557" s="156"/>
      <c r="TSZ557" s="156"/>
      <c r="TTA557" s="156"/>
      <c r="TTB557" s="156"/>
      <c r="TTC557" s="156"/>
      <c r="TTD557" s="156"/>
      <c r="TTE557" s="156"/>
      <c r="TTF557" s="156"/>
      <c r="TTG557" s="156"/>
      <c r="TTH557" s="156"/>
      <c r="TTI557" s="156"/>
      <c r="TTJ557" s="156"/>
      <c r="TTK557" s="156"/>
      <c r="TTL557" s="156"/>
      <c r="TTM557" s="156"/>
      <c r="TTN557" s="156"/>
      <c r="TTO557" s="156"/>
      <c r="TTP557" s="156"/>
      <c r="TTQ557" s="156"/>
      <c r="TTR557" s="156"/>
      <c r="TTS557" s="156"/>
      <c r="TTT557" s="156"/>
      <c r="TTU557" s="156"/>
      <c r="TTV557" s="156"/>
      <c r="TTW557" s="156"/>
      <c r="TTX557" s="156"/>
      <c r="TTY557" s="156"/>
      <c r="TTZ557" s="156"/>
      <c r="TUA557" s="156"/>
      <c r="TUB557" s="156"/>
      <c r="TUC557" s="156"/>
      <c r="TUD557" s="156"/>
      <c r="TUE557" s="156"/>
      <c r="TUF557" s="156"/>
      <c r="TUG557" s="156"/>
      <c r="TUH557" s="156"/>
      <c r="TUI557" s="156"/>
      <c r="TUJ557" s="156"/>
      <c r="TUK557" s="156"/>
      <c r="TUL557" s="156"/>
      <c r="TUM557" s="156"/>
      <c r="TUN557" s="156"/>
      <c r="TUO557" s="156"/>
      <c r="TUP557" s="156"/>
      <c r="TUQ557" s="156"/>
      <c r="TUR557" s="156"/>
      <c r="TUS557" s="156"/>
      <c r="TUT557" s="156"/>
      <c r="TUU557" s="156"/>
      <c r="TUV557" s="156"/>
      <c r="TUW557" s="156"/>
      <c r="TUX557" s="156"/>
      <c r="TUY557" s="156"/>
      <c r="TUZ557" s="156"/>
      <c r="TVA557" s="156"/>
      <c r="TVB557" s="156"/>
      <c r="TVC557" s="156"/>
      <c r="TVD557" s="156"/>
      <c r="TVE557" s="156"/>
      <c r="TVF557" s="156"/>
      <c r="TVG557" s="156"/>
      <c r="TVH557" s="156"/>
      <c r="TVI557" s="156"/>
      <c r="TVJ557" s="156"/>
      <c r="TVK557" s="156"/>
      <c r="TVL557" s="156"/>
      <c r="TVM557" s="156"/>
      <c r="TVN557" s="156"/>
      <c r="TVO557" s="156"/>
      <c r="TVP557" s="156"/>
      <c r="TVQ557" s="156"/>
      <c r="TVR557" s="156"/>
      <c r="TVS557" s="156"/>
      <c r="TVT557" s="156"/>
      <c r="TVU557" s="156"/>
      <c r="TVV557" s="156"/>
      <c r="TVW557" s="156"/>
      <c r="TVX557" s="156"/>
      <c r="TVY557" s="156"/>
      <c r="TVZ557" s="156"/>
      <c r="TWA557" s="156"/>
      <c r="TWB557" s="156"/>
      <c r="TWC557" s="156"/>
      <c r="TWD557" s="156"/>
      <c r="TWE557" s="156"/>
      <c r="TWF557" s="156"/>
      <c r="TWG557" s="156"/>
      <c r="TWH557" s="156"/>
      <c r="TWI557" s="156"/>
      <c r="TWJ557" s="156"/>
      <c r="TWK557" s="156"/>
      <c r="TWL557" s="156"/>
      <c r="TWM557" s="156"/>
      <c r="TWN557" s="156"/>
      <c r="TWO557" s="156"/>
      <c r="TWP557" s="156"/>
      <c r="TWQ557" s="156"/>
      <c r="TWR557" s="156"/>
      <c r="TWS557" s="156"/>
      <c r="TWT557" s="156"/>
      <c r="TWU557" s="156"/>
      <c r="TWV557" s="156"/>
      <c r="TWW557" s="156"/>
      <c r="TWX557" s="156"/>
      <c r="TWY557" s="156"/>
      <c r="TWZ557" s="156"/>
      <c r="TXA557" s="156"/>
      <c r="TXB557" s="156"/>
      <c r="TXC557" s="156"/>
      <c r="TXD557" s="156"/>
      <c r="TXE557" s="156"/>
      <c r="TXF557" s="156"/>
      <c r="TXG557" s="156"/>
      <c r="TXH557" s="156"/>
      <c r="TXI557" s="156"/>
      <c r="TXJ557" s="156"/>
      <c r="TXK557" s="156"/>
      <c r="TXL557" s="156"/>
      <c r="TXM557" s="156"/>
      <c r="TXN557" s="156"/>
      <c r="TXO557" s="156"/>
      <c r="TXP557" s="156"/>
      <c r="TXQ557" s="156"/>
      <c r="TXR557" s="156"/>
      <c r="TXS557" s="156"/>
      <c r="TXT557" s="156"/>
      <c r="TXU557" s="156"/>
      <c r="TXV557" s="156"/>
      <c r="TXW557" s="156"/>
      <c r="TXX557" s="156"/>
      <c r="TXY557" s="156"/>
      <c r="TXZ557" s="156"/>
      <c r="TYA557" s="156"/>
      <c r="TYB557" s="156"/>
      <c r="TYC557" s="156"/>
      <c r="TYD557" s="156"/>
      <c r="TYE557" s="156"/>
      <c r="TYF557" s="156"/>
      <c r="TYG557" s="156"/>
      <c r="TYH557" s="156"/>
      <c r="TYI557" s="156"/>
      <c r="TYJ557" s="156"/>
      <c r="TYK557" s="156"/>
      <c r="TYL557" s="156"/>
      <c r="TYM557" s="156"/>
      <c r="TYN557" s="156"/>
      <c r="TYO557" s="156"/>
      <c r="TYP557" s="156"/>
      <c r="TYQ557" s="156"/>
      <c r="TYR557" s="156"/>
      <c r="TYS557" s="156"/>
      <c r="TYT557" s="156"/>
      <c r="TYU557" s="156"/>
      <c r="TYV557" s="156"/>
      <c r="TYW557" s="156"/>
      <c r="TYX557" s="156"/>
      <c r="TYY557" s="156"/>
      <c r="TYZ557" s="156"/>
      <c r="TZA557" s="156"/>
      <c r="TZB557" s="156"/>
      <c r="TZC557" s="156"/>
      <c r="TZD557" s="156"/>
      <c r="TZE557" s="156"/>
      <c r="TZF557" s="156"/>
      <c r="TZG557" s="156"/>
      <c r="TZH557" s="156"/>
      <c r="TZI557" s="156"/>
      <c r="TZJ557" s="156"/>
      <c r="TZK557" s="156"/>
      <c r="TZL557" s="156"/>
      <c r="TZM557" s="156"/>
      <c r="TZN557" s="156"/>
      <c r="TZO557" s="156"/>
      <c r="TZP557" s="156"/>
      <c r="TZQ557" s="156"/>
      <c r="TZR557" s="156"/>
      <c r="TZS557" s="156"/>
      <c r="TZT557" s="156"/>
      <c r="TZU557" s="156"/>
      <c r="TZV557" s="156"/>
      <c r="TZW557" s="156"/>
      <c r="TZX557" s="156"/>
      <c r="TZY557" s="156"/>
      <c r="TZZ557" s="156"/>
      <c r="UAA557" s="156"/>
      <c r="UAB557" s="156"/>
      <c r="UAC557" s="156"/>
      <c r="UAD557" s="156"/>
      <c r="UAE557" s="156"/>
      <c r="UAF557" s="156"/>
      <c r="UAG557" s="156"/>
      <c r="UAH557" s="156"/>
      <c r="UAI557" s="156"/>
      <c r="UAJ557" s="156"/>
      <c r="UAK557" s="156"/>
      <c r="UAL557" s="156"/>
      <c r="UAM557" s="156"/>
      <c r="UAN557" s="156"/>
      <c r="UAO557" s="156"/>
      <c r="UAP557" s="156"/>
      <c r="UAQ557" s="156"/>
      <c r="UAR557" s="156"/>
      <c r="UAS557" s="156"/>
      <c r="UAT557" s="156"/>
      <c r="UAU557" s="156"/>
      <c r="UAV557" s="156"/>
      <c r="UAW557" s="156"/>
      <c r="UAX557" s="156"/>
      <c r="UAY557" s="156"/>
      <c r="UAZ557" s="156"/>
      <c r="UBA557" s="156"/>
      <c r="UBB557" s="156"/>
      <c r="UBC557" s="156"/>
      <c r="UBD557" s="156"/>
      <c r="UBE557" s="156"/>
      <c r="UBF557" s="156"/>
      <c r="UBG557" s="156"/>
      <c r="UBH557" s="156"/>
      <c r="UBI557" s="156"/>
      <c r="UBJ557" s="156"/>
      <c r="UBK557" s="156"/>
      <c r="UBL557" s="156"/>
      <c r="UBM557" s="156"/>
      <c r="UBN557" s="156"/>
      <c r="UBO557" s="156"/>
      <c r="UBP557" s="156"/>
      <c r="UBQ557" s="156"/>
      <c r="UBR557" s="156"/>
      <c r="UBS557" s="156"/>
      <c r="UBT557" s="156"/>
      <c r="UBU557" s="156"/>
      <c r="UBV557" s="156"/>
      <c r="UBW557" s="156"/>
      <c r="UBX557" s="156"/>
      <c r="UBY557" s="156"/>
      <c r="UBZ557" s="156"/>
      <c r="UCA557" s="156"/>
      <c r="UCB557" s="156"/>
      <c r="UCC557" s="156"/>
      <c r="UCD557" s="156"/>
      <c r="UCE557" s="156"/>
      <c r="UCF557" s="156"/>
      <c r="UCG557" s="156"/>
      <c r="UCH557" s="156"/>
      <c r="UCI557" s="156"/>
      <c r="UCJ557" s="156"/>
      <c r="UCK557" s="156"/>
      <c r="UCL557" s="156"/>
      <c r="UCM557" s="156"/>
      <c r="UCN557" s="156"/>
      <c r="UCO557" s="156"/>
      <c r="UCP557" s="156"/>
      <c r="UCQ557" s="156"/>
      <c r="UCR557" s="156"/>
      <c r="UCS557" s="156"/>
      <c r="UCT557" s="156"/>
      <c r="UCU557" s="156"/>
      <c r="UCV557" s="156"/>
      <c r="UCW557" s="156"/>
      <c r="UCX557" s="156"/>
      <c r="UCY557" s="156"/>
      <c r="UCZ557" s="156"/>
      <c r="UDA557" s="156"/>
      <c r="UDB557" s="156"/>
      <c r="UDC557" s="156"/>
      <c r="UDD557" s="156"/>
      <c r="UDE557" s="156"/>
      <c r="UDF557" s="156"/>
      <c r="UDG557" s="156"/>
      <c r="UDH557" s="156"/>
      <c r="UDI557" s="156"/>
      <c r="UDJ557" s="156"/>
      <c r="UDK557" s="156"/>
      <c r="UDL557" s="156"/>
      <c r="UDM557" s="156"/>
      <c r="UDN557" s="156"/>
      <c r="UDO557" s="156"/>
      <c r="UDP557" s="156"/>
      <c r="UDQ557" s="156"/>
      <c r="UDR557" s="156"/>
      <c r="UDS557" s="156"/>
      <c r="UDT557" s="156"/>
      <c r="UDU557" s="156"/>
      <c r="UDV557" s="156"/>
      <c r="UDW557" s="156"/>
      <c r="UDX557" s="156"/>
      <c r="UDY557" s="156"/>
      <c r="UDZ557" s="156"/>
      <c r="UEA557" s="156"/>
      <c r="UEB557" s="156"/>
      <c r="UEC557" s="156"/>
      <c r="UED557" s="156"/>
      <c r="UEE557" s="156"/>
      <c r="UEF557" s="156"/>
      <c r="UEG557" s="156"/>
      <c r="UEH557" s="156"/>
      <c r="UEI557" s="156"/>
      <c r="UEJ557" s="156"/>
      <c r="UEK557" s="156"/>
      <c r="UEL557" s="156"/>
      <c r="UEM557" s="156"/>
      <c r="UEN557" s="156"/>
      <c r="UEO557" s="156"/>
      <c r="UEP557" s="156"/>
      <c r="UEQ557" s="156"/>
      <c r="UER557" s="156"/>
      <c r="UES557" s="156"/>
      <c r="UET557" s="156"/>
      <c r="UEU557" s="156"/>
      <c r="UEV557" s="156"/>
      <c r="UEW557" s="156"/>
      <c r="UEX557" s="156"/>
      <c r="UEY557" s="156"/>
      <c r="UEZ557" s="156"/>
      <c r="UFA557" s="156"/>
      <c r="UFB557" s="156"/>
      <c r="UFC557" s="156"/>
      <c r="UFD557" s="156"/>
      <c r="UFE557" s="156"/>
      <c r="UFF557" s="156"/>
      <c r="UFG557" s="156"/>
      <c r="UFH557" s="156"/>
      <c r="UFI557" s="156"/>
      <c r="UFJ557" s="156"/>
      <c r="UFK557" s="156"/>
      <c r="UFL557" s="156"/>
      <c r="UFM557" s="156"/>
      <c r="UFN557" s="156"/>
      <c r="UFO557" s="156"/>
      <c r="UFP557" s="156"/>
      <c r="UFQ557" s="156"/>
      <c r="UFR557" s="156"/>
      <c r="UFS557" s="156"/>
      <c r="UFT557" s="156"/>
      <c r="UFU557" s="156"/>
      <c r="UFV557" s="156"/>
      <c r="UFW557" s="156"/>
      <c r="UFX557" s="156"/>
      <c r="UFY557" s="156"/>
      <c r="UFZ557" s="156"/>
      <c r="UGA557" s="156"/>
      <c r="UGB557" s="156"/>
      <c r="UGC557" s="156"/>
      <c r="UGD557" s="156"/>
      <c r="UGE557" s="156"/>
      <c r="UGF557" s="156"/>
      <c r="UGG557" s="156"/>
      <c r="UGH557" s="156"/>
      <c r="UGI557" s="156"/>
      <c r="UGJ557" s="156"/>
      <c r="UGK557" s="156"/>
      <c r="UGL557" s="156"/>
      <c r="UGM557" s="156"/>
      <c r="UGN557" s="156"/>
      <c r="UGO557" s="156"/>
      <c r="UGP557" s="156"/>
      <c r="UGQ557" s="156"/>
      <c r="UGR557" s="156"/>
      <c r="UGS557" s="156"/>
      <c r="UGT557" s="156"/>
      <c r="UGU557" s="156"/>
      <c r="UGV557" s="156"/>
      <c r="UGW557" s="156"/>
      <c r="UGX557" s="156"/>
      <c r="UGY557" s="156"/>
      <c r="UGZ557" s="156"/>
      <c r="UHA557" s="156"/>
      <c r="UHB557" s="156"/>
      <c r="UHC557" s="156"/>
      <c r="UHD557" s="156"/>
      <c r="UHE557" s="156"/>
      <c r="UHF557" s="156"/>
      <c r="UHG557" s="156"/>
      <c r="UHH557" s="156"/>
      <c r="UHI557" s="156"/>
      <c r="UHJ557" s="156"/>
      <c r="UHK557" s="156"/>
      <c r="UHL557" s="156"/>
      <c r="UHM557" s="156"/>
      <c r="UHN557" s="156"/>
      <c r="UHO557" s="156"/>
      <c r="UHP557" s="156"/>
      <c r="UHQ557" s="156"/>
      <c r="UHR557" s="156"/>
      <c r="UHS557" s="156"/>
      <c r="UHT557" s="156"/>
      <c r="UHU557" s="156"/>
      <c r="UHV557" s="156"/>
      <c r="UHW557" s="156"/>
      <c r="UHX557" s="156"/>
      <c r="UHY557" s="156"/>
      <c r="UHZ557" s="156"/>
      <c r="UIA557" s="156"/>
      <c r="UIB557" s="156"/>
      <c r="UIC557" s="156"/>
      <c r="UID557" s="156"/>
      <c r="UIE557" s="156"/>
      <c r="UIF557" s="156"/>
      <c r="UIG557" s="156"/>
      <c r="UIH557" s="156"/>
      <c r="UII557" s="156"/>
      <c r="UIJ557" s="156"/>
      <c r="UIK557" s="156"/>
      <c r="UIL557" s="156"/>
      <c r="UIM557" s="156"/>
      <c r="UIN557" s="156"/>
      <c r="UIO557" s="156"/>
      <c r="UIP557" s="156"/>
      <c r="UIQ557" s="156"/>
      <c r="UIR557" s="156"/>
      <c r="UIS557" s="156"/>
      <c r="UIT557" s="156"/>
      <c r="UIU557" s="156"/>
      <c r="UIV557" s="156"/>
      <c r="UIW557" s="156"/>
      <c r="UIX557" s="156"/>
      <c r="UIY557" s="156"/>
      <c r="UIZ557" s="156"/>
      <c r="UJA557" s="156"/>
      <c r="UJB557" s="156"/>
      <c r="UJC557" s="156"/>
      <c r="UJD557" s="156"/>
      <c r="UJE557" s="156"/>
      <c r="UJF557" s="156"/>
      <c r="UJG557" s="156"/>
      <c r="UJH557" s="156"/>
      <c r="UJI557" s="156"/>
      <c r="UJJ557" s="156"/>
      <c r="UJK557" s="156"/>
      <c r="UJL557" s="156"/>
      <c r="UJM557" s="156"/>
      <c r="UJN557" s="156"/>
      <c r="UJO557" s="156"/>
      <c r="UJP557" s="156"/>
      <c r="UJQ557" s="156"/>
      <c r="UJR557" s="156"/>
      <c r="UJS557" s="156"/>
      <c r="UJT557" s="156"/>
      <c r="UJU557" s="156"/>
      <c r="UJV557" s="156"/>
      <c r="UJW557" s="156"/>
      <c r="UJX557" s="156"/>
      <c r="UJY557" s="156"/>
      <c r="UJZ557" s="156"/>
      <c r="UKA557" s="156"/>
      <c r="UKB557" s="156"/>
      <c r="UKC557" s="156"/>
      <c r="UKD557" s="156"/>
      <c r="UKE557" s="156"/>
      <c r="UKF557" s="156"/>
      <c r="UKG557" s="156"/>
      <c r="UKH557" s="156"/>
      <c r="UKI557" s="156"/>
      <c r="UKJ557" s="156"/>
      <c r="UKK557" s="156"/>
      <c r="UKL557" s="156"/>
      <c r="UKM557" s="156"/>
      <c r="UKN557" s="156"/>
      <c r="UKO557" s="156"/>
      <c r="UKP557" s="156"/>
      <c r="UKQ557" s="156"/>
      <c r="UKR557" s="156"/>
      <c r="UKS557" s="156"/>
      <c r="UKT557" s="156"/>
      <c r="UKU557" s="156"/>
      <c r="UKV557" s="156"/>
      <c r="UKW557" s="156"/>
      <c r="UKX557" s="156"/>
      <c r="UKY557" s="156"/>
      <c r="UKZ557" s="156"/>
      <c r="ULA557" s="156"/>
      <c r="ULB557" s="156"/>
      <c r="ULC557" s="156"/>
      <c r="ULD557" s="156"/>
      <c r="ULE557" s="156"/>
      <c r="ULF557" s="156"/>
      <c r="ULG557" s="156"/>
      <c r="ULH557" s="156"/>
      <c r="ULI557" s="156"/>
      <c r="ULJ557" s="156"/>
      <c r="ULK557" s="156"/>
      <c r="ULL557" s="156"/>
      <c r="ULM557" s="156"/>
      <c r="ULN557" s="156"/>
      <c r="ULO557" s="156"/>
      <c r="ULP557" s="156"/>
      <c r="ULQ557" s="156"/>
      <c r="ULR557" s="156"/>
      <c r="ULS557" s="156"/>
      <c r="ULT557" s="156"/>
      <c r="ULU557" s="156"/>
      <c r="ULV557" s="156"/>
      <c r="ULW557" s="156"/>
      <c r="ULX557" s="156"/>
      <c r="ULY557" s="156"/>
      <c r="ULZ557" s="156"/>
      <c r="UMA557" s="156"/>
      <c r="UMB557" s="156"/>
      <c r="UMC557" s="156"/>
      <c r="UMD557" s="156"/>
      <c r="UME557" s="156"/>
      <c r="UMF557" s="156"/>
      <c r="UMG557" s="156"/>
      <c r="UMH557" s="156"/>
      <c r="UMI557" s="156"/>
      <c r="UMJ557" s="156"/>
      <c r="UMK557" s="156"/>
      <c r="UML557" s="156"/>
      <c r="UMM557" s="156"/>
      <c r="UMN557" s="156"/>
      <c r="UMO557" s="156"/>
      <c r="UMP557" s="156"/>
      <c r="UMQ557" s="156"/>
      <c r="UMR557" s="156"/>
      <c r="UMS557" s="156"/>
      <c r="UMT557" s="156"/>
      <c r="UMU557" s="156"/>
      <c r="UMV557" s="156"/>
      <c r="UMW557" s="156"/>
      <c r="UMX557" s="156"/>
      <c r="UMY557" s="156"/>
      <c r="UMZ557" s="156"/>
      <c r="UNA557" s="156"/>
      <c r="UNB557" s="156"/>
      <c r="UNC557" s="156"/>
      <c r="UND557" s="156"/>
      <c r="UNE557" s="156"/>
      <c r="UNF557" s="156"/>
      <c r="UNG557" s="156"/>
      <c r="UNH557" s="156"/>
      <c r="UNI557" s="156"/>
      <c r="UNJ557" s="156"/>
      <c r="UNK557" s="156"/>
      <c r="UNL557" s="156"/>
      <c r="UNM557" s="156"/>
      <c r="UNN557" s="156"/>
      <c r="UNO557" s="156"/>
      <c r="UNP557" s="156"/>
      <c r="UNQ557" s="156"/>
      <c r="UNR557" s="156"/>
      <c r="UNS557" s="156"/>
      <c r="UNT557" s="156"/>
      <c r="UNU557" s="156"/>
      <c r="UNV557" s="156"/>
      <c r="UNW557" s="156"/>
      <c r="UNX557" s="156"/>
      <c r="UNY557" s="156"/>
      <c r="UNZ557" s="156"/>
      <c r="UOA557" s="156"/>
      <c r="UOB557" s="156"/>
      <c r="UOC557" s="156"/>
      <c r="UOD557" s="156"/>
      <c r="UOE557" s="156"/>
      <c r="UOF557" s="156"/>
      <c r="UOG557" s="156"/>
      <c r="UOH557" s="156"/>
      <c r="UOI557" s="156"/>
      <c r="UOJ557" s="156"/>
      <c r="UOK557" s="156"/>
      <c r="UOL557" s="156"/>
      <c r="UOM557" s="156"/>
      <c r="UON557" s="156"/>
      <c r="UOO557" s="156"/>
      <c r="UOP557" s="156"/>
      <c r="UOQ557" s="156"/>
      <c r="UOR557" s="156"/>
      <c r="UOS557" s="156"/>
      <c r="UOT557" s="156"/>
      <c r="UOU557" s="156"/>
      <c r="UOV557" s="156"/>
      <c r="UOW557" s="156"/>
      <c r="UOX557" s="156"/>
      <c r="UOY557" s="156"/>
      <c r="UOZ557" s="156"/>
      <c r="UPA557" s="156"/>
      <c r="UPB557" s="156"/>
      <c r="UPC557" s="156"/>
      <c r="UPD557" s="156"/>
      <c r="UPE557" s="156"/>
      <c r="UPF557" s="156"/>
      <c r="UPG557" s="156"/>
      <c r="UPH557" s="156"/>
      <c r="UPI557" s="156"/>
      <c r="UPJ557" s="156"/>
      <c r="UPK557" s="156"/>
      <c r="UPL557" s="156"/>
      <c r="UPM557" s="156"/>
      <c r="UPN557" s="156"/>
      <c r="UPO557" s="156"/>
      <c r="UPP557" s="156"/>
      <c r="UPQ557" s="156"/>
      <c r="UPR557" s="156"/>
      <c r="UPS557" s="156"/>
      <c r="UPT557" s="156"/>
      <c r="UPU557" s="156"/>
      <c r="UPV557" s="156"/>
      <c r="UPW557" s="156"/>
      <c r="UPX557" s="156"/>
      <c r="UPY557" s="156"/>
      <c r="UPZ557" s="156"/>
      <c r="UQA557" s="156"/>
      <c r="UQB557" s="156"/>
      <c r="UQC557" s="156"/>
      <c r="UQD557" s="156"/>
      <c r="UQE557" s="156"/>
      <c r="UQF557" s="156"/>
      <c r="UQG557" s="156"/>
      <c r="UQH557" s="156"/>
      <c r="UQI557" s="156"/>
      <c r="UQJ557" s="156"/>
      <c r="UQK557" s="156"/>
      <c r="UQL557" s="156"/>
      <c r="UQM557" s="156"/>
      <c r="UQN557" s="156"/>
      <c r="UQO557" s="156"/>
      <c r="UQP557" s="156"/>
      <c r="UQQ557" s="156"/>
      <c r="UQR557" s="156"/>
      <c r="UQS557" s="156"/>
      <c r="UQT557" s="156"/>
      <c r="UQU557" s="156"/>
      <c r="UQV557" s="156"/>
      <c r="UQW557" s="156"/>
      <c r="UQX557" s="156"/>
      <c r="UQY557" s="156"/>
      <c r="UQZ557" s="156"/>
      <c r="URA557" s="156"/>
      <c r="URB557" s="156"/>
      <c r="URC557" s="156"/>
      <c r="URD557" s="156"/>
      <c r="URE557" s="156"/>
      <c r="URF557" s="156"/>
      <c r="URG557" s="156"/>
      <c r="URH557" s="156"/>
      <c r="URI557" s="156"/>
      <c r="URJ557" s="156"/>
      <c r="URK557" s="156"/>
      <c r="URL557" s="156"/>
      <c r="URM557" s="156"/>
      <c r="URN557" s="156"/>
      <c r="URO557" s="156"/>
      <c r="URP557" s="156"/>
      <c r="URQ557" s="156"/>
      <c r="URR557" s="156"/>
      <c r="URS557" s="156"/>
      <c r="URT557" s="156"/>
      <c r="URU557" s="156"/>
      <c r="URV557" s="156"/>
      <c r="URW557" s="156"/>
      <c r="URX557" s="156"/>
      <c r="URY557" s="156"/>
      <c r="URZ557" s="156"/>
      <c r="USA557" s="156"/>
      <c r="USB557" s="156"/>
      <c r="USC557" s="156"/>
      <c r="USD557" s="156"/>
      <c r="USE557" s="156"/>
      <c r="USF557" s="156"/>
      <c r="USG557" s="156"/>
      <c r="USH557" s="156"/>
      <c r="USI557" s="156"/>
      <c r="USJ557" s="156"/>
      <c r="USK557" s="156"/>
      <c r="USL557" s="156"/>
      <c r="USM557" s="156"/>
      <c r="USN557" s="156"/>
      <c r="USO557" s="156"/>
      <c r="USP557" s="156"/>
      <c r="USQ557" s="156"/>
      <c r="USR557" s="156"/>
      <c r="USS557" s="156"/>
      <c r="UST557" s="156"/>
      <c r="USU557" s="156"/>
      <c r="USV557" s="156"/>
      <c r="USW557" s="156"/>
      <c r="USX557" s="156"/>
      <c r="USY557" s="156"/>
      <c r="USZ557" s="156"/>
      <c r="UTA557" s="156"/>
      <c r="UTB557" s="156"/>
      <c r="UTC557" s="156"/>
      <c r="UTD557" s="156"/>
      <c r="UTE557" s="156"/>
      <c r="UTF557" s="156"/>
      <c r="UTG557" s="156"/>
      <c r="UTH557" s="156"/>
      <c r="UTI557" s="156"/>
      <c r="UTJ557" s="156"/>
      <c r="UTK557" s="156"/>
      <c r="UTL557" s="156"/>
      <c r="UTM557" s="156"/>
      <c r="UTN557" s="156"/>
      <c r="UTO557" s="156"/>
      <c r="UTP557" s="156"/>
      <c r="UTQ557" s="156"/>
      <c r="UTR557" s="156"/>
      <c r="UTS557" s="156"/>
      <c r="UTT557" s="156"/>
      <c r="UTU557" s="156"/>
      <c r="UTV557" s="156"/>
      <c r="UTW557" s="156"/>
      <c r="UTX557" s="156"/>
      <c r="UTY557" s="156"/>
      <c r="UTZ557" s="156"/>
      <c r="UUA557" s="156"/>
      <c r="UUB557" s="156"/>
      <c r="UUC557" s="156"/>
      <c r="UUD557" s="156"/>
      <c r="UUE557" s="156"/>
      <c r="UUF557" s="156"/>
      <c r="UUG557" s="156"/>
      <c r="UUH557" s="156"/>
      <c r="UUI557" s="156"/>
      <c r="UUJ557" s="156"/>
      <c r="UUK557" s="156"/>
      <c r="UUL557" s="156"/>
      <c r="UUM557" s="156"/>
      <c r="UUN557" s="156"/>
      <c r="UUO557" s="156"/>
      <c r="UUP557" s="156"/>
      <c r="UUQ557" s="156"/>
      <c r="UUR557" s="156"/>
      <c r="UUS557" s="156"/>
      <c r="UUT557" s="156"/>
      <c r="UUU557" s="156"/>
      <c r="UUV557" s="156"/>
      <c r="UUW557" s="156"/>
      <c r="UUX557" s="156"/>
      <c r="UUY557" s="156"/>
      <c r="UUZ557" s="156"/>
      <c r="UVA557" s="156"/>
      <c r="UVB557" s="156"/>
      <c r="UVC557" s="156"/>
      <c r="UVD557" s="156"/>
      <c r="UVE557" s="156"/>
      <c r="UVF557" s="156"/>
      <c r="UVG557" s="156"/>
      <c r="UVH557" s="156"/>
      <c r="UVI557" s="156"/>
      <c r="UVJ557" s="156"/>
      <c r="UVK557" s="156"/>
      <c r="UVL557" s="156"/>
      <c r="UVM557" s="156"/>
      <c r="UVN557" s="156"/>
      <c r="UVO557" s="156"/>
      <c r="UVP557" s="156"/>
      <c r="UVQ557" s="156"/>
      <c r="UVR557" s="156"/>
      <c r="UVS557" s="156"/>
      <c r="UVT557" s="156"/>
      <c r="UVU557" s="156"/>
      <c r="UVV557" s="156"/>
      <c r="UVW557" s="156"/>
      <c r="UVX557" s="156"/>
      <c r="UVY557" s="156"/>
      <c r="UVZ557" s="156"/>
      <c r="UWA557" s="156"/>
      <c r="UWB557" s="156"/>
      <c r="UWC557" s="156"/>
      <c r="UWD557" s="156"/>
      <c r="UWE557" s="156"/>
      <c r="UWF557" s="156"/>
      <c r="UWG557" s="156"/>
      <c r="UWH557" s="156"/>
      <c r="UWI557" s="156"/>
      <c r="UWJ557" s="156"/>
      <c r="UWK557" s="156"/>
      <c r="UWL557" s="156"/>
      <c r="UWM557" s="156"/>
      <c r="UWN557" s="156"/>
      <c r="UWO557" s="156"/>
      <c r="UWP557" s="156"/>
      <c r="UWQ557" s="156"/>
      <c r="UWR557" s="156"/>
      <c r="UWS557" s="156"/>
      <c r="UWT557" s="156"/>
      <c r="UWU557" s="156"/>
      <c r="UWV557" s="156"/>
      <c r="UWW557" s="156"/>
      <c r="UWX557" s="156"/>
      <c r="UWY557" s="156"/>
      <c r="UWZ557" s="156"/>
      <c r="UXA557" s="156"/>
      <c r="UXB557" s="156"/>
      <c r="UXC557" s="156"/>
      <c r="UXD557" s="156"/>
      <c r="UXE557" s="156"/>
      <c r="UXF557" s="156"/>
      <c r="UXG557" s="156"/>
      <c r="UXH557" s="156"/>
      <c r="UXI557" s="156"/>
      <c r="UXJ557" s="156"/>
      <c r="UXK557" s="156"/>
      <c r="UXL557" s="156"/>
      <c r="UXM557" s="156"/>
      <c r="UXN557" s="156"/>
      <c r="UXO557" s="156"/>
      <c r="UXP557" s="156"/>
      <c r="UXQ557" s="156"/>
      <c r="UXR557" s="156"/>
      <c r="UXS557" s="156"/>
      <c r="UXT557" s="156"/>
      <c r="UXU557" s="156"/>
      <c r="UXV557" s="156"/>
      <c r="UXW557" s="156"/>
      <c r="UXX557" s="156"/>
      <c r="UXY557" s="156"/>
      <c r="UXZ557" s="156"/>
      <c r="UYA557" s="156"/>
      <c r="UYB557" s="156"/>
      <c r="UYC557" s="156"/>
      <c r="UYD557" s="156"/>
      <c r="UYE557" s="156"/>
      <c r="UYF557" s="156"/>
      <c r="UYG557" s="156"/>
      <c r="UYH557" s="156"/>
      <c r="UYI557" s="156"/>
      <c r="UYJ557" s="156"/>
      <c r="UYK557" s="156"/>
      <c r="UYL557" s="156"/>
      <c r="UYM557" s="156"/>
      <c r="UYN557" s="156"/>
      <c r="UYO557" s="156"/>
      <c r="UYP557" s="156"/>
      <c r="UYQ557" s="156"/>
      <c r="UYR557" s="156"/>
      <c r="UYS557" s="156"/>
      <c r="UYT557" s="156"/>
      <c r="UYU557" s="156"/>
      <c r="UYV557" s="156"/>
      <c r="UYW557" s="156"/>
      <c r="UYX557" s="156"/>
      <c r="UYY557" s="156"/>
      <c r="UYZ557" s="156"/>
      <c r="UZA557" s="156"/>
      <c r="UZB557" s="156"/>
      <c r="UZC557" s="156"/>
      <c r="UZD557" s="156"/>
      <c r="UZE557" s="156"/>
      <c r="UZF557" s="156"/>
      <c r="UZG557" s="156"/>
      <c r="UZH557" s="156"/>
      <c r="UZI557" s="156"/>
      <c r="UZJ557" s="156"/>
      <c r="UZK557" s="156"/>
      <c r="UZL557" s="156"/>
      <c r="UZM557" s="156"/>
      <c r="UZN557" s="156"/>
      <c r="UZO557" s="156"/>
      <c r="UZP557" s="156"/>
      <c r="UZQ557" s="156"/>
      <c r="UZR557" s="156"/>
      <c r="UZS557" s="156"/>
      <c r="UZT557" s="156"/>
      <c r="UZU557" s="156"/>
      <c r="UZV557" s="156"/>
      <c r="UZW557" s="156"/>
      <c r="UZX557" s="156"/>
      <c r="UZY557" s="156"/>
      <c r="UZZ557" s="156"/>
      <c r="VAA557" s="156"/>
      <c r="VAB557" s="156"/>
      <c r="VAC557" s="156"/>
      <c r="VAD557" s="156"/>
      <c r="VAE557" s="156"/>
      <c r="VAF557" s="156"/>
      <c r="VAG557" s="156"/>
      <c r="VAH557" s="156"/>
      <c r="VAI557" s="156"/>
      <c r="VAJ557" s="156"/>
      <c r="VAK557" s="156"/>
      <c r="VAL557" s="156"/>
      <c r="VAM557" s="156"/>
      <c r="VAN557" s="156"/>
      <c r="VAO557" s="156"/>
      <c r="VAP557" s="156"/>
      <c r="VAQ557" s="156"/>
      <c r="VAR557" s="156"/>
      <c r="VAS557" s="156"/>
      <c r="VAT557" s="156"/>
      <c r="VAU557" s="156"/>
      <c r="VAV557" s="156"/>
      <c r="VAW557" s="156"/>
      <c r="VAX557" s="156"/>
      <c r="VAY557" s="156"/>
      <c r="VAZ557" s="156"/>
      <c r="VBA557" s="156"/>
      <c r="VBB557" s="156"/>
      <c r="VBC557" s="156"/>
      <c r="VBD557" s="156"/>
      <c r="VBE557" s="156"/>
      <c r="VBF557" s="156"/>
      <c r="VBG557" s="156"/>
      <c r="VBH557" s="156"/>
      <c r="VBI557" s="156"/>
      <c r="VBJ557" s="156"/>
      <c r="VBK557" s="156"/>
      <c r="VBL557" s="156"/>
      <c r="VBM557" s="156"/>
      <c r="VBN557" s="156"/>
      <c r="VBO557" s="156"/>
      <c r="VBP557" s="156"/>
      <c r="VBQ557" s="156"/>
      <c r="VBR557" s="156"/>
      <c r="VBS557" s="156"/>
      <c r="VBT557" s="156"/>
      <c r="VBU557" s="156"/>
      <c r="VBV557" s="156"/>
      <c r="VBW557" s="156"/>
      <c r="VBX557" s="156"/>
      <c r="VBY557" s="156"/>
      <c r="VBZ557" s="156"/>
      <c r="VCA557" s="156"/>
      <c r="VCB557" s="156"/>
      <c r="VCC557" s="156"/>
      <c r="VCD557" s="156"/>
      <c r="VCE557" s="156"/>
      <c r="VCF557" s="156"/>
      <c r="VCG557" s="156"/>
      <c r="VCH557" s="156"/>
      <c r="VCI557" s="156"/>
      <c r="VCJ557" s="156"/>
      <c r="VCK557" s="156"/>
      <c r="VCL557" s="156"/>
      <c r="VCM557" s="156"/>
      <c r="VCN557" s="156"/>
      <c r="VCO557" s="156"/>
      <c r="VCP557" s="156"/>
      <c r="VCQ557" s="156"/>
      <c r="VCR557" s="156"/>
      <c r="VCS557" s="156"/>
      <c r="VCT557" s="156"/>
      <c r="VCU557" s="156"/>
      <c r="VCV557" s="156"/>
      <c r="VCW557" s="156"/>
      <c r="VCX557" s="156"/>
      <c r="VCY557" s="156"/>
      <c r="VCZ557" s="156"/>
      <c r="VDA557" s="156"/>
      <c r="VDB557" s="156"/>
      <c r="VDC557" s="156"/>
      <c r="VDD557" s="156"/>
      <c r="VDE557" s="156"/>
      <c r="VDF557" s="156"/>
      <c r="VDG557" s="156"/>
      <c r="VDH557" s="156"/>
      <c r="VDI557" s="156"/>
      <c r="VDJ557" s="156"/>
      <c r="VDK557" s="156"/>
      <c r="VDL557" s="156"/>
      <c r="VDM557" s="156"/>
      <c r="VDN557" s="156"/>
      <c r="VDO557" s="156"/>
      <c r="VDP557" s="156"/>
      <c r="VDQ557" s="156"/>
      <c r="VDR557" s="156"/>
      <c r="VDS557" s="156"/>
      <c r="VDT557" s="156"/>
      <c r="VDU557" s="156"/>
      <c r="VDV557" s="156"/>
      <c r="VDW557" s="156"/>
      <c r="VDX557" s="156"/>
      <c r="VDY557" s="156"/>
      <c r="VDZ557" s="156"/>
      <c r="VEA557" s="156"/>
      <c r="VEB557" s="156"/>
      <c r="VEC557" s="156"/>
      <c r="VED557" s="156"/>
      <c r="VEE557" s="156"/>
      <c r="VEF557" s="156"/>
      <c r="VEG557" s="156"/>
      <c r="VEH557" s="156"/>
      <c r="VEI557" s="156"/>
      <c r="VEJ557" s="156"/>
      <c r="VEK557" s="156"/>
      <c r="VEL557" s="156"/>
      <c r="VEM557" s="156"/>
      <c r="VEN557" s="156"/>
      <c r="VEO557" s="156"/>
      <c r="VEP557" s="156"/>
      <c r="VEQ557" s="156"/>
      <c r="VER557" s="156"/>
      <c r="VES557" s="156"/>
      <c r="VET557" s="156"/>
      <c r="VEU557" s="156"/>
      <c r="VEV557" s="156"/>
      <c r="VEW557" s="156"/>
      <c r="VEX557" s="156"/>
      <c r="VEY557" s="156"/>
      <c r="VEZ557" s="156"/>
      <c r="VFA557" s="156"/>
      <c r="VFB557" s="156"/>
      <c r="VFC557" s="156"/>
      <c r="VFD557" s="156"/>
      <c r="VFE557" s="156"/>
      <c r="VFF557" s="156"/>
      <c r="VFG557" s="156"/>
      <c r="VFH557" s="156"/>
      <c r="VFI557" s="156"/>
      <c r="VFJ557" s="156"/>
      <c r="VFK557" s="156"/>
      <c r="VFL557" s="156"/>
      <c r="VFM557" s="156"/>
      <c r="VFN557" s="156"/>
      <c r="VFO557" s="156"/>
      <c r="VFP557" s="156"/>
      <c r="VFQ557" s="156"/>
      <c r="VFR557" s="156"/>
      <c r="VFS557" s="156"/>
      <c r="VFT557" s="156"/>
      <c r="VFU557" s="156"/>
      <c r="VFV557" s="156"/>
      <c r="VFW557" s="156"/>
      <c r="VFX557" s="156"/>
      <c r="VFY557" s="156"/>
      <c r="VFZ557" s="156"/>
      <c r="VGA557" s="156"/>
      <c r="VGB557" s="156"/>
      <c r="VGC557" s="156"/>
      <c r="VGD557" s="156"/>
      <c r="VGE557" s="156"/>
      <c r="VGF557" s="156"/>
      <c r="VGG557" s="156"/>
      <c r="VGH557" s="156"/>
      <c r="VGI557" s="156"/>
      <c r="VGJ557" s="156"/>
      <c r="VGK557" s="156"/>
      <c r="VGL557" s="156"/>
      <c r="VGM557" s="156"/>
      <c r="VGN557" s="156"/>
      <c r="VGO557" s="156"/>
      <c r="VGP557" s="156"/>
      <c r="VGQ557" s="156"/>
      <c r="VGR557" s="156"/>
      <c r="VGS557" s="156"/>
      <c r="VGT557" s="156"/>
      <c r="VGU557" s="156"/>
      <c r="VGV557" s="156"/>
      <c r="VGW557" s="156"/>
      <c r="VGX557" s="156"/>
      <c r="VGY557" s="156"/>
      <c r="VGZ557" s="156"/>
      <c r="VHA557" s="156"/>
      <c r="VHB557" s="156"/>
      <c r="VHC557" s="156"/>
      <c r="VHD557" s="156"/>
      <c r="VHE557" s="156"/>
      <c r="VHF557" s="156"/>
      <c r="VHG557" s="156"/>
      <c r="VHH557" s="156"/>
      <c r="VHI557" s="156"/>
      <c r="VHJ557" s="156"/>
      <c r="VHK557" s="156"/>
      <c r="VHL557" s="156"/>
      <c r="VHM557" s="156"/>
      <c r="VHN557" s="156"/>
      <c r="VHO557" s="156"/>
      <c r="VHP557" s="156"/>
      <c r="VHQ557" s="156"/>
      <c r="VHR557" s="156"/>
      <c r="VHS557" s="156"/>
      <c r="VHT557" s="156"/>
      <c r="VHU557" s="156"/>
      <c r="VHV557" s="156"/>
      <c r="VHW557" s="156"/>
      <c r="VHX557" s="156"/>
      <c r="VHY557" s="156"/>
      <c r="VHZ557" s="156"/>
      <c r="VIA557" s="156"/>
      <c r="VIB557" s="156"/>
      <c r="VIC557" s="156"/>
      <c r="VID557" s="156"/>
      <c r="VIE557" s="156"/>
      <c r="VIF557" s="156"/>
      <c r="VIG557" s="156"/>
      <c r="VIH557" s="156"/>
      <c r="VII557" s="156"/>
      <c r="VIJ557" s="156"/>
      <c r="VIK557" s="156"/>
      <c r="VIL557" s="156"/>
      <c r="VIM557" s="156"/>
      <c r="VIN557" s="156"/>
      <c r="VIO557" s="156"/>
      <c r="VIP557" s="156"/>
      <c r="VIQ557" s="156"/>
      <c r="VIR557" s="156"/>
      <c r="VIS557" s="156"/>
      <c r="VIT557" s="156"/>
      <c r="VIU557" s="156"/>
      <c r="VIV557" s="156"/>
      <c r="VIW557" s="156"/>
      <c r="VIX557" s="156"/>
      <c r="VIY557" s="156"/>
      <c r="VIZ557" s="156"/>
      <c r="VJA557" s="156"/>
      <c r="VJB557" s="156"/>
      <c r="VJC557" s="156"/>
      <c r="VJD557" s="156"/>
      <c r="VJE557" s="156"/>
      <c r="VJF557" s="156"/>
      <c r="VJG557" s="156"/>
      <c r="VJH557" s="156"/>
      <c r="VJI557" s="156"/>
      <c r="VJJ557" s="156"/>
      <c r="VJK557" s="156"/>
      <c r="VJL557" s="156"/>
      <c r="VJM557" s="156"/>
      <c r="VJN557" s="156"/>
      <c r="VJO557" s="156"/>
      <c r="VJP557" s="156"/>
      <c r="VJQ557" s="156"/>
      <c r="VJR557" s="156"/>
      <c r="VJS557" s="156"/>
      <c r="VJT557" s="156"/>
      <c r="VJU557" s="156"/>
      <c r="VJV557" s="156"/>
      <c r="VJW557" s="156"/>
      <c r="VJX557" s="156"/>
      <c r="VJY557" s="156"/>
      <c r="VJZ557" s="156"/>
      <c r="VKA557" s="156"/>
      <c r="VKB557" s="156"/>
      <c r="VKC557" s="156"/>
      <c r="VKD557" s="156"/>
      <c r="VKE557" s="156"/>
      <c r="VKF557" s="156"/>
      <c r="VKG557" s="156"/>
      <c r="VKH557" s="156"/>
      <c r="VKI557" s="156"/>
      <c r="VKJ557" s="156"/>
      <c r="VKK557" s="156"/>
      <c r="VKL557" s="156"/>
      <c r="VKM557" s="156"/>
      <c r="VKN557" s="156"/>
      <c r="VKO557" s="156"/>
      <c r="VKP557" s="156"/>
      <c r="VKQ557" s="156"/>
      <c r="VKR557" s="156"/>
      <c r="VKS557" s="156"/>
      <c r="VKT557" s="156"/>
      <c r="VKU557" s="156"/>
      <c r="VKV557" s="156"/>
      <c r="VKW557" s="156"/>
      <c r="VKX557" s="156"/>
      <c r="VKY557" s="156"/>
      <c r="VKZ557" s="156"/>
      <c r="VLA557" s="156"/>
      <c r="VLB557" s="156"/>
      <c r="VLC557" s="156"/>
      <c r="VLD557" s="156"/>
      <c r="VLE557" s="156"/>
      <c r="VLF557" s="156"/>
      <c r="VLG557" s="156"/>
      <c r="VLH557" s="156"/>
      <c r="VLI557" s="156"/>
      <c r="VLJ557" s="156"/>
      <c r="VLK557" s="156"/>
      <c r="VLL557" s="156"/>
      <c r="VLM557" s="156"/>
      <c r="VLN557" s="156"/>
      <c r="VLO557" s="156"/>
      <c r="VLP557" s="156"/>
      <c r="VLQ557" s="156"/>
      <c r="VLR557" s="156"/>
      <c r="VLS557" s="156"/>
      <c r="VLT557" s="156"/>
      <c r="VLU557" s="156"/>
      <c r="VLV557" s="156"/>
      <c r="VLW557" s="156"/>
      <c r="VLX557" s="156"/>
      <c r="VLY557" s="156"/>
      <c r="VLZ557" s="156"/>
      <c r="VMA557" s="156"/>
      <c r="VMB557" s="156"/>
      <c r="VMC557" s="156"/>
      <c r="VMD557" s="156"/>
      <c r="VME557" s="156"/>
      <c r="VMF557" s="156"/>
      <c r="VMG557" s="156"/>
      <c r="VMH557" s="156"/>
      <c r="VMI557" s="156"/>
      <c r="VMJ557" s="156"/>
      <c r="VMK557" s="156"/>
      <c r="VML557" s="156"/>
      <c r="VMM557" s="156"/>
      <c r="VMN557" s="156"/>
      <c r="VMO557" s="156"/>
      <c r="VMP557" s="156"/>
      <c r="VMQ557" s="156"/>
      <c r="VMR557" s="156"/>
      <c r="VMS557" s="156"/>
      <c r="VMT557" s="156"/>
      <c r="VMU557" s="156"/>
      <c r="VMV557" s="156"/>
      <c r="VMW557" s="156"/>
      <c r="VMX557" s="156"/>
      <c r="VMY557" s="156"/>
      <c r="VMZ557" s="156"/>
      <c r="VNA557" s="156"/>
      <c r="VNB557" s="156"/>
      <c r="VNC557" s="156"/>
      <c r="VND557" s="156"/>
      <c r="VNE557" s="156"/>
      <c r="VNF557" s="156"/>
      <c r="VNG557" s="156"/>
      <c r="VNH557" s="156"/>
      <c r="VNI557" s="156"/>
      <c r="VNJ557" s="156"/>
      <c r="VNK557" s="156"/>
      <c r="VNL557" s="156"/>
      <c r="VNM557" s="156"/>
      <c r="VNN557" s="156"/>
      <c r="VNO557" s="156"/>
      <c r="VNP557" s="156"/>
      <c r="VNQ557" s="156"/>
      <c r="VNR557" s="156"/>
      <c r="VNS557" s="156"/>
      <c r="VNT557" s="156"/>
      <c r="VNU557" s="156"/>
      <c r="VNV557" s="156"/>
      <c r="VNW557" s="156"/>
      <c r="VNX557" s="156"/>
      <c r="VNY557" s="156"/>
      <c r="VNZ557" s="156"/>
      <c r="VOA557" s="156"/>
      <c r="VOB557" s="156"/>
      <c r="VOC557" s="156"/>
      <c r="VOD557" s="156"/>
      <c r="VOE557" s="156"/>
      <c r="VOF557" s="156"/>
      <c r="VOG557" s="156"/>
      <c r="VOH557" s="156"/>
      <c r="VOI557" s="156"/>
      <c r="VOJ557" s="156"/>
      <c r="VOK557" s="156"/>
      <c r="VOL557" s="156"/>
      <c r="VOM557" s="156"/>
      <c r="VON557" s="156"/>
      <c r="VOO557" s="156"/>
      <c r="VOP557" s="156"/>
      <c r="VOQ557" s="156"/>
      <c r="VOR557" s="156"/>
      <c r="VOS557" s="156"/>
      <c r="VOT557" s="156"/>
      <c r="VOU557" s="156"/>
      <c r="VOV557" s="156"/>
      <c r="VOW557" s="156"/>
      <c r="VOX557" s="156"/>
      <c r="VOY557" s="156"/>
      <c r="VOZ557" s="156"/>
      <c r="VPA557" s="156"/>
      <c r="VPB557" s="156"/>
      <c r="VPC557" s="156"/>
      <c r="VPD557" s="156"/>
      <c r="VPE557" s="156"/>
      <c r="VPF557" s="156"/>
      <c r="VPG557" s="156"/>
      <c r="VPH557" s="156"/>
      <c r="VPI557" s="156"/>
      <c r="VPJ557" s="156"/>
      <c r="VPK557" s="156"/>
      <c r="VPL557" s="156"/>
      <c r="VPM557" s="156"/>
      <c r="VPN557" s="156"/>
      <c r="VPO557" s="156"/>
      <c r="VPP557" s="156"/>
      <c r="VPQ557" s="156"/>
      <c r="VPR557" s="156"/>
      <c r="VPS557" s="156"/>
      <c r="VPT557" s="156"/>
      <c r="VPU557" s="156"/>
      <c r="VPV557" s="156"/>
      <c r="VPW557" s="156"/>
      <c r="VPX557" s="156"/>
      <c r="VPY557" s="156"/>
      <c r="VPZ557" s="156"/>
      <c r="VQA557" s="156"/>
      <c r="VQB557" s="156"/>
      <c r="VQC557" s="156"/>
      <c r="VQD557" s="156"/>
      <c r="VQE557" s="156"/>
      <c r="VQF557" s="156"/>
      <c r="VQG557" s="156"/>
      <c r="VQH557" s="156"/>
      <c r="VQI557" s="156"/>
      <c r="VQJ557" s="156"/>
      <c r="VQK557" s="156"/>
      <c r="VQL557" s="156"/>
      <c r="VQM557" s="156"/>
      <c r="VQN557" s="156"/>
      <c r="VQO557" s="156"/>
      <c r="VQP557" s="156"/>
      <c r="VQQ557" s="156"/>
      <c r="VQR557" s="156"/>
      <c r="VQS557" s="156"/>
      <c r="VQT557" s="156"/>
      <c r="VQU557" s="156"/>
      <c r="VQV557" s="156"/>
      <c r="VQW557" s="156"/>
      <c r="VQX557" s="156"/>
      <c r="VQY557" s="156"/>
      <c r="VQZ557" s="156"/>
      <c r="VRA557" s="156"/>
      <c r="VRB557" s="156"/>
      <c r="VRC557" s="156"/>
      <c r="VRD557" s="156"/>
      <c r="VRE557" s="156"/>
      <c r="VRF557" s="156"/>
      <c r="VRG557" s="156"/>
      <c r="VRH557" s="156"/>
      <c r="VRI557" s="156"/>
      <c r="VRJ557" s="156"/>
      <c r="VRK557" s="156"/>
      <c r="VRL557" s="156"/>
      <c r="VRM557" s="156"/>
      <c r="VRN557" s="156"/>
      <c r="VRO557" s="156"/>
      <c r="VRP557" s="156"/>
      <c r="VRQ557" s="156"/>
      <c r="VRR557" s="156"/>
      <c r="VRS557" s="156"/>
      <c r="VRT557" s="156"/>
      <c r="VRU557" s="156"/>
      <c r="VRV557" s="156"/>
      <c r="VRW557" s="156"/>
      <c r="VRX557" s="156"/>
      <c r="VRY557" s="156"/>
      <c r="VRZ557" s="156"/>
      <c r="VSA557" s="156"/>
      <c r="VSB557" s="156"/>
      <c r="VSC557" s="156"/>
      <c r="VSD557" s="156"/>
      <c r="VSE557" s="156"/>
      <c r="VSF557" s="156"/>
      <c r="VSG557" s="156"/>
      <c r="VSH557" s="156"/>
      <c r="VSI557" s="156"/>
      <c r="VSJ557" s="156"/>
      <c r="VSK557" s="156"/>
      <c r="VSL557" s="156"/>
      <c r="VSM557" s="156"/>
      <c r="VSN557" s="156"/>
      <c r="VSO557" s="156"/>
      <c r="VSP557" s="156"/>
      <c r="VSQ557" s="156"/>
      <c r="VSR557" s="156"/>
      <c r="VSS557" s="156"/>
      <c r="VST557" s="156"/>
      <c r="VSU557" s="156"/>
      <c r="VSV557" s="156"/>
      <c r="VSW557" s="156"/>
      <c r="VSX557" s="156"/>
      <c r="VSY557" s="156"/>
      <c r="VSZ557" s="156"/>
      <c r="VTA557" s="156"/>
      <c r="VTB557" s="156"/>
      <c r="VTC557" s="156"/>
      <c r="VTD557" s="156"/>
      <c r="VTE557" s="156"/>
      <c r="VTF557" s="156"/>
      <c r="VTG557" s="156"/>
      <c r="VTH557" s="156"/>
      <c r="VTI557" s="156"/>
      <c r="VTJ557" s="156"/>
      <c r="VTK557" s="156"/>
      <c r="VTL557" s="156"/>
      <c r="VTM557" s="156"/>
      <c r="VTN557" s="156"/>
      <c r="VTO557" s="156"/>
      <c r="VTP557" s="156"/>
      <c r="VTQ557" s="156"/>
      <c r="VTR557" s="156"/>
      <c r="VTS557" s="156"/>
      <c r="VTT557" s="156"/>
      <c r="VTU557" s="156"/>
      <c r="VTV557" s="156"/>
      <c r="VTW557" s="156"/>
      <c r="VTX557" s="156"/>
      <c r="VTY557" s="156"/>
      <c r="VTZ557" s="156"/>
      <c r="VUA557" s="156"/>
      <c r="VUB557" s="156"/>
      <c r="VUC557" s="156"/>
      <c r="VUD557" s="156"/>
      <c r="VUE557" s="156"/>
      <c r="VUF557" s="156"/>
      <c r="VUG557" s="156"/>
      <c r="VUH557" s="156"/>
      <c r="VUI557" s="156"/>
      <c r="VUJ557" s="156"/>
      <c r="VUK557" s="156"/>
      <c r="VUL557" s="156"/>
      <c r="VUM557" s="156"/>
      <c r="VUN557" s="156"/>
      <c r="VUO557" s="156"/>
      <c r="VUP557" s="156"/>
      <c r="VUQ557" s="156"/>
      <c r="VUR557" s="156"/>
      <c r="VUS557" s="156"/>
      <c r="VUT557" s="156"/>
      <c r="VUU557" s="156"/>
      <c r="VUV557" s="156"/>
      <c r="VUW557" s="156"/>
      <c r="VUX557" s="156"/>
      <c r="VUY557" s="156"/>
      <c r="VUZ557" s="156"/>
      <c r="VVA557" s="156"/>
      <c r="VVB557" s="156"/>
      <c r="VVC557" s="156"/>
      <c r="VVD557" s="156"/>
      <c r="VVE557" s="156"/>
      <c r="VVF557" s="156"/>
      <c r="VVG557" s="156"/>
      <c r="VVH557" s="156"/>
      <c r="VVI557" s="156"/>
      <c r="VVJ557" s="156"/>
      <c r="VVK557" s="156"/>
      <c r="VVL557" s="156"/>
      <c r="VVM557" s="156"/>
      <c r="VVN557" s="156"/>
      <c r="VVO557" s="156"/>
      <c r="VVP557" s="156"/>
      <c r="VVQ557" s="156"/>
      <c r="VVR557" s="156"/>
      <c r="VVS557" s="156"/>
      <c r="VVT557" s="156"/>
      <c r="VVU557" s="156"/>
      <c r="VVV557" s="156"/>
      <c r="VVW557" s="156"/>
      <c r="VVX557" s="156"/>
      <c r="VVY557" s="156"/>
      <c r="VVZ557" s="156"/>
      <c r="VWA557" s="156"/>
      <c r="VWB557" s="156"/>
      <c r="VWC557" s="156"/>
      <c r="VWD557" s="156"/>
      <c r="VWE557" s="156"/>
      <c r="VWF557" s="156"/>
      <c r="VWG557" s="156"/>
      <c r="VWH557" s="156"/>
      <c r="VWI557" s="156"/>
      <c r="VWJ557" s="156"/>
      <c r="VWK557" s="156"/>
      <c r="VWL557" s="156"/>
      <c r="VWM557" s="156"/>
      <c r="VWN557" s="156"/>
      <c r="VWO557" s="156"/>
      <c r="VWP557" s="156"/>
      <c r="VWQ557" s="156"/>
      <c r="VWR557" s="156"/>
      <c r="VWS557" s="156"/>
      <c r="VWT557" s="156"/>
      <c r="VWU557" s="156"/>
      <c r="VWV557" s="156"/>
      <c r="VWW557" s="156"/>
      <c r="VWX557" s="156"/>
      <c r="VWY557" s="156"/>
      <c r="VWZ557" s="156"/>
      <c r="VXA557" s="156"/>
      <c r="VXB557" s="156"/>
      <c r="VXC557" s="156"/>
      <c r="VXD557" s="156"/>
      <c r="VXE557" s="156"/>
      <c r="VXF557" s="156"/>
      <c r="VXG557" s="156"/>
      <c r="VXH557" s="156"/>
      <c r="VXI557" s="156"/>
      <c r="VXJ557" s="156"/>
      <c r="VXK557" s="156"/>
      <c r="VXL557" s="156"/>
      <c r="VXM557" s="156"/>
      <c r="VXN557" s="156"/>
      <c r="VXO557" s="156"/>
      <c r="VXP557" s="156"/>
      <c r="VXQ557" s="156"/>
      <c r="VXR557" s="156"/>
      <c r="VXS557" s="156"/>
      <c r="VXT557" s="156"/>
      <c r="VXU557" s="156"/>
      <c r="VXV557" s="156"/>
      <c r="VXW557" s="156"/>
      <c r="VXX557" s="156"/>
      <c r="VXY557" s="156"/>
      <c r="VXZ557" s="156"/>
      <c r="VYA557" s="156"/>
      <c r="VYB557" s="156"/>
      <c r="VYC557" s="156"/>
      <c r="VYD557" s="156"/>
      <c r="VYE557" s="156"/>
      <c r="VYF557" s="156"/>
      <c r="VYG557" s="156"/>
      <c r="VYH557" s="156"/>
      <c r="VYI557" s="156"/>
      <c r="VYJ557" s="156"/>
      <c r="VYK557" s="156"/>
      <c r="VYL557" s="156"/>
      <c r="VYM557" s="156"/>
      <c r="VYN557" s="156"/>
      <c r="VYO557" s="156"/>
      <c r="VYP557" s="156"/>
      <c r="VYQ557" s="156"/>
      <c r="VYR557" s="156"/>
      <c r="VYS557" s="156"/>
      <c r="VYT557" s="156"/>
      <c r="VYU557" s="156"/>
      <c r="VYV557" s="156"/>
      <c r="VYW557" s="156"/>
      <c r="VYX557" s="156"/>
      <c r="VYY557" s="156"/>
      <c r="VYZ557" s="156"/>
      <c r="VZA557" s="156"/>
      <c r="VZB557" s="156"/>
      <c r="VZC557" s="156"/>
      <c r="VZD557" s="156"/>
      <c r="VZE557" s="156"/>
      <c r="VZF557" s="156"/>
      <c r="VZG557" s="156"/>
      <c r="VZH557" s="156"/>
      <c r="VZI557" s="156"/>
      <c r="VZJ557" s="156"/>
      <c r="VZK557" s="156"/>
      <c r="VZL557" s="156"/>
      <c r="VZM557" s="156"/>
      <c r="VZN557" s="156"/>
      <c r="VZO557" s="156"/>
      <c r="VZP557" s="156"/>
      <c r="VZQ557" s="156"/>
      <c r="VZR557" s="156"/>
      <c r="VZS557" s="156"/>
      <c r="VZT557" s="156"/>
      <c r="VZU557" s="156"/>
      <c r="VZV557" s="156"/>
      <c r="VZW557" s="156"/>
      <c r="VZX557" s="156"/>
      <c r="VZY557" s="156"/>
      <c r="VZZ557" s="156"/>
      <c r="WAA557" s="156"/>
      <c r="WAB557" s="156"/>
      <c r="WAC557" s="156"/>
      <c r="WAD557" s="156"/>
      <c r="WAE557" s="156"/>
      <c r="WAF557" s="156"/>
      <c r="WAG557" s="156"/>
      <c r="WAH557" s="156"/>
      <c r="WAI557" s="156"/>
      <c r="WAJ557" s="156"/>
      <c r="WAK557" s="156"/>
      <c r="WAL557" s="156"/>
      <c r="WAM557" s="156"/>
      <c r="WAN557" s="156"/>
      <c r="WAO557" s="156"/>
      <c r="WAP557" s="156"/>
      <c r="WAQ557" s="156"/>
      <c r="WAR557" s="156"/>
      <c r="WAS557" s="156"/>
      <c r="WAT557" s="156"/>
      <c r="WAU557" s="156"/>
      <c r="WAV557" s="156"/>
      <c r="WAW557" s="156"/>
      <c r="WAX557" s="156"/>
      <c r="WAY557" s="156"/>
      <c r="WAZ557" s="156"/>
      <c r="WBA557" s="156"/>
      <c r="WBB557" s="156"/>
      <c r="WBC557" s="156"/>
      <c r="WBD557" s="156"/>
      <c r="WBE557" s="156"/>
      <c r="WBF557" s="156"/>
      <c r="WBG557" s="156"/>
      <c r="WBH557" s="156"/>
      <c r="WBI557" s="156"/>
      <c r="WBJ557" s="156"/>
      <c r="WBK557" s="156"/>
      <c r="WBL557" s="156"/>
      <c r="WBM557" s="156"/>
      <c r="WBN557" s="156"/>
      <c r="WBO557" s="156"/>
      <c r="WBP557" s="156"/>
      <c r="WBQ557" s="156"/>
      <c r="WBR557" s="156"/>
      <c r="WBS557" s="156"/>
      <c r="WBT557" s="156"/>
      <c r="WBU557" s="156"/>
      <c r="WBV557" s="156"/>
      <c r="WBW557" s="156"/>
      <c r="WBX557" s="156"/>
      <c r="WBY557" s="156"/>
      <c r="WBZ557" s="156"/>
      <c r="WCA557" s="156"/>
      <c r="WCB557" s="156"/>
      <c r="WCC557" s="156"/>
      <c r="WCD557" s="156"/>
      <c r="WCE557" s="156"/>
      <c r="WCF557" s="156"/>
      <c r="WCG557" s="156"/>
      <c r="WCH557" s="156"/>
      <c r="WCI557" s="156"/>
      <c r="WCJ557" s="156"/>
      <c r="WCK557" s="156"/>
      <c r="WCL557" s="156"/>
      <c r="WCM557" s="156"/>
      <c r="WCN557" s="156"/>
      <c r="WCO557" s="156"/>
      <c r="WCP557" s="156"/>
      <c r="WCQ557" s="156"/>
      <c r="WCR557" s="156"/>
      <c r="WCS557" s="156"/>
      <c r="WCT557" s="156"/>
      <c r="WCU557" s="156"/>
      <c r="WCV557" s="156"/>
      <c r="WCW557" s="156"/>
      <c r="WCX557" s="156"/>
      <c r="WCY557" s="156"/>
      <c r="WCZ557" s="156"/>
      <c r="WDA557" s="156"/>
      <c r="WDB557" s="156"/>
      <c r="WDC557" s="156"/>
      <c r="WDD557" s="156"/>
      <c r="WDE557" s="156"/>
      <c r="WDF557" s="156"/>
      <c r="WDG557" s="156"/>
      <c r="WDH557" s="156"/>
      <c r="WDI557" s="156"/>
      <c r="WDJ557" s="156"/>
      <c r="WDK557" s="156"/>
      <c r="WDL557" s="156"/>
      <c r="WDM557" s="156"/>
      <c r="WDN557" s="156"/>
      <c r="WDO557" s="156"/>
      <c r="WDP557" s="156"/>
      <c r="WDQ557" s="156"/>
      <c r="WDR557" s="156"/>
      <c r="WDS557" s="156"/>
      <c r="WDT557" s="156"/>
      <c r="WDU557" s="156"/>
      <c r="WDV557" s="156"/>
      <c r="WDW557" s="156"/>
      <c r="WDX557" s="156"/>
      <c r="WDY557" s="156"/>
      <c r="WDZ557" s="156"/>
      <c r="WEA557" s="156"/>
      <c r="WEB557" s="156"/>
      <c r="WEC557" s="156"/>
      <c r="WED557" s="156"/>
      <c r="WEE557" s="156"/>
      <c r="WEF557" s="156"/>
      <c r="WEG557" s="156"/>
      <c r="WEH557" s="156"/>
      <c r="WEI557" s="156"/>
      <c r="WEJ557" s="156"/>
      <c r="WEK557" s="156"/>
      <c r="WEL557" s="156"/>
      <c r="WEM557" s="156"/>
      <c r="WEN557" s="156"/>
      <c r="WEO557" s="156"/>
      <c r="WEP557" s="156"/>
      <c r="WEQ557" s="156"/>
      <c r="WER557" s="156"/>
      <c r="WES557" s="156"/>
      <c r="WET557" s="156"/>
      <c r="WEU557" s="156"/>
      <c r="WEV557" s="156"/>
      <c r="WEW557" s="156"/>
      <c r="WEX557" s="156"/>
      <c r="WEY557" s="156"/>
      <c r="WEZ557" s="156"/>
      <c r="WFA557" s="156"/>
      <c r="WFB557" s="156"/>
      <c r="WFC557" s="156"/>
      <c r="WFD557" s="156"/>
      <c r="WFE557" s="156"/>
      <c r="WFF557" s="156"/>
      <c r="WFG557" s="156"/>
      <c r="WFH557" s="156"/>
      <c r="WFI557" s="156"/>
      <c r="WFJ557" s="156"/>
      <c r="WFK557" s="156"/>
      <c r="WFL557" s="156"/>
      <c r="WFM557" s="156"/>
      <c r="WFN557" s="156"/>
      <c r="WFO557" s="156"/>
      <c r="WFP557" s="156"/>
      <c r="WFQ557" s="156"/>
      <c r="WFR557" s="156"/>
      <c r="WFS557" s="156"/>
      <c r="WFT557" s="156"/>
      <c r="WFU557" s="156"/>
      <c r="WFV557" s="156"/>
      <c r="WFW557" s="156"/>
      <c r="WFX557" s="156"/>
      <c r="WFY557" s="156"/>
      <c r="WFZ557" s="156"/>
      <c r="WGA557" s="156"/>
      <c r="WGB557" s="156"/>
      <c r="WGC557" s="156"/>
      <c r="WGD557" s="156"/>
      <c r="WGE557" s="156"/>
      <c r="WGF557" s="156"/>
      <c r="WGG557" s="156"/>
      <c r="WGH557" s="156"/>
      <c r="WGI557" s="156"/>
      <c r="WGJ557" s="156"/>
      <c r="WGK557" s="156"/>
      <c r="WGL557" s="156"/>
      <c r="WGM557" s="156"/>
      <c r="WGN557" s="156"/>
      <c r="WGO557" s="156"/>
      <c r="WGP557" s="156"/>
      <c r="WGQ557" s="156"/>
      <c r="WGR557" s="156"/>
      <c r="WGS557" s="156"/>
      <c r="WGT557" s="156"/>
      <c r="WGU557" s="156"/>
      <c r="WGV557" s="156"/>
      <c r="WGW557" s="156"/>
      <c r="WGX557" s="156"/>
      <c r="WGY557" s="156"/>
      <c r="WGZ557" s="156"/>
      <c r="WHA557" s="156"/>
      <c r="WHB557" s="156"/>
      <c r="WHC557" s="156"/>
      <c r="WHD557" s="156"/>
      <c r="WHE557" s="156"/>
      <c r="WHF557" s="156"/>
      <c r="WHG557" s="156"/>
      <c r="WHH557" s="156"/>
      <c r="WHI557" s="156"/>
      <c r="WHJ557" s="156"/>
      <c r="WHK557" s="156"/>
      <c r="WHL557" s="156"/>
      <c r="WHM557" s="156"/>
      <c r="WHN557" s="156"/>
      <c r="WHO557" s="156"/>
      <c r="WHP557" s="156"/>
      <c r="WHQ557" s="156"/>
      <c r="WHR557" s="156"/>
      <c r="WHS557" s="156"/>
      <c r="WHT557" s="156"/>
      <c r="WHU557" s="156"/>
      <c r="WHV557" s="156"/>
      <c r="WHW557" s="156"/>
      <c r="WHX557" s="156"/>
      <c r="WHY557" s="156"/>
      <c r="WHZ557" s="156"/>
      <c r="WIA557" s="156"/>
      <c r="WIB557" s="156"/>
      <c r="WIC557" s="156"/>
      <c r="WID557" s="156"/>
      <c r="WIE557" s="156"/>
      <c r="WIF557" s="156"/>
      <c r="WIG557" s="156"/>
      <c r="WIH557" s="156"/>
      <c r="WII557" s="156"/>
      <c r="WIJ557" s="156"/>
      <c r="WIK557" s="156"/>
      <c r="WIL557" s="156"/>
      <c r="WIM557" s="156"/>
      <c r="WIN557" s="156"/>
      <c r="WIO557" s="156"/>
      <c r="WIP557" s="156"/>
      <c r="WIQ557" s="156"/>
      <c r="WIR557" s="156"/>
      <c r="WIS557" s="156"/>
      <c r="WIT557" s="156"/>
      <c r="WIU557" s="156"/>
      <c r="WIV557" s="156"/>
      <c r="WIW557" s="156"/>
      <c r="WIX557" s="156"/>
      <c r="WIY557" s="156"/>
      <c r="WIZ557" s="156"/>
      <c r="WJA557" s="156"/>
      <c r="WJB557" s="156"/>
      <c r="WJC557" s="156"/>
      <c r="WJD557" s="156"/>
      <c r="WJE557" s="156"/>
      <c r="WJF557" s="156"/>
      <c r="WJG557" s="156"/>
      <c r="WJH557" s="156"/>
      <c r="WJI557" s="156"/>
      <c r="WJJ557" s="156"/>
      <c r="WJK557" s="156"/>
      <c r="WJL557" s="156"/>
      <c r="WJM557" s="156"/>
      <c r="WJN557" s="156"/>
      <c r="WJO557" s="156"/>
      <c r="WJP557" s="156"/>
      <c r="WJQ557" s="156"/>
      <c r="WJR557" s="156"/>
      <c r="WJS557" s="156"/>
      <c r="WJT557" s="156"/>
      <c r="WJU557" s="156"/>
      <c r="WJV557" s="156"/>
      <c r="WJW557" s="156"/>
      <c r="WJX557" s="156"/>
      <c r="WJY557" s="156"/>
      <c r="WJZ557" s="156"/>
      <c r="WKA557" s="156"/>
      <c r="WKB557" s="156"/>
      <c r="WKC557" s="156"/>
      <c r="WKD557" s="156"/>
      <c r="WKE557" s="156"/>
      <c r="WKF557" s="156"/>
      <c r="WKG557" s="156"/>
      <c r="WKH557" s="156"/>
      <c r="WKI557" s="156"/>
      <c r="WKJ557" s="156"/>
      <c r="WKK557" s="156"/>
      <c r="WKL557" s="156"/>
      <c r="WKM557" s="156"/>
      <c r="WKN557" s="156"/>
      <c r="WKO557" s="156"/>
      <c r="WKP557" s="156"/>
      <c r="WKQ557" s="156"/>
      <c r="WKR557" s="156"/>
      <c r="WKS557" s="156"/>
      <c r="WKT557" s="156"/>
      <c r="WKU557" s="156"/>
      <c r="WKV557" s="156"/>
      <c r="WKW557" s="156"/>
      <c r="WKX557" s="156"/>
      <c r="WKY557" s="156"/>
      <c r="WKZ557" s="156"/>
      <c r="WLA557" s="156"/>
      <c r="WLB557" s="156"/>
      <c r="WLC557" s="156"/>
      <c r="WLD557" s="156"/>
      <c r="WLE557" s="156"/>
      <c r="WLF557" s="156"/>
      <c r="WLG557" s="156"/>
      <c r="WLH557" s="156"/>
      <c r="WLI557" s="156"/>
      <c r="WLJ557" s="156"/>
      <c r="WLK557" s="156"/>
      <c r="WLL557" s="156"/>
      <c r="WLM557" s="156"/>
      <c r="WLN557" s="156"/>
      <c r="WLO557" s="156"/>
      <c r="WLP557" s="156"/>
      <c r="WLQ557" s="156"/>
      <c r="WLR557" s="156"/>
      <c r="WLS557" s="156"/>
      <c r="WLT557" s="156"/>
      <c r="WLU557" s="156"/>
      <c r="WLV557" s="156"/>
      <c r="WLW557" s="156"/>
      <c r="WLX557" s="156"/>
      <c r="WLY557" s="156"/>
      <c r="WLZ557" s="156"/>
      <c r="WMA557" s="156"/>
      <c r="WMB557" s="156"/>
      <c r="WMC557" s="156"/>
      <c r="WMD557" s="156"/>
      <c r="WME557" s="156"/>
      <c r="WMF557" s="156"/>
      <c r="WMG557" s="156"/>
      <c r="WMH557" s="156"/>
      <c r="WMI557" s="156"/>
      <c r="WMJ557" s="156"/>
      <c r="WMK557" s="156"/>
      <c r="WML557" s="156"/>
      <c r="WMM557" s="156"/>
      <c r="WMN557" s="156"/>
      <c r="WMO557" s="156"/>
      <c r="WMP557" s="156"/>
      <c r="WMQ557" s="156"/>
      <c r="WMR557" s="156"/>
      <c r="WMS557" s="156"/>
      <c r="WMT557" s="156"/>
      <c r="WMU557" s="156"/>
      <c r="WMV557" s="156"/>
      <c r="WMW557" s="156"/>
      <c r="WMX557" s="156"/>
      <c r="WMY557" s="156"/>
      <c r="WMZ557" s="156"/>
      <c r="WNA557" s="156"/>
      <c r="WNB557" s="156"/>
      <c r="WNC557" s="156"/>
      <c r="WND557" s="156"/>
      <c r="WNE557" s="156"/>
      <c r="WNF557" s="156"/>
      <c r="WNG557" s="156"/>
      <c r="WNH557" s="156"/>
      <c r="WNI557" s="156"/>
      <c r="WNJ557" s="156"/>
      <c r="WNK557" s="156"/>
      <c r="WNL557" s="156"/>
      <c r="WNM557" s="156"/>
      <c r="WNN557" s="156"/>
      <c r="WNO557" s="156"/>
      <c r="WNP557" s="156"/>
      <c r="WNQ557" s="156"/>
      <c r="WNR557" s="156"/>
      <c r="WNS557" s="156"/>
      <c r="WNT557" s="156"/>
      <c r="WNU557" s="156"/>
      <c r="WNV557" s="156"/>
      <c r="WNW557" s="156"/>
      <c r="WNX557" s="156"/>
      <c r="WNY557" s="156"/>
      <c r="WNZ557" s="156"/>
      <c r="WOA557" s="156"/>
      <c r="WOB557" s="156"/>
      <c r="WOC557" s="156"/>
      <c r="WOD557" s="156"/>
      <c r="WOE557" s="156"/>
      <c r="WOF557" s="156"/>
      <c r="WOG557" s="156"/>
      <c r="WOH557" s="156"/>
      <c r="WOI557" s="156"/>
      <c r="WOJ557" s="156"/>
      <c r="WOK557" s="156"/>
      <c r="WOL557" s="156"/>
      <c r="WOM557" s="156"/>
      <c r="WON557" s="156"/>
      <c r="WOO557" s="156"/>
      <c r="WOP557" s="156"/>
      <c r="WOQ557" s="156"/>
      <c r="WOR557" s="156"/>
      <c r="WOS557" s="156"/>
      <c r="WOT557" s="156"/>
      <c r="WOU557" s="156"/>
      <c r="WOV557" s="156"/>
      <c r="WOW557" s="156"/>
      <c r="WOX557" s="156"/>
      <c r="WOY557" s="156"/>
      <c r="WOZ557" s="156"/>
      <c r="WPA557" s="156"/>
      <c r="WPB557" s="156"/>
      <c r="WPC557" s="156"/>
      <c r="WPD557" s="156"/>
      <c r="WPE557" s="156"/>
      <c r="WPF557" s="156"/>
      <c r="WPG557" s="156"/>
      <c r="WPH557" s="156"/>
      <c r="WPI557" s="156"/>
      <c r="WPJ557" s="156"/>
      <c r="WPK557" s="156"/>
      <c r="WPL557" s="156"/>
      <c r="WPM557" s="156"/>
      <c r="WPN557" s="156"/>
      <c r="WPO557" s="156"/>
      <c r="WPP557" s="156"/>
      <c r="WPQ557" s="156"/>
      <c r="WPR557" s="156"/>
      <c r="WPS557" s="156"/>
      <c r="WPT557" s="156"/>
      <c r="WPU557" s="156"/>
      <c r="WPV557" s="156"/>
      <c r="WPW557" s="156"/>
      <c r="WPX557" s="156"/>
      <c r="WPY557" s="156"/>
      <c r="WPZ557" s="156"/>
      <c r="WQA557" s="156"/>
      <c r="WQB557" s="156"/>
      <c r="WQC557" s="156"/>
      <c r="WQD557" s="156"/>
      <c r="WQE557" s="156"/>
      <c r="WQF557" s="156"/>
      <c r="WQG557" s="156"/>
      <c r="WQH557" s="156"/>
      <c r="WQI557" s="156"/>
      <c r="WQJ557" s="156"/>
      <c r="WQK557" s="156"/>
      <c r="WQL557" s="156"/>
      <c r="WQM557" s="156"/>
      <c r="WQN557" s="156"/>
      <c r="WQO557" s="156"/>
      <c r="WQP557" s="156"/>
      <c r="WQQ557" s="156"/>
      <c r="WQR557" s="156"/>
      <c r="WQS557" s="156"/>
      <c r="WQT557" s="156"/>
      <c r="WQU557" s="156"/>
      <c r="WQV557" s="156"/>
      <c r="WQW557" s="156"/>
      <c r="WQX557" s="156"/>
      <c r="WQY557" s="156"/>
      <c r="WQZ557" s="156"/>
      <c r="WRA557" s="156"/>
      <c r="WRB557" s="156"/>
      <c r="WRC557" s="156"/>
      <c r="WRD557" s="156"/>
      <c r="WRE557" s="156"/>
      <c r="WRF557" s="156"/>
      <c r="WRG557" s="156"/>
      <c r="WRH557" s="156"/>
      <c r="WRI557" s="156"/>
      <c r="WRJ557" s="156"/>
      <c r="WRK557" s="156"/>
      <c r="WRL557" s="156"/>
      <c r="WRM557" s="156"/>
      <c r="WRN557" s="156"/>
      <c r="WRO557" s="156"/>
      <c r="WRP557" s="156"/>
      <c r="WRQ557" s="156"/>
      <c r="WRR557" s="156"/>
      <c r="WRS557" s="156"/>
      <c r="WRT557" s="156"/>
      <c r="WRU557" s="156"/>
      <c r="WRV557" s="156"/>
      <c r="WRW557" s="156"/>
      <c r="WRX557" s="156"/>
      <c r="WRY557" s="156"/>
      <c r="WRZ557" s="156"/>
      <c r="WSA557" s="156"/>
      <c r="WSB557" s="156"/>
      <c r="WSC557" s="156"/>
      <c r="WSD557" s="156"/>
      <c r="WSE557" s="156"/>
      <c r="WSF557" s="156"/>
      <c r="WSG557" s="156"/>
      <c r="WSH557" s="156"/>
      <c r="WSI557" s="156"/>
      <c r="WSJ557" s="156"/>
      <c r="WSK557" s="156"/>
      <c r="WSL557" s="156"/>
      <c r="WSM557" s="156"/>
      <c r="WSN557" s="156"/>
      <c r="WSO557" s="156"/>
      <c r="WSP557" s="156"/>
      <c r="WSQ557" s="156"/>
      <c r="WSR557" s="156"/>
      <c r="WSS557" s="156"/>
      <c r="WST557" s="156"/>
      <c r="WSU557" s="156"/>
      <c r="WSV557" s="156"/>
      <c r="WSW557" s="156"/>
      <c r="WSX557" s="156"/>
      <c r="WSY557" s="156"/>
      <c r="WSZ557" s="156"/>
      <c r="WTA557" s="156"/>
      <c r="WTB557" s="156"/>
      <c r="WTC557" s="156"/>
      <c r="WTD557" s="156"/>
      <c r="WTE557" s="156"/>
      <c r="WTF557" s="156"/>
      <c r="WTG557" s="156"/>
      <c r="WTH557" s="156"/>
      <c r="WTI557" s="156"/>
      <c r="WTJ557" s="156"/>
      <c r="WTK557" s="156"/>
      <c r="WTL557" s="156"/>
      <c r="WTM557" s="156"/>
      <c r="WTN557" s="156"/>
      <c r="WTO557" s="156"/>
      <c r="WTP557" s="156"/>
      <c r="WTQ557" s="156"/>
      <c r="WTR557" s="156"/>
      <c r="WTS557" s="156"/>
      <c r="WTT557" s="156"/>
      <c r="WTU557" s="156"/>
      <c r="WTV557" s="156"/>
      <c r="WTW557" s="156"/>
      <c r="WTX557" s="156"/>
      <c r="WTY557" s="156"/>
      <c r="WTZ557" s="156"/>
      <c r="WUA557" s="156"/>
      <c r="WUB557" s="156"/>
      <c r="WUC557" s="156"/>
      <c r="WUD557" s="156"/>
      <c r="WUE557" s="156"/>
      <c r="WUF557" s="156"/>
      <c r="WUG557" s="156"/>
      <c r="WUH557" s="156"/>
      <c r="WUI557" s="156"/>
      <c r="WUJ557" s="156"/>
      <c r="WUK557" s="156"/>
      <c r="WUL557" s="156"/>
      <c r="WUM557" s="156"/>
      <c r="WUN557" s="156"/>
      <c r="WUO557" s="156"/>
      <c r="WUP557" s="156"/>
      <c r="WUQ557" s="156"/>
      <c r="WUR557" s="156"/>
      <c r="WUS557" s="156"/>
      <c r="WUT557" s="156"/>
      <c r="WUU557" s="156"/>
      <c r="WUV557" s="156"/>
      <c r="WUW557" s="156"/>
      <c r="WUX557" s="156"/>
      <c r="WUY557" s="156"/>
      <c r="WUZ557" s="156"/>
      <c r="WVA557" s="156"/>
      <c r="WVB557" s="156"/>
      <c r="WVC557" s="156"/>
      <c r="WVD557" s="156"/>
      <c r="WVE557" s="156"/>
      <c r="WVF557" s="156"/>
      <c r="WVG557" s="156"/>
      <c r="WVH557" s="156"/>
      <c r="WVI557" s="156"/>
      <c r="WVJ557" s="156"/>
      <c r="WVK557" s="156"/>
      <c r="WVL557" s="156"/>
      <c r="WVM557" s="156"/>
      <c r="WVN557" s="156"/>
      <c r="WVO557" s="156"/>
      <c r="WVP557" s="156"/>
      <c r="WVQ557" s="156"/>
      <c r="WVR557" s="156"/>
      <c r="WVS557" s="156"/>
      <c r="WVT557" s="156"/>
      <c r="WVU557" s="156"/>
      <c r="WVV557" s="156"/>
      <c r="WVW557" s="156"/>
      <c r="WVX557" s="156"/>
      <c r="WVY557" s="156"/>
      <c r="WVZ557" s="156"/>
      <c r="WWA557" s="156"/>
      <c r="WWB557" s="156"/>
      <c r="WWC557" s="156"/>
      <c r="WWD557" s="156"/>
      <c r="WWE557" s="156"/>
      <c r="WWF557" s="156"/>
      <c r="WWG557" s="156"/>
      <c r="WWH557" s="156"/>
      <c r="WWI557" s="156"/>
      <c r="WWJ557" s="156"/>
      <c r="WWK557" s="156"/>
      <c r="WWL557" s="156"/>
      <c r="WWM557" s="156"/>
      <c r="WWN557" s="156"/>
      <c r="WWO557" s="156"/>
      <c r="WWP557" s="156"/>
      <c r="WWQ557" s="156"/>
      <c r="WWR557" s="156"/>
      <c r="WWS557" s="156"/>
      <c r="WWT557" s="156"/>
      <c r="WWU557" s="156"/>
      <c r="WWV557" s="156"/>
      <c r="WWW557" s="156"/>
      <c r="WWX557" s="156"/>
      <c r="WWY557" s="156"/>
      <c r="WWZ557" s="156"/>
      <c r="WXA557" s="156"/>
      <c r="WXB557" s="156"/>
      <c r="WXC557" s="156"/>
      <c r="WXD557" s="156"/>
      <c r="WXE557" s="156"/>
      <c r="WXF557" s="156"/>
      <c r="WXG557" s="156"/>
      <c r="WXH557" s="156"/>
      <c r="WXI557" s="156"/>
      <c r="WXJ557" s="156"/>
      <c r="WXK557" s="156"/>
      <c r="WXL557" s="156"/>
      <c r="WXM557" s="156"/>
      <c r="WXN557" s="156"/>
      <c r="WXO557" s="156"/>
      <c r="WXP557" s="156"/>
      <c r="WXQ557" s="156"/>
      <c r="WXR557" s="156"/>
      <c r="WXS557" s="156"/>
      <c r="WXT557" s="156"/>
      <c r="WXU557" s="156"/>
      <c r="WXV557" s="156"/>
      <c r="WXW557" s="156"/>
      <c r="WXX557" s="156"/>
      <c r="WXY557" s="156"/>
      <c r="WXZ557" s="156"/>
      <c r="WYA557" s="156"/>
      <c r="WYB557" s="156"/>
      <c r="WYC557" s="156"/>
      <c r="WYD557" s="156"/>
      <c r="WYE557" s="156"/>
      <c r="WYF557" s="156"/>
      <c r="WYG557" s="156"/>
      <c r="WYH557" s="156"/>
      <c r="WYI557" s="156"/>
      <c r="WYJ557" s="156"/>
      <c r="WYK557" s="156"/>
      <c r="WYL557" s="156"/>
      <c r="WYM557" s="156"/>
      <c r="WYN557" s="156"/>
      <c r="WYO557" s="156"/>
      <c r="WYP557" s="156"/>
      <c r="WYQ557" s="156"/>
      <c r="WYR557" s="156"/>
      <c r="WYS557" s="156"/>
      <c r="WYT557" s="156"/>
      <c r="WYU557" s="156"/>
      <c r="WYV557" s="156"/>
      <c r="WYW557" s="156"/>
      <c r="WYX557" s="156"/>
      <c r="WYY557" s="156"/>
      <c r="WYZ557" s="156"/>
      <c r="WZA557" s="156"/>
      <c r="WZB557" s="156"/>
      <c r="WZC557" s="156"/>
      <c r="WZD557" s="156"/>
      <c r="WZE557" s="156"/>
      <c r="WZF557" s="156"/>
      <c r="WZG557" s="156"/>
      <c r="WZH557" s="156"/>
      <c r="WZI557" s="156"/>
      <c r="WZJ557" s="156"/>
      <c r="WZK557" s="156"/>
      <c r="WZL557" s="156"/>
      <c r="WZM557" s="156"/>
      <c r="WZN557" s="156"/>
      <c r="WZO557" s="156"/>
      <c r="WZP557" s="156"/>
      <c r="WZQ557" s="156"/>
      <c r="WZR557" s="156"/>
      <c r="WZS557" s="156"/>
      <c r="WZT557" s="156"/>
      <c r="WZU557" s="156"/>
      <c r="WZV557" s="156"/>
      <c r="WZW557" s="156"/>
      <c r="WZX557" s="156"/>
      <c r="WZY557" s="156"/>
      <c r="WZZ557" s="156"/>
      <c r="XAA557" s="156"/>
      <c r="XAB557" s="156"/>
      <c r="XAC557" s="156"/>
      <c r="XAD557" s="156"/>
      <c r="XAE557" s="156"/>
      <c r="XAF557" s="156"/>
      <c r="XAG557" s="156"/>
      <c r="XAH557" s="156"/>
      <c r="XAI557" s="156"/>
      <c r="XAJ557" s="156"/>
      <c r="XAK557" s="156"/>
      <c r="XAL557" s="156"/>
      <c r="XAM557" s="156"/>
      <c r="XAN557" s="156"/>
      <c r="XAO557" s="156"/>
      <c r="XAP557" s="156"/>
      <c r="XAQ557" s="156"/>
      <c r="XAR557" s="156"/>
      <c r="XAS557" s="156"/>
      <c r="XAT557" s="156"/>
      <c r="XAU557" s="156"/>
      <c r="XAV557" s="156"/>
      <c r="XAW557" s="156"/>
      <c r="XAX557" s="156"/>
      <c r="XAY557" s="156"/>
      <c r="XAZ557" s="156"/>
      <c r="XBA557" s="156"/>
      <c r="XBB557" s="156"/>
      <c r="XBC557" s="156"/>
      <c r="XBD557" s="156"/>
      <c r="XBE557" s="156"/>
      <c r="XBF557" s="156"/>
      <c r="XBG557" s="156"/>
      <c r="XBH557" s="156"/>
      <c r="XBI557" s="156"/>
      <c r="XBJ557" s="156"/>
      <c r="XBK557" s="156"/>
      <c r="XBL557" s="156"/>
      <c r="XBM557" s="156"/>
      <c r="XBN557" s="156"/>
      <c r="XBO557" s="156"/>
      <c r="XBP557" s="156"/>
      <c r="XBQ557" s="156"/>
      <c r="XBR557" s="156"/>
      <c r="XBS557" s="156"/>
      <c r="XBT557" s="156"/>
      <c r="XBU557" s="156"/>
      <c r="XBV557" s="156"/>
      <c r="XBW557" s="156"/>
      <c r="XBX557" s="156"/>
      <c r="XBY557" s="156"/>
      <c r="XBZ557" s="156"/>
      <c r="XCA557" s="156"/>
      <c r="XCB557" s="156"/>
      <c r="XCC557" s="156"/>
      <c r="XCD557" s="156"/>
      <c r="XCE557" s="156"/>
      <c r="XCF557" s="156"/>
      <c r="XCG557" s="156"/>
      <c r="XCH557" s="156"/>
      <c r="XCI557" s="156"/>
      <c r="XCJ557" s="156"/>
      <c r="XCK557" s="156"/>
      <c r="XCL557" s="156"/>
      <c r="XCM557" s="156"/>
      <c r="XCN557" s="156"/>
      <c r="XCO557" s="156"/>
      <c r="XCP557" s="156"/>
      <c r="XCQ557" s="156"/>
      <c r="XCR557" s="156"/>
      <c r="XCS557" s="156"/>
      <c r="XCT557" s="156"/>
      <c r="XCU557" s="156"/>
      <c r="XCV557" s="156"/>
      <c r="XCW557" s="156"/>
      <c r="XCX557" s="156"/>
      <c r="XCY557" s="156"/>
      <c r="XCZ557" s="156"/>
      <c r="XDA557" s="156"/>
      <c r="XDB557" s="156"/>
      <c r="XDC557" s="156"/>
      <c r="XDD557" s="156"/>
      <c r="XDE557" s="156"/>
      <c r="XDF557" s="156"/>
      <c r="XDG557" s="156"/>
      <c r="XDH557" s="156"/>
      <c r="XDI557" s="156"/>
      <c r="XDJ557" s="156"/>
      <c r="XDK557" s="156"/>
      <c r="XDL557" s="156"/>
      <c r="XDM557" s="156"/>
      <c r="XDN557" s="156"/>
      <c r="XDO557" s="156"/>
      <c r="XDP557" s="156"/>
      <c r="XDQ557" s="156"/>
      <c r="XDR557" s="156"/>
      <c r="XDS557" s="156"/>
      <c r="XDT557" s="156"/>
      <c r="XDU557" s="156"/>
      <c r="XDV557" s="156"/>
      <c r="XDW557" s="156"/>
      <c r="XDX557" s="156"/>
      <c r="XDY557" s="156"/>
      <c r="XDZ557" s="156"/>
      <c r="XEA557" s="156"/>
      <c r="XEB557" s="156"/>
      <c r="XEC557" s="156"/>
      <c r="XED557" s="156"/>
      <c r="XEE557" s="156"/>
      <c r="XEF557" s="156"/>
      <c r="XEG557" s="156"/>
      <c r="XEH557" s="156"/>
      <c r="XEI557" s="156"/>
      <c r="XEJ557" s="156"/>
      <c r="XEK557" s="156"/>
      <c r="XEL557" s="156"/>
      <c r="XEM557" s="156"/>
      <c r="XEN557" s="156"/>
      <c r="XEO557" s="156"/>
      <c r="XEP557" s="156"/>
      <c r="XEQ557" s="156"/>
      <c r="XER557" s="156"/>
      <c r="XES557" s="156"/>
      <c r="XET557" s="156"/>
      <c r="XEU557" s="156"/>
      <c r="XEV557" s="156"/>
      <c r="XEW557" s="156"/>
      <c r="XEX557" s="156"/>
      <c r="XEY557" s="156"/>
      <c r="XEZ557" s="156"/>
      <c r="XFA557" s="156"/>
      <c r="XFB557" s="156"/>
      <c r="XFC557" s="156"/>
      <c r="XFD557" s="156"/>
    </row>
    <row r="558" spans="1:16384" s="154" customFormat="1" hidden="1" outlineLevel="2" x14ac:dyDescent="0.2">
      <c r="A558" s="44"/>
      <c r="B558" s="35" t="s">
        <v>48</v>
      </c>
      <c r="C558" s="34"/>
      <c r="D558" s="34"/>
      <c r="E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</row>
    <row r="559" spans="1:16384" s="154" customFormat="1" hidden="1" outlineLevel="2" x14ac:dyDescent="0.2">
      <c r="A559" s="44"/>
      <c r="B559" s="34" t="s">
        <v>281</v>
      </c>
      <c r="C559" s="34"/>
      <c r="D559" s="34"/>
      <c r="E559" s="34"/>
      <c r="F559" s="154" t="s">
        <v>401</v>
      </c>
      <c r="G559" s="34"/>
      <c r="H559" s="34">
        <v>108.959</v>
      </c>
      <c r="I559" s="34">
        <v>105.81002400000001</v>
      </c>
      <c r="J559" s="34">
        <v>101.2872234469757</v>
      </c>
      <c r="K559" s="34">
        <v>99.907987802223445</v>
      </c>
      <c r="L559" s="34">
        <v>98.226621594213782</v>
      </c>
      <c r="M559" s="34">
        <v>96.0563277799546</v>
      </c>
      <c r="N559" s="34">
        <v>94.523307002987309</v>
      </c>
      <c r="O559" s="34">
        <v>117.36766734984377</v>
      </c>
      <c r="P559" s="34">
        <v>116.01594740260292</v>
      </c>
      <c r="Q559" s="34">
        <v>117.64676233621297</v>
      </c>
      <c r="R559" s="34">
        <v>112.88490525165371</v>
      </c>
      <c r="S559" s="34">
        <v>111.41595408605116</v>
      </c>
      <c r="T559" s="34">
        <v>110.19540013879465</v>
      </c>
      <c r="U559" s="34">
        <v>112.60258590102106</v>
      </c>
      <c r="V559" s="34">
        <v>108.51938756810556</v>
      </c>
      <c r="W559" s="34">
        <v>108.87666632014012</v>
      </c>
      <c r="X559" s="34">
        <v>108.4191515882203</v>
      </c>
      <c r="Y559" s="34">
        <v>108.6215280620533</v>
      </c>
      <c r="Z559" s="34">
        <v>111.68206328342794</v>
      </c>
      <c r="AA559" s="34">
        <v>106.20486623705246</v>
      </c>
      <c r="AB559" s="34">
        <v>106.07316599490075</v>
      </c>
      <c r="AC559" s="34">
        <v>106.23237194308813</v>
      </c>
      <c r="AD559" s="34">
        <v>108.34434108428457</v>
      </c>
      <c r="AE559" s="34">
        <v>105.12224063231412</v>
      </c>
      <c r="AF559" s="34">
        <v>104.87084929833418</v>
      </c>
      <c r="AG559" s="34">
        <f t="shared" ref="AG559:AJ559" si="225">IF(AG24="","",SUM(AG242))</f>
        <v>104.90166567481764</v>
      </c>
      <c r="AH559" s="34">
        <f t="shared" ca="1" si="225"/>
        <v>104.89248266309635</v>
      </c>
      <c r="AI559" s="34">
        <f t="shared" ca="1" si="225"/>
        <v>105.04017544693025</v>
      </c>
      <c r="AJ559" s="34">
        <f t="shared" ca="1" si="225"/>
        <v>106.3095173656842</v>
      </c>
    </row>
    <row r="560" spans="1:16384" s="154" customFormat="1" hidden="1" outlineLevel="2" x14ac:dyDescent="0.2">
      <c r="A560" s="44"/>
      <c r="B560" s="34" t="s">
        <v>47</v>
      </c>
      <c r="C560" s="34"/>
      <c r="D560" s="34"/>
      <c r="E560" s="34"/>
      <c r="F560" s="154" t="s">
        <v>401</v>
      </c>
      <c r="G560" s="34"/>
      <c r="H560" s="34"/>
      <c r="I560" s="34">
        <v>6531.1410000000014</v>
      </c>
      <c r="J560" s="34">
        <v>6538.3860000000004</v>
      </c>
      <c r="K560" s="34">
        <v>6540.3739999999998</v>
      </c>
      <c r="L560" s="34">
        <v>6543.5942500000001</v>
      </c>
      <c r="M560" s="34">
        <v>6546.8467025000009</v>
      </c>
      <c r="N560" s="34">
        <v>6550.1316795250004</v>
      </c>
      <c r="O560" s="34">
        <v>6553.4495063202512</v>
      </c>
      <c r="P560" s="34">
        <v>6556.8005113834524</v>
      </c>
      <c r="Q560" s="34">
        <v>6560.1850264972882</v>
      </c>
      <c r="R560" s="34">
        <v>6563.60338676226</v>
      </c>
      <c r="S560" s="34">
        <v>6567.0559306298837</v>
      </c>
      <c r="T560" s="34">
        <v>6570.5429999361822</v>
      </c>
      <c r="U560" s="34">
        <v>6574.0649399355434</v>
      </c>
      <c r="V560" s="34">
        <v>6577.6220993348998</v>
      </c>
      <c r="W560" s="34">
        <v>6581.2148303282484</v>
      </c>
      <c r="X560" s="34">
        <v>6584.8434886315308</v>
      </c>
      <c r="Y560" s="34">
        <v>6588.5084335178453</v>
      </c>
      <c r="Z560" s="34">
        <v>6592.2100278530243</v>
      </c>
      <c r="AA560" s="34">
        <v>6595.9486381315546</v>
      </c>
      <c r="AB560" s="34">
        <v>6599.7246345128697</v>
      </c>
      <c r="AC560" s="34">
        <v>6603.5383908579988</v>
      </c>
      <c r="AD560" s="34">
        <v>6607.3902847665786</v>
      </c>
      <c r="AE560" s="34">
        <v>6611.2806976142447</v>
      </c>
      <c r="AF560" s="34">
        <v>6615.2100145903869</v>
      </c>
      <c r="AG560" s="34">
        <f t="shared" ref="AG560:AJ560" si="226">IF(AG25="","",SUM(AG263,AG279,AG295,AG311,AG343))</f>
        <v>6619.1786247362916</v>
      </c>
      <c r="AH560" s="34">
        <f t="shared" si="226"/>
        <v>6623.1869209836532</v>
      </c>
      <c r="AI560" s="34">
        <f t="shared" si="226"/>
        <v>6627.2353001934898</v>
      </c>
      <c r="AJ560" s="34">
        <f t="shared" si="226"/>
        <v>6631.3241631954261</v>
      </c>
    </row>
    <row r="561" spans="1:16384" s="154" customFormat="1" ht="16" hidden="1" outlineLevel="2" thickBot="1" x14ac:dyDescent="0.25">
      <c r="A561" s="44"/>
      <c r="B561" s="39" t="s">
        <v>46</v>
      </c>
      <c r="C561" s="39"/>
      <c r="D561" s="39"/>
      <c r="E561" s="39"/>
      <c r="F561" s="39" t="s">
        <v>401</v>
      </c>
      <c r="G561" s="39"/>
      <c r="H561" s="39"/>
      <c r="I561" s="39">
        <v>6531.1410000000014</v>
      </c>
      <c r="J561" s="39">
        <v>6538.3860000000004</v>
      </c>
      <c r="K561" s="39">
        <v>6540.3739999999998</v>
      </c>
      <c r="L561" s="39">
        <v>6543.5942500000001</v>
      </c>
      <c r="M561" s="39">
        <v>6546.8467025000009</v>
      </c>
      <c r="N561" s="39">
        <v>6550.1316795250004</v>
      </c>
      <c r="O561" s="39">
        <v>6553.4495063202512</v>
      </c>
      <c r="P561" s="39">
        <v>6556.8005113834524</v>
      </c>
      <c r="Q561" s="39">
        <v>6560.1850264972882</v>
      </c>
      <c r="R561" s="39">
        <v>6563.60338676226</v>
      </c>
      <c r="S561" s="39">
        <v>6567.0559306298837</v>
      </c>
      <c r="T561" s="39">
        <v>6570.5429999361822</v>
      </c>
      <c r="U561" s="39">
        <v>6574.0649399355434</v>
      </c>
      <c r="V561" s="39">
        <v>6577.6220993348998</v>
      </c>
      <c r="W561" s="39">
        <v>6581.2148303282484</v>
      </c>
      <c r="X561" s="39">
        <v>6584.8434886315308</v>
      </c>
      <c r="Y561" s="39">
        <v>6588.5084335178453</v>
      </c>
      <c r="Z561" s="39">
        <v>6592.2100278530243</v>
      </c>
      <c r="AA561" s="39">
        <v>6595.9486381315546</v>
      </c>
      <c r="AB561" s="39">
        <v>6599.7246345128697</v>
      </c>
      <c r="AC561" s="39">
        <v>6603.5383908579988</v>
      </c>
      <c r="AD561" s="39">
        <v>6607.3902847665786</v>
      </c>
      <c r="AE561" s="39">
        <v>6611.2806976142447</v>
      </c>
      <c r="AF561" s="39">
        <v>6615.2100145903869</v>
      </c>
      <c r="AG561" s="39">
        <f t="shared" ref="AG561:AJ561" si="227">IF(AG25="","",SUM(AG560:AG560))</f>
        <v>6619.1786247362916</v>
      </c>
      <c r="AH561" s="39">
        <f t="shared" si="227"/>
        <v>6623.1869209836532</v>
      </c>
      <c r="AI561" s="39">
        <f t="shared" si="227"/>
        <v>6627.2353001934898</v>
      </c>
      <c r="AJ561" s="39">
        <f t="shared" si="227"/>
        <v>6631.3241631954261</v>
      </c>
      <c r="AK561" s="156"/>
      <c r="AL561" s="156"/>
      <c r="AM561" s="156"/>
      <c r="AN561" s="156"/>
      <c r="AO561" s="156"/>
      <c r="AP561" s="156"/>
      <c r="AQ561" s="156"/>
      <c r="AR561" s="156"/>
      <c r="AS561" s="156"/>
      <c r="AT561" s="156"/>
      <c r="AU561" s="156"/>
      <c r="AV561" s="156"/>
      <c r="AW561" s="156"/>
      <c r="AX561" s="156"/>
      <c r="AY561" s="156"/>
      <c r="AZ561" s="156"/>
      <c r="BA561" s="156"/>
      <c r="BB561" s="156"/>
      <c r="BC561" s="156"/>
      <c r="BD561" s="156"/>
      <c r="BE561" s="156"/>
      <c r="BF561" s="156"/>
      <c r="BG561" s="156"/>
      <c r="BH561" s="156"/>
      <c r="BI561" s="156"/>
      <c r="BJ561" s="156"/>
      <c r="BK561" s="156"/>
      <c r="BL561" s="156"/>
      <c r="BM561" s="156"/>
      <c r="BN561" s="156"/>
      <c r="BO561" s="156"/>
      <c r="BP561" s="156"/>
      <c r="BQ561" s="156"/>
      <c r="BR561" s="156"/>
      <c r="BS561" s="156"/>
      <c r="BT561" s="156"/>
      <c r="BU561" s="156"/>
      <c r="BV561" s="156"/>
      <c r="BW561" s="156"/>
      <c r="BX561" s="156"/>
      <c r="BY561" s="156"/>
      <c r="BZ561" s="156"/>
      <c r="CA561" s="156"/>
      <c r="CB561" s="156"/>
      <c r="CC561" s="156"/>
      <c r="CD561" s="156"/>
      <c r="CE561" s="156"/>
      <c r="CF561" s="156"/>
      <c r="CG561" s="156"/>
      <c r="CH561" s="156"/>
      <c r="CI561" s="156"/>
      <c r="CJ561" s="156"/>
      <c r="CK561" s="156"/>
      <c r="CL561" s="156"/>
      <c r="CM561" s="156"/>
      <c r="CN561" s="156"/>
      <c r="CO561" s="156"/>
      <c r="CP561" s="156"/>
      <c r="CQ561" s="156"/>
      <c r="CR561" s="156"/>
      <c r="CS561" s="156"/>
      <c r="CT561" s="156"/>
      <c r="CU561" s="156"/>
      <c r="CV561" s="156"/>
      <c r="CW561" s="156"/>
      <c r="CX561" s="156"/>
      <c r="CY561" s="156"/>
      <c r="CZ561" s="156"/>
      <c r="DA561" s="156"/>
      <c r="DB561" s="156"/>
      <c r="DC561" s="156"/>
      <c r="DD561" s="156"/>
      <c r="DE561" s="156"/>
      <c r="DF561" s="156"/>
      <c r="DG561" s="156"/>
      <c r="DH561" s="156"/>
      <c r="DI561" s="156"/>
      <c r="DJ561" s="156"/>
      <c r="DK561" s="156"/>
      <c r="DL561" s="156"/>
      <c r="DM561" s="156"/>
      <c r="DN561" s="156"/>
      <c r="DO561" s="156"/>
      <c r="DP561" s="156"/>
      <c r="DQ561" s="156"/>
      <c r="DR561" s="156"/>
      <c r="DS561" s="156"/>
      <c r="DT561" s="156"/>
      <c r="DU561" s="156"/>
      <c r="DV561" s="156"/>
      <c r="DW561" s="156"/>
      <c r="DX561" s="156"/>
      <c r="DY561" s="156"/>
      <c r="DZ561" s="156"/>
      <c r="EA561" s="156"/>
      <c r="EB561" s="156"/>
      <c r="EC561" s="156"/>
      <c r="ED561" s="156"/>
      <c r="EE561" s="156"/>
      <c r="EF561" s="156"/>
      <c r="EG561" s="156"/>
      <c r="EH561" s="156"/>
      <c r="EI561" s="156"/>
      <c r="EJ561" s="156"/>
      <c r="EK561" s="156"/>
      <c r="EL561" s="156"/>
      <c r="EM561" s="156"/>
      <c r="EN561" s="156"/>
      <c r="EO561" s="156"/>
      <c r="EP561" s="156"/>
      <c r="EQ561" s="156"/>
      <c r="ER561" s="156"/>
      <c r="ES561" s="156"/>
      <c r="ET561" s="156"/>
      <c r="EU561" s="156"/>
      <c r="EV561" s="156"/>
      <c r="EW561" s="156"/>
      <c r="EX561" s="156"/>
      <c r="EY561" s="156"/>
      <c r="EZ561" s="156"/>
      <c r="FA561" s="156"/>
      <c r="FB561" s="156"/>
      <c r="FC561" s="156"/>
      <c r="FD561" s="156"/>
      <c r="FE561" s="156"/>
      <c r="FF561" s="156"/>
      <c r="FG561" s="156"/>
      <c r="FH561" s="156"/>
      <c r="FI561" s="156"/>
      <c r="FJ561" s="156"/>
      <c r="FK561" s="156"/>
      <c r="FL561" s="156"/>
      <c r="FM561" s="156"/>
      <c r="FN561" s="156"/>
      <c r="FO561" s="156"/>
      <c r="FP561" s="156"/>
      <c r="FQ561" s="156"/>
      <c r="FR561" s="156"/>
      <c r="FS561" s="156"/>
      <c r="FT561" s="156"/>
      <c r="FU561" s="156"/>
      <c r="FV561" s="156"/>
      <c r="FW561" s="156"/>
      <c r="FX561" s="156"/>
      <c r="FY561" s="156"/>
      <c r="FZ561" s="156"/>
      <c r="GA561" s="156"/>
      <c r="GB561" s="156"/>
      <c r="GC561" s="156"/>
      <c r="GD561" s="156"/>
      <c r="GE561" s="156"/>
      <c r="GF561" s="156"/>
      <c r="GG561" s="156"/>
      <c r="GH561" s="156"/>
      <c r="GI561" s="156"/>
      <c r="GJ561" s="156"/>
      <c r="GK561" s="156"/>
      <c r="GL561" s="156"/>
      <c r="GM561" s="156"/>
      <c r="GN561" s="156"/>
      <c r="GO561" s="156"/>
      <c r="GP561" s="156"/>
      <c r="GQ561" s="156"/>
      <c r="GR561" s="156"/>
      <c r="GS561" s="156"/>
      <c r="GT561" s="156"/>
      <c r="GU561" s="156"/>
      <c r="GV561" s="156"/>
      <c r="GW561" s="156"/>
      <c r="GX561" s="156"/>
      <c r="GY561" s="156"/>
      <c r="GZ561" s="156"/>
      <c r="HA561" s="156"/>
      <c r="HB561" s="156"/>
      <c r="HC561" s="156"/>
      <c r="HD561" s="156"/>
      <c r="HE561" s="156"/>
      <c r="HF561" s="156"/>
      <c r="HG561" s="156"/>
      <c r="HH561" s="156"/>
      <c r="HI561" s="156"/>
      <c r="HJ561" s="156"/>
      <c r="HK561" s="156"/>
      <c r="HL561" s="156"/>
      <c r="HM561" s="156"/>
      <c r="HN561" s="156"/>
      <c r="HO561" s="156"/>
      <c r="HP561" s="156"/>
      <c r="HQ561" s="156"/>
      <c r="HR561" s="156"/>
      <c r="HS561" s="156"/>
      <c r="HT561" s="156"/>
      <c r="HU561" s="156"/>
      <c r="HV561" s="156"/>
      <c r="HW561" s="156"/>
      <c r="HX561" s="156"/>
      <c r="HY561" s="156"/>
      <c r="HZ561" s="156"/>
      <c r="IA561" s="156"/>
      <c r="IB561" s="156"/>
      <c r="IC561" s="156"/>
      <c r="ID561" s="156"/>
      <c r="IE561" s="156"/>
      <c r="IF561" s="156"/>
      <c r="IG561" s="156"/>
      <c r="IH561" s="156"/>
      <c r="II561" s="156"/>
      <c r="IJ561" s="156"/>
      <c r="IK561" s="156"/>
      <c r="IL561" s="156"/>
      <c r="IM561" s="156"/>
      <c r="IN561" s="156"/>
      <c r="IO561" s="156"/>
      <c r="IP561" s="156"/>
      <c r="IQ561" s="156"/>
      <c r="IR561" s="156"/>
      <c r="IS561" s="156"/>
      <c r="IT561" s="156"/>
      <c r="IU561" s="156"/>
      <c r="IV561" s="156"/>
      <c r="IW561" s="156"/>
      <c r="IX561" s="156"/>
      <c r="IY561" s="156"/>
      <c r="IZ561" s="156"/>
      <c r="JA561" s="156"/>
      <c r="JB561" s="156"/>
      <c r="JC561" s="156"/>
      <c r="JD561" s="156"/>
      <c r="JE561" s="156"/>
      <c r="JF561" s="156"/>
      <c r="JG561" s="156"/>
      <c r="JH561" s="156"/>
      <c r="JI561" s="156"/>
      <c r="JJ561" s="156"/>
      <c r="JK561" s="156"/>
      <c r="JL561" s="156"/>
      <c r="JM561" s="156"/>
      <c r="JN561" s="156"/>
      <c r="JO561" s="156"/>
      <c r="JP561" s="156"/>
      <c r="JQ561" s="156"/>
      <c r="JR561" s="156"/>
      <c r="JS561" s="156"/>
      <c r="JT561" s="156"/>
      <c r="JU561" s="156"/>
      <c r="JV561" s="156"/>
      <c r="JW561" s="156"/>
      <c r="JX561" s="156"/>
      <c r="JY561" s="156"/>
      <c r="JZ561" s="156"/>
      <c r="KA561" s="156"/>
      <c r="KB561" s="156"/>
      <c r="KC561" s="156"/>
      <c r="KD561" s="156"/>
      <c r="KE561" s="156"/>
      <c r="KF561" s="156"/>
      <c r="KG561" s="156"/>
      <c r="KH561" s="156"/>
      <c r="KI561" s="156"/>
      <c r="KJ561" s="156"/>
      <c r="KK561" s="156"/>
      <c r="KL561" s="156"/>
      <c r="KM561" s="156"/>
      <c r="KN561" s="156"/>
      <c r="KO561" s="156"/>
      <c r="KP561" s="156"/>
      <c r="KQ561" s="156"/>
      <c r="KR561" s="156"/>
      <c r="KS561" s="156"/>
      <c r="KT561" s="156"/>
      <c r="KU561" s="156"/>
      <c r="KV561" s="156"/>
      <c r="KW561" s="156"/>
      <c r="KX561" s="156"/>
      <c r="KY561" s="156"/>
      <c r="KZ561" s="156"/>
      <c r="LA561" s="156"/>
      <c r="LB561" s="156"/>
      <c r="LC561" s="156"/>
      <c r="LD561" s="156"/>
      <c r="LE561" s="156"/>
      <c r="LF561" s="156"/>
      <c r="LG561" s="156"/>
      <c r="LH561" s="156"/>
      <c r="LI561" s="156"/>
      <c r="LJ561" s="156"/>
      <c r="LK561" s="156"/>
      <c r="LL561" s="156"/>
      <c r="LM561" s="156"/>
      <c r="LN561" s="156"/>
      <c r="LO561" s="156"/>
      <c r="LP561" s="156"/>
      <c r="LQ561" s="156"/>
      <c r="LR561" s="156"/>
      <c r="LS561" s="156"/>
      <c r="LT561" s="156"/>
      <c r="LU561" s="156"/>
      <c r="LV561" s="156"/>
      <c r="LW561" s="156"/>
      <c r="LX561" s="156"/>
      <c r="LY561" s="156"/>
      <c r="LZ561" s="156"/>
      <c r="MA561" s="156"/>
      <c r="MB561" s="156"/>
      <c r="MC561" s="156"/>
      <c r="MD561" s="156"/>
      <c r="ME561" s="156"/>
      <c r="MF561" s="156"/>
      <c r="MG561" s="156"/>
      <c r="MH561" s="156"/>
      <c r="MI561" s="156"/>
      <c r="MJ561" s="156"/>
      <c r="MK561" s="156"/>
      <c r="ML561" s="156"/>
      <c r="MM561" s="156"/>
      <c r="MN561" s="156"/>
      <c r="MO561" s="156"/>
      <c r="MP561" s="156"/>
      <c r="MQ561" s="156"/>
      <c r="MR561" s="156"/>
      <c r="MS561" s="156"/>
      <c r="MT561" s="156"/>
      <c r="MU561" s="156"/>
      <c r="MV561" s="156"/>
      <c r="MW561" s="156"/>
      <c r="MX561" s="156"/>
      <c r="MY561" s="156"/>
      <c r="MZ561" s="156"/>
      <c r="NA561" s="156"/>
      <c r="NB561" s="156"/>
      <c r="NC561" s="156"/>
      <c r="ND561" s="156"/>
      <c r="NE561" s="156"/>
      <c r="NF561" s="156"/>
      <c r="NG561" s="156"/>
      <c r="NH561" s="156"/>
      <c r="NI561" s="156"/>
      <c r="NJ561" s="156"/>
      <c r="NK561" s="156"/>
      <c r="NL561" s="156"/>
      <c r="NM561" s="156"/>
      <c r="NN561" s="156"/>
      <c r="NO561" s="156"/>
      <c r="NP561" s="156"/>
      <c r="NQ561" s="156"/>
      <c r="NR561" s="156"/>
      <c r="NS561" s="156"/>
      <c r="NT561" s="156"/>
      <c r="NU561" s="156"/>
      <c r="NV561" s="156"/>
      <c r="NW561" s="156"/>
      <c r="NX561" s="156"/>
      <c r="NY561" s="156"/>
      <c r="NZ561" s="156"/>
      <c r="OA561" s="156"/>
      <c r="OB561" s="156"/>
      <c r="OC561" s="156"/>
      <c r="OD561" s="156"/>
      <c r="OE561" s="156"/>
      <c r="OF561" s="156"/>
      <c r="OG561" s="156"/>
      <c r="OH561" s="156"/>
      <c r="OI561" s="156"/>
      <c r="OJ561" s="156"/>
      <c r="OK561" s="156"/>
      <c r="OL561" s="156"/>
      <c r="OM561" s="156"/>
      <c r="ON561" s="156"/>
      <c r="OO561" s="156"/>
      <c r="OP561" s="156"/>
      <c r="OQ561" s="156"/>
      <c r="OR561" s="156"/>
      <c r="OS561" s="156"/>
      <c r="OT561" s="156"/>
      <c r="OU561" s="156"/>
      <c r="OV561" s="156"/>
      <c r="OW561" s="156"/>
      <c r="OX561" s="156"/>
      <c r="OY561" s="156"/>
      <c r="OZ561" s="156"/>
      <c r="PA561" s="156"/>
      <c r="PB561" s="156"/>
      <c r="PC561" s="156"/>
      <c r="PD561" s="156"/>
      <c r="PE561" s="156"/>
      <c r="PF561" s="156"/>
      <c r="PG561" s="156"/>
      <c r="PH561" s="156"/>
      <c r="PI561" s="156"/>
      <c r="PJ561" s="156"/>
      <c r="PK561" s="156"/>
      <c r="PL561" s="156"/>
      <c r="PM561" s="156"/>
      <c r="PN561" s="156"/>
      <c r="PO561" s="156"/>
      <c r="PP561" s="156"/>
      <c r="PQ561" s="156"/>
      <c r="PR561" s="156"/>
      <c r="PS561" s="156"/>
      <c r="PT561" s="156"/>
      <c r="PU561" s="156"/>
      <c r="PV561" s="156"/>
      <c r="PW561" s="156"/>
      <c r="PX561" s="156"/>
      <c r="PY561" s="156"/>
      <c r="PZ561" s="156"/>
      <c r="QA561" s="156"/>
      <c r="QB561" s="156"/>
      <c r="QC561" s="156"/>
      <c r="QD561" s="156"/>
      <c r="QE561" s="156"/>
      <c r="QF561" s="156"/>
      <c r="QG561" s="156"/>
      <c r="QH561" s="156"/>
      <c r="QI561" s="156"/>
      <c r="QJ561" s="156"/>
      <c r="QK561" s="156"/>
      <c r="QL561" s="156"/>
      <c r="QM561" s="156"/>
      <c r="QN561" s="156"/>
      <c r="QO561" s="156"/>
      <c r="QP561" s="156"/>
      <c r="QQ561" s="156"/>
      <c r="QR561" s="156"/>
      <c r="QS561" s="156"/>
      <c r="QT561" s="156"/>
      <c r="QU561" s="156"/>
      <c r="QV561" s="156"/>
      <c r="QW561" s="156"/>
      <c r="QX561" s="156"/>
      <c r="QY561" s="156"/>
      <c r="QZ561" s="156"/>
      <c r="RA561" s="156"/>
      <c r="RB561" s="156"/>
      <c r="RC561" s="156"/>
      <c r="RD561" s="156"/>
      <c r="RE561" s="156"/>
      <c r="RF561" s="156"/>
      <c r="RG561" s="156"/>
      <c r="RH561" s="156"/>
      <c r="RI561" s="156"/>
      <c r="RJ561" s="156"/>
      <c r="RK561" s="156"/>
      <c r="RL561" s="156"/>
      <c r="RM561" s="156"/>
      <c r="RN561" s="156"/>
      <c r="RO561" s="156"/>
      <c r="RP561" s="156"/>
      <c r="RQ561" s="156"/>
      <c r="RR561" s="156"/>
      <c r="RS561" s="156"/>
      <c r="RT561" s="156"/>
      <c r="RU561" s="156"/>
      <c r="RV561" s="156"/>
      <c r="RW561" s="156"/>
      <c r="RX561" s="156"/>
      <c r="RY561" s="156"/>
      <c r="RZ561" s="156"/>
      <c r="SA561" s="156"/>
      <c r="SB561" s="156"/>
      <c r="SC561" s="156"/>
      <c r="SD561" s="156"/>
      <c r="SE561" s="156"/>
      <c r="SF561" s="156"/>
      <c r="SG561" s="156"/>
      <c r="SH561" s="156"/>
      <c r="SI561" s="156"/>
      <c r="SJ561" s="156"/>
      <c r="SK561" s="156"/>
      <c r="SL561" s="156"/>
      <c r="SM561" s="156"/>
      <c r="SN561" s="156"/>
      <c r="SO561" s="156"/>
      <c r="SP561" s="156"/>
      <c r="SQ561" s="156"/>
      <c r="SR561" s="156"/>
      <c r="SS561" s="156"/>
      <c r="ST561" s="156"/>
      <c r="SU561" s="156"/>
      <c r="SV561" s="156"/>
      <c r="SW561" s="156"/>
      <c r="SX561" s="156"/>
      <c r="SY561" s="156"/>
      <c r="SZ561" s="156"/>
      <c r="TA561" s="156"/>
      <c r="TB561" s="156"/>
      <c r="TC561" s="156"/>
      <c r="TD561" s="156"/>
      <c r="TE561" s="156"/>
      <c r="TF561" s="156"/>
      <c r="TG561" s="156"/>
      <c r="TH561" s="156"/>
      <c r="TI561" s="156"/>
      <c r="TJ561" s="156"/>
      <c r="TK561" s="156"/>
      <c r="TL561" s="156"/>
      <c r="TM561" s="156"/>
      <c r="TN561" s="156"/>
      <c r="TO561" s="156"/>
      <c r="TP561" s="156"/>
      <c r="TQ561" s="156"/>
      <c r="TR561" s="156"/>
      <c r="TS561" s="156"/>
      <c r="TT561" s="156"/>
      <c r="TU561" s="156"/>
      <c r="TV561" s="156"/>
      <c r="TW561" s="156"/>
      <c r="TX561" s="156"/>
      <c r="TY561" s="156"/>
      <c r="TZ561" s="156"/>
      <c r="UA561" s="156"/>
      <c r="UB561" s="156"/>
      <c r="UC561" s="156"/>
      <c r="UD561" s="156"/>
      <c r="UE561" s="156"/>
      <c r="UF561" s="156"/>
      <c r="UG561" s="156"/>
      <c r="UH561" s="156"/>
      <c r="UI561" s="156"/>
      <c r="UJ561" s="156"/>
      <c r="UK561" s="156"/>
      <c r="UL561" s="156"/>
      <c r="UM561" s="156"/>
      <c r="UN561" s="156"/>
      <c r="UO561" s="156"/>
      <c r="UP561" s="156"/>
      <c r="UQ561" s="156"/>
      <c r="UR561" s="156"/>
      <c r="US561" s="156"/>
      <c r="UT561" s="156"/>
      <c r="UU561" s="156"/>
      <c r="UV561" s="156"/>
      <c r="UW561" s="156"/>
      <c r="UX561" s="156"/>
      <c r="UY561" s="156"/>
      <c r="UZ561" s="156"/>
      <c r="VA561" s="156"/>
      <c r="VB561" s="156"/>
      <c r="VC561" s="156"/>
      <c r="VD561" s="156"/>
      <c r="VE561" s="156"/>
      <c r="VF561" s="156"/>
      <c r="VG561" s="156"/>
      <c r="VH561" s="156"/>
      <c r="VI561" s="156"/>
      <c r="VJ561" s="156"/>
      <c r="VK561" s="156"/>
      <c r="VL561" s="156"/>
      <c r="VM561" s="156"/>
      <c r="VN561" s="156"/>
      <c r="VO561" s="156"/>
      <c r="VP561" s="156"/>
      <c r="VQ561" s="156"/>
      <c r="VR561" s="156"/>
      <c r="VS561" s="156"/>
      <c r="VT561" s="156"/>
      <c r="VU561" s="156"/>
      <c r="VV561" s="156"/>
      <c r="VW561" s="156"/>
      <c r="VX561" s="156"/>
      <c r="VY561" s="156"/>
      <c r="VZ561" s="156"/>
      <c r="WA561" s="156"/>
      <c r="WB561" s="156"/>
      <c r="WC561" s="156"/>
      <c r="WD561" s="156"/>
      <c r="WE561" s="156"/>
      <c r="WF561" s="156"/>
      <c r="WG561" s="156"/>
      <c r="WH561" s="156"/>
      <c r="WI561" s="156"/>
      <c r="WJ561" s="156"/>
      <c r="WK561" s="156"/>
      <c r="WL561" s="156"/>
      <c r="WM561" s="156"/>
      <c r="WN561" s="156"/>
      <c r="WO561" s="156"/>
      <c r="WP561" s="156"/>
      <c r="WQ561" s="156"/>
      <c r="WR561" s="156"/>
      <c r="WS561" s="156"/>
      <c r="WT561" s="156"/>
      <c r="WU561" s="156"/>
      <c r="WV561" s="156"/>
      <c r="WW561" s="156"/>
      <c r="WX561" s="156"/>
      <c r="WY561" s="156"/>
      <c r="WZ561" s="156"/>
      <c r="XA561" s="156"/>
      <c r="XB561" s="156"/>
      <c r="XC561" s="156"/>
      <c r="XD561" s="156"/>
      <c r="XE561" s="156"/>
      <c r="XF561" s="156"/>
      <c r="XG561" s="156"/>
      <c r="XH561" s="156"/>
      <c r="XI561" s="156"/>
      <c r="XJ561" s="156"/>
      <c r="XK561" s="156"/>
      <c r="XL561" s="156"/>
      <c r="XM561" s="156"/>
      <c r="XN561" s="156"/>
      <c r="XO561" s="156"/>
      <c r="XP561" s="156"/>
      <c r="XQ561" s="156"/>
      <c r="XR561" s="156"/>
      <c r="XS561" s="156"/>
      <c r="XT561" s="156"/>
      <c r="XU561" s="156"/>
      <c r="XV561" s="156"/>
      <c r="XW561" s="156"/>
      <c r="XX561" s="156"/>
      <c r="XY561" s="156"/>
      <c r="XZ561" s="156"/>
      <c r="YA561" s="156"/>
      <c r="YB561" s="156"/>
      <c r="YC561" s="156"/>
      <c r="YD561" s="156"/>
      <c r="YE561" s="156"/>
      <c r="YF561" s="156"/>
      <c r="YG561" s="156"/>
      <c r="YH561" s="156"/>
      <c r="YI561" s="156"/>
      <c r="YJ561" s="156"/>
      <c r="YK561" s="156"/>
      <c r="YL561" s="156"/>
      <c r="YM561" s="156"/>
      <c r="YN561" s="156"/>
      <c r="YO561" s="156"/>
      <c r="YP561" s="156"/>
      <c r="YQ561" s="156"/>
      <c r="YR561" s="156"/>
      <c r="YS561" s="156"/>
      <c r="YT561" s="156"/>
      <c r="YU561" s="156"/>
      <c r="YV561" s="156"/>
      <c r="YW561" s="156"/>
      <c r="YX561" s="156"/>
      <c r="YY561" s="156"/>
      <c r="YZ561" s="156"/>
      <c r="ZA561" s="156"/>
      <c r="ZB561" s="156"/>
      <c r="ZC561" s="156"/>
      <c r="ZD561" s="156"/>
      <c r="ZE561" s="156"/>
      <c r="ZF561" s="156"/>
      <c r="ZG561" s="156"/>
      <c r="ZH561" s="156"/>
      <c r="ZI561" s="156"/>
      <c r="ZJ561" s="156"/>
      <c r="ZK561" s="156"/>
      <c r="ZL561" s="156"/>
      <c r="ZM561" s="156"/>
      <c r="ZN561" s="156"/>
      <c r="ZO561" s="156"/>
      <c r="ZP561" s="156"/>
      <c r="ZQ561" s="156"/>
      <c r="ZR561" s="156"/>
      <c r="ZS561" s="156"/>
      <c r="ZT561" s="156"/>
      <c r="ZU561" s="156"/>
      <c r="ZV561" s="156"/>
      <c r="ZW561" s="156"/>
      <c r="ZX561" s="156"/>
      <c r="ZY561" s="156"/>
      <c r="ZZ561" s="156"/>
      <c r="AAA561" s="156"/>
      <c r="AAB561" s="156"/>
      <c r="AAC561" s="156"/>
      <c r="AAD561" s="156"/>
      <c r="AAE561" s="156"/>
      <c r="AAF561" s="156"/>
      <c r="AAG561" s="156"/>
      <c r="AAH561" s="156"/>
      <c r="AAI561" s="156"/>
      <c r="AAJ561" s="156"/>
      <c r="AAK561" s="156"/>
      <c r="AAL561" s="156"/>
      <c r="AAM561" s="156"/>
      <c r="AAN561" s="156"/>
      <c r="AAO561" s="156"/>
      <c r="AAP561" s="156"/>
      <c r="AAQ561" s="156"/>
      <c r="AAR561" s="156"/>
      <c r="AAS561" s="156"/>
      <c r="AAT561" s="156"/>
      <c r="AAU561" s="156"/>
      <c r="AAV561" s="156"/>
      <c r="AAW561" s="156"/>
      <c r="AAX561" s="156"/>
      <c r="AAY561" s="156"/>
      <c r="AAZ561" s="156"/>
      <c r="ABA561" s="156"/>
      <c r="ABB561" s="156"/>
      <c r="ABC561" s="156"/>
      <c r="ABD561" s="156"/>
      <c r="ABE561" s="156"/>
      <c r="ABF561" s="156"/>
      <c r="ABG561" s="156"/>
      <c r="ABH561" s="156"/>
      <c r="ABI561" s="156"/>
      <c r="ABJ561" s="156"/>
      <c r="ABK561" s="156"/>
      <c r="ABL561" s="156"/>
      <c r="ABM561" s="156"/>
      <c r="ABN561" s="156"/>
      <c r="ABO561" s="156"/>
      <c r="ABP561" s="156"/>
      <c r="ABQ561" s="156"/>
      <c r="ABR561" s="156"/>
      <c r="ABS561" s="156"/>
      <c r="ABT561" s="156"/>
      <c r="ABU561" s="156"/>
      <c r="ABV561" s="156"/>
      <c r="ABW561" s="156"/>
      <c r="ABX561" s="156"/>
      <c r="ABY561" s="156"/>
      <c r="ABZ561" s="156"/>
      <c r="ACA561" s="156"/>
      <c r="ACB561" s="156"/>
      <c r="ACC561" s="156"/>
      <c r="ACD561" s="156"/>
      <c r="ACE561" s="156"/>
      <c r="ACF561" s="156"/>
      <c r="ACG561" s="156"/>
      <c r="ACH561" s="156"/>
      <c r="ACI561" s="156"/>
      <c r="ACJ561" s="156"/>
      <c r="ACK561" s="156"/>
      <c r="ACL561" s="156"/>
      <c r="ACM561" s="156"/>
      <c r="ACN561" s="156"/>
      <c r="ACO561" s="156"/>
      <c r="ACP561" s="156"/>
      <c r="ACQ561" s="156"/>
      <c r="ACR561" s="156"/>
      <c r="ACS561" s="156"/>
      <c r="ACT561" s="156"/>
      <c r="ACU561" s="156"/>
      <c r="ACV561" s="156"/>
      <c r="ACW561" s="156"/>
      <c r="ACX561" s="156"/>
      <c r="ACY561" s="156"/>
      <c r="ACZ561" s="156"/>
      <c r="ADA561" s="156"/>
      <c r="ADB561" s="156"/>
      <c r="ADC561" s="156"/>
      <c r="ADD561" s="156"/>
      <c r="ADE561" s="156"/>
      <c r="ADF561" s="156"/>
      <c r="ADG561" s="156"/>
      <c r="ADH561" s="156"/>
      <c r="ADI561" s="156"/>
      <c r="ADJ561" s="156"/>
      <c r="ADK561" s="156"/>
      <c r="ADL561" s="156"/>
      <c r="ADM561" s="156"/>
      <c r="ADN561" s="156"/>
      <c r="ADO561" s="156"/>
      <c r="ADP561" s="156"/>
      <c r="ADQ561" s="156"/>
      <c r="ADR561" s="156"/>
      <c r="ADS561" s="156"/>
      <c r="ADT561" s="156"/>
      <c r="ADU561" s="156"/>
      <c r="ADV561" s="156"/>
      <c r="ADW561" s="156"/>
      <c r="ADX561" s="156"/>
      <c r="ADY561" s="156"/>
      <c r="ADZ561" s="156"/>
      <c r="AEA561" s="156"/>
      <c r="AEB561" s="156"/>
      <c r="AEC561" s="156"/>
      <c r="AED561" s="156"/>
      <c r="AEE561" s="156"/>
      <c r="AEF561" s="156"/>
      <c r="AEG561" s="156"/>
      <c r="AEH561" s="156"/>
      <c r="AEI561" s="156"/>
      <c r="AEJ561" s="156"/>
      <c r="AEK561" s="156"/>
      <c r="AEL561" s="156"/>
      <c r="AEM561" s="156"/>
      <c r="AEN561" s="156"/>
      <c r="AEO561" s="156"/>
      <c r="AEP561" s="156"/>
      <c r="AEQ561" s="156"/>
      <c r="AER561" s="156"/>
      <c r="AES561" s="156"/>
      <c r="AET561" s="156"/>
      <c r="AEU561" s="156"/>
      <c r="AEV561" s="156"/>
      <c r="AEW561" s="156"/>
      <c r="AEX561" s="156"/>
      <c r="AEY561" s="156"/>
      <c r="AEZ561" s="156"/>
      <c r="AFA561" s="156"/>
      <c r="AFB561" s="156"/>
      <c r="AFC561" s="156"/>
      <c r="AFD561" s="156"/>
      <c r="AFE561" s="156"/>
      <c r="AFF561" s="156"/>
      <c r="AFG561" s="156"/>
      <c r="AFH561" s="156"/>
      <c r="AFI561" s="156"/>
      <c r="AFJ561" s="156"/>
      <c r="AFK561" s="156"/>
      <c r="AFL561" s="156"/>
      <c r="AFM561" s="156"/>
      <c r="AFN561" s="156"/>
      <c r="AFO561" s="156"/>
      <c r="AFP561" s="156"/>
      <c r="AFQ561" s="156"/>
      <c r="AFR561" s="156"/>
      <c r="AFS561" s="156"/>
      <c r="AFT561" s="156"/>
      <c r="AFU561" s="156"/>
      <c r="AFV561" s="156"/>
      <c r="AFW561" s="156"/>
      <c r="AFX561" s="156"/>
      <c r="AFY561" s="156"/>
      <c r="AFZ561" s="156"/>
      <c r="AGA561" s="156"/>
      <c r="AGB561" s="156"/>
      <c r="AGC561" s="156"/>
      <c r="AGD561" s="156"/>
      <c r="AGE561" s="156"/>
      <c r="AGF561" s="156"/>
      <c r="AGG561" s="156"/>
      <c r="AGH561" s="156"/>
      <c r="AGI561" s="156"/>
      <c r="AGJ561" s="156"/>
      <c r="AGK561" s="156"/>
      <c r="AGL561" s="156"/>
      <c r="AGM561" s="156"/>
      <c r="AGN561" s="156"/>
      <c r="AGO561" s="156"/>
      <c r="AGP561" s="156"/>
      <c r="AGQ561" s="156"/>
      <c r="AGR561" s="156"/>
      <c r="AGS561" s="156"/>
      <c r="AGT561" s="156"/>
      <c r="AGU561" s="156"/>
      <c r="AGV561" s="156"/>
      <c r="AGW561" s="156"/>
      <c r="AGX561" s="156"/>
      <c r="AGY561" s="156"/>
      <c r="AGZ561" s="156"/>
      <c r="AHA561" s="156"/>
      <c r="AHB561" s="156"/>
      <c r="AHC561" s="156"/>
      <c r="AHD561" s="156"/>
      <c r="AHE561" s="156"/>
      <c r="AHF561" s="156"/>
      <c r="AHG561" s="156"/>
      <c r="AHH561" s="156"/>
      <c r="AHI561" s="156"/>
      <c r="AHJ561" s="156"/>
      <c r="AHK561" s="156"/>
      <c r="AHL561" s="156"/>
      <c r="AHM561" s="156"/>
      <c r="AHN561" s="156"/>
      <c r="AHO561" s="156"/>
      <c r="AHP561" s="156"/>
      <c r="AHQ561" s="156"/>
      <c r="AHR561" s="156"/>
      <c r="AHS561" s="156"/>
      <c r="AHT561" s="156"/>
      <c r="AHU561" s="156"/>
      <c r="AHV561" s="156"/>
      <c r="AHW561" s="156"/>
      <c r="AHX561" s="156"/>
      <c r="AHY561" s="156"/>
      <c r="AHZ561" s="156"/>
      <c r="AIA561" s="156"/>
      <c r="AIB561" s="156"/>
      <c r="AIC561" s="156"/>
      <c r="AID561" s="156"/>
      <c r="AIE561" s="156"/>
      <c r="AIF561" s="156"/>
      <c r="AIG561" s="156"/>
      <c r="AIH561" s="156"/>
      <c r="AII561" s="156"/>
      <c r="AIJ561" s="156"/>
      <c r="AIK561" s="156"/>
      <c r="AIL561" s="156"/>
      <c r="AIM561" s="156"/>
      <c r="AIN561" s="156"/>
      <c r="AIO561" s="156"/>
      <c r="AIP561" s="156"/>
      <c r="AIQ561" s="156"/>
      <c r="AIR561" s="156"/>
      <c r="AIS561" s="156"/>
      <c r="AIT561" s="156"/>
      <c r="AIU561" s="156"/>
      <c r="AIV561" s="156"/>
      <c r="AIW561" s="156"/>
      <c r="AIX561" s="156"/>
      <c r="AIY561" s="156"/>
      <c r="AIZ561" s="156"/>
      <c r="AJA561" s="156"/>
      <c r="AJB561" s="156"/>
      <c r="AJC561" s="156"/>
      <c r="AJD561" s="156"/>
      <c r="AJE561" s="156"/>
      <c r="AJF561" s="156"/>
      <c r="AJG561" s="156"/>
      <c r="AJH561" s="156"/>
      <c r="AJI561" s="156"/>
      <c r="AJJ561" s="156"/>
      <c r="AJK561" s="156"/>
      <c r="AJL561" s="156"/>
      <c r="AJM561" s="156"/>
      <c r="AJN561" s="156"/>
      <c r="AJO561" s="156"/>
      <c r="AJP561" s="156"/>
      <c r="AJQ561" s="156"/>
      <c r="AJR561" s="156"/>
      <c r="AJS561" s="156"/>
      <c r="AJT561" s="156"/>
      <c r="AJU561" s="156"/>
      <c r="AJV561" s="156"/>
      <c r="AJW561" s="156"/>
      <c r="AJX561" s="156"/>
      <c r="AJY561" s="156"/>
      <c r="AJZ561" s="156"/>
      <c r="AKA561" s="156"/>
      <c r="AKB561" s="156"/>
      <c r="AKC561" s="156"/>
      <c r="AKD561" s="156"/>
      <c r="AKE561" s="156"/>
      <c r="AKF561" s="156"/>
      <c r="AKG561" s="156"/>
      <c r="AKH561" s="156"/>
      <c r="AKI561" s="156"/>
      <c r="AKJ561" s="156"/>
      <c r="AKK561" s="156"/>
      <c r="AKL561" s="156"/>
      <c r="AKM561" s="156"/>
      <c r="AKN561" s="156"/>
      <c r="AKO561" s="156"/>
      <c r="AKP561" s="156"/>
      <c r="AKQ561" s="156"/>
      <c r="AKR561" s="156"/>
      <c r="AKS561" s="156"/>
      <c r="AKT561" s="156"/>
      <c r="AKU561" s="156"/>
      <c r="AKV561" s="156"/>
      <c r="AKW561" s="156"/>
      <c r="AKX561" s="156"/>
      <c r="AKY561" s="156"/>
      <c r="AKZ561" s="156"/>
      <c r="ALA561" s="156"/>
      <c r="ALB561" s="156"/>
      <c r="ALC561" s="156"/>
      <c r="ALD561" s="156"/>
      <c r="ALE561" s="156"/>
      <c r="ALF561" s="156"/>
      <c r="ALG561" s="156"/>
      <c r="ALH561" s="156"/>
      <c r="ALI561" s="156"/>
      <c r="ALJ561" s="156"/>
      <c r="ALK561" s="156"/>
      <c r="ALL561" s="156"/>
      <c r="ALM561" s="156"/>
      <c r="ALN561" s="156"/>
      <c r="ALO561" s="156"/>
      <c r="ALP561" s="156"/>
      <c r="ALQ561" s="156"/>
      <c r="ALR561" s="156"/>
      <c r="ALS561" s="156"/>
      <c r="ALT561" s="156"/>
      <c r="ALU561" s="156"/>
      <c r="ALV561" s="156"/>
      <c r="ALW561" s="156"/>
      <c r="ALX561" s="156"/>
      <c r="ALY561" s="156"/>
      <c r="ALZ561" s="156"/>
      <c r="AMA561" s="156"/>
      <c r="AMB561" s="156"/>
      <c r="AMC561" s="156"/>
      <c r="AMD561" s="156"/>
      <c r="AME561" s="156"/>
      <c r="AMF561" s="156"/>
      <c r="AMG561" s="156"/>
      <c r="AMH561" s="156"/>
      <c r="AMI561" s="156"/>
      <c r="AMJ561" s="156"/>
      <c r="AMK561" s="156"/>
      <c r="AML561" s="156"/>
      <c r="AMM561" s="156"/>
      <c r="AMN561" s="156"/>
      <c r="AMO561" s="156"/>
      <c r="AMP561" s="156"/>
      <c r="AMQ561" s="156"/>
      <c r="AMR561" s="156"/>
      <c r="AMS561" s="156"/>
      <c r="AMT561" s="156"/>
      <c r="AMU561" s="156"/>
      <c r="AMV561" s="156"/>
      <c r="AMW561" s="156"/>
      <c r="AMX561" s="156"/>
      <c r="AMY561" s="156"/>
      <c r="AMZ561" s="156"/>
      <c r="ANA561" s="156"/>
      <c r="ANB561" s="156"/>
      <c r="ANC561" s="156"/>
      <c r="AND561" s="156"/>
      <c r="ANE561" s="156"/>
      <c r="ANF561" s="156"/>
      <c r="ANG561" s="156"/>
      <c r="ANH561" s="156"/>
      <c r="ANI561" s="156"/>
      <c r="ANJ561" s="156"/>
      <c r="ANK561" s="156"/>
      <c r="ANL561" s="156"/>
      <c r="ANM561" s="156"/>
      <c r="ANN561" s="156"/>
      <c r="ANO561" s="156"/>
      <c r="ANP561" s="156"/>
      <c r="ANQ561" s="156"/>
      <c r="ANR561" s="156"/>
      <c r="ANS561" s="156"/>
      <c r="ANT561" s="156"/>
      <c r="ANU561" s="156"/>
      <c r="ANV561" s="156"/>
      <c r="ANW561" s="156"/>
      <c r="ANX561" s="156"/>
      <c r="ANY561" s="156"/>
      <c r="ANZ561" s="156"/>
      <c r="AOA561" s="156"/>
      <c r="AOB561" s="156"/>
      <c r="AOC561" s="156"/>
      <c r="AOD561" s="156"/>
      <c r="AOE561" s="156"/>
      <c r="AOF561" s="156"/>
      <c r="AOG561" s="156"/>
      <c r="AOH561" s="156"/>
      <c r="AOI561" s="156"/>
      <c r="AOJ561" s="156"/>
      <c r="AOK561" s="156"/>
      <c r="AOL561" s="156"/>
      <c r="AOM561" s="156"/>
      <c r="AON561" s="156"/>
      <c r="AOO561" s="156"/>
      <c r="AOP561" s="156"/>
      <c r="AOQ561" s="156"/>
      <c r="AOR561" s="156"/>
      <c r="AOS561" s="156"/>
      <c r="AOT561" s="156"/>
      <c r="AOU561" s="156"/>
      <c r="AOV561" s="156"/>
      <c r="AOW561" s="156"/>
      <c r="AOX561" s="156"/>
      <c r="AOY561" s="156"/>
      <c r="AOZ561" s="156"/>
      <c r="APA561" s="156"/>
      <c r="APB561" s="156"/>
      <c r="APC561" s="156"/>
      <c r="APD561" s="156"/>
      <c r="APE561" s="156"/>
      <c r="APF561" s="156"/>
      <c r="APG561" s="156"/>
      <c r="APH561" s="156"/>
      <c r="API561" s="156"/>
      <c r="APJ561" s="156"/>
      <c r="APK561" s="156"/>
      <c r="APL561" s="156"/>
      <c r="APM561" s="156"/>
      <c r="APN561" s="156"/>
      <c r="APO561" s="156"/>
      <c r="APP561" s="156"/>
      <c r="APQ561" s="156"/>
      <c r="APR561" s="156"/>
      <c r="APS561" s="156"/>
      <c r="APT561" s="156"/>
      <c r="APU561" s="156"/>
      <c r="APV561" s="156"/>
      <c r="APW561" s="156"/>
      <c r="APX561" s="156"/>
      <c r="APY561" s="156"/>
      <c r="APZ561" s="156"/>
      <c r="AQA561" s="156"/>
      <c r="AQB561" s="156"/>
      <c r="AQC561" s="156"/>
      <c r="AQD561" s="156"/>
      <c r="AQE561" s="156"/>
      <c r="AQF561" s="156"/>
      <c r="AQG561" s="156"/>
      <c r="AQH561" s="156"/>
      <c r="AQI561" s="156"/>
      <c r="AQJ561" s="156"/>
      <c r="AQK561" s="156"/>
      <c r="AQL561" s="156"/>
      <c r="AQM561" s="156"/>
      <c r="AQN561" s="156"/>
      <c r="AQO561" s="156"/>
      <c r="AQP561" s="156"/>
      <c r="AQQ561" s="156"/>
      <c r="AQR561" s="156"/>
      <c r="AQS561" s="156"/>
      <c r="AQT561" s="156"/>
      <c r="AQU561" s="156"/>
      <c r="AQV561" s="156"/>
      <c r="AQW561" s="156"/>
      <c r="AQX561" s="156"/>
      <c r="AQY561" s="156"/>
      <c r="AQZ561" s="156"/>
      <c r="ARA561" s="156"/>
      <c r="ARB561" s="156"/>
      <c r="ARC561" s="156"/>
      <c r="ARD561" s="156"/>
      <c r="ARE561" s="156"/>
      <c r="ARF561" s="156"/>
      <c r="ARG561" s="156"/>
      <c r="ARH561" s="156"/>
      <c r="ARI561" s="156"/>
      <c r="ARJ561" s="156"/>
      <c r="ARK561" s="156"/>
      <c r="ARL561" s="156"/>
      <c r="ARM561" s="156"/>
      <c r="ARN561" s="156"/>
      <c r="ARO561" s="156"/>
      <c r="ARP561" s="156"/>
      <c r="ARQ561" s="156"/>
      <c r="ARR561" s="156"/>
      <c r="ARS561" s="156"/>
      <c r="ART561" s="156"/>
      <c r="ARU561" s="156"/>
      <c r="ARV561" s="156"/>
      <c r="ARW561" s="156"/>
      <c r="ARX561" s="156"/>
      <c r="ARY561" s="156"/>
      <c r="ARZ561" s="156"/>
      <c r="ASA561" s="156"/>
      <c r="ASB561" s="156"/>
      <c r="ASC561" s="156"/>
      <c r="ASD561" s="156"/>
      <c r="ASE561" s="156"/>
      <c r="ASF561" s="156"/>
      <c r="ASG561" s="156"/>
      <c r="ASH561" s="156"/>
      <c r="ASI561" s="156"/>
      <c r="ASJ561" s="156"/>
      <c r="ASK561" s="156"/>
      <c r="ASL561" s="156"/>
      <c r="ASM561" s="156"/>
      <c r="ASN561" s="156"/>
      <c r="ASO561" s="156"/>
      <c r="ASP561" s="156"/>
      <c r="ASQ561" s="156"/>
      <c r="ASR561" s="156"/>
      <c r="ASS561" s="156"/>
      <c r="AST561" s="156"/>
      <c r="ASU561" s="156"/>
      <c r="ASV561" s="156"/>
      <c r="ASW561" s="156"/>
      <c r="ASX561" s="156"/>
      <c r="ASY561" s="156"/>
      <c r="ASZ561" s="156"/>
      <c r="ATA561" s="156"/>
      <c r="ATB561" s="156"/>
      <c r="ATC561" s="156"/>
      <c r="ATD561" s="156"/>
      <c r="ATE561" s="156"/>
      <c r="ATF561" s="156"/>
      <c r="ATG561" s="156"/>
      <c r="ATH561" s="156"/>
      <c r="ATI561" s="156"/>
      <c r="ATJ561" s="156"/>
      <c r="ATK561" s="156"/>
      <c r="ATL561" s="156"/>
      <c r="ATM561" s="156"/>
      <c r="ATN561" s="156"/>
      <c r="ATO561" s="156"/>
      <c r="ATP561" s="156"/>
      <c r="ATQ561" s="156"/>
      <c r="ATR561" s="156"/>
      <c r="ATS561" s="156"/>
      <c r="ATT561" s="156"/>
      <c r="ATU561" s="156"/>
      <c r="ATV561" s="156"/>
      <c r="ATW561" s="156"/>
      <c r="ATX561" s="156"/>
      <c r="ATY561" s="156"/>
      <c r="ATZ561" s="156"/>
      <c r="AUA561" s="156"/>
      <c r="AUB561" s="156"/>
      <c r="AUC561" s="156"/>
      <c r="AUD561" s="156"/>
      <c r="AUE561" s="156"/>
      <c r="AUF561" s="156"/>
      <c r="AUG561" s="156"/>
      <c r="AUH561" s="156"/>
      <c r="AUI561" s="156"/>
      <c r="AUJ561" s="156"/>
      <c r="AUK561" s="156"/>
      <c r="AUL561" s="156"/>
      <c r="AUM561" s="156"/>
      <c r="AUN561" s="156"/>
      <c r="AUO561" s="156"/>
      <c r="AUP561" s="156"/>
      <c r="AUQ561" s="156"/>
      <c r="AUR561" s="156"/>
      <c r="AUS561" s="156"/>
      <c r="AUT561" s="156"/>
      <c r="AUU561" s="156"/>
      <c r="AUV561" s="156"/>
      <c r="AUW561" s="156"/>
      <c r="AUX561" s="156"/>
      <c r="AUY561" s="156"/>
      <c r="AUZ561" s="156"/>
      <c r="AVA561" s="156"/>
      <c r="AVB561" s="156"/>
      <c r="AVC561" s="156"/>
      <c r="AVD561" s="156"/>
      <c r="AVE561" s="156"/>
      <c r="AVF561" s="156"/>
      <c r="AVG561" s="156"/>
      <c r="AVH561" s="156"/>
      <c r="AVI561" s="156"/>
      <c r="AVJ561" s="156"/>
      <c r="AVK561" s="156"/>
      <c r="AVL561" s="156"/>
      <c r="AVM561" s="156"/>
      <c r="AVN561" s="156"/>
      <c r="AVO561" s="156"/>
      <c r="AVP561" s="156"/>
      <c r="AVQ561" s="156"/>
      <c r="AVR561" s="156"/>
      <c r="AVS561" s="156"/>
      <c r="AVT561" s="156"/>
      <c r="AVU561" s="156"/>
      <c r="AVV561" s="156"/>
      <c r="AVW561" s="156"/>
      <c r="AVX561" s="156"/>
      <c r="AVY561" s="156"/>
      <c r="AVZ561" s="156"/>
      <c r="AWA561" s="156"/>
      <c r="AWB561" s="156"/>
      <c r="AWC561" s="156"/>
      <c r="AWD561" s="156"/>
      <c r="AWE561" s="156"/>
      <c r="AWF561" s="156"/>
      <c r="AWG561" s="156"/>
      <c r="AWH561" s="156"/>
      <c r="AWI561" s="156"/>
      <c r="AWJ561" s="156"/>
      <c r="AWK561" s="156"/>
      <c r="AWL561" s="156"/>
      <c r="AWM561" s="156"/>
      <c r="AWN561" s="156"/>
      <c r="AWO561" s="156"/>
      <c r="AWP561" s="156"/>
      <c r="AWQ561" s="156"/>
      <c r="AWR561" s="156"/>
      <c r="AWS561" s="156"/>
      <c r="AWT561" s="156"/>
      <c r="AWU561" s="156"/>
      <c r="AWV561" s="156"/>
      <c r="AWW561" s="156"/>
      <c r="AWX561" s="156"/>
      <c r="AWY561" s="156"/>
      <c r="AWZ561" s="156"/>
      <c r="AXA561" s="156"/>
      <c r="AXB561" s="156"/>
      <c r="AXC561" s="156"/>
      <c r="AXD561" s="156"/>
      <c r="AXE561" s="156"/>
      <c r="AXF561" s="156"/>
      <c r="AXG561" s="156"/>
      <c r="AXH561" s="156"/>
      <c r="AXI561" s="156"/>
      <c r="AXJ561" s="156"/>
      <c r="AXK561" s="156"/>
      <c r="AXL561" s="156"/>
      <c r="AXM561" s="156"/>
      <c r="AXN561" s="156"/>
      <c r="AXO561" s="156"/>
      <c r="AXP561" s="156"/>
      <c r="AXQ561" s="156"/>
      <c r="AXR561" s="156"/>
      <c r="AXS561" s="156"/>
      <c r="AXT561" s="156"/>
      <c r="AXU561" s="156"/>
      <c r="AXV561" s="156"/>
      <c r="AXW561" s="156"/>
      <c r="AXX561" s="156"/>
      <c r="AXY561" s="156"/>
      <c r="AXZ561" s="156"/>
      <c r="AYA561" s="156"/>
      <c r="AYB561" s="156"/>
      <c r="AYC561" s="156"/>
      <c r="AYD561" s="156"/>
      <c r="AYE561" s="156"/>
      <c r="AYF561" s="156"/>
      <c r="AYG561" s="156"/>
      <c r="AYH561" s="156"/>
      <c r="AYI561" s="156"/>
      <c r="AYJ561" s="156"/>
      <c r="AYK561" s="156"/>
      <c r="AYL561" s="156"/>
      <c r="AYM561" s="156"/>
      <c r="AYN561" s="156"/>
      <c r="AYO561" s="156"/>
      <c r="AYP561" s="156"/>
      <c r="AYQ561" s="156"/>
      <c r="AYR561" s="156"/>
      <c r="AYS561" s="156"/>
      <c r="AYT561" s="156"/>
      <c r="AYU561" s="156"/>
      <c r="AYV561" s="156"/>
      <c r="AYW561" s="156"/>
      <c r="AYX561" s="156"/>
      <c r="AYY561" s="156"/>
      <c r="AYZ561" s="156"/>
      <c r="AZA561" s="156"/>
      <c r="AZB561" s="156"/>
      <c r="AZC561" s="156"/>
      <c r="AZD561" s="156"/>
      <c r="AZE561" s="156"/>
      <c r="AZF561" s="156"/>
      <c r="AZG561" s="156"/>
      <c r="AZH561" s="156"/>
      <c r="AZI561" s="156"/>
      <c r="AZJ561" s="156"/>
      <c r="AZK561" s="156"/>
      <c r="AZL561" s="156"/>
      <c r="AZM561" s="156"/>
      <c r="AZN561" s="156"/>
      <c r="AZO561" s="156"/>
      <c r="AZP561" s="156"/>
      <c r="AZQ561" s="156"/>
      <c r="AZR561" s="156"/>
      <c r="AZS561" s="156"/>
      <c r="AZT561" s="156"/>
      <c r="AZU561" s="156"/>
      <c r="AZV561" s="156"/>
      <c r="AZW561" s="156"/>
      <c r="AZX561" s="156"/>
      <c r="AZY561" s="156"/>
      <c r="AZZ561" s="156"/>
      <c r="BAA561" s="156"/>
      <c r="BAB561" s="156"/>
      <c r="BAC561" s="156"/>
      <c r="BAD561" s="156"/>
      <c r="BAE561" s="156"/>
      <c r="BAF561" s="156"/>
      <c r="BAG561" s="156"/>
      <c r="BAH561" s="156"/>
      <c r="BAI561" s="156"/>
      <c r="BAJ561" s="156"/>
      <c r="BAK561" s="156"/>
      <c r="BAL561" s="156"/>
      <c r="BAM561" s="156"/>
      <c r="BAN561" s="156"/>
      <c r="BAO561" s="156"/>
      <c r="BAP561" s="156"/>
      <c r="BAQ561" s="156"/>
      <c r="BAR561" s="156"/>
      <c r="BAS561" s="156"/>
      <c r="BAT561" s="156"/>
      <c r="BAU561" s="156"/>
      <c r="BAV561" s="156"/>
      <c r="BAW561" s="156"/>
      <c r="BAX561" s="156"/>
      <c r="BAY561" s="156"/>
      <c r="BAZ561" s="156"/>
      <c r="BBA561" s="156"/>
      <c r="BBB561" s="156"/>
      <c r="BBC561" s="156"/>
      <c r="BBD561" s="156"/>
      <c r="BBE561" s="156"/>
      <c r="BBF561" s="156"/>
      <c r="BBG561" s="156"/>
      <c r="BBH561" s="156"/>
      <c r="BBI561" s="156"/>
      <c r="BBJ561" s="156"/>
      <c r="BBK561" s="156"/>
      <c r="BBL561" s="156"/>
      <c r="BBM561" s="156"/>
      <c r="BBN561" s="156"/>
      <c r="BBO561" s="156"/>
      <c r="BBP561" s="156"/>
      <c r="BBQ561" s="156"/>
      <c r="BBR561" s="156"/>
      <c r="BBS561" s="156"/>
      <c r="BBT561" s="156"/>
      <c r="BBU561" s="156"/>
      <c r="BBV561" s="156"/>
      <c r="BBW561" s="156"/>
      <c r="BBX561" s="156"/>
      <c r="BBY561" s="156"/>
      <c r="BBZ561" s="156"/>
      <c r="BCA561" s="156"/>
      <c r="BCB561" s="156"/>
      <c r="BCC561" s="156"/>
      <c r="BCD561" s="156"/>
      <c r="BCE561" s="156"/>
      <c r="BCF561" s="156"/>
      <c r="BCG561" s="156"/>
      <c r="BCH561" s="156"/>
      <c r="BCI561" s="156"/>
      <c r="BCJ561" s="156"/>
      <c r="BCK561" s="156"/>
      <c r="BCL561" s="156"/>
      <c r="BCM561" s="156"/>
      <c r="BCN561" s="156"/>
      <c r="BCO561" s="156"/>
      <c r="BCP561" s="156"/>
      <c r="BCQ561" s="156"/>
      <c r="BCR561" s="156"/>
      <c r="BCS561" s="156"/>
      <c r="BCT561" s="156"/>
      <c r="BCU561" s="156"/>
      <c r="BCV561" s="156"/>
      <c r="BCW561" s="156"/>
      <c r="BCX561" s="156"/>
      <c r="BCY561" s="156"/>
      <c r="BCZ561" s="156"/>
      <c r="BDA561" s="156"/>
      <c r="BDB561" s="156"/>
      <c r="BDC561" s="156"/>
      <c r="BDD561" s="156"/>
      <c r="BDE561" s="156"/>
      <c r="BDF561" s="156"/>
      <c r="BDG561" s="156"/>
      <c r="BDH561" s="156"/>
      <c r="BDI561" s="156"/>
      <c r="BDJ561" s="156"/>
      <c r="BDK561" s="156"/>
      <c r="BDL561" s="156"/>
      <c r="BDM561" s="156"/>
      <c r="BDN561" s="156"/>
      <c r="BDO561" s="156"/>
      <c r="BDP561" s="156"/>
      <c r="BDQ561" s="156"/>
      <c r="BDR561" s="156"/>
      <c r="BDS561" s="156"/>
      <c r="BDT561" s="156"/>
      <c r="BDU561" s="156"/>
      <c r="BDV561" s="156"/>
      <c r="BDW561" s="156"/>
      <c r="BDX561" s="156"/>
      <c r="BDY561" s="156"/>
      <c r="BDZ561" s="156"/>
      <c r="BEA561" s="156"/>
      <c r="BEB561" s="156"/>
      <c r="BEC561" s="156"/>
      <c r="BED561" s="156"/>
      <c r="BEE561" s="156"/>
      <c r="BEF561" s="156"/>
      <c r="BEG561" s="156"/>
      <c r="BEH561" s="156"/>
      <c r="BEI561" s="156"/>
      <c r="BEJ561" s="156"/>
      <c r="BEK561" s="156"/>
      <c r="BEL561" s="156"/>
      <c r="BEM561" s="156"/>
      <c r="BEN561" s="156"/>
      <c r="BEO561" s="156"/>
      <c r="BEP561" s="156"/>
      <c r="BEQ561" s="156"/>
      <c r="BER561" s="156"/>
      <c r="BES561" s="156"/>
      <c r="BET561" s="156"/>
      <c r="BEU561" s="156"/>
      <c r="BEV561" s="156"/>
      <c r="BEW561" s="156"/>
      <c r="BEX561" s="156"/>
      <c r="BEY561" s="156"/>
      <c r="BEZ561" s="156"/>
      <c r="BFA561" s="156"/>
      <c r="BFB561" s="156"/>
      <c r="BFC561" s="156"/>
      <c r="BFD561" s="156"/>
      <c r="BFE561" s="156"/>
      <c r="BFF561" s="156"/>
      <c r="BFG561" s="156"/>
      <c r="BFH561" s="156"/>
      <c r="BFI561" s="156"/>
      <c r="BFJ561" s="156"/>
      <c r="BFK561" s="156"/>
      <c r="BFL561" s="156"/>
      <c r="BFM561" s="156"/>
      <c r="BFN561" s="156"/>
      <c r="BFO561" s="156"/>
      <c r="BFP561" s="156"/>
      <c r="BFQ561" s="156"/>
      <c r="BFR561" s="156"/>
      <c r="BFS561" s="156"/>
      <c r="BFT561" s="156"/>
      <c r="BFU561" s="156"/>
      <c r="BFV561" s="156"/>
      <c r="BFW561" s="156"/>
      <c r="BFX561" s="156"/>
      <c r="BFY561" s="156"/>
      <c r="BFZ561" s="156"/>
      <c r="BGA561" s="156"/>
      <c r="BGB561" s="156"/>
      <c r="BGC561" s="156"/>
      <c r="BGD561" s="156"/>
      <c r="BGE561" s="156"/>
      <c r="BGF561" s="156"/>
      <c r="BGG561" s="156"/>
      <c r="BGH561" s="156"/>
      <c r="BGI561" s="156"/>
      <c r="BGJ561" s="156"/>
      <c r="BGK561" s="156"/>
      <c r="BGL561" s="156"/>
      <c r="BGM561" s="156"/>
      <c r="BGN561" s="156"/>
      <c r="BGO561" s="156"/>
      <c r="BGP561" s="156"/>
      <c r="BGQ561" s="156"/>
      <c r="BGR561" s="156"/>
      <c r="BGS561" s="156"/>
      <c r="BGT561" s="156"/>
      <c r="BGU561" s="156"/>
      <c r="BGV561" s="156"/>
      <c r="BGW561" s="156"/>
      <c r="BGX561" s="156"/>
      <c r="BGY561" s="156"/>
      <c r="BGZ561" s="156"/>
      <c r="BHA561" s="156"/>
      <c r="BHB561" s="156"/>
      <c r="BHC561" s="156"/>
      <c r="BHD561" s="156"/>
      <c r="BHE561" s="156"/>
      <c r="BHF561" s="156"/>
      <c r="BHG561" s="156"/>
      <c r="BHH561" s="156"/>
      <c r="BHI561" s="156"/>
      <c r="BHJ561" s="156"/>
      <c r="BHK561" s="156"/>
      <c r="BHL561" s="156"/>
      <c r="BHM561" s="156"/>
      <c r="BHN561" s="156"/>
      <c r="BHO561" s="156"/>
      <c r="BHP561" s="156"/>
      <c r="BHQ561" s="156"/>
      <c r="BHR561" s="156"/>
      <c r="BHS561" s="156"/>
      <c r="BHT561" s="156"/>
      <c r="BHU561" s="156"/>
      <c r="BHV561" s="156"/>
      <c r="BHW561" s="156"/>
      <c r="BHX561" s="156"/>
      <c r="BHY561" s="156"/>
      <c r="BHZ561" s="156"/>
      <c r="BIA561" s="156"/>
      <c r="BIB561" s="156"/>
      <c r="BIC561" s="156"/>
      <c r="BID561" s="156"/>
      <c r="BIE561" s="156"/>
      <c r="BIF561" s="156"/>
      <c r="BIG561" s="156"/>
      <c r="BIH561" s="156"/>
      <c r="BII561" s="156"/>
      <c r="BIJ561" s="156"/>
      <c r="BIK561" s="156"/>
      <c r="BIL561" s="156"/>
      <c r="BIM561" s="156"/>
      <c r="BIN561" s="156"/>
      <c r="BIO561" s="156"/>
      <c r="BIP561" s="156"/>
      <c r="BIQ561" s="156"/>
      <c r="BIR561" s="156"/>
      <c r="BIS561" s="156"/>
      <c r="BIT561" s="156"/>
      <c r="BIU561" s="156"/>
      <c r="BIV561" s="156"/>
      <c r="BIW561" s="156"/>
      <c r="BIX561" s="156"/>
      <c r="BIY561" s="156"/>
      <c r="BIZ561" s="156"/>
      <c r="BJA561" s="156"/>
      <c r="BJB561" s="156"/>
      <c r="BJC561" s="156"/>
      <c r="BJD561" s="156"/>
      <c r="BJE561" s="156"/>
      <c r="BJF561" s="156"/>
      <c r="BJG561" s="156"/>
      <c r="BJH561" s="156"/>
      <c r="BJI561" s="156"/>
      <c r="BJJ561" s="156"/>
      <c r="BJK561" s="156"/>
      <c r="BJL561" s="156"/>
      <c r="BJM561" s="156"/>
      <c r="BJN561" s="156"/>
      <c r="BJO561" s="156"/>
      <c r="BJP561" s="156"/>
      <c r="BJQ561" s="156"/>
      <c r="BJR561" s="156"/>
      <c r="BJS561" s="156"/>
      <c r="BJT561" s="156"/>
      <c r="BJU561" s="156"/>
      <c r="BJV561" s="156"/>
      <c r="BJW561" s="156"/>
      <c r="BJX561" s="156"/>
      <c r="BJY561" s="156"/>
      <c r="BJZ561" s="156"/>
      <c r="BKA561" s="156"/>
      <c r="BKB561" s="156"/>
      <c r="BKC561" s="156"/>
      <c r="BKD561" s="156"/>
      <c r="BKE561" s="156"/>
      <c r="BKF561" s="156"/>
      <c r="BKG561" s="156"/>
      <c r="BKH561" s="156"/>
      <c r="BKI561" s="156"/>
      <c r="BKJ561" s="156"/>
      <c r="BKK561" s="156"/>
      <c r="BKL561" s="156"/>
      <c r="BKM561" s="156"/>
      <c r="BKN561" s="156"/>
      <c r="BKO561" s="156"/>
      <c r="BKP561" s="156"/>
      <c r="BKQ561" s="156"/>
      <c r="BKR561" s="156"/>
      <c r="BKS561" s="156"/>
      <c r="BKT561" s="156"/>
      <c r="BKU561" s="156"/>
      <c r="BKV561" s="156"/>
      <c r="BKW561" s="156"/>
      <c r="BKX561" s="156"/>
      <c r="BKY561" s="156"/>
      <c r="BKZ561" s="156"/>
      <c r="BLA561" s="156"/>
      <c r="BLB561" s="156"/>
      <c r="BLC561" s="156"/>
      <c r="BLD561" s="156"/>
      <c r="BLE561" s="156"/>
      <c r="BLF561" s="156"/>
      <c r="BLG561" s="156"/>
      <c r="BLH561" s="156"/>
      <c r="BLI561" s="156"/>
      <c r="BLJ561" s="156"/>
      <c r="BLK561" s="156"/>
      <c r="BLL561" s="156"/>
      <c r="BLM561" s="156"/>
      <c r="BLN561" s="156"/>
      <c r="BLO561" s="156"/>
      <c r="BLP561" s="156"/>
      <c r="BLQ561" s="156"/>
      <c r="BLR561" s="156"/>
      <c r="BLS561" s="156"/>
      <c r="BLT561" s="156"/>
      <c r="BLU561" s="156"/>
      <c r="BLV561" s="156"/>
      <c r="BLW561" s="156"/>
      <c r="BLX561" s="156"/>
      <c r="BLY561" s="156"/>
      <c r="BLZ561" s="156"/>
      <c r="BMA561" s="156"/>
      <c r="BMB561" s="156"/>
      <c r="BMC561" s="156"/>
      <c r="BMD561" s="156"/>
      <c r="BME561" s="156"/>
      <c r="BMF561" s="156"/>
      <c r="BMG561" s="156"/>
      <c r="BMH561" s="156"/>
      <c r="BMI561" s="156"/>
      <c r="BMJ561" s="156"/>
      <c r="BMK561" s="156"/>
      <c r="BML561" s="156"/>
      <c r="BMM561" s="156"/>
      <c r="BMN561" s="156"/>
      <c r="BMO561" s="156"/>
      <c r="BMP561" s="156"/>
      <c r="BMQ561" s="156"/>
      <c r="BMR561" s="156"/>
      <c r="BMS561" s="156"/>
      <c r="BMT561" s="156"/>
      <c r="BMU561" s="156"/>
      <c r="BMV561" s="156"/>
      <c r="BMW561" s="156"/>
      <c r="BMX561" s="156"/>
      <c r="BMY561" s="156"/>
      <c r="BMZ561" s="156"/>
      <c r="BNA561" s="156"/>
      <c r="BNB561" s="156"/>
      <c r="BNC561" s="156"/>
      <c r="BND561" s="156"/>
      <c r="BNE561" s="156"/>
      <c r="BNF561" s="156"/>
      <c r="BNG561" s="156"/>
      <c r="BNH561" s="156"/>
      <c r="BNI561" s="156"/>
      <c r="BNJ561" s="156"/>
      <c r="BNK561" s="156"/>
      <c r="BNL561" s="156"/>
      <c r="BNM561" s="156"/>
      <c r="BNN561" s="156"/>
      <c r="BNO561" s="156"/>
      <c r="BNP561" s="156"/>
      <c r="BNQ561" s="156"/>
      <c r="BNR561" s="156"/>
      <c r="BNS561" s="156"/>
      <c r="BNT561" s="156"/>
      <c r="BNU561" s="156"/>
      <c r="BNV561" s="156"/>
      <c r="BNW561" s="156"/>
      <c r="BNX561" s="156"/>
      <c r="BNY561" s="156"/>
      <c r="BNZ561" s="156"/>
      <c r="BOA561" s="156"/>
      <c r="BOB561" s="156"/>
      <c r="BOC561" s="156"/>
      <c r="BOD561" s="156"/>
      <c r="BOE561" s="156"/>
      <c r="BOF561" s="156"/>
      <c r="BOG561" s="156"/>
      <c r="BOH561" s="156"/>
      <c r="BOI561" s="156"/>
      <c r="BOJ561" s="156"/>
      <c r="BOK561" s="156"/>
      <c r="BOL561" s="156"/>
      <c r="BOM561" s="156"/>
      <c r="BON561" s="156"/>
      <c r="BOO561" s="156"/>
      <c r="BOP561" s="156"/>
      <c r="BOQ561" s="156"/>
      <c r="BOR561" s="156"/>
      <c r="BOS561" s="156"/>
      <c r="BOT561" s="156"/>
      <c r="BOU561" s="156"/>
      <c r="BOV561" s="156"/>
      <c r="BOW561" s="156"/>
      <c r="BOX561" s="156"/>
      <c r="BOY561" s="156"/>
      <c r="BOZ561" s="156"/>
      <c r="BPA561" s="156"/>
      <c r="BPB561" s="156"/>
      <c r="BPC561" s="156"/>
      <c r="BPD561" s="156"/>
      <c r="BPE561" s="156"/>
      <c r="BPF561" s="156"/>
      <c r="BPG561" s="156"/>
      <c r="BPH561" s="156"/>
      <c r="BPI561" s="156"/>
      <c r="BPJ561" s="156"/>
      <c r="BPK561" s="156"/>
      <c r="BPL561" s="156"/>
      <c r="BPM561" s="156"/>
      <c r="BPN561" s="156"/>
      <c r="BPO561" s="156"/>
      <c r="BPP561" s="156"/>
      <c r="BPQ561" s="156"/>
      <c r="BPR561" s="156"/>
      <c r="BPS561" s="156"/>
      <c r="BPT561" s="156"/>
      <c r="BPU561" s="156"/>
      <c r="BPV561" s="156"/>
      <c r="BPW561" s="156"/>
      <c r="BPX561" s="156"/>
      <c r="BPY561" s="156"/>
      <c r="BPZ561" s="156"/>
      <c r="BQA561" s="156"/>
      <c r="BQB561" s="156"/>
      <c r="BQC561" s="156"/>
      <c r="BQD561" s="156"/>
      <c r="BQE561" s="156"/>
      <c r="BQF561" s="156"/>
      <c r="BQG561" s="156"/>
      <c r="BQH561" s="156"/>
      <c r="BQI561" s="156"/>
      <c r="BQJ561" s="156"/>
      <c r="BQK561" s="156"/>
      <c r="BQL561" s="156"/>
      <c r="BQM561" s="156"/>
      <c r="BQN561" s="156"/>
      <c r="BQO561" s="156"/>
      <c r="BQP561" s="156"/>
      <c r="BQQ561" s="156"/>
      <c r="BQR561" s="156"/>
      <c r="BQS561" s="156"/>
      <c r="BQT561" s="156"/>
      <c r="BQU561" s="156"/>
      <c r="BQV561" s="156"/>
      <c r="BQW561" s="156"/>
      <c r="BQX561" s="156"/>
      <c r="BQY561" s="156"/>
      <c r="BQZ561" s="156"/>
      <c r="BRA561" s="156"/>
      <c r="BRB561" s="156"/>
      <c r="BRC561" s="156"/>
      <c r="BRD561" s="156"/>
      <c r="BRE561" s="156"/>
      <c r="BRF561" s="156"/>
      <c r="BRG561" s="156"/>
      <c r="BRH561" s="156"/>
      <c r="BRI561" s="156"/>
      <c r="BRJ561" s="156"/>
      <c r="BRK561" s="156"/>
      <c r="BRL561" s="156"/>
      <c r="BRM561" s="156"/>
      <c r="BRN561" s="156"/>
      <c r="BRO561" s="156"/>
      <c r="BRP561" s="156"/>
      <c r="BRQ561" s="156"/>
      <c r="BRR561" s="156"/>
      <c r="BRS561" s="156"/>
      <c r="BRT561" s="156"/>
      <c r="BRU561" s="156"/>
      <c r="BRV561" s="156"/>
      <c r="BRW561" s="156"/>
      <c r="BRX561" s="156"/>
      <c r="BRY561" s="156"/>
      <c r="BRZ561" s="156"/>
      <c r="BSA561" s="156"/>
      <c r="BSB561" s="156"/>
      <c r="BSC561" s="156"/>
      <c r="BSD561" s="156"/>
      <c r="BSE561" s="156"/>
      <c r="BSF561" s="156"/>
      <c r="BSG561" s="156"/>
      <c r="BSH561" s="156"/>
      <c r="BSI561" s="156"/>
      <c r="BSJ561" s="156"/>
      <c r="BSK561" s="156"/>
      <c r="BSL561" s="156"/>
      <c r="BSM561" s="156"/>
      <c r="BSN561" s="156"/>
      <c r="BSO561" s="156"/>
      <c r="BSP561" s="156"/>
      <c r="BSQ561" s="156"/>
      <c r="BSR561" s="156"/>
      <c r="BSS561" s="156"/>
      <c r="BST561" s="156"/>
      <c r="BSU561" s="156"/>
      <c r="BSV561" s="156"/>
      <c r="BSW561" s="156"/>
      <c r="BSX561" s="156"/>
      <c r="BSY561" s="156"/>
      <c r="BSZ561" s="156"/>
      <c r="BTA561" s="156"/>
      <c r="BTB561" s="156"/>
      <c r="BTC561" s="156"/>
      <c r="BTD561" s="156"/>
      <c r="BTE561" s="156"/>
      <c r="BTF561" s="156"/>
      <c r="BTG561" s="156"/>
      <c r="BTH561" s="156"/>
      <c r="BTI561" s="156"/>
      <c r="BTJ561" s="156"/>
      <c r="BTK561" s="156"/>
      <c r="BTL561" s="156"/>
      <c r="BTM561" s="156"/>
      <c r="BTN561" s="156"/>
      <c r="BTO561" s="156"/>
      <c r="BTP561" s="156"/>
      <c r="BTQ561" s="156"/>
      <c r="BTR561" s="156"/>
      <c r="BTS561" s="156"/>
      <c r="BTT561" s="156"/>
      <c r="BTU561" s="156"/>
      <c r="BTV561" s="156"/>
      <c r="BTW561" s="156"/>
      <c r="BTX561" s="156"/>
      <c r="BTY561" s="156"/>
      <c r="BTZ561" s="156"/>
      <c r="BUA561" s="156"/>
      <c r="BUB561" s="156"/>
      <c r="BUC561" s="156"/>
      <c r="BUD561" s="156"/>
      <c r="BUE561" s="156"/>
      <c r="BUF561" s="156"/>
      <c r="BUG561" s="156"/>
      <c r="BUH561" s="156"/>
      <c r="BUI561" s="156"/>
      <c r="BUJ561" s="156"/>
      <c r="BUK561" s="156"/>
      <c r="BUL561" s="156"/>
      <c r="BUM561" s="156"/>
      <c r="BUN561" s="156"/>
      <c r="BUO561" s="156"/>
      <c r="BUP561" s="156"/>
      <c r="BUQ561" s="156"/>
      <c r="BUR561" s="156"/>
      <c r="BUS561" s="156"/>
      <c r="BUT561" s="156"/>
      <c r="BUU561" s="156"/>
      <c r="BUV561" s="156"/>
      <c r="BUW561" s="156"/>
      <c r="BUX561" s="156"/>
      <c r="BUY561" s="156"/>
      <c r="BUZ561" s="156"/>
      <c r="BVA561" s="156"/>
      <c r="BVB561" s="156"/>
      <c r="BVC561" s="156"/>
      <c r="BVD561" s="156"/>
      <c r="BVE561" s="156"/>
      <c r="BVF561" s="156"/>
      <c r="BVG561" s="156"/>
      <c r="BVH561" s="156"/>
      <c r="BVI561" s="156"/>
      <c r="BVJ561" s="156"/>
      <c r="BVK561" s="156"/>
      <c r="BVL561" s="156"/>
      <c r="BVM561" s="156"/>
      <c r="BVN561" s="156"/>
      <c r="BVO561" s="156"/>
      <c r="BVP561" s="156"/>
      <c r="BVQ561" s="156"/>
      <c r="BVR561" s="156"/>
      <c r="BVS561" s="156"/>
      <c r="BVT561" s="156"/>
      <c r="BVU561" s="156"/>
      <c r="BVV561" s="156"/>
      <c r="BVW561" s="156"/>
      <c r="BVX561" s="156"/>
      <c r="BVY561" s="156"/>
      <c r="BVZ561" s="156"/>
      <c r="BWA561" s="156"/>
      <c r="BWB561" s="156"/>
      <c r="BWC561" s="156"/>
      <c r="BWD561" s="156"/>
      <c r="BWE561" s="156"/>
      <c r="BWF561" s="156"/>
      <c r="BWG561" s="156"/>
      <c r="BWH561" s="156"/>
      <c r="BWI561" s="156"/>
      <c r="BWJ561" s="156"/>
      <c r="BWK561" s="156"/>
      <c r="BWL561" s="156"/>
      <c r="BWM561" s="156"/>
      <c r="BWN561" s="156"/>
      <c r="BWO561" s="156"/>
      <c r="BWP561" s="156"/>
      <c r="BWQ561" s="156"/>
      <c r="BWR561" s="156"/>
      <c r="BWS561" s="156"/>
      <c r="BWT561" s="156"/>
      <c r="BWU561" s="156"/>
      <c r="BWV561" s="156"/>
      <c r="BWW561" s="156"/>
      <c r="BWX561" s="156"/>
      <c r="BWY561" s="156"/>
      <c r="BWZ561" s="156"/>
      <c r="BXA561" s="156"/>
      <c r="BXB561" s="156"/>
      <c r="BXC561" s="156"/>
      <c r="BXD561" s="156"/>
      <c r="BXE561" s="156"/>
      <c r="BXF561" s="156"/>
      <c r="BXG561" s="156"/>
      <c r="BXH561" s="156"/>
      <c r="BXI561" s="156"/>
      <c r="BXJ561" s="156"/>
      <c r="BXK561" s="156"/>
      <c r="BXL561" s="156"/>
      <c r="BXM561" s="156"/>
      <c r="BXN561" s="156"/>
      <c r="BXO561" s="156"/>
      <c r="BXP561" s="156"/>
      <c r="BXQ561" s="156"/>
      <c r="BXR561" s="156"/>
      <c r="BXS561" s="156"/>
      <c r="BXT561" s="156"/>
      <c r="BXU561" s="156"/>
      <c r="BXV561" s="156"/>
      <c r="BXW561" s="156"/>
      <c r="BXX561" s="156"/>
      <c r="BXY561" s="156"/>
      <c r="BXZ561" s="156"/>
      <c r="BYA561" s="156"/>
      <c r="BYB561" s="156"/>
      <c r="BYC561" s="156"/>
      <c r="BYD561" s="156"/>
      <c r="BYE561" s="156"/>
      <c r="BYF561" s="156"/>
      <c r="BYG561" s="156"/>
      <c r="BYH561" s="156"/>
      <c r="BYI561" s="156"/>
      <c r="BYJ561" s="156"/>
      <c r="BYK561" s="156"/>
      <c r="BYL561" s="156"/>
      <c r="BYM561" s="156"/>
      <c r="BYN561" s="156"/>
      <c r="BYO561" s="156"/>
      <c r="BYP561" s="156"/>
      <c r="BYQ561" s="156"/>
      <c r="BYR561" s="156"/>
      <c r="BYS561" s="156"/>
      <c r="BYT561" s="156"/>
      <c r="BYU561" s="156"/>
      <c r="BYV561" s="156"/>
      <c r="BYW561" s="156"/>
      <c r="BYX561" s="156"/>
      <c r="BYY561" s="156"/>
      <c r="BYZ561" s="156"/>
      <c r="BZA561" s="156"/>
      <c r="BZB561" s="156"/>
      <c r="BZC561" s="156"/>
      <c r="BZD561" s="156"/>
      <c r="BZE561" s="156"/>
      <c r="BZF561" s="156"/>
      <c r="BZG561" s="156"/>
      <c r="BZH561" s="156"/>
      <c r="BZI561" s="156"/>
      <c r="BZJ561" s="156"/>
      <c r="BZK561" s="156"/>
      <c r="BZL561" s="156"/>
      <c r="BZM561" s="156"/>
      <c r="BZN561" s="156"/>
      <c r="BZO561" s="156"/>
      <c r="BZP561" s="156"/>
      <c r="BZQ561" s="156"/>
      <c r="BZR561" s="156"/>
      <c r="BZS561" s="156"/>
      <c r="BZT561" s="156"/>
      <c r="BZU561" s="156"/>
      <c r="BZV561" s="156"/>
      <c r="BZW561" s="156"/>
      <c r="BZX561" s="156"/>
      <c r="BZY561" s="156"/>
      <c r="BZZ561" s="156"/>
      <c r="CAA561" s="156"/>
      <c r="CAB561" s="156"/>
      <c r="CAC561" s="156"/>
      <c r="CAD561" s="156"/>
      <c r="CAE561" s="156"/>
      <c r="CAF561" s="156"/>
      <c r="CAG561" s="156"/>
      <c r="CAH561" s="156"/>
      <c r="CAI561" s="156"/>
      <c r="CAJ561" s="156"/>
      <c r="CAK561" s="156"/>
      <c r="CAL561" s="156"/>
      <c r="CAM561" s="156"/>
      <c r="CAN561" s="156"/>
      <c r="CAO561" s="156"/>
      <c r="CAP561" s="156"/>
      <c r="CAQ561" s="156"/>
      <c r="CAR561" s="156"/>
      <c r="CAS561" s="156"/>
      <c r="CAT561" s="156"/>
      <c r="CAU561" s="156"/>
      <c r="CAV561" s="156"/>
      <c r="CAW561" s="156"/>
      <c r="CAX561" s="156"/>
      <c r="CAY561" s="156"/>
      <c r="CAZ561" s="156"/>
      <c r="CBA561" s="156"/>
      <c r="CBB561" s="156"/>
      <c r="CBC561" s="156"/>
      <c r="CBD561" s="156"/>
      <c r="CBE561" s="156"/>
      <c r="CBF561" s="156"/>
      <c r="CBG561" s="156"/>
      <c r="CBH561" s="156"/>
      <c r="CBI561" s="156"/>
      <c r="CBJ561" s="156"/>
      <c r="CBK561" s="156"/>
      <c r="CBL561" s="156"/>
      <c r="CBM561" s="156"/>
      <c r="CBN561" s="156"/>
      <c r="CBO561" s="156"/>
      <c r="CBP561" s="156"/>
      <c r="CBQ561" s="156"/>
      <c r="CBR561" s="156"/>
      <c r="CBS561" s="156"/>
      <c r="CBT561" s="156"/>
      <c r="CBU561" s="156"/>
      <c r="CBV561" s="156"/>
      <c r="CBW561" s="156"/>
      <c r="CBX561" s="156"/>
      <c r="CBY561" s="156"/>
      <c r="CBZ561" s="156"/>
      <c r="CCA561" s="156"/>
      <c r="CCB561" s="156"/>
      <c r="CCC561" s="156"/>
      <c r="CCD561" s="156"/>
      <c r="CCE561" s="156"/>
      <c r="CCF561" s="156"/>
      <c r="CCG561" s="156"/>
      <c r="CCH561" s="156"/>
      <c r="CCI561" s="156"/>
      <c r="CCJ561" s="156"/>
      <c r="CCK561" s="156"/>
      <c r="CCL561" s="156"/>
      <c r="CCM561" s="156"/>
      <c r="CCN561" s="156"/>
      <c r="CCO561" s="156"/>
      <c r="CCP561" s="156"/>
      <c r="CCQ561" s="156"/>
      <c r="CCR561" s="156"/>
      <c r="CCS561" s="156"/>
      <c r="CCT561" s="156"/>
      <c r="CCU561" s="156"/>
      <c r="CCV561" s="156"/>
      <c r="CCW561" s="156"/>
      <c r="CCX561" s="156"/>
      <c r="CCY561" s="156"/>
      <c r="CCZ561" s="156"/>
      <c r="CDA561" s="156"/>
      <c r="CDB561" s="156"/>
      <c r="CDC561" s="156"/>
      <c r="CDD561" s="156"/>
      <c r="CDE561" s="156"/>
      <c r="CDF561" s="156"/>
      <c r="CDG561" s="156"/>
      <c r="CDH561" s="156"/>
      <c r="CDI561" s="156"/>
      <c r="CDJ561" s="156"/>
      <c r="CDK561" s="156"/>
      <c r="CDL561" s="156"/>
      <c r="CDM561" s="156"/>
      <c r="CDN561" s="156"/>
      <c r="CDO561" s="156"/>
      <c r="CDP561" s="156"/>
      <c r="CDQ561" s="156"/>
      <c r="CDR561" s="156"/>
      <c r="CDS561" s="156"/>
      <c r="CDT561" s="156"/>
      <c r="CDU561" s="156"/>
      <c r="CDV561" s="156"/>
      <c r="CDW561" s="156"/>
      <c r="CDX561" s="156"/>
      <c r="CDY561" s="156"/>
      <c r="CDZ561" s="156"/>
      <c r="CEA561" s="156"/>
      <c r="CEB561" s="156"/>
      <c r="CEC561" s="156"/>
      <c r="CED561" s="156"/>
      <c r="CEE561" s="156"/>
      <c r="CEF561" s="156"/>
      <c r="CEG561" s="156"/>
      <c r="CEH561" s="156"/>
      <c r="CEI561" s="156"/>
      <c r="CEJ561" s="156"/>
      <c r="CEK561" s="156"/>
      <c r="CEL561" s="156"/>
      <c r="CEM561" s="156"/>
      <c r="CEN561" s="156"/>
      <c r="CEO561" s="156"/>
      <c r="CEP561" s="156"/>
      <c r="CEQ561" s="156"/>
      <c r="CER561" s="156"/>
      <c r="CES561" s="156"/>
      <c r="CET561" s="156"/>
      <c r="CEU561" s="156"/>
      <c r="CEV561" s="156"/>
      <c r="CEW561" s="156"/>
      <c r="CEX561" s="156"/>
      <c r="CEY561" s="156"/>
      <c r="CEZ561" s="156"/>
      <c r="CFA561" s="156"/>
      <c r="CFB561" s="156"/>
      <c r="CFC561" s="156"/>
      <c r="CFD561" s="156"/>
      <c r="CFE561" s="156"/>
      <c r="CFF561" s="156"/>
      <c r="CFG561" s="156"/>
      <c r="CFH561" s="156"/>
      <c r="CFI561" s="156"/>
      <c r="CFJ561" s="156"/>
      <c r="CFK561" s="156"/>
      <c r="CFL561" s="156"/>
      <c r="CFM561" s="156"/>
      <c r="CFN561" s="156"/>
      <c r="CFO561" s="156"/>
      <c r="CFP561" s="156"/>
      <c r="CFQ561" s="156"/>
      <c r="CFR561" s="156"/>
      <c r="CFS561" s="156"/>
      <c r="CFT561" s="156"/>
      <c r="CFU561" s="156"/>
      <c r="CFV561" s="156"/>
      <c r="CFW561" s="156"/>
      <c r="CFX561" s="156"/>
      <c r="CFY561" s="156"/>
      <c r="CFZ561" s="156"/>
      <c r="CGA561" s="156"/>
      <c r="CGB561" s="156"/>
      <c r="CGC561" s="156"/>
      <c r="CGD561" s="156"/>
      <c r="CGE561" s="156"/>
      <c r="CGF561" s="156"/>
      <c r="CGG561" s="156"/>
      <c r="CGH561" s="156"/>
      <c r="CGI561" s="156"/>
      <c r="CGJ561" s="156"/>
      <c r="CGK561" s="156"/>
      <c r="CGL561" s="156"/>
      <c r="CGM561" s="156"/>
      <c r="CGN561" s="156"/>
      <c r="CGO561" s="156"/>
      <c r="CGP561" s="156"/>
      <c r="CGQ561" s="156"/>
      <c r="CGR561" s="156"/>
      <c r="CGS561" s="156"/>
      <c r="CGT561" s="156"/>
      <c r="CGU561" s="156"/>
      <c r="CGV561" s="156"/>
      <c r="CGW561" s="156"/>
      <c r="CGX561" s="156"/>
      <c r="CGY561" s="156"/>
      <c r="CGZ561" s="156"/>
      <c r="CHA561" s="156"/>
      <c r="CHB561" s="156"/>
      <c r="CHC561" s="156"/>
      <c r="CHD561" s="156"/>
      <c r="CHE561" s="156"/>
      <c r="CHF561" s="156"/>
      <c r="CHG561" s="156"/>
      <c r="CHH561" s="156"/>
      <c r="CHI561" s="156"/>
      <c r="CHJ561" s="156"/>
      <c r="CHK561" s="156"/>
      <c r="CHL561" s="156"/>
      <c r="CHM561" s="156"/>
      <c r="CHN561" s="156"/>
      <c r="CHO561" s="156"/>
      <c r="CHP561" s="156"/>
      <c r="CHQ561" s="156"/>
      <c r="CHR561" s="156"/>
      <c r="CHS561" s="156"/>
      <c r="CHT561" s="156"/>
      <c r="CHU561" s="156"/>
      <c r="CHV561" s="156"/>
      <c r="CHW561" s="156"/>
      <c r="CHX561" s="156"/>
      <c r="CHY561" s="156"/>
      <c r="CHZ561" s="156"/>
      <c r="CIA561" s="156"/>
      <c r="CIB561" s="156"/>
      <c r="CIC561" s="156"/>
      <c r="CID561" s="156"/>
      <c r="CIE561" s="156"/>
      <c r="CIF561" s="156"/>
      <c r="CIG561" s="156"/>
      <c r="CIH561" s="156"/>
      <c r="CII561" s="156"/>
      <c r="CIJ561" s="156"/>
      <c r="CIK561" s="156"/>
      <c r="CIL561" s="156"/>
      <c r="CIM561" s="156"/>
      <c r="CIN561" s="156"/>
      <c r="CIO561" s="156"/>
      <c r="CIP561" s="156"/>
      <c r="CIQ561" s="156"/>
      <c r="CIR561" s="156"/>
      <c r="CIS561" s="156"/>
      <c r="CIT561" s="156"/>
      <c r="CIU561" s="156"/>
      <c r="CIV561" s="156"/>
      <c r="CIW561" s="156"/>
      <c r="CIX561" s="156"/>
      <c r="CIY561" s="156"/>
      <c r="CIZ561" s="156"/>
      <c r="CJA561" s="156"/>
      <c r="CJB561" s="156"/>
      <c r="CJC561" s="156"/>
      <c r="CJD561" s="156"/>
      <c r="CJE561" s="156"/>
      <c r="CJF561" s="156"/>
      <c r="CJG561" s="156"/>
      <c r="CJH561" s="156"/>
      <c r="CJI561" s="156"/>
      <c r="CJJ561" s="156"/>
      <c r="CJK561" s="156"/>
      <c r="CJL561" s="156"/>
      <c r="CJM561" s="156"/>
      <c r="CJN561" s="156"/>
      <c r="CJO561" s="156"/>
      <c r="CJP561" s="156"/>
      <c r="CJQ561" s="156"/>
      <c r="CJR561" s="156"/>
      <c r="CJS561" s="156"/>
      <c r="CJT561" s="156"/>
      <c r="CJU561" s="156"/>
      <c r="CJV561" s="156"/>
      <c r="CJW561" s="156"/>
      <c r="CJX561" s="156"/>
      <c r="CJY561" s="156"/>
      <c r="CJZ561" s="156"/>
      <c r="CKA561" s="156"/>
      <c r="CKB561" s="156"/>
      <c r="CKC561" s="156"/>
      <c r="CKD561" s="156"/>
      <c r="CKE561" s="156"/>
      <c r="CKF561" s="156"/>
      <c r="CKG561" s="156"/>
      <c r="CKH561" s="156"/>
      <c r="CKI561" s="156"/>
      <c r="CKJ561" s="156"/>
      <c r="CKK561" s="156"/>
      <c r="CKL561" s="156"/>
      <c r="CKM561" s="156"/>
      <c r="CKN561" s="156"/>
      <c r="CKO561" s="156"/>
      <c r="CKP561" s="156"/>
      <c r="CKQ561" s="156"/>
      <c r="CKR561" s="156"/>
      <c r="CKS561" s="156"/>
      <c r="CKT561" s="156"/>
      <c r="CKU561" s="156"/>
      <c r="CKV561" s="156"/>
      <c r="CKW561" s="156"/>
      <c r="CKX561" s="156"/>
      <c r="CKY561" s="156"/>
      <c r="CKZ561" s="156"/>
      <c r="CLA561" s="156"/>
      <c r="CLB561" s="156"/>
      <c r="CLC561" s="156"/>
      <c r="CLD561" s="156"/>
      <c r="CLE561" s="156"/>
      <c r="CLF561" s="156"/>
      <c r="CLG561" s="156"/>
      <c r="CLH561" s="156"/>
      <c r="CLI561" s="156"/>
      <c r="CLJ561" s="156"/>
      <c r="CLK561" s="156"/>
      <c r="CLL561" s="156"/>
      <c r="CLM561" s="156"/>
      <c r="CLN561" s="156"/>
      <c r="CLO561" s="156"/>
      <c r="CLP561" s="156"/>
      <c r="CLQ561" s="156"/>
      <c r="CLR561" s="156"/>
      <c r="CLS561" s="156"/>
      <c r="CLT561" s="156"/>
      <c r="CLU561" s="156"/>
      <c r="CLV561" s="156"/>
      <c r="CLW561" s="156"/>
      <c r="CLX561" s="156"/>
      <c r="CLY561" s="156"/>
      <c r="CLZ561" s="156"/>
      <c r="CMA561" s="156"/>
      <c r="CMB561" s="156"/>
      <c r="CMC561" s="156"/>
      <c r="CMD561" s="156"/>
      <c r="CME561" s="156"/>
      <c r="CMF561" s="156"/>
      <c r="CMG561" s="156"/>
      <c r="CMH561" s="156"/>
      <c r="CMI561" s="156"/>
      <c r="CMJ561" s="156"/>
      <c r="CMK561" s="156"/>
      <c r="CML561" s="156"/>
      <c r="CMM561" s="156"/>
      <c r="CMN561" s="156"/>
      <c r="CMO561" s="156"/>
      <c r="CMP561" s="156"/>
      <c r="CMQ561" s="156"/>
      <c r="CMR561" s="156"/>
      <c r="CMS561" s="156"/>
      <c r="CMT561" s="156"/>
      <c r="CMU561" s="156"/>
      <c r="CMV561" s="156"/>
      <c r="CMW561" s="156"/>
      <c r="CMX561" s="156"/>
      <c r="CMY561" s="156"/>
      <c r="CMZ561" s="156"/>
      <c r="CNA561" s="156"/>
      <c r="CNB561" s="156"/>
      <c r="CNC561" s="156"/>
      <c r="CND561" s="156"/>
      <c r="CNE561" s="156"/>
      <c r="CNF561" s="156"/>
      <c r="CNG561" s="156"/>
      <c r="CNH561" s="156"/>
      <c r="CNI561" s="156"/>
      <c r="CNJ561" s="156"/>
      <c r="CNK561" s="156"/>
      <c r="CNL561" s="156"/>
      <c r="CNM561" s="156"/>
      <c r="CNN561" s="156"/>
      <c r="CNO561" s="156"/>
      <c r="CNP561" s="156"/>
      <c r="CNQ561" s="156"/>
      <c r="CNR561" s="156"/>
      <c r="CNS561" s="156"/>
      <c r="CNT561" s="156"/>
      <c r="CNU561" s="156"/>
      <c r="CNV561" s="156"/>
      <c r="CNW561" s="156"/>
      <c r="CNX561" s="156"/>
      <c r="CNY561" s="156"/>
      <c r="CNZ561" s="156"/>
      <c r="COA561" s="156"/>
      <c r="COB561" s="156"/>
      <c r="COC561" s="156"/>
      <c r="COD561" s="156"/>
      <c r="COE561" s="156"/>
      <c r="COF561" s="156"/>
      <c r="COG561" s="156"/>
      <c r="COH561" s="156"/>
      <c r="COI561" s="156"/>
      <c r="COJ561" s="156"/>
      <c r="COK561" s="156"/>
      <c r="COL561" s="156"/>
      <c r="COM561" s="156"/>
      <c r="CON561" s="156"/>
      <c r="COO561" s="156"/>
      <c r="COP561" s="156"/>
      <c r="COQ561" s="156"/>
      <c r="COR561" s="156"/>
      <c r="COS561" s="156"/>
      <c r="COT561" s="156"/>
      <c r="COU561" s="156"/>
      <c r="COV561" s="156"/>
      <c r="COW561" s="156"/>
      <c r="COX561" s="156"/>
      <c r="COY561" s="156"/>
      <c r="COZ561" s="156"/>
      <c r="CPA561" s="156"/>
      <c r="CPB561" s="156"/>
      <c r="CPC561" s="156"/>
      <c r="CPD561" s="156"/>
      <c r="CPE561" s="156"/>
      <c r="CPF561" s="156"/>
      <c r="CPG561" s="156"/>
      <c r="CPH561" s="156"/>
      <c r="CPI561" s="156"/>
      <c r="CPJ561" s="156"/>
      <c r="CPK561" s="156"/>
      <c r="CPL561" s="156"/>
      <c r="CPM561" s="156"/>
      <c r="CPN561" s="156"/>
      <c r="CPO561" s="156"/>
      <c r="CPP561" s="156"/>
      <c r="CPQ561" s="156"/>
      <c r="CPR561" s="156"/>
      <c r="CPS561" s="156"/>
      <c r="CPT561" s="156"/>
      <c r="CPU561" s="156"/>
      <c r="CPV561" s="156"/>
      <c r="CPW561" s="156"/>
      <c r="CPX561" s="156"/>
      <c r="CPY561" s="156"/>
      <c r="CPZ561" s="156"/>
      <c r="CQA561" s="156"/>
      <c r="CQB561" s="156"/>
      <c r="CQC561" s="156"/>
      <c r="CQD561" s="156"/>
      <c r="CQE561" s="156"/>
      <c r="CQF561" s="156"/>
      <c r="CQG561" s="156"/>
      <c r="CQH561" s="156"/>
      <c r="CQI561" s="156"/>
      <c r="CQJ561" s="156"/>
      <c r="CQK561" s="156"/>
      <c r="CQL561" s="156"/>
      <c r="CQM561" s="156"/>
      <c r="CQN561" s="156"/>
      <c r="CQO561" s="156"/>
      <c r="CQP561" s="156"/>
      <c r="CQQ561" s="156"/>
      <c r="CQR561" s="156"/>
      <c r="CQS561" s="156"/>
      <c r="CQT561" s="156"/>
      <c r="CQU561" s="156"/>
      <c r="CQV561" s="156"/>
      <c r="CQW561" s="156"/>
      <c r="CQX561" s="156"/>
      <c r="CQY561" s="156"/>
      <c r="CQZ561" s="156"/>
      <c r="CRA561" s="156"/>
      <c r="CRB561" s="156"/>
      <c r="CRC561" s="156"/>
      <c r="CRD561" s="156"/>
      <c r="CRE561" s="156"/>
      <c r="CRF561" s="156"/>
      <c r="CRG561" s="156"/>
      <c r="CRH561" s="156"/>
      <c r="CRI561" s="156"/>
      <c r="CRJ561" s="156"/>
      <c r="CRK561" s="156"/>
      <c r="CRL561" s="156"/>
      <c r="CRM561" s="156"/>
      <c r="CRN561" s="156"/>
      <c r="CRO561" s="156"/>
      <c r="CRP561" s="156"/>
      <c r="CRQ561" s="156"/>
      <c r="CRR561" s="156"/>
      <c r="CRS561" s="156"/>
      <c r="CRT561" s="156"/>
      <c r="CRU561" s="156"/>
      <c r="CRV561" s="156"/>
      <c r="CRW561" s="156"/>
      <c r="CRX561" s="156"/>
      <c r="CRY561" s="156"/>
      <c r="CRZ561" s="156"/>
      <c r="CSA561" s="156"/>
      <c r="CSB561" s="156"/>
      <c r="CSC561" s="156"/>
      <c r="CSD561" s="156"/>
      <c r="CSE561" s="156"/>
      <c r="CSF561" s="156"/>
      <c r="CSG561" s="156"/>
      <c r="CSH561" s="156"/>
      <c r="CSI561" s="156"/>
      <c r="CSJ561" s="156"/>
      <c r="CSK561" s="156"/>
      <c r="CSL561" s="156"/>
      <c r="CSM561" s="156"/>
      <c r="CSN561" s="156"/>
      <c r="CSO561" s="156"/>
      <c r="CSP561" s="156"/>
      <c r="CSQ561" s="156"/>
      <c r="CSR561" s="156"/>
      <c r="CSS561" s="156"/>
      <c r="CST561" s="156"/>
      <c r="CSU561" s="156"/>
      <c r="CSV561" s="156"/>
      <c r="CSW561" s="156"/>
      <c r="CSX561" s="156"/>
      <c r="CSY561" s="156"/>
      <c r="CSZ561" s="156"/>
      <c r="CTA561" s="156"/>
      <c r="CTB561" s="156"/>
      <c r="CTC561" s="156"/>
      <c r="CTD561" s="156"/>
      <c r="CTE561" s="156"/>
      <c r="CTF561" s="156"/>
      <c r="CTG561" s="156"/>
      <c r="CTH561" s="156"/>
      <c r="CTI561" s="156"/>
      <c r="CTJ561" s="156"/>
      <c r="CTK561" s="156"/>
      <c r="CTL561" s="156"/>
      <c r="CTM561" s="156"/>
      <c r="CTN561" s="156"/>
      <c r="CTO561" s="156"/>
      <c r="CTP561" s="156"/>
      <c r="CTQ561" s="156"/>
      <c r="CTR561" s="156"/>
      <c r="CTS561" s="156"/>
      <c r="CTT561" s="156"/>
      <c r="CTU561" s="156"/>
      <c r="CTV561" s="156"/>
      <c r="CTW561" s="156"/>
      <c r="CTX561" s="156"/>
      <c r="CTY561" s="156"/>
      <c r="CTZ561" s="156"/>
      <c r="CUA561" s="156"/>
      <c r="CUB561" s="156"/>
      <c r="CUC561" s="156"/>
      <c r="CUD561" s="156"/>
      <c r="CUE561" s="156"/>
      <c r="CUF561" s="156"/>
      <c r="CUG561" s="156"/>
      <c r="CUH561" s="156"/>
      <c r="CUI561" s="156"/>
      <c r="CUJ561" s="156"/>
      <c r="CUK561" s="156"/>
      <c r="CUL561" s="156"/>
      <c r="CUM561" s="156"/>
      <c r="CUN561" s="156"/>
      <c r="CUO561" s="156"/>
      <c r="CUP561" s="156"/>
      <c r="CUQ561" s="156"/>
      <c r="CUR561" s="156"/>
      <c r="CUS561" s="156"/>
      <c r="CUT561" s="156"/>
      <c r="CUU561" s="156"/>
      <c r="CUV561" s="156"/>
      <c r="CUW561" s="156"/>
      <c r="CUX561" s="156"/>
      <c r="CUY561" s="156"/>
      <c r="CUZ561" s="156"/>
      <c r="CVA561" s="156"/>
      <c r="CVB561" s="156"/>
      <c r="CVC561" s="156"/>
      <c r="CVD561" s="156"/>
      <c r="CVE561" s="156"/>
      <c r="CVF561" s="156"/>
      <c r="CVG561" s="156"/>
      <c r="CVH561" s="156"/>
      <c r="CVI561" s="156"/>
      <c r="CVJ561" s="156"/>
      <c r="CVK561" s="156"/>
      <c r="CVL561" s="156"/>
      <c r="CVM561" s="156"/>
      <c r="CVN561" s="156"/>
      <c r="CVO561" s="156"/>
      <c r="CVP561" s="156"/>
      <c r="CVQ561" s="156"/>
      <c r="CVR561" s="156"/>
      <c r="CVS561" s="156"/>
      <c r="CVT561" s="156"/>
      <c r="CVU561" s="156"/>
      <c r="CVV561" s="156"/>
      <c r="CVW561" s="156"/>
      <c r="CVX561" s="156"/>
      <c r="CVY561" s="156"/>
      <c r="CVZ561" s="156"/>
      <c r="CWA561" s="156"/>
      <c r="CWB561" s="156"/>
      <c r="CWC561" s="156"/>
      <c r="CWD561" s="156"/>
      <c r="CWE561" s="156"/>
      <c r="CWF561" s="156"/>
      <c r="CWG561" s="156"/>
      <c r="CWH561" s="156"/>
      <c r="CWI561" s="156"/>
      <c r="CWJ561" s="156"/>
      <c r="CWK561" s="156"/>
      <c r="CWL561" s="156"/>
      <c r="CWM561" s="156"/>
      <c r="CWN561" s="156"/>
      <c r="CWO561" s="156"/>
      <c r="CWP561" s="156"/>
      <c r="CWQ561" s="156"/>
      <c r="CWR561" s="156"/>
      <c r="CWS561" s="156"/>
      <c r="CWT561" s="156"/>
      <c r="CWU561" s="156"/>
      <c r="CWV561" s="156"/>
      <c r="CWW561" s="156"/>
      <c r="CWX561" s="156"/>
      <c r="CWY561" s="156"/>
      <c r="CWZ561" s="156"/>
      <c r="CXA561" s="156"/>
      <c r="CXB561" s="156"/>
      <c r="CXC561" s="156"/>
      <c r="CXD561" s="156"/>
      <c r="CXE561" s="156"/>
      <c r="CXF561" s="156"/>
      <c r="CXG561" s="156"/>
      <c r="CXH561" s="156"/>
      <c r="CXI561" s="156"/>
      <c r="CXJ561" s="156"/>
      <c r="CXK561" s="156"/>
      <c r="CXL561" s="156"/>
      <c r="CXM561" s="156"/>
      <c r="CXN561" s="156"/>
      <c r="CXO561" s="156"/>
      <c r="CXP561" s="156"/>
      <c r="CXQ561" s="156"/>
      <c r="CXR561" s="156"/>
      <c r="CXS561" s="156"/>
      <c r="CXT561" s="156"/>
      <c r="CXU561" s="156"/>
      <c r="CXV561" s="156"/>
      <c r="CXW561" s="156"/>
      <c r="CXX561" s="156"/>
      <c r="CXY561" s="156"/>
      <c r="CXZ561" s="156"/>
      <c r="CYA561" s="156"/>
      <c r="CYB561" s="156"/>
      <c r="CYC561" s="156"/>
      <c r="CYD561" s="156"/>
      <c r="CYE561" s="156"/>
      <c r="CYF561" s="156"/>
      <c r="CYG561" s="156"/>
      <c r="CYH561" s="156"/>
      <c r="CYI561" s="156"/>
      <c r="CYJ561" s="156"/>
      <c r="CYK561" s="156"/>
      <c r="CYL561" s="156"/>
      <c r="CYM561" s="156"/>
      <c r="CYN561" s="156"/>
      <c r="CYO561" s="156"/>
      <c r="CYP561" s="156"/>
      <c r="CYQ561" s="156"/>
      <c r="CYR561" s="156"/>
      <c r="CYS561" s="156"/>
      <c r="CYT561" s="156"/>
      <c r="CYU561" s="156"/>
      <c r="CYV561" s="156"/>
      <c r="CYW561" s="156"/>
      <c r="CYX561" s="156"/>
      <c r="CYY561" s="156"/>
      <c r="CYZ561" s="156"/>
      <c r="CZA561" s="156"/>
      <c r="CZB561" s="156"/>
      <c r="CZC561" s="156"/>
      <c r="CZD561" s="156"/>
      <c r="CZE561" s="156"/>
      <c r="CZF561" s="156"/>
      <c r="CZG561" s="156"/>
      <c r="CZH561" s="156"/>
      <c r="CZI561" s="156"/>
      <c r="CZJ561" s="156"/>
      <c r="CZK561" s="156"/>
      <c r="CZL561" s="156"/>
      <c r="CZM561" s="156"/>
      <c r="CZN561" s="156"/>
      <c r="CZO561" s="156"/>
      <c r="CZP561" s="156"/>
      <c r="CZQ561" s="156"/>
      <c r="CZR561" s="156"/>
      <c r="CZS561" s="156"/>
      <c r="CZT561" s="156"/>
      <c r="CZU561" s="156"/>
      <c r="CZV561" s="156"/>
      <c r="CZW561" s="156"/>
      <c r="CZX561" s="156"/>
      <c r="CZY561" s="156"/>
      <c r="CZZ561" s="156"/>
      <c r="DAA561" s="156"/>
      <c r="DAB561" s="156"/>
      <c r="DAC561" s="156"/>
      <c r="DAD561" s="156"/>
      <c r="DAE561" s="156"/>
      <c r="DAF561" s="156"/>
      <c r="DAG561" s="156"/>
      <c r="DAH561" s="156"/>
      <c r="DAI561" s="156"/>
      <c r="DAJ561" s="156"/>
      <c r="DAK561" s="156"/>
      <c r="DAL561" s="156"/>
      <c r="DAM561" s="156"/>
      <c r="DAN561" s="156"/>
      <c r="DAO561" s="156"/>
      <c r="DAP561" s="156"/>
      <c r="DAQ561" s="156"/>
      <c r="DAR561" s="156"/>
      <c r="DAS561" s="156"/>
      <c r="DAT561" s="156"/>
      <c r="DAU561" s="156"/>
      <c r="DAV561" s="156"/>
      <c r="DAW561" s="156"/>
      <c r="DAX561" s="156"/>
      <c r="DAY561" s="156"/>
      <c r="DAZ561" s="156"/>
      <c r="DBA561" s="156"/>
      <c r="DBB561" s="156"/>
      <c r="DBC561" s="156"/>
      <c r="DBD561" s="156"/>
      <c r="DBE561" s="156"/>
      <c r="DBF561" s="156"/>
      <c r="DBG561" s="156"/>
      <c r="DBH561" s="156"/>
      <c r="DBI561" s="156"/>
      <c r="DBJ561" s="156"/>
      <c r="DBK561" s="156"/>
      <c r="DBL561" s="156"/>
      <c r="DBM561" s="156"/>
      <c r="DBN561" s="156"/>
      <c r="DBO561" s="156"/>
      <c r="DBP561" s="156"/>
      <c r="DBQ561" s="156"/>
      <c r="DBR561" s="156"/>
      <c r="DBS561" s="156"/>
      <c r="DBT561" s="156"/>
      <c r="DBU561" s="156"/>
      <c r="DBV561" s="156"/>
      <c r="DBW561" s="156"/>
      <c r="DBX561" s="156"/>
      <c r="DBY561" s="156"/>
      <c r="DBZ561" s="156"/>
      <c r="DCA561" s="156"/>
      <c r="DCB561" s="156"/>
      <c r="DCC561" s="156"/>
      <c r="DCD561" s="156"/>
      <c r="DCE561" s="156"/>
      <c r="DCF561" s="156"/>
      <c r="DCG561" s="156"/>
      <c r="DCH561" s="156"/>
      <c r="DCI561" s="156"/>
      <c r="DCJ561" s="156"/>
      <c r="DCK561" s="156"/>
      <c r="DCL561" s="156"/>
      <c r="DCM561" s="156"/>
      <c r="DCN561" s="156"/>
      <c r="DCO561" s="156"/>
      <c r="DCP561" s="156"/>
      <c r="DCQ561" s="156"/>
      <c r="DCR561" s="156"/>
      <c r="DCS561" s="156"/>
      <c r="DCT561" s="156"/>
      <c r="DCU561" s="156"/>
      <c r="DCV561" s="156"/>
      <c r="DCW561" s="156"/>
      <c r="DCX561" s="156"/>
      <c r="DCY561" s="156"/>
      <c r="DCZ561" s="156"/>
      <c r="DDA561" s="156"/>
      <c r="DDB561" s="156"/>
      <c r="DDC561" s="156"/>
      <c r="DDD561" s="156"/>
      <c r="DDE561" s="156"/>
      <c r="DDF561" s="156"/>
      <c r="DDG561" s="156"/>
      <c r="DDH561" s="156"/>
      <c r="DDI561" s="156"/>
      <c r="DDJ561" s="156"/>
      <c r="DDK561" s="156"/>
      <c r="DDL561" s="156"/>
      <c r="DDM561" s="156"/>
      <c r="DDN561" s="156"/>
      <c r="DDO561" s="156"/>
      <c r="DDP561" s="156"/>
      <c r="DDQ561" s="156"/>
      <c r="DDR561" s="156"/>
      <c r="DDS561" s="156"/>
      <c r="DDT561" s="156"/>
      <c r="DDU561" s="156"/>
      <c r="DDV561" s="156"/>
      <c r="DDW561" s="156"/>
      <c r="DDX561" s="156"/>
      <c r="DDY561" s="156"/>
      <c r="DDZ561" s="156"/>
      <c r="DEA561" s="156"/>
      <c r="DEB561" s="156"/>
      <c r="DEC561" s="156"/>
      <c r="DED561" s="156"/>
      <c r="DEE561" s="156"/>
      <c r="DEF561" s="156"/>
      <c r="DEG561" s="156"/>
      <c r="DEH561" s="156"/>
      <c r="DEI561" s="156"/>
      <c r="DEJ561" s="156"/>
      <c r="DEK561" s="156"/>
      <c r="DEL561" s="156"/>
      <c r="DEM561" s="156"/>
      <c r="DEN561" s="156"/>
      <c r="DEO561" s="156"/>
      <c r="DEP561" s="156"/>
      <c r="DEQ561" s="156"/>
      <c r="DER561" s="156"/>
      <c r="DES561" s="156"/>
      <c r="DET561" s="156"/>
      <c r="DEU561" s="156"/>
      <c r="DEV561" s="156"/>
      <c r="DEW561" s="156"/>
      <c r="DEX561" s="156"/>
      <c r="DEY561" s="156"/>
      <c r="DEZ561" s="156"/>
      <c r="DFA561" s="156"/>
      <c r="DFB561" s="156"/>
      <c r="DFC561" s="156"/>
      <c r="DFD561" s="156"/>
      <c r="DFE561" s="156"/>
      <c r="DFF561" s="156"/>
      <c r="DFG561" s="156"/>
      <c r="DFH561" s="156"/>
      <c r="DFI561" s="156"/>
      <c r="DFJ561" s="156"/>
      <c r="DFK561" s="156"/>
      <c r="DFL561" s="156"/>
      <c r="DFM561" s="156"/>
      <c r="DFN561" s="156"/>
      <c r="DFO561" s="156"/>
      <c r="DFP561" s="156"/>
      <c r="DFQ561" s="156"/>
      <c r="DFR561" s="156"/>
      <c r="DFS561" s="156"/>
      <c r="DFT561" s="156"/>
      <c r="DFU561" s="156"/>
      <c r="DFV561" s="156"/>
      <c r="DFW561" s="156"/>
      <c r="DFX561" s="156"/>
      <c r="DFY561" s="156"/>
      <c r="DFZ561" s="156"/>
      <c r="DGA561" s="156"/>
      <c r="DGB561" s="156"/>
      <c r="DGC561" s="156"/>
      <c r="DGD561" s="156"/>
      <c r="DGE561" s="156"/>
      <c r="DGF561" s="156"/>
      <c r="DGG561" s="156"/>
      <c r="DGH561" s="156"/>
      <c r="DGI561" s="156"/>
      <c r="DGJ561" s="156"/>
      <c r="DGK561" s="156"/>
      <c r="DGL561" s="156"/>
      <c r="DGM561" s="156"/>
      <c r="DGN561" s="156"/>
      <c r="DGO561" s="156"/>
      <c r="DGP561" s="156"/>
      <c r="DGQ561" s="156"/>
      <c r="DGR561" s="156"/>
      <c r="DGS561" s="156"/>
      <c r="DGT561" s="156"/>
      <c r="DGU561" s="156"/>
      <c r="DGV561" s="156"/>
      <c r="DGW561" s="156"/>
      <c r="DGX561" s="156"/>
      <c r="DGY561" s="156"/>
      <c r="DGZ561" s="156"/>
      <c r="DHA561" s="156"/>
      <c r="DHB561" s="156"/>
      <c r="DHC561" s="156"/>
      <c r="DHD561" s="156"/>
      <c r="DHE561" s="156"/>
      <c r="DHF561" s="156"/>
      <c r="DHG561" s="156"/>
      <c r="DHH561" s="156"/>
      <c r="DHI561" s="156"/>
      <c r="DHJ561" s="156"/>
      <c r="DHK561" s="156"/>
      <c r="DHL561" s="156"/>
      <c r="DHM561" s="156"/>
      <c r="DHN561" s="156"/>
      <c r="DHO561" s="156"/>
      <c r="DHP561" s="156"/>
      <c r="DHQ561" s="156"/>
      <c r="DHR561" s="156"/>
      <c r="DHS561" s="156"/>
      <c r="DHT561" s="156"/>
      <c r="DHU561" s="156"/>
      <c r="DHV561" s="156"/>
      <c r="DHW561" s="156"/>
      <c r="DHX561" s="156"/>
      <c r="DHY561" s="156"/>
      <c r="DHZ561" s="156"/>
      <c r="DIA561" s="156"/>
      <c r="DIB561" s="156"/>
      <c r="DIC561" s="156"/>
      <c r="DID561" s="156"/>
      <c r="DIE561" s="156"/>
      <c r="DIF561" s="156"/>
      <c r="DIG561" s="156"/>
      <c r="DIH561" s="156"/>
      <c r="DII561" s="156"/>
      <c r="DIJ561" s="156"/>
      <c r="DIK561" s="156"/>
      <c r="DIL561" s="156"/>
      <c r="DIM561" s="156"/>
      <c r="DIN561" s="156"/>
      <c r="DIO561" s="156"/>
      <c r="DIP561" s="156"/>
      <c r="DIQ561" s="156"/>
      <c r="DIR561" s="156"/>
      <c r="DIS561" s="156"/>
      <c r="DIT561" s="156"/>
      <c r="DIU561" s="156"/>
      <c r="DIV561" s="156"/>
      <c r="DIW561" s="156"/>
      <c r="DIX561" s="156"/>
      <c r="DIY561" s="156"/>
      <c r="DIZ561" s="156"/>
      <c r="DJA561" s="156"/>
      <c r="DJB561" s="156"/>
      <c r="DJC561" s="156"/>
      <c r="DJD561" s="156"/>
      <c r="DJE561" s="156"/>
      <c r="DJF561" s="156"/>
      <c r="DJG561" s="156"/>
      <c r="DJH561" s="156"/>
      <c r="DJI561" s="156"/>
      <c r="DJJ561" s="156"/>
      <c r="DJK561" s="156"/>
      <c r="DJL561" s="156"/>
      <c r="DJM561" s="156"/>
      <c r="DJN561" s="156"/>
      <c r="DJO561" s="156"/>
      <c r="DJP561" s="156"/>
      <c r="DJQ561" s="156"/>
      <c r="DJR561" s="156"/>
      <c r="DJS561" s="156"/>
      <c r="DJT561" s="156"/>
      <c r="DJU561" s="156"/>
      <c r="DJV561" s="156"/>
      <c r="DJW561" s="156"/>
      <c r="DJX561" s="156"/>
      <c r="DJY561" s="156"/>
      <c r="DJZ561" s="156"/>
      <c r="DKA561" s="156"/>
      <c r="DKB561" s="156"/>
      <c r="DKC561" s="156"/>
      <c r="DKD561" s="156"/>
      <c r="DKE561" s="156"/>
      <c r="DKF561" s="156"/>
      <c r="DKG561" s="156"/>
      <c r="DKH561" s="156"/>
      <c r="DKI561" s="156"/>
      <c r="DKJ561" s="156"/>
      <c r="DKK561" s="156"/>
      <c r="DKL561" s="156"/>
      <c r="DKM561" s="156"/>
      <c r="DKN561" s="156"/>
      <c r="DKO561" s="156"/>
      <c r="DKP561" s="156"/>
      <c r="DKQ561" s="156"/>
      <c r="DKR561" s="156"/>
      <c r="DKS561" s="156"/>
      <c r="DKT561" s="156"/>
      <c r="DKU561" s="156"/>
      <c r="DKV561" s="156"/>
      <c r="DKW561" s="156"/>
      <c r="DKX561" s="156"/>
      <c r="DKY561" s="156"/>
      <c r="DKZ561" s="156"/>
      <c r="DLA561" s="156"/>
      <c r="DLB561" s="156"/>
      <c r="DLC561" s="156"/>
      <c r="DLD561" s="156"/>
      <c r="DLE561" s="156"/>
      <c r="DLF561" s="156"/>
      <c r="DLG561" s="156"/>
      <c r="DLH561" s="156"/>
      <c r="DLI561" s="156"/>
      <c r="DLJ561" s="156"/>
      <c r="DLK561" s="156"/>
      <c r="DLL561" s="156"/>
      <c r="DLM561" s="156"/>
      <c r="DLN561" s="156"/>
      <c r="DLO561" s="156"/>
      <c r="DLP561" s="156"/>
      <c r="DLQ561" s="156"/>
      <c r="DLR561" s="156"/>
      <c r="DLS561" s="156"/>
      <c r="DLT561" s="156"/>
      <c r="DLU561" s="156"/>
      <c r="DLV561" s="156"/>
      <c r="DLW561" s="156"/>
      <c r="DLX561" s="156"/>
      <c r="DLY561" s="156"/>
      <c r="DLZ561" s="156"/>
      <c r="DMA561" s="156"/>
      <c r="DMB561" s="156"/>
      <c r="DMC561" s="156"/>
      <c r="DMD561" s="156"/>
      <c r="DME561" s="156"/>
      <c r="DMF561" s="156"/>
      <c r="DMG561" s="156"/>
      <c r="DMH561" s="156"/>
      <c r="DMI561" s="156"/>
      <c r="DMJ561" s="156"/>
      <c r="DMK561" s="156"/>
      <c r="DML561" s="156"/>
      <c r="DMM561" s="156"/>
      <c r="DMN561" s="156"/>
      <c r="DMO561" s="156"/>
      <c r="DMP561" s="156"/>
      <c r="DMQ561" s="156"/>
      <c r="DMR561" s="156"/>
      <c r="DMS561" s="156"/>
      <c r="DMT561" s="156"/>
      <c r="DMU561" s="156"/>
      <c r="DMV561" s="156"/>
      <c r="DMW561" s="156"/>
      <c r="DMX561" s="156"/>
      <c r="DMY561" s="156"/>
      <c r="DMZ561" s="156"/>
      <c r="DNA561" s="156"/>
      <c r="DNB561" s="156"/>
      <c r="DNC561" s="156"/>
      <c r="DND561" s="156"/>
      <c r="DNE561" s="156"/>
      <c r="DNF561" s="156"/>
      <c r="DNG561" s="156"/>
      <c r="DNH561" s="156"/>
      <c r="DNI561" s="156"/>
      <c r="DNJ561" s="156"/>
      <c r="DNK561" s="156"/>
      <c r="DNL561" s="156"/>
      <c r="DNM561" s="156"/>
      <c r="DNN561" s="156"/>
      <c r="DNO561" s="156"/>
      <c r="DNP561" s="156"/>
      <c r="DNQ561" s="156"/>
      <c r="DNR561" s="156"/>
      <c r="DNS561" s="156"/>
      <c r="DNT561" s="156"/>
      <c r="DNU561" s="156"/>
      <c r="DNV561" s="156"/>
      <c r="DNW561" s="156"/>
      <c r="DNX561" s="156"/>
      <c r="DNY561" s="156"/>
      <c r="DNZ561" s="156"/>
      <c r="DOA561" s="156"/>
      <c r="DOB561" s="156"/>
      <c r="DOC561" s="156"/>
      <c r="DOD561" s="156"/>
      <c r="DOE561" s="156"/>
      <c r="DOF561" s="156"/>
      <c r="DOG561" s="156"/>
      <c r="DOH561" s="156"/>
      <c r="DOI561" s="156"/>
      <c r="DOJ561" s="156"/>
      <c r="DOK561" s="156"/>
      <c r="DOL561" s="156"/>
      <c r="DOM561" s="156"/>
      <c r="DON561" s="156"/>
      <c r="DOO561" s="156"/>
      <c r="DOP561" s="156"/>
      <c r="DOQ561" s="156"/>
      <c r="DOR561" s="156"/>
      <c r="DOS561" s="156"/>
      <c r="DOT561" s="156"/>
      <c r="DOU561" s="156"/>
      <c r="DOV561" s="156"/>
      <c r="DOW561" s="156"/>
      <c r="DOX561" s="156"/>
      <c r="DOY561" s="156"/>
      <c r="DOZ561" s="156"/>
      <c r="DPA561" s="156"/>
      <c r="DPB561" s="156"/>
      <c r="DPC561" s="156"/>
      <c r="DPD561" s="156"/>
      <c r="DPE561" s="156"/>
      <c r="DPF561" s="156"/>
      <c r="DPG561" s="156"/>
      <c r="DPH561" s="156"/>
      <c r="DPI561" s="156"/>
      <c r="DPJ561" s="156"/>
      <c r="DPK561" s="156"/>
      <c r="DPL561" s="156"/>
      <c r="DPM561" s="156"/>
      <c r="DPN561" s="156"/>
      <c r="DPO561" s="156"/>
      <c r="DPP561" s="156"/>
      <c r="DPQ561" s="156"/>
      <c r="DPR561" s="156"/>
      <c r="DPS561" s="156"/>
      <c r="DPT561" s="156"/>
      <c r="DPU561" s="156"/>
      <c r="DPV561" s="156"/>
      <c r="DPW561" s="156"/>
      <c r="DPX561" s="156"/>
      <c r="DPY561" s="156"/>
      <c r="DPZ561" s="156"/>
      <c r="DQA561" s="156"/>
      <c r="DQB561" s="156"/>
      <c r="DQC561" s="156"/>
      <c r="DQD561" s="156"/>
      <c r="DQE561" s="156"/>
      <c r="DQF561" s="156"/>
      <c r="DQG561" s="156"/>
      <c r="DQH561" s="156"/>
      <c r="DQI561" s="156"/>
      <c r="DQJ561" s="156"/>
      <c r="DQK561" s="156"/>
      <c r="DQL561" s="156"/>
      <c r="DQM561" s="156"/>
      <c r="DQN561" s="156"/>
      <c r="DQO561" s="156"/>
      <c r="DQP561" s="156"/>
      <c r="DQQ561" s="156"/>
      <c r="DQR561" s="156"/>
      <c r="DQS561" s="156"/>
      <c r="DQT561" s="156"/>
      <c r="DQU561" s="156"/>
      <c r="DQV561" s="156"/>
      <c r="DQW561" s="156"/>
      <c r="DQX561" s="156"/>
      <c r="DQY561" s="156"/>
      <c r="DQZ561" s="156"/>
      <c r="DRA561" s="156"/>
      <c r="DRB561" s="156"/>
      <c r="DRC561" s="156"/>
      <c r="DRD561" s="156"/>
      <c r="DRE561" s="156"/>
      <c r="DRF561" s="156"/>
      <c r="DRG561" s="156"/>
      <c r="DRH561" s="156"/>
      <c r="DRI561" s="156"/>
      <c r="DRJ561" s="156"/>
      <c r="DRK561" s="156"/>
      <c r="DRL561" s="156"/>
      <c r="DRM561" s="156"/>
      <c r="DRN561" s="156"/>
      <c r="DRO561" s="156"/>
      <c r="DRP561" s="156"/>
      <c r="DRQ561" s="156"/>
      <c r="DRR561" s="156"/>
      <c r="DRS561" s="156"/>
      <c r="DRT561" s="156"/>
      <c r="DRU561" s="156"/>
      <c r="DRV561" s="156"/>
      <c r="DRW561" s="156"/>
      <c r="DRX561" s="156"/>
      <c r="DRY561" s="156"/>
      <c r="DRZ561" s="156"/>
      <c r="DSA561" s="156"/>
      <c r="DSB561" s="156"/>
      <c r="DSC561" s="156"/>
      <c r="DSD561" s="156"/>
      <c r="DSE561" s="156"/>
      <c r="DSF561" s="156"/>
      <c r="DSG561" s="156"/>
      <c r="DSH561" s="156"/>
      <c r="DSI561" s="156"/>
      <c r="DSJ561" s="156"/>
      <c r="DSK561" s="156"/>
      <c r="DSL561" s="156"/>
      <c r="DSM561" s="156"/>
      <c r="DSN561" s="156"/>
      <c r="DSO561" s="156"/>
      <c r="DSP561" s="156"/>
      <c r="DSQ561" s="156"/>
      <c r="DSR561" s="156"/>
      <c r="DSS561" s="156"/>
      <c r="DST561" s="156"/>
      <c r="DSU561" s="156"/>
      <c r="DSV561" s="156"/>
      <c r="DSW561" s="156"/>
      <c r="DSX561" s="156"/>
      <c r="DSY561" s="156"/>
      <c r="DSZ561" s="156"/>
      <c r="DTA561" s="156"/>
      <c r="DTB561" s="156"/>
      <c r="DTC561" s="156"/>
      <c r="DTD561" s="156"/>
      <c r="DTE561" s="156"/>
      <c r="DTF561" s="156"/>
      <c r="DTG561" s="156"/>
      <c r="DTH561" s="156"/>
      <c r="DTI561" s="156"/>
      <c r="DTJ561" s="156"/>
      <c r="DTK561" s="156"/>
      <c r="DTL561" s="156"/>
      <c r="DTM561" s="156"/>
      <c r="DTN561" s="156"/>
      <c r="DTO561" s="156"/>
      <c r="DTP561" s="156"/>
      <c r="DTQ561" s="156"/>
      <c r="DTR561" s="156"/>
      <c r="DTS561" s="156"/>
      <c r="DTT561" s="156"/>
      <c r="DTU561" s="156"/>
      <c r="DTV561" s="156"/>
      <c r="DTW561" s="156"/>
      <c r="DTX561" s="156"/>
      <c r="DTY561" s="156"/>
      <c r="DTZ561" s="156"/>
      <c r="DUA561" s="156"/>
      <c r="DUB561" s="156"/>
      <c r="DUC561" s="156"/>
      <c r="DUD561" s="156"/>
      <c r="DUE561" s="156"/>
      <c r="DUF561" s="156"/>
      <c r="DUG561" s="156"/>
      <c r="DUH561" s="156"/>
      <c r="DUI561" s="156"/>
      <c r="DUJ561" s="156"/>
      <c r="DUK561" s="156"/>
      <c r="DUL561" s="156"/>
      <c r="DUM561" s="156"/>
      <c r="DUN561" s="156"/>
      <c r="DUO561" s="156"/>
      <c r="DUP561" s="156"/>
      <c r="DUQ561" s="156"/>
      <c r="DUR561" s="156"/>
      <c r="DUS561" s="156"/>
      <c r="DUT561" s="156"/>
      <c r="DUU561" s="156"/>
      <c r="DUV561" s="156"/>
      <c r="DUW561" s="156"/>
      <c r="DUX561" s="156"/>
      <c r="DUY561" s="156"/>
      <c r="DUZ561" s="156"/>
      <c r="DVA561" s="156"/>
      <c r="DVB561" s="156"/>
      <c r="DVC561" s="156"/>
      <c r="DVD561" s="156"/>
      <c r="DVE561" s="156"/>
      <c r="DVF561" s="156"/>
      <c r="DVG561" s="156"/>
      <c r="DVH561" s="156"/>
      <c r="DVI561" s="156"/>
      <c r="DVJ561" s="156"/>
      <c r="DVK561" s="156"/>
      <c r="DVL561" s="156"/>
      <c r="DVM561" s="156"/>
      <c r="DVN561" s="156"/>
      <c r="DVO561" s="156"/>
      <c r="DVP561" s="156"/>
      <c r="DVQ561" s="156"/>
      <c r="DVR561" s="156"/>
      <c r="DVS561" s="156"/>
      <c r="DVT561" s="156"/>
      <c r="DVU561" s="156"/>
      <c r="DVV561" s="156"/>
      <c r="DVW561" s="156"/>
      <c r="DVX561" s="156"/>
      <c r="DVY561" s="156"/>
      <c r="DVZ561" s="156"/>
      <c r="DWA561" s="156"/>
      <c r="DWB561" s="156"/>
      <c r="DWC561" s="156"/>
      <c r="DWD561" s="156"/>
      <c r="DWE561" s="156"/>
      <c r="DWF561" s="156"/>
      <c r="DWG561" s="156"/>
      <c r="DWH561" s="156"/>
      <c r="DWI561" s="156"/>
      <c r="DWJ561" s="156"/>
      <c r="DWK561" s="156"/>
      <c r="DWL561" s="156"/>
      <c r="DWM561" s="156"/>
      <c r="DWN561" s="156"/>
      <c r="DWO561" s="156"/>
      <c r="DWP561" s="156"/>
      <c r="DWQ561" s="156"/>
      <c r="DWR561" s="156"/>
      <c r="DWS561" s="156"/>
      <c r="DWT561" s="156"/>
      <c r="DWU561" s="156"/>
      <c r="DWV561" s="156"/>
      <c r="DWW561" s="156"/>
      <c r="DWX561" s="156"/>
      <c r="DWY561" s="156"/>
      <c r="DWZ561" s="156"/>
      <c r="DXA561" s="156"/>
      <c r="DXB561" s="156"/>
      <c r="DXC561" s="156"/>
      <c r="DXD561" s="156"/>
      <c r="DXE561" s="156"/>
      <c r="DXF561" s="156"/>
      <c r="DXG561" s="156"/>
      <c r="DXH561" s="156"/>
      <c r="DXI561" s="156"/>
      <c r="DXJ561" s="156"/>
      <c r="DXK561" s="156"/>
      <c r="DXL561" s="156"/>
      <c r="DXM561" s="156"/>
      <c r="DXN561" s="156"/>
      <c r="DXO561" s="156"/>
      <c r="DXP561" s="156"/>
      <c r="DXQ561" s="156"/>
      <c r="DXR561" s="156"/>
      <c r="DXS561" s="156"/>
      <c r="DXT561" s="156"/>
      <c r="DXU561" s="156"/>
      <c r="DXV561" s="156"/>
      <c r="DXW561" s="156"/>
      <c r="DXX561" s="156"/>
      <c r="DXY561" s="156"/>
      <c r="DXZ561" s="156"/>
      <c r="DYA561" s="156"/>
      <c r="DYB561" s="156"/>
      <c r="DYC561" s="156"/>
      <c r="DYD561" s="156"/>
      <c r="DYE561" s="156"/>
      <c r="DYF561" s="156"/>
      <c r="DYG561" s="156"/>
      <c r="DYH561" s="156"/>
      <c r="DYI561" s="156"/>
      <c r="DYJ561" s="156"/>
      <c r="DYK561" s="156"/>
      <c r="DYL561" s="156"/>
      <c r="DYM561" s="156"/>
      <c r="DYN561" s="156"/>
      <c r="DYO561" s="156"/>
      <c r="DYP561" s="156"/>
      <c r="DYQ561" s="156"/>
      <c r="DYR561" s="156"/>
      <c r="DYS561" s="156"/>
      <c r="DYT561" s="156"/>
      <c r="DYU561" s="156"/>
      <c r="DYV561" s="156"/>
      <c r="DYW561" s="156"/>
      <c r="DYX561" s="156"/>
      <c r="DYY561" s="156"/>
      <c r="DYZ561" s="156"/>
      <c r="DZA561" s="156"/>
      <c r="DZB561" s="156"/>
      <c r="DZC561" s="156"/>
      <c r="DZD561" s="156"/>
      <c r="DZE561" s="156"/>
      <c r="DZF561" s="156"/>
      <c r="DZG561" s="156"/>
      <c r="DZH561" s="156"/>
      <c r="DZI561" s="156"/>
      <c r="DZJ561" s="156"/>
      <c r="DZK561" s="156"/>
      <c r="DZL561" s="156"/>
      <c r="DZM561" s="156"/>
      <c r="DZN561" s="156"/>
      <c r="DZO561" s="156"/>
      <c r="DZP561" s="156"/>
      <c r="DZQ561" s="156"/>
      <c r="DZR561" s="156"/>
      <c r="DZS561" s="156"/>
      <c r="DZT561" s="156"/>
      <c r="DZU561" s="156"/>
      <c r="DZV561" s="156"/>
      <c r="DZW561" s="156"/>
      <c r="DZX561" s="156"/>
      <c r="DZY561" s="156"/>
      <c r="DZZ561" s="156"/>
      <c r="EAA561" s="156"/>
      <c r="EAB561" s="156"/>
      <c r="EAC561" s="156"/>
      <c r="EAD561" s="156"/>
      <c r="EAE561" s="156"/>
      <c r="EAF561" s="156"/>
      <c r="EAG561" s="156"/>
      <c r="EAH561" s="156"/>
      <c r="EAI561" s="156"/>
      <c r="EAJ561" s="156"/>
      <c r="EAK561" s="156"/>
      <c r="EAL561" s="156"/>
      <c r="EAM561" s="156"/>
      <c r="EAN561" s="156"/>
      <c r="EAO561" s="156"/>
      <c r="EAP561" s="156"/>
      <c r="EAQ561" s="156"/>
      <c r="EAR561" s="156"/>
      <c r="EAS561" s="156"/>
      <c r="EAT561" s="156"/>
      <c r="EAU561" s="156"/>
      <c r="EAV561" s="156"/>
      <c r="EAW561" s="156"/>
      <c r="EAX561" s="156"/>
      <c r="EAY561" s="156"/>
      <c r="EAZ561" s="156"/>
      <c r="EBA561" s="156"/>
      <c r="EBB561" s="156"/>
      <c r="EBC561" s="156"/>
      <c r="EBD561" s="156"/>
      <c r="EBE561" s="156"/>
      <c r="EBF561" s="156"/>
      <c r="EBG561" s="156"/>
      <c r="EBH561" s="156"/>
      <c r="EBI561" s="156"/>
      <c r="EBJ561" s="156"/>
      <c r="EBK561" s="156"/>
      <c r="EBL561" s="156"/>
      <c r="EBM561" s="156"/>
      <c r="EBN561" s="156"/>
      <c r="EBO561" s="156"/>
      <c r="EBP561" s="156"/>
      <c r="EBQ561" s="156"/>
      <c r="EBR561" s="156"/>
      <c r="EBS561" s="156"/>
      <c r="EBT561" s="156"/>
      <c r="EBU561" s="156"/>
      <c r="EBV561" s="156"/>
      <c r="EBW561" s="156"/>
      <c r="EBX561" s="156"/>
      <c r="EBY561" s="156"/>
      <c r="EBZ561" s="156"/>
      <c r="ECA561" s="156"/>
      <c r="ECB561" s="156"/>
      <c r="ECC561" s="156"/>
      <c r="ECD561" s="156"/>
      <c r="ECE561" s="156"/>
      <c r="ECF561" s="156"/>
      <c r="ECG561" s="156"/>
      <c r="ECH561" s="156"/>
      <c r="ECI561" s="156"/>
      <c r="ECJ561" s="156"/>
      <c r="ECK561" s="156"/>
      <c r="ECL561" s="156"/>
      <c r="ECM561" s="156"/>
      <c r="ECN561" s="156"/>
      <c r="ECO561" s="156"/>
      <c r="ECP561" s="156"/>
      <c r="ECQ561" s="156"/>
      <c r="ECR561" s="156"/>
      <c r="ECS561" s="156"/>
      <c r="ECT561" s="156"/>
      <c r="ECU561" s="156"/>
      <c r="ECV561" s="156"/>
      <c r="ECW561" s="156"/>
      <c r="ECX561" s="156"/>
      <c r="ECY561" s="156"/>
      <c r="ECZ561" s="156"/>
      <c r="EDA561" s="156"/>
      <c r="EDB561" s="156"/>
      <c r="EDC561" s="156"/>
      <c r="EDD561" s="156"/>
      <c r="EDE561" s="156"/>
      <c r="EDF561" s="156"/>
      <c r="EDG561" s="156"/>
      <c r="EDH561" s="156"/>
      <c r="EDI561" s="156"/>
      <c r="EDJ561" s="156"/>
      <c r="EDK561" s="156"/>
      <c r="EDL561" s="156"/>
      <c r="EDM561" s="156"/>
      <c r="EDN561" s="156"/>
      <c r="EDO561" s="156"/>
      <c r="EDP561" s="156"/>
      <c r="EDQ561" s="156"/>
      <c r="EDR561" s="156"/>
      <c r="EDS561" s="156"/>
      <c r="EDT561" s="156"/>
      <c r="EDU561" s="156"/>
      <c r="EDV561" s="156"/>
      <c r="EDW561" s="156"/>
      <c r="EDX561" s="156"/>
      <c r="EDY561" s="156"/>
      <c r="EDZ561" s="156"/>
      <c r="EEA561" s="156"/>
      <c r="EEB561" s="156"/>
      <c r="EEC561" s="156"/>
      <c r="EED561" s="156"/>
      <c r="EEE561" s="156"/>
      <c r="EEF561" s="156"/>
      <c r="EEG561" s="156"/>
      <c r="EEH561" s="156"/>
      <c r="EEI561" s="156"/>
      <c r="EEJ561" s="156"/>
      <c r="EEK561" s="156"/>
      <c r="EEL561" s="156"/>
      <c r="EEM561" s="156"/>
      <c r="EEN561" s="156"/>
      <c r="EEO561" s="156"/>
      <c r="EEP561" s="156"/>
      <c r="EEQ561" s="156"/>
      <c r="EER561" s="156"/>
      <c r="EES561" s="156"/>
      <c r="EET561" s="156"/>
      <c r="EEU561" s="156"/>
      <c r="EEV561" s="156"/>
      <c r="EEW561" s="156"/>
      <c r="EEX561" s="156"/>
      <c r="EEY561" s="156"/>
      <c r="EEZ561" s="156"/>
      <c r="EFA561" s="156"/>
      <c r="EFB561" s="156"/>
      <c r="EFC561" s="156"/>
      <c r="EFD561" s="156"/>
      <c r="EFE561" s="156"/>
      <c r="EFF561" s="156"/>
      <c r="EFG561" s="156"/>
      <c r="EFH561" s="156"/>
      <c r="EFI561" s="156"/>
      <c r="EFJ561" s="156"/>
      <c r="EFK561" s="156"/>
      <c r="EFL561" s="156"/>
      <c r="EFM561" s="156"/>
      <c r="EFN561" s="156"/>
      <c r="EFO561" s="156"/>
      <c r="EFP561" s="156"/>
      <c r="EFQ561" s="156"/>
      <c r="EFR561" s="156"/>
      <c r="EFS561" s="156"/>
      <c r="EFT561" s="156"/>
      <c r="EFU561" s="156"/>
      <c r="EFV561" s="156"/>
      <c r="EFW561" s="156"/>
      <c r="EFX561" s="156"/>
      <c r="EFY561" s="156"/>
      <c r="EFZ561" s="156"/>
      <c r="EGA561" s="156"/>
      <c r="EGB561" s="156"/>
      <c r="EGC561" s="156"/>
      <c r="EGD561" s="156"/>
      <c r="EGE561" s="156"/>
      <c r="EGF561" s="156"/>
      <c r="EGG561" s="156"/>
      <c r="EGH561" s="156"/>
      <c r="EGI561" s="156"/>
      <c r="EGJ561" s="156"/>
      <c r="EGK561" s="156"/>
      <c r="EGL561" s="156"/>
      <c r="EGM561" s="156"/>
      <c r="EGN561" s="156"/>
      <c r="EGO561" s="156"/>
      <c r="EGP561" s="156"/>
      <c r="EGQ561" s="156"/>
      <c r="EGR561" s="156"/>
      <c r="EGS561" s="156"/>
      <c r="EGT561" s="156"/>
      <c r="EGU561" s="156"/>
      <c r="EGV561" s="156"/>
      <c r="EGW561" s="156"/>
      <c r="EGX561" s="156"/>
      <c r="EGY561" s="156"/>
      <c r="EGZ561" s="156"/>
      <c r="EHA561" s="156"/>
      <c r="EHB561" s="156"/>
      <c r="EHC561" s="156"/>
      <c r="EHD561" s="156"/>
      <c r="EHE561" s="156"/>
      <c r="EHF561" s="156"/>
      <c r="EHG561" s="156"/>
      <c r="EHH561" s="156"/>
      <c r="EHI561" s="156"/>
      <c r="EHJ561" s="156"/>
      <c r="EHK561" s="156"/>
      <c r="EHL561" s="156"/>
      <c r="EHM561" s="156"/>
      <c r="EHN561" s="156"/>
      <c r="EHO561" s="156"/>
      <c r="EHP561" s="156"/>
      <c r="EHQ561" s="156"/>
      <c r="EHR561" s="156"/>
      <c r="EHS561" s="156"/>
      <c r="EHT561" s="156"/>
      <c r="EHU561" s="156"/>
      <c r="EHV561" s="156"/>
      <c r="EHW561" s="156"/>
      <c r="EHX561" s="156"/>
      <c r="EHY561" s="156"/>
      <c r="EHZ561" s="156"/>
      <c r="EIA561" s="156"/>
      <c r="EIB561" s="156"/>
      <c r="EIC561" s="156"/>
      <c r="EID561" s="156"/>
      <c r="EIE561" s="156"/>
      <c r="EIF561" s="156"/>
      <c r="EIG561" s="156"/>
      <c r="EIH561" s="156"/>
      <c r="EII561" s="156"/>
      <c r="EIJ561" s="156"/>
      <c r="EIK561" s="156"/>
      <c r="EIL561" s="156"/>
      <c r="EIM561" s="156"/>
      <c r="EIN561" s="156"/>
      <c r="EIO561" s="156"/>
      <c r="EIP561" s="156"/>
      <c r="EIQ561" s="156"/>
      <c r="EIR561" s="156"/>
      <c r="EIS561" s="156"/>
      <c r="EIT561" s="156"/>
      <c r="EIU561" s="156"/>
      <c r="EIV561" s="156"/>
      <c r="EIW561" s="156"/>
      <c r="EIX561" s="156"/>
      <c r="EIY561" s="156"/>
      <c r="EIZ561" s="156"/>
      <c r="EJA561" s="156"/>
      <c r="EJB561" s="156"/>
      <c r="EJC561" s="156"/>
      <c r="EJD561" s="156"/>
      <c r="EJE561" s="156"/>
      <c r="EJF561" s="156"/>
      <c r="EJG561" s="156"/>
      <c r="EJH561" s="156"/>
      <c r="EJI561" s="156"/>
      <c r="EJJ561" s="156"/>
      <c r="EJK561" s="156"/>
      <c r="EJL561" s="156"/>
      <c r="EJM561" s="156"/>
      <c r="EJN561" s="156"/>
      <c r="EJO561" s="156"/>
      <c r="EJP561" s="156"/>
      <c r="EJQ561" s="156"/>
      <c r="EJR561" s="156"/>
      <c r="EJS561" s="156"/>
      <c r="EJT561" s="156"/>
      <c r="EJU561" s="156"/>
      <c r="EJV561" s="156"/>
      <c r="EJW561" s="156"/>
      <c r="EJX561" s="156"/>
      <c r="EJY561" s="156"/>
      <c r="EJZ561" s="156"/>
      <c r="EKA561" s="156"/>
      <c r="EKB561" s="156"/>
      <c r="EKC561" s="156"/>
      <c r="EKD561" s="156"/>
      <c r="EKE561" s="156"/>
      <c r="EKF561" s="156"/>
      <c r="EKG561" s="156"/>
      <c r="EKH561" s="156"/>
      <c r="EKI561" s="156"/>
      <c r="EKJ561" s="156"/>
      <c r="EKK561" s="156"/>
      <c r="EKL561" s="156"/>
      <c r="EKM561" s="156"/>
      <c r="EKN561" s="156"/>
      <c r="EKO561" s="156"/>
      <c r="EKP561" s="156"/>
      <c r="EKQ561" s="156"/>
      <c r="EKR561" s="156"/>
      <c r="EKS561" s="156"/>
      <c r="EKT561" s="156"/>
      <c r="EKU561" s="156"/>
      <c r="EKV561" s="156"/>
      <c r="EKW561" s="156"/>
      <c r="EKX561" s="156"/>
      <c r="EKY561" s="156"/>
      <c r="EKZ561" s="156"/>
      <c r="ELA561" s="156"/>
      <c r="ELB561" s="156"/>
      <c r="ELC561" s="156"/>
      <c r="ELD561" s="156"/>
      <c r="ELE561" s="156"/>
      <c r="ELF561" s="156"/>
      <c r="ELG561" s="156"/>
      <c r="ELH561" s="156"/>
      <c r="ELI561" s="156"/>
      <c r="ELJ561" s="156"/>
      <c r="ELK561" s="156"/>
      <c r="ELL561" s="156"/>
      <c r="ELM561" s="156"/>
      <c r="ELN561" s="156"/>
      <c r="ELO561" s="156"/>
      <c r="ELP561" s="156"/>
      <c r="ELQ561" s="156"/>
      <c r="ELR561" s="156"/>
      <c r="ELS561" s="156"/>
      <c r="ELT561" s="156"/>
      <c r="ELU561" s="156"/>
      <c r="ELV561" s="156"/>
      <c r="ELW561" s="156"/>
      <c r="ELX561" s="156"/>
      <c r="ELY561" s="156"/>
      <c r="ELZ561" s="156"/>
      <c r="EMA561" s="156"/>
      <c r="EMB561" s="156"/>
      <c r="EMC561" s="156"/>
      <c r="EMD561" s="156"/>
      <c r="EME561" s="156"/>
      <c r="EMF561" s="156"/>
      <c r="EMG561" s="156"/>
      <c r="EMH561" s="156"/>
      <c r="EMI561" s="156"/>
      <c r="EMJ561" s="156"/>
      <c r="EMK561" s="156"/>
      <c r="EML561" s="156"/>
      <c r="EMM561" s="156"/>
      <c r="EMN561" s="156"/>
      <c r="EMO561" s="156"/>
      <c r="EMP561" s="156"/>
      <c r="EMQ561" s="156"/>
      <c r="EMR561" s="156"/>
      <c r="EMS561" s="156"/>
      <c r="EMT561" s="156"/>
      <c r="EMU561" s="156"/>
      <c r="EMV561" s="156"/>
      <c r="EMW561" s="156"/>
      <c r="EMX561" s="156"/>
      <c r="EMY561" s="156"/>
      <c r="EMZ561" s="156"/>
      <c r="ENA561" s="156"/>
      <c r="ENB561" s="156"/>
      <c r="ENC561" s="156"/>
      <c r="END561" s="156"/>
      <c r="ENE561" s="156"/>
      <c r="ENF561" s="156"/>
      <c r="ENG561" s="156"/>
      <c r="ENH561" s="156"/>
      <c r="ENI561" s="156"/>
      <c r="ENJ561" s="156"/>
      <c r="ENK561" s="156"/>
      <c r="ENL561" s="156"/>
      <c r="ENM561" s="156"/>
      <c r="ENN561" s="156"/>
      <c r="ENO561" s="156"/>
      <c r="ENP561" s="156"/>
      <c r="ENQ561" s="156"/>
      <c r="ENR561" s="156"/>
      <c r="ENS561" s="156"/>
      <c r="ENT561" s="156"/>
      <c r="ENU561" s="156"/>
      <c r="ENV561" s="156"/>
      <c r="ENW561" s="156"/>
      <c r="ENX561" s="156"/>
      <c r="ENY561" s="156"/>
      <c r="ENZ561" s="156"/>
      <c r="EOA561" s="156"/>
      <c r="EOB561" s="156"/>
      <c r="EOC561" s="156"/>
      <c r="EOD561" s="156"/>
      <c r="EOE561" s="156"/>
      <c r="EOF561" s="156"/>
      <c r="EOG561" s="156"/>
      <c r="EOH561" s="156"/>
      <c r="EOI561" s="156"/>
      <c r="EOJ561" s="156"/>
      <c r="EOK561" s="156"/>
      <c r="EOL561" s="156"/>
      <c r="EOM561" s="156"/>
      <c r="EON561" s="156"/>
      <c r="EOO561" s="156"/>
      <c r="EOP561" s="156"/>
      <c r="EOQ561" s="156"/>
      <c r="EOR561" s="156"/>
      <c r="EOS561" s="156"/>
      <c r="EOT561" s="156"/>
      <c r="EOU561" s="156"/>
      <c r="EOV561" s="156"/>
      <c r="EOW561" s="156"/>
      <c r="EOX561" s="156"/>
      <c r="EOY561" s="156"/>
      <c r="EOZ561" s="156"/>
      <c r="EPA561" s="156"/>
      <c r="EPB561" s="156"/>
      <c r="EPC561" s="156"/>
      <c r="EPD561" s="156"/>
      <c r="EPE561" s="156"/>
      <c r="EPF561" s="156"/>
      <c r="EPG561" s="156"/>
      <c r="EPH561" s="156"/>
      <c r="EPI561" s="156"/>
      <c r="EPJ561" s="156"/>
      <c r="EPK561" s="156"/>
      <c r="EPL561" s="156"/>
      <c r="EPM561" s="156"/>
      <c r="EPN561" s="156"/>
      <c r="EPO561" s="156"/>
      <c r="EPP561" s="156"/>
      <c r="EPQ561" s="156"/>
      <c r="EPR561" s="156"/>
      <c r="EPS561" s="156"/>
      <c r="EPT561" s="156"/>
      <c r="EPU561" s="156"/>
      <c r="EPV561" s="156"/>
      <c r="EPW561" s="156"/>
      <c r="EPX561" s="156"/>
      <c r="EPY561" s="156"/>
      <c r="EPZ561" s="156"/>
      <c r="EQA561" s="156"/>
      <c r="EQB561" s="156"/>
      <c r="EQC561" s="156"/>
      <c r="EQD561" s="156"/>
      <c r="EQE561" s="156"/>
      <c r="EQF561" s="156"/>
      <c r="EQG561" s="156"/>
      <c r="EQH561" s="156"/>
      <c r="EQI561" s="156"/>
      <c r="EQJ561" s="156"/>
      <c r="EQK561" s="156"/>
      <c r="EQL561" s="156"/>
      <c r="EQM561" s="156"/>
      <c r="EQN561" s="156"/>
      <c r="EQO561" s="156"/>
      <c r="EQP561" s="156"/>
      <c r="EQQ561" s="156"/>
      <c r="EQR561" s="156"/>
      <c r="EQS561" s="156"/>
      <c r="EQT561" s="156"/>
      <c r="EQU561" s="156"/>
      <c r="EQV561" s="156"/>
      <c r="EQW561" s="156"/>
      <c r="EQX561" s="156"/>
      <c r="EQY561" s="156"/>
      <c r="EQZ561" s="156"/>
      <c r="ERA561" s="156"/>
      <c r="ERB561" s="156"/>
      <c r="ERC561" s="156"/>
      <c r="ERD561" s="156"/>
      <c r="ERE561" s="156"/>
      <c r="ERF561" s="156"/>
      <c r="ERG561" s="156"/>
      <c r="ERH561" s="156"/>
      <c r="ERI561" s="156"/>
      <c r="ERJ561" s="156"/>
      <c r="ERK561" s="156"/>
      <c r="ERL561" s="156"/>
      <c r="ERM561" s="156"/>
      <c r="ERN561" s="156"/>
      <c r="ERO561" s="156"/>
      <c r="ERP561" s="156"/>
      <c r="ERQ561" s="156"/>
      <c r="ERR561" s="156"/>
      <c r="ERS561" s="156"/>
      <c r="ERT561" s="156"/>
      <c r="ERU561" s="156"/>
      <c r="ERV561" s="156"/>
      <c r="ERW561" s="156"/>
      <c r="ERX561" s="156"/>
      <c r="ERY561" s="156"/>
      <c r="ERZ561" s="156"/>
      <c r="ESA561" s="156"/>
      <c r="ESB561" s="156"/>
      <c r="ESC561" s="156"/>
      <c r="ESD561" s="156"/>
      <c r="ESE561" s="156"/>
      <c r="ESF561" s="156"/>
      <c r="ESG561" s="156"/>
      <c r="ESH561" s="156"/>
      <c r="ESI561" s="156"/>
      <c r="ESJ561" s="156"/>
      <c r="ESK561" s="156"/>
      <c r="ESL561" s="156"/>
      <c r="ESM561" s="156"/>
      <c r="ESN561" s="156"/>
      <c r="ESO561" s="156"/>
      <c r="ESP561" s="156"/>
      <c r="ESQ561" s="156"/>
      <c r="ESR561" s="156"/>
      <c r="ESS561" s="156"/>
      <c r="EST561" s="156"/>
      <c r="ESU561" s="156"/>
      <c r="ESV561" s="156"/>
      <c r="ESW561" s="156"/>
      <c r="ESX561" s="156"/>
      <c r="ESY561" s="156"/>
      <c r="ESZ561" s="156"/>
      <c r="ETA561" s="156"/>
      <c r="ETB561" s="156"/>
      <c r="ETC561" s="156"/>
      <c r="ETD561" s="156"/>
      <c r="ETE561" s="156"/>
      <c r="ETF561" s="156"/>
      <c r="ETG561" s="156"/>
      <c r="ETH561" s="156"/>
      <c r="ETI561" s="156"/>
      <c r="ETJ561" s="156"/>
      <c r="ETK561" s="156"/>
      <c r="ETL561" s="156"/>
      <c r="ETM561" s="156"/>
      <c r="ETN561" s="156"/>
      <c r="ETO561" s="156"/>
      <c r="ETP561" s="156"/>
      <c r="ETQ561" s="156"/>
      <c r="ETR561" s="156"/>
      <c r="ETS561" s="156"/>
      <c r="ETT561" s="156"/>
      <c r="ETU561" s="156"/>
      <c r="ETV561" s="156"/>
      <c r="ETW561" s="156"/>
      <c r="ETX561" s="156"/>
      <c r="ETY561" s="156"/>
      <c r="ETZ561" s="156"/>
      <c r="EUA561" s="156"/>
      <c r="EUB561" s="156"/>
      <c r="EUC561" s="156"/>
      <c r="EUD561" s="156"/>
      <c r="EUE561" s="156"/>
      <c r="EUF561" s="156"/>
      <c r="EUG561" s="156"/>
      <c r="EUH561" s="156"/>
      <c r="EUI561" s="156"/>
      <c r="EUJ561" s="156"/>
      <c r="EUK561" s="156"/>
      <c r="EUL561" s="156"/>
      <c r="EUM561" s="156"/>
      <c r="EUN561" s="156"/>
      <c r="EUO561" s="156"/>
      <c r="EUP561" s="156"/>
      <c r="EUQ561" s="156"/>
      <c r="EUR561" s="156"/>
      <c r="EUS561" s="156"/>
      <c r="EUT561" s="156"/>
      <c r="EUU561" s="156"/>
      <c r="EUV561" s="156"/>
      <c r="EUW561" s="156"/>
      <c r="EUX561" s="156"/>
      <c r="EUY561" s="156"/>
      <c r="EUZ561" s="156"/>
      <c r="EVA561" s="156"/>
      <c r="EVB561" s="156"/>
      <c r="EVC561" s="156"/>
      <c r="EVD561" s="156"/>
      <c r="EVE561" s="156"/>
      <c r="EVF561" s="156"/>
      <c r="EVG561" s="156"/>
      <c r="EVH561" s="156"/>
      <c r="EVI561" s="156"/>
      <c r="EVJ561" s="156"/>
      <c r="EVK561" s="156"/>
      <c r="EVL561" s="156"/>
      <c r="EVM561" s="156"/>
      <c r="EVN561" s="156"/>
      <c r="EVO561" s="156"/>
      <c r="EVP561" s="156"/>
      <c r="EVQ561" s="156"/>
      <c r="EVR561" s="156"/>
      <c r="EVS561" s="156"/>
      <c r="EVT561" s="156"/>
      <c r="EVU561" s="156"/>
      <c r="EVV561" s="156"/>
      <c r="EVW561" s="156"/>
      <c r="EVX561" s="156"/>
      <c r="EVY561" s="156"/>
      <c r="EVZ561" s="156"/>
      <c r="EWA561" s="156"/>
      <c r="EWB561" s="156"/>
      <c r="EWC561" s="156"/>
      <c r="EWD561" s="156"/>
      <c r="EWE561" s="156"/>
      <c r="EWF561" s="156"/>
      <c r="EWG561" s="156"/>
      <c r="EWH561" s="156"/>
      <c r="EWI561" s="156"/>
      <c r="EWJ561" s="156"/>
      <c r="EWK561" s="156"/>
      <c r="EWL561" s="156"/>
      <c r="EWM561" s="156"/>
      <c r="EWN561" s="156"/>
      <c r="EWO561" s="156"/>
      <c r="EWP561" s="156"/>
      <c r="EWQ561" s="156"/>
      <c r="EWR561" s="156"/>
      <c r="EWS561" s="156"/>
      <c r="EWT561" s="156"/>
      <c r="EWU561" s="156"/>
      <c r="EWV561" s="156"/>
      <c r="EWW561" s="156"/>
      <c r="EWX561" s="156"/>
      <c r="EWY561" s="156"/>
      <c r="EWZ561" s="156"/>
      <c r="EXA561" s="156"/>
      <c r="EXB561" s="156"/>
      <c r="EXC561" s="156"/>
      <c r="EXD561" s="156"/>
      <c r="EXE561" s="156"/>
      <c r="EXF561" s="156"/>
      <c r="EXG561" s="156"/>
      <c r="EXH561" s="156"/>
      <c r="EXI561" s="156"/>
      <c r="EXJ561" s="156"/>
      <c r="EXK561" s="156"/>
      <c r="EXL561" s="156"/>
      <c r="EXM561" s="156"/>
      <c r="EXN561" s="156"/>
      <c r="EXO561" s="156"/>
      <c r="EXP561" s="156"/>
      <c r="EXQ561" s="156"/>
      <c r="EXR561" s="156"/>
      <c r="EXS561" s="156"/>
      <c r="EXT561" s="156"/>
      <c r="EXU561" s="156"/>
      <c r="EXV561" s="156"/>
      <c r="EXW561" s="156"/>
      <c r="EXX561" s="156"/>
      <c r="EXY561" s="156"/>
      <c r="EXZ561" s="156"/>
      <c r="EYA561" s="156"/>
      <c r="EYB561" s="156"/>
      <c r="EYC561" s="156"/>
      <c r="EYD561" s="156"/>
      <c r="EYE561" s="156"/>
      <c r="EYF561" s="156"/>
      <c r="EYG561" s="156"/>
      <c r="EYH561" s="156"/>
      <c r="EYI561" s="156"/>
      <c r="EYJ561" s="156"/>
      <c r="EYK561" s="156"/>
      <c r="EYL561" s="156"/>
      <c r="EYM561" s="156"/>
      <c r="EYN561" s="156"/>
      <c r="EYO561" s="156"/>
      <c r="EYP561" s="156"/>
      <c r="EYQ561" s="156"/>
      <c r="EYR561" s="156"/>
      <c r="EYS561" s="156"/>
      <c r="EYT561" s="156"/>
      <c r="EYU561" s="156"/>
      <c r="EYV561" s="156"/>
      <c r="EYW561" s="156"/>
      <c r="EYX561" s="156"/>
      <c r="EYY561" s="156"/>
      <c r="EYZ561" s="156"/>
      <c r="EZA561" s="156"/>
      <c r="EZB561" s="156"/>
      <c r="EZC561" s="156"/>
      <c r="EZD561" s="156"/>
      <c r="EZE561" s="156"/>
      <c r="EZF561" s="156"/>
      <c r="EZG561" s="156"/>
      <c r="EZH561" s="156"/>
      <c r="EZI561" s="156"/>
      <c r="EZJ561" s="156"/>
      <c r="EZK561" s="156"/>
      <c r="EZL561" s="156"/>
      <c r="EZM561" s="156"/>
      <c r="EZN561" s="156"/>
      <c r="EZO561" s="156"/>
      <c r="EZP561" s="156"/>
      <c r="EZQ561" s="156"/>
      <c r="EZR561" s="156"/>
      <c r="EZS561" s="156"/>
      <c r="EZT561" s="156"/>
      <c r="EZU561" s="156"/>
      <c r="EZV561" s="156"/>
      <c r="EZW561" s="156"/>
      <c r="EZX561" s="156"/>
      <c r="EZY561" s="156"/>
      <c r="EZZ561" s="156"/>
      <c r="FAA561" s="156"/>
      <c r="FAB561" s="156"/>
      <c r="FAC561" s="156"/>
      <c r="FAD561" s="156"/>
      <c r="FAE561" s="156"/>
      <c r="FAF561" s="156"/>
      <c r="FAG561" s="156"/>
      <c r="FAH561" s="156"/>
      <c r="FAI561" s="156"/>
      <c r="FAJ561" s="156"/>
      <c r="FAK561" s="156"/>
      <c r="FAL561" s="156"/>
      <c r="FAM561" s="156"/>
      <c r="FAN561" s="156"/>
      <c r="FAO561" s="156"/>
      <c r="FAP561" s="156"/>
      <c r="FAQ561" s="156"/>
      <c r="FAR561" s="156"/>
      <c r="FAS561" s="156"/>
      <c r="FAT561" s="156"/>
      <c r="FAU561" s="156"/>
      <c r="FAV561" s="156"/>
      <c r="FAW561" s="156"/>
      <c r="FAX561" s="156"/>
      <c r="FAY561" s="156"/>
      <c r="FAZ561" s="156"/>
      <c r="FBA561" s="156"/>
      <c r="FBB561" s="156"/>
      <c r="FBC561" s="156"/>
      <c r="FBD561" s="156"/>
      <c r="FBE561" s="156"/>
      <c r="FBF561" s="156"/>
      <c r="FBG561" s="156"/>
      <c r="FBH561" s="156"/>
      <c r="FBI561" s="156"/>
      <c r="FBJ561" s="156"/>
      <c r="FBK561" s="156"/>
      <c r="FBL561" s="156"/>
      <c r="FBM561" s="156"/>
      <c r="FBN561" s="156"/>
      <c r="FBO561" s="156"/>
      <c r="FBP561" s="156"/>
      <c r="FBQ561" s="156"/>
      <c r="FBR561" s="156"/>
      <c r="FBS561" s="156"/>
      <c r="FBT561" s="156"/>
      <c r="FBU561" s="156"/>
      <c r="FBV561" s="156"/>
      <c r="FBW561" s="156"/>
      <c r="FBX561" s="156"/>
      <c r="FBY561" s="156"/>
      <c r="FBZ561" s="156"/>
      <c r="FCA561" s="156"/>
      <c r="FCB561" s="156"/>
      <c r="FCC561" s="156"/>
      <c r="FCD561" s="156"/>
      <c r="FCE561" s="156"/>
      <c r="FCF561" s="156"/>
      <c r="FCG561" s="156"/>
      <c r="FCH561" s="156"/>
      <c r="FCI561" s="156"/>
      <c r="FCJ561" s="156"/>
      <c r="FCK561" s="156"/>
      <c r="FCL561" s="156"/>
      <c r="FCM561" s="156"/>
      <c r="FCN561" s="156"/>
      <c r="FCO561" s="156"/>
      <c r="FCP561" s="156"/>
      <c r="FCQ561" s="156"/>
      <c r="FCR561" s="156"/>
      <c r="FCS561" s="156"/>
      <c r="FCT561" s="156"/>
      <c r="FCU561" s="156"/>
      <c r="FCV561" s="156"/>
      <c r="FCW561" s="156"/>
      <c r="FCX561" s="156"/>
      <c r="FCY561" s="156"/>
      <c r="FCZ561" s="156"/>
      <c r="FDA561" s="156"/>
      <c r="FDB561" s="156"/>
      <c r="FDC561" s="156"/>
      <c r="FDD561" s="156"/>
      <c r="FDE561" s="156"/>
      <c r="FDF561" s="156"/>
      <c r="FDG561" s="156"/>
      <c r="FDH561" s="156"/>
      <c r="FDI561" s="156"/>
      <c r="FDJ561" s="156"/>
      <c r="FDK561" s="156"/>
      <c r="FDL561" s="156"/>
      <c r="FDM561" s="156"/>
      <c r="FDN561" s="156"/>
      <c r="FDO561" s="156"/>
      <c r="FDP561" s="156"/>
      <c r="FDQ561" s="156"/>
      <c r="FDR561" s="156"/>
      <c r="FDS561" s="156"/>
      <c r="FDT561" s="156"/>
      <c r="FDU561" s="156"/>
      <c r="FDV561" s="156"/>
      <c r="FDW561" s="156"/>
      <c r="FDX561" s="156"/>
      <c r="FDY561" s="156"/>
      <c r="FDZ561" s="156"/>
      <c r="FEA561" s="156"/>
      <c r="FEB561" s="156"/>
      <c r="FEC561" s="156"/>
      <c r="FED561" s="156"/>
      <c r="FEE561" s="156"/>
      <c r="FEF561" s="156"/>
      <c r="FEG561" s="156"/>
      <c r="FEH561" s="156"/>
      <c r="FEI561" s="156"/>
      <c r="FEJ561" s="156"/>
      <c r="FEK561" s="156"/>
      <c r="FEL561" s="156"/>
      <c r="FEM561" s="156"/>
      <c r="FEN561" s="156"/>
      <c r="FEO561" s="156"/>
      <c r="FEP561" s="156"/>
      <c r="FEQ561" s="156"/>
      <c r="FER561" s="156"/>
      <c r="FES561" s="156"/>
      <c r="FET561" s="156"/>
      <c r="FEU561" s="156"/>
      <c r="FEV561" s="156"/>
      <c r="FEW561" s="156"/>
      <c r="FEX561" s="156"/>
      <c r="FEY561" s="156"/>
      <c r="FEZ561" s="156"/>
      <c r="FFA561" s="156"/>
      <c r="FFB561" s="156"/>
      <c r="FFC561" s="156"/>
      <c r="FFD561" s="156"/>
      <c r="FFE561" s="156"/>
      <c r="FFF561" s="156"/>
      <c r="FFG561" s="156"/>
      <c r="FFH561" s="156"/>
      <c r="FFI561" s="156"/>
      <c r="FFJ561" s="156"/>
      <c r="FFK561" s="156"/>
      <c r="FFL561" s="156"/>
      <c r="FFM561" s="156"/>
      <c r="FFN561" s="156"/>
      <c r="FFO561" s="156"/>
      <c r="FFP561" s="156"/>
      <c r="FFQ561" s="156"/>
      <c r="FFR561" s="156"/>
      <c r="FFS561" s="156"/>
      <c r="FFT561" s="156"/>
      <c r="FFU561" s="156"/>
      <c r="FFV561" s="156"/>
      <c r="FFW561" s="156"/>
      <c r="FFX561" s="156"/>
      <c r="FFY561" s="156"/>
      <c r="FFZ561" s="156"/>
      <c r="FGA561" s="156"/>
      <c r="FGB561" s="156"/>
      <c r="FGC561" s="156"/>
      <c r="FGD561" s="156"/>
      <c r="FGE561" s="156"/>
      <c r="FGF561" s="156"/>
      <c r="FGG561" s="156"/>
      <c r="FGH561" s="156"/>
      <c r="FGI561" s="156"/>
      <c r="FGJ561" s="156"/>
      <c r="FGK561" s="156"/>
      <c r="FGL561" s="156"/>
      <c r="FGM561" s="156"/>
      <c r="FGN561" s="156"/>
      <c r="FGO561" s="156"/>
      <c r="FGP561" s="156"/>
      <c r="FGQ561" s="156"/>
      <c r="FGR561" s="156"/>
      <c r="FGS561" s="156"/>
      <c r="FGT561" s="156"/>
      <c r="FGU561" s="156"/>
      <c r="FGV561" s="156"/>
      <c r="FGW561" s="156"/>
      <c r="FGX561" s="156"/>
      <c r="FGY561" s="156"/>
      <c r="FGZ561" s="156"/>
      <c r="FHA561" s="156"/>
      <c r="FHB561" s="156"/>
      <c r="FHC561" s="156"/>
      <c r="FHD561" s="156"/>
      <c r="FHE561" s="156"/>
      <c r="FHF561" s="156"/>
      <c r="FHG561" s="156"/>
      <c r="FHH561" s="156"/>
      <c r="FHI561" s="156"/>
      <c r="FHJ561" s="156"/>
      <c r="FHK561" s="156"/>
      <c r="FHL561" s="156"/>
      <c r="FHM561" s="156"/>
      <c r="FHN561" s="156"/>
      <c r="FHO561" s="156"/>
      <c r="FHP561" s="156"/>
      <c r="FHQ561" s="156"/>
      <c r="FHR561" s="156"/>
      <c r="FHS561" s="156"/>
      <c r="FHT561" s="156"/>
      <c r="FHU561" s="156"/>
      <c r="FHV561" s="156"/>
      <c r="FHW561" s="156"/>
      <c r="FHX561" s="156"/>
      <c r="FHY561" s="156"/>
      <c r="FHZ561" s="156"/>
      <c r="FIA561" s="156"/>
      <c r="FIB561" s="156"/>
      <c r="FIC561" s="156"/>
      <c r="FID561" s="156"/>
      <c r="FIE561" s="156"/>
      <c r="FIF561" s="156"/>
      <c r="FIG561" s="156"/>
      <c r="FIH561" s="156"/>
      <c r="FII561" s="156"/>
      <c r="FIJ561" s="156"/>
      <c r="FIK561" s="156"/>
      <c r="FIL561" s="156"/>
      <c r="FIM561" s="156"/>
      <c r="FIN561" s="156"/>
      <c r="FIO561" s="156"/>
      <c r="FIP561" s="156"/>
      <c r="FIQ561" s="156"/>
      <c r="FIR561" s="156"/>
      <c r="FIS561" s="156"/>
      <c r="FIT561" s="156"/>
      <c r="FIU561" s="156"/>
      <c r="FIV561" s="156"/>
      <c r="FIW561" s="156"/>
      <c r="FIX561" s="156"/>
      <c r="FIY561" s="156"/>
      <c r="FIZ561" s="156"/>
      <c r="FJA561" s="156"/>
      <c r="FJB561" s="156"/>
      <c r="FJC561" s="156"/>
      <c r="FJD561" s="156"/>
      <c r="FJE561" s="156"/>
      <c r="FJF561" s="156"/>
      <c r="FJG561" s="156"/>
      <c r="FJH561" s="156"/>
      <c r="FJI561" s="156"/>
      <c r="FJJ561" s="156"/>
      <c r="FJK561" s="156"/>
      <c r="FJL561" s="156"/>
      <c r="FJM561" s="156"/>
      <c r="FJN561" s="156"/>
      <c r="FJO561" s="156"/>
      <c r="FJP561" s="156"/>
      <c r="FJQ561" s="156"/>
      <c r="FJR561" s="156"/>
      <c r="FJS561" s="156"/>
      <c r="FJT561" s="156"/>
      <c r="FJU561" s="156"/>
      <c r="FJV561" s="156"/>
      <c r="FJW561" s="156"/>
      <c r="FJX561" s="156"/>
      <c r="FJY561" s="156"/>
      <c r="FJZ561" s="156"/>
      <c r="FKA561" s="156"/>
      <c r="FKB561" s="156"/>
      <c r="FKC561" s="156"/>
      <c r="FKD561" s="156"/>
      <c r="FKE561" s="156"/>
      <c r="FKF561" s="156"/>
      <c r="FKG561" s="156"/>
      <c r="FKH561" s="156"/>
      <c r="FKI561" s="156"/>
      <c r="FKJ561" s="156"/>
      <c r="FKK561" s="156"/>
      <c r="FKL561" s="156"/>
      <c r="FKM561" s="156"/>
      <c r="FKN561" s="156"/>
      <c r="FKO561" s="156"/>
      <c r="FKP561" s="156"/>
      <c r="FKQ561" s="156"/>
      <c r="FKR561" s="156"/>
      <c r="FKS561" s="156"/>
      <c r="FKT561" s="156"/>
      <c r="FKU561" s="156"/>
      <c r="FKV561" s="156"/>
      <c r="FKW561" s="156"/>
      <c r="FKX561" s="156"/>
      <c r="FKY561" s="156"/>
      <c r="FKZ561" s="156"/>
      <c r="FLA561" s="156"/>
      <c r="FLB561" s="156"/>
      <c r="FLC561" s="156"/>
      <c r="FLD561" s="156"/>
      <c r="FLE561" s="156"/>
      <c r="FLF561" s="156"/>
      <c r="FLG561" s="156"/>
      <c r="FLH561" s="156"/>
      <c r="FLI561" s="156"/>
      <c r="FLJ561" s="156"/>
      <c r="FLK561" s="156"/>
      <c r="FLL561" s="156"/>
      <c r="FLM561" s="156"/>
      <c r="FLN561" s="156"/>
      <c r="FLO561" s="156"/>
      <c r="FLP561" s="156"/>
      <c r="FLQ561" s="156"/>
      <c r="FLR561" s="156"/>
      <c r="FLS561" s="156"/>
      <c r="FLT561" s="156"/>
      <c r="FLU561" s="156"/>
      <c r="FLV561" s="156"/>
      <c r="FLW561" s="156"/>
      <c r="FLX561" s="156"/>
      <c r="FLY561" s="156"/>
      <c r="FLZ561" s="156"/>
      <c r="FMA561" s="156"/>
      <c r="FMB561" s="156"/>
      <c r="FMC561" s="156"/>
      <c r="FMD561" s="156"/>
      <c r="FME561" s="156"/>
      <c r="FMF561" s="156"/>
      <c r="FMG561" s="156"/>
      <c r="FMH561" s="156"/>
      <c r="FMI561" s="156"/>
      <c r="FMJ561" s="156"/>
      <c r="FMK561" s="156"/>
      <c r="FML561" s="156"/>
      <c r="FMM561" s="156"/>
      <c r="FMN561" s="156"/>
      <c r="FMO561" s="156"/>
      <c r="FMP561" s="156"/>
      <c r="FMQ561" s="156"/>
      <c r="FMR561" s="156"/>
      <c r="FMS561" s="156"/>
      <c r="FMT561" s="156"/>
      <c r="FMU561" s="156"/>
      <c r="FMV561" s="156"/>
      <c r="FMW561" s="156"/>
      <c r="FMX561" s="156"/>
      <c r="FMY561" s="156"/>
      <c r="FMZ561" s="156"/>
      <c r="FNA561" s="156"/>
      <c r="FNB561" s="156"/>
      <c r="FNC561" s="156"/>
      <c r="FND561" s="156"/>
      <c r="FNE561" s="156"/>
      <c r="FNF561" s="156"/>
      <c r="FNG561" s="156"/>
      <c r="FNH561" s="156"/>
      <c r="FNI561" s="156"/>
      <c r="FNJ561" s="156"/>
      <c r="FNK561" s="156"/>
      <c r="FNL561" s="156"/>
      <c r="FNM561" s="156"/>
      <c r="FNN561" s="156"/>
      <c r="FNO561" s="156"/>
      <c r="FNP561" s="156"/>
      <c r="FNQ561" s="156"/>
      <c r="FNR561" s="156"/>
      <c r="FNS561" s="156"/>
      <c r="FNT561" s="156"/>
      <c r="FNU561" s="156"/>
      <c r="FNV561" s="156"/>
      <c r="FNW561" s="156"/>
      <c r="FNX561" s="156"/>
      <c r="FNY561" s="156"/>
      <c r="FNZ561" s="156"/>
      <c r="FOA561" s="156"/>
      <c r="FOB561" s="156"/>
      <c r="FOC561" s="156"/>
      <c r="FOD561" s="156"/>
      <c r="FOE561" s="156"/>
      <c r="FOF561" s="156"/>
      <c r="FOG561" s="156"/>
      <c r="FOH561" s="156"/>
      <c r="FOI561" s="156"/>
      <c r="FOJ561" s="156"/>
      <c r="FOK561" s="156"/>
      <c r="FOL561" s="156"/>
      <c r="FOM561" s="156"/>
      <c r="FON561" s="156"/>
      <c r="FOO561" s="156"/>
      <c r="FOP561" s="156"/>
      <c r="FOQ561" s="156"/>
      <c r="FOR561" s="156"/>
      <c r="FOS561" s="156"/>
      <c r="FOT561" s="156"/>
      <c r="FOU561" s="156"/>
      <c r="FOV561" s="156"/>
      <c r="FOW561" s="156"/>
      <c r="FOX561" s="156"/>
      <c r="FOY561" s="156"/>
      <c r="FOZ561" s="156"/>
      <c r="FPA561" s="156"/>
      <c r="FPB561" s="156"/>
      <c r="FPC561" s="156"/>
      <c r="FPD561" s="156"/>
      <c r="FPE561" s="156"/>
      <c r="FPF561" s="156"/>
      <c r="FPG561" s="156"/>
      <c r="FPH561" s="156"/>
      <c r="FPI561" s="156"/>
      <c r="FPJ561" s="156"/>
      <c r="FPK561" s="156"/>
      <c r="FPL561" s="156"/>
      <c r="FPM561" s="156"/>
      <c r="FPN561" s="156"/>
      <c r="FPO561" s="156"/>
      <c r="FPP561" s="156"/>
      <c r="FPQ561" s="156"/>
      <c r="FPR561" s="156"/>
      <c r="FPS561" s="156"/>
      <c r="FPT561" s="156"/>
      <c r="FPU561" s="156"/>
      <c r="FPV561" s="156"/>
      <c r="FPW561" s="156"/>
      <c r="FPX561" s="156"/>
      <c r="FPY561" s="156"/>
      <c r="FPZ561" s="156"/>
      <c r="FQA561" s="156"/>
      <c r="FQB561" s="156"/>
      <c r="FQC561" s="156"/>
      <c r="FQD561" s="156"/>
      <c r="FQE561" s="156"/>
      <c r="FQF561" s="156"/>
      <c r="FQG561" s="156"/>
      <c r="FQH561" s="156"/>
      <c r="FQI561" s="156"/>
      <c r="FQJ561" s="156"/>
      <c r="FQK561" s="156"/>
      <c r="FQL561" s="156"/>
      <c r="FQM561" s="156"/>
      <c r="FQN561" s="156"/>
      <c r="FQO561" s="156"/>
      <c r="FQP561" s="156"/>
      <c r="FQQ561" s="156"/>
      <c r="FQR561" s="156"/>
      <c r="FQS561" s="156"/>
      <c r="FQT561" s="156"/>
      <c r="FQU561" s="156"/>
      <c r="FQV561" s="156"/>
      <c r="FQW561" s="156"/>
      <c r="FQX561" s="156"/>
      <c r="FQY561" s="156"/>
      <c r="FQZ561" s="156"/>
      <c r="FRA561" s="156"/>
      <c r="FRB561" s="156"/>
      <c r="FRC561" s="156"/>
      <c r="FRD561" s="156"/>
      <c r="FRE561" s="156"/>
      <c r="FRF561" s="156"/>
      <c r="FRG561" s="156"/>
      <c r="FRH561" s="156"/>
      <c r="FRI561" s="156"/>
      <c r="FRJ561" s="156"/>
      <c r="FRK561" s="156"/>
      <c r="FRL561" s="156"/>
      <c r="FRM561" s="156"/>
      <c r="FRN561" s="156"/>
      <c r="FRO561" s="156"/>
      <c r="FRP561" s="156"/>
      <c r="FRQ561" s="156"/>
      <c r="FRR561" s="156"/>
      <c r="FRS561" s="156"/>
      <c r="FRT561" s="156"/>
      <c r="FRU561" s="156"/>
      <c r="FRV561" s="156"/>
      <c r="FRW561" s="156"/>
      <c r="FRX561" s="156"/>
      <c r="FRY561" s="156"/>
      <c r="FRZ561" s="156"/>
      <c r="FSA561" s="156"/>
      <c r="FSB561" s="156"/>
      <c r="FSC561" s="156"/>
      <c r="FSD561" s="156"/>
      <c r="FSE561" s="156"/>
      <c r="FSF561" s="156"/>
      <c r="FSG561" s="156"/>
      <c r="FSH561" s="156"/>
      <c r="FSI561" s="156"/>
      <c r="FSJ561" s="156"/>
      <c r="FSK561" s="156"/>
      <c r="FSL561" s="156"/>
      <c r="FSM561" s="156"/>
      <c r="FSN561" s="156"/>
      <c r="FSO561" s="156"/>
      <c r="FSP561" s="156"/>
      <c r="FSQ561" s="156"/>
      <c r="FSR561" s="156"/>
      <c r="FSS561" s="156"/>
      <c r="FST561" s="156"/>
      <c r="FSU561" s="156"/>
      <c r="FSV561" s="156"/>
      <c r="FSW561" s="156"/>
      <c r="FSX561" s="156"/>
      <c r="FSY561" s="156"/>
      <c r="FSZ561" s="156"/>
      <c r="FTA561" s="156"/>
      <c r="FTB561" s="156"/>
      <c r="FTC561" s="156"/>
      <c r="FTD561" s="156"/>
      <c r="FTE561" s="156"/>
      <c r="FTF561" s="156"/>
      <c r="FTG561" s="156"/>
      <c r="FTH561" s="156"/>
      <c r="FTI561" s="156"/>
      <c r="FTJ561" s="156"/>
      <c r="FTK561" s="156"/>
      <c r="FTL561" s="156"/>
      <c r="FTM561" s="156"/>
      <c r="FTN561" s="156"/>
      <c r="FTO561" s="156"/>
      <c r="FTP561" s="156"/>
      <c r="FTQ561" s="156"/>
      <c r="FTR561" s="156"/>
      <c r="FTS561" s="156"/>
      <c r="FTT561" s="156"/>
      <c r="FTU561" s="156"/>
      <c r="FTV561" s="156"/>
      <c r="FTW561" s="156"/>
      <c r="FTX561" s="156"/>
      <c r="FTY561" s="156"/>
      <c r="FTZ561" s="156"/>
      <c r="FUA561" s="156"/>
      <c r="FUB561" s="156"/>
      <c r="FUC561" s="156"/>
      <c r="FUD561" s="156"/>
      <c r="FUE561" s="156"/>
      <c r="FUF561" s="156"/>
      <c r="FUG561" s="156"/>
      <c r="FUH561" s="156"/>
      <c r="FUI561" s="156"/>
      <c r="FUJ561" s="156"/>
      <c r="FUK561" s="156"/>
      <c r="FUL561" s="156"/>
      <c r="FUM561" s="156"/>
      <c r="FUN561" s="156"/>
      <c r="FUO561" s="156"/>
      <c r="FUP561" s="156"/>
      <c r="FUQ561" s="156"/>
      <c r="FUR561" s="156"/>
      <c r="FUS561" s="156"/>
      <c r="FUT561" s="156"/>
      <c r="FUU561" s="156"/>
      <c r="FUV561" s="156"/>
      <c r="FUW561" s="156"/>
      <c r="FUX561" s="156"/>
      <c r="FUY561" s="156"/>
      <c r="FUZ561" s="156"/>
      <c r="FVA561" s="156"/>
      <c r="FVB561" s="156"/>
      <c r="FVC561" s="156"/>
      <c r="FVD561" s="156"/>
      <c r="FVE561" s="156"/>
      <c r="FVF561" s="156"/>
      <c r="FVG561" s="156"/>
      <c r="FVH561" s="156"/>
      <c r="FVI561" s="156"/>
      <c r="FVJ561" s="156"/>
      <c r="FVK561" s="156"/>
      <c r="FVL561" s="156"/>
      <c r="FVM561" s="156"/>
      <c r="FVN561" s="156"/>
      <c r="FVO561" s="156"/>
      <c r="FVP561" s="156"/>
      <c r="FVQ561" s="156"/>
      <c r="FVR561" s="156"/>
      <c r="FVS561" s="156"/>
      <c r="FVT561" s="156"/>
      <c r="FVU561" s="156"/>
      <c r="FVV561" s="156"/>
      <c r="FVW561" s="156"/>
      <c r="FVX561" s="156"/>
      <c r="FVY561" s="156"/>
      <c r="FVZ561" s="156"/>
      <c r="FWA561" s="156"/>
      <c r="FWB561" s="156"/>
      <c r="FWC561" s="156"/>
      <c r="FWD561" s="156"/>
      <c r="FWE561" s="156"/>
      <c r="FWF561" s="156"/>
      <c r="FWG561" s="156"/>
      <c r="FWH561" s="156"/>
      <c r="FWI561" s="156"/>
      <c r="FWJ561" s="156"/>
      <c r="FWK561" s="156"/>
      <c r="FWL561" s="156"/>
      <c r="FWM561" s="156"/>
      <c r="FWN561" s="156"/>
      <c r="FWO561" s="156"/>
      <c r="FWP561" s="156"/>
      <c r="FWQ561" s="156"/>
      <c r="FWR561" s="156"/>
      <c r="FWS561" s="156"/>
      <c r="FWT561" s="156"/>
      <c r="FWU561" s="156"/>
      <c r="FWV561" s="156"/>
      <c r="FWW561" s="156"/>
      <c r="FWX561" s="156"/>
      <c r="FWY561" s="156"/>
      <c r="FWZ561" s="156"/>
      <c r="FXA561" s="156"/>
      <c r="FXB561" s="156"/>
      <c r="FXC561" s="156"/>
      <c r="FXD561" s="156"/>
      <c r="FXE561" s="156"/>
      <c r="FXF561" s="156"/>
      <c r="FXG561" s="156"/>
      <c r="FXH561" s="156"/>
      <c r="FXI561" s="156"/>
      <c r="FXJ561" s="156"/>
      <c r="FXK561" s="156"/>
      <c r="FXL561" s="156"/>
      <c r="FXM561" s="156"/>
      <c r="FXN561" s="156"/>
      <c r="FXO561" s="156"/>
      <c r="FXP561" s="156"/>
      <c r="FXQ561" s="156"/>
      <c r="FXR561" s="156"/>
      <c r="FXS561" s="156"/>
      <c r="FXT561" s="156"/>
      <c r="FXU561" s="156"/>
      <c r="FXV561" s="156"/>
      <c r="FXW561" s="156"/>
      <c r="FXX561" s="156"/>
      <c r="FXY561" s="156"/>
      <c r="FXZ561" s="156"/>
      <c r="FYA561" s="156"/>
      <c r="FYB561" s="156"/>
      <c r="FYC561" s="156"/>
      <c r="FYD561" s="156"/>
      <c r="FYE561" s="156"/>
      <c r="FYF561" s="156"/>
      <c r="FYG561" s="156"/>
      <c r="FYH561" s="156"/>
      <c r="FYI561" s="156"/>
      <c r="FYJ561" s="156"/>
      <c r="FYK561" s="156"/>
      <c r="FYL561" s="156"/>
      <c r="FYM561" s="156"/>
      <c r="FYN561" s="156"/>
      <c r="FYO561" s="156"/>
      <c r="FYP561" s="156"/>
      <c r="FYQ561" s="156"/>
      <c r="FYR561" s="156"/>
      <c r="FYS561" s="156"/>
      <c r="FYT561" s="156"/>
      <c r="FYU561" s="156"/>
      <c r="FYV561" s="156"/>
      <c r="FYW561" s="156"/>
      <c r="FYX561" s="156"/>
      <c r="FYY561" s="156"/>
      <c r="FYZ561" s="156"/>
      <c r="FZA561" s="156"/>
      <c r="FZB561" s="156"/>
      <c r="FZC561" s="156"/>
      <c r="FZD561" s="156"/>
      <c r="FZE561" s="156"/>
      <c r="FZF561" s="156"/>
      <c r="FZG561" s="156"/>
      <c r="FZH561" s="156"/>
      <c r="FZI561" s="156"/>
      <c r="FZJ561" s="156"/>
      <c r="FZK561" s="156"/>
      <c r="FZL561" s="156"/>
      <c r="FZM561" s="156"/>
      <c r="FZN561" s="156"/>
      <c r="FZO561" s="156"/>
      <c r="FZP561" s="156"/>
      <c r="FZQ561" s="156"/>
      <c r="FZR561" s="156"/>
      <c r="FZS561" s="156"/>
      <c r="FZT561" s="156"/>
      <c r="FZU561" s="156"/>
      <c r="FZV561" s="156"/>
      <c r="FZW561" s="156"/>
      <c r="FZX561" s="156"/>
      <c r="FZY561" s="156"/>
      <c r="FZZ561" s="156"/>
      <c r="GAA561" s="156"/>
      <c r="GAB561" s="156"/>
      <c r="GAC561" s="156"/>
      <c r="GAD561" s="156"/>
      <c r="GAE561" s="156"/>
      <c r="GAF561" s="156"/>
      <c r="GAG561" s="156"/>
      <c r="GAH561" s="156"/>
      <c r="GAI561" s="156"/>
      <c r="GAJ561" s="156"/>
      <c r="GAK561" s="156"/>
      <c r="GAL561" s="156"/>
      <c r="GAM561" s="156"/>
      <c r="GAN561" s="156"/>
      <c r="GAO561" s="156"/>
      <c r="GAP561" s="156"/>
      <c r="GAQ561" s="156"/>
      <c r="GAR561" s="156"/>
      <c r="GAS561" s="156"/>
      <c r="GAT561" s="156"/>
      <c r="GAU561" s="156"/>
      <c r="GAV561" s="156"/>
      <c r="GAW561" s="156"/>
      <c r="GAX561" s="156"/>
      <c r="GAY561" s="156"/>
      <c r="GAZ561" s="156"/>
      <c r="GBA561" s="156"/>
      <c r="GBB561" s="156"/>
      <c r="GBC561" s="156"/>
      <c r="GBD561" s="156"/>
      <c r="GBE561" s="156"/>
      <c r="GBF561" s="156"/>
      <c r="GBG561" s="156"/>
      <c r="GBH561" s="156"/>
      <c r="GBI561" s="156"/>
      <c r="GBJ561" s="156"/>
      <c r="GBK561" s="156"/>
      <c r="GBL561" s="156"/>
      <c r="GBM561" s="156"/>
      <c r="GBN561" s="156"/>
      <c r="GBO561" s="156"/>
      <c r="GBP561" s="156"/>
      <c r="GBQ561" s="156"/>
      <c r="GBR561" s="156"/>
      <c r="GBS561" s="156"/>
      <c r="GBT561" s="156"/>
      <c r="GBU561" s="156"/>
      <c r="GBV561" s="156"/>
      <c r="GBW561" s="156"/>
      <c r="GBX561" s="156"/>
      <c r="GBY561" s="156"/>
      <c r="GBZ561" s="156"/>
      <c r="GCA561" s="156"/>
      <c r="GCB561" s="156"/>
      <c r="GCC561" s="156"/>
      <c r="GCD561" s="156"/>
      <c r="GCE561" s="156"/>
      <c r="GCF561" s="156"/>
      <c r="GCG561" s="156"/>
      <c r="GCH561" s="156"/>
      <c r="GCI561" s="156"/>
      <c r="GCJ561" s="156"/>
      <c r="GCK561" s="156"/>
      <c r="GCL561" s="156"/>
      <c r="GCM561" s="156"/>
      <c r="GCN561" s="156"/>
      <c r="GCO561" s="156"/>
      <c r="GCP561" s="156"/>
      <c r="GCQ561" s="156"/>
      <c r="GCR561" s="156"/>
      <c r="GCS561" s="156"/>
      <c r="GCT561" s="156"/>
      <c r="GCU561" s="156"/>
      <c r="GCV561" s="156"/>
      <c r="GCW561" s="156"/>
      <c r="GCX561" s="156"/>
      <c r="GCY561" s="156"/>
      <c r="GCZ561" s="156"/>
      <c r="GDA561" s="156"/>
      <c r="GDB561" s="156"/>
      <c r="GDC561" s="156"/>
      <c r="GDD561" s="156"/>
      <c r="GDE561" s="156"/>
      <c r="GDF561" s="156"/>
      <c r="GDG561" s="156"/>
      <c r="GDH561" s="156"/>
      <c r="GDI561" s="156"/>
      <c r="GDJ561" s="156"/>
      <c r="GDK561" s="156"/>
      <c r="GDL561" s="156"/>
      <c r="GDM561" s="156"/>
      <c r="GDN561" s="156"/>
      <c r="GDO561" s="156"/>
      <c r="GDP561" s="156"/>
      <c r="GDQ561" s="156"/>
      <c r="GDR561" s="156"/>
      <c r="GDS561" s="156"/>
      <c r="GDT561" s="156"/>
      <c r="GDU561" s="156"/>
      <c r="GDV561" s="156"/>
      <c r="GDW561" s="156"/>
      <c r="GDX561" s="156"/>
      <c r="GDY561" s="156"/>
      <c r="GDZ561" s="156"/>
      <c r="GEA561" s="156"/>
      <c r="GEB561" s="156"/>
      <c r="GEC561" s="156"/>
      <c r="GED561" s="156"/>
      <c r="GEE561" s="156"/>
      <c r="GEF561" s="156"/>
      <c r="GEG561" s="156"/>
      <c r="GEH561" s="156"/>
      <c r="GEI561" s="156"/>
      <c r="GEJ561" s="156"/>
      <c r="GEK561" s="156"/>
      <c r="GEL561" s="156"/>
      <c r="GEM561" s="156"/>
      <c r="GEN561" s="156"/>
      <c r="GEO561" s="156"/>
      <c r="GEP561" s="156"/>
      <c r="GEQ561" s="156"/>
      <c r="GER561" s="156"/>
      <c r="GES561" s="156"/>
      <c r="GET561" s="156"/>
      <c r="GEU561" s="156"/>
      <c r="GEV561" s="156"/>
      <c r="GEW561" s="156"/>
      <c r="GEX561" s="156"/>
      <c r="GEY561" s="156"/>
      <c r="GEZ561" s="156"/>
      <c r="GFA561" s="156"/>
      <c r="GFB561" s="156"/>
      <c r="GFC561" s="156"/>
      <c r="GFD561" s="156"/>
      <c r="GFE561" s="156"/>
      <c r="GFF561" s="156"/>
      <c r="GFG561" s="156"/>
      <c r="GFH561" s="156"/>
      <c r="GFI561" s="156"/>
      <c r="GFJ561" s="156"/>
      <c r="GFK561" s="156"/>
      <c r="GFL561" s="156"/>
      <c r="GFM561" s="156"/>
      <c r="GFN561" s="156"/>
      <c r="GFO561" s="156"/>
      <c r="GFP561" s="156"/>
      <c r="GFQ561" s="156"/>
      <c r="GFR561" s="156"/>
      <c r="GFS561" s="156"/>
      <c r="GFT561" s="156"/>
      <c r="GFU561" s="156"/>
      <c r="GFV561" s="156"/>
      <c r="GFW561" s="156"/>
      <c r="GFX561" s="156"/>
      <c r="GFY561" s="156"/>
      <c r="GFZ561" s="156"/>
      <c r="GGA561" s="156"/>
      <c r="GGB561" s="156"/>
      <c r="GGC561" s="156"/>
      <c r="GGD561" s="156"/>
      <c r="GGE561" s="156"/>
      <c r="GGF561" s="156"/>
      <c r="GGG561" s="156"/>
      <c r="GGH561" s="156"/>
      <c r="GGI561" s="156"/>
      <c r="GGJ561" s="156"/>
      <c r="GGK561" s="156"/>
      <c r="GGL561" s="156"/>
      <c r="GGM561" s="156"/>
      <c r="GGN561" s="156"/>
      <c r="GGO561" s="156"/>
      <c r="GGP561" s="156"/>
      <c r="GGQ561" s="156"/>
      <c r="GGR561" s="156"/>
      <c r="GGS561" s="156"/>
      <c r="GGT561" s="156"/>
      <c r="GGU561" s="156"/>
      <c r="GGV561" s="156"/>
      <c r="GGW561" s="156"/>
      <c r="GGX561" s="156"/>
      <c r="GGY561" s="156"/>
      <c r="GGZ561" s="156"/>
      <c r="GHA561" s="156"/>
      <c r="GHB561" s="156"/>
      <c r="GHC561" s="156"/>
      <c r="GHD561" s="156"/>
      <c r="GHE561" s="156"/>
      <c r="GHF561" s="156"/>
      <c r="GHG561" s="156"/>
      <c r="GHH561" s="156"/>
      <c r="GHI561" s="156"/>
      <c r="GHJ561" s="156"/>
      <c r="GHK561" s="156"/>
      <c r="GHL561" s="156"/>
      <c r="GHM561" s="156"/>
      <c r="GHN561" s="156"/>
      <c r="GHO561" s="156"/>
      <c r="GHP561" s="156"/>
      <c r="GHQ561" s="156"/>
      <c r="GHR561" s="156"/>
      <c r="GHS561" s="156"/>
      <c r="GHT561" s="156"/>
      <c r="GHU561" s="156"/>
      <c r="GHV561" s="156"/>
      <c r="GHW561" s="156"/>
      <c r="GHX561" s="156"/>
      <c r="GHY561" s="156"/>
      <c r="GHZ561" s="156"/>
      <c r="GIA561" s="156"/>
      <c r="GIB561" s="156"/>
      <c r="GIC561" s="156"/>
      <c r="GID561" s="156"/>
      <c r="GIE561" s="156"/>
      <c r="GIF561" s="156"/>
      <c r="GIG561" s="156"/>
      <c r="GIH561" s="156"/>
      <c r="GII561" s="156"/>
      <c r="GIJ561" s="156"/>
      <c r="GIK561" s="156"/>
      <c r="GIL561" s="156"/>
      <c r="GIM561" s="156"/>
      <c r="GIN561" s="156"/>
      <c r="GIO561" s="156"/>
      <c r="GIP561" s="156"/>
      <c r="GIQ561" s="156"/>
      <c r="GIR561" s="156"/>
      <c r="GIS561" s="156"/>
      <c r="GIT561" s="156"/>
      <c r="GIU561" s="156"/>
      <c r="GIV561" s="156"/>
      <c r="GIW561" s="156"/>
      <c r="GIX561" s="156"/>
      <c r="GIY561" s="156"/>
      <c r="GIZ561" s="156"/>
      <c r="GJA561" s="156"/>
      <c r="GJB561" s="156"/>
      <c r="GJC561" s="156"/>
      <c r="GJD561" s="156"/>
      <c r="GJE561" s="156"/>
      <c r="GJF561" s="156"/>
      <c r="GJG561" s="156"/>
      <c r="GJH561" s="156"/>
      <c r="GJI561" s="156"/>
      <c r="GJJ561" s="156"/>
      <c r="GJK561" s="156"/>
      <c r="GJL561" s="156"/>
      <c r="GJM561" s="156"/>
      <c r="GJN561" s="156"/>
      <c r="GJO561" s="156"/>
      <c r="GJP561" s="156"/>
      <c r="GJQ561" s="156"/>
      <c r="GJR561" s="156"/>
      <c r="GJS561" s="156"/>
      <c r="GJT561" s="156"/>
      <c r="GJU561" s="156"/>
      <c r="GJV561" s="156"/>
      <c r="GJW561" s="156"/>
      <c r="GJX561" s="156"/>
      <c r="GJY561" s="156"/>
      <c r="GJZ561" s="156"/>
      <c r="GKA561" s="156"/>
      <c r="GKB561" s="156"/>
      <c r="GKC561" s="156"/>
      <c r="GKD561" s="156"/>
      <c r="GKE561" s="156"/>
      <c r="GKF561" s="156"/>
      <c r="GKG561" s="156"/>
      <c r="GKH561" s="156"/>
      <c r="GKI561" s="156"/>
      <c r="GKJ561" s="156"/>
      <c r="GKK561" s="156"/>
      <c r="GKL561" s="156"/>
      <c r="GKM561" s="156"/>
      <c r="GKN561" s="156"/>
      <c r="GKO561" s="156"/>
      <c r="GKP561" s="156"/>
      <c r="GKQ561" s="156"/>
      <c r="GKR561" s="156"/>
      <c r="GKS561" s="156"/>
      <c r="GKT561" s="156"/>
      <c r="GKU561" s="156"/>
      <c r="GKV561" s="156"/>
      <c r="GKW561" s="156"/>
      <c r="GKX561" s="156"/>
      <c r="GKY561" s="156"/>
      <c r="GKZ561" s="156"/>
      <c r="GLA561" s="156"/>
      <c r="GLB561" s="156"/>
      <c r="GLC561" s="156"/>
      <c r="GLD561" s="156"/>
      <c r="GLE561" s="156"/>
      <c r="GLF561" s="156"/>
      <c r="GLG561" s="156"/>
      <c r="GLH561" s="156"/>
      <c r="GLI561" s="156"/>
      <c r="GLJ561" s="156"/>
      <c r="GLK561" s="156"/>
      <c r="GLL561" s="156"/>
      <c r="GLM561" s="156"/>
      <c r="GLN561" s="156"/>
      <c r="GLO561" s="156"/>
      <c r="GLP561" s="156"/>
      <c r="GLQ561" s="156"/>
      <c r="GLR561" s="156"/>
      <c r="GLS561" s="156"/>
      <c r="GLT561" s="156"/>
      <c r="GLU561" s="156"/>
      <c r="GLV561" s="156"/>
      <c r="GLW561" s="156"/>
      <c r="GLX561" s="156"/>
      <c r="GLY561" s="156"/>
      <c r="GLZ561" s="156"/>
      <c r="GMA561" s="156"/>
      <c r="GMB561" s="156"/>
      <c r="GMC561" s="156"/>
      <c r="GMD561" s="156"/>
      <c r="GME561" s="156"/>
      <c r="GMF561" s="156"/>
      <c r="GMG561" s="156"/>
      <c r="GMH561" s="156"/>
      <c r="GMI561" s="156"/>
      <c r="GMJ561" s="156"/>
      <c r="GMK561" s="156"/>
      <c r="GML561" s="156"/>
      <c r="GMM561" s="156"/>
      <c r="GMN561" s="156"/>
      <c r="GMO561" s="156"/>
      <c r="GMP561" s="156"/>
      <c r="GMQ561" s="156"/>
      <c r="GMR561" s="156"/>
      <c r="GMS561" s="156"/>
      <c r="GMT561" s="156"/>
      <c r="GMU561" s="156"/>
      <c r="GMV561" s="156"/>
      <c r="GMW561" s="156"/>
      <c r="GMX561" s="156"/>
      <c r="GMY561" s="156"/>
      <c r="GMZ561" s="156"/>
      <c r="GNA561" s="156"/>
      <c r="GNB561" s="156"/>
      <c r="GNC561" s="156"/>
      <c r="GND561" s="156"/>
      <c r="GNE561" s="156"/>
      <c r="GNF561" s="156"/>
      <c r="GNG561" s="156"/>
      <c r="GNH561" s="156"/>
      <c r="GNI561" s="156"/>
      <c r="GNJ561" s="156"/>
      <c r="GNK561" s="156"/>
      <c r="GNL561" s="156"/>
      <c r="GNM561" s="156"/>
      <c r="GNN561" s="156"/>
      <c r="GNO561" s="156"/>
      <c r="GNP561" s="156"/>
      <c r="GNQ561" s="156"/>
      <c r="GNR561" s="156"/>
      <c r="GNS561" s="156"/>
      <c r="GNT561" s="156"/>
      <c r="GNU561" s="156"/>
      <c r="GNV561" s="156"/>
      <c r="GNW561" s="156"/>
      <c r="GNX561" s="156"/>
      <c r="GNY561" s="156"/>
      <c r="GNZ561" s="156"/>
      <c r="GOA561" s="156"/>
      <c r="GOB561" s="156"/>
      <c r="GOC561" s="156"/>
      <c r="GOD561" s="156"/>
      <c r="GOE561" s="156"/>
      <c r="GOF561" s="156"/>
      <c r="GOG561" s="156"/>
      <c r="GOH561" s="156"/>
      <c r="GOI561" s="156"/>
      <c r="GOJ561" s="156"/>
      <c r="GOK561" s="156"/>
      <c r="GOL561" s="156"/>
      <c r="GOM561" s="156"/>
      <c r="GON561" s="156"/>
      <c r="GOO561" s="156"/>
      <c r="GOP561" s="156"/>
      <c r="GOQ561" s="156"/>
      <c r="GOR561" s="156"/>
      <c r="GOS561" s="156"/>
      <c r="GOT561" s="156"/>
      <c r="GOU561" s="156"/>
      <c r="GOV561" s="156"/>
      <c r="GOW561" s="156"/>
      <c r="GOX561" s="156"/>
      <c r="GOY561" s="156"/>
      <c r="GOZ561" s="156"/>
      <c r="GPA561" s="156"/>
      <c r="GPB561" s="156"/>
      <c r="GPC561" s="156"/>
      <c r="GPD561" s="156"/>
      <c r="GPE561" s="156"/>
      <c r="GPF561" s="156"/>
      <c r="GPG561" s="156"/>
      <c r="GPH561" s="156"/>
      <c r="GPI561" s="156"/>
      <c r="GPJ561" s="156"/>
      <c r="GPK561" s="156"/>
      <c r="GPL561" s="156"/>
      <c r="GPM561" s="156"/>
      <c r="GPN561" s="156"/>
      <c r="GPO561" s="156"/>
      <c r="GPP561" s="156"/>
      <c r="GPQ561" s="156"/>
      <c r="GPR561" s="156"/>
      <c r="GPS561" s="156"/>
      <c r="GPT561" s="156"/>
      <c r="GPU561" s="156"/>
      <c r="GPV561" s="156"/>
      <c r="GPW561" s="156"/>
      <c r="GPX561" s="156"/>
      <c r="GPY561" s="156"/>
      <c r="GPZ561" s="156"/>
      <c r="GQA561" s="156"/>
      <c r="GQB561" s="156"/>
      <c r="GQC561" s="156"/>
      <c r="GQD561" s="156"/>
      <c r="GQE561" s="156"/>
      <c r="GQF561" s="156"/>
      <c r="GQG561" s="156"/>
      <c r="GQH561" s="156"/>
      <c r="GQI561" s="156"/>
      <c r="GQJ561" s="156"/>
      <c r="GQK561" s="156"/>
      <c r="GQL561" s="156"/>
      <c r="GQM561" s="156"/>
      <c r="GQN561" s="156"/>
      <c r="GQO561" s="156"/>
      <c r="GQP561" s="156"/>
      <c r="GQQ561" s="156"/>
      <c r="GQR561" s="156"/>
      <c r="GQS561" s="156"/>
      <c r="GQT561" s="156"/>
      <c r="GQU561" s="156"/>
      <c r="GQV561" s="156"/>
      <c r="GQW561" s="156"/>
      <c r="GQX561" s="156"/>
      <c r="GQY561" s="156"/>
      <c r="GQZ561" s="156"/>
      <c r="GRA561" s="156"/>
      <c r="GRB561" s="156"/>
      <c r="GRC561" s="156"/>
      <c r="GRD561" s="156"/>
      <c r="GRE561" s="156"/>
      <c r="GRF561" s="156"/>
      <c r="GRG561" s="156"/>
      <c r="GRH561" s="156"/>
      <c r="GRI561" s="156"/>
      <c r="GRJ561" s="156"/>
      <c r="GRK561" s="156"/>
      <c r="GRL561" s="156"/>
      <c r="GRM561" s="156"/>
      <c r="GRN561" s="156"/>
      <c r="GRO561" s="156"/>
      <c r="GRP561" s="156"/>
      <c r="GRQ561" s="156"/>
      <c r="GRR561" s="156"/>
      <c r="GRS561" s="156"/>
      <c r="GRT561" s="156"/>
      <c r="GRU561" s="156"/>
      <c r="GRV561" s="156"/>
      <c r="GRW561" s="156"/>
      <c r="GRX561" s="156"/>
      <c r="GRY561" s="156"/>
      <c r="GRZ561" s="156"/>
      <c r="GSA561" s="156"/>
      <c r="GSB561" s="156"/>
      <c r="GSC561" s="156"/>
      <c r="GSD561" s="156"/>
      <c r="GSE561" s="156"/>
      <c r="GSF561" s="156"/>
      <c r="GSG561" s="156"/>
      <c r="GSH561" s="156"/>
      <c r="GSI561" s="156"/>
      <c r="GSJ561" s="156"/>
      <c r="GSK561" s="156"/>
      <c r="GSL561" s="156"/>
      <c r="GSM561" s="156"/>
      <c r="GSN561" s="156"/>
      <c r="GSO561" s="156"/>
      <c r="GSP561" s="156"/>
      <c r="GSQ561" s="156"/>
      <c r="GSR561" s="156"/>
      <c r="GSS561" s="156"/>
      <c r="GST561" s="156"/>
      <c r="GSU561" s="156"/>
      <c r="GSV561" s="156"/>
      <c r="GSW561" s="156"/>
      <c r="GSX561" s="156"/>
      <c r="GSY561" s="156"/>
      <c r="GSZ561" s="156"/>
      <c r="GTA561" s="156"/>
      <c r="GTB561" s="156"/>
      <c r="GTC561" s="156"/>
      <c r="GTD561" s="156"/>
      <c r="GTE561" s="156"/>
      <c r="GTF561" s="156"/>
      <c r="GTG561" s="156"/>
      <c r="GTH561" s="156"/>
      <c r="GTI561" s="156"/>
      <c r="GTJ561" s="156"/>
      <c r="GTK561" s="156"/>
      <c r="GTL561" s="156"/>
      <c r="GTM561" s="156"/>
      <c r="GTN561" s="156"/>
      <c r="GTO561" s="156"/>
      <c r="GTP561" s="156"/>
      <c r="GTQ561" s="156"/>
      <c r="GTR561" s="156"/>
      <c r="GTS561" s="156"/>
      <c r="GTT561" s="156"/>
      <c r="GTU561" s="156"/>
      <c r="GTV561" s="156"/>
      <c r="GTW561" s="156"/>
      <c r="GTX561" s="156"/>
      <c r="GTY561" s="156"/>
      <c r="GTZ561" s="156"/>
      <c r="GUA561" s="156"/>
      <c r="GUB561" s="156"/>
      <c r="GUC561" s="156"/>
      <c r="GUD561" s="156"/>
      <c r="GUE561" s="156"/>
      <c r="GUF561" s="156"/>
      <c r="GUG561" s="156"/>
      <c r="GUH561" s="156"/>
      <c r="GUI561" s="156"/>
      <c r="GUJ561" s="156"/>
      <c r="GUK561" s="156"/>
      <c r="GUL561" s="156"/>
      <c r="GUM561" s="156"/>
      <c r="GUN561" s="156"/>
      <c r="GUO561" s="156"/>
      <c r="GUP561" s="156"/>
      <c r="GUQ561" s="156"/>
      <c r="GUR561" s="156"/>
      <c r="GUS561" s="156"/>
      <c r="GUT561" s="156"/>
      <c r="GUU561" s="156"/>
      <c r="GUV561" s="156"/>
      <c r="GUW561" s="156"/>
      <c r="GUX561" s="156"/>
      <c r="GUY561" s="156"/>
      <c r="GUZ561" s="156"/>
      <c r="GVA561" s="156"/>
      <c r="GVB561" s="156"/>
      <c r="GVC561" s="156"/>
      <c r="GVD561" s="156"/>
      <c r="GVE561" s="156"/>
      <c r="GVF561" s="156"/>
      <c r="GVG561" s="156"/>
      <c r="GVH561" s="156"/>
      <c r="GVI561" s="156"/>
      <c r="GVJ561" s="156"/>
      <c r="GVK561" s="156"/>
      <c r="GVL561" s="156"/>
      <c r="GVM561" s="156"/>
      <c r="GVN561" s="156"/>
      <c r="GVO561" s="156"/>
      <c r="GVP561" s="156"/>
      <c r="GVQ561" s="156"/>
      <c r="GVR561" s="156"/>
      <c r="GVS561" s="156"/>
      <c r="GVT561" s="156"/>
      <c r="GVU561" s="156"/>
      <c r="GVV561" s="156"/>
      <c r="GVW561" s="156"/>
      <c r="GVX561" s="156"/>
      <c r="GVY561" s="156"/>
      <c r="GVZ561" s="156"/>
      <c r="GWA561" s="156"/>
      <c r="GWB561" s="156"/>
      <c r="GWC561" s="156"/>
      <c r="GWD561" s="156"/>
      <c r="GWE561" s="156"/>
      <c r="GWF561" s="156"/>
      <c r="GWG561" s="156"/>
      <c r="GWH561" s="156"/>
      <c r="GWI561" s="156"/>
      <c r="GWJ561" s="156"/>
      <c r="GWK561" s="156"/>
      <c r="GWL561" s="156"/>
      <c r="GWM561" s="156"/>
      <c r="GWN561" s="156"/>
      <c r="GWO561" s="156"/>
      <c r="GWP561" s="156"/>
      <c r="GWQ561" s="156"/>
      <c r="GWR561" s="156"/>
      <c r="GWS561" s="156"/>
      <c r="GWT561" s="156"/>
      <c r="GWU561" s="156"/>
      <c r="GWV561" s="156"/>
      <c r="GWW561" s="156"/>
      <c r="GWX561" s="156"/>
      <c r="GWY561" s="156"/>
      <c r="GWZ561" s="156"/>
      <c r="GXA561" s="156"/>
      <c r="GXB561" s="156"/>
      <c r="GXC561" s="156"/>
      <c r="GXD561" s="156"/>
      <c r="GXE561" s="156"/>
      <c r="GXF561" s="156"/>
      <c r="GXG561" s="156"/>
      <c r="GXH561" s="156"/>
      <c r="GXI561" s="156"/>
      <c r="GXJ561" s="156"/>
      <c r="GXK561" s="156"/>
      <c r="GXL561" s="156"/>
      <c r="GXM561" s="156"/>
      <c r="GXN561" s="156"/>
      <c r="GXO561" s="156"/>
      <c r="GXP561" s="156"/>
      <c r="GXQ561" s="156"/>
      <c r="GXR561" s="156"/>
      <c r="GXS561" s="156"/>
      <c r="GXT561" s="156"/>
      <c r="GXU561" s="156"/>
      <c r="GXV561" s="156"/>
      <c r="GXW561" s="156"/>
      <c r="GXX561" s="156"/>
      <c r="GXY561" s="156"/>
      <c r="GXZ561" s="156"/>
      <c r="GYA561" s="156"/>
      <c r="GYB561" s="156"/>
      <c r="GYC561" s="156"/>
      <c r="GYD561" s="156"/>
      <c r="GYE561" s="156"/>
      <c r="GYF561" s="156"/>
      <c r="GYG561" s="156"/>
      <c r="GYH561" s="156"/>
      <c r="GYI561" s="156"/>
      <c r="GYJ561" s="156"/>
      <c r="GYK561" s="156"/>
      <c r="GYL561" s="156"/>
      <c r="GYM561" s="156"/>
      <c r="GYN561" s="156"/>
      <c r="GYO561" s="156"/>
      <c r="GYP561" s="156"/>
      <c r="GYQ561" s="156"/>
      <c r="GYR561" s="156"/>
      <c r="GYS561" s="156"/>
      <c r="GYT561" s="156"/>
      <c r="GYU561" s="156"/>
      <c r="GYV561" s="156"/>
      <c r="GYW561" s="156"/>
      <c r="GYX561" s="156"/>
      <c r="GYY561" s="156"/>
      <c r="GYZ561" s="156"/>
      <c r="GZA561" s="156"/>
      <c r="GZB561" s="156"/>
      <c r="GZC561" s="156"/>
      <c r="GZD561" s="156"/>
      <c r="GZE561" s="156"/>
      <c r="GZF561" s="156"/>
      <c r="GZG561" s="156"/>
      <c r="GZH561" s="156"/>
      <c r="GZI561" s="156"/>
      <c r="GZJ561" s="156"/>
      <c r="GZK561" s="156"/>
      <c r="GZL561" s="156"/>
      <c r="GZM561" s="156"/>
      <c r="GZN561" s="156"/>
      <c r="GZO561" s="156"/>
      <c r="GZP561" s="156"/>
      <c r="GZQ561" s="156"/>
      <c r="GZR561" s="156"/>
      <c r="GZS561" s="156"/>
      <c r="GZT561" s="156"/>
      <c r="GZU561" s="156"/>
      <c r="GZV561" s="156"/>
      <c r="GZW561" s="156"/>
      <c r="GZX561" s="156"/>
      <c r="GZY561" s="156"/>
      <c r="GZZ561" s="156"/>
      <c r="HAA561" s="156"/>
      <c r="HAB561" s="156"/>
      <c r="HAC561" s="156"/>
      <c r="HAD561" s="156"/>
      <c r="HAE561" s="156"/>
      <c r="HAF561" s="156"/>
      <c r="HAG561" s="156"/>
      <c r="HAH561" s="156"/>
      <c r="HAI561" s="156"/>
      <c r="HAJ561" s="156"/>
      <c r="HAK561" s="156"/>
      <c r="HAL561" s="156"/>
      <c r="HAM561" s="156"/>
      <c r="HAN561" s="156"/>
      <c r="HAO561" s="156"/>
      <c r="HAP561" s="156"/>
      <c r="HAQ561" s="156"/>
      <c r="HAR561" s="156"/>
      <c r="HAS561" s="156"/>
      <c r="HAT561" s="156"/>
      <c r="HAU561" s="156"/>
      <c r="HAV561" s="156"/>
      <c r="HAW561" s="156"/>
      <c r="HAX561" s="156"/>
      <c r="HAY561" s="156"/>
      <c r="HAZ561" s="156"/>
      <c r="HBA561" s="156"/>
      <c r="HBB561" s="156"/>
      <c r="HBC561" s="156"/>
      <c r="HBD561" s="156"/>
      <c r="HBE561" s="156"/>
      <c r="HBF561" s="156"/>
      <c r="HBG561" s="156"/>
      <c r="HBH561" s="156"/>
      <c r="HBI561" s="156"/>
      <c r="HBJ561" s="156"/>
      <c r="HBK561" s="156"/>
      <c r="HBL561" s="156"/>
      <c r="HBM561" s="156"/>
      <c r="HBN561" s="156"/>
      <c r="HBO561" s="156"/>
      <c r="HBP561" s="156"/>
      <c r="HBQ561" s="156"/>
      <c r="HBR561" s="156"/>
      <c r="HBS561" s="156"/>
      <c r="HBT561" s="156"/>
      <c r="HBU561" s="156"/>
      <c r="HBV561" s="156"/>
      <c r="HBW561" s="156"/>
      <c r="HBX561" s="156"/>
      <c r="HBY561" s="156"/>
      <c r="HBZ561" s="156"/>
      <c r="HCA561" s="156"/>
      <c r="HCB561" s="156"/>
      <c r="HCC561" s="156"/>
      <c r="HCD561" s="156"/>
      <c r="HCE561" s="156"/>
      <c r="HCF561" s="156"/>
      <c r="HCG561" s="156"/>
      <c r="HCH561" s="156"/>
      <c r="HCI561" s="156"/>
      <c r="HCJ561" s="156"/>
      <c r="HCK561" s="156"/>
      <c r="HCL561" s="156"/>
      <c r="HCM561" s="156"/>
      <c r="HCN561" s="156"/>
      <c r="HCO561" s="156"/>
      <c r="HCP561" s="156"/>
      <c r="HCQ561" s="156"/>
      <c r="HCR561" s="156"/>
      <c r="HCS561" s="156"/>
      <c r="HCT561" s="156"/>
      <c r="HCU561" s="156"/>
      <c r="HCV561" s="156"/>
      <c r="HCW561" s="156"/>
      <c r="HCX561" s="156"/>
      <c r="HCY561" s="156"/>
      <c r="HCZ561" s="156"/>
      <c r="HDA561" s="156"/>
      <c r="HDB561" s="156"/>
      <c r="HDC561" s="156"/>
      <c r="HDD561" s="156"/>
      <c r="HDE561" s="156"/>
      <c r="HDF561" s="156"/>
      <c r="HDG561" s="156"/>
      <c r="HDH561" s="156"/>
      <c r="HDI561" s="156"/>
      <c r="HDJ561" s="156"/>
      <c r="HDK561" s="156"/>
      <c r="HDL561" s="156"/>
      <c r="HDM561" s="156"/>
      <c r="HDN561" s="156"/>
      <c r="HDO561" s="156"/>
      <c r="HDP561" s="156"/>
      <c r="HDQ561" s="156"/>
      <c r="HDR561" s="156"/>
      <c r="HDS561" s="156"/>
      <c r="HDT561" s="156"/>
      <c r="HDU561" s="156"/>
      <c r="HDV561" s="156"/>
      <c r="HDW561" s="156"/>
      <c r="HDX561" s="156"/>
      <c r="HDY561" s="156"/>
      <c r="HDZ561" s="156"/>
      <c r="HEA561" s="156"/>
      <c r="HEB561" s="156"/>
      <c r="HEC561" s="156"/>
      <c r="HED561" s="156"/>
      <c r="HEE561" s="156"/>
      <c r="HEF561" s="156"/>
      <c r="HEG561" s="156"/>
      <c r="HEH561" s="156"/>
      <c r="HEI561" s="156"/>
      <c r="HEJ561" s="156"/>
      <c r="HEK561" s="156"/>
      <c r="HEL561" s="156"/>
      <c r="HEM561" s="156"/>
      <c r="HEN561" s="156"/>
      <c r="HEO561" s="156"/>
      <c r="HEP561" s="156"/>
      <c r="HEQ561" s="156"/>
      <c r="HER561" s="156"/>
      <c r="HES561" s="156"/>
      <c r="HET561" s="156"/>
      <c r="HEU561" s="156"/>
      <c r="HEV561" s="156"/>
      <c r="HEW561" s="156"/>
      <c r="HEX561" s="156"/>
      <c r="HEY561" s="156"/>
      <c r="HEZ561" s="156"/>
      <c r="HFA561" s="156"/>
      <c r="HFB561" s="156"/>
      <c r="HFC561" s="156"/>
      <c r="HFD561" s="156"/>
      <c r="HFE561" s="156"/>
      <c r="HFF561" s="156"/>
      <c r="HFG561" s="156"/>
      <c r="HFH561" s="156"/>
      <c r="HFI561" s="156"/>
      <c r="HFJ561" s="156"/>
      <c r="HFK561" s="156"/>
      <c r="HFL561" s="156"/>
      <c r="HFM561" s="156"/>
      <c r="HFN561" s="156"/>
      <c r="HFO561" s="156"/>
      <c r="HFP561" s="156"/>
      <c r="HFQ561" s="156"/>
      <c r="HFR561" s="156"/>
      <c r="HFS561" s="156"/>
      <c r="HFT561" s="156"/>
      <c r="HFU561" s="156"/>
      <c r="HFV561" s="156"/>
      <c r="HFW561" s="156"/>
      <c r="HFX561" s="156"/>
      <c r="HFY561" s="156"/>
      <c r="HFZ561" s="156"/>
      <c r="HGA561" s="156"/>
      <c r="HGB561" s="156"/>
      <c r="HGC561" s="156"/>
      <c r="HGD561" s="156"/>
      <c r="HGE561" s="156"/>
      <c r="HGF561" s="156"/>
      <c r="HGG561" s="156"/>
      <c r="HGH561" s="156"/>
      <c r="HGI561" s="156"/>
      <c r="HGJ561" s="156"/>
      <c r="HGK561" s="156"/>
      <c r="HGL561" s="156"/>
      <c r="HGM561" s="156"/>
      <c r="HGN561" s="156"/>
      <c r="HGO561" s="156"/>
      <c r="HGP561" s="156"/>
      <c r="HGQ561" s="156"/>
      <c r="HGR561" s="156"/>
      <c r="HGS561" s="156"/>
      <c r="HGT561" s="156"/>
      <c r="HGU561" s="156"/>
      <c r="HGV561" s="156"/>
      <c r="HGW561" s="156"/>
      <c r="HGX561" s="156"/>
      <c r="HGY561" s="156"/>
      <c r="HGZ561" s="156"/>
      <c r="HHA561" s="156"/>
      <c r="HHB561" s="156"/>
      <c r="HHC561" s="156"/>
      <c r="HHD561" s="156"/>
      <c r="HHE561" s="156"/>
      <c r="HHF561" s="156"/>
      <c r="HHG561" s="156"/>
      <c r="HHH561" s="156"/>
      <c r="HHI561" s="156"/>
      <c r="HHJ561" s="156"/>
      <c r="HHK561" s="156"/>
      <c r="HHL561" s="156"/>
      <c r="HHM561" s="156"/>
      <c r="HHN561" s="156"/>
      <c r="HHO561" s="156"/>
      <c r="HHP561" s="156"/>
      <c r="HHQ561" s="156"/>
      <c r="HHR561" s="156"/>
      <c r="HHS561" s="156"/>
      <c r="HHT561" s="156"/>
      <c r="HHU561" s="156"/>
      <c r="HHV561" s="156"/>
      <c r="HHW561" s="156"/>
      <c r="HHX561" s="156"/>
      <c r="HHY561" s="156"/>
      <c r="HHZ561" s="156"/>
      <c r="HIA561" s="156"/>
      <c r="HIB561" s="156"/>
      <c r="HIC561" s="156"/>
      <c r="HID561" s="156"/>
      <c r="HIE561" s="156"/>
      <c r="HIF561" s="156"/>
      <c r="HIG561" s="156"/>
      <c r="HIH561" s="156"/>
      <c r="HII561" s="156"/>
      <c r="HIJ561" s="156"/>
      <c r="HIK561" s="156"/>
      <c r="HIL561" s="156"/>
      <c r="HIM561" s="156"/>
      <c r="HIN561" s="156"/>
      <c r="HIO561" s="156"/>
      <c r="HIP561" s="156"/>
      <c r="HIQ561" s="156"/>
      <c r="HIR561" s="156"/>
      <c r="HIS561" s="156"/>
      <c r="HIT561" s="156"/>
      <c r="HIU561" s="156"/>
      <c r="HIV561" s="156"/>
      <c r="HIW561" s="156"/>
      <c r="HIX561" s="156"/>
      <c r="HIY561" s="156"/>
      <c r="HIZ561" s="156"/>
      <c r="HJA561" s="156"/>
      <c r="HJB561" s="156"/>
      <c r="HJC561" s="156"/>
      <c r="HJD561" s="156"/>
      <c r="HJE561" s="156"/>
      <c r="HJF561" s="156"/>
      <c r="HJG561" s="156"/>
      <c r="HJH561" s="156"/>
      <c r="HJI561" s="156"/>
      <c r="HJJ561" s="156"/>
      <c r="HJK561" s="156"/>
      <c r="HJL561" s="156"/>
      <c r="HJM561" s="156"/>
      <c r="HJN561" s="156"/>
      <c r="HJO561" s="156"/>
      <c r="HJP561" s="156"/>
      <c r="HJQ561" s="156"/>
      <c r="HJR561" s="156"/>
      <c r="HJS561" s="156"/>
      <c r="HJT561" s="156"/>
      <c r="HJU561" s="156"/>
      <c r="HJV561" s="156"/>
      <c r="HJW561" s="156"/>
      <c r="HJX561" s="156"/>
      <c r="HJY561" s="156"/>
      <c r="HJZ561" s="156"/>
      <c r="HKA561" s="156"/>
      <c r="HKB561" s="156"/>
      <c r="HKC561" s="156"/>
      <c r="HKD561" s="156"/>
      <c r="HKE561" s="156"/>
      <c r="HKF561" s="156"/>
      <c r="HKG561" s="156"/>
      <c r="HKH561" s="156"/>
      <c r="HKI561" s="156"/>
      <c r="HKJ561" s="156"/>
      <c r="HKK561" s="156"/>
      <c r="HKL561" s="156"/>
      <c r="HKM561" s="156"/>
      <c r="HKN561" s="156"/>
      <c r="HKO561" s="156"/>
      <c r="HKP561" s="156"/>
      <c r="HKQ561" s="156"/>
      <c r="HKR561" s="156"/>
      <c r="HKS561" s="156"/>
      <c r="HKT561" s="156"/>
      <c r="HKU561" s="156"/>
      <c r="HKV561" s="156"/>
      <c r="HKW561" s="156"/>
      <c r="HKX561" s="156"/>
      <c r="HKY561" s="156"/>
      <c r="HKZ561" s="156"/>
      <c r="HLA561" s="156"/>
      <c r="HLB561" s="156"/>
      <c r="HLC561" s="156"/>
      <c r="HLD561" s="156"/>
      <c r="HLE561" s="156"/>
      <c r="HLF561" s="156"/>
      <c r="HLG561" s="156"/>
      <c r="HLH561" s="156"/>
      <c r="HLI561" s="156"/>
      <c r="HLJ561" s="156"/>
      <c r="HLK561" s="156"/>
      <c r="HLL561" s="156"/>
      <c r="HLM561" s="156"/>
      <c r="HLN561" s="156"/>
      <c r="HLO561" s="156"/>
      <c r="HLP561" s="156"/>
      <c r="HLQ561" s="156"/>
      <c r="HLR561" s="156"/>
      <c r="HLS561" s="156"/>
      <c r="HLT561" s="156"/>
      <c r="HLU561" s="156"/>
      <c r="HLV561" s="156"/>
      <c r="HLW561" s="156"/>
      <c r="HLX561" s="156"/>
      <c r="HLY561" s="156"/>
      <c r="HLZ561" s="156"/>
      <c r="HMA561" s="156"/>
      <c r="HMB561" s="156"/>
      <c r="HMC561" s="156"/>
      <c r="HMD561" s="156"/>
      <c r="HME561" s="156"/>
      <c r="HMF561" s="156"/>
      <c r="HMG561" s="156"/>
      <c r="HMH561" s="156"/>
      <c r="HMI561" s="156"/>
      <c r="HMJ561" s="156"/>
      <c r="HMK561" s="156"/>
      <c r="HML561" s="156"/>
      <c r="HMM561" s="156"/>
      <c r="HMN561" s="156"/>
      <c r="HMO561" s="156"/>
      <c r="HMP561" s="156"/>
      <c r="HMQ561" s="156"/>
      <c r="HMR561" s="156"/>
      <c r="HMS561" s="156"/>
      <c r="HMT561" s="156"/>
      <c r="HMU561" s="156"/>
      <c r="HMV561" s="156"/>
      <c r="HMW561" s="156"/>
      <c r="HMX561" s="156"/>
      <c r="HMY561" s="156"/>
      <c r="HMZ561" s="156"/>
      <c r="HNA561" s="156"/>
      <c r="HNB561" s="156"/>
      <c r="HNC561" s="156"/>
      <c r="HND561" s="156"/>
      <c r="HNE561" s="156"/>
      <c r="HNF561" s="156"/>
      <c r="HNG561" s="156"/>
      <c r="HNH561" s="156"/>
      <c r="HNI561" s="156"/>
      <c r="HNJ561" s="156"/>
      <c r="HNK561" s="156"/>
      <c r="HNL561" s="156"/>
      <c r="HNM561" s="156"/>
      <c r="HNN561" s="156"/>
      <c r="HNO561" s="156"/>
      <c r="HNP561" s="156"/>
      <c r="HNQ561" s="156"/>
      <c r="HNR561" s="156"/>
      <c r="HNS561" s="156"/>
      <c r="HNT561" s="156"/>
      <c r="HNU561" s="156"/>
      <c r="HNV561" s="156"/>
      <c r="HNW561" s="156"/>
      <c r="HNX561" s="156"/>
      <c r="HNY561" s="156"/>
      <c r="HNZ561" s="156"/>
      <c r="HOA561" s="156"/>
      <c r="HOB561" s="156"/>
      <c r="HOC561" s="156"/>
      <c r="HOD561" s="156"/>
      <c r="HOE561" s="156"/>
      <c r="HOF561" s="156"/>
      <c r="HOG561" s="156"/>
      <c r="HOH561" s="156"/>
      <c r="HOI561" s="156"/>
      <c r="HOJ561" s="156"/>
      <c r="HOK561" s="156"/>
      <c r="HOL561" s="156"/>
      <c r="HOM561" s="156"/>
      <c r="HON561" s="156"/>
      <c r="HOO561" s="156"/>
      <c r="HOP561" s="156"/>
      <c r="HOQ561" s="156"/>
      <c r="HOR561" s="156"/>
      <c r="HOS561" s="156"/>
      <c r="HOT561" s="156"/>
      <c r="HOU561" s="156"/>
      <c r="HOV561" s="156"/>
      <c r="HOW561" s="156"/>
      <c r="HOX561" s="156"/>
      <c r="HOY561" s="156"/>
      <c r="HOZ561" s="156"/>
      <c r="HPA561" s="156"/>
      <c r="HPB561" s="156"/>
      <c r="HPC561" s="156"/>
      <c r="HPD561" s="156"/>
      <c r="HPE561" s="156"/>
      <c r="HPF561" s="156"/>
      <c r="HPG561" s="156"/>
      <c r="HPH561" s="156"/>
      <c r="HPI561" s="156"/>
      <c r="HPJ561" s="156"/>
      <c r="HPK561" s="156"/>
      <c r="HPL561" s="156"/>
      <c r="HPM561" s="156"/>
      <c r="HPN561" s="156"/>
      <c r="HPO561" s="156"/>
      <c r="HPP561" s="156"/>
      <c r="HPQ561" s="156"/>
      <c r="HPR561" s="156"/>
      <c r="HPS561" s="156"/>
      <c r="HPT561" s="156"/>
      <c r="HPU561" s="156"/>
      <c r="HPV561" s="156"/>
      <c r="HPW561" s="156"/>
      <c r="HPX561" s="156"/>
      <c r="HPY561" s="156"/>
      <c r="HPZ561" s="156"/>
      <c r="HQA561" s="156"/>
      <c r="HQB561" s="156"/>
      <c r="HQC561" s="156"/>
      <c r="HQD561" s="156"/>
      <c r="HQE561" s="156"/>
      <c r="HQF561" s="156"/>
      <c r="HQG561" s="156"/>
      <c r="HQH561" s="156"/>
      <c r="HQI561" s="156"/>
      <c r="HQJ561" s="156"/>
      <c r="HQK561" s="156"/>
      <c r="HQL561" s="156"/>
      <c r="HQM561" s="156"/>
      <c r="HQN561" s="156"/>
      <c r="HQO561" s="156"/>
      <c r="HQP561" s="156"/>
      <c r="HQQ561" s="156"/>
      <c r="HQR561" s="156"/>
      <c r="HQS561" s="156"/>
      <c r="HQT561" s="156"/>
      <c r="HQU561" s="156"/>
      <c r="HQV561" s="156"/>
      <c r="HQW561" s="156"/>
      <c r="HQX561" s="156"/>
      <c r="HQY561" s="156"/>
      <c r="HQZ561" s="156"/>
      <c r="HRA561" s="156"/>
      <c r="HRB561" s="156"/>
      <c r="HRC561" s="156"/>
      <c r="HRD561" s="156"/>
      <c r="HRE561" s="156"/>
      <c r="HRF561" s="156"/>
      <c r="HRG561" s="156"/>
      <c r="HRH561" s="156"/>
      <c r="HRI561" s="156"/>
      <c r="HRJ561" s="156"/>
      <c r="HRK561" s="156"/>
      <c r="HRL561" s="156"/>
      <c r="HRM561" s="156"/>
      <c r="HRN561" s="156"/>
      <c r="HRO561" s="156"/>
      <c r="HRP561" s="156"/>
      <c r="HRQ561" s="156"/>
      <c r="HRR561" s="156"/>
      <c r="HRS561" s="156"/>
      <c r="HRT561" s="156"/>
      <c r="HRU561" s="156"/>
      <c r="HRV561" s="156"/>
      <c r="HRW561" s="156"/>
      <c r="HRX561" s="156"/>
      <c r="HRY561" s="156"/>
      <c r="HRZ561" s="156"/>
      <c r="HSA561" s="156"/>
      <c r="HSB561" s="156"/>
      <c r="HSC561" s="156"/>
      <c r="HSD561" s="156"/>
      <c r="HSE561" s="156"/>
      <c r="HSF561" s="156"/>
      <c r="HSG561" s="156"/>
      <c r="HSH561" s="156"/>
      <c r="HSI561" s="156"/>
      <c r="HSJ561" s="156"/>
      <c r="HSK561" s="156"/>
      <c r="HSL561" s="156"/>
      <c r="HSM561" s="156"/>
      <c r="HSN561" s="156"/>
      <c r="HSO561" s="156"/>
      <c r="HSP561" s="156"/>
      <c r="HSQ561" s="156"/>
      <c r="HSR561" s="156"/>
      <c r="HSS561" s="156"/>
      <c r="HST561" s="156"/>
      <c r="HSU561" s="156"/>
      <c r="HSV561" s="156"/>
      <c r="HSW561" s="156"/>
      <c r="HSX561" s="156"/>
      <c r="HSY561" s="156"/>
      <c r="HSZ561" s="156"/>
      <c r="HTA561" s="156"/>
      <c r="HTB561" s="156"/>
      <c r="HTC561" s="156"/>
      <c r="HTD561" s="156"/>
      <c r="HTE561" s="156"/>
      <c r="HTF561" s="156"/>
      <c r="HTG561" s="156"/>
      <c r="HTH561" s="156"/>
      <c r="HTI561" s="156"/>
      <c r="HTJ561" s="156"/>
      <c r="HTK561" s="156"/>
      <c r="HTL561" s="156"/>
      <c r="HTM561" s="156"/>
      <c r="HTN561" s="156"/>
      <c r="HTO561" s="156"/>
      <c r="HTP561" s="156"/>
      <c r="HTQ561" s="156"/>
      <c r="HTR561" s="156"/>
      <c r="HTS561" s="156"/>
      <c r="HTT561" s="156"/>
      <c r="HTU561" s="156"/>
      <c r="HTV561" s="156"/>
      <c r="HTW561" s="156"/>
      <c r="HTX561" s="156"/>
      <c r="HTY561" s="156"/>
      <c r="HTZ561" s="156"/>
      <c r="HUA561" s="156"/>
      <c r="HUB561" s="156"/>
      <c r="HUC561" s="156"/>
      <c r="HUD561" s="156"/>
      <c r="HUE561" s="156"/>
      <c r="HUF561" s="156"/>
      <c r="HUG561" s="156"/>
      <c r="HUH561" s="156"/>
      <c r="HUI561" s="156"/>
      <c r="HUJ561" s="156"/>
      <c r="HUK561" s="156"/>
      <c r="HUL561" s="156"/>
      <c r="HUM561" s="156"/>
      <c r="HUN561" s="156"/>
      <c r="HUO561" s="156"/>
      <c r="HUP561" s="156"/>
      <c r="HUQ561" s="156"/>
      <c r="HUR561" s="156"/>
      <c r="HUS561" s="156"/>
      <c r="HUT561" s="156"/>
      <c r="HUU561" s="156"/>
      <c r="HUV561" s="156"/>
      <c r="HUW561" s="156"/>
      <c r="HUX561" s="156"/>
      <c r="HUY561" s="156"/>
      <c r="HUZ561" s="156"/>
      <c r="HVA561" s="156"/>
      <c r="HVB561" s="156"/>
      <c r="HVC561" s="156"/>
      <c r="HVD561" s="156"/>
      <c r="HVE561" s="156"/>
      <c r="HVF561" s="156"/>
      <c r="HVG561" s="156"/>
      <c r="HVH561" s="156"/>
      <c r="HVI561" s="156"/>
      <c r="HVJ561" s="156"/>
      <c r="HVK561" s="156"/>
      <c r="HVL561" s="156"/>
      <c r="HVM561" s="156"/>
      <c r="HVN561" s="156"/>
      <c r="HVO561" s="156"/>
      <c r="HVP561" s="156"/>
      <c r="HVQ561" s="156"/>
      <c r="HVR561" s="156"/>
      <c r="HVS561" s="156"/>
      <c r="HVT561" s="156"/>
      <c r="HVU561" s="156"/>
      <c r="HVV561" s="156"/>
      <c r="HVW561" s="156"/>
      <c r="HVX561" s="156"/>
      <c r="HVY561" s="156"/>
      <c r="HVZ561" s="156"/>
      <c r="HWA561" s="156"/>
      <c r="HWB561" s="156"/>
      <c r="HWC561" s="156"/>
      <c r="HWD561" s="156"/>
      <c r="HWE561" s="156"/>
      <c r="HWF561" s="156"/>
      <c r="HWG561" s="156"/>
      <c r="HWH561" s="156"/>
      <c r="HWI561" s="156"/>
      <c r="HWJ561" s="156"/>
      <c r="HWK561" s="156"/>
      <c r="HWL561" s="156"/>
      <c r="HWM561" s="156"/>
      <c r="HWN561" s="156"/>
      <c r="HWO561" s="156"/>
      <c r="HWP561" s="156"/>
      <c r="HWQ561" s="156"/>
      <c r="HWR561" s="156"/>
      <c r="HWS561" s="156"/>
      <c r="HWT561" s="156"/>
      <c r="HWU561" s="156"/>
      <c r="HWV561" s="156"/>
      <c r="HWW561" s="156"/>
      <c r="HWX561" s="156"/>
      <c r="HWY561" s="156"/>
      <c r="HWZ561" s="156"/>
      <c r="HXA561" s="156"/>
      <c r="HXB561" s="156"/>
      <c r="HXC561" s="156"/>
      <c r="HXD561" s="156"/>
      <c r="HXE561" s="156"/>
      <c r="HXF561" s="156"/>
      <c r="HXG561" s="156"/>
      <c r="HXH561" s="156"/>
      <c r="HXI561" s="156"/>
      <c r="HXJ561" s="156"/>
      <c r="HXK561" s="156"/>
      <c r="HXL561" s="156"/>
      <c r="HXM561" s="156"/>
      <c r="HXN561" s="156"/>
      <c r="HXO561" s="156"/>
      <c r="HXP561" s="156"/>
      <c r="HXQ561" s="156"/>
      <c r="HXR561" s="156"/>
      <c r="HXS561" s="156"/>
      <c r="HXT561" s="156"/>
      <c r="HXU561" s="156"/>
      <c r="HXV561" s="156"/>
      <c r="HXW561" s="156"/>
      <c r="HXX561" s="156"/>
      <c r="HXY561" s="156"/>
      <c r="HXZ561" s="156"/>
      <c r="HYA561" s="156"/>
      <c r="HYB561" s="156"/>
      <c r="HYC561" s="156"/>
      <c r="HYD561" s="156"/>
      <c r="HYE561" s="156"/>
      <c r="HYF561" s="156"/>
      <c r="HYG561" s="156"/>
      <c r="HYH561" s="156"/>
      <c r="HYI561" s="156"/>
      <c r="HYJ561" s="156"/>
      <c r="HYK561" s="156"/>
      <c r="HYL561" s="156"/>
      <c r="HYM561" s="156"/>
      <c r="HYN561" s="156"/>
      <c r="HYO561" s="156"/>
      <c r="HYP561" s="156"/>
      <c r="HYQ561" s="156"/>
      <c r="HYR561" s="156"/>
      <c r="HYS561" s="156"/>
      <c r="HYT561" s="156"/>
      <c r="HYU561" s="156"/>
      <c r="HYV561" s="156"/>
      <c r="HYW561" s="156"/>
      <c r="HYX561" s="156"/>
      <c r="HYY561" s="156"/>
      <c r="HYZ561" s="156"/>
      <c r="HZA561" s="156"/>
      <c r="HZB561" s="156"/>
      <c r="HZC561" s="156"/>
      <c r="HZD561" s="156"/>
      <c r="HZE561" s="156"/>
      <c r="HZF561" s="156"/>
      <c r="HZG561" s="156"/>
      <c r="HZH561" s="156"/>
      <c r="HZI561" s="156"/>
      <c r="HZJ561" s="156"/>
      <c r="HZK561" s="156"/>
      <c r="HZL561" s="156"/>
      <c r="HZM561" s="156"/>
      <c r="HZN561" s="156"/>
      <c r="HZO561" s="156"/>
      <c r="HZP561" s="156"/>
      <c r="HZQ561" s="156"/>
      <c r="HZR561" s="156"/>
      <c r="HZS561" s="156"/>
      <c r="HZT561" s="156"/>
      <c r="HZU561" s="156"/>
      <c r="HZV561" s="156"/>
      <c r="HZW561" s="156"/>
      <c r="HZX561" s="156"/>
      <c r="HZY561" s="156"/>
      <c r="HZZ561" s="156"/>
      <c r="IAA561" s="156"/>
      <c r="IAB561" s="156"/>
      <c r="IAC561" s="156"/>
      <c r="IAD561" s="156"/>
      <c r="IAE561" s="156"/>
      <c r="IAF561" s="156"/>
      <c r="IAG561" s="156"/>
      <c r="IAH561" s="156"/>
      <c r="IAI561" s="156"/>
      <c r="IAJ561" s="156"/>
      <c r="IAK561" s="156"/>
      <c r="IAL561" s="156"/>
      <c r="IAM561" s="156"/>
      <c r="IAN561" s="156"/>
      <c r="IAO561" s="156"/>
      <c r="IAP561" s="156"/>
      <c r="IAQ561" s="156"/>
      <c r="IAR561" s="156"/>
      <c r="IAS561" s="156"/>
      <c r="IAT561" s="156"/>
      <c r="IAU561" s="156"/>
      <c r="IAV561" s="156"/>
      <c r="IAW561" s="156"/>
      <c r="IAX561" s="156"/>
      <c r="IAY561" s="156"/>
      <c r="IAZ561" s="156"/>
      <c r="IBA561" s="156"/>
      <c r="IBB561" s="156"/>
      <c r="IBC561" s="156"/>
      <c r="IBD561" s="156"/>
      <c r="IBE561" s="156"/>
      <c r="IBF561" s="156"/>
      <c r="IBG561" s="156"/>
      <c r="IBH561" s="156"/>
      <c r="IBI561" s="156"/>
      <c r="IBJ561" s="156"/>
      <c r="IBK561" s="156"/>
      <c r="IBL561" s="156"/>
      <c r="IBM561" s="156"/>
      <c r="IBN561" s="156"/>
      <c r="IBO561" s="156"/>
      <c r="IBP561" s="156"/>
      <c r="IBQ561" s="156"/>
      <c r="IBR561" s="156"/>
      <c r="IBS561" s="156"/>
      <c r="IBT561" s="156"/>
      <c r="IBU561" s="156"/>
      <c r="IBV561" s="156"/>
      <c r="IBW561" s="156"/>
      <c r="IBX561" s="156"/>
      <c r="IBY561" s="156"/>
      <c r="IBZ561" s="156"/>
      <c r="ICA561" s="156"/>
      <c r="ICB561" s="156"/>
      <c r="ICC561" s="156"/>
      <c r="ICD561" s="156"/>
      <c r="ICE561" s="156"/>
      <c r="ICF561" s="156"/>
      <c r="ICG561" s="156"/>
      <c r="ICH561" s="156"/>
      <c r="ICI561" s="156"/>
      <c r="ICJ561" s="156"/>
      <c r="ICK561" s="156"/>
      <c r="ICL561" s="156"/>
      <c r="ICM561" s="156"/>
      <c r="ICN561" s="156"/>
      <c r="ICO561" s="156"/>
      <c r="ICP561" s="156"/>
      <c r="ICQ561" s="156"/>
      <c r="ICR561" s="156"/>
      <c r="ICS561" s="156"/>
      <c r="ICT561" s="156"/>
      <c r="ICU561" s="156"/>
      <c r="ICV561" s="156"/>
      <c r="ICW561" s="156"/>
      <c r="ICX561" s="156"/>
      <c r="ICY561" s="156"/>
      <c r="ICZ561" s="156"/>
      <c r="IDA561" s="156"/>
      <c r="IDB561" s="156"/>
      <c r="IDC561" s="156"/>
      <c r="IDD561" s="156"/>
      <c r="IDE561" s="156"/>
      <c r="IDF561" s="156"/>
      <c r="IDG561" s="156"/>
      <c r="IDH561" s="156"/>
      <c r="IDI561" s="156"/>
      <c r="IDJ561" s="156"/>
      <c r="IDK561" s="156"/>
      <c r="IDL561" s="156"/>
      <c r="IDM561" s="156"/>
      <c r="IDN561" s="156"/>
      <c r="IDO561" s="156"/>
      <c r="IDP561" s="156"/>
      <c r="IDQ561" s="156"/>
      <c r="IDR561" s="156"/>
      <c r="IDS561" s="156"/>
      <c r="IDT561" s="156"/>
      <c r="IDU561" s="156"/>
      <c r="IDV561" s="156"/>
      <c r="IDW561" s="156"/>
      <c r="IDX561" s="156"/>
      <c r="IDY561" s="156"/>
      <c r="IDZ561" s="156"/>
      <c r="IEA561" s="156"/>
      <c r="IEB561" s="156"/>
      <c r="IEC561" s="156"/>
      <c r="IED561" s="156"/>
      <c r="IEE561" s="156"/>
      <c r="IEF561" s="156"/>
      <c r="IEG561" s="156"/>
      <c r="IEH561" s="156"/>
      <c r="IEI561" s="156"/>
      <c r="IEJ561" s="156"/>
      <c r="IEK561" s="156"/>
      <c r="IEL561" s="156"/>
      <c r="IEM561" s="156"/>
      <c r="IEN561" s="156"/>
      <c r="IEO561" s="156"/>
      <c r="IEP561" s="156"/>
      <c r="IEQ561" s="156"/>
      <c r="IER561" s="156"/>
      <c r="IES561" s="156"/>
      <c r="IET561" s="156"/>
      <c r="IEU561" s="156"/>
      <c r="IEV561" s="156"/>
      <c r="IEW561" s="156"/>
      <c r="IEX561" s="156"/>
      <c r="IEY561" s="156"/>
      <c r="IEZ561" s="156"/>
      <c r="IFA561" s="156"/>
      <c r="IFB561" s="156"/>
      <c r="IFC561" s="156"/>
      <c r="IFD561" s="156"/>
      <c r="IFE561" s="156"/>
      <c r="IFF561" s="156"/>
      <c r="IFG561" s="156"/>
      <c r="IFH561" s="156"/>
      <c r="IFI561" s="156"/>
      <c r="IFJ561" s="156"/>
      <c r="IFK561" s="156"/>
      <c r="IFL561" s="156"/>
      <c r="IFM561" s="156"/>
      <c r="IFN561" s="156"/>
      <c r="IFO561" s="156"/>
      <c r="IFP561" s="156"/>
      <c r="IFQ561" s="156"/>
      <c r="IFR561" s="156"/>
      <c r="IFS561" s="156"/>
      <c r="IFT561" s="156"/>
      <c r="IFU561" s="156"/>
      <c r="IFV561" s="156"/>
      <c r="IFW561" s="156"/>
      <c r="IFX561" s="156"/>
      <c r="IFY561" s="156"/>
      <c r="IFZ561" s="156"/>
      <c r="IGA561" s="156"/>
      <c r="IGB561" s="156"/>
      <c r="IGC561" s="156"/>
      <c r="IGD561" s="156"/>
      <c r="IGE561" s="156"/>
      <c r="IGF561" s="156"/>
      <c r="IGG561" s="156"/>
      <c r="IGH561" s="156"/>
      <c r="IGI561" s="156"/>
      <c r="IGJ561" s="156"/>
      <c r="IGK561" s="156"/>
      <c r="IGL561" s="156"/>
      <c r="IGM561" s="156"/>
      <c r="IGN561" s="156"/>
      <c r="IGO561" s="156"/>
      <c r="IGP561" s="156"/>
      <c r="IGQ561" s="156"/>
      <c r="IGR561" s="156"/>
      <c r="IGS561" s="156"/>
      <c r="IGT561" s="156"/>
      <c r="IGU561" s="156"/>
      <c r="IGV561" s="156"/>
      <c r="IGW561" s="156"/>
      <c r="IGX561" s="156"/>
      <c r="IGY561" s="156"/>
      <c r="IGZ561" s="156"/>
      <c r="IHA561" s="156"/>
      <c r="IHB561" s="156"/>
      <c r="IHC561" s="156"/>
      <c r="IHD561" s="156"/>
      <c r="IHE561" s="156"/>
      <c r="IHF561" s="156"/>
      <c r="IHG561" s="156"/>
      <c r="IHH561" s="156"/>
      <c r="IHI561" s="156"/>
      <c r="IHJ561" s="156"/>
      <c r="IHK561" s="156"/>
      <c r="IHL561" s="156"/>
      <c r="IHM561" s="156"/>
      <c r="IHN561" s="156"/>
      <c r="IHO561" s="156"/>
      <c r="IHP561" s="156"/>
      <c r="IHQ561" s="156"/>
      <c r="IHR561" s="156"/>
      <c r="IHS561" s="156"/>
      <c r="IHT561" s="156"/>
      <c r="IHU561" s="156"/>
      <c r="IHV561" s="156"/>
      <c r="IHW561" s="156"/>
      <c r="IHX561" s="156"/>
      <c r="IHY561" s="156"/>
      <c r="IHZ561" s="156"/>
      <c r="IIA561" s="156"/>
      <c r="IIB561" s="156"/>
      <c r="IIC561" s="156"/>
      <c r="IID561" s="156"/>
      <c r="IIE561" s="156"/>
      <c r="IIF561" s="156"/>
      <c r="IIG561" s="156"/>
      <c r="IIH561" s="156"/>
      <c r="III561" s="156"/>
      <c r="IIJ561" s="156"/>
      <c r="IIK561" s="156"/>
      <c r="IIL561" s="156"/>
      <c r="IIM561" s="156"/>
      <c r="IIN561" s="156"/>
      <c r="IIO561" s="156"/>
      <c r="IIP561" s="156"/>
      <c r="IIQ561" s="156"/>
      <c r="IIR561" s="156"/>
      <c r="IIS561" s="156"/>
      <c r="IIT561" s="156"/>
      <c r="IIU561" s="156"/>
      <c r="IIV561" s="156"/>
      <c r="IIW561" s="156"/>
      <c r="IIX561" s="156"/>
      <c r="IIY561" s="156"/>
      <c r="IIZ561" s="156"/>
      <c r="IJA561" s="156"/>
      <c r="IJB561" s="156"/>
      <c r="IJC561" s="156"/>
      <c r="IJD561" s="156"/>
      <c r="IJE561" s="156"/>
      <c r="IJF561" s="156"/>
      <c r="IJG561" s="156"/>
      <c r="IJH561" s="156"/>
      <c r="IJI561" s="156"/>
      <c r="IJJ561" s="156"/>
      <c r="IJK561" s="156"/>
      <c r="IJL561" s="156"/>
      <c r="IJM561" s="156"/>
      <c r="IJN561" s="156"/>
      <c r="IJO561" s="156"/>
      <c r="IJP561" s="156"/>
      <c r="IJQ561" s="156"/>
      <c r="IJR561" s="156"/>
      <c r="IJS561" s="156"/>
      <c r="IJT561" s="156"/>
      <c r="IJU561" s="156"/>
      <c r="IJV561" s="156"/>
      <c r="IJW561" s="156"/>
      <c r="IJX561" s="156"/>
      <c r="IJY561" s="156"/>
      <c r="IJZ561" s="156"/>
      <c r="IKA561" s="156"/>
      <c r="IKB561" s="156"/>
      <c r="IKC561" s="156"/>
      <c r="IKD561" s="156"/>
      <c r="IKE561" s="156"/>
      <c r="IKF561" s="156"/>
      <c r="IKG561" s="156"/>
      <c r="IKH561" s="156"/>
      <c r="IKI561" s="156"/>
      <c r="IKJ561" s="156"/>
      <c r="IKK561" s="156"/>
      <c r="IKL561" s="156"/>
      <c r="IKM561" s="156"/>
      <c r="IKN561" s="156"/>
      <c r="IKO561" s="156"/>
      <c r="IKP561" s="156"/>
      <c r="IKQ561" s="156"/>
      <c r="IKR561" s="156"/>
      <c r="IKS561" s="156"/>
      <c r="IKT561" s="156"/>
      <c r="IKU561" s="156"/>
      <c r="IKV561" s="156"/>
      <c r="IKW561" s="156"/>
      <c r="IKX561" s="156"/>
      <c r="IKY561" s="156"/>
      <c r="IKZ561" s="156"/>
      <c r="ILA561" s="156"/>
      <c r="ILB561" s="156"/>
      <c r="ILC561" s="156"/>
      <c r="ILD561" s="156"/>
      <c r="ILE561" s="156"/>
      <c r="ILF561" s="156"/>
      <c r="ILG561" s="156"/>
      <c r="ILH561" s="156"/>
      <c r="ILI561" s="156"/>
      <c r="ILJ561" s="156"/>
      <c r="ILK561" s="156"/>
      <c r="ILL561" s="156"/>
      <c r="ILM561" s="156"/>
      <c r="ILN561" s="156"/>
      <c r="ILO561" s="156"/>
      <c r="ILP561" s="156"/>
      <c r="ILQ561" s="156"/>
      <c r="ILR561" s="156"/>
      <c r="ILS561" s="156"/>
      <c r="ILT561" s="156"/>
      <c r="ILU561" s="156"/>
      <c r="ILV561" s="156"/>
      <c r="ILW561" s="156"/>
      <c r="ILX561" s="156"/>
      <c r="ILY561" s="156"/>
      <c r="ILZ561" s="156"/>
      <c r="IMA561" s="156"/>
      <c r="IMB561" s="156"/>
      <c r="IMC561" s="156"/>
      <c r="IMD561" s="156"/>
      <c r="IME561" s="156"/>
      <c r="IMF561" s="156"/>
      <c r="IMG561" s="156"/>
      <c r="IMH561" s="156"/>
      <c r="IMI561" s="156"/>
      <c r="IMJ561" s="156"/>
      <c r="IMK561" s="156"/>
      <c r="IML561" s="156"/>
      <c r="IMM561" s="156"/>
      <c r="IMN561" s="156"/>
      <c r="IMO561" s="156"/>
      <c r="IMP561" s="156"/>
      <c r="IMQ561" s="156"/>
      <c r="IMR561" s="156"/>
      <c r="IMS561" s="156"/>
      <c r="IMT561" s="156"/>
      <c r="IMU561" s="156"/>
      <c r="IMV561" s="156"/>
      <c r="IMW561" s="156"/>
      <c r="IMX561" s="156"/>
      <c r="IMY561" s="156"/>
      <c r="IMZ561" s="156"/>
      <c r="INA561" s="156"/>
      <c r="INB561" s="156"/>
      <c r="INC561" s="156"/>
      <c r="IND561" s="156"/>
      <c r="INE561" s="156"/>
      <c r="INF561" s="156"/>
      <c r="ING561" s="156"/>
      <c r="INH561" s="156"/>
      <c r="INI561" s="156"/>
      <c r="INJ561" s="156"/>
      <c r="INK561" s="156"/>
      <c r="INL561" s="156"/>
      <c r="INM561" s="156"/>
      <c r="INN561" s="156"/>
      <c r="INO561" s="156"/>
      <c r="INP561" s="156"/>
      <c r="INQ561" s="156"/>
      <c r="INR561" s="156"/>
      <c r="INS561" s="156"/>
      <c r="INT561" s="156"/>
      <c r="INU561" s="156"/>
      <c r="INV561" s="156"/>
      <c r="INW561" s="156"/>
      <c r="INX561" s="156"/>
      <c r="INY561" s="156"/>
      <c r="INZ561" s="156"/>
      <c r="IOA561" s="156"/>
      <c r="IOB561" s="156"/>
      <c r="IOC561" s="156"/>
      <c r="IOD561" s="156"/>
      <c r="IOE561" s="156"/>
      <c r="IOF561" s="156"/>
      <c r="IOG561" s="156"/>
      <c r="IOH561" s="156"/>
      <c r="IOI561" s="156"/>
      <c r="IOJ561" s="156"/>
      <c r="IOK561" s="156"/>
      <c r="IOL561" s="156"/>
      <c r="IOM561" s="156"/>
      <c r="ION561" s="156"/>
      <c r="IOO561" s="156"/>
      <c r="IOP561" s="156"/>
      <c r="IOQ561" s="156"/>
      <c r="IOR561" s="156"/>
      <c r="IOS561" s="156"/>
      <c r="IOT561" s="156"/>
      <c r="IOU561" s="156"/>
      <c r="IOV561" s="156"/>
      <c r="IOW561" s="156"/>
      <c r="IOX561" s="156"/>
      <c r="IOY561" s="156"/>
      <c r="IOZ561" s="156"/>
      <c r="IPA561" s="156"/>
      <c r="IPB561" s="156"/>
      <c r="IPC561" s="156"/>
      <c r="IPD561" s="156"/>
      <c r="IPE561" s="156"/>
      <c r="IPF561" s="156"/>
      <c r="IPG561" s="156"/>
      <c r="IPH561" s="156"/>
      <c r="IPI561" s="156"/>
      <c r="IPJ561" s="156"/>
      <c r="IPK561" s="156"/>
      <c r="IPL561" s="156"/>
      <c r="IPM561" s="156"/>
      <c r="IPN561" s="156"/>
      <c r="IPO561" s="156"/>
      <c r="IPP561" s="156"/>
      <c r="IPQ561" s="156"/>
      <c r="IPR561" s="156"/>
      <c r="IPS561" s="156"/>
      <c r="IPT561" s="156"/>
      <c r="IPU561" s="156"/>
      <c r="IPV561" s="156"/>
      <c r="IPW561" s="156"/>
      <c r="IPX561" s="156"/>
      <c r="IPY561" s="156"/>
      <c r="IPZ561" s="156"/>
      <c r="IQA561" s="156"/>
      <c r="IQB561" s="156"/>
      <c r="IQC561" s="156"/>
      <c r="IQD561" s="156"/>
      <c r="IQE561" s="156"/>
      <c r="IQF561" s="156"/>
      <c r="IQG561" s="156"/>
      <c r="IQH561" s="156"/>
      <c r="IQI561" s="156"/>
      <c r="IQJ561" s="156"/>
      <c r="IQK561" s="156"/>
      <c r="IQL561" s="156"/>
      <c r="IQM561" s="156"/>
      <c r="IQN561" s="156"/>
      <c r="IQO561" s="156"/>
      <c r="IQP561" s="156"/>
      <c r="IQQ561" s="156"/>
      <c r="IQR561" s="156"/>
      <c r="IQS561" s="156"/>
      <c r="IQT561" s="156"/>
      <c r="IQU561" s="156"/>
      <c r="IQV561" s="156"/>
      <c r="IQW561" s="156"/>
      <c r="IQX561" s="156"/>
      <c r="IQY561" s="156"/>
      <c r="IQZ561" s="156"/>
      <c r="IRA561" s="156"/>
      <c r="IRB561" s="156"/>
      <c r="IRC561" s="156"/>
      <c r="IRD561" s="156"/>
      <c r="IRE561" s="156"/>
      <c r="IRF561" s="156"/>
      <c r="IRG561" s="156"/>
      <c r="IRH561" s="156"/>
      <c r="IRI561" s="156"/>
      <c r="IRJ561" s="156"/>
      <c r="IRK561" s="156"/>
      <c r="IRL561" s="156"/>
      <c r="IRM561" s="156"/>
      <c r="IRN561" s="156"/>
      <c r="IRO561" s="156"/>
      <c r="IRP561" s="156"/>
      <c r="IRQ561" s="156"/>
      <c r="IRR561" s="156"/>
      <c r="IRS561" s="156"/>
      <c r="IRT561" s="156"/>
      <c r="IRU561" s="156"/>
      <c r="IRV561" s="156"/>
      <c r="IRW561" s="156"/>
      <c r="IRX561" s="156"/>
      <c r="IRY561" s="156"/>
      <c r="IRZ561" s="156"/>
      <c r="ISA561" s="156"/>
      <c r="ISB561" s="156"/>
      <c r="ISC561" s="156"/>
      <c r="ISD561" s="156"/>
      <c r="ISE561" s="156"/>
      <c r="ISF561" s="156"/>
      <c r="ISG561" s="156"/>
      <c r="ISH561" s="156"/>
      <c r="ISI561" s="156"/>
      <c r="ISJ561" s="156"/>
      <c r="ISK561" s="156"/>
      <c r="ISL561" s="156"/>
      <c r="ISM561" s="156"/>
      <c r="ISN561" s="156"/>
      <c r="ISO561" s="156"/>
      <c r="ISP561" s="156"/>
      <c r="ISQ561" s="156"/>
      <c r="ISR561" s="156"/>
      <c r="ISS561" s="156"/>
      <c r="IST561" s="156"/>
      <c r="ISU561" s="156"/>
      <c r="ISV561" s="156"/>
      <c r="ISW561" s="156"/>
      <c r="ISX561" s="156"/>
      <c r="ISY561" s="156"/>
      <c r="ISZ561" s="156"/>
      <c r="ITA561" s="156"/>
      <c r="ITB561" s="156"/>
      <c r="ITC561" s="156"/>
      <c r="ITD561" s="156"/>
      <c r="ITE561" s="156"/>
      <c r="ITF561" s="156"/>
      <c r="ITG561" s="156"/>
      <c r="ITH561" s="156"/>
      <c r="ITI561" s="156"/>
      <c r="ITJ561" s="156"/>
      <c r="ITK561" s="156"/>
      <c r="ITL561" s="156"/>
      <c r="ITM561" s="156"/>
      <c r="ITN561" s="156"/>
      <c r="ITO561" s="156"/>
      <c r="ITP561" s="156"/>
      <c r="ITQ561" s="156"/>
      <c r="ITR561" s="156"/>
      <c r="ITS561" s="156"/>
      <c r="ITT561" s="156"/>
      <c r="ITU561" s="156"/>
      <c r="ITV561" s="156"/>
      <c r="ITW561" s="156"/>
      <c r="ITX561" s="156"/>
      <c r="ITY561" s="156"/>
      <c r="ITZ561" s="156"/>
      <c r="IUA561" s="156"/>
      <c r="IUB561" s="156"/>
      <c r="IUC561" s="156"/>
      <c r="IUD561" s="156"/>
      <c r="IUE561" s="156"/>
      <c r="IUF561" s="156"/>
      <c r="IUG561" s="156"/>
      <c r="IUH561" s="156"/>
      <c r="IUI561" s="156"/>
      <c r="IUJ561" s="156"/>
      <c r="IUK561" s="156"/>
      <c r="IUL561" s="156"/>
      <c r="IUM561" s="156"/>
      <c r="IUN561" s="156"/>
      <c r="IUO561" s="156"/>
      <c r="IUP561" s="156"/>
      <c r="IUQ561" s="156"/>
      <c r="IUR561" s="156"/>
      <c r="IUS561" s="156"/>
      <c r="IUT561" s="156"/>
      <c r="IUU561" s="156"/>
      <c r="IUV561" s="156"/>
      <c r="IUW561" s="156"/>
      <c r="IUX561" s="156"/>
      <c r="IUY561" s="156"/>
      <c r="IUZ561" s="156"/>
      <c r="IVA561" s="156"/>
      <c r="IVB561" s="156"/>
      <c r="IVC561" s="156"/>
      <c r="IVD561" s="156"/>
      <c r="IVE561" s="156"/>
      <c r="IVF561" s="156"/>
      <c r="IVG561" s="156"/>
      <c r="IVH561" s="156"/>
      <c r="IVI561" s="156"/>
      <c r="IVJ561" s="156"/>
      <c r="IVK561" s="156"/>
      <c r="IVL561" s="156"/>
      <c r="IVM561" s="156"/>
      <c r="IVN561" s="156"/>
      <c r="IVO561" s="156"/>
      <c r="IVP561" s="156"/>
      <c r="IVQ561" s="156"/>
      <c r="IVR561" s="156"/>
      <c r="IVS561" s="156"/>
      <c r="IVT561" s="156"/>
      <c r="IVU561" s="156"/>
      <c r="IVV561" s="156"/>
      <c r="IVW561" s="156"/>
      <c r="IVX561" s="156"/>
      <c r="IVY561" s="156"/>
      <c r="IVZ561" s="156"/>
      <c r="IWA561" s="156"/>
      <c r="IWB561" s="156"/>
      <c r="IWC561" s="156"/>
      <c r="IWD561" s="156"/>
      <c r="IWE561" s="156"/>
      <c r="IWF561" s="156"/>
      <c r="IWG561" s="156"/>
      <c r="IWH561" s="156"/>
      <c r="IWI561" s="156"/>
      <c r="IWJ561" s="156"/>
      <c r="IWK561" s="156"/>
      <c r="IWL561" s="156"/>
      <c r="IWM561" s="156"/>
      <c r="IWN561" s="156"/>
      <c r="IWO561" s="156"/>
      <c r="IWP561" s="156"/>
      <c r="IWQ561" s="156"/>
      <c r="IWR561" s="156"/>
      <c r="IWS561" s="156"/>
      <c r="IWT561" s="156"/>
      <c r="IWU561" s="156"/>
      <c r="IWV561" s="156"/>
      <c r="IWW561" s="156"/>
      <c r="IWX561" s="156"/>
      <c r="IWY561" s="156"/>
      <c r="IWZ561" s="156"/>
      <c r="IXA561" s="156"/>
      <c r="IXB561" s="156"/>
      <c r="IXC561" s="156"/>
      <c r="IXD561" s="156"/>
      <c r="IXE561" s="156"/>
      <c r="IXF561" s="156"/>
      <c r="IXG561" s="156"/>
      <c r="IXH561" s="156"/>
      <c r="IXI561" s="156"/>
      <c r="IXJ561" s="156"/>
      <c r="IXK561" s="156"/>
      <c r="IXL561" s="156"/>
      <c r="IXM561" s="156"/>
      <c r="IXN561" s="156"/>
      <c r="IXO561" s="156"/>
      <c r="IXP561" s="156"/>
      <c r="IXQ561" s="156"/>
      <c r="IXR561" s="156"/>
      <c r="IXS561" s="156"/>
      <c r="IXT561" s="156"/>
      <c r="IXU561" s="156"/>
      <c r="IXV561" s="156"/>
      <c r="IXW561" s="156"/>
      <c r="IXX561" s="156"/>
      <c r="IXY561" s="156"/>
      <c r="IXZ561" s="156"/>
      <c r="IYA561" s="156"/>
      <c r="IYB561" s="156"/>
      <c r="IYC561" s="156"/>
      <c r="IYD561" s="156"/>
      <c r="IYE561" s="156"/>
      <c r="IYF561" s="156"/>
      <c r="IYG561" s="156"/>
      <c r="IYH561" s="156"/>
      <c r="IYI561" s="156"/>
      <c r="IYJ561" s="156"/>
      <c r="IYK561" s="156"/>
      <c r="IYL561" s="156"/>
      <c r="IYM561" s="156"/>
      <c r="IYN561" s="156"/>
      <c r="IYO561" s="156"/>
      <c r="IYP561" s="156"/>
      <c r="IYQ561" s="156"/>
      <c r="IYR561" s="156"/>
      <c r="IYS561" s="156"/>
      <c r="IYT561" s="156"/>
      <c r="IYU561" s="156"/>
      <c r="IYV561" s="156"/>
      <c r="IYW561" s="156"/>
      <c r="IYX561" s="156"/>
      <c r="IYY561" s="156"/>
      <c r="IYZ561" s="156"/>
      <c r="IZA561" s="156"/>
      <c r="IZB561" s="156"/>
      <c r="IZC561" s="156"/>
      <c r="IZD561" s="156"/>
      <c r="IZE561" s="156"/>
      <c r="IZF561" s="156"/>
      <c r="IZG561" s="156"/>
      <c r="IZH561" s="156"/>
      <c r="IZI561" s="156"/>
      <c r="IZJ561" s="156"/>
      <c r="IZK561" s="156"/>
      <c r="IZL561" s="156"/>
      <c r="IZM561" s="156"/>
      <c r="IZN561" s="156"/>
      <c r="IZO561" s="156"/>
      <c r="IZP561" s="156"/>
      <c r="IZQ561" s="156"/>
      <c r="IZR561" s="156"/>
      <c r="IZS561" s="156"/>
      <c r="IZT561" s="156"/>
      <c r="IZU561" s="156"/>
      <c r="IZV561" s="156"/>
      <c r="IZW561" s="156"/>
      <c r="IZX561" s="156"/>
      <c r="IZY561" s="156"/>
      <c r="IZZ561" s="156"/>
      <c r="JAA561" s="156"/>
      <c r="JAB561" s="156"/>
      <c r="JAC561" s="156"/>
      <c r="JAD561" s="156"/>
      <c r="JAE561" s="156"/>
      <c r="JAF561" s="156"/>
      <c r="JAG561" s="156"/>
      <c r="JAH561" s="156"/>
      <c r="JAI561" s="156"/>
      <c r="JAJ561" s="156"/>
      <c r="JAK561" s="156"/>
      <c r="JAL561" s="156"/>
      <c r="JAM561" s="156"/>
      <c r="JAN561" s="156"/>
      <c r="JAO561" s="156"/>
      <c r="JAP561" s="156"/>
      <c r="JAQ561" s="156"/>
      <c r="JAR561" s="156"/>
      <c r="JAS561" s="156"/>
      <c r="JAT561" s="156"/>
      <c r="JAU561" s="156"/>
      <c r="JAV561" s="156"/>
      <c r="JAW561" s="156"/>
      <c r="JAX561" s="156"/>
      <c r="JAY561" s="156"/>
      <c r="JAZ561" s="156"/>
      <c r="JBA561" s="156"/>
      <c r="JBB561" s="156"/>
      <c r="JBC561" s="156"/>
      <c r="JBD561" s="156"/>
      <c r="JBE561" s="156"/>
      <c r="JBF561" s="156"/>
      <c r="JBG561" s="156"/>
      <c r="JBH561" s="156"/>
      <c r="JBI561" s="156"/>
      <c r="JBJ561" s="156"/>
      <c r="JBK561" s="156"/>
      <c r="JBL561" s="156"/>
      <c r="JBM561" s="156"/>
      <c r="JBN561" s="156"/>
      <c r="JBO561" s="156"/>
      <c r="JBP561" s="156"/>
      <c r="JBQ561" s="156"/>
      <c r="JBR561" s="156"/>
      <c r="JBS561" s="156"/>
      <c r="JBT561" s="156"/>
      <c r="JBU561" s="156"/>
      <c r="JBV561" s="156"/>
      <c r="JBW561" s="156"/>
      <c r="JBX561" s="156"/>
      <c r="JBY561" s="156"/>
      <c r="JBZ561" s="156"/>
      <c r="JCA561" s="156"/>
      <c r="JCB561" s="156"/>
      <c r="JCC561" s="156"/>
      <c r="JCD561" s="156"/>
      <c r="JCE561" s="156"/>
      <c r="JCF561" s="156"/>
      <c r="JCG561" s="156"/>
      <c r="JCH561" s="156"/>
      <c r="JCI561" s="156"/>
      <c r="JCJ561" s="156"/>
      <c r="JCK561" s="156"/>
      <c r="JCL561" s="156"/>
      <c r="JCM561" s="156"/>
      <c r="JCN561" s="156"/>
      <c r="JCO561" s="156"/>
      <c r="JCP561" s="156"/>
      <c r="JCQ561" s="156"/>
      <c r="JCR561" s="156"/>
      <c r="JCS561" s="156"/>
      <c r="JCT561" s="156"/>
      <c r="JCU561" s="156"/>
      <c r="JCV561" s="156"/>
      <c r="JCW561" s="156"/>
      <c r="JCX561" s="156"/>
      <c r="JCY561" s="156"/>
      <c r="JCZ561" s="156"/>
      <c r="JDA561" s="156"/>
      <c r="JDB561" s="156"/>
      <c r="JDC561" s="156"/>
      <c r="JDD561" s="156"/>
      <c r="JDE561" s="156"/>
      <c r="JDF561" s="156"/>
      <c r="JDG561" s="156"/>
      <c r="JDH561" s="156"/>
      <c r="JDI561" s="156"/>
      <c r="JDJ561" s="156"/>
      <c r="JDK561" s="156"/>
      <c r="JDL561" s="156"/>
      <c r="JDM561" s="156"/>
      <c r="JDN561" s="156"/>
      <c r="JDO561" s="156"/>
      <c r="JDP561" s="156"/>
      <c r="JDQ561" s="156"/>
      <c r="JDR561" s="156"/>
      <c r="JDS561" s="156"/>
      <c r="JDT561" s="156"/>
      <c r="JDU561" s="156"/>
      <c r="JDV561" s="156"/>
      <c r="JDW561" s="156"/>
      <c r="JDX561" s="156"/>
      <c r="JDY561" s="156"/>
      <c r="JDZ561" s="156"/>
      <c r="JEA561" s="156"/>
      <c r="JEB561" s="156"/>
      <c r="JEC561" s="156"/>
      <c r="JED561" s="156"/>
      <c r="JEE561" s="156"/>
      <c r="JEF561" s="156"/>
      <c r="JEG561" s="156"/>
      <c r="JEH561" s="156"/>
      <c r="JEI561" s="156"/>
      <c r="JEJ561" s="156"/>
      <c r="JEK561" s="156"/>
      <c r="JEL561" s="156"/>
      <c r="JEM561" s="156"/>
      <c r="JEN561" s="156"/>
      <c r="JEO561" s="156"/>
      <c r="JEP561" s="156"/>
      <c r="JEQ561" s="156"/>
      <c r="JER561" s="156"/>
      <c r="JES561" s="156"/>
      <c r="JET561" s="156"/>
      <c r="JEU561" s="156"/>
      <c r="JEV561" s="156"/>
      <c r="JEW561" s="156"/>
      <c r="JEX561" s="156"/>
      <c r="JEY561" s="156"/>
      <c r="JEZ561" s="156"/>
      <c r="JFA561" s="156"/>
      <c r="JFB561" s="156"/>
      <c r="JFC561" s="156"/>
      <c r="JFD561" s="156"/>
      <c r="JFE561" s="156"/>
      <c r="JFF561" s="156"/>
      <c r="JFG561" s="156"/>
      <c r="JFH561" s="156"/>
      <c r="JFI561" s="156"/>
      <c r="JFJ561" s="156"/>
      <c r="JFK561" s="156"/>
      <c r="JFL561" s="156"/>
      <c r="JFM561" s="156"/>
      <c r="JFN561" s="156"/>
      <c r="JFO561" s="156"/>
      <c r="JFP561" s="156"/>
      <c r="JFQ561" s="156"/>
      <c r="JFR561" s="156"/>
      <c r="JFS561" s="156"/>
      <c r="JFT561" s="156"/>
      <c r="JFU561" s="156"/>
      <c r="JFV561" s="156"/>
      <c r="JFW561" s="156"/>
      <c r="JFX561" s="156"/>
      <c r="JFY561" s="156"/>
      <c r="JFZ561" s="156"/>
      <c r="JGA561" s="156"/>
      <c r="JGB561" s="156"/>
      <c r="JGC561" s="156"/>
      <c r="JGD561" s="156"/>
      <c r="JGE561" s="156"/>
      <c r="JGF561" s="156"/>
      <c r="JGG561" s="156"/>
      <c r="JGH561" s="156"/>
      <c r="JGI561" s="156"/>
      <c r="JGJ561" s="156"/>
      <c r="JGK561" s="156"/>
      <c r="JGL561" s="156"/>
      <c r="JGM561" s="156"/>
      <c r="JGN561" s="156"/>
      <c r="JGO561" s="156"/>
      <c r="JGP561" s="156"/>
      <c r="JGQ561" s="156"/>
      <c r="JGR561" s="156"/>
      <c r="JGS561" s="156"/>
      <c r="JGT561" s="156"/>
      <c r="JGU561" s="156"/>
      <c r="JGV561" s="156"/>
      <c r="JGW561" s="156"/>
      <c r="JGX561" s="156"/>
      <c r="JGY561" s="156"/>
      <c r="JGZ561" s="156"/>
      <c r="JHA561" s="156"/>
      <c r="JHB561" s="156"/>
      <c r="JHC561" s="156"/>
      <c r="JHD561" s="156"/>
      <c r="JHE561" s="156"/>
      <c r="JHF561" s="156"/>
      <c r="JHG561" s="156"/>
      <c r="JHH561" s="156"/>
      <c r="JHI561" s="156"/>
      <c r="JHJ561" s="156"/>
      <c r="JHK561" s="156"/>
      <c r="JHL561" s="156"/>
      <c r="JHM561" s="156"/>
      <c r="JHN561" s="156"/>
      <c r="JHO561" s="156"/>
      <c r="JHP561" s="156"/>
      <c r="JHQ561" s="156"/>
      <c r="JHR561" s="156"/>
      <c r="JHS561" s="156"/>
      <c r="JHT561" s="156"/>
      <c r="JHU561" s="156"/>
      <c r="JHV561" s="156"/>
      <c r="JHW561" s="156"/>
      <c r="JHX561" s="156"/>
      <c r="JHY561" s="156"/>
      <c r="JHZ561" s="156"/>
      <c r="JIA561" s="156"/>
      <c r="JIB561" s="156"/>
      <c r="JIC561" s="156"/>
      <c r="JID561" s="156"/>
      <c r="JIE561" s="156"/>
      <c r="JIF561" s="156"/>
      <c r="JIG561" s="156"/>
      <c r="JIH561" s="156"/>
      <c r="JII561" s="156"/>
      <c r="JIJ561" s="156"/>
      <c r="JIK561" s="156"/>
      <c r="JIL561" s="156"/>
      <c r="JIM561" s="156"/>
      <c r="JIN561" s="156"/>
      <c r="JIO561" s="156"/>
      <c r="JIP561" s="156"/>
      <c r="JIQ561" s="156"/>
      <c r="JIR561" s="156"/>
      <c r="JIS561" s="156"/>
      <c r="JIT561" s="156"/>
      <c r="JIU561" s="156"/>
      <c r="JIV561" s="156"/>
      <c r="JIW561" s="156"/>
      <c r="JIX561" s="156"/>
      <c r="JIY561" s="156"/>
      <c r="JIZ561" s="156"/>
      <c r="JJA561" s="156"/>
      <c r="JJB561" s="156"/>
      <c r="JJC561" s="156"/>
      <c r="JJD561" s="156"/>
      <c r="JJE561" s="156"/>
      <c r="JJF561" s="156"/>
      <c r="JJG561" s="156"/>
      <c r="JJH561" s="156"/>
      <c r="JJI561" s="156"/>
      <c r="JJJ561" s="156"/>
      <c r="JJK561" s="156"/>
      <c r="JJL561" s="156"/>
      <c r="JJM561" s="156"/>
      <c r="JJN561" s="156"/>
      <c r="JJO561" s="156"/>
      <c r="JJP561" s="156"/>
      <c r="JJQ561" s="156"/>
      <c r="JJR561" s="156"/>
      <c r="JJS561" s="156"/>
      <c r="JJT561" s="156"/>
      <c r="JJU561" s="156"/>
      <c r="JJV561" s="156"/>
      <c r="JJW561" s="156"/>
      <c r="JJX561" s="156"/>
      <c r="JJY561" s="156"/>
      <c r="JJZ561" s="156"/>
      <c r="JKA561" s="156"/>
      <c r="JKB561" s="156"/>
      <c r="JKC561" s="156"/>
      <c r="JKD561" s="156"/>
      <c r="JKE561" s="156"/>
      <c r="JKF561" s="156"/>
      <c r="JKG561" s="156"/>
      <c r="JKH561" s="156"/>
      <c r="JKI561" s="156"/>
      <c r="JKJ561" s="156"/>
      <c r="JKK561" s="156"/>
      <c r="JKL561" s="156"/>
      <c r="JKM561" s="156"/>
      <c r="JKN561" s="156"/>
      <c r="JKO561" s="156"/>
      <c r="JKP561" s="156"/>
      <c r="JKQ561" s="156"/>
      <c r="JKR561" s="156"/>
      <c r="JKS561" s="156"/>
      <c r="JKT561" s="156"/>
      <c r="JKU561" s="156"/>
      <c r="JKV561" s="156"/>
      <c r="JKW561" s="156"/>
      <c r="JKX561" s="156"/>
      <c r="JKY561" s="156"/>
      <c r="JKZ561" s="156"/>
      <c r="JLA561" s="156"/>
      <c r="JLB561" s="156"/>
      <c r="JLC561" s="156"/>
      <c r="JLD561" s="156"/>
      <c r="JLE561" s="156"/>
      <c r="JLF561" s="156"/>
      <c r="JLG561" s="156"/>
      <c r="JLH561" s="156"/>
      <c r="JLI561" s="156"/>
      <c r="JLJ561" s="156"/>
      <c r="JLK561" s="156"/>
      <c r="JLL561" s="156"/>
      <c r="JLM561" s="156"/>
      <c r="JLN561" s="156"/>
      <c r="JLO561" s="156"/>
      <c r="JLP561" s="156"/>
      <c r="JLQ561" s="156"/>
      <c r="JLR561" s="156"/>
      <c r="JLS561" s="156"/>
      <c r="JLT561" s="156"/>
      <c r="JLU561" s="156"/>
      <c r="JLV561" s="156"/>
      <c r="JLW561" s="156"/>
      <c r="JLX561" s="156"/>
      <c r="JLY561" s="156"/>
      <c r="JLZ561" s="156"/>
      <c r="JMA561" s="156"/>
      <c r="JMB561" s="156"/>
      <c r="JMC561" s="156"/>
      <c r="JMD561" s="156"/>
      <c r="JME561" s="156"/>
      <c r="JMF561" s="156"/>
      <c r="JMG561" s="156"/>
      <c r="JMH561" s="156"/>
      <c r="JMI561" s="156"/>
      <c r="JMJ561" s="156"/>
      <c r="JMK561" s="156"/>
      <c r="JML561" s="156"/>
      <c r="JMM561" s="156"/>
      <c r="JMN561" s="156"/>
      <c r="JMO561" s="156"/>
      <c r="JMP561" s="156"/>
      <c r="JMQ561" s="156"/>
      <c r="JMR561" s="156"/>
      <c r="JMS561" s="156"/>
      <c r="JMT561" s="156"/>
      <c r="JMU561" s="156"/>
      <c r="JMV561" s="156"/>
      <c r="JMW561" s="156"/>
      <c r="JMX561" s="156"/>
      <c r="JMY561" s="156"/>
      <c r="JMZ561" s="156"/>
      <c r="JNA561" s="156"/>
      <c r="JNB561" s="156"/>
      <c r="JNC561" s="156"/>
      <c r="JND561" s="156"/>
      <c r="JNE561" s="156"/>
      <c r="JNF561" s="156"/>
      <c r="JNG561" s="156"/>
      <c r="JNH561" s="156"/>
      <c r="JNI561" s="156"/>
      <c r="JNJ561" s="156"/>
      <c r="JNK561" s="156"/>
      <c r="JNL561" s="156"/>
      <c r="JNM561" s="156"/>
      <c r="JNN561" s="156"/>
      <c r="JNO561" s="156"/>
      <c r="JNP561" s="156"/>
      <c r="JNQ561" s="156"/>
      <c r="JNR561" s="156"/>
      <c r="JNS561" s="156"/>
      <c r="JNT561" s="156"/>
      <c r="JNU561" s="156"/>
      <c r="JNV561" s="156"/>
      <c r="JNW561" s="156"/>
      <c r="JNX561" s="156"/>
      <c r="JNY561" s="156"/>
      <c r="JNZ561" s="156"/>
      <c r="JOA561" s="156"/>
      <c r="JOB561" s="156"/>
      <c r="JOC561" s="156"/>
      <c r="JOD561" s="156"/>
      <c r="JOE561" s="156"/>
      <c r="JOF561" s="156"/>
      <c r="JOG561" s="156"/>
      <c r="JOH561" s="156"/>
      <c r="JOI561" s="156"/>
      <c r="JOJ561" s="156"/>
      <c r="JOK561" s="156"/>
      <c r="JOL561" s="156"/>
      <c r="JOM561" s="156"/>
      <c r="JON561" s="156"/>
      <c r="JOO561" s="156"/>
      <c r="JOP561" s="156"/>
      <c r="JOQ561" s="156"/>
      <c r="JOR561" s="156"/>
      <c r="JOS561" s="156"/>
      <c r="JOT561" s="156"/>
      <c r="JOU561" s="156"/>
      <c r="JOV561" s="156"/>
      <c r="JOW561" s="156"/>
      <c r="JOX561" s="156"/>
      <c r="JOY561" s="156"/>
      <c r="JOZ561" s="156"/>
      <c r="JPA561" s="156"/>
      <c r="JPB561" s="156"/>
      <c r="JPC561" s="156"/>
      <c r="JPD561" s="156"/>
      <c r="JPE561" s="156"/>
      <c r="JPF561" s="156"/>
      <c r="JPG561" s="156"/>
      <c r="JPH561" s="156"/>
      <c r="JPI561" s="156"/>
      <c r="JPJ561" s="156"/>
      <c r="JPK561" s="156"/>
      <c r="JPL561" s="156"/>
      <c r="JPM561" s="156"/>
      <c r="JPN561" s="156"/>
      <c r="JPO561" s="156"/>
      <c r="JPP561" s="156"/>
      <c r="JPQ561" s="156"/>
      <c r="JPR561" s="156"/>
      <c r="JPS561" s="156"/>
      <c r="JPT561" s="156"/>
      <c r="JPU561" s="156"/>
      <c r="JPV561" s="156"/>
      <c r="JPW561" s="156"/>
      <c r="JPX561" s="156"/>
      <c r="JPY561" s="156"/>
      <c r="JPZ561" s="156"/>
      <c r="JQA561" s="156"/>
      <c r="JQB561" s="156"/>
      <c r="JQC561" s="156"/>
      <c r="JQD561" s="156"/>
      <c r="JQE561" s="156"/>
      <c r="JQF561" s="156"/>
      <c r="JQG561" s="156"/>
      <c r="JQH561" s="156"/>
      <c r="JQI561" s="156"/>
      <c r="JQJ561" s="156"/>
      <c r="JQK561" s="156"/>
      <c r="JQL561" s="156"/>
      <c r="JQM561" s="156"/>
      <c r="JQN561" s="156"/>
      <c r="JQO561" s="156"/>
      <c r="JQP561" s="156"/>
      <c r="JQQ561" s="156"/>
      <c r="JQR561" s="156"/>
      <c r="JQS561" s="156"/>
      <c r="JQT561" s="156"/>
      <c r="JQU561" s="156"/>
      <c r="JQV561" s="156"/>
      <c r="JQW561" s="156"/>
      <c r="JQX561" s="156"/>
      <c r="JQY561" s="156"/>
      <c r="JQZ561" s="156"/>
      <c r="JRA561" s="156"/>
      <c r="JRB561" s="156"/>
      <c r="JRC561" s="156"/>
      <c r="JRD561" s="156"/>
      <c r="JRE561" s="156"/>
      <c r="JRF561" s="156"/>
      <c r="JRG561" s="156"/>
      <c r="JRH561" s="156"/>
      <c r="JRI561" s="156"/>
      <c r="JRJ561" s="156"/>
      <c r="JRK561" s="156"/>
      <c r="JRL561" s="156"/>
      <c r="JRM561" s="156"/>
      <c r="JRN561" s="156"/>
      <c r="JRO561" s="156"/>
      <c r="JRP561" s="156"/>
      <c r="JRQ561" s="156"/>
      <c r="JRR561" s="156"/>
      <c r="JRS561" s="156"/>
      <c r="JRT561" s="156"/>
      <c r="JRU561" s="156"/>
      <c r="JRV561" s="156"/>
      <c r="JRW561" s="156"/>
      <c r="JRX561" s="156"/>
      <c r="JRY561" s="156"/>
      <c r="JRZ561" s="156"/>
      <c r="JSA561" s="156"/>
      <c r="JSB561" s="156"/>
      <c r="JSC561" s="156"/>
      <c r="JSD561" s="156"/>
      <c r="JSE561" s="156"/>
      <c r="JSF561" s="156"/>
      <c r="JSG561" s="156"/>
      <c r="JSH561" s="156"/>
      <c r="JSI561" s="156"/>
      <c r="JSJ561" s="156"/>
      <c r="JSK561" s="156"/>
      <c r="JSL561" s="156"/>
      <c r="JSM561" s="156"/>
      <c r="JSN561" s="156"/>
      <c r="JSO561" s="156"/>
      <c r="JSP561" s="156"/>
      <c r="JSQ561" s="156"/>
      <c r="JSR561" s="156"/>
      <c r="JSS561" s="156"/>
      <c r="JST561" s="156"/>
      <c r="JSU561" s="156"/>
      <c r="JSV561" s="156"/>
      <c r="JSW561" s="156"/>
      <c r="JSX561" s="156"/>
      <c r="JSY561" s="156"/>
      <c r="JSZ561" s="156"/>
      <c r="JTA561" s="156"/>
      <c r="JTB561" s="156"/>
      <c r="JTC561" s="156"/>
      <c r="JTD561" s="156"/>
      <c r="JTE561" s="156"/>
      <c r="JTF561" s="156"/>
      <c r="JTG561" s="156"/>
      <c r="JTH561" s="156"/>
      <c r="JTI561" s="156"/>
      <c r="JTJ561" s="156"/>
      <c r="JTK561" s="156"/>
      <c r="JTL561" s="156"/>
      <c r="JTM561" s="156"/>
      <c r="JTN561" s="156"/>
      <c r="JTO561" s="156"/>
      <c r="JTP561" s="156"/>
      <c r="JTQ561" s="156"/>
      <c r="JTR561" s="156"/>
      <c r="JTS561" s="156"/>
      <c r="JTT561" s="156"/>
      <c r="JTU561" s="156"/>
      <c r="JTV561" s="156"/>
      <c r="JTW561" s="156"/>
      <c r="JTX561" s="156"/>
      <c r="JTY561" s="156"/>
      <c r="JTZ561" s="156"/>
      <c r="JUA561" s="156"/>
      <c r="JUB561" s="156"/>
      <c r="JUC561" s="156"/>
      <c r="JUD561" s="156"/>
      <c r="JUE561" s="156"/>
      <c r="JUF561" s="156"/>
      <c r="JUG561" s="156"/>
      <c r="JUH561" s="156"/>
      <c r="JUI561" s="156"/>
      <c r="JUJ561" s="156"/>
      <c r="JUK561" s="156"/>
      <c r="JUL561" s="156"/>
      <c r="JUM561" s="156"/>
      <c r="JUN561" s="156"/>
      <c r="JUO561" s="156"/>
      <c r="JUP561" s="156"/>
      <c r="JUQ561" s="156"/>
      <c r="JUR561" s="156"/>
      <c r="JUS561" s="156"/>
      <c r="JUT561" s="156"/>
      <c r="JUU561" s="156"/>
      <c r="JUV561" s="156"/>
      <c r="JUW561" s="156"/>
      <c r="JUX561" s="156"/>
      <c r="JUY561" s="156"/>
      <c r="JUZ561" s="156"/>
      <c r="JVA561" s="156"/>
      <c r="JVB561" s="156"/>
      <c r="JVC561" s="156"/>
      <c r="JVD561" s="156"/>
      <c r="JVE561" s="156"/>
      <c r="JVF561" s="156"/>
      <c r="JVG561" s="156"/>
      <c r="JVH561" s="156"/>
      <c r="JVI561" s="156"/>
      <c r="JVJ561" s="156"/>
      <c r="JVK561" s="156"/>
      <c r="JVL561" s="156"/>
      <c r="JVM561" s="156"/>
      <c r="JVN561" s="156"/>
      <c r="JVO561" s="156"/>
      <c r="JVP561" s="156"/>
      <c r="JVQ561" s="156"/>
      <c r="JVR561" s="156"/>
      <c r="JVS561" s="156"/>
      <c r="JVT561" s="156"/>
      <c r="JVU561" s="156"/>
      <c r="JVV561" s="156"/>
      <c r="JVW561" s="156"/>
      <c r="JVX561" s="156"/>
      <c r="JVY561" s="156"/>
      <c r="JVZ561" s="156"/>
      <c r="JWA561" s="156"/>
      <c r="JWB561" s="156"/>
      <c r="JWC561" s="156"/>
      <c r="JWD561" s="156"/>
      <c r="JWE561" s="156"/>
      <c r="JWF561" s="156"/>
      <c r="JWG561" s="156"/>
      <c r="JWH561" s="156"/>
      <c r="JWI561" s="156"/>
      <c r="JWJ561" s="156"/>
      <c r="JWK561" s="156"/>
      <c r="JWL561" s="156"/>
      <c r="JWM561" s="156"/>
      <c r="JWN561" s="156"/>
      <c r="JWO561" s="156"/>
      <c r="JWP561" s="156"/>
      <c r="JWQ561" s="156"/>
      <c r="JWR561" s="156"/>
      <c r="JWS561" s="156"/>
      <c r="JWT561" s="156"/>
      <c r="JWU561" s="156"/>
      <c r="JWV561" s="156"/>
      <c r="JWW561" s="156"/>
      <c r="JWX561" s="156"/>
      <c r="JWY561" s="156"/>
      <c r="JWZ561" s="156"/>
      <c r="JXA561" s="156"/>
      <c r="JXB561" s="156"/>
      <c r="JXC561" s="156"/>
      <c r="JXD561" s="156"/>
      <c r="JXE561" s="156"/>
      <c r="JXF561" s="156"/>
      <c r="JXG561" s="156"/>
      <c r="JXH561" s="156"/>
      <c r="JXI561" s="156"/>
      <c r="JXJ561" s="156"/>
      <c r="JXK561" s="156"/>
      <c r="JXL561" s="156"/>
      <c r="JXM561" s="156"/>
      <c r="JXN561" s="156"/>
      <c r="JXO561" s="156"/>
      <c r="JXP561" s="156"/>
      <c r="JXQ561" s="156"/>
      <c r="JXR561" s="156"/>
      <c r="JXS561" s="156"/>
      <c r="JXT561" s="156"/>
      <c r="JXU561" s="156"/>
      <c r="JXV561" s="156"/>
      <c r="JXW561" s="156"/>
      <c r="JXX561" s="156"/>
      <c r="JXY561" s="156"/>
      <c r="JXZ561" s="156"/>
      <c r="JYA561" s="156"/>
      <c r="JYB561" s="156"/>
      <c r="JYC561" s="156"/>
      <c r="JYD561" s="156"/>
      <c r="JYE561" s="156"/>
      <c r="JYF561" s="156"/>
      <c r="JYG561" s="156"/>
      <c r="JYH561" s="156"/>
      <c r="JYI561" s="156"/>
      <c r="JYJ561" s="156"/>
      <c r="JYK561" s="156"/>
      <c r="JYL561" s="156"/>
      <c r="JYM561" s="156"/>
      <c r="JYN561" s="156"/>
      <c r="JYO561" s="156"/>
      <c r="JYP561" s="156"/>
      <c r="JYQ561" s="156"/>
      <c r="JYR561" s="156"/>
      <c r="JYS561" s="156"/>
      <c r="JYT561" s="156"/>
      <c r="JYU561" s="156"/>
      <c r="JYV561" s="156"/>
      <c r="JYW561" s="156"/>
      <c r="JYX561" s="156"/>
      <c r="JYY561" s="156"/>
      <c r="JYZ561" s="156"/>
      <c r="JZA561" s="156"/>
      <c r="JZB561" s="156"/>
      <c r="JZC561" s="156"/>
      <c r="JZD561" s="156"/>
      <c r="JZE561" s="156"/>
      <c r="JZF561" s="156"/>
      <c r="JZG561" s="156"/>
      <c r="JZH561" s="156"/>
      <c r="JZI561" s="156"/>
      <c r="JZJ561" s="156"/>
      <c r="JZK561" s="156"/>
      <c r="JZL561" s="156"/>
      <c r="JZM561" s="156"/>
      <c r="JZN561" s="156"/>
      <c r="JZO561" s="156"/>
      <c r="JZP561" s="156"/>
      <c r="JZQ561" s="156"/>
      <c r="JZR561" s="156"/>
      <c r="JZS561" s="156"/>
      <c r="JZT561" s="156"/>
      <c r="JZU561" s="156"/>
      <c r="JZV561" s="156"/>
      <c r="JZW561" s="156"/>
      <c r="JZX561" s="156"/>
      <c r="JZY561" s="156"/>
      <c r="JZZ561" s="156"/>
      <c r="KAA561" s="156"/>
      <c r="KAB561" s="156"/>
      <c r="KAC561" s="156"/>
      <c r="KAD561" s="156"/>
      <c r="KAE561" s="156"/>
      <c r="KAF561" s="156"/>
      <c r="KAG561" s="156"/>
      <c r="KAH561" s="156"/>
      <c r="KAI561" s="156"/>
      <c r="KAJ561" s="156"/>
      <c r="KAK561" s="156"/>
      <c r="KAL561" s="156"/>
      <c r="KAM561" s="156"/>
      <c r="KAN561" s="156"/>
      <c r="KAO561" s="156"/>
      <c r="KAP561" s="156"/>
      <c r="KAQ561" s="156"/>
      <c r="KAR561" s="156"/>
      <c r="KAS561" s="156"/>
      <c r="KAT561" s="156"/>
      <c r="KAU561" s="156"/>
      <c r="KAV561" s="156"/>
      <c r="KAW561" s="156"/>
      <c r="KAX561" s="156"/>
      <c r="KAY561" s="156"/>
      <c r="KAZ561" s="156"/>
      <c r="KBA561" s="156"/>
      <c r="KBB561" s="156"/>
      <c r="KBC561" s="156"/>
      <c r="KBD561" s="156"/>
      <c r="KBE561" s="156"/>
      <c r="KBF561" s="156"/>
      <c r="KBG561" s="156"/>
      <c r="KBH561" s="156"/>
      <c r="KBI561" s="156"/>
      <c r="KBJ561" s="156"/>
      <c r="KBK561" s="156"/>
      <c r="KBL561" s="156"/>
      <c r="KBM561" s="156"/>
      <c r="KBN561" s="156"/>
      <c r="KBO561" s="156"/>
      <c r="KBP561" s="156"/>
      <c r="KBQ561" s="156"/>
      <c r="KBR561" s="156"/>
      <c r="KBS561" s="156"/>
      <c r="KBT561" s="156"/>
      <c r="KBU561" s="156"/>
      <c r="KBV561" s="156"/>
      <c r="KBW561" s="156"/>
      <c r="KBX561" s="156"/>
      <c r="KBY561" s="156"/>
      <c r="KBZ561" s="156"/>
      <c r="KCA561" s="156"/>
      <c r="KCB561" s="156"/>
      <c r="KCC561" s="156"/>
      <c r="KCD561" s="156"/>
      <c r="KCE561" s="156"/>
      <c r="KCF561" s="156"/>
      <c r="KCG561" s="156"/>
      <c r="KCH561" s="156"/>
      <c r="KCI561" s="156"/>
      <c r="KCJ561" s="156"/>
      <c r="KCK561" s="156"/>
      <c r="KCL561" s="156"/>
      <c r="KCM561" s="156"/>
      <c r="KCN561" s="156"/>
      <c r="KCO561" s="156"/>
      <c r="KCP561" s="156"/>
      <c r="KCQ561" s="156"/>
      <c r="KCR561" s="156"/>
      <c r="KCS561" s="156"/>
      <c r="KCT561" s="156"/>
      <c r="KCU561" s="156"/>
      <c r="KCV561" s="156"/>
      <c r="KCW561" s="156"/>
      <c r="KCX561" s="156"/>
      <c r="KCY561" s="156"/>
      <c r="KCZ561" s="156"/>
      <c r="KDA561" s="156"/>
      <c r="KDB561" s="156"/>
      <c r="KDC561" s="156"/>
      <c r="KDD561" s="156"/>
      <c r="KDE561" s="156"/>
      <c r="KDF561" s="156"/>
      <c r="KDG561" s="156"/>
      <c r="KDH561" s="156"/>
      <c r="KDI561" s="156"/>
      <c r="KDJ561" s="156"/>
      <c r="KDK561" s="156"/>
      <c r="KDL561" s="156"/>
      <c r="KDM561" s="156"/>
      <c r="KDN561" s="156"/>
      <c r="KDO561" s="156"/>
      <c r="KDP561" s="156"/>
      <c r="KDQ561" s="156"/>
      <c r="KDR561" s="156"/>
      <c r="KDS561" s="156"/>
      <c r="KDT561" s="156"/>
      <c r="KDU561" s="156"/>
      <c r="KDV561" s="156"/>
      <c r="KDW561" s="156"/>
      <c r="KDX561" s="156"/>
      <c r="KDY561" s="156"/>
      <c r="KDZ561" s="156"/>
      <c r="KEA561" s="156"/>
      <c r="KEB561" s="156"/>
      <c r="KEC561" s="156"/>
      <c r="KED561" s="156"/>
      <c r="KEE561" s="156"/>
      <c r="KEF561" s="156"/>
      <c r="KEG561" s="156"/>
      <c r="KEH561" s="156"/>
      <c r="KEI561" s="156"/>
      <c r="KEJ561" s="156"/>
      <c r="KEK561" s="156"/>
      <c r="KEL561" s="156"/>
      <c r="KEM561" s="156"/>
      <c r="KEN561" s="156"/>
      <c r="KEO561" s="156"/>
      <c r="KEP561" s="156"/>
      <c r="KEQ561" s="156"/>
      <c r="KER561" s="156"/>
      <c r="KES561" s="156"/>
      <c r="KET561" s="156"/>
      <c r="KEU561" s="156"/>
      <c r="KEV561" s="156"/>
      <c r="KEW561" s="156"/>
      <c r="KEX561" s="156"/>
      <c r="KEY561" s="156"/>
      <c r="KEZ561" s="156"/>
      <c r="KFA561" s="156"/>
      <c r="KFB561" s="156"/>
      <c r="KFC561" s="156"/>
      <c r="KFD561" s="156"/>
      <c r="KFE561" s="156"/>
      <c r="KFF561" s="156"/>
      <c r="KFG561" s="156"/>
      <c r="KFH561" s="156"/>
      <c r="KFI561" s="156"/>
      <c r="KFJ561" s="156"/>
      <c r="KFK561" s="156"/>
      <c r="KFL561" s="156"/>
      <c r="KFM561" s="156"/>
      <c r="KFN561" s="156"/>
      <c r="KFO561" s="156"/>
      <c r="KFP561" s="156"/>
      <c r="KFQ561" s="156"/>
      <c r="KFR561" s="156"/>
      <c r="KFS561" s="156"/>
      <c r="KFT561" s="156"/>
      <c r="KFU561" s="156"/>
      <c r="KFV561" s="156"/>
      <c r="KFW561" s="156"/>
      <c r="KFX561" s="156"/>
      <c r="KFY561" s="156"/>
      <c r="KFZ561" s="156"/>
      <c r="KGA561" s="156"/>
      <c r="KGB561" s="156"/>
      <c r="KGC561" s="156"/>
      <c r="KGD561" s="156"/>
      <c r="KGE561" s="156"/>
      <c r="KGF561" s="156"/>
      <c r="KGG561" s="156"/>
      <c r="KGH561" s="156"/>
      <c r="KGI561" s="156"/>
      <c r="KGJ561" s="156"/>
      <c r="KGK561" s="156"/>
      <c r="KGL561" s="156"/>
      <c r="KGM561" s="156"/>
      <c r="KGN561" s="156"/>
      <c r="KGO561" s="156"/>
      <c r="KGP561" s="156"/>
      <c r="KGQ561" s="156"/>
      <c r="KGR561" s="156"/>
      <c r="KGS561" s="156"/>
      <c r="KGT561" s="156"/>
      <c r="KGU561" s="156"/>
      <c r="KGV561" s="156"/>
      <c r="KGW561" s="156"/>
      <c r="KGX561" s="156"/>
      <c r="KGY561" s="156"/>
      <c r="KGZ561" s="156"/>
      <c r="KHA561" s="156"/>
      <c r="KHB561" s="156"/>
      <c r="KHC561" s="156"/>
      <c r="KHD561" s="156"/>
      <c r="KHE561" s="156"/>
      <c r="KHF561" s="156"/>
      <c r="KHG561" s="156"/>
      <c r="KHH561" s="156"/>
      <c r="KHI561" s="156"/>
      <c r="KHJ561" s="156"/>
      <c r="KHK561" s="156"/>
      <c r="KHL561" s="156"/>
      <c r="KHM561" s="156"/>
      <c r="KHN561" s="156"/>
      <c r="KHO561" s="156"/>
      <c r="KHP561" s="156"/>
      <c r="KHQ561" s="156"/>
      <c r="KHR561" s="156"/>
      <c r="KHS561" s="156"/>
      <c r="KHT561" s="156"/>
      <c r="KHU561" s="156"/>
      <c r="KHV561" s="156"/>
      <c r="KHW561" s="156"/>
      <c r="KHX561" s="156"/>
      <c r="KHY561" s="156"/>
      <c r="KHZ561" s="156"/>
      <c r="KIA561" s="156"/>
      <c r="KIB561" s="156"/>
      <c r="KIC561" s="156"/>
      <c r="KID561" s="156"/>
      <c r="KIE561" s="156"/>
      <c r="KIF561" s="156"/>
      <c r="KIG561" s="156"/>
      <c r="KIH561" s="156"/>
      <c r="KII561" s="156"/>
      <c r="KIJ561" s="156"/>
      <c r="KIK561" s="156"/>
      <c r="KIL561" s="156"/>
      <c r="KIM561" s="156"/>
      <c r="KIN561" s="156"/>
      <c r="KIO561" s="156"/>
      <c r="KIP561" s="156"/>
      <c r="KIQ561" s="156"/>
      <c r="KIR561" s="156"/>
      <c r="KIS561" s="156"/>
      <c r="KIT561" s="156"/>
      <c r="KIU561" s="156"/>
      <c r="KIV561" s="156"/>
      <c r="KIW561" s="156"/>
      <c r="KIX561" s="156"/>
      <c r="KIY561" s="156"/>
      <c r="KIZ561" s="156"/>
      <c r="KJA561" s="156"/>
      <c r="KJB561" s="156"/>
      <c r="KJC561" s="156"/>
      <c r="KJD561" s="156"/>
      <c r="KJE561" s="156"/>
      <c r="KJF561" s="156"/>
      <c r="KJG561" s="156"/>
      <c r="KJH561" s="156"/>
      <c r="KJI561" s="156"/>
      <c r="KJJ561" s="156"/>
      <c r="KJK561" s="156"/>
      <c r="KJL561" s="156"/>
      <c r="KJM561" s="156"/>
      <c r="KJN561" s="156"/>
      <c r="KJO561" s="156"/>
      <c r="KJP561" s="156"/>
      <c r="KJQ561" s="156"/>
      <c r="KJR561" s="156"/>
      <c r="KJS561" s="156"/>
      <c r="KJT561" s="156"/>
      <c r="KJU561" s="156"/>
      <c r="KJV561" s="156"/>
      <c r="KJW561" s="156"/>
      <c r="KJX561" s="156"/>
      <c r="KJY561" s="156"/>
      <c r="KJZ561" s="156"/>
      <c r="KKA561" s="156"/>
      <c r="KKB561" s="156"/>
      <c r="KKC561" s="156"/>
      <c r="KKD561" s="156"/>
      <c r="KKE561" s="156"/>
      <c r="KKF561" s="156"/>
      <c r="KKG561" s="156"/>
      <c r="KKH561" s="156"/>
      <c r="KKI561" s="156"/>
      <c r="KKJ561" s="156"/>
      <c r="KKK561" s="156"/>
      <c r="KKL561" s="156"/>
      <c r="KKM561" s="156"/>
      <c r="KKN561" s="156"/>
      <c r="KKO561" s="156"/>
      <c r="KKP561" s="156"/>
      <c r="KKQ561" s="156"/>
      <c r="KKR561" s="156"/>
      <c r="KKS561" s="156"/>
      <c r="KKT561" s="156"/>
      <c r="KKU561" s="156"/>
      <c r="KKV561" s="156"/>
      <c r="KKW561" s="156"/>
      <c r="KKX561" s="156"/>
      <c r="KKY561" s="156"/>
      <c r="KKZ561" s="156"/>
      <c r="KLA561" s="156"/>
      <c r="KLB561" s="156"/>
      <c r="KLC561" s="156"/>
      <c r="KLD561" s="156"/>
      <c r="KLE561" s="156"/>
      <c r="KLF561" s="156"/>
      <c r="KLG561" s="156"/>
      <c r="KLH561" s="156"/>
      <c r="KLI561" s="156"/>
      <c r="KLJ561" s="156"/>
      <c r="KLK561" s="156"/>
      <c r="KLL561" s="156"/>
      <c r="KLM561" s="156"/>
      <c r="KLN561" s="156"/>
      <c r="KLO561" s="156"/>
      <c r="KLP561" s="156"/>
      <c r="KLQ561" s="156"/>
      <c r="KLR561" s="156"/>
      <c r="KLS561" s="156"/>
      <c r="KLT561" s="156"/>
      <c r="KLU561" s="156"/>
      <c r="KLV561" s="156"/>
      <c r="KLW561" s="156"/>
      <c r="KLX561" s="156"/>
      <c r="KLY561" s="156"/>
      <c r="KLZ561" s="156"/>
      <c r="KMA561" s="156"/>
      <c r="KMB561" s="156"/>
      <c r="KMC561" s="156"/>
      <c r="KMD561" s="156"/>
      <c r="KME561" s="156"/>
      <c r="KMF561" s="156"/>
      <c r="KMG561" s="156"/>
      <c r="KMH561" s="156"/>
      <c r="KMI561" s="156"/>
      <c r="KMJ561" s="156"/>
      <c r="KMK561" s="156"/>
      <c r="KML561" s="156"/>
      <c r="KMM561" s="156"/>
      <c r="KMN561" s="156"/>
      <c r="KMO561" s="156"/>
      <c r="KMP561" s="156"/>
      <c r="KMQ561" s="156"/>
      <c r="KMR561" s="156"/>
      <c r="KMS561" s="156"/>
      <c r="KMT561" s="156"/>
      <c r="KMU561" s="156"/>
      <c r="KMV561" s="156"/>
      <c r="KMW561" s="156"/>
      <c r="KMX561" s="156"/>
      <c r="KMY561" s="156"/>
      <c r="KMZ561" s="156"/>
      <c r="KNA561" s="156"/>
      <c r="KNB561" s="156"/>
      <c r="KNC561" s="156"/>
      <c r="KND561" s="156"/>
      <c r="KNE561" s="156"/>
      <c r="KNF561" s="156"/>
      <c r="KNG561" s="156"/>
      <c r="KNH561" s="156"/>
      <c r="KNI561" s="156"/>
      <c r="KNJ561" s="156"/>
      <c r="KNK561" s="156"/>
      <c r="KNL561" s="156"/>
      <c r="KNM561" s="156"/>
      <c r="KNN561" s="156"/>
      <c r="KNO561" s="156"/>
      <c r="KNP561" s="156"/>
      <c r="KNQ561" s="156"/>
      <c r="KNR561" s="156"/>
      <c r="KNS561" s="156"/>
      <c r="KNT561" s="156"/>
      <c r="KNU561" s="156"/>
      <c r="KNV561" s="156"/>
      <c r="KNW561" s="156"/>
      <c r="KNX561" s="156"/>
      <c r="KNY561" s="156"/>
      <c r="KNZ561" s="156"/>
      <c r="KOA561" s="156"/>
      <c r="KOB561" s="156"/>
      <c r="KOC561" s="156"/>
      <c r="KOD561" s="156"/>
      <c r="KOE561" s="156"/>
      <c r="KOF561" s="156"/>
      <c r="KOG561" s="156"/>
      <c r="KOH561" s="156"/>
      <c r="KOI561" s="156"/>
      <c r="KOJ561" s="156"/>
      <c r="KOK561" s="156"/>
      <c r="KOL561" s="156"/>
      <c r="KOM561" s="156"/>
      <c r="KON561" s="156"/>
      <c r="KOO561" s="156"/>
      <c r="KOP561" s="156"/>
      <c r="KOQ561" s="156"/>
      <c r="KOR561" s="156"/>
      <c r="KOS561" s="156"/>
      <c r="KOT561" s="156"/>
      <c r="KOU561" s="156"/>
      <c r="KOV561" s="156"/>
      <c r="KOW561" s="156"/>
      <c r="KOX561" s="156"/>
      <c r="KOY561" s="156"/>
      <c r="KOZ561" s="156"/>
      <c r="KPA561" s="156"/>
      <c r="KPB561" s="156"/>
      <c r="KPC561" s="156"/>
      <c r="KPD561" s="156"/>
      <c r="KPE561" s="156"/>
      <c r="KPF561" s="156"/>
      <c r="KPG561" s="156"/>
      <c r="KPH561" s="156"/>
      <c r="KPI561" s="156"/>
      <c r="KPJ561" s="156"/>
      <c r="KPK561" s="156"/>
      <c r="KPL561" s="156"/>
      <c r="KPM561" s="156"/>
      <c r="KPN561" s="156"/>
      <c r="KPO561" s="156"/>
      <c r="KPP561" s="156"/>
      <c r="KPQ561" s="156"/>
      <c r="KPR561" s="156"/>
      <c r="KPS561" s="156"/>
      <c r="KPT561" s="156"/>
      <c r="KPU561" s="156"/>
      <c r="KPV561" s="156"/>
      <c r="KPW561" s="156"/>
      <c r="KPX561" s="156"/>
      <c r="KPY561" s="156"/>
      <c r="KPZ561" s="156"/>
      <c r="KQA561" s="156"/>
      <c r="KQB561" s="156"/>
      <c r="KQC561" s="156"/>
      <c r="KQD561" s="156"/>
      <c r="KQE561" s="156"/>
      <c r="KQF561" s="156"/>
      <c r="KQG561" s="156"/>
      <c r="KQH561" s="156"/>
      <c r="KQI561" s="156"/>
      <c r="KQJ561" s="156"/>
      <c r="KQK561" s="156"/>
      <c r="KQL561" s="156"/>
      <c r="KQM561" s="156"/>
      <c r="KQN561" s="156"/>
      <c r="KQO561" s="156"/>
      <c r="KQP561" s="156"/>
      <c r="KQQ561" s="156"/>
      <c r="KQR561" s="156"/>
      <c r="KQS561" s="156"/>
      <c r="KQT561" s="156"/>
      <c r="KQU561" s="156"/>
      <c r="KQV561" s="156"/>
      <c r="KQW561" s="156"/>
      <c r="KQX561" s="156"/>
      <c r="KQY561" s="156"/>
      <c r="KQZ561" s="156"/>
      <c r="KRA561" s="156"/>
      <c r="KRB561" s="156"/>
      <c r="KRC561" s="156"/>
      <c r="KRD561" s="156"/>
      <c r="KRE561" s="156"/>
      <c r="KRF561" s="156"/>
      <c r="KRG561" s="156"/>
      <c r="KRH561" s="156"/>
      <c r="KRI561" s="156"/>
      <c r="KRJ561" s="156"/>
      <c r="KRK561" s="156"/>
      <c r="KRL561" s="156"/>
      <c r="KRM561" s="156"/>
      <c r="KRN561" s="156"/>
      <c r="KRO561" s="156"/>
      <c r="KRP561" s="156"/>
      <c r="KRQ561" s="156"/>
      <c r="KRR561" s="156"/>
      <c r="KRS561" s="156"/>
      <c r="KRT561" s="156"/>
      <c r="KRU561" s="156"/>
      <c r="KRV561" s="156"/>
      <c r="KRW561" s="156"/>
      <c r="KRX561" s="156"/>
      <c r="KRY561" s="156"/>
      <c r="KRZ561" s="156"/>
      <c r="KSA561" s="156"/>
      <c r="KSB561" s="156"/>
      <c r="KSC561" s="156"/>
      <c r="KSD561" s="156"/>
      <c r="KSE561" s="156"/>
      <c r="KSF561" s="156"/>
      <c r="KSG561" s="156"/>
      <c r="KSH561" s="156"/>
      <c r="KSI561" s="156"/>
      <c r="KSJ561" s="156"/>
      <c r="KSK561" s="156"/>
      <c r="KSL561" s="156"/>
      <c r="KSM561" s="156"/>
      <c r="KSN561" s="156"/>
      <c r="KSO561" s="156"/>
      <c r="KSP561" s="156"/>
      <c r="KSQ561" s="156"/>
      <c r="KSR561" s="156"/>
      <c r="KSS561" s="156"/>
      <c r="KST561" s="156"/>
      <c r="KSU561" s="156"/>
      <c r="KSV561" s="156"/>
      <c r="KSW561" s="156"/>
      <c r="KSX561" s="156"/>
      <c r="KSY561" s="156"/>
      <c r="KSZ561" s="156"/>
      <c r="KTA561" s="156"/>
      <c r="KTB561" s="156"/>
      <c r="KTC561" s="156"/>
      <c r="KTD561" s="156"/>
      <c r="KTE561" s="156"/>
      <c r="KTF561" s="156"/>
      <c r="KTG561" s="156"/>
      <c r="KTH561" s="156"/>
      <c r="KTI561" s="156"/>
      <c r="KTJ561" s="156"/>
      <c r="KTK561" s="156"/>
      <c r="KTL561" s="156"/>
      <c r="KTM561" s="156"/>
      <c r="KTN561" s="156"/>
      <c r="KTO561" s="156"/>
      <c r="KTP561" s="156"/>
      <c r="KTQ561" s="156"/>
      <c r="KTR561" s="156"/>
      <c r="KTS561" s="156"/>
      <c r="KTT561" s="156"/>
      <c r="KTU561" s="156"/>
      <c r="KTV561" s="156"/>
      <c r="KTW561" s="156"/>
      <c r="KTX561" s="156"/>
      <c r="KTY561" s="156"/>
      <c r="KTZ561" s="156"/>
      <c r="KUA561" s="156"/>
      <c r="KUB561" s="156"/>
      <c r="KUC561" s="156"/>
      <c r="KUD561" s="156"/>
      <c r="KUE561" s="156"/>
      <c r="KUF561" s="156"/>
      <c r="KUG561" s="156"/>
      <c r="KUH561" s="156"/>
      <c r="KUI561" s="156"/>
      <c r="KUJ561" s="156"/>
      <c r="KUK561" s="156"/>
      <c r="KUL561" s="156"/>
      <c r="KUM561" s="156"/>
      <c r="KUN561" s="156"/>
      <c r="KUO561" s="156"/>
      <c r="KUP561" s="156"/>
      <c r="KUQ561" s="156"/>
      <c r="KUR561" s="156"/>
      <c r="KUS561" s="156"/>
      <c r="KUT561" s="156"/>
      <c r="KUU561" s="156"/>
      <c r="KUV561" s="156"/>
      <c r="KUW561" s="156"/>
      <c r="KUX561" s="156"/>
      <c r="KUY561" s="156"/>
      <c r="KUZ561" s="156"/>
      <c r="KVA561" s="156"/>
      <c r="KVB561" s="156"/>
      <c r="KVC561" s="156"/>
      <c r="KVD561" s="156"/>
      <c r="KVE561" s="156"/>
      <c r="KVF561" s="156"/>
      <c r="KVG561" s="156"/>
      <c r="KVH561" s="156"/>
      <c r="KVI561" s="156"/>
      <c r="KVJ561" s="156"/>
      <c r="KVK561" s="156"/>
      <c r="KVL561" s="156"/>
      <c r="KVM561" s="156"/>
      <c r="KVN561" s="156"/>
      <c r="KVO561" s="156"/>
      <c r="KVP561" s="156"/>
      <c r="KVQ561" s="156"/>
      <c r="KVR561" s="156"/>
      <c r="KVS561" s="156"/>
      <c r="KVT561" s="156"/>
      <c r="KVU561" s="156"/>
      <c r="KVV561" s="156"/>
      <c r="KVW561" s="156"/>
      <c r="KVX561" s="156"/>
      <c r="KVY561" s="156"/>
      <c r="KVZ561" s="156"/>
      <c r="KWA561" s="156"/>
      <c r="KWB561" s="156"/>
      <c r="KWC561" s="156"/>
      <c r="KWD561" s="156"/>
      <c r="KWE561" s="156"/>
      <c r="KWF561" s="156"/>
      <c r="KWG561" s="156"/>
      <c r="KWH561" s="156"/>
      <c r="KWI561" s="156"/>
      <c r="KWJ561" s="156"/>
      <c r="KWK561" s="156"/>
      <c r="KWL561" s="156"/>
      <c r="KWM561" s="156"/>
      <c r="KWN561" s="156"/>
      <c r="KWO561" s="156"/>
      <c r="KWP561" s="156"/>
      <c r="KWQ561" s="156"/>
      <c r="KWR561" s="156"/>
      <c r="KWS561" s="156"/>
      <c r="KWT561" s="156"/>
      <c r="KWU561" s="156"/>
      <c r="KWV561" s="156"/>
      <c r="KWW561" s="156"/>
      <c r="KWX561" s="156"/>
      <c r="KWY561" s="156"/>
      <c r="KWZ561" s="156"/>
      <c r="KXA561" s="156"/>
      <c r="KXB561" s="156"/>
      <c r="KXC561" s="156"/>
      <c r="KXD561" s="156"/>
      <c r="KXE561" s="156"/>
      <c r="KXF561" s="156"/>
      <c r="KXG561" s="156"/>
      <c r="KXH561" s="156"/>
      <c r="KXI561" s="156"/>
      <c r="KXJ561" s="156"/>
      <c r="KXK561" s="156"/>
      <c r="KXL561" s="156"/>
      <c r="KXM561" s="156"/>
      <c r="KXN561" s="156"/>
      <c r="KXO561" s="156"/>
      <c r="KXP561" s="156"/>
      <c r="KXQ561" s="156"/>
      <c r="KXR561" s="156"/>
      <c r="KXS561" s="156"/>
      <c r="KXT561" s="156"/>
      <c r="KXU561" s="156"/>
      <c r="KXV561" s="156"/>
      <c r="KXW561" s="156"/>
      <c r="KXX561" s="156"/>
      <c r="KXY561" s="156"/>
      <c r="KXZ561" s="156"/>
      <c r="KYA561" s="156"/>
      <c r="KYB561" s="156"/>
      <c r="KYC561" s="156"/>
      <c r="KYD561" s="156"/>
      <c r="KYE561" s="156"/>
      <c r="KYF561" s="156"/>
      <c r="KYG561" s="156"/>
      <c r="KYH561" s="156"/>
      <c r="KYI561" s="156"/>
      <c r="KYJ561" s="156"/>
      <c r="KYK561" s="156"/>
      <c r="KYL561" s="156"/>
      <c r="KYM561" s="156"/>
      <c r="KYN561" s="156"/>
      <c r="KYO561" s="156"/>
      <c r="KYP561" s="156"/>
      <c r="KYQ561" s="156"/>
      <c r="KYR561" s="156"/>
      <c r="KYS561" s="156"/>
      <c r="KYT561" s="156"/>
      <c r="KYU561" s="156"/>
      <c r="KYV561" s="156"/>
      <c r="KYW561" s="156"/>
      <c r="KYX561" s="156"/>
      <c r="KYY561" s="156"/>
      <c r="KYZ561" s="156"/>
      <c r="KZA561" s="156"/>
      <c r="KZB561" s="156"/>
      <c r="KZC561" s="156"/>
      <c r="KZD561" s="156"/>
      <c r="KZE561" s="156"/>
      <c r="KZF561" s="156"/>
      <c r="KZG561" s="156"/>
      <c r="KZH561" s="156"/>
      <c r="KZI561" s="156"/>
      <c r="KZJ561" s="156"/>
      <c r="KZK561" s="156"/>
      <c r="KZL561" s="156"/>
      <c r="KZM561" s="156"/>
      <c r="KZN561" s="156"/>
      <c r="KZO561" s="156"/>
      <c r="KZP561" s="156"/>
      <c r="KZQ561" s="156"/>
      <c r="KZR561" s="156"/>
      <c r="KZS561" s="156"/>
      <c r="KZT561" s="156"/>
      <c r="KZU561" s="156"/>
      <c r="KZV561" s="156"/>
      <c r="KZW561" s="156"/>
      <c r="KZX561" s="156"/>
      <c r="KZY561" s="156"/>
      <c r="KZZ561" s="156"/>
      <c r="LAA561" s="156"/>
      <c r="LAB561" s="156"/>
      <c r="LAC561" s="156"/>
      <c r="LAD561" s="156"/>
      <c r="LAE561" s="156"/>
      <c r="LAF561" s="156"/>
      <c r="LAG561" s="156"/>
      <c r="LAH561" s="156"/>
      <c r="LAI561" s="156"/>
      <c r="LAJ561" s="156"/>
      <c r="LAK561" s="156"/>
      <c r="LAL561" s="156"/>
      <c r="LAM561" s="156"/>
      <c r="LAN561" s="156"/>
      <c r="LAO561" s="156"/>
      <c r="LAP561" s="156"/>
      <c r="LAQ561" s="156"/>
      <c r="LAR561" s="156"/>
      <c r="LAS561" s="156"/>
      <c r="LAT561" s="156"/>
      <c r="LAU561" s="156"/>
      <c r="LAV561" s="156"/>
      <c r="LAW561" s="156"/>
      <c r="LAX561" s="156"/>
      <c r="LAY561" s="156"/>
      <c r="LAZ561" s="156"/>
      <c r="LBA561" s="156"/>
      <c r="LBB561" s="156"/>
      <c r="LBC561" s="156"/>
      <c r="LBD561" s="156"/>
      <c r="LBE561" s="156"/>
      <c r="LBF561" s="156"/>
      <c r="LBG561" s="156"/>
      <c r="LBH561" s="156"/>
      <c r="LBI561" s="156"/>
      <c r="LBJ561" s="156"/>
      <c r="LBK561" s="156"/>
      <c r="LBL561" s="156"/>
      <c r="LBM561" s="156"/>
      <c r="LBN561" s="156"/>
      <c r="LBO561" s="156"/>
      <c r="LBP561" s="156"/>
      <c r="LBQ561" s="156"/>
      <c r="LBR561" s="156"/>
      <c r="LBS561" s="156"/>
      <c r="LBT561" s="156"/>
      <c r="LBU561" s="156"/>
      <c r="LBV561" s="156"/>
      <c r="LBW561" s="156"/>
      <c r="LBX561" s="156"/>
      <c r="LBY561" s="156"/>
      <c r="LBZ561" s="156"/>
      <c r="LCA561" s="156"/>
      <c r="LCB561" s="156"/>
      <c r="LCC561" s="156"/>
      <c r="LCD561" s="156"/>
      <c r="LCE561" s="156"/>
      <c r="LCF561" s="156"/>
      <c r="LCG561" s="156"/>
      <c r="LCH561" s="156"/>
      <c r="LCI561" s="156"/>
      <c r="LCJ561" s="156"/>
      <c r="LCK561" s="156"/>
      <c r="LCL561" s="156"/>
      <c r="LCM561" s="156"/>
      <c r="LCN561" s="156"/>
      <c r="LCO561" s="156"/>
      <c r="LCP561" s="156"/>
      <c r="LCQ561" s="156"/>
      <c r="LCR561" s="156"/>
      <c r="LCS561" s="156"/>
      <c r="LCT561" s="156"/>
      <c r="LCU561" s="156"/>
      <c r="LCV561" s="156"/>
      <c r="LCW561" s="156"/>
      <c r="LCX561" s="156"/>
      <c r="LCY561" s="156"/>
      <c r="LCZ561" s="156"/>
      <c r="LDA561" s="156"/>
      <c r="LDB561" s="156"/>
      <c r="LDC561" s="156"/>
      <c r="LDD561" s="156"/>
      <c r="LDE561" s="156"/>
      <c r="LDF561" s="156"/>
      <c r="LDG561" s="156"/>
      <c r="LDH561" s="156"/>
      <c r="LDI561" s="156"/>
      <c r="LDJ561" s="156"/>
      <c r="LDK561" s="156"/>
      <c r="LDL561" s="156"/>
      <c r="LDM561" s="156"/>
      <c r="LDN561" s="156"/>
      <c r="LDO561" s="156"/>
      <c r="LDP561" s="156"/>
      <c r="LDQ561" s="156"/>
      <c r="LDR561" s="156"/>
      <c r="LDS561" s="156"/>
      <c r="LDT561" s="156"/>
      <c r="LDU561" s="156"/>
      <c r="LDV561" s="156"/>
      <c r="LDW561" s="156"/>
      <c r="LDX561" s="156"/>
      <c r="LDY561" s="156"/>
      <c r="LDZ561" s="156"/>
      <c r="LEA561" s="156"/>
      <c r="LEB561" s="156"/>
      <c r="LEC561" s="156"/>
      <c r="LED561" s="156"/>
      <c r="LEE561" s="156"/>
      <c r="LEF561" s="156"/>
      <c r="LEG561" s="156"/>
      <c r="LEH561" s="156"/>
      <c r="LEI561" s="156"/>
      <c r="LEJ561" s="156"/>
      <c r="LEK561" s="156"/>
      <c r="LEL561" s="156"/>
      <c r="LEM561" s="156"/>
      <c r="LEN561" s="156"/>
      <c r="LEO561" s="156"/>
      <c r="LEP561" s="156"/>
      <c r="LEQ561" s="156"/>
      <c r="LER561" s="156"/>
      <c r="LES561" s="156"/>
      <c r="LET561" s="156"/>
      <c r="LEU561" s="156"/>
      <c r="LEV561" s="156"/>
      <c r="LEW561" s="156"/>
      <c r="LEX561" s="156"/>
      <c r="LEY561" s="156"/>
      <c r="LEZ561" s="156"/>
      <c r="LFA561" s="156"/>
      <c r="LFB561" s="156"/>
      <c r="LFC561" s="156"/>
      <c r="LFD561" s="156"/>
      <c r="LFE561" s="156"/>
      <c r="LFF561" s="156"/>
      <c r="LFG561" s="156"/>
      <c r="LFH561" s="156"/>
      <c r="LFI561" s="156"/>
      <c r="LFJ561" s="156"/>
      <c r="LFK561" s="156"/>
      <c r="LFL561" s="156"/>
      <c r="LFM561" s="156"/>
      <c r="LFN561" s="156"/>
      <c r="LFO561" s="156"/>
      <c r="LFP561" s="156"/>
      <c r="LFQ561" s="156"/>
      <c r="LFR561" s="156"/>
      <c r="LFS561" s="156"/>
      <c r="LFT561" s="156"/>
      <c r="LFU561" s="156"/>
      <c r="LFV561" s="156"/>
      <c r="LFW561" s="156"/>
      <c r="LFX561" s="156"/>
      <c r="LFY561" s="156"/>
      <c r="LFZ561" s="156"/>
      <c r="LGA561" s="156"/>
      <c r="LGB561" s="156"/>
      <c r="LGC561" s="156"/>
      <c r="LGD561" s="156"/>
      <c r="LGE561" s="156"/>
      <c r="LGF561" s="156"/>
      <c r="LGG561" s="156"/>
      <c r="LGH561" s="156"/>
      <c r="LGI561" s="156"/>
      <c r="LGJ561" s="156"/>
      <c r="LGK561" s="156"/>
      <c r="LGL561" s="156"/>
      <c r="LGM561" s="156"/>
      <c r="LGN561" s="156"/>
      <c r="LGO561" s="156"/>
      <c r="LGP561" s="156"/>
      <c r="LGQ561" s="156"/>
      <c r="LGR561" s="156"/>
      <c r="LGS561" s="156"/>
      <c r="LGT561" s="156"/>
      <c r="LGU561" s="156"/>
      <c r="LGV561" s="156"/>
      <c r="LGW561" s="156"/>
      <c r="LGX561" s="156"/>
      <c r="LGY561" s="156"/>
      <c r="LGZ561" s="156"/>
      <c r="LHA561" s="156"/>
      <c r="LHB561" s="156"/>
      <c r="LHC561" s="156"/>
      <c r="LHD561" s="156"/>
      <c r="LHE561" s="156"/>
      <c r="LHF561" s="156"/>
      <c r="LHG561" s="156"/>
      <c r="LHH561" s="156"/>
      <c r="LHI561" s="156"/>
      <c r="LHJ561" s="156"/>
      <c r="LHK561" s="156"/>
      <c r="LHL561" s="156"/>
      <c r="LHM561" s="156"/>
      <c r="LHN561" s="156"/>
      <c r="LHO561" s="156"/>
      <c r="LHP561" s="156"/>
      <c r="LHQ561" s="156"/>
      <c r="LHR561" s="156"/>
      <c r="LHS561" s="156"/>
      <c r="LHT561" s="156"/>
      <c r="LHU561" s="156"/>
      <c r="LHV561" s="156"/>
      <c r="LHW561" s="156"/>
      <c r="LHX561" s="156"/>
      <c r="LHY561" s="156"/>
      <c r="LHZ561" s="156"/>
      <c r="LIA561" s="156"/>
      <c r="LIB561" s="156"/>
      <c r="LIC561" s="156"/>
      <c r="LID561" s="156"/>
      <c r="LIE561" s="156"/>
      <c r="LIF561" s="156"/>
      <c r="LIG561" s="156"/>
      <c r="LIH561" s="156"/>
      <c r="LII561" s="156"/>
      <c r="LIJ561" s="156"/>
      <c r="LIK561" s="156"/>
      <c r="LIL561" s="156"/>
      <c r="LIM561" s="156"/>
      <c r="LIN561" s="156"/>
      <c r="LIO561" s="156"/>
      <c r="LIP561" s="156"/>
      <c r="LIQ561" s="156"/>
      <c r="LIR561" s="156"/>
      <c r="LIS561" s="156"/>
      <c r="LIT561" s="156"/>
      <c r="LIU561" s="156"/>
      <c r="LIV561" s="156"/>
      <c r="LIW561" s="156"/>
      <c r="LIX561" s="156"/>
      <c r="LIY561" s="156"/>
      <c r="LIZ561" s="156"/>
      <c r="LJA561" s="156"/>
      <c r="LJB561" s="156"/>
      <c r="LJC561" s="156"/>
      <c r="LJD561" s="156"/>
      <c r="LJE561" s="156"/>
      <c r="LJF561" s="156"/>
      <c r="LJG561" s="156"/>
      <c r="LJH561" s="156"/>
      <c r="LJI561" s="156"/>
      <c r="LJJ561" s="156"/>
      <c r="LJK561" s="156"/>
      <c r="LJL561" s="156"/>
      <c r="LJM561" s="156"/>
      <c r="LJN561" s="156"/>
      <c r="LJO561" s="156"/>
      <c r="LJP561" s="156"/>
      <c r="LJQ561" s="156"/>
      <c r="LJR561" s="156"/>
      <c r="LJS561" s="156"/>
      <c r="LJT561" s="156"/>
      <c r="LJU561" s="156"/>
      <c r="LJV561" s="156"/>
      <c r="LJW561" s="156"/>
      <c r="LJX561" s="156"/>
      <c r="LJY561" s="156"/>
      <c r="LJZ561" s="156"/>
      <c r="LKA561" s="156"/>
      <c r="LKB561" s="156"/>
      <c r="LKC561" s="156"/>
      <c r="LKD561" s="156"/>
      <c r="LKE561" s="156"/>
      <c r="LKF561" s="156"/>
      <c r="LKG561" s="156"/>
      <c r="LKH561" s="156"/>
      <c r="LKI561" s="156"/>
      <c r="LKJ561" s="156"/>
      <c r="LKK561" s="156"/>
      <c r="LKL561" s="156"/>
      <c r="LKM561" s="156"/>
      <c r="LKN561" s="156"/>
      <c r="LKO561" s="156"/>
      <c r="LKP561" s="156"/>
      <c r="LKQ561" s="156"/>
      <c r="LKR561" s="156"/>
      <c r="LKS561" s="156"/>
      <c r="LKT561" s="156"/>
      <c r="LKU561" s="156"/>
      <c r="LKV561" s="156"/>
      <c r="LKW561" s="156"/>
      <c r="LKX561" s="156"/>
      <c r="LKY561" s="156"/>
      <c r="LKZ561" s="156"/>
      <c r="LLA561" s="156"/>
      <c r="LLB561" s="156"/>
      <c r="LLC561" s="156"/>
      <c r="LLD561" s="156"/>
      <c r="LLE561" s="156"/>
      <c r="LLF561" s="156"/>
      <c r="LLG561" s="156"/>
      <c r="LLH561" s="156"/>
      <c r="LLI561" s="156"/>
      <c r="LLJ561" s="156"/>
      <c r="LLK561" s="156"/>
      <c r="LLL561" s="156"/>
      <c r="LLM561" s="156"/>
      <c r="LLN561" s="156"/>
      <c r="LLO561" s="156"/>
      <c r="LLP561" s="156"/>
      <c r="LLQ561" s="156"/>
      <c r="LLR561" s="156"/>
      <c r="LLS561" s="156"/>
      <c r="LLT561" s="156"/>
      <c r="LLU561" s="156"/>
      <c r="LLV561" s="156"/>
      <c r="LLW561" s="156"/>
      <c r="LLX561" s="156"/>
      <c r="LLY561" s="156"/>
      <c r="LLZ561" s="156"/>
      <c r="LMA561" s="156"/>
      <c r="LMB561" s="156"/>
      <c r="LMC561" s="156"/>
      <c r="LMD561" s="156"/>
      <c r="LME561" s="156"/>
      <c r="LMF561" s="156"/>
      <c r="LMG561" s="156"/>
      <c r="LMH561" s="156"/>
      <c r="LMI561" s="156"/>
      <c r="LMJ561" s="156"/>
      <c r="LMK561" s="156"/>
      <c r="LML561" s="156"/>
      <c r="LMM561" s="156"/>
      <c r="LMN561" s="156"/>
      <c r="LMO561" s="156"/>
      <c r="LMP561" s="156"/>
      <c r="LMQ561" s="156"/>
      <c r="LMR561" s="156"/>
      <c r="LMS561" s="156"/>
      <c r="LMT561" s="156"/>
      <c r="LMU561" s="156"/>
      <c r="LMV561" s="156"/>
      <c r="LMW561" s="156"/>
      <c r="LMX561" s="156"/>
      <c r="LMY561" s="156"/>
      <c r="LMZ561" s="156"/>
      <c r="LNA561" s="156"/>
      <c r="LNB561" s="156"/>
      <c r="LNC561" s="156"/>
      <c r="LND561" s="156"/>
      <c r="LNE561" s="156"/>
      <c r="LNF561" s="156"/>
      <c r="LNG561" s="156"/>
      <c r="LNH561" s="156"/>
      <c r="LNI561" s="156"/>
      <c r="LNJ561" s="156"/>
      <c r="LNK561" s="156"/>
      <c r="LNL561" s="156"/>
      <c r="LNM561" s="156"/>
      <c r="LNN561" s="156"/>
      <c r="LNO561" s="156"/>
      <c r="LNP561" s="156"/>
      <c r="LNQ561" s="156"/>
      <c r="LNR561" s="156"/>
      <c r="LNS561" s="156"/>
      <c r="LNT561" s="156"/>
      <c r="LNU561" s="156"/>
      <c r="LNV561" s="156"/>
      <c r="LNW561" s="156"/>
      <c r="LNX561" s="156"/>
      <c r="LNY561" s="156"/>
      <c r="LNZ561" s="156"/>
      <c r="LOA561" s="156"/>
      <c r="LOB561" s="156"/>
      <c r="LOC561" s="156"/>
      <c r="LOD561" s="156"/>
      <c r="LOE561" s="156"/>
      <c r="LOF561" s="156"/>
      <c r="LOG561" s="156"/>
      <c r="LOH561" s="156"/>
      <c r="LOI561" s="156"/>
      <c r="LOJ561" s="156"/>
      <c r="LOK561" s="156"/>
      <c r="LOL561" s="156"/>
      <c r="LOM561" s="156"/>
      <c r="LON561" s="156"/>
      <c r="LOO561" s="156"/>
      <c r="LOP561" s="156"/>
      <c r="LOQ561" s="156"/>
      <c r="LOR561" s="156"/>
      <c r="LOS561" s="156"/>
      <c r="LOT561" s="156"/>
      <c r="LOU561" s="156"/>
      <c r="LOV561" s="156"/>
      <c r="LOW561" s="156"/>
      <c r="LOX561" s="156"/>
      <c r="LOY561" s="156"/>
      <c r="LOZ561" s="156"/>
      <c r="LPA561" s="156"/>
      <c r="LPB561" s="156"/>
      <c r="LPC561" s="156"/>
      <c r="LPD561" s="156"/>
      <c r="LPE561" s="156"/>
      <c r="LPF561" s="156"/>
      <c r="LPG561" s="156"/>
      <c r="LPH561" s="156"/>
      <c r="LPI561" s="156"/>
      <c r="LPJ561" s="156"/>
      <c r="LPK561" s="156"/>
      <c r="LPL561" s="156"/>
      <c r="LPM561" s="156"/>
      <c r="LPN561" s="156"/>
      <c r="LPO561" s="156"/>
      <c r="LPP561" s="156"/>
      <c r="LPQ561" s="156"/>
      <c r="LPR561" s="156"/>
      <c r="LPS561" s="156"/>
      <c r="LPT561" s="156"/>
      <c r="LPU561" s="156"/>
      <c r="LPV561" s="156"/>
      <c r="LPW561" s="156"/>
      <c r="LPX561" s="156"/>
      <c r="LPY561" s="156"/>
      <c r="LPZ561" s="156"/>
      <c r="LQA561" s="156"/>
      <c r="LQB561" s="156"/>
      <c r="LQC561" s="156"/>
      <c r="LQD561" s="156"/>
      <c r="LQE561" s="156"/>
      <c r="LQF561" s="156"/>
      <c r="LQG561" s="156"/>
      <c r="LQH561" s="156"/>
      <c r="LQI561" s="156"/>
      <c r="LQJ561" s="156"/>
      <c r="LQK561" s="156"/>
      <c r="LQL561" s="156"/>
      <c r="LQM561" s="156"/>
      <c r="LQN561" s="156"/>
      <c r="LQO561" s="156"/>
      <c r="LQP561" s="156"/>
      <c r="LQQ561" s="156"/>
      <c r="LQR561" s="156"/>
      <c r="LQS561" s="156"/>
      <c r="LQT561" s="156"/>
      <c r="LQU561" s="156"/>
      <c r="LQV561" s="156"/>
      <c r="LQW561" s="156"/>
      <c r="LQX561" s="156"/>
      <c r="LQY561" s="156"/>
      <c r="LQZ561" s="156"/>
      <c r="LRA561" s="156"/>
      <c r="LRB561" s="156"/>
      <c r="LRC561" s="156"/>
      <c r="LRD561" s="156"/>
      <c r="LRE561" s="156"/>
      <c r="LRF561" s="156"/>
      <c r="LRG561" s="156"/>
      <c r="LRH561" s="156"/>
      <c r="LRI561" s="156"/>
      <c r="LRJ561" s="156"/>
      <c r="LRK561" s="156"/>
      <c r="LRL561" s="156"/>
      <c r="LRM561" s="156"/>
      <c r="LRN561" s="156"/>
      <c r="LRO561" s="156"/>
      <c r="LRP561" s="156"/>
      <c r="LRQ561" s="156"/>
      <c r="LRR561" s="156"/>
      <c r="LRS561" s="156"/>
      <c r="LRT561" s="156"/>
      <c r="LRU561" s="156"/>
      <c r="LRV561" s="156"/>
      <c r="LRW561" s="156"/>
      <c r="LRX561" s="156"/>
      <c r="LRY561" s="156"/>
      <c r="LRZ561" s="156"/>
      <c r="LSA561" s="156"/>
      <c r="LSB561" s="156"/>
      <c r="LSC561" s="156"/>
      <c r="LSD561" s="156"/>
      <c r="LSE561" s="156"/>
      <c r="LSF561" s="156"/>
      <c r="LSG561" s="156"/>
      <c r="LSH561" s="156"/>
      <c r="LSI561" s="156"/>
      <c r="LSJ561" s="156"/>
      <c r="LSK561" s="156"/>
      <c r="LSL561" s="156"/>
      <c r="LSM561" s="156"/>
      <c r="LSN561" s="156"/>
      <c r="LSO561" s="156"/>
      <c r="LSP561" s="156"/>
      <c r="LSQ561" s="156"/>
      <c r="LSR561" s="156"/>
      <c r="LSS561" s="156"/>
      <c r="LST561" s="156"/>
      <c r="LSU561" s="156"/>
      <c r="LSV561" s="156"/>
      <c r="LSW561" s="156"/>
      <c r="LSX561" s="156"/>
      <c r="LSY561" s="156"/>
      <c r="LSZ561" s="156"/>
      <c r="LTA561" s="156"/>
      <c r="LTB561" s="156"/>
      <c r="LTC561" s="156"/>
      <c r="LTD561" s="156"/>
      <c r="LTE561" s="156"/>
      <c r="LTF561" s="156"/>
      <c r="LTG561" s="156"/>
      <c r="LTH561" s="156"/>
      <c r="LTI561" s="156"/>
      <c r="LTJ561" s="156"/>
      <c r="LTK561" s="156"/>
      <c r="LTL561" s="156"/>
      <c r="LTM561" s="156"/>
      <c r="LTN561" s="156"/>
      <c r="LTO561" s="156"/>
      <c r="LTP561" s="156"/>
      <c r="LTQ561" s="156"/>
      <c r="LTR561" s="156"/>
      <c r="LTS561" s="156"/>
      <c r="LTT561" s="156"/>
      <c r="LTU561" s="156"/>
      <c r="LTV561" s="156"/>
      <c r="LTW561" s="156"/>
      <c r="LTX561" s="156"/>
      <c r="LTY561" s="156"/>
      <c r="LTZ561" s="156"/>
      <c r="LUA561" s="156"/>
      <c r="LUB561" s="156"/>
      <c r="LUC561" s="156"/>
      <c r="LUD561" s="156"/>
      <c r="LUE561" s="156"/>
      <c r="LUF561" s="156"/>
      <c r="LUG561" s="156"/>
      <c r="LUH561" s="156"/>
      <c r="LUI561" s="156"/>
      <c r="LUJ561" s="156"/>
      <c r="LUK561" s="156"/>
      <c r="LUL561" s="156"/>
      <c r="LUM561" s="156"/>
      <c r="LUN561" s="156"/>
      <c r="LUO561" s="156"/>
      <c r="LUP561" s="156"/>
      <c r="LUQ561" s="156"/>
      <c r="LUR561" s="156"/>
      <c r="LUS561" s="156"/>
      <c r="LUT561" s="156"/>
      <c r="LUU561" s="156"/>
      <c r="LUV561" s="156"/>
      <c r="LUW561" s="156"/>
      <c r="LUX561" s="156"/>
      <c r="LUY561" s="156"/>
      <c r="LUZ561" s="156"/>
      <c r="LVA561" s="156"/>
      <c r="LVB561" s="156"/>
      <c r="LVC561" s="156"/>
      <c r="LVD561" s="156"/>
      <c r="LVE561" s="156"/>
      <c r="LVF561" s="156"/>
      <c r="LVG561" s="156"/>
      <c r="LVH561" s="156"/>
      <c r="LVI561" s="156"/>
      <c r="LVJ561" s="156"/>
      <c r="LVK561" s="156"/>
      <c r="LVL561" s="156"/>
      <c r="LVM561" s="156"/>
      <c r="LVN561" s="156"/>
      <c r="LVO561" s="156"/>
      <c r="LVP561" s="156"/>
      <c r="LVQ561" s="156"/>
      <c r="LVR561" s="156"/>
      <c r="LVS561" s="156"/>
      <c r="LVT561" s="156"/>
      <c r="LVU561" s="156"/>
      <c r="LVV561" s="156"/>
      <c r="LVW561" s="156"/>
      <c r="LVX561" s="156"/>
      <c r="LVY561" s="156"/>
      <c r="LVZ561" s="156"/>
      <c r="LWA561" s="156"/>
      <c r="LWB561" s="156"/>
      <c r="LWC561" s="156"/>
      <c r="LWD561" s="156"/>
      <c r="LWE561" s="156"/>
      <c r="LWF561" s="156"/>
      <c r="LWG561" s="156"/>
      <c r="LWH561" s="156"/>
      <c r="LWI561" s="156"/>
      <c r="LWJ561" s="156"/>
      <c r="LWK561" s="156"/>
      <c r="LWL561" s="156"/>
      <c r="LWM561" s="156"/>
      <c r="LWN561" s="156"/>
      <c r="LWO561" s="156"/>
      <c r="LWP561" s="156"/>
      <c r="LWQ561" s="156"/>
      <c r="LWR561" s="156"/>
      <c r="LWS561" s="156"/>
      <c r="LWT561" s="156"/>
      <c r="LWU561" s="156"/>
      <c r="LWV561" s="156"/>
      <c r="LWW561" s="156"/>
      <c r="LWX561" s="156"/>
      <c r="LWY561" s="156"/>
      <c r="LWZ561" s="156"/>
      <c r="LXA561" s="156"/>
      <c r="LXB561" s="156"/>
      <c r="LXC561" s="156"/>
      <c r="LXD561" s="156"/>
      <c r="LXE561" s="156"/>
      <c r="LXF561" s="156"/>
      <c r="LXG561" s="156"/>
      <c r="LXH561" s="156"/>
      <c r="LXI561" s="156"/>
      <c r="LXJ561" s="156"/>
      <c r="LXK561" s="156"/>
      <c r="LXL561" s="156"/>
      <c r="LXM561" s="156"/>
      <c r="LXN561" s="156"/>
      <c r="LXO561" s="156"/>
      <c r="LXP561" s="156"/>
      <c r="LXQ561" s="156"/>
      <c r="LXR561" s="156"/>
      <c r="LXS561" s="156"/>
      <c r="LXT561" s="156"/>
      <c r="LXU561" s="156"/>
      <c r="LXV561" s="156"/>
      <c r="LXW561" s="156"/>
      <c r="LXX561" s="156"/>
      <c r="LXY561" s="156"/>
      <c r="LXZ561" s="156"/>
      <c r="LYA561" s="156"/>
      <c r="LYB561" s="156"/>
      <c r="LYC561" s="156"/>
      <c r="LYD561" s="156"/>
      <c r="LYE561" s="156"/>
      <c r="LYF561" s="156"/>
      <c r="LYG561" s="156"/>
      <c r="LYH561" s="156"/>
      <c r="LYI561" s="156"/>
      <c r="LYJ561" s="156"/>
      <c r="LYK561" s="156"/>
      <c r="LYL561" s="156"/>
      <c r="LYM561" s="156"/>
      <c r="LYN561" s="156"/>
      <c r="LYO561" s="156"/>
      <c r="LYP561" s="156"/>
      <c r="LYQ561" s="156"/>
      <c r="LYR561" s="156"/>
      <c r="LYS561" s="156"/>
      <c r="LYT561" s="156"/>
      <c r="LYU561" s="156"/>
      <c r="LYV561" s="156"/>
      <c r="LYW561" s="156"/>
      <c r="LYX561" s="156"/>
      <c r="LYY561" s="156"/>
      <c r="LYZ561" s="156"/>
      <c r="LZA561" s="156"/>
      <c r="LZB561" s="156"/>
      <c r="LZC561" s="156"/>
      <c r="LZD561" s="156"/>
      <c r="LZE561" s="156"/>
      <c r="LZF561" s="156"/>
      <c r="LZG561" s="156"/>
      <c r="LZH561" s="156"/>
      <c r="LZI561" s="156"/>
      <c r="LZJ561" s="156"/>
      <c r="LZK561" s="156"/>
      <c r="LZL561" s="156"/>
      <c r="LZM561" s="156"/>
      <c r="LZN561" s="156"/>
      <c r="LZO561" s="156"/>
      <c r="LZP561" s="156"/>
      <c r="LZQ561" s="156"/>
      <c r="LZR561" s="156"/>
      <c r="LZS561" s="156"/>
      <c r="LZT561" s="156"/>
      <c r="LZU561" s="156"/>
      <c r="LZV561" s="156"/>
      <c r="LZW561" s="156"/>
      <c r="LZX561" s="156"/>
      <c r="LZY561" s="156"/>
      <c r="LZZ561" s="156"/>
      <c r="MAA561" s="156"/>
      <c r="MAB561" s="156"/>
      <c r="MAC561" s="156"/>
      <c r="MAD561" s="156"/>
      <c r="MAE561" s="156"/>
      <c r="MAF561" s="156"/>
      <c r="MAG561" s="156"/>
      <c r="MAH561" s="156"/>
      <c r="MAI561" s="156"/>
      <c r="MAJ561" s="156"/>
      <c r="MAK561" s="156"/>
      <c r="MAL561" s="156"/>
      <c r="MAM561" s="156"/>
      <c r="MAN561" s="156"/>
      <c r="MAO561" s="156"/>
      <c r="MAP561" s="156"/>
      <c r="MAQ561" s="156"/>
      <c r="MAR561" s="156"/>
      <c r="MAS561" s="156"/>
      <c r="MAT561" s="156"/>
      <c r="MAU561" s="156"/>
      <c r="MAV561" s="156"/>
      <c r="MAW561" s="156"/>
      <c r="MAX561" s="156"/>
      <c r="MAY561" s="156"/>
      <c r="MAZ561" s="156"/>
      <c r="MBA561" s="156"/>
      <c r="MBB561" s="156"/>
      <c r="MBC561" s="156"/>
      <c r="MBD561" s="156"/>
      <c r="MBE561" s="156"/>
      <c r="MBF561" s="156"/>
      <c r="MBG561" s="156"/>
      <c r="MBH561" s="156"/>
      <c r="MBI561" s="156"/>
      <c r="MBJ561" s="156"/>
      <c r="MBK561" s="156"/>
      <c r="MBL561" s="156"/>
      <c r="MBM561" s="156"/>
      <c r="MBN561" s="156"/>
      <c r="MBO561" s="156"/>
      <c r="MBP561" s="156"/>
      <c r="MBQ561" s="156"/>
      <c r="MBR561" s="156"/>
      <c r="MBS561" s="156"/>
      <c r="MBT561" s="156"/>
      <c r="MBU561" s="156"/>
      <c r="MBV561" s="156"/>
      <c r="MBW561" s="156"/>
      <c r="MBX561" s="156"/>
      <c r="MBY561" s="156"/>
      <c r="MBZ561" s="156"/>
      <c r="MCA561" s="156"/>
      <c r="MCB561" s="156"/>
      <c r="MCC561" s="156"/>
      <c r="MCD561" s="156"/>
      <c r="MCE561" s="156"/>
      <c r="MCF561" s="156"/>
      <c r="MCG561" s="156"/>
      <c r="MCH561" s="156"/>
      <c r="MCI561" s="156"/>
      <c r="MCJ561" s="156"/>
      <c r="MCK561" s="156"/>
      <c r="MCL561" s="156"/>
      <c r="MCM561" s="156"/>
      <c r="MCN561" s="156"/>
      <c r="MCO561" s="156"/>
      <c r="MCP561" s="156"/>
      <c r="MCQ561" s="156"/>
      <c r="MCR561" s="156"/>
      <c r="MCS561" s="156"/>
      <c r="MCT561" s="156"/>
      <c r="MCU561" s="156"/>
      <c r="MCV561" s="156"/>
      <c r="MCW561" s="156"/>
      <c r="MCX561" s="156"/>
      <c r="MCY561" s="156"/>
      <c r="MCZ561" s="156"/>
      <c r="MDA561" s="156"/>
      <c r="MDB561" s="156"/>
      <c r="MDC561" s="156"/>
      <c r="MDD561" s="156"/>
      <c r="MDE561" s="156"/>
      <c r="MDF561" s="156"/>
      <c r="MDG561" s="156"/>
      <c r="MDH561" s="156"/>
      <c r="MDI561" s="156"/>
      <c r="MDJ561" s="156"/>
      <c r="MDK561" s="156"/>
      <c r="MDL561" s="156"/>
      <c r="MDM561" s="156"/>
      <c r="MDN561" s="156"/>
      <c r="MDO561" s="156"/>
      <c r="MDP561" s="156"/>
      <c r="MDQ561" s="156"/>
      <c r="MDR561" s="156"/>
      <c r="MDS561" s="156"/>
      <c r="MDT561" s="156"/>
      <c r="MDU561" s="156"/>
      <c r="MDV561" s="156"/>
      <c r="MDW561" s="156"/>
      <c r="MDX561" s="156"/>
      <c r="MDY561" s="156"/>
      <c r="MDZ561" s="156"/>
      <c r="MEA561" s="156"/>
      <c r="MEB561" s="156"/>
      <c r="MEC561" s="156"/>
      <c r="MED561" s="156"/>
      <c r="MEE561" s="156"/>
      <c r="MEF561" s="156"/>
      <c r="MEG561" s="156"/>
      <c r="MEH561" s="156"/>
      <c r="MEI561" s="156"/>
      <c r="MEJ561" s="156"/>
      <c r="MEK561" s="156"/>
      <c r="MEL561" s="156"/>
      <c r="MEM561" s="156"/>
      <c r="MEN561" s="156"/>
      <c r="MEO561" s="156"/>
      <c r="MEP561" s="156"/>
      <c r="MEQ561" s="156"/>
      <c r="MER561" s="156"/>
      <c r="MES561" s="156"/>
      <c r="MET561" s="156"/>
      <c r="MEU561" s="156"/>
      <c r="MEV561" s="156"/>
      <c r="MEW561" s="156"/>
      <c r="MEX561" s="156"/>
      <c r="MEY561" s="156"/>
      <c r="MEZ561" s="156"/>
      <c r="MFA561" s="156"/>
      <c r="MFB561" s="156"/>
      <c r="MFC561" s="156"/>
      <c r="MFD561" s="156"/>
      <c r="MFE561" s="156"/>
      <c r="MFF561" s="156"/>
      <c r="MFG561" s="156"/>
      <c r="MFH561" s="156"/>
      <c r="MFI561" s="156"/>
      <c r="MFJ561" s="156"/>
      <c r="MFK561" s="156"/>
      <c r="MFL561" s="156"/>
      <c r="MFM561" s="156"/>
      <c r="MFN561" s="156"/>
      <c r="MFO561" s="156"/>
      <c r="MFP561" s="156"/>
      <c r="MFQ561" s="156"/>
      <c r="MFR561" s="156"/>
      <c r="MFS561" s="156"/>
      <c r="MFT561" s="156"/>
      <c r="MFU561" s="156"/>
      <c r="MFV561" s="156"/>
      <c r="MFW561" s="156"/>
      <c r="MFX561" s="156"/>
      <c r="MFY561" s="156"/>
      <c r="MFZ561" s="156"/>
      <c r="MGA561" s="156"/>
      <c r="MGB561" s="156"/>
      <c r="MGC561" s="156"/>
      <c r="MGD561" s="156"/>
      <c r="MGE561" s="156"/>
      <c r="MGF561" s="156"/>
      <c r="MGG561" s="156"/>
      <c r="MGH561" s="156"/>
      <c r="MGI561" s="156"/>
      <c r="MGJ561" s="156"/>
      <c r="MGK561" s="156"/>
      <c r="MGL561" s="156"/>
      <c r="MGM561" s="156"/>
      <c r="MGN561" s="156"/>
      <c r="MGO561" s="156"/>
      <c r="MGP561" s="156"/>
      <c r="MGQ561" s="156"/>
      <c r="MGR561" s="156"/>
      <c r="MGS561" s="156"/>
      <c r="MGT561" s="156"/>
      <c r="MGU561" s="156"/>
      <c r="MGV561" s="156"/>
      <c r="MGW561" s="156"/>
      <c r="MGX561" s="156"/>
      <c r="MGY561" s="156"/>
      <c r="MGZ561" s="156"/>
      <c r="MHA561" s="156"/>
      <c r="MHB561" s="156"/>
      <c r="MHC561" s="156"/>
      <c r="MHD561" s="156"/>
      <c r="MHE561" s="156"/>
      <c r="MHF561" s="156"/>
      <c r="MHG561" s="156"/>
      <c r="MHH561" s="156"/>
      <c r="MHI561" s="156"/>
      <c r="MHJ561" s="156"/>
      <c r="MHK561" s="156"/>
      <c r="MHL561" s="156"/>
      <c r="MHM561" s="156"/>
      <c r="MHN561" s="156"/>
      <c r="MHO561" s="156"/>
      <c r="MHP561" s="156"/>
      <c r="MHQ561" s="156"/>
      <c r="MHR561" s="156"/>
      <c r="MHS561" s="156"/>
      <c r="MHT561" s="156"/>
      <c r="MHU561" s="156"/>
      <c r="MHV561" s="156"/>
      <c r="MHW561" s="156"/>
      <c r="MHX561" s="156"/>
      <c r="MHY561" s="156"/>
      <c r="MHZ561" s="156"/>
      <c r="MIA561" s="156"/>
      <c r="MIB561" s="156"/>
      <c r="MIC561" s="156"/>
      <c r="MID561" s="156"/>
      <c r="MIE561" s="156"/>
      <c r="MIF561" s="156"/>
      <c r="MIG561" s="156"/>
      <c r="MIH561" s="156"/>
      <c r="MII561" s="156"/>
      <c r="MIJ561" s="156"/>
      <c r="MIK561" s="156"/>
      <c r="MIL561" s="156"/>
      <c r="MIM561" s="156"/>
      <c r="MIN561" s="156"/>
      <c r="MIO561" s="156"/>
      <c r="MIP561" s="156"/>
      <c r="MIQ561" s="156"/>
      <c r="MIR561" s="156"/>
      <c r="MIS561" s="156"/>
      <c r="MIT561" s="156"/>
      <c r="MIU561" s="156"/>
      <c r="MIV561" s="156"/>
      <c r="MIW561" s="156"/>
      <c r="MIX561" s="156"/>
      <c r="MIY561" s="156"/>
      <c r="MIZ561" s="156"/>
      <c r="MJA561" s="156"/>
      <c r="MJB561" s="156"/>
      <c r="MJC561" s="156"/>
      <c r="MJD561" s="156"/>
      <c r="MJE561" s="156"/>
      <c r="MJF561" s="156"/>
      <c r="MJG561" s="156"/>
      <c r="MJH561" s="156"/>
      <c r="MJI561" s="156"/>
      <c r="MJJ561" s="156"/>
      <c r="MJK561" s="156"/>
      <c r="MJL561" s="156"/>
      <c r="MJM561" s="156"/>
      <c r="MJN561" s="156"/>
      <c r="MJO561" s="156"/>
      <c r="MJP561" s="156"/>
      <c r="MJQ561" s="156"/>
      <c r="MJR561" s="156"/>
      <c r="MJS561" s="156"/>
      <c r="MJT561" s="156"/>
      <c r="MJU561" s="156"/>
      <c r="MJV561" s="156"/>
      <c r="MJW561" s="156"/>
      <c r="MJX561" s="156"/>
      <c r="MJY561" s="156"/>
      <c r="MJZ561" s="156"/>
      <c r="MKA561" s="156"/>
      <c r="MKB561" s="156"/>
      <c r="MKC561" s="156"/>
      <c r="MKD561" s="156"/>
      <c r="MKE561" s="156"/>
      <c r="MKF561" s="156"/>
      <c r="MKG561" s="156"/>
      <c r="MKH561" s="156"/>
      <c r="MKI561" s="156"/>
      <c r="MKJ561" s="156"/>
      <c r="MKK561" s="156"/>
      <c r="MKL561" s="156"/>
      <c r="MKM561" s="156"/>
      <c r="MKN561" s="156"/>
      <c r="MKO561" s="156"/>
      <c r="MKP561" s="156"/>
      <c r="MKQ561" s="156"/>
      <c r="MKR561" s="156"/>
      <c r="MKS561" s="156"/>
      <c r="MKT561" s="156"/>
      <c r="MKU561" s="156"/>
      <c r="MKV561" s="156"/>
      <c r="MKW561" s="156"/>
      <c r="MKX561" s="156"/>
      <c r="MKY561" s="156"/>
      <c r="MKZ561" s="156"/>
      <c r="MLA561" s="156"/>
      <c r="MLB561" s="156"/>
      <c r="MLC561" s="156"/>
      <c r="MLD561" s="156"/>
      <c r="MLE561" s="156"/>
      <c r="MLF561" s="156"/>
      <c r="MLG561" s="156"/>
      <c r="MLH561" s="156"/>
      <c r="MLI561" s="156"/>
      <c r="MLJ561" s="156"/>
      <c r="MLK561" s="156"/>
      <c r="MLL561" s="156"/>
      <c r="MLM561" s="156"/>
      <c r="MLN561" s="156"/>
      <c r="MLO561" s="156"/>
      <c r="MLP561" s="156"/>
      <c r="MLQ561" s="156"/>
      <c r="MLR561" s="156"/>
      <c r="MLS561" s="156"/>
      <c r="MLT561" s="156"/>
      <c r="MLU561" s="156"/>
      <c r="MLV561" s="156"/>
      <c r="MLW561" s="156"/>
      <c r="MLX561" s="156"/>
      <c r="MLY561" s="156"/>
      <c r="MLZ561" s="156"/>
      <c r="MMA561" s="156"/>
      <c r="MMB561" s="156"/>
      <c r="MMC561" s="156"/>
      <c r="MMD561" s="156"/>
      <c r="MME561" s="156"/>
      <c r="MMF561" s="156"/>
      <c r="MMG561" s="156"/>
      <c r="MMH561" s="156"/>
      <c r="MMI561" s="156"/>
      <c r="MMJ561" s="156"/>
      <c r="MMK561" s="156"/>
      <c r="MML561" s="156"/>
      <c r="MMM561" s="156"/>
      <c r="MMN561" s="156"/>
      <c r="MMO561" s="156"/>
      <c r="MMP561" s="156"/>
      <c r="MMQ561" s="156"/>
      <c r="MMR561" s="156"/>
      <c r="MMS561" s="156"/>
      <c r="MMT561" s="156"/>
      <c r="MMU561" s="156"/>
      <c r="MMV561" s="156"/>
      <c r="MMW561" s="156"/>
      <c r="MMX561" s="156"/>
      <c r="MMY561" s="156"/>
      <c r="MMZ561" s="156"/>
      <c r="MNA561" s="156"/>
      <c r="MNB561" s="156"/>
      <c r="MNC561" s="156"/>
      <c r="MND561" s="156"/>
      <c r="MNE561" s="156"/>
      <c r="MNF561" s="156"/>
      <c r="MNG561" s="156"/>
      <c r="MNH561" s="156"/>
      <c r="MNI561" s="156"/>
      <c r="MNJ561" s="156"/>
      <c r="MNK561" s="156"/>
      <c r="MNL561" s="156"/>
      <c r="MNM561" s="156"/>
      <c r="MNN561" s="156"/>
      <c r="MNO561" s="156"/>
      <c r="MNP561" s="156"/>
      <c r="MNQ561" s="156"/>
      <c r="MNR561" s="156"/>
      <c r="MNS561" s="156"/>
      <c r="MNT561" s="156"/>
      <c r="MNU561" s="156"/>
      <c r="MNV561" s="156"/>
      <c r="MNW561" s="156"/>
      <c r="MNX561" s="156"/>
      <c r="MNY561" s="156"/>
      <c r="MNZ561" s="156"/>
      <c r="MOA561" s="156"/>
      <c r="MOB561" s="156"/>
      <c r="MOC561" s="156"/>
      <c r="MOD561" s="156"/>
      <c r="MOE561" s="156"/>
      <c r="MOF561" s="156"/>
      <c r="MOG561" s="156"/>
      <c r="MOH561" s="156"/>
      <c r="MOI561" s="156"/>
      <c r="MOJ561" s="156"/>
      <c r="MOK561" s="156"/>
      <c r="MOL561" s="156"/>
      <c r="MOM561" s="156"/>
      <c r="MON561" s="156"/>
      <c r="MOO561" s="156"/>
      <c r="MOP561" s="156"/>
      <c r="MOQ561" s="156"/>
      <c r="MOR561" s="156"/>
      <c r="MOS561" s="156"/>
      <c r="MOT561" s="156"/>
      <c r="MOU561" s="156"/>
      <c r="MOV561" s="156"/>
      <c r="MOW561" s="156"/>
      <c r="MOX561" s="156"/>
      <c r="MOY561" s="156"/>
      <c r="MOZ561" s="156"/>
      <c r="MPA561" s="156"/>
      <c r="MPB561" s="156"/>
      <c r="MPC561" s="156"/>
      <c r="MPD561" s="156"/>
      <c r="MPE561" s="156"/>
      <c r="MPF561" s="156"/>
      <c r="MPG561" s="156"/>
      <c r="MPH561" s="156"/>
      <c r="MPI561" s="156"/>
      <c r="MPJ561" s="156"/>
      <c r="MPK561" s="156"/>
      <c r="MPL561" s="156"/>
      <c r="MPM561" s="156"/>
      <c r="MPN561" s="156"/>
      <c r="MPO561" s="156"/>
      <c r="MPP561" s="156"/>
      <c r="MPQ561" s="156"/>
      <c r="MPR561" s="156"/>
      <c r="MPS561" s="156"/>
      <c r="MPT561" s="156"/>
      <c r="MPU561" s="156"/>
      <c r="MPV561" s="156"/>
      <c r="MPW561" s="156"/>
      <c r="MPX561" s="156"/>
      <c r="MPY561" s="156"/>
      <c r="MPZ561" s="156"/>
      <c r="MQA561" s="156"/>
      <c r="MQB561" s="156"/>
      <c r="MQC561" s="156"/>
      <c r="MQD561" s="156"/>
      <c r="MQE561" s="156"/>
      <c r="MQF561" s="156"/>
      <c r="MQG561" s="156"/>
      <c r="MQH561" s="156"/>
      <c r="MQI561" s="156"/>
      <c r="MQJ561" s="156"/>
      <c r="MQK561" s="156"/>
      <c r="MQL561" s="156"/>
      <c r="MQM561" s="156"/>
      <c r="MQN561" s="156"/>
      <c r="MQO561" s="156"/>
      <c r="MQP561" s="156"/>
      <c r="MQQ561" s="156"/>
      <c r="MQR561" s="156"/>
      <c r="MQS561" s="156"/>
      <c r="MQT561" s="156"/>
      <c r="MQU561" s="156"/>
      <c r="MQV561" s="156"/>
      <c r="MQW561" s="156"/>
      <c r="MQX561" s="156"/>
      <c r="MQY561" s="156"/>
      <c r="MQZ561" s="156"/>
      <c r="MRA561" s="156"/>
      <c r="MRB561" s="156"/>
      <c r="MRC561" s="156"/>
      <c r="MRD561" s="156"/>
      <c r="MRE561" s="156"/>
      <c r="MRF561" s="156"/>
      <c r="MRG561" s="156"/>
      <c r="MRH561" s="156"/>
      <c r="MRI561" s="156"/>
      <c r="MRJ561" s="156"/>
      <c r="MRK561" s="156"/>
      <c r="MRL561" s="156"/>
      <c r="MRM561" s="156"/>
      <c r="MRN561" s="156"/>
      <c r="MRO561" s="156"/>
      <c r="MRP561" s="156"/>
      <c r="MRQ561" s="156"/>
      <c r="MRR561" s="156"/>
      <c r="MRS561" s="156"/>
      <c r="MRT561" s="156"/>
      <c r="MRU561" s="156"/>
      <c r="MRV561" s="156"/>
      <c r="MRW561" s="156"/>
      <c r="MRX561" s="156"/>
      <c r="MRY561" s="156"/>
      <c r="MRZ561" s="156"/>
      <c r="MSA561" s="156"/>
      <c r="MSB561" s="156"/>
      <c r="MSC561" s="156"/>
      <c r="MSD561" s="156"/>
      <c r="MSE561" s="156"/>
      <c r="MSF561" s="156"/>
      <c r="MSG561" s="156"/>
      <c r="MSH561" s="156"/>
      <c r="MSI561" s="156"/>
      <c r="MSJ561" s="156"/>
      <c r="MSK561" s="156"/>
      <c r="MSL561" s="156"/>
      <c r="MSM561" s="156"/>
      <c r="MSN561" s="156"/>
      <c r="MSO561" s="156"/>
      <c r="MSP561" s="156"/>
      <c r="MSQ561" s="156"/>
      <c r="MSR561" s="156"/>
      <c r="MSS561" s="156"/>
      <c r="MST561" s="156"/>
      <c r="MSU561" s="156"/>
      <c r="MSV561" s="156"/>
      <c r="MSW561" s="156"/>
      <c r="MSX561" s="156"/>
      <c r="MSY561" s="156"/>
      <c r="MSZ561" s="156"/>
      <c r="MTA561" s="156"/>
      <c r="MTB561" s="156"/>
      <c r="MTC561" s="156"/>
      <c r="MTD561" s="156"/>
      <c r="MTE561" s="156"/>
      <c r="MTF561" s="156"/>
      <c r="MTG561" s="156"/>
      <c r="MTH561" s="156"/>
      <c r="MTI561" s="156"/>
      <c r="MTJ561" s="156"/>
      <c r="MTK561" s="156"/>
      <c r="MTL561" s="156"/>
      <c r="MTM561" s="156"/>
      <c r="MTN561" s="156"/>
      <c r="MTO561" s="156"/>
      <c r="MTP561" s="156"/>
      <c r="MTQ561" s="156"/>
      <c r="MTR561" s="156"/>
      <c r="MTS561" s="156"/>
      <c r="MTT561" s="156"/>
      <c r="MTU561" s="156"/>
      <c r="MTV561" s="156"/>
      <c r="MTW561" s="156"/>
      <c r="MTX561" s="156"/>
      <c r="MTY561" s="156"/>
      <c r="MTZ561" s="156"/>
      <c r="MUA561" s="156"/>
      <c r="MUB561" s="156"/>
      <c r="MUC561" s="156"/>
      <c r="MUD561" s="156"/>
      <c r="MUE561" s="156"/>
      <c r="MUF561" s="156"/>
      <c r="MUG561" s="156"/>
      <c r="MUH561" s="156"/>
      <c r="MUI561" s="156"/>
      <c r="MUJ561" s="156"/>
      <c r="MUK561" s="156"/>
      <c r="MUL561" s="156"/>
      <c r="MUM561" s="156"/>
      <c r="MUN561" s="156"/>
      <c r="MUO561" s="156"/>
      <c r="MUP561" s="156"/>
      <c r="MUQ561" s="156"/>
      <c r="MUR561" s="156"/>
      <c r="MUS561" s="156"/>
      <c r="MUT561" s="156"/>
      <c r="MUU561" s="156"/>
      <c r="MUV561" s="156"/>
      <c r="MUW561" s="156"/>
      <c r="MUX561" s="156"/>
      <c r="MUY561" s="156"/>
      <c r="MUZ561" s="156"/>
      <c r="MVA561" s="156"/>
      <c r="MVB561" s="156"/>
      <c r="MVC561" s="156"/>
      <c r="MVD561" s="156"/>
      <c r="MVE561" s="156"/>
      <c r="MVF561" s="156"/>
      <c r="MVG561" s="156"/>
      <c r="MVH561" s="156"/>
      <c r="MVI561" s="156"/>
      <c r="MVJ561" s="156"/>
      <c r="MVK561" s="156"/>
      <c r="MVL561" s="156"/>
      <c r="MVM561" s="156"/>
      <c r="MVN561" s="156"/>
      <c r="MVO561" s="156"/>
      <c r="MVP561" s="156"/>
      <c r="MVQ561" s="156"/>
      <c r="MVR561" s="156"/>
      <c r="MVS561" s="156"/>
      <c r="MVT561" s="156"/>
      <c r="MVU561" s="156"/>
      <c r="MVV561" s="156"/>
      <c r="MVW561" s="156"/>
      <c r="MVX561" s="156"/>
      <c r="MVY561" s="156"/>
      <c r="MVZ561" s="156"/>
      <c r="MWA561" s="156"/>
      <c r="MWB561" s="156"/>
      <c r="MWC561" s="156"/>
      <c r="MWD561" s="156"/>
      <c r="MWE561" s="156"/>
      <c r="MWF561" s="156"/>
      <c r="MWG561" s="156"/>
      <c r="MWH561" s="156"/>
      <c r="MWI561" s="156"/>
      <c r="MWJ561" s="156"/>
      <c r="MWK561" s="156"/>
      <c r="MWL561" s="156"/>
      <c r="MWM561" s="156"/>
      <c r="MWN561" s="156"/>
      <c r="MWO561" s="156"/>
      <c r="MWP561" s="156"/>
      <c r="MWQ561" s="156"/>
      <c r="MWR561" s="156"/>
      <c r="MWS561" s="156"/>
      <c r="MWT561" s="156"/>
      <c r="MWU561" s="156"/>
      <c r="MWV561" s="156"/>
      <c r="MWW561" s="156"/>
      <c r="MWX561" s="156"/>
      <c r="MWY561" s="156"/>
      <c r="MWZ561" s="156"/>
      <c r="MXA561" s="156"/>
      <c r="MXB561" s="156"/>
      <c r="MXC561" s="156"/>
      <c r="MXD561" s="156"/>
      <c r="MXE561" s="156"/>
      <c r="MXF561" s="156"/>
      <c r="MXG561" s="156"/>
      <c r="MXH561" s="156"/>
      <c r="MXI561" s="156"/>
      <c r="MXJ561" s="156"/>
      <c r="MXK561" s="156"/>
      <c r="MXL561" s="156"/>
      <c r="MXM561" s="156"/>
      <c r="MXN561" s="156"/>
      <c r="MXO561" s="156"/>
      <c r="MXP561" s="156"/>
      <c r="MXQ561" s="156"/>
      <c r="MXR561" s="156"/>
      <c r="MXS561" s="156"/>
      <c r="MXT561" s="156"/>
      <c r="MXU561" s="156"/>
      <c r="MXV561" s="156"/>
      <c r="MXW561" s="156"/>
      <c r="MXX561" s="156"/>
      <c r="MXY561" s="156"/>
      <c r="MXZ561" s="156"/>
      <c r="MYA561" s="156"/>
      <c r="MYB561" s="156"/>
      <c r="MYC561" s="156"/>
      <c r="MYD561" s="156"/>
      <c r="MYE561" s="156"/>
      <c r="MYF561" s="156"/>
      <c r="MYG561" s="156"/>
      <c r="MYH561" s="156"/>
      <c r="MYI561" s="156"/>
      <c r="MYJ561" s="156"/>
      <c r="MYK561" s="156"/>
      <c r="MYL561" s="156"/>
      <c r="MYM561" s="156"/>
      <c r="MYN561" s="156"/>
      <c r="MYO561" s="156"/>
      <c r="MYP561" s="156"/>
      <c r="MYQ561" s="156"/>
      <c r="MYR561" s="156"/>
      <c r="MYS561" s="156"/>
      <c r="MYT561" s="156"/>
      <c r="MYU561" s="156"/>
      <c r="MYV561" s="156"/>
      <c r="MYW561" s="156"/>
      <c r="MYX561" s="156"/>
      <c r="MYY561" s="156"/>
      <c r="MYZ561" s="156"/>
      <c r="MZA561" s="156"/>
      <c r="MZB561" s="156"/>
      <c r="MZC561" s="156"/>
      <c r="MZD561" s="156"/>
      <c r="MZE561" s="156"/>
      <c r="MZF561" s="156"/>
      <c r="MZG561" s="156"/>
      <c r="MZH561" s="156"/>
      <c r="MZI561" s="156"/>
      <c r="MZJ561" s="156"/>
      <c r="MZK561" s="156"/>
      <c r="MZL561" s="156"/>
      <c r="MZM561" s="156"/>
      <c r="MZN561" s="156"/>
      <c r="MZO561" s="156"/>
      <c r="MZP561" s="156"/>
      <c r="MZQ561" s="156"/>
      <c r="MZR561" s="156"/>
      <c r="MZS561" s="156"/>
      <c r="MZT561" s="156"/>
      <c r="MZU561" s="156"/>
      <c r="MZV561" s="156"/>
      <c r="MZW561" s="156"/>
      <c r="MZX561" s="156"/>
      <c r="MZY561" s="156"/>
      <c r="MZZ561" s="156"/>
      <c r="NAA561" s="156"/>
      <c r="NAB561" s="156"/>
      <c r="NAC561" s="156"/>
      <c r="NAD561" s="156"/>
      <c r="NAE561" s="156"/>
      <c r="NAF561" s="156"/>
      <c r="NAG561" s="156"/>
      <c r="NAH561" s="156"/>
      <c r="NAI561" s="156"/>
      <c r="NAJ561" s="156"/>
      <c r="NAK561" s="156"/>
      <c r="NAL561" s="156"/>
      <c r="NAM561" s="156"/>
      <c r="NAN561" s="156"/>
      <c r="NAO561" s="156"/>
      <c r="NAP561" s="156"/>
      <c r="NAQ561" s="156"/>
      <c r="NAR561" s="156"/>
      <c r="NAS561" s="156"/>
      <c r="NAT561" s="156"/>
      <c r="NAU561" s="156"/>
      <c r="NAV561" s="156"/>
      <c r="NAW561" s="156"/>
      <c r="NAX561" s="156"/>
      <c r="NAY561" s="156"/>
      <c r="NAZ561" s="156"/>
      <c r="NBA561" s="156"/>
      <c r="NBB561" s="156"/>
      <c r="NBC561" s="156"/>
      <c r="NBD561" s="156"/>
      <c r="NBE561" s="156"/>
      <c r="NBF561" s="156"/>
      <c r="NBG561" s="156"/>
      <c r="NBH561" s="156"/>
      <c r="NBI561" s="156"/>
      <c r="NBJ561" s="156"/>
      <c r="NBK561" s="156"/>
      <c r="NBL561" s="156"/>
      <c r="NBM561" s="156"/>
      <c r="NBN561" s="156"/>
      <c r="NBO561" s="156"/>
      <c r="NBP561" s="156"/>
      <c r="NBQ561" s="156"/>
      <c r="NBR561" s="156"/>
      <c r="NBS561" s="156"/>
      <c r="NBT561" s="156"/>
      <c r="NBU561" s="156"/>
      <c r="NBV561" s="156"/>
      <c r="NBW561" s="156"/>
      <c r="NBX561" s="156"/>
      <c r="NBY561" s="156"/>
      <c r="NBZ561" s="156"/>
      <c r="NCA561" s="156"/>
      <c r="NCB561" s="156"/>
      <c r="NCC561" s="156"/>
      <c r="NCD561" s="156"/>
      <c r="NCE561" s="156"/>
      <c r="NCF561" s="156"/>
      <c r="NCG561" s="156"/>
      <c r="NCH561" s="156"/>
      <c r="NCI561" s="156"/>
      <c r="NCJ561" s="156"/>
      <c r="NCK561" s="156"/>
      <c r="NCL561" s="156"/>
      <c r="NCM561" s="156"/>
      <c r="NCN561" s="156"/>
      <c r="NCO561" s="156"/>
      <c r="NCP561" s="156"/>
      <c r="NCQ561" s="156"/>
      <c r="NCR561" s="156"/>
      <c r="NCS561" s="156"/>
      <c r="NCT561" s="156"/>
      <c r="NCU561" s="156"/>
      <c r="NCV561" s="156"/>
      <c r="NCW561" s="156"/>
      <c r="NCX561" s="156"/>
      <c r="NCY561" s="156"/>
      <c r="NCZ561" s="156"/>
      <c r="NDA561" s="156"/>
      <c r="NDB561" s="156"/>
      <c r="NDC561" s="156"/>
      <c r="NDD561" s="156"/>
      <c r="NDE561" s="156"/>
      <c r="NDF561" s="156"/>
      <c r="NDG561" s="156"/>
      <c r="NDH561" s="156"/>
      <c r="NDI561" s="156"/>
      <c r="NDJ561" s="156"/>
      <c r="NDK561" s="156"/>
      <c r="NDL561" s="156"/>
      <c r="NDM561" s="156"/>
      <c r="NDN561" s="156"/>
      <c r="NDO561" s="156"/>
      <c r="NDP561" s="156"/>
      <c r="NDQ561" s="156"/>
      <c r="NDR561" s="156"/>
      <c r="NDS561" s="156"/>
      <c r="NDT561" s="156"/>
      <c r="NDU561" s="156"/>
      <c r="NDV561" s="156"/>
      <c r="NDW561" s="156"/>
      <c r="NDX561" s="156"/>
      <c r="NDY561" s="156"/>
      <c r="NDZ561" s="156"/>
      <c r="NEA561" s="156"/>
      <c r="NEB561" s="156"/>
      <c r="NEC561" s="156"/>
      <c r="NED561" s="156"/>
      <c r="NEE561" s="156"/>
      <c r="NEF561" s="156"/>
      <c r="NEG561" s="156"/>
      <c r="NEH561" s="156"/>
      <c r="NEI561" s="156"/>
      <c r="NEJ561" s="156"/>
      <c r="NEK561" s="156"/>
      <c r="NEL561" s="156"/>
      <c r="NEM561" s="156"/>
      <c r="NEN561" s="156"/>
      <c r="NEO561" s="156"/>
      <c r="NEP561" s="156"/>
      <c r="NEQ561" s="156"/>
      <c r="NER561" s="156"/>
      <c r="NES561" s="156"/>
      <c r="NET561" s="156"/>
      <c r="NEU561" s="156"/>
      <c r="NEV561" s="156"/>
      <c r="NEW561" s="156"/>
      <c r="NEX561" s="156"/>
      <c r="NEY561" s="156"/>
      <c r="NEZ561" s="156"/>
      <c r="NFA561" s="156"/>
      <c r="NFB561" s="156"/>
      <c r="NFC561" s="156"/>
      <c r="NFD561" s="156"/>
      <c r="NFE561" s="156"/>
      <c r="NFF561" s="156"/>
      <c r="NFG561" s="156"/>
      <c r="NFH561" s="156"/>
      <c r="NFI561" s="156"/>
      <c r="NFJ561" s="156"/>
      <c r="NFK561" s="156"/>
      <c r="NFL561" s="156"/>
      <c r="NFM561" s="156"/>
      <c r="NFN561" s="156"/>
      <c r="NFO561" s="156"/>
      <c r="NFP561" s="156"/>
      <c r="NFQ561" s="156"/>
      <c r="NFR561" s="156"/>
      <c r="NFS561" s="156"/>
      <c r="NFT561" s="156"/>
      <c r="NFU561" s="156"/>
      <c r="NFV561" s="156"/>
      <c r="NFW561" s="156"/>
      <c r="NFX561" s="156"/>
      <c r="NFY561" s="156"/>
      <c r="NFZ561" s="156"/>
      <c r="NGA561" s="156"/>
      <c r="NGB561" s="156"/>
      <c r="NGC561" s="156"/>
      <c r="NGD561" s="156"/>
      <c r="NGE561" s="156"/>
      <c r="NGF561" s="156"/>
      <c r="NGG561" s="156"/>
      <c r="NGH561" s="156"/>
      <c r="NGI561" s="156"/>
      <c r="NGJ561" s="156"/>
      <c r="NGK561" s="156"/>
      <c r="NGL561" s="156"/>
      <c r="NGM561" s="156"/>
      <c r="NGN561" s="156"/>
      <c r="NGO561" s="156"/>
      <c r="NGP561" s="156"/>
      <c r="NGQ561" s="156"/>
      <c r="NGR561" s="156"/>
      <c r="NGS561" s="156"/>
      <c r="NGT561" s="156"/>
      <c r="NGU561" s="156"/>
      <c r="NGV561" s="156"/>
      <c r="NGW561" s="156"/>
      <c r="NGX561" s="156"/>
      <c r="NGY561" s="156"/>
      <c r="NGZ561" s="156"/>
      <c r="NHA561" s="156"/>
      <c r="NHB561" s="156"/>
      <c r="NHC561" s="156"/>
      <c r="NHD561" s="156"/>
      <c r="NHE561" s="156"/>
      <c r="NHF561" s="156"/>
      <c r="NHG561" s="156"/>
      <c r="NHH561" s="156"/>
      <c r="NHI561" s="156"/>
      <c r="NHJ561" s="156"/>
      <c r="NHK561" s="156"/>
      <c r="NHL561" s="156"/>
      <c r="NHM561" s="156"/>
      <c r="NHN561" s="156"/>
      <c r="NHO561" s="156"/>
      <c r="NHP561" s="156"/>
      <c r="NHQ561" s="156"/>
      <c r="NHR561" s="156"/>
      <c r="NHS561" s="156"/>
      <c r="NHT561" s="156"/>
      <c r="NHU561" s="156"/>
      <c r="NHV561" s="156"/>
      <c r="NHW561" s="156"/>
      <c r="NHX561" s="156"/>
      <c r="NHY561" s="156"/>
      <c r="NHZ561" s="156"/>
      <c r="NIA561" s="156"/>
      <c r="NIB561" s="156"/>
      <c r="NIC561" s="156"/>
      <c r="NID561" s="156"/>
      <c r="NIE561" s="156"/>
      <c r="NIF561" s="156"/>
      <c r="NIG561" s="156"/>
      <c r="NIH561" s="156"/>
      <c r="NII561" s="156"/>
      <c r="NIJ561" s="156"/>
      <c r="NIK561" s="156"/>
      <c r="NIL561" s="156"/>
      <c r="NIM561" s="156"/>
      <c r="NIN561" s="156"/>
      <c r="NIO561" s="156"/>
      <c r="NIP561" s="156"/>
      <c r="NIQ561" s="156"/>
      <c r="NIR561" s="156"/>
      <c r="NIS561" s="156"/>
      <c r="NIT561" s="156"/>
      <c r="NIU561" s="156"/>
      <c r="NIV561" s="156"/>
      <c r="NIW561" s="156"/>
      <c r="NIX561" s="156"/>
      <c r="NIY561" s="156"/>
      <c r="NIZ561" s="156"/>
      <c r="NJA561" s="156"/>
      <c r="NJB561" s="156"/>
      <c r="NJC561" s="156"/>
      <c r="NJD561" s="156"/>
      <c r="NJE561" s="156"/>
      <c r="NJF561" s="156"/>
      <c r="NJG561" s="156"/>
      <c r="NJH561" s="156"/>
      <c r="NJI561" s="156"/>
      <c r="NJJ561" s="156"/>
      <c r="NJK561" s="156"/>
      <c r="NJL561" s="156"/>
      <c r="NJM561" s="156"/>
      <c r="NJN561" s="156"/>
      <c r="NJO561" s="156"/>
      <c r="NJP561" s="156"/>
      <c r="NJQ561" s="156"/>
      <c r="NJR561" s="156"/>
      <c r="NJS561" s="156"/>
      <c r="NJT561" s="156"/>
      <c r="NJU561" s="156"/>
      <c r="NJV561" s="156"/>
      <c r="NJW561" s="156"/>
      <c r="NJX561" s="156"/>
      <c r="NJY561" s="156"/>
      <c r="NJZ561" s="156"/>
      <c r="NKA561" s="156"/>
      <c r="NKB561" s="156"/>
      <c r="NKC561" s="156"/>
      <c r="NKD561" s="156"/>
      <c r="NKE561" s="156"/>
      <c r="NKF561" s="156"/>
      <c r="NKG561" s="156"/>
      <c r="NKH561" s="156"/>
      <c r="NKI561" s="156"/>
      <c r="NKJ561" s="156"/>
      <c r="NKK561" s="156"/>
      <c r="NKL561" s="156"/>
      <c r="NKM561" s="156"/>
      <c r="NKN561" s="156"/>
      <c r="NKO561" s="156"/>
      <c r="NKP561" s="156"/>
      <c r="NKQ561" s="156"/>
      <c r="NKR561" s="156"/>
      <c r="NKS561" s="156"/>
      <c r="NKT561" s="156"/>
      <c r="NKU561" s="156"/>
      <c r="NKV561" s="156"/>
      <c r="NKW561" s="156"/>
      <c r="NKX561" s="156"/>
      <c r="NKY561" s="156"/>
      <c r="NKZ561" s="156"/>
      <c r="NLA561" s="156"/>
      <c r="NLB561" s="156"/>
      <c r="NLC561" s="156"/>
      <c r="NLD561" s="156"/>
      <c r="NLE561" s="156"/>
      <c r="NLF561" s="156"/>
      <c r="NLG561" s="156"/>
      <c r="NLH561" s="156"/>
      <c r="NLI561" s="156"/>
      <c r="NLJ561" s="156"/>
      <c r="NLK561" s="156"/>
      <c r="NLL561" s="156"/>
      <c r="NLM561" s="156"/>
      <c r="NLN561" s="156"/>
      <c r="NLO561" s="156"/>
      <c r="NLP561" s="156"/>
      <c r="NLQ561" s="156"/>
      <c r="NLR561" s="156"/>
      <c r="NLS561" s="156"/>
      <c r="NLT561" s="156"/>
      <c r="NLU561" s="156"/>
      <c r="NLV561" s="156"/>
      <c r="NLW561" s="156"/>
      <c r="NLX561" s="156"/>
      <c r="NLY561" s="156"/>
      <c r="NLZ561" s="156"/>
      <c r="NMA561" s="156"/>
      <c r="NMB561" s="156"/>
      <c r="NMC561" s="156"/>
      <c r="NMD561" s="156"/>
      <c r="NME561" s="156"/>
      <c r="NMF561" s="156"/>
      <c r="NMG561" s="156"/>
      <c r="NMH561" s="156"/>
      <c r="NMI561" s="156"/>
      <c r="NMJ561" s="156"/>
      <c r="NMK561" s="156"/>
      <c r="NML561" s="156"/>
      <c r="NMM561" s="156"/>
      <c r="NMN561" s="156"/>
      <c r="NMO561" s="156"/>
      <c r="NMP561" s="156"/>
      <c r="NMQ561" s="156"/>
      <c r="NMR561" s="156"/>
      <c r="NMS561" s="156"/>
      <c r="NMT561" s="156"/>
      <c r="NMU561" s="156"/>
      <c r="NMV561" s="156"/>
      <c r="NMW561" s="156"/>
      <c r="NMX561" s="156"/>
      <c r="NMY561" s="156"/>
      <c r="NMZ561" s="156"/>
      <c r="NNA561" s="156"/>
      <c r="NNB561" s="156"/>
      <c r="NNC561" s="156"/>
      <c r="NND561" s="156"/>
      <c r="NNE561" s="156"/>
      <c r="NNF561" s="156"/>
      <c r="NNG561" s="156"/>
      <c r="NNH561" s="156"/>
      <c r="NNI561" s="156"/>
      <c r="NNJ561" s="156"/>
      <c r="NNK561" s="156"/>
      <c r="NNL561" s="156"/>
      <c r="NNM561" s="156"/>
      <c r="NNN561" s="156"/>
      <c r="NNO561" s="156"/>
      <c r="NNP561" s="156"/>
      <c r="NNQ561" s="156"/>
      <c r="NNR561" s="156"/>
      <c r="NNS561" s="156"/>
      <c r="NNT561" s="156"/>
      <c r="NNU561" s="156"/>
      <c r="NNV561" s="156"/>
      <c r="NNW561" s="156"/>
      <c r="NNX561" s="156"/>
      <c r="NNY561" s="156"/>
      <c r="NNZ561" s="156"/>
      <c r="NOA561" s="156"/>
      <c r="NOB561" s="156"/>
      <c r="NOC561" s="156"/>
      <c r="NOD561" s="156"/>
      <c r="NOE561" s="156"/>
      <c r="NOF561" s="156"/>
      <c r="NOG561" s="156"/>
      <c r="NOH561" s="156"/>
      <c r="NOI561" s="156"/>
      <c r="NOJ561" s="156"/>
      <c r="NOK561" s="156"/>
      <c r="NOL561" s="156"/>
      <c r="NOM561" s="156"/>
      <c r="NON561" s="156"/>
      <c r="NOO561" s="156"/>
      <c r="NOP561" s="156"/>
      <c r="NOQ561" s="156"/>
      <c r="NOR561" s="156"/>
      <c r="NOS561" s="156"/>
      <c r="NOT561" s="156"/>
      <c r="NOU561" s="156"/>
      <c r="NOV561" s="156"/>
      <c r="NOW561" s="156"/>
      <c r="NOX561" s="156"/>
      <c r="NOY561" s="156"/>
      <c r="NOZ561" s="156"/>
      <c r="NPA561" s="156"/>
      <c r="NPB561" s="156"/>
      <c r="NPC561" s="156"/>
      <c r="NPD561" s="156"/>
      <c r="NPE561" s="156"/>
      <c r="NPF561" s="156"/>
      <c r="NPG561" s="156"/>
      <c r="NPH561" s="156"/>
      <c r="NPI561" s="156"/>
      <c r="NPJ561" s="156"/>
      <c r="NPK561" s="156"/>
      <c r="NPL561" s="156"/>
      <c r="NPM561" s="156"/>
      <c r="NPN561" s="156"/>
      <c r="NPO561" s="156"/>
      <c r="NPP561" s="156"/>
      <c r="NPQ561" s="156"/>
      <c r="NPR561" s="156"/>
      <c r="NPS561" s="156"/>
      <c r="NPT561" s="156"/>
      <c r="NPU561" s="156"/>
      <c r="NPV561" s="156"/>
      <c r="NPW561" s="156"/>
      <c r="NPX561" s="156"/>
      <c r="NPY561" s="156"/>
      <c r="NPZ561" s="156"/>
      <c r="NQA561" s="156"/>
      <c r="NQB561" s="156"/>
      <c r="NQC561" s="156"/>
      <c r="NQD561" s="156"/>
      <c r="NQE561" s="156"/>
      <c r="NQF561" s="156"/>
      <c r="NQG561" s="156"/>
      <c r="NQH561" s="156"/>
      <c r="NQI561" s="156"/>
      <c r="NQJ561" s="156"/>
      <c r="NQK561" s="156"/>
      <c r="NQL561" s="156"/>
      <c r="NQM561" s="156"/>
      <c r="NQN561" s="156"/>
      <c r="NQO561" s="156"/>
      <c r="NQP561" s="156"/>
      <c r="NQQ561" s="156"/>
      <c r="NQR561" s="156"/>
      <c r="NQS561" s="156"/>
      <c r="NQT561" s="156"/>
      <c r="NQU561" s="156"/>
      <c r="NQV561" s="156"/>
      <c r="NQW561" s="156"/>
      <c r="NQX561" s="156"/>
      <c r="NQY561" s="156"/>
      <c r="NQZ561" s="156"/>
      <c r="NRA561" s="156"/>
      <c r="NRB561" s="156"/>
      <c r="NRC561" s="156"/>
      <c r="NRD561" s="156"/>
      <c r="NRE561" s="156"/>
      <c r="NRF561" s="156"/>
      <c r="NRG561" s="156"/>
      <c r="NRH561" s="156"/>
      <c r="NRI561" s="156"/>
      <c r="NRJ561" s="156"/>
      <c r="NRK561" s="156"/>
      <c r="NRL561" s="156"/>
      <c r="NRM561" s="156"/>
      <c r="NRN561" s="156"/>
      <c r="NRO561" s="156"/>
      <c r="NRP561" s="156"/>
      <c r="NRQ561" s="156"/>
      <c r="NRR561" s="156"/>
      <c r="NRS561" s="156"/>
      <c r="NRT561" s="156"/>
      <c r="NRU561" s="156"/>
      <c r="NRV561" s="156"/>
      <c r="NRW561" s="156"/>
      <c r="NRX561" s="156"/>
      <c r="NRY561" s="156"/>
      <c r="NRZ561" s="156"/>
      <c r="NSA561" s="156"/>
      <c r="NSB561" s="156"/>
      <c r="NSC561" s="156"/>
      <c r="NSD561" s="156"/>
      <c r="NSE561" s="156"/>
      <c r="NSF561" s="156"/>
      <c r="NSG561" s="156"/>
      <c r="NSH561" s="156"/>
      <c r="NSI561" s="156"/>
      <c r="NSJ561" s="156"/>
      <c r="NSK561" s="156"/>
      <c r="NSL561" s="156"/>
      <c r="NSM561" s="156"/>
      <c r="NSN561" s="156"/>
      <c r="NSO561" s="156"/>
      <c r="NSP561" s="156"/>
      <c r="NSQ561" s="156"/>
      <c r="NSR561" s="156"/>
      <c r="NSS561" s="156"/>
      <c r="NST561" s="156"/>
      <c r="NSU561" s="156"/>
      <c r="NSV561" s="156"/>
      <c r="NSW561" s="156"/>
      <c r="NSX561" s="156"/>
      <c r="NSY561" s="156"/>
      <c r="NSZ561" s="156"/>
      <c r="NTA561" s="156"/>
      <c r="NTB561" s="156"/>
      <c r="NTC561" s="156"/>
      <c r="NTD561" s="156"/>
      <c r="NTE561" s="156"/>
      <c r="NTF561" s="156"/>
      <c r="NTG561" s="156"/>
      <c r="NTH561" s="156"/>
      <c r="NTI561" s="156"/>
      <c r="NTJ561" s="156"/>
      <c r="NTK561" s="156"/>
      <c r="NTL561" s="156"/>
      <c r="NTM561" s="156"/>
      <c r="NTN561" s="156"/>
      <c r="NTO561" s="156"/>
      <c r="NTP561" s="156"/>
      <c r="NTQ561" s="156"/>
      <c r="NTR561" s="156"/>
      <c r="NTS561" s="156"/>
      <c r="NTT561" s="156"/>
      <c r="NTU561" s="156"/>
      <c r="NTV561" s="156"/>
      <c r="NTW561" s="156"/>
      <c r="NTX561" s="156"/>
      <c r="NTY561" s="156"/>
      <c r="NTZ561" s="156"/>
      <c r="NUA561" s="156"/>
      <c r="NUB561" s="156"/>
      <c r="NUC561" s="156"/>
      <c r="NUD561" s="156"/>
      <c r="NUE561" s="156"/>
      <c r="NUF561" s="156"/>
      <c r="NUG561" s="156"/>
      <c r="NUH561" s="156"/>
      <c r="NUI561" s="156"/>
      <c r="NUJ561" s="156"/>
      <c r="NUK561" s="156"/>
      <c r="NUL561" s="156"/>
      <c r="NUM561" s="156"/>
      <c r="NUN561" s="156"/>
      <c r="NUO561" s="156"/>
      <c r="NUP561" s="156"/>
      <c r="NUQ561" s="156"/>
      <c r="NUR561" s="156"/>
      <c r="NUS561" s="156"/>
      <c r="NUT561" s="156"/>
      <c r="NUU561" s="156"/>
      <c r="NUV561" s="156"/>
      <c r="NUW561" s="156"/>
      <c r="NUX561" s="156"/>
      <c r="NUY561" s="156"/>
      <c r="NUZ561" s="156"/>
      <c r="NVA561" s="156"/>
      <c r="NVB561" s="156"/>
      <c r="NVC561" s="156"/>
      <c r="NVD561" s="156"/>
      <c r="NVE561" s="156"/>
      <c r="NVF561" s="156"/>
      <c r="NVG561" s="156"/>
      <c r="NVH561" s="156"/>
      <c r="NVI561" s="156"/>
      <c r="NVJ561" s="156"/>
      <c r="NVK561" s="156"/>
      <c r="NVL561" s="156"/>
      <c r="NVM561" s="156"/>
      <c r="NVN561" s="156"/>
      <c r="NVO561" s="156"/>
      <c r="NVP561" s="156"/>
      <c r="NVQ561" s="156"/>
      <c r="NVR561" s="156"/>
      <c r="NVS561" s="156"/>
      <c r="NVT561" s="156"/>
      <c r="NVU561" s="156"/>
      <c r="NVV561" s="156"/>
      <c r="NVW561" s="156"/>
      <c r="NVX561" s="156"/>
      <c r="NVY561" s="156"/>
      <c r="NVZ561" s="156"/>
      <c r="NWA561" s="156"/>
      <c r="NWB561" s="156"/>
      <c r="NWC561" s="156"/>
      <c r="NWD561" s="156"/>
      <c r="NWE561" s="156"/>
      <c r="NWF561" s="156"/>
      <c r="NWG561" s="156"/>
      <c r="NWH561" s="156"/>
      <c r="NWI561" s="156"/>
      <c r="NWJ561" s="156"/>
      <c r="NWK561" s="156"/>
      <c r="NWL561" s="156"/>
      <c r="NWM561" s="156"/>
      <c r="NWN561" s="156"/>
      <c r="NWO561" s="156"/>
      <c r="NWP561" s="156"/>
      <c r="NWQ561" s="156"/>
      <c r="NWR561" s="156"/>
      <c r="NWS561" s="156"/>
      <c r="NWT561" s="156"/>
      <c r="NWU561" s="156"/>
      <c r="NWV561" s="156"/>
      <c r="NWW561" s="156"/>
      <c r="NWX561" s="156"/>
      <c r="NWY561" s="156"/>
      <c r="NWZ561" s="156"/>
      <c r="NXA561" s="156"/>
      <c r="NXB561" s="156"/>
      <c r="NXC561" s="156"/>
      <c r="NXD561" s="156"/>
      <c r="NXE561" s="156"/>
      <c r="NXF561" s="156"/>
      <c r="NXG561" s="156"/>
      <c r="NXH561" s="156"/>
      <c r="NXI561" s="156"/>
      <c r="NXJ561" s="156"/>
      <c r="NXK561" s="156"/>
      <c r="NXL561" s="156"/>
      <c r="NXM561" s="156"/>
      <c r="NXN561" s="156"/>
      <c r="NXO561" s="156"/>
      <c r="NXP561" s="156"/>
      <c r="NXQ561" s="156"/>
      <c r="NXR561" s="156"/>
      <c r="NXS561" s="156"/>
      <c r="NXT561" s="156"/>
      <c r="NXU561" s="156"/>
      <c r="NXV561" s="156"/>
      <c r="NXW561" s="156"/>
      <c r="NXX561" s="156"/>
      <c r="NXY561" s="156"/>
      <c r="NXZ561" s="156"/>
      <c r="NYA561" s="156"/>
      <c r="NYB561" s="156"/>
      <c r="NYC561" s="156"/>
      <c r="NYD561" s="156"/>
      <c r="NYE561" s="156"/>
      <c r="NYF561" s="156"/>
      <c r="NYG561" s="156"/>
      <c r="NYH561" s="156"/>
      <c r="NYI561" s="156"/>
      <c r="NYJ561" s="156"/>
      <c r="NYK561" s="156"/>
      <c r="NYL561" s="156"/>
      <c r="NYM561" s="156"/>
      <c r="NYN561" s="156"/>
      <c r="NYO561" s="156"/>
      <c r="NYP561" s="156"/>
      <c r="NYQ561" s="156"/>
      <c r="NYR561" s="156"/>
      <c r="NYS561" s="156"/>
      <c r="NYT561" s="156"/>
      <c r="NYU561" s="156"/>
      <c r="NYV561" s="156"/>
      <c r="NYW561" s="156"/>
      <c r="NYX561" s="156"/>
      <c r="NYY561" s="156"/>
      <c r="NYZ561" s="156"/>
      <c r="NZA561" s="156"/>
      <c r="NZB561" s="156"/>
      <c r="NZC561" s="156"/>
      <c r="NZD561" s="156"/>
      <c r="NZE561" s="156"/>
      <c r="NZF561" s="156"/>
      <c r="NZG561" s="156"/>
      <c r="NZH561" s="156"/>
      <c r="NZI561" s="156"/>
      <c r="NZJ561" s="156"/>
      <c r="NZK561" s="156"/>
      <c r="NZL561" s="156"/>
      <c r="NZM561" s="156"/>
      <c r="NZN561" s="156"/>
      <c r="NZO561" s="156"/>
      <c r="NZP561" s="156"/>
      <c r="NZQ561" s="156"/>
      <c r="NZR561" s="156"/>
      <c r="NZS561" s="156"/>
      <c r="NZT561" s="156"/>
      <c r="NZU561" s="156"/>
      <c r="NZV561" s="156"/>
      <c r="NZW561" s="156"/>
      <c r="NZX561" s="156"/>
      <c r="NZY561" s="156"/>
      <c r="NZZ561" s="156"/>
      <c r="OAA561" s="156"/>
      <c r="OAB561" s="156"/>
      <c r="OAC561" s="156"/>
      <c r="OAD561" s="156"/>
      <c r="OAE561" s="156"/>
      <c r="OAF561" s="156"/>
      <c r="OAG561" s="156"/>
      <c r="OAH561" s="156"/>
      <c r="OAI561" s="156"/>
      <c r="OAJ561" s="156"/>
      <c r="OAK561" s="156"/>
      <c r="OAL561" s="156"/>
      <c r="OAM561" s="156"/>
      <c r="OAN561" s="156"/>
      <c r="OAO561" s="156"/>
      <c r="OAP561" s="156"/>
      <c r="OAQ561" s="156"/>
      <c r="OAR561" s="156"/>
      <c r="OAS561" s="156"/>
      <c r="OAT561" s="156"/>
      <c r="OAU561" s="156"/>
      <c r="OAV561" s="156"/>
      <c r="OAW561" s="156"/>
      <c r="OAX561" s="156"/>
      <c r="OAY561" s="156"/>
      <c r="OAZ561" s="156"/>
      <c r="OBA561" s="156"/>
      <c r="OBB561" s="156"/>
      <c r="OBC561" s="156"/>
      <c r="OBD561" s="156"/>
      <c r="OBE561" s="156"/>
      <c r="OBF561" s="156"/>
      <c r="OBG561" s="156"/>
      <c r="OBH561" s="156"/>
      <c r="OBI561" s="156"/>
      <c r="OBJ561" s="156"/>
      <c r="OBK561" s="156"/>
      <c r="OBL561" s="156"/>
      <c r="OBM561" s="156"/>
      <c r="OBN561" s="156"/>
      <c r="OBO561" s="156"/>
      <c r="OBP561" s="156"/>
      <c r="OBQ561" s="156"/>
      <c r="OBR561" s="156"/>
      <c r="OBS561" s="156"/>
      <c r="OBT561" s="156"/>
      <c r="OBU561" s="156"/>
      <c r="OBV561" s="156"/>
      <c r="OBW561" s="156"/>
      <c r="OBX561" s="156"/>
      <c r="OBY561" s="156"/>
      <c r="OBZ561" s="156"/>
      <c r="OCA561" s="156"/>
      <c r="OCB561" s="156"/>
      <c r="OCC561" s="156"/>
      <c r="OCD561" s="156"/>
      <c r="OCE561" s="156"/>
      <c r="OCF561" s="156"/>
      <c r="OCG561" s="156"/>
      <c r="OCH561" s="156"/>
      <c r="OCI561" s="156"/>
      <c r="OCJ561" s="156"/>
      <c r="OCK561" s="156"/>
      <c r="OCL561" s="156"/>
      <c r="OCM561" s="156"/>
      <c r="OCN561" s="156"/>
      <c r="OCO561" s="156"/>
      <c r="OCP561" s="156"/>
      <c r="OCQ561" s="156"/>
      <c r="OCR561" s="156"/>
      <c r="OCS561" s="156"/>
      <c r="OCT561" s="156"/>
      <c r="OCU561" s="156"/>
      <c r="OCV561" s="156"/>
      <c r="OCW561" s="156"/>
      <c r="OCX561" s="156"/>
      <c r="OCY561" s="156"/>
      <c r="OCZ561" s="156"/>
      <c r="ODA561" s="156"/>
      <c r="ODB561" s="156"/>
      <c r="ODC561" s="156"/>
      <c r="ODD561" s="156"/>
      <c r="ODE561" s="156"/>
      <c r="ODF561" s="156"/>
      <c r="ODG561" s="156"/>
      <c r="ODH561" s="156"/>
      <c r="ODI561" s="156"/>
      <c r="ODJ561" s="156"/>
      <c r="ODK561" s="156"/>
      <c r="ODL561" s="156"/>
      <c r="ODM561" s="156"/>
      <c r="ODN561" s="156"/>
      <c r="ODO561" s="156"/>
      <c r="ODP561" s="156"/>
      <c r="ODQ561" s="156"/>
      <c r="ODR561" s="156"/>
      <c r="ODS561" s="156"/>
      <c r="ODT561" s="156"/>
      <c r="ODU561" s="156"/>
      <c r="ODV561" s="156"/>
      <c r="ODW561" s="156"/>
      <c r="ODX561" s="156"/>
      <c r="ODY561" s="156"/>
      <c r="ODZ561" s="156"/>
      <c r="OEA561" s="156"/>
      <c r="OEB561" s="156"/>
      <c r="OEC561" s="156"/>
      <c r="OED561" s="156"/>
      <c r="OEE561" s="156"/>
      <c r="OEF561" s="156"/>
      <c r="OEG561" s="156"/>
      <c r="OEH561" s="156"/>
      <c r="OEI561" s="156"/>
      <c r="OEJ561" s="156"/>
      <c r="OEK561" s="156"/>
      <c r="OEL561" s="156"/>
      <c r="OEM561" s="156"/>
      <c r="OEN561" s="156"/>
      <c r="OEO561" s="156"/>
      <c r="OEP561" s="156"/>
      <c r="OEQ561" s="156"/>
      <c r="OER561" s="156"/>
      <c r="OES561" s="156"/>
      <c r="OET561" s="156"/>
      <c r="OEU561" s="156"/>
      <c r="OEV561" s="156"/>
      <c r="OEW561" s="156"/>
      <c r="OEX561" s="156"/>
      <c r="OEY561" s="156"/>
      <c r="OEZ561" s="156"/>
      <c r="OFA561" s="156"/>
      <c r="OFB561" s="156"/>
      <c r="OFC561" s="156"/>
      <c r="OFD561" s="156"/>
      <c r="OFE561" s="156"/>
      <c r="OFF561" s="156"/>
      <c r="OFG561" s="156"/>
      <c r="OFH561" s="156"/>
      <c r="OFI561" s="156"/>
      <c r="OFJ561" s="156"/>
      <c r="OFK561" s="156"/>
      <c r="OFL561" s="156"/>
      <c r="OFM561" s="156"/>
      <c r="OFN561" s="156"/>
      <c r="OFO561" s="156"/>
      <c r="OFP561" s="156"/>
      <c r="OFQ561" s="156"/>
      <c r="OFR561" s="156"/>
      <c r="OFS561" s="156"/>
      <c r="OFT561" s="156"/>
      <c r="OFU561" s="156"/>
      <c r="OFV561" s="156"/>
      <c r="OFW561" s="156"/>
      <c r="OFX561" s="156"/>
      <c r="OFY561" s="156"/>
      <c r="OFZ561" s="156"/>
      <c r="OGA561" s="156"/>
      <c r="OGB561" s="156"/>
      <c r="OGC561" s="156"/>
      <c r="OGD561" s="156"/>
      <c r="OGE561" s="156"/>
      <c r="OGF561" s="156"/>
      <c r="OGG561" s="156"/>
      <c r="OGH561" s="156"/>
      <c r="OGI561" s="156"/>
      <c r="OGJ561" s="156"/>
      <c r="OGK561" s="156"/>
      <c r="OGL561" s="156"/>
      <c r="OGM561" s="156"/>
      <c r="OGN561" s="156"/>
      <c r="OGO561" s="156"/>
      <c r="OGP561" s="156"/>
      <c r="OGQ561" s="156"/>
      <c r="OGR561" s="156"/>
      <c r="OGS561" s="156"/>
      <c r="OGT561" s="156"/>
      <c r="OGU561" s="156"/>
      <c r="OGV561" s="156"/>
      <c r="OGW561" s="156"/>
      <c r="OGX561" s="156"/>
      <c r="OGY561" s="156"/>
      <c r="OGZ561" s="156"/>
      <c r="OHA561" s="156"/>
      <c r="OHB561" s="156"/>
      <c r="OHC561" s="156"/>
      <c r="OHD561" s="156"/>
      <c r="OHE561" s="156"/>
      <c r="OHF561" s="156"/>
      <c r="OHG561" s="156"/>
      <c r="OHH561" s="156"/>
      <c r="OHI561" s="156"/>
      <c r="OHJ561" s="156"/>
      <c r="OHK561" s="156"/>
      <c r="OHL561" s="156"/>
      <c r="OHM561" s="156"/>
      <c r="OHN561" s="156"/>
      <c r="OHO561" s="156"/>
      <c r="OHP561" s="156"/>
      <c r="OHQ561" s="156"/>
      <c r="OHR561" s="156"/>
      <c r="OHS561" s="156"/>
      <c r="OHT561" s="156"/>
      <c r="OHU561" s="156"/>
      <c r="OHV561" s="156"/>
      <c r="OHW561" s="156"/>
      <c r="OHX561" s="156"/>
      <c r="OHY561" s="156"/>
      <c r="OHZ561" s="156"/>
      <c r="OIA561" s="156"/>
      <c r="OIB561" s="156"/>
      <c r="OIC561" s="156"/>
      <c r="OID561" s="156"/>
      <c r="OIE561" s="156"/>
      <c r="OIF561" s="156"/>
      <c r="OIG561" s="156"/>
      <c r="OIH561" s="156"/>
      <c r="OII561" s="156"/>
      <c r="OIJ561" s="156"/>
      <c r="OIK561" s="156"/>
      <c r="OIL561" s="156"/>
      <c r="OIM561" s="156"/>
      <c r="OIN561" s="156"/>
      <c r="OIO561" s="156"/>
      <c r="OIP561" s="156"/>
      <c r="OIQ561" s="156"/>
      <c r="OIR561" s="156"/>
      <c r="OIS561" s="156"/>
      <c r="OIT561" s="156"/>
      <c r="OIU561" s="156"/>
      <c r="OIV561" s="156"/>
      <c r="OIW561" s="156"/>
      <c r="OIX561" s="156"/>
      <c r="OIY561" s="156"/>
      <c r="OIZ561" s="156"/>
      <c r="OJA561" s="156"/>
      <c r="OJB561" s="156"/>
      <c r="OJC561" s="156"/>
      <c r="OJD561" s="156"/>
      <c r="OJE561" s="156"/>
      <c r="OJF561" s="156"/>
      <c r="OJG561" s="156"/>
      <c r="OJH561" s="156"/>
      <c r="OJI561" s="156"/>
      <c r="OJJ561" s="156"/>
      <c r="OJK561" s="156"/>
      <c r="OJL561" s="156"/>
      <c r="OJM561" s="156"/>
      <c r="OJN561" s="156"/>
      <c r="OJO561" s="156"/>
      <c r="OJP561" s="156"/>
      <c r="OJQ561" s="156"/>
      <c r="OJR561" s="156"/>
      <c r="OJS561" s="156"/>
      <c r="OJT561" s="156"/>
      <c r="OJU561" s="156"/>
      <c r="OJV561" s="156"/>
      <c r="OJW561" s="156"/>
      <c r="OJX561" s="156"/>
      <c r="OJY561" s="156"/>
      <c r="OJZ561" s="156"/>
      <c r="OKA561" s="156"/>
      <c r="OKB561" s="156"/>
      <c r="OKC561" s="156"/>
      <c r="OKD561" s="156"/>
      <c r="OKE561" s="156"/>
      <c r="OKF561" s="156"/>
      <c r="OKG561" s="156"/>
      <c r="OKH561" s="156"/>
      <c r="OKI561" s="156"/>
      <c r="OKJ561" s="156"/>
      <c r="OKK561" s="156"/>
      <c r="OKL561" s="156"/>
      <c r="OKM561" s="156"/>
      <c r="OKN561" s="156"/>
      <c r="OKO561" s="156"/>
      <c r="OKP561" s="156"/>
      <c r="OKQ561" s="156"/>
      <c r="OKR561" s="156"/>
      <c r="OKS561" s="156"/>
      <c r="OKT561" s="156"/>
      <c r="OKU561" s="156"/>
      <c r="OKV561" s="156"/>
      <c r="OKW561" s="156"/>
      <c r="OKX561" s="156"/>
      <c r="OKY561" s="156"/>
      <c r="OKZ561" s="156"/>
      <c r="OLA561" s="156"/>
      <c r="OLB561" s="156"/>
      <c r="OLC561" s="156"/>
      <c r="OLD561" s="156"/>
      <c r="OLE561" s="156"/>
      <c r="OLF561" s="156"/>
      <c r="OLG561" s="156"/>
      <c r="OLH561" s="156"/>
      <c r="OLI561" s="156"/>
      <c r="OLJ561" s="156"/>
      <c r="OLK561" s="156"/>
      <c r="OLL561" s="156"/>
      <c r="OLM561" s="156"/>
      <c r="OLN561" s="156"/>
      <c r="OLO561" s="156"/>
      <c r="OLP561" s="156"/>
      <c r="OLQ561" s="156"/>
      <c r="OLR561" s="156"/>
      <c r="OLS561" s="156"/>
      <c r="OLT561" s="156"/>
      <c r="OLU561" s="156"/>
      <c r="OLV561" s="156"/>
      <c r="OLW561" s="156"/>
      <c r="OLX561" s="156"/>
      <c r="OLY561" s="156"/>
      <c r="OLZ561" s="156"/>
      <c r="OMA561" s="156"/>
      <c r="OMB561" s="156"/>
      <c r="OMC561" s="156"/>
      <c r="OMD561" s="156"/>
      <c r="OME561" s="156"/>
      <c r="OMF561" s="156"/>
      <c r="OMG561" s="156"/>
      <c r="OMH561" s="156"/>
      <c r="OMI561" s="156"/>
      <c r="OMJ561" s="156"/>
      <c r="OMK561" s="156"/>
      <c r="OML561" s="156"/>
      <c r="OMM561" s="156"/>
      <c r="OMN561" s="156"/>
      <c r="OMO561" s="156"/>
      <c r="OMP561" s="156"/>
      <c r="OMQ561" s="156"/>
      <c r="OMR561" s="156"/>
      <c r="OMS561" s="156"/>
      <c r="OMT561" s="156"/>
      <c r="OMU561" s="156"/>
      <c r="OMV561" s="156"/>
      <c r="OMW561" s="156"/>
      <c r="OMX561" s="156"/>
      <c r="OMY561" s="156"/>
      <c r="OMZ561" s="156"/>
      <c r="ONA561" s="156"/>
      <c r="ONB561" s="156"/>
      <c r="ONC561" s="156"/>
      <c r="OND561" s="156"/>
      <c r="ONE561" s="156"/>
      <c r="ONF561" s="156"/>
      <c r="ONG561" s="156"/>
      <c r="ONH561" s="156"/>
      <c r="ONI561" s="156"/>
      <c r="ONJ561" s="156"/>
      <c r="ONK561" s="156"/>
      <c r="ONL561" s="156"/>
      <c r="ONM561" s="156"/>
      <c r="ONN561" s="156"/>
      <c r="ONO561" s="156"/>
      <c r="ONP561" s="156"/>
      <c r="ONQ561" s="156"/>
      <c r="ONR561" s="156"/>
      <c r="ONS561" s="156"/>
      <c r="ONT561" s="156"/>
      <c r="ONU561" s="156"/>
      <c r="ONV561" s="156"/>
      <c r="ONW561" s="156"/>
      <c r="ONX561" s="156"/>
      <c r="ONY561" s="156"/>
      <c r="ONZ561" s="156"/>
      <c r="OOA561" s="156"/>
      <c r="OOB561" s="156"/>
      <c r="OOC561" s="156"/>
      <c r="OOD561" s="156"/>
      <c r="OOE561" s="156"/>
      <c r="OOF561" s="156"/>
      <c r="OOG561" s="156"/>
      <c r="OOH561" s="156"/>
      <c r="OOI561" s="156"/>
      <c r="OOJ561" s="156"/>
      <c r="OOK561" s="156"/>
      <c r="OOL561" s="156"/>
      <c r="OOM561" s="156"/>
      <c r="OON561" s="156"/>
      <c r="OOO561" s="156"/>
      <c r="OOP561" s="156"/>
      <c r="OOQ561" s="156"/>
      <c r="OOR561" s="156"/>
      <c r="OOS561" s="156"/>
      <c r="OOT561" s="156"/>
      <c r="OOU561" s="156"/>
      <c r="OOV561" s="156"/>
      <c r="OOW561" s="156"/>
      <c r="OOX561" s="156"/>
      <c r="OOY561" s="156"/>
      <c r="OOZ561" s="156"/>
      <c r="OPA561" s="156"/>
      <c r="OPB561" s="156"/>
      <c r="OPC561" s="156"/>
      <c r="OPD561" s="156"/>
      <c r="OPE561" s="156"/>
      <c r="OPF561" s="156"/>
      <c r="OPG561" s="156"/>
      <c r="OPH561" s="156"/>
      <c r="OPI561" s="156"/>
      <c r="OPJ561" s="156"/>
      <c r="OPK561" s="156"/>
      <c r="OPL561" s="156"/>
      <c r="OPM561" s="156"/>
      <c r="OPN561" s="156"/>
      <c r="OPO561" s="156"/>
      <c r="OPP561" s="156"/>
      <c r="OPQ561" s="156"/>
      <c r="OPR561" s="156"/>
      <c r="OPS561" s="156"/>
      <c r="OPT561" s="156"/>
      <c r="OPU561" s="156"/>
      <c r="OPV561" s="156"/>
      <c r="OPW561" s="156"/>
      <c r="OPX561" s="156"/>
      <c r="OPY561" s="156"/>
      <c r="OPZ561" s="156"/>
      <c r="OQA561" s="156"/>
      <c r="OQB561" s="156"/>
      <c r="OQC561" s="156"/>
      <c r="OQD561" s="156"/>
      <c r="OQE561" s="156"/>
      <c r="OQF561" s="156"/>
      <c r="OQG561" s="156"/>
      <c r="OQH561" s="156"/>
      <c r="OQI561" s="156"/>
      <c r="OQJ561" s="156"/>
      <c r="OQK561" s="156"/>
      <c r="OQL561" s="156"/>
      <c r="OQM561" s="156"/>
      <c r="OQN561" s="156"/>
      <c r="OQO561" s="156"/>
      <c r="OQP561" s="156"/>
      <c r="OQQ561" s="156"/>
      <c r="OQR561" s="156"/>
      <c r="OQS561" s="156"/>
      <c r="OQT561" s="156"/>
      <c r="OQU561" s="156"/>
      <c r="OQV561" s="156"/>
      <c r="OQW561" s="156"/>
      <c r="OQX561" s="156"/>
      <c r="OQY561" s="156"/>
      <c r="OQZ561" s="156"/>
      <c r="ORA561" s="156"/>
      <c r="ORB561" s="156"/>
      <c r="ORC561" s="156"/>
      <c r="ORD561" s="156"/>
      <c r="ORE561" s="156"/>
      <c r="ORF561" s="156"/>
      <c r="ORG561" s="156"/>
      <c r="ORH561" s="156"/>
      <c r="ORI561" s="156"/>
      <c r="ORJ561" s="156"/>
      <c r="ORK561" s="156"/>
      <c r="ORL561" s="156"/>
      <c r="ORM561" s="156"/>
      <c r="ORN561" s="156"/>
      <c r="ORO561" s="156"/>
      <c r="ORP561" s="156"/>
      <c r="ORQ561" s="156"/>
      <c r="ORR561" s="156"/>
      <c r="ORS561" s="156"/>
      <c r="ORT561" s="156"/>
      <c r="ORU561" s="156"/>
      <c r="ORV561" s="156"/>
      <c r="ORW561" s="156"/>
      <c r="ORX561" s="156"/>
      <c r="ORY561" s="156"/>
      <c r="ORZ561" s="156"/>
      <c r="OSA561" s="156"/>
      <c r="OSB561" s="156"/>
      <c r="OSC561" s="156"/>
      <c r="OSD561" s="156"/>
      <c r="OSE561" s="156"/>
      <c r="OSF561" s="156"/>
      <c r="OSG561" s="156"/>
      <c r="OSH561" s="156"/>
      <c r="OSI561" s="156"/>
      <c r="OSJ561" s="156"/>
      <c r="OSK561" s="156"/>
      <c r="OSL561" s="156"/>
      <c r="OSM561" s="156"/>
      <c r="OSN561" s="156"/>
      <c r="OSO561" s="156"/>
      <c r="OSP561" s="156"/>
      <c r="OSQ561" s="156"/>
      <c r="OSR561" s="156"/>
      <c r="OSS561" s="156"/>
      <c r="OST561" s="156"/>
      <c r="OSU561" s="156"/>
      <c r="OSV561" s="156"/>
      <c r="OSW561" s="156"/>
      <c r="OSX561" s="156"/>
      <c r="OSY561" s="156"/>
      <c r="OSZ561" s="156"/>
      <c r="OTA561" s="156"/>
      <c r="OTB561" s="156"/>
      <c r="OTC561" s="156"/>
      <c r="OTD561" s="156"/>
      <c r="OTE561" s="156"/>
      <c r="OTF561" s="156"/>
      <c r="OTG561" s="156"/>
      <c r="OTH561" s="156"/>
      <c r="OTI561" s="156"/>
      <c r="OTJ561" s="156"/>
      <c r="OTK561" s="156"/>
      <c r="OTL561" s="156"/>
      <c r="OTM561" s="156"/>
      <c r="OTN561" s="156"/>
      <c r="OTO561" s="156"/>
      <c r="OTP561" s="156"/>
      <c r="OTQ561" s="156"/>
      <c r="OTR561" s="156"/>
      <c r="OTS561" s="156"/>
      <c r="OTT561" s="156"/>
      <c r="OTU561" s="156"/>
      <c r="OTV561" s="156"/>
      <c r="OTW561" s="156"/>
      <c r="OTX561" s="156"/>
      <c r="OTY561" s="156"/>
      <c r="OTZ561" s="156"/>
      <c r="OUA561" s="156"/>
      <c r="OUB561" s="156"/>
      <c r="OUC561" s="156"/>
      <c r="OUD561" s="156"/>
      <c r="OUE561" s="156"/>
      <c r="OUF561" s="156"/>
      <c r="OUG561" s="156"/>
      <c r="OUH561" s="156"/>
      <c r="OUI561" s="156"/>
      <c r="OUJ561" s="156"/>
      <c r="OUK561" s="156"/>
      <c r="OUL561" s="156"/>
      <c r="OUM561" s="156"/>
      <c r="OUN561" s="156"/>
      <c r="OUO561" s="156"/>
      <c r="OUP561" s="156"/>
      <c r="OUQ561" s="156"/>
      <c r="OUR561" s="156"/>
      <c r="OUS561" s="156"/>
      <c r="OUT561" s="156"/>
      <c r="OUU561" s="156"/>
      <c r="OUV561" s="156"/>
      <c r="OUW561" s="156"/>
      <c r="OUX561" s="156"/>
      <c r="OUY561" s="156"/>
      <c r="OUZ561" s="156"/>
      <c r="OVA561" s="156"/>
      <c r="OVB561" s="156"/>
      <c r="OVC561" s="156"/>
      <c r="OVD561" s="156"/>
      <c r="OVE561" s="156"/>
      <c r="OVF561" s="156"/>
      <c r="OVG561" s="156"/>
      <c r="OVH561" s="156"/>
      <c r="OVI561" s="156"/>
      <c r="OVJ561" s="156"/>
      <c r="OVK561" s="156"/>
      <c r="OVL561" s="156"/>
      <c r="OVM561" s="156"/>
      <c r="OVN561" s="156"/>
      <c r="OVO561" s="156"/>
      <c r="OVP561" s="156"/>
      <c r="OVQ561" s="156"/>
      <c r="OVR561" s="156"/>
      <c r="OVS561" s="156"/>
      <c r="OVT561" s="156"/>
      <c r="OVU561" s="156"/>
      <c r="OVV561" s="156"/>
      <c r="OVW561" s="156"/>
      <c r="OVX561" s="156"/>
      <c r="OVY561" s="156"/>
      <c r="OVZ561" s="156"/>
      <c r="OWA561" s="156"/>
      <c r="OWB561" s="156"/>
      <c r="OWC561" s="156"/>
      <c r="OWD561" s="156"/>
      <c r="OWE561" s="156"/>
      <c r="OWF561" s="156"/>
      <c r="OWG561" s="156"/>
      <c r="OWH561" s="156"/>
      <c r="OWI561" s="156"/>
      <c r="OWJ561" s="156"/>
      <c r="OWK561" s="156"/>
      <c r="OWL561" s="156"/>
      <c r="OWM561" s="156"/>
      <c r="OWN561" s="156"/>
      <c r="OWO561" s="156"/>
      <c r="OWP561" s="156"/>
      <c r="OWQ561" s="156"/>
      <c r="OWR561" s="156"/>
      <c r="OWS561" s="156"/>
      <c r="OWT561" s="156"/>
      <c r="OWU561" s="156"/>
      <c r="OWV561" s="156"/>
      <c r="OWW561" s="156"/>
      <c r="OWX561" s="156"/>
      <c r="OWY561" s="156"/>
      <c r="OWZ561" s="156"/>
      <c r="OXA561" s="156"/>
      <c r="OXB561" s="156"/>
      <c r="OXC561" s="156"/>
      <c r="OXD561" s="156"/>
      <c r="OXE561" s="156"/>
      <c r="OXF561" s="156"/>
      <c r="OXG561" s="156"/>
      <c r="OXH561" s="156"/>
      <c r="OXI561" s="156"/>
      <c r="OXJ561" s="156"/>
      <c r="OXK561" s="156"/>
      <c r="OXL561" s="156"/>
      <c r="OXM561" s="156"/>
      <c r="OXN561" s="156"/>
      <c r="OXO561" s="156"/>
      <c r="OXP561" s="156"/>
      <c r="OXQ561" s="156"/>
      <c r="OXR561" s="156"/>
      <c r="OXS561" s="156"/>
      <c r="OXT561" s="156"/>
      <c r="OXU561" s="156"/>
      <c r="OXV561" s="156"/>
      <c r="OXW561" s="156"/>
      <c r="OXX561" s="156"/>
      <c r="OXY561" s="156"/>
      <c r="OXZ561" s="156"/>
      <c r="OYA561" s="156"/>
      <c r="OYB561" s="156"/>
      <c r="OYC561" s="156"/>
      <c r="OYD561" s="156"/>
      <c r="OYE561" s="156"/>
      <c r="OYF561" s="156"/>
      <c r="OYG561" s="156"/>
      <c r="OYH561" s="156"/>
      <c r="OYI561" s="156"/>
      <c r="OYJ561" s="156"/>
      <c r="OYK561" s="156"/>
      <c r="OYL561" s="156"/>
      <c r="OYM561" s="156"/>
      <c r="OYN561" s="156"/>
      <c r="OYO561" s="156"/>
      <c r="OYP561" s="156"/>
      <c r="OYQ561" s="156"/>
      <c r="OYR561" s="156"/>
      <c r="OYS561" s="156"/>
      <c r="OYT561" s="156"/>
      <c r="OYU561" s="156"/>
      <c r="OYV561" s="156"/>
      <c r="OYW561" s="156"/>
      <c r="OYX561" s="156"/>
      <c r="OYY561" s="156"/>
      <c r="OYZ561" s="156"/>
      <c r="OZA561" s="156"/>
      <c r="OZB561" s="156"/>
      <c r="OZC561" s="156"/>
      <c r="OZD561" s="156"/>
      <c r="OZE561" s="156"/>
      <c r="OZF561" s="156"/>
      <c r="OZG561" s="156"/>
      <c r="OZH561" s="156"/>
      <c r="OZI561" s="156"/>
      <c r="OZJ561" s="156"/>
      <c r="OZK561" s="156"/>
      <c r="OZL561" s="156"/>
      <c r="OZM561" s="156"/>
      <c r="OZN561" s="156"/>
      <c r="OZO561" s="156"/>
      <c r="OZP561" s="156"/>
      <c r="OZQ561" s="156"/>
      <c r="OZR561" s="156"/>
      <c r="OZS561" s="156"/>
      <c r="OZT561" s="156"/>
      <c r="OZU561" s="156"/>
      <c r="OZV561" s="156"/>
      <c r="OZW561" s="156"/>
      <c r="OZX561" s="156"/>
      <c r="OZY561" s="156"/>
      <c r="OZZ561" s="156"/>
      <c r="PAA561" s="156"/>
      <c r="PAB561" s="156"/>
      <c r="PAC561" s="156"/>
      <c r="PAD561" s="156"/>
      <c r="PAE561" s="156"/>
      <c r="PAF561" s="156"/>
      <c r="PAG561" s="156"/>
      <c r="PAH561" s="156"/>
      <c r="PAI561" s="156"/>
      <c r="PAJ561" s="156"/>
      <c r="PAK561" s="156"/>
      <c r="PAL561" s="156"/>
      <c r="PAM561" s="156"/>
      <c r="PAN561" s="156"/>
      <c r="PAO561" s="156"/>
      <c r="PAP561" s="156"/>
      <c r="PAQ561" s="156"/>
      <c r="PAR561" s="156"/>
      <c r="PAS561" s="156"/>
      <c r="PAT561" s="156"/>
      <c r="PAU561" s="156"/>
      <c r="PAV561" s="156"/>
      <c r="PAW561" s="156"/>
      <c r="PAX561" s="156"/>
      <c r="PAY561" s="156"/>
      <c r="PAZ561" s="156"/>
      <c r="PBA561" s="156"/>
      <c r="PBB561" s="156"/>
      <c r="PBC561" s="156"/>
      <c r="PBD561" s="156"/>
      <c r="PBE561" s="156"/>
      <c r="PBF561" s="156"/>
      <c r="PBG561" s="156"/>
      <c r="PBH561" s="156"/>
      <c r="PBI561" s="156"/>
      <c r="PBJ561" s="156"/>
      <c r="PBK561" s="156"/>
      <c r="PBL561" s="156"/>
      <c r="PBM561" s="156"/>
      <c r="PBN561" s="156"/>
      <c r="PBO561" s="156"/>
      <c r="PBP561" s="156"/>
      <c r="PBQ561" s="156"/>
      <c r="PBR561" s="156"/>
      <c r="PBS561" s="156"/>
      <c r="PBT561" s="156"/>
      <c r="PBU561" s="156"/>
      <c r="PBV561" s="156"/>
      <c r="PBW561" s="156"/>
      <c r="PBX561" s="156"/>
      <c r="PBY561" s="156"/>
      <c r="PBZ561" s="156"/>
      <c r="PCA561" s="156"/>
      <c r="PCB561" s="156"/>
      <c r="PCC561" s="156"/>
      <c r="PCD561" s="156"/>
      <c r="PCE561" s="156"/>
      <c r="PCF561" s="156"/>
      <c r="PCG561" s="156"/>
      <c r="PCH561" s="156"/>
      <c r="PCI561" s="156"/>
      <c r="PCJ561" s="156"/>
      <c r="PCK561" s="156"/>
      <c r="PCL561" s="156"/>
      <c r="PCM561" s="156"/>
      <c r="PCN561" s="156"/>
      <c r="PCO561" s="156"/>
      <c r="PCP561" s="156"/>
      <c r="PCQ561" s="156"/>
      <c r="PCR561" s="156"/>
      <c r="PCS561" s="156"/>
      <c r="PCT561" s="156"/>
      <c r="PCU561" s="156"/>
      <c r="PCV561" s="156"/>
      <c r="PCW561" s="156"/>
      <c r="PCX561" s="156"/>
      <c r="PCY561" s="156"/>
      <c r="PCZ561" s="156"/>
      <c r="PDA561" s="156"/>
      <c r="PDB561" s="156"/>
      <c r="PDC561" s="156"/>
      <c r="PDD561" s="156"/>
      <c r="PDE561" s="156"/>
      <c r="PDF561" s="156"/>
      <c r="PDG561" s="156"/>
      <c r="PDH561" s="156"/>
      <c r="PDI561" s="156"/>
      <c r="PDJ561" s="156"/>
      <c r="PDK561" s="156"/>
      <c r="PDL561" s="156"/>
      <c r="PDM561" s="156"/>
      <c r="PDN561" s="156"/>
      <c r="PDO561" s="156"/>
      <c r="PDP561" s="156"/>
      <c r="PDQ561" s="156"/>
      <c r="PDR561" s="156"/>
      <c r="PDS561" s="156"/>
      <c r="PDT561" s="156"/>
      <c r="PDU561" s="156"/>
      <c r="PDV561" s="156"/>
      <c r="PDW561" s="156"/>
      <c r="PDX561" s="156"/>
      <c r="PDY561" s="156"/>
      <c r="PDZ561" s="156"/>
      <c r="PEA561" s="156"/>
      <c r="PEB561" s="156"/>
      <c r="PEC561" s="156"/>
      <c r="PED561" s="156"/>
      <c r="PEE561" s="156"/>
      <c r="PEF561" s="156"/>
      <c r="PEG561" s="156"/>
      <c r="PEH561" s="156"/>
      <c r="PEI561" s="156"/>
      <c r="PEJ561" s="156"/>
      <c r="PEK561" s="156"/>
      <c r="PEL561" s="156"/>
      <c r="PEM561" s="156"/>
      <c r="PEN561" s="156"/>
      <c r="PEO561" s="156"/>
      <c r="PEP561" s="156"/>
      <c r="PEQ561" s="156"/>
      <c r="PER561" s="156"/>
      <c r="PES561" s="156"/>
      <c r="PET561" s="156"/>
      <c r="PEU561" s="156"/>
      <c r="PEV561" s="156"/>
      <c r="PEW561" s="156"/>
      <c r="PEX561" s="156"/>
      <c r="PEY561" s="156"/>
      <c r="PEZ561" s="156"/>
      <c r="PFA561" s="156"/>
      <c r="PFB561" s="156"/>
      <c r="PFC561" s="156"/>
      <c r="PFD561" s="156"/>
      <c r="PFE561" s="156"/>
      <c r="PFF561" s="156"/>
      <c r="PFG561" s="156"/>
      <c r="PFH561" s="156"/>
      <c r="PFI561" s="156"/>
      <c r="PFJ561" s="156"/>
      <c r="PFK561" s="156"/>
      <c r="PFL561" s="156"/>
      <c r="PFM561" s="156"/>
      <c r="PFN561" s="156"/>
      <c r="PFO561" s="156"/>
      <c r="PFP561" s="156"/>
      <c r="PFQ561" s="156"/>
      <c r="PFR561" s="156"/>
      <c r="PFS561" s="156"/>
      <c r="PFT561" s="156"/>
      <c r="PFU561" s="156"/>
      <c r="PFV561" s="156"/>
      <c r="PFW561" s="156"/>
      <c r="PFX561" s="156"/>
      <c r="PFY561" s="156"/>
      <c r="PFZ561" s="156"/>
      <c r="PGA561" s="156"/>
      <c r="PGB561" s="156"/>
      <c r="PGC561" s="156"/>
      <c r="PGD561" s="156"/>
      <c r="PGE561" s="156"/>
      <c r="PGF561" s="156"/>
      <c r="PGG561" s="156"/>
      <c r="PGH561" s="156"/>
      <c r="PGI561" s="156"/>
      <c r="PGJ561" s="156"/>
      <c r="PGK561" s="156"/>
      <c r="PGL561" s="156"/>
      <c r="PGM561" s="156"/>
      <c r="PGN561" s="156"/>
      <c r="PGO561" s="156"/>
      <c r="PGP561" s="156"/>
      <c r="PGQ561" s="156"/>
      <c r="PGR561" s="156"/>
      <c r="PGS561" s="156"/>
      <c r="PGT561" s="156"/>
      <c r="PGU561" s="156"/>
      <c r="PGV561" s="156"/>
      <c r="PGW561" s="156"/>
      <c r="PGX561" s="156"/>
      <c r="PGY561" s="156"/>
      <c r="PGZ561" s="156"/>
      <c r="PHA561" s="156"/>
      <c r="PHB561" s="156"/>
      <c r="PHC561" s="156"/>
      <c r="PHD561" s="156"/>
      <c r="PHE561" s="156"/>
      <c r="PHF561" s="156"/>
      <c r="PHG561" s="156"/>
      <c r="PHH561" s="156"/>
      <c r="PHI561" s="156"/>
      <c r="PHJ561" s="156"/>
      <c r="PHK561" s="156"/>
      <c r="PHL561" s="156"/>
      <c r="PHM561" s="156"/>
      <c r="PHN561" s="156"/>
      <c r="PHO561" s="156"/>
      <c r="PHP561" s="156"/>
      <c r="PHQ561" s="156"/>
      <c r="PHR561" s="156"/>
      <c r="PHS561" s="156"/>
      <c r="PHT561" s="156"/>
      <c r="PHU561" s="156"/>
      <c r="PHV561" s="156"/>
      <c r="PHW561" s="156"/>
      <c r="PHX561" s="156"/>
      <c r="PHY561" s="156"/>
      <c r="PHZ561" s="156"/>
      <c r="PIA561" s="156"/>
      <c r="PIB561" s="156"/>
      <c r="PIC561" s="156"/>
      <c r="PID561" s="156"/>
      <c r="PIE561" s="156"/>
      <c r="PIF561" s="156"/>
      <c r="PIG561" s="156"/>
      <c r="PIH561" s="156"/>
      <c r="PII561" s="156"/>
      <c r="PIJ561" s="156"/>
      <c r="PIK561" s="156"/>
      <c r="PIL561" s="156"/>
      <c r="PIM561" s="156"/>
      <c r="PIN561" s="156"/>
      <c r="PIO561" s="156"/>
      <c r="PIP561" s="156"/>
      <c r="PIQ561" s="156"/>
      <c r="PIR561" s="156"/>
      <c r="PIS561" s="156"/>
      <c r="PIT561" s="156"/>
      <c r="PIU561" s="156"/>
      <c r="PIV561" s="156"/>
      <c r="PIW561" s="156"/>
      <c r="PIX561" s="156"/>
      <c r="PIY561" s="156"/>
      <c r="PIZ561" s="156"/>
      <c r="PJA561" s="156"/>
      <c r="PJB561" s="156"/>
      <c r="PJC561" s="156"/>
      <c r="PJD561" s="156"/>
      <c r="PJE561" s="156"/>
      <c r="PJF561" s="156"/>
      <c r="PJG561" s="156"/>
      <c r="PJH561" s="156"/>
      <c r="PJI561" s="156"/>
      <c r="PJJ561" s="156"/>
      <c r="PJK561" s="156"/>
      <c r="PJL561" s="156"/>
      <c r="PJM561" s="156"/>
      <c r="PJN561" s="156"/>
      <c r="PJO561" s="156"/>
      <c r="PJP561" s="156"/>
      <c r="PJQ561" s="156"/>
      <c r="PJR561" s="156"/>
      <c r="PJS561" s="156"/>
      <c r="PJT561" s="156"/>
      <c r="PJU561" s="156"/>
      <c r="PJV561" s="156"/>
      <c r="PJW561" s="156"/>
      <c r="PJX561" s="156"/>
      <c r="PJY561" s="156"/>
      <c r="PJZ561" s="156"/>
      <c r="PKA561" s="156"/>
      <c r="PKB561" s="156"/>
      <c r="PKC561" s="156"/>
      <c r="PKD561" s="156"/>
      <c r="PKE561" s="156"/>
      <c r="PKF561" s="156"/>
      <c r="PKG561" s="156"/>
      <c r="PKH561" s="156"/>
      <c r="PKI561" s="156"/>
      <c r="PKJ561" s="156"/>
      <c r="PKK561" s="156"/>
      <c r="PKL561" s="156"/>
      <c r="PKM561" s="156"/>
      <c r="PKN561" s="156"/>
      <c r="PKO561" s="156"/>
      <c r="PKP561" s="156"/>
      <c r="PKQ561" s="156"/>
      <c r="PKR561" s="156"/>
      <c r="PKS561" s="156"/>
      <c r="PKT561" s="156"/>
      <c r="PKU561" s="156"/>
      <c r="PKV561" s="156"/>
      <c r="PKW561" s="156"/>
      <c r="PKX561" s="156"/>
      <c r="PKY561" s="156"/>
      <c r="PKZ561" s="156"/>
      <c r="PLA561" s="156"/>
      <c r="PLB561" s="156"/>
      <c r="PLC561" s="156"/>
      <c r="PLD561" s="156"/>
      <c r="PLE561" s="156"/>
      <c r="PLF561" s="156"/>
      <c r="PLG561" s="156"/>
      <c r="PLH561" s="156"/>
      <c r="PLI561" s="156"/>
      <c r="PLJ561" s="156"/>
      <c r="PLK561" s="156"/>
      <c r="PLL561" s="156"/>
      <c r="PLM561" s="156"/>
      <c r="PLN561" s="156"/>
      <c r="PLO561" s="156"/>
      <c r="PLP561" s="156"/>
      <c r="PLQ561" s="156"/>
      <c r="PLR561" s="156"/>
      <c r="PLS561" s="156"/>
      <c r="PLT561" s="156"/>
      <c r="PLU561" s="156"/>
      <c r="PLV561" s="156"/>
      <c r="PLW561" s="156"/>
      <c r="PLX561" s="156"/>
      <c r="PLY561" s="156"/>
      <c r="PLZ561" s="156"/>
      <c r="PMA561" s="156"/>
      <c r="PMB561" s="156"/>
      <c r="PMC561" s="156"/>
      <c r="PMD561" s="156"/>
      <c r="PME561" s="156"/>
      <c r="PMF561" s="156"/>
      <c r="PMG561" s="156"/>
      <c r="PMH561" s="156"/>
      <c r="PMI561" s="156"/>
      <c r="PMJ561" s="156"/>
      <c r="PMK561" s="156"/>
      <c r="PML561" s="156"/>
      <c r="PMM561" s="156"/>
      <c r="PMN561" s="156"/>
      <c r="PMO561" s="156"/>
      <c r="PMP561" s="156"/>
      <c r="PMQ561" s="156"/>
      <c r="PMR561" s="156"/>
      <c r="PMS561" s="156"/>
      <c r="PMT561" s="156"/>
      <c r="PMU561" s="156"/>
      <c r="PMV561" s="156"/>
      <c r="PMW561" s="156"/>
      <c r="PMX561" s="156"/>
      <c r="PMY561" s="156"/>
      <c r="PMZ561" s="156"/>
      <c r="PNA561" s="156"/>
      <c r="PNB561" s="156"/>
      <c r="PNC561" s="156"/>
      <c r="PND561" s="156"/>
      <c r="PNE561" s="156"/>
      <c r="PNF561" s="156"/>
      <c r="PNG561" s="156"/>
      <c r="PNH561" s="156"/>
      <c r="PNI561" s="156"/>
      <c r="PNJ561" s="156"/>
      <c r="PNK561" s="156"/>
      <c r="PNL561" s="156"/>
      <c r="PNM561" s="156"/>
      <c r="PNN561" s="156"/>
      <c r="PNO561" s="156"/>
      <c r="PNP561" s="156"/>
      <c r="PNQ561" s="156"/>
      <c r="PNR561" s="156"/>
      <c r="PNS561" s="156"/>
      <c r="PNT561" s="156"/>
      <c r="PNU561" s="156"/>
      <c r="PNV561" s="156"/>
      <c r="PNW561" s="156"/>
      <c r="PNX561" s="156"/>
      <c r="PNY561" s="156"/>
      <c r="PNZ561" s="156"/>
      <c r="POA561" s="156"/>
      <c r="POB561" s="156"/>
      <c r="POC561" s="156"/>
      <c r="POD561" s="156"/>
      <c r="POE561" s="156"/>
      <c r="POF561" s="156"/>
      <c r="POG561" s="156"/>
      <c r="POH561" s="156"/>
      <c r="POI561" s="156"/>
      <c r="POJ561" s="156"/>
      <c r="POK561" s="156"/>
      <c r="POL561" s="156"/>
      <c r="POM561" s="156"/>
      <c r="PON561" s="156"/>
      <c r="POO561" s="156"/>
      <c r="POP561" s="156"/>
      <c r="POQ561" s="156"/>
      <c r="POR561" s="156"/>
      <c r="POS561" s="156"/>
      <c r="POT561" s="156"/>
      <c r="POU561" s="156"/>
      <c r="POV561" s="156"/>
      <c r="POW561" s="156"/>
      <c r="POX561" s="156"/>
      <c r="POY561" s="156"/>
      <c r="POZ561" s="156"/>
      <c r="PPA561" s="156"/>
      <c r="PPB561" s="156"/>
      <c r="PPC561" s="156"/>
      <c r="PPD561" s="156"/>
      <c r="PPE561" s="156"/>
      <c r="PPF561" s="156"/>
      <c r="PPG561" s="156"/>
      <c r="PPH561" s="156"/>
      <c r="PPI561" s="156"/>
      <c r="PPJ561" s="156"/>
      <c r="PPK561" s="156"/>
      <c r="PPL561" s="156"/>
      <c r="PPM561" s="156"/>
      <c r="PPN561" s="156"/>
      <c r="PPO561" s="156"/>
      <c r="PPP561" s="156"/>
      <c r="PPQ561" s="156"/>
      <c r="PPR561" s="156"/>
      <c r="PPS561" s="156"/>
      <c r="PPT561" s="156"/>
      <c r="PPU561" s="156"/>
      <c r="PPV561" s="156"/>
      <c r="PPW561" s="156"/>
      <c r="PPX561" s="156"/>
      <c r="PPY561" s="156"/>
      <c r="PPZ561" s="156"/>
      <c r="PQA561" s="156"/>
      <c r="PQB561" s="156"/>
      <c r="PQC561" s="156"/>
      <c r="PQD561" s="156"/>
      <c r="PQE561" s="156"/>
      <c r="PQF561" s="156"/>
      <c r="PQG561" s="156"/>
      <c r="PQH561" s="156"/>
      <c r="PQI561" s="156"/>
      <c r="PQJ561" s="156"/>
      <c r="PQK561" s="156"/>
      <c r="PQL561" s="156"/>
      <c r="PQM561" s="156"/>
      <c r="PQN561" s="156"/>
      <c r="PQO561" s="156"/>
      <c r="PQP561" s="156"/>
      <c r="PQQ561" s="156"/>
      <c r="PQR561" s="156"/>
      <c r="PQS561" s="156"/>
      <c r="PQT561" s="156"/>
      <c r="PQU561" s="156"/>
      <c r="PQV561" s="156"/>
      <c r="PQW561" s="156"/>
      <c r="PQX561" s="156"/>
      <c r="PQY561" s="156"/>
      <c r="PQZ561" s="156"/>
      <c r="PRA561" s="156"/>
      <c r="PRB561" s="156"/>
      <c r="PRC561" s="156"/>
      <c r="PRD561" s="156"/>
      <c r="PRE561" s="156"/>
      <c r="PRF561" s="156"/>
      <c r="PRG561" s="156"/>
      <c r="PRH561" s="156"/>
      <c r="PRI561" s="156"/>
      <c r="PRJ561" s="156"/>
      <c r="PRK561" s="156"/>
      <c r="PRL561" s="156"/>
      <c r="PRM561" s="156"/>
      <c r="PRN561" s="156"/>
      <c r="PRO561" s="156"/>
      <c r="PRP561" s="156"/>
      <c r="PRQ561" s="156"/>
      <c r="PRR561" s="156"/>
      <c r="PRS561" s="156"/>
      <c r="PRT561" s="156"/>
      <c r="PRU561" s="156"/>
      <c r="PRV561" s="156"/>
      <c r="PRW561" s="156"/>
      <c r="PRX561" s="156"/>
      <c r="PRY561" s="156"/>
      <c r="PRZ561" s="156"/>
      <c r="PSA561" s="156"/>
      <c r="PSB561" s="156"/>
      <c r="PSC561" s="156"/>
      <c r="PSD561" s="156"/>
      <c r="PSE561" s="156"/>
      <c r="PSF561" s="156"/>
      <c r="PSG561" s="156"/>
      <c r="PSH561" s="156"/>
      <c r="PSI561" s="156"/>
      <c r="PSJ561" s="156"/>
      <c r="PSK561" s="156"/>
      <c r="PSL561" s="156"/>
      <c r="PSM561" s="156"/>
      <c r="PSN561" s="156"/>
      <c r="PSO561" s="156"/>
      <c r="PSP561" s="156"/>
      <c r="PSQ561" s="156"/>
      <c r="PSR561" s="156"/>
      <c r="PSS561" s="156"/>
      <c r="PST561" s="156"/>
      <c r="PSU561" s="156"/>
      <c r="PSV561" s="156"/>
      <c r="PSW561" s="156"/>
      <c r="PSX561" s="156"/>
      <c r="PSY561" s="156"/>
      <c r="PSZ561" s="156"/>
      <c r="PTA561" s="156"/>
      <c r="PTB561" s="156"/>
      <c r="PTC561" s="156"/>
      <c r="PTD561" s="156"/>
      <c r="PTE561" s="156"/>
      <c r="PTF561" s="156"/>
      <c r="PTG561" s="156"/>
      <c r="PTH561" s="156"/>
      <c r="PTI561" s="156"/>
      <c r="PTJ561" s="156"/>
      <c r="PTK561" s="156"/>
      <c r="PTL561" s="156"/>
      <c r="PTM561" s="156"/>
      <c r="PTN561" s="156"/>
      <c r="PTO561" s="156"/>
      <c r="PTP561" s="156"/>
      <c r="PTQ561" s="156"/>
      <c r="PTR561" s="156"/>
      <c r="PTS561" s="156"/>
      <c r="PTT561" s="156"/>
      <c r="PTU561" s="156"/>
      <c r="PTV561" s="156"/>
      <c r="PTW561" s="156"/>
      <c r="PTX561" s="156"/>
      <c r="PTY561" s="156"/>
      <c r="PTZ561" s="156"/>
      <c r="PUA561" s="156"/>
      <c r="PUB561" s="156"/>
      <c r="PUC561" s="156"/>
      <c r="PUD561" s="156"/>
      <c r="PUE561" s="156"/>
      <c r="PUF561" s="156"/>
      <c r="PUG561" s="156"/>
      <c r="PUH561" s="156"/>
      <c r="PUI561" s="156"/>
      <c r="PUJ561" s="156"/>
      <c r="PUK561" s="156"/>
      <c r="PUL561" s="156"/>
      <c r="PUM561" s="156"/>
      <c r="PUN561" s="156"/>
      <c r="PUO561" s="156"/>
      <c r="PUP561" s="156"/>
      <c r="PUQ561" s="156"/>
      <c r="PUR561" s="156"/>
      <c r="PUS561" s="156"/>
      <c r="PUT561" s="156"/>
      <c r="PUU561" s="156"/>
      <c r="PUV561" s="156"/>
      <c r="PUW561" s="156"/>
      <c r="PUX561" s="156"/>
      <c r="PUY561" s="156"/>
      <c r="PUZ561" s="156"/>
      <c r="PVA561" s="156"/>
      <c r="PVB561" s="156"/>
      <c r="PVC561" s="156"/>
      <c r="PVD561" s="156"/>
      <c r="PVE561" s="156"/>
      <c r="PVF561" s="156"/>
      <c r="PVG561" s="156"/>
      <c r="PVH561" s="156"/>
      <c r="PVI561" s="156"/>
      <c r="PVJ561" s="156"/>
      <c r="PVK561" s="156"/>
      <c r="PVL561" s="156"/>
      <c r="PVM561" s="156"/>
      <c r="PVN561" s="156"/>
      <c r="PVO561" s="156"/>
      <c r="PVP561" s="156"/>
      <c r="PVQ561" s="156"/>
      <c r="PVR561" s="156"/>
      <c r="PVS561" s="156"/>
      <c r="PVT561" s="156"/>
      <c r="PVU561" s="156"/>
      <c r="PVV561" s="156"/>
      <c r="PVW561" s="156"/>
      <c r="PVX561" s="156"/>
      <c r="PVY561" s="156"/>
      <c r="PVZ561" s="156"/>
      <c r="PWA561" s="156"/>
      <c r="PWB561" s="156"/>
      <c r="PWC561" s="156"/>
      <c r="PWD561" s="156"/>
      <c r="PWE561" s="156"/>
      <c r="PWF561" s="156"/>
      <c r="PWG561" s="156"/>
      <c r="PWH561" s="156"/>
      <c r="PWI561" s="156"/>
      <c r="PWJ561" s="156"/>
      <c r="PWK561" s="156"/>
      <c r="PWL561" s="156"/>
      <c r="PWM561" s="156"/>
      <c r="PWN561" s="156"/>
      <c r="PWO561" s="156"/>
      <c r="PWP561" s="156"/>
      <c r="PWQ561" s="156"/>
      <c r="PWR561" s="156"/>
      <c r="PWS561" s="156"/>
      <c r="PWT561" s="156"/>
      <c r="PWU561" s="156"/>
      <c r="PWV561" s="156"/>
      <c r="PWW561" s="156"/>
      <c r="PWX561" s="156"/>
      <c r="PWY561" s="156"/>
      <c r="PWZ561" s="156"/>
      <c r="PXA561" s="156"/>
      <c r="PXB561" s="156"/>
      <c r="PXC561" s="156"/>
      <c r="PXD561" s="156"/>
      <c r="PXE561" s="156"/>
      <c r="PXF561" s="156"/>
      <c r="PXG561" s="156"/>
      <c r="PXH561" s="156"/>
      <c r="PXI561" s="156"/>
      <c r="PXJ561" s="156"/>
      <c r="PXK561" s="156"/>
      <c r="PXL561" s="156"/>
      <c r="PXM561" s="156"/>
      <c r="PXN561" s="156"/>
      <c r="PXO561" s="156"/>
      <c r="PXP561" s="156"/>
      <c r="PXQ561" s="156"/>
      <c r="PXR561" s="156"/>
      <c r="PXS561" s="156"/>
      <c r="PXT561" s="156"/>
      <c r="PXU561" s="156"/>
      <c r="PXV561" s="156"/>
      <c r="PXW561" s="156"/>
      <c r="PXX561" s="156"/>
      <c r="PXY561" s="156"/>
      <c r="PXZ561" s="156"/>
      <c r="PYA561" s="156"/>
      <c r="PYB561" s="156"/>
      <c r="PYC561" s="156"/>
      <c r="PYD561" s="156"/>
      <c r="PYE561" s="156"/>
      <c r="PYF561" s="156"/>
      <c r="PYG561" s="156"/>
      <c r="PYH561" s="156"/>
      <c r="PYI561" s="156"/>
      <c r="PYJ561" s="156"/>
      <c r="PYK561" s="156"/>
      <c r="PYL561" s="156"/>
      <c r="PYM561" s="156"/>
      <c r="PYN561" s="156"/>
      <c r="PYO561" s="156"/>
      <c r="PYP561" s="156"/>
      <c r="PYQ561" s="156"/>
      <c r="PYR561" s="156"/>
      <c r="PYS561" s="156"/>
      <c r="PYT561" s="156"/>
      <c r="PYU561" s="156"/>
      <c r="PYV561" s="156"/>
      <c r="PYW561" s="156"/>
      <c r="PYX561" s="156"/>
      <c r="PYY561" s="156"/>
      <c r="PYZ561" s="156"/>
      <c r="PZA561" s="156"/>
      <c r="PZB561" s="156"/>
      <c r="PZC561" s="156"/>
      <c r="PZD561" s="156"/>
      <c r="PZE561" s="156"/>
      <c r="PZF561" s="156"/>
      <c r="PZG561" s="156"/>
      <c r="PZH561" s="156"/>
      <c r="PZI561" s="156"/>
      <c r="PZJ561" s="156"/>
      <c r="PZK561" s="156"/>
      <c r="PZL561" s="156"/>
      <c r="PZM561" s="156"/>
      <c r="PZN561" s="156"/>
      <c r="PZO561" s="156"/>
      <c r="PZP561" s="156"/>
      <c r="PZQ561" s="156"/>
      <c r="PZR561" s="156"/>
      <c r="PZS561" s="156"/>
      <c r="PZT561" s="156"/>
      <c r="PZU561" s="156"/>
      <c r="PZV561" s="156"/>
      <c r="PZW561" s="156"/>
      <c r="PZX561" s="156"/>
      <c r="PZY561" s="156"/>
      <c r="PZZ561" s="156"/>
      <c r="QAA561" s="156"/>
      <c r="QAB561" s="156"/>
      <c r="QAC561" s="156"/>
      <c r="QAD561" s="156"/>
      <c r="QAE561" s="156"/>
      <c r="QAF561" s="156"/>
      <c r="QAG561" s="156"/>
      <c r="QAH561" s="156"/>
      <c r="QAI561" s="156"/>
      <c r="QAJ561" s="156"/>
      <c r="QAK561" s="156"/>
      <c r="QAL561" s="156"/>
      <c r="QAM561" s="156"/>
      <c r="QAN561" s="156"/>
      <c r="QAO561" s="156"/>
      <c r="QAP561" s="156"/>
      <c r="QAQ561" s="156"/>
      <c r="QAR561" s="156"/>
      <c r="QAS561" s="156"/>
      <c r="QAT561" s="156"/>
      <c r="QAU561" s="156"/>
      <c r="QAV561" s="156"/>
      <c r="QAW561" s="156"/>
      <c r="QAX561" s="156"/>
      <c r="QAY561" s="156"/>
      <c r="QAZ561" s="156"/>
      <c r="QBA561" s="156"/>
      <c r="QBB561" s="156"/>
      <c r="QBC561" s="156"/>
      <c r="QBD561" s="156"/>
      <c r="QBE561" s="156"/>
      <c r="QBF561" s="156"/>
      <c r="QBG561" s="156"/>
      <c r="QBH561" s="156"/>
      <c r="QBI561" s="156"/>
      <c r="QBJ561" s="156"/>
      <c r="QBK561" s="156"/>
      <c r="QBL561" s="156"/>
      <c r="QBM561" s="156"/>
      <c r="QBN561" s="156"/>
      <c r="QBO561" s="156"/>
      <c r="QBP561" s="156"/>
      <c r="QBQ561" s="156"/>
      <c r="QBR561" s="156"/>
      <c r="QBS561" s="156"/>
      <c r="QBT561" s="156"/>
      <c r="QBU561" s="156"/>
      <c r="QBV561" s="156"/>
      <c r="QBW561" s="156"/>
      <c r="QBX561" s="156"/>
      <c r="QBY561" s="156"/>
      <c r="QBZ561" s="156"/>
      <c r="QCA561" s="156"/>
      <c r="QCB561" s="156"/>
      <c r="QCC561" s="156"/>
      <c r="QCD561" s="156"/>
      <c r="QCE561" s="156"/>
      <c r="QCF561" s="156"/>
      <c r="QCG561" s="156"/>
      <c r="QCH561" s="156"/>
      <c r="QCI561" s="156"/>
      <c r="QCJ561" s="156"/>
      <c r="QCK561" s="156"/>
      <c r="QCL561" s="156"/>
      <c r="QCM561" s="156"/>
      <c r="QCN561" s="156"/>
      <c r="QCO561" s="156"/>
      <c r="QCP561" s="156"/>
      <c r="QCQ561" s="156"/>
      <c r="QCR561" s="156"/>
      <c r="QCS561" s="156"/>
      <c r="QCT561" s="156"/>
      <c r="QCU561" s="156"/>
      <c r="QCV561" s="156"/>
      <c r="QCW561" s="156"/>
      <c r="QCX561" s="156"/>
      <c r="QCY561" s="156"/>
      <c r="QCZ561" s="156"/>
      <c r="QDA561" s="156"/>
      <c r="QDB561" s="156"/>
      <c r="QDC561" s="156"/>
      <c r="QDD561" s="156"/>
      <c r="QDE561" s="156"/>
      <c r="QDF561" s="156"/>
      <c r="QDG561" s="156"/>
      <c r="QDH561" s="156"/>
      <c r="QDI561" s="156"/>
      <c r="QDJ561" s="156"/>
      <c r="QDK561" s="156"/>
      <c r="QDL561" s="156"/>
      <c r="QDM561" s="156"/>
      <c r="QDN561" s="156"/>
      <c r="QDO561" s="156"/>
      <c r="QDP561" s="156"/>
      <c r="QDQ561" s="156"/>
      <c r="QDR561" s="156"/>
      <c r="QDS561" s="156"/>
      <c r="QDT561" s="156"/>
      <c r="QDU561" s="156"/>
      <c r="QDV561" s="156"/>
      <c r="QDW561" s="156"/>
      <c r="QDX561" s="156"/>
      <c r="QDY561" s="156"/>
      <c r="QDZ561" s="156"/>
      <c r="QEA561" s="156"/>
      <c r="QEB561" s="156"/>
      <c r="QEC561" s="156"/>
      <c r="QED561" s="156"/>
      <c r="QEE561" s="156"/>
      <c r="QEF561" s="156"/>
      <c r="QEG561" s="156"/>
      <c r="QEH561" s="156"/>
      <c r="QEI561" s="156"/>
      <c r="QEJ561" s="156"/>
      <c r="QEK561" s="156"/>
      <c r="QEL561" s="156"/>
      <c r="QEM561" s="156"/>
      <c r="QEN561" s="156"/>
      <c r="QEO561" s="156"/>
      <c r="QEP561" s="156"/>
      <c r="QEQ561" s="156"/>
      <c r="QER561" s="156"/>
      <c r="QES561" s="156"/>
      <c r="QET561" s="156"/>
      <c r="QEU561" s="156"/>
      <c r="QEV561" s="156"/>
      <c r="QEW561" s="156"/>
      <c r="QEX561" s="156"/>
      <c r="QEY561" s="156"/>
      <c r="QEZ561" s="156"/>
      <c r="QFA561" s="156"/>
      <c r="QFB561" s="156"/>
      <c r="QFC561" s="156"/>
      <c r="QFD561" s="156"/>
      <c r="QFE561" s="156"/>
      <c r="QFF561" s="156"/>
      <c r="QFG561" s="156"/>
      <c r="QFH561" s="156"/>
      <c r="QFI561" s="156"/>
      <c r="QFJ561" s="156"/>
      <c r="QFK561" s="156"/>
      <c r="QFL561" s="156"/>
      <c r="QFM561" s="156"/>
      <c r="QFN561" s="156"/>
      <c r="QFO561" s="156"/>
      <c r="QFP561" s="156"/>
      <c r="QFQ561" s="156"/>
      <c r="QFR561" s="156"/>
      <c r="QFS561" s="156"/>
      <c r="QFT561" s="156"/>
      <c r="QFU561" s="156"/>
      <c r="QFV561" s="156"/>
      <c r="QFW561" s="156"/>
      <c r="QFX561" s="156"/>
      <c r="QFY561" s="156"/>
      <c r="QFZ561" s="156"/>
      <c r="QGA561" s="156"/>
      <c r="QGB561" s="156"/>
      <c r="QGC561" s="156"/>
      <c r="QGD561" s="156"/>
      <c r="QGE561" s="156"/>
      <c r="QGF561" s="156"/>
      <c r="QGG561" s="156"/>
      <c r="QGH561" s="156"/>
      <c r="QGI561" s="156"/>
      <c r="QGJ561" s="156"/>
      <c r="QGK561" s="156"/>
      <c r="QGL561" s="156"/>
      <c r="QGM561" s="156"/>
      <c r="QGN561" s="156"/>
      <c r="QGO561" s="156"/>
      <c r="QGP561" s="156"/>
      <c r="QGQ561" s="156"/>
      <c r="QGR561" s="156"/>
      <c r="QGS561" s="156"/>
      <c r="QGT561" s="156"/>
      <c r="QGU561" s="156"/>
      <c r="QGV561" s="156"/>
      <c r="QGW561" s="156"/>
      <c r="QGX561" s="156"/>
      <c r="QGY561" s="156"/>
      <c r="QGZ561" s="156"/>
      <c r="QHA561" s="156"/>
      <c r="QHB561" s="156"/>
      <c r="QHC561" s="156"/>
      <c r="QHD561" s="156"/>
      <c r="QHE561" s="156"/>
      <c r="QHF561" s="156"/>
      <c r="QHG561" s="156"/>
      <c r="QHH561" s="156"/>
      <c r="QHI561" s="156"/>
      <c r="QHJ561" s="156"/>
      <c r="QHK561" s="156"/>
      <c r="QHL561" s="156"/>
      <c r="QHM561" s="156"/>
      <c r="QHN561" s="156"/>
      <c r="QHO561" s="156"/>
      <c r="QHP561" s="156"/>
      <c r="QHQ561" s="156"/>
      <c r="QHR561" s="156"/>
      <c r="QHS561" s="156"/>
      <c r="QHT561" s="156"/>
      <c r="QHU561" s="156"/>
      <c r="QHV561" s="156"/>
      <c r="QHW561" s="156"/>
      <c r="QHX561" s="156"/>
      <c r="QHY561" s="156"/>
      <c r="QHZ561" s="156"/>
      <c r="QIA561" s="156"/>
      <c r="QIB561" s="156"/>
      <c r="QIC561" s="156"/>
      <c r="QID561" s="156"/>
      <c r="QIE561" s="156"/>
      <c r="QIF561" s="156"/>
      <c r="QIG561" s="156"/>
      <c r="QIH561" s="156"/>
      <c r="QII561" s="156"/>
      <c r="QIJ561" s="156"/>
      <c r="QIK561" s="156"/>
      <c r="QIL561" s="156"/>
      <c r="QIM561" s="156"/>
      <c r="QIN561" s="156"/>
      <c r="QIO561" s="156"/>
      <c r="QIP561" s="156"/>
      <c r="QIQ561" s="156"/>
      <c r="QIR561" s="156"/>
      <c r="QIS561" s="156"/>
      <c r="QIT561" s="156"/>
      <c r="QIU561" s="156"/>
      <c r="QIV561" s="156"/>
      <c r="QIW561" s="156"/>
      <c r="QIX561" s="156"/>
      <c r="QIY561" s="156"/>
      <c r="QIZ561" s="156"/>
      <c r="QJA561" s="156"/>
      <c r="QJB561" s="156"/>
      <c r="QJC561" s="156"/>
      <c r="QJD561" s="156"/>
      <c r="QJE561" s="156"/>
      <c r="QJF561" s="156"/>
      <c r="QJG561" s="156"/>
      <c r="QJH561" s="156"/>
      <c r="QJI561" s="156"/>
      <c r="QJJ561" s="156"/>
      <c r="QJK561" s="156"/>
      <c r="QJL561" s="156"/>
      <c r="QJM561" s="156"/>
      <c r="QJN561" s="156"/>
      <c r="QJO561" s="156"/>
      <c r="QJP561" s="156"/>
      <c r="QJQ561" s="156"/>
      <c r="QJR561" s="156"/>
      <c r="QJS561" s="156"/>
      <c r="QJT561" s="156"/>
      <c r="QJU561" s="156"/>
      <c r="QJV561" s="156"/>
      <c r="QJW561" s="156"/>
      <c r="QJX561" s="156"/>
      <c r="QJY561" s="156"/>
      <c r="QJZ561" s="156"/>
      <c r="QKA561" s="156"/>
      <c r="QKB561" s="156"/>
      <c r="QKC561" s="156"/>
      <c r="QKD561" s="156"/>
      <c r="QKE561" s="156"/>
      <c r="QKF561" s="156"/>
      <c r="QKG561" s="156"/>
      <c r="QKH561" s="156"/>
      <c r="QKI561" s="156"/>
      <c r="QKJ561" s="156"/>
      <c r="QKK561" s="156"/>
      <c r="QKL561" s="156"/>
      <c r="QKM561" s="156"/>
      <c r="QKN561" s="156"/>
      <c r="QKO561" s="156"/>
      <c r="QKP561" s="156"/>
      <c r="QKQ561" s="156"/>
      <c r="QKR561" s="156"/>
      <c r="QKS561" s="156"/>
      <c r="QKT561" s="156"/>
      <c r="QKU561" s="156"/>
      <c r="QKV561" s="156"/>
      <c r="QKW561" s="156"/>
      <c r="QKX561" s="156"/>
      <c r="QKY561" s="156"/>
      <c r="QKZ561" s="156"/>
      <c r="QLA561" s="156"/>
      <c r="QLB561" s="156"/>
      <c r="QLC561" s="156"/>
      <c r="QLD561" s="156"/>
      <c r="QLE561" s="156"/>
      <c r="QLF561" s="156"/>
      <c r="QLG561" s="156"/>
      <c r="QLH561" s="156"/>
      <c r="QLI561" s="156"/>
      <c r="QLJ561" s="156"/>
      <c r="QLK561" s="156"/>
      <c r="QLL561" s="156"/>
      <c r="QLM561" s="156"/>
      <c r="QLN561" s="156"/>
      <c r="QLO561" s="156"/>
      <c r="QLP561" s="156"/>
      <c r="QLQ561" s="156"/>
      <c r="QLR561" s="156"/>
      <c r="QLS561" s="156"/>
      <c r="QLT561" s="156"/>
      <c r="QLU561" s="156"/>
      <c r="QLV561" s="156"/>
      <c r="QLW561" s="156"/>
      <c r="QLX561" s="156"/>
      <c r="QLY561" s="156"/>
      <c r="QLZ561" s="156"/>
      <c r="QMA561" s="156"/>
      <c r="QMB561" s="156"/>
      <c r="QMC561" s="156"/>
      <c r="QMD561" s="156"/>
      <c r="QME561" s="156"/>
      <c r="QMF561" s="156"/>
      <c r="QMG561" s="156"/>
      <c r="QMH561" s="156"/>
      <c r="QMI561" s="156"/>
      <c r="QMJ561" s="156"/>
      <c r="QMK561" s="156"/>
      <c r="QML561" s="156"/>
      <c r="QMM561" s="156"/>
      <c r="QMN561" s="156"/>
      <c r="QMO561" s="156"/>
      <c r="QMP561" s="156"/>
      <c r="QMQ561" s="156"/>
      <c r="QMR561" s="156"/>
      <c r="QMS561" s="156"/>
      <c r="QMT561" s="156"/>
      <c r="QMU561" s="156"/>
      <c r="QMV561" s="156"/>
      <c r="QMW561" s="156"/>
      <c r="QMX561" s="156"/>
      <c r="QMY561" s="156"/>
      <c r="QMZ561" s="156"/>
      <c r="QNA561" s="156"/>
      <c r="QNB561" s="156"/>
      <c r="QNC561" s="156"/>
      <c r="QND561" s="156"/>
      <c r="QNE561" s="156"/>
      <c r="QNF561" s="156"/>
      <c r="QNG561" s="156"/>
      <c r="QNH561" s="156"/>
      <c r="QNI561" s="156"/>
      <c r="QNJ561" s="156"/>
      <c r="QNK561" s="156"/>
      <c r="QNL561" s="156"/>
      <c r="QNM561" s="156"/>
      <c r="QNN561" s="156"/>
      <c r="QNO561" s="156"/>
      <c r="QNP561" s="156"/>
      <c r="QNQ561" s="156"/>
      <c r="QNR561" s="156"/>
      <c r="QNS561" s="156"/>
      <c r="QNT561" s="156"/>
      <c r="QNU561" s="156"/>
      <c r="QNV561" s="156"/>
      <c r="QNW561" s="156"/>
      <c r="QNX561" s="156"/>
      <c r="QNY561" s="156"/>
      <c r="QNZ561" s="156"/>
      <c r="QOA561" s="156"/>
      <c r="QOB561" s="156"/>
      <c r="QOC561" s="156"/>
      <c r="QOD561" s="156"/>
      <c r="QOE561" s="156"/>
      <c r="QOF561" s="156"/>
      <c r="QOG561" s="156"/>
      <c r="QOH561" s="156"/>
      <c r="QOI561" s="156"/>
      <c r="QOJ561" s="156"/>
      <c r="QOK561" s="156"/>
      <c r="QOL561" s="156"/>
      <c r="QOM561" s="156"/>
      <c r="QON561" s="156"/>
      <c r="QOO561" s="156"/>
      <c r="QOP561" s="156"/>
      <c r="QOQ561" s="156"/>
      <c r="QOR561" s="156"/>
      <c r="QOS561" s="156"/>
      <c r="QOT561" s="156"/>
      <c r="QOU561" s="156"/>
      <c r="QOV561" s="156"/>
      <c r="QOW561" s="156"/>
      <c r="QOX561" s="156"/>
      <c r="QOY561" s="156"/>
      <c r="QOZ561" s="156"/>
      <c r="QPA561" s="156"/>
      <c r="QPB561" s="156"/>
      <c r="QPC561" s="156"/>
      <c r="QPD561" s="156"/>
      <c r="QPE561" s="156"/>
      <c r="QPF561" s="156"/>
      <c r="QPG561" s="156"/>
      <c r="QPH561" s="156"/>
      <c r="QPI561" s="156"/>
      <c r="QPJ561" s="156"/>
      <c r="QPK561" s="156"/>
      <c r="QPL561" s="156"/>
      <c r="QPM561" s="156"/>
      <c r="QPN561" s="156"/>
      <c r="QPO561" s="156"/>
      <c r="QPP561" s="156"/>
      <c r="QPQ561" s="156"/>
      <c r="QPR561" s="156"/>
      <c r="QPS561" s="156"/>
      <c r="QPT561" s="156"/>
      <c r="QPU561" s="156"/>
      <c r="QPV561" s="156"/>
      <c r="QPW561" s="156"/>
      <c r="QPX561" s="156"/>
      <c r="QPY561" s="156"/>
      <c r="QPZ561" s="156"/>
      <c r="QQA561" s="156"/>
      <c r="QQB561" s="156"/>
      <c r="QQC561" s="156"/>
      <c r="QQD561" s="156"/>
      <c r="QQE561" s="156"/>
      <c r="QQF561" s="156"/>
      <c r="QQG561" s="156"/>
      <c r="QQH561" s="156"/>
      <c r="QQI561" s="156"/>
      <c r="QQJ561" s="156"/>
      <c r="QQK561" s="156"/>
      <c r="QQL561" s="156"/>
      <c r="QQM561" s="156"/>
      <c r="QQN561" s="156"/>
      <c r="QQO561" s="156"/>
      <c r="QQP561" s="156"/>
      <c r="QQQ561" s="156"/>
      <c r="QQR561" s="156"/>
      <c r="QQS561" s="156"/>
      <c r="QQT561" s="156"/>
      <c r="QQU561" s="156"/>
      <c r="QQV561" s="156"/>
      <c r="QQW561" s="156"/>
      <c r="QQX561" s="156"/>
      <c r="QQY561" s="156"/>
      <c r="QQZ561" s="156"/>
      <c r="QRA561" s="156"/>
      <c r="QRB561" s="156"/>
      <c r="QRC561" s="156"/>
      <c r="QRD561" s="156"/>
      <c r="QRE561" s="156"/>
      <c r="QRF561" s="156"/>
      <c r="QRG561" s="156"/>
      <c r="QRH561" s="156"/>
      <c r="QRI561" s="156"/>
      <c r="QRJ561" s="156"/>
      <c r="QRK561" s="156"/>
      <c r="QRL561" s="156"/>
      <c r="QRM561" s="156"/>
      <c r="QRN561" s="156"/>
      <c r="QRO561" s="156"/>
      <c r="QRP561" s="156"/>
      <c r="QRQ561" s="156"/>
      <c r="QRR561" s="156"/>
      <c r="QRS561" s="156"/>
      <c r="QRT561" s="156"/>
      <c r="QRU561" s="156"/>
      <c r="QRV561" s="156"/>
      <c r="QRW561" s="156"/>
      <c r="QRX561" s="156"/>
      <c r="QRY561" s="156"/>
      <c r="QRZ561" s="156"/>
      <c r="QSA561" s="156"/>
      <c r="QSB561" s="156"/>
      <c r="QSC561" s="156"/>
      <c r="QSD561" s="156"/>
      <c r="QSE561" s="156"/>
      <c r="QSF561" s="156"/>
      <c r="QSG561" s="156"/>
      <c r="QSH561" s="156"/>
      <c r="QSI561" s="156"/>
      <c r="QSJ561" s="156"/>
      <c r="QSK561" s="156"/>
      <c r="QSL561" s="156"/>
      <c r="QSM561" s="156"/>
      <c r="QSN561" s="156"/>
      <c r="QSO561" s="156"/>
      <c r="QSP561" s="156"/>
      <c r="QSQ561" s="156"/>
      <c r="QSR561" s="156"/>
      <c r="QSS561" s="156"/>
      <c r="QST561" s="156"/>
      <c r="QSU561" s="156"/>
      <c r="QSV561" s="156"/>
      <c r="QSW561" s="156"/>
      <c r="QSX561" s="156"/>
      <c r="QSY561" s="156"/>
      <c r="QSZ561" s="156"/>
      <c r="QTA561" s="156"/>
      <c r="QTB561" s="156"/>
      <c r="QTC561" s="156"/>
      <c r="QTD561" s="156"/>
      <c r="QTE561" s="156"/>
      <c r="QTF561" s="156"/>
      <c r="QTG561" s="156"/>
      <c r="QTH561" s="156"/>
      <c r="QTI561" s="156"/>
      <c r="QTJ561" s="156"/>
      <c r="QTK561" s="156"/>
      <c r="QTL561" s="156"/>
      <c r="QTM561" s="156"/>
      <c r="QTN561" s="156"/>
      <c r="QTO561" s="156"/>
      <c r="QTP561" s="156"/>
      <c r="QTQ561" s="156"/>
      <c r="QTR561" s="156"/>
      <c r="QTS561" s="156"/>
      <c r="QTT561" s="156"/>
      <c r="QTU561" s="156"/>
      <c r="QTV561" s="156"/>
      <c r="QTW561" s="156"/>
      <c r="QTX561" s="156"/>
      <c r="QTY561" s="156"/>
      <c r="QTZ561" s="156"/>
      <c r="QUA561" s="156"/>
      <c r="QUB561" s="156"/>
      <c r="QUC561" s="156"/>
      <c r="QUD561" s="156"/>
      <c r="QUE561" s="156"/>
      <c r="QUF561" s="156"/>
      <c r="QUG561" s="156"/>
      <c r="QUH561" s="156"/>
      <c r="QUI561" s="156"/>
      <c r="QUJ561" s="156"/>
      <c r="QUK561" s="156"/>
      <c r="QUL561" s="156"/>
      <c r="QUM561" s="156"/>
      <c r="QUN561" s="156"/>
      <c r="QUO561" s="156"/>
      <c r="QUP561" s="156"/>
      <c r="QUQ561" s="156"/>
      <c r="QUR561" s="156"/>
      <c r="QUS561" s="156"/>
      <c r="QUT561" s="156"/>
      <c r="QUU561" s="156"/>
      <c r="QUV561" s="156"/>
      <c r="QUW561" s="156"/>
      <c r="QUX561" s="156"/>
      <c r="QUY561" s="156"/>
      <c r="QUZ561" s="156"/>
      <c r="QVA561" s="156"/>
      <c r="QVB561" s="156"/>
      <c r="QVC561" s="156"/>
      <c r="QVD561" s="156"/>
      <c r="QVE561" s="156"/>
      <c r="QVF561" s="156"/>
      <c r="QVG561" s="156"/>
      <c r="QVH561" s="156"/>
      <c r="QVI561" s="156"/>
      <c r="QVJ561" s="156"/>
      <c r="QVK561" s="156"/>
      <c r="QVL561" s="156"/>
      <c r="QVM561" s="156"/>
      <c r="QVN561" s="156"/>
      <c r="QVO561" s="156"/>
      <c r="QVP561" s="156"/>
      <c r="QVQ561" s="156"/>
      <c r="QVR561" s="156"/>
      <c r="QVS561" s="156"/>
      <c r="QVT561" s="156"/>
      <c r="QVU561" s="156"/>
      <c r="QVV561" s="156"/>
      <c r="QVW561" s="156"/>
      <c r="QVX561" s="156"/>
      <c r="QVY561" s="156"/>
      <c r="QVZ561" s="156"/>
      <c r="QWA561" s="156"/>
      <c r="QWB561" s="156"/>
      <c r="QWC561" s="156"/>
      <c r="QWD561" s="156"/>
      <c r="QWE561" s="156"/>
      <c r="QWF561" s="156"/>
      <c r="QWG561" s="156"/>
      <c r="QWH561" s="156"/>
      <c r="QWI561" s="156"/>
      <c r="QWJ561" s="156"/>
      <c r="QWK561" s="156"/>
      <c r="QWL561" s="156"/>
      <c r="QWM561" s="156"/>
      <c r="QWN561" s="156"/>
      <c r="QWO561" s="156"/>
      <c r="QWP561" s="156"/>
      <c r="QWQ561" s="156"/>
      <c r="QWR561" s="156"/>
      <c r="QWS561" s="156"/>
      <c r="QWT561" s="156"/>
      <c r="QWU561" s="156"/>
      <c r="QWV561" s="156"/>
      <c r="QWW561" s="156"/>
      <c r="QWX561" s="156"/>
      <c r="QWY561" s="156"/>
      <c r="QWZ561" s="156"/>
      <c r="QXA561" s="156"/>
      <c r="QXB561" s="156"/>
      <c r="QXC561" s="156"/>
      <c r="QXD561" s="156"/>
      <c r="QXE561" s="156"/>
      <c r="QXF561" s="156"/>
      <c r="QXG561" s="156"/>
      <c r="QXH561" s="156"/>
      <c r="QXI561" s="156"/>
      <c r="QXJ561" s="156"/>
      <c r="QXK561" s="156"/>
      <c r="QXL561" s="156"/>
      <c r="QXM561" s="156"/>
      <c r="QXN561" s="156"/>
      <c r="QXO561" s="156"/>
      <c r="QXP561" s="156"/>
      <c r="QXQ561" s="156"/>
      <c r="QXR561" s="156"/>
      <c r="QXS561" s="156"/>
      <c r="QXT561" s="156"/>
      <c r="QXU561" s="156"/>
      <c r="QXV561" s="156"/>
      <c r="QXW561" s="156"/>
      <c r="QXX561" s="156"/>
      <c r="QXY561" s="156"/>
      <c r="QXZ561" s="156"/>
      <c r="QYA561" s="156"/>
      <c r="QYB561" s="156"/>
      <c r="QYC561" s="156"/>
      <c r="QYD561" s="156"/>
      <c r="QYE561" s="156"/>
      <c r="QYF561" s="156"/>
      <c r="QYG561" s="156"/>
      <c r="QYH561" s="156"/>
      <c r="QYI561" s="156"/>
      <c r="QYJ561" s="156"/>
      <c r="QYK561" s="156"/>
      <c r="QYL561" s="156"/>
      <c r="QYM561" s="156"/>
      <c r="QYN561" s="156"/>
      <c r="QYO561" s="156"/>
      <c r="QYP561" s="156"/>
      <c r="QYQ561" s="156"/>
      <c r="QYR561" s="156"/>
      <c r="QYS561" s="156"/>
      <c r="QYT561" s="156"/>
      <c r="QYU561" s="156"/>
      <c r="QYV561" s="156"/>
      <c r="QYW561" s="156"/>
      <c r="QYX561" s="156"/>
      <c r="QYY561" s="156"/>
      <c r="QYZ561" s="156"/>
      <c r="QZA561" s="156"/>
      <c r="QZB561" s="156"/>
      <c r="QZC561" s="156"/>
      <c r="QZD561" s="156"/>
      <c r="QZE561" s="156"/>
      <c r="QZF561" s="156"/>
      <c r="QZG561" s="156"/>
      <c r="QZH561" s="156"/>
      <c r="QZI561" s="156"/>
      <c r="QZJ561" s="156"/>
      <c r="QZK561" s="156"/>
      <c r="QZL561" s="156"/>
      <c r="QZM561" s="156"/>
      <c r="QZN561" s="156"/>
      <c r="QZO561" s="156"/>
      <c r="QZP561" s="156"/>
      <c r="QZQ561" s="156"/>
      <c r="QZR561" s="156"/>
      <c r="QZS561" s="156"/>
      <c r="QZT561" s="156"/>
      <c r="QZU561" s="156"/>
      <c r="QZV561" s="156"/>
      <c r="QZW561" s="156"/>
      <c r="QZX561" s="156"/>
      <c r="QZY561" s="156"/>
      <c r="QZZ561" s="156"/>
      <c r="RAA561" s="156"/>
      <c r="RAB561" s="156"/>
      <c r="RAC561" s="156"/>
      <c r="RAD561" s="156"/>
      <c r="RAE561" s="156"/>
      <c r="RAF561" s="156"/>
      <c r="RAG561" s="156"/>
      <c r="RAH561" s="156"/>
      <c r="RAI561" s="156"/>
      <c r="RAJ561" s="156"/>
      <c r="RAK561" s="156"/>
      <c r="RAL561" s="156"/>
      <c r="RAM561" s="156"/>
      <c r="RAN561" s="156"/>
      <c r="RAO561" s="156"/>
      <c r="RAP561" s="156"/>
      <c r="RAQ561" s="156"/>
      <c r="RAR561" s="156"/>
      <c r="RAS561" s="156"/>
      <c r="RAT561" s="156"/>
      <c r="RAU561" s="156"/>
      <c r="RAV561" s="156"/>
      <c r="RAW561" s="156"/>
      <c r="RAX561" s="156"/>
      <c r="RAY561" s="156"/>
      <c r="RAZ561" s="156"/>
      <c r="RBA561" s="156"/>
      <c r="RBB561" s="156"/>
      <c r="RBC561" s="156"/>
      <c r="RBD561" s="156"/>
      <c r="RBE561" s="156"/>
      <c r="RBF561" s="156"/>
      <c r="RBG561" s="156"/>
      <c r="RBH561" s="156"/>
      <c r="RBI561" s="156"/>
      <c r="RBJ561" s="156"/>
      <c r="RBK561" s="156"/>
      <c r="RBL561" s="156"/>
      <c r="RBM561" s="156"/>
      <c r="RBN561" s="156"/>
      <c r="RBO561" s="156"/>
      <c r="RBP561" s="156"/>
      <c r="RBQ561" s="156"/>
      <c r="RBR561" s="156"/>
      <c r="RBS561" s="156"/>
      <c r="RBT561" s="156"/>
      <c r="RBU561" s="156"/>
      <c r="RBV561" s="156"/>
      <c r="RBW561" s="156"/>
      <c r="RBX561" s="156"/>
      <c r="RBY561" s="156"/>
      <c r="RBZ561" s="156"/>
      <c r="RCA561" s="156"/>
      <c r="RCB561" s="156"/>
      <c r="RCC561" s="156"/>
      <c r="RCD561" s="156"/>
      <c r="RCE561" s="156"/>
      <c r="RCF561" s="156"/>
      <c r="RCG561" s="156"/>
      <c r="RCH561" s="156"/>
      <c r="RCI561" s="156"/>
      <c r="RCJ561" s="156"/>
      <c r="RCK561" s="156"/>
      <c r="RCL561" s="156"/>
      <c r="RCM561" s="156"/>
      <c r="RCN561" s="156"/>
      <c r="RCO561" s="156"/>
      <c r="RCP561" s="156"/>
      <c r="RCQ561" s="156"/>
      <c r="RCR561" s="156"/>
      <c r="RCS561" s="156"/>
      <c r="RCT561" s="156"/>
      <c r="RCU561" s="156"/>
      <c r="RCV561" s="156"/>
      <c r="RCW561" s="156"/>
      <c r="RCX561" s="156"/>
      <c r="RCY561" s="156"/>
      <c r="RCZ561" s="156"/>
      <c r="RDA561" s="156"/>
      <c r="RDB561" s="156"/>
      <c r="RDC561" s="156"/>
      <c r="RDD561" s="156"/>
      <c r="RDE561" s="156"/>
      <c r="RDF561" s="156"/>
      <c r="RDG561" s="156"/>
      <c r="RDH561" s="156"/>
      <c r="RDI561" s="156"/>
      <c r="RDJ561" s="156"/>
      <c r="RDK561" s="156"/>
      <c r="RDL561" s="156"/>
      <c r="RDM561" s="156"/>
      <c r="RDN561" s="156"/>
      <c r="RDO561" s="156"/>
      <c r="RDP561" s="156"/>
      <c r="RDQ561" s="156"/>
      <c r="RDR561" s="156"/>
      <c r="RDS561" s="156"/>
      <c r="RDT561" s="156"/>
      <c r="RDU561" s="156"/>
      <c r="RDV561" s="156"/>
      <c r="RDW561" s="156"/>
      <c r="RDX561" s="156"/>
      <c r="RDY561" s="156"/>
      <c r="RDZ561" s="156"/>
      <c r="REA561" s="156"/>
      <c r="REB561" s="156"/>
      <c r="REC561" s="156"/>
      <c r="RED561" s="156"/>
      <c r="REE561" s="156"/>
      <c r="REF561" s="156"/>
      <c r="REG561" s="156"/>
      <c r="REH561" s="156"/>
      <c r="REI561" s="156"/>
      <c r="REJ561" s="156"/>
      <c r="REK561" s="156"/>
      <c r="REL561" s="156"/>
      <c r="REM561" s="156"/>
      <c r="REN561" s="156"/>
      <c r="REO561" s="156"/>
      <c r="REP561" s="156"/>
      <c r="REQ561" s="156"/>
      <c r="RER561" s="156"/>
      <c r="RES561" s="156"/>
      <c r="RET561" s="156"/>
      <c r="REU561" s="156"/>
      <c r="REV561" s="156"/>
      <c r="REW561" s="156"/>
      <c r="REX561" s="156"/>
      <c r="REY561" s="156"/>
      <c r="REZ561" s="156"/>
      <c r="RFA561" s="156"/>
      <c r="RFB561" s="156"/>
      <c r="RFC561" s="156"/>
      <c r="RFD561" s="156"/>
      <c r="RFE561" s="156"/>
      <c r="RFF561" s="156"/>
      <c r="RFG561" s="156"/>
      <c r="RFH561" s="156"/>
      <c r="RFI561" s="156"/>
      <c r="RFJ561" s="156"/>
      <c r="RFK561" s="156"/>
      <c r="RFL561" s="156"/>
      <c r="RFM561" s="156"/>
      <c r="RFN561" s="156"/>
      <c r="RFO561" s="156"/>
      <c r="RFP561" s="156"/>
      <c r="RFQ561" s="156"/>
      <c r="RFR561" s="156"/>
      <c r="RFS561" s="156"/>
      <c r="RFT561" s="156"/>
      <c r="RFU561" s="156"/>
      <c r="RFV561" s="156"/>
      <c r="RFW561" s="156"/>
      <c r="RFX561" s="156"/>
      <c r="RFY561" s="156"/>
      <c r="RFZ561" s="156"/>
      <c r="RGA561" s="156"/>
      <c r="RGB561" s="156"/>
      <c r="RGC561" s="156"/>
      <c r="RGD561" s="156"/>
      <c r="RGE561" s="156"/>
      <c r="RGF561" s="156"/>
      <c r="RGG561" s="156"/>
      <c r="RGH561" s="156"/>
      <c r="RGI561" s="156"/>
      <c r="RGJ561" s="156"/>
      <c r="RGK561" s="156"/>
      <c r="RGL561" s="156"/>
      <c r="RGM561" s="156"/>
      <c r="RGN561" s="156"/>
      <c r="RGO561" s="156"/>
      <c r="RGP561" s="156"/>
      <c r="RGQ561" s="156"/>
      <c r="RGR561" s="156"/>
      <c r="RGS561" s="156"/>
      <c r="RGT561" s="156"/>
      <c r="RGU561" s="156"/>
      <c r="RGV561" s="156"/>
      <c r="RGW561" s="156"/>
      <c r="RGX561" s="156"/>
      <c r="RGY561" s="156"/>
      <c r="RGZ561" s="156"/>
      <c r="RHA561" s="156"/>
      <c r="RHB561" s="156"/>
      <c r="RHC561" s="156"/>
      <c r="RHD561" s="156"/>
      <c r="RHE561" s="156"/>
      <c r="RHF561" s="156"/>
      <c r="RHG561" s="156"/>
      <c r="RHH561" s="156"/>
      <c r="RHI561" s="156"/>
      <c r="RHJ561" s="156"/>
      <c r="RHK561" s="156"/>
      <c r="RHL561" s="156"/>
      <c r="RHM561" s="156"/>
      <c r="RHN561" s="156"/>
      <c r="RHO561" s="156"/>
      <c r="RHP561" s="156"/>
      <c r="RHQ561" s="156"/>
      <c r="RHR561" s="156"/>
      <c r="RHS561" s="156"/>
      <c r="RHT561" s="156"/>
      <c r="RHU561" s="156"/>
      <c r="RHV561" s="156"/>
      <c r="RHW561" s="156"/>
      <c r="RHX561" s="156"/>
      <c r="RHY561" s="156"/>
      <c r="RHZ561" s="156"/>
      <c r="RIA561" s="156"/>
      <c r="RIB561" s="156"/>
      <c r="RIC561" s="156"/>
      <c r="RID561" s="156"/>
      <c r="RIE561" s="156"/>
      <c r="RIF561" s="156"/>
      <c r="RIG561" s="156"/>
      <c r="RIH561" s="156"/>
      <c r="RII561" s="156"/>
      <c r="RIJ561" s="156"/>
      <c r="RIK561" s="156"/>
      <c r="RIL561" s="156"/>
      <c r="RIM561" s="156"/>
      <c r="RIN561" s="156"/>
      <c r="RIO561" s="156"/>
      <c r="RIP561" s="156"/>
      <c r="RIQ561" s="156"/>
      <c r="RIR561" s="156"/>
      <c r="RIS561" s="156"/>
      <c r="RIT561" s="156"/>
      <c r="RIU561" s="156"/>
      <c r="RIV561" s="156"/>
      <c r="RIW561" s="156"/>
      <c r="RIX561" s="156"/>
      <c r="RIY561" s="156"/>
      <c r="RIZ561" s="156"/>
      <c r="RJA561" s="156"/>
      <c r="RJB561" s="156"/>
      <c r="RJC561" s="156"/>
      <c r="RJD561" s="156"/>
      <c r="RJE561" s="156"/>
      <c r="RJF561" s="156"/>
      <c r="RJG561" s="156"/>
      <c r="RJH561" s="156"/>
      <c r="RJI561" s="156"/>
      <c r="RJJ561" s="156"/>
      <c r="RJK561" s="156"/>
      <c r="RJL561" s="156"/>
      <c r="RJM561" s="156"/>
      <c r="RJN561" s="156"/>
      <c r="RJO561" s="156"/>
      <c r="RJP561" s="156"/>
      <c r="RJQ561" s="156"/>
      <c r="RJR561" s="156"/>
      <c r="RJS561" s="156"/>
      <c r="RJT561" s="156"/>
      <c r="RJU561" s="156"/>
      <c r="RJV561" s="156"/>
      <c r="RJW561" s="156"/>
      <c r="RJX561" s="156"/>
      <c r="RJY561" s="156"/>
      <c r="RJZ561" s="156"/>
      <c r="RKA561" s="156"/>
      <c r="RKB561" s="156"/>
      <c r="RKC561" s="156"/>
      <c r="RKD561" s="156"/>
      <c r="RKE561" s="156"/>
      <c r="RKF561" s="156"/>
      <c r="RKG561" s="156"/>
      <c r="RKH561" s="156"/>
      <c r="RKI561" s="156"/>
      <c r="RKJ561" s="156"/>
      <c r="RKK561" s="156"/>
      <c r="RKL561" s="156"/>
      <c r="RKM561" s="156"/>
      <c r="RKN561" s="156"/>
      <c r="RKO561" s="156"/>
      <c r="RKP561" s="156"/>
      <c r="RKQ561" s="156"/>
      <c r="RKR561" s="156"/>
      <c r="RKS561" s="156"/>
      <c r="RKT561" s="156"/>
      <c r="RKU561" s="156"/>
      <c r="RKV561" s="156"/>
      <c r="RKW561" s="156"/>
      <c r="RKX561" s="156"/>
      <c r="RKY561" s="156"/>
      <c r="RKZ561" s="156"/>
      <c r="RLA561" s="156"/>
      <c r="RLB561" s="156"/>
      <c r="RLC561" s="156"/>
      <c r="RLD561" s="156"/>
      <c r="RLE561" s="156"/>
      <c r="RLF561" s="156"/>
      <c r="RLG561" s="156"/>
      <c r="RLH561" s="156"/>
      <c r="RLI561" s="156"/>
      <c r="RLJ561" s="156"/>
      <c r="RLK561" s="156"/>
      <c r="RLL561" s="156"/>
      <c r="RLM561" s="156"/>
      <c r="RLN561" s="156"/>
      <c r="RLO561" s="156"/>
      <c r="RLP561" s="156"/>
      <c r="RLQ561" s="156"/>
      <c r="RLR561" s="156"/>
      <c r="RLS561" s="156"/>
      <c r="RLT561" s="156"/>
      <c r="RLU561" s="156"/>
      <c r="RLV561" s="156"/>
      <c r="RLW561" s="156"/>
      <c r="RLX561" s="156"/>
      <c r="RLY561" s="156"/>
      <c r="RLZ561" s="156"/>
      <c r="RMA561" s="156"/>
      <c r="RMB561" s="156"/>
      <c r="RMC561" s="156"/>
      <c r="RMD561" s="156"/>
      <c r="RME561" s="156"/>
      <c r="RMF561" s="156"/>
      <c r="RMG561" s="156"/>
      <c r="RMH561" s="156"/>
      <c r="RMI561" s="156"/>
      <c r="RMJ561" s="156"/>
      <c r="RMK561" s="156"/>
      <c r="RML561" s="156"/>
      <c r="RMM561" s="156"/>
      <c r="RMN561" s="156"/>
      <c r="RMO561" s="156"/>
      <c r="RMP561" s="156"/>
      <c r="RMQ561" s="156"/>
      <c r="RMR561" s="156"/>
      <c r="RMS561" s="156"/>
      <c r="RMT561" s="156"/>
      <c r="RMU561" s="156"/>
      <c r="RMV561" s="156"/>
      <c r="RMW561" s="156"/>
      <c r="RMX561" s="156"/>
      <c r="RMY561" s="156"/>
      <c r="RMZ561" s="156"/>
      <c r="RNA561" s="156"/>
      <c r="RNB561" s="156"/>
      <c r="RNC561" s="156"/>
      <c r="RND561" s="156"/>
      <c r="RNE561" s="156"/>
      <c r="RNF561" s="156"/>
      <c r="RNG561" s="156"/>
      <c r="RNH561" s="156"/>
      <c r="RNI561" s="156"/>
      <c r="RNJ561" s="156"/>
      <c r="RNK561" s="156"/>
      <c r="RNL561" s="156"/>
      <c r="RNM561" s="156"/>
      <c r="RNN561" s="156"/>
      <c r="RNO561" s="156"/>
      <c r="RNP561" s="156"/>
      <c r="RNQ561" s="156"/>
      <c r="RNR561" s="156"/>
      <c r="RNS561" s="156"/>
      <c r="RNT561" s="156"/>
      <c r="RNU561" s="156"/>
      <c r="RNV561" s="156"/>
      <c r="RNW561" s="156"/>
      <c r="RNX561" s="156"/>
      <c r="RNY561" s="156"/>
      <c r="RNZ561" s="156"/>
      <c r="ROA561" s="156"/>
      <c r="ROB561" s="156"/>
      <c r="ROC561" s="156"/>
      <c r="ROD561" s="156"/>
      <c r="ROE561" s="156"/>
      <c r="ROF561" s="156"/>
      <c r="ROG561" s="156"/>
      <c r="ROH561" s="156"/>
      <c r="ROI561" s="156"/>
      <c r="ROJ561" s="156"/>
      <c r="ROK561" s="156"/>
      <c r="ROL561" s="156"/>
      <c r="ROM561" s="156"/>
      <c r="RON561" s="156"/>
      <c r="ROO561" s="156"/>
      <c r="ROP561" s="156"/>
      <c r="ROQ561" s="156"/>
      <c r="ROR561" s="156"/>
      <c r="ROS561" s="156"/>
      <c r="ROT561" s="156"/>
      <c r="ROU561" s="156"/>
      <c r="ROV561" s="156"/>
      <c r="ROW561" s="156"/>
      <c r="ROX561" s="156"/>
      <c r="ROY561" s="156"/>
      <c r="ROZ561" s="156"/>
      <c r="RPA561" s="156"/>
      <c r="RPB561" s="156"/>
      <c r="RPC561" s="156"/>
      <c r="RPD561" s="156"/>
      <c r="RPE561" s="156"/>
      <c r="RPF561" s="156"/>
      <c r="RPG561" s="156"/>
      <c r="RPH561" s="156"/>
      <c r="RPI561" s="156"/>
      <c r="RPJ561" s="156"/>
      <c r="RPK561" s="156"/>
      <c r="RPL561" s="156"/>
      <c r="RPM561" s="156"/>
      <c r="RPN561" s="156"/>
      <c r="RPO561" s="156"/>
      <c r="RPP561" s="156"/>
      <c r="RPQ561" s="156"/>
      <c r="RPR561" s="156"/>
      <c r="RPS561" s="156"/>
      <c r="RPT561" s="156"/>
      <c r="RPU561" s="156"/>
      <c r="RPV561" s="156"/>
      <c r="RPW561" s="156"/>
      <c r="RPX561" s="156"/>
      <c r="RPY561" s="156"/>
      <c r="RPZ561" s="156"/>
      <c r="RQA561" s="156"/>
      <c r="RQB561" s="156"/>
      <c r="RQC561" s="156"/>
      <c r="RQD561" s="156"/>
      <c r="RQE561" s="156"/>
      <c r="RQF561" s="156"/>
      <c r="RQG561" s="156"/>
      <c r="RQH561" s="156"/>
      <c r="RQI561" s="156"/>
      <c r="RQJ561" s="156"/>
      <c r="RQK561" s="156"/>
      <c r="RQL561" s="156"/>
      <c r="RQM561" s="156"/>
      <c r="RQN561" s="156"/>
      <c r="RQO561" s="156"/>
      <c r="RQP561" s="156"/>
      <c r="RQQ561" s="156"/>
      <c r="RQR561" s="156"/>
      <c r="RQS561" s="156"/>
      <c r="RQT561" s="156"/>
      <c r="RQU561" s="156"/>
      <c r="RQV561" s="156"/>
      <c r="RQW561" s="156"/>
      <c r="RQX561" s="156"/>
      <c r="RQY561" s="156"/>
      <c r="RQZ561" s="156"/>
      <c r="RRA561" s="156"/>
      <c r="RRB561" s="156"/>
      <c r="RRC561" s="156"/>
      <c r="RRD561" s="156"/>
      <c r="RRE561" s="156"/>
      <c r="RRF561" s="156"/>
      <c r="RRG561" s="156"/>
      <c r="RRH561" s="156"/>
      <c r="RRI561" s="156"/>
      <c r="RRJ561" s="156"/>
      <c r="RRK561" s="156"/>
      <c r="RRL561" s="156"/>
      <c r="RRM561" s="156"/>
      <c r="RRN561" s="156"/>
      <c r="RRO561" s="156"/>
      <c r="RRP561" s="156"/>
      <c r="RRQ561" s="156"/>
      <c r="RRR561" s="156"/>
      <c r="RRS561" s="156"/>
      <c r="RRT561" s="156"/>
      <c r="RRU561" s="156"/>
      <c r="RRV561" s="156"/>
      <c r="RRW561" s="156"/>
      <c r="RRX561" s="156"/>
      <c r="RRY561" s="156"/>
      <c r="RRZ561" s="156"/>
      <c r="RSA561" s="156"/>
      <c r="RSB561" s="156"/>
      <c r="RSC561" s="156"/>
      <c r="RSD561" s="156"/>
      <c r="RSE561" s="156"/>
      <c r="RSF561" s="156"/>
      <c r="RSG561" s="156"/>
      <c r="RSH561" s="156"/>
      <c r="RSI561" s="156"/>
      <c r="RSJ561" s="156"/>
      <c r="RSK561" s="156"/>
      <c r="RSL561" s="156"/>
      <c r="RSM561" s="156"/>
      <c r="RSN561" s="156"/>
      <c r="RSO561" s="156"/>
      <c r="RSP561" s="156"/>
      <c r="RSQ561" s="156"/>
      <c r="RSR561" s="156"/>
      <c r="RSS561" s="156"/>
      <c r="RST561" s="156"/>
      <c r="RSU561" s="156"/>
      <c r="RSV561" s="156"/>
      <c r="RSW561" s="156"/>
      <c r="RSX561" s="156"/>
      <c r="RSY561" s="156"/>
      <c r="RSZ561" s="156"/>
      <c r="RTA561" s="156"/>
      <c r="RTB561" s="156"/>
      <c r="RTC561" s="156"/>
      <c r="RTD561" s="156"/>
      <c r="RTE561" s="156"/>
      <c r="RTF561" s="156"/>
      <c r="RTG561" s="156"/>
      <c r="RTH561" s="156"/>
      <c r="RTI561" s="156"/>
      <c r="RTJ561" s="156"/>
      <c r="RTK561" s="156"/>
      <c r="RTL561" s="156"/>
      <c r="RTM561" s="156"/>
      <c r="RTN561" s="156"/>
      <c r="RTO561" s="156"/>
      <c r="RTP561" s="156"/>
      <c r="RTQ561" s="156"/>
      <c r="RTR561" s="156"/>
      <c r="RTS561" s="156"/>
      <c r="RTT561" s="156"/>
      <c r="RTU561" s="156"/>
      <c r="RTV561" s="156"/>
      <c r="RTW561" s="156"/>
      <c r="RTX561" s="156"/>
      <c r="RTY561" s="156"/>
      <c r="RTZ561" s="156"/>
      <c r="RUA561" s="156"/>
      <c r="RUB561" s="156"/>
      <c r="RUC561" s="156"/>
      <c r="RUD561" s="156"/>
      <c r="RUE561" s="156"/>
      <c r="RUF561" s="156"/>
      <c r="RUG561" s="156"/>
      <c r="RUH561" s="156"/>
      <c r="RUI561" s="156"/>
      <c r="RUJ561" s="156"/>
      <c r="RUK561" s="156"/>
      <c r="RUL561" s="156"/>
      <c r="RUM561" s="156"/>
      <c r="RUN561" s="156"/>
      <c r="RUO561" s="156"/>
      <c r="RUP561" s="156"/>
      <c r="RUQ561" s="156"/>
      <c r="RUR561" s="156"/>
      <c r="RUS561" s="156"/>
      <c r="RUT561" s="156"/>
      <c r="RUU561" s="156"/>
      <c r="RUV561" s="156"/>
      <c r="RUW561" s="156"/>
      <c r="RUX561" s="156"/>
      <c r="RUY561" s="156"/>
      <c r="RUZ561" s="156"/>
      <c r="RVA561" s="156"/>
      <c r="RVB561" s="156"/>
      <c r="RVC561" s="156"/>
      <c r="RVD561" s="156"/>
      <c r="RVE561" s="156"/>
      <c r="RVF561" s="156"/>
      <c r="RVG561" s="156"/>
      <c r="RVH561" s="156"/>
      <c r="RVI561" s="156"/>
      <c r="RVJ561" s="156"/>
      <c r="RVK561" s="156"/>
      <c r="RVL561" s="156"/>
      <c r="RVM561" s="156"/>
      <c r="RVN561" s="156"/>
      <c r="RVO561" s="156"/>
      <c r="RVP561" s="156"/>
      <c r="RVQ561" s="156"/>
      <c r="RVR561" s="156"/>
      <c r="RVS561" s="156"/>
      <c r="RVT561" s="156"/>
      <c r="RVU561" s="156"/>
      <c r="RVV561" s="156"/>
      <c r="RVW561" s="156"/>
      <c r="RVX561" s="156"/>
      <c r="RVY561" s="156"/>
      <c r="RVZ561" s="156"/>
      <c r="RWA561" s="156"/>
      <c r="RWB561" s="156"/>
      <c r="RWC561" s="156"/>
      <c r="RWD561" s="156"/>
      <c r="RWE561" s="156"/>
      <c r="RWF561" s="156"/>
      <c r="RWG561" s="156"/>
      <c r="RWH561" s="156"/>
      <c r="RWI561" s="156"/>
      <c r="RWJ561" s="156"/>
      <c r="RWK561" s="156"/>
      <c r="RWL561" s="156"/>
      <c r="RWM561" s="156"/>
      <c r="RWN561" s="156"/>
      <c r="RWO561" s="156"/>
      <c r="RWP561" s="156"/>
      <c r="RWQ561" s="156"/>
      <c r="RWR561" s="156"/>
      <c r="RWS561" s="156"/>
      <c r="RWT561" s="156"/>
      <c r="RWU561" s="156"/>
      <c r="RWV561" s="156"/>
      <c r="RWW561" s="156"/>
      <c r="RWX561" s="156"/>
      <c r="RWY561" s="156"/>
      <c r="RWZ561" s="156"/>
      <c r="RXA561" s="156"/>
      <c r="RXB561" s="156"/>
      <c r="RXC561" s="156"/>
      <c r="RXD561" s="156"/>
      <c r="RXE561" s="156"/>
      <c r="RXF561" s="156"/>
      <c r="RXG561" s="156"/>
      <c r="RXH561" s="156"/>
      <c r="RXI561" s="156"/>
      <c r="RXJ561" s="156"/>
      <c r="RXK561" s="156"/>
      <c r="RXL561" s="156"/>
      <c r="RXM561" s="156"/>
      <c r="RXN561" s="156"/>
      <c r="RXO561" s="156"/>
      <c r="RXP561" s="156"/>
      <c r="RXQ561" s="156"/>
      <c r="RXR561" s="156"/>
      <c r="RXS561" s="156"/>
      <c r="RXT561" s="156"/>
      <c r="RXU561" s="156"/>
      <c r="RXV561" s="156"/>
      <c r="RXW561" s="156"/>
      <c r="RXX561" s="156"/>
      <c r="RXY561" s="156"/>
      <c r="RXZ561" s="156"/>
      <c r="RYA561" s="156"/>
      <c r="RYB561" s="156"/>
      <c r="RYC561" s="156"/>
      <c r="RYD561" s="156"/>
      <c r="RYE561" s="156"/>
      <c r="RYF561" s="156"/>
      <c r="RYG561" s="156"/>
      <c r="RYH561" s="156"/>
      <c r="RYI561" s="156"/>
      <c r="RYJ561" s="156"/>
      <c r="RYK561" s="156"/>
      <c r="RYL561" s="156"/>
      <c r="RYM561" s="156"/>
      <c r="RYN561" s="156"/>
      <c r="RYO561" s="156"/>
      <c r="RYP561" s="156"/>
      <c r="RYQ561" s="156"/>
      <c r="RYR561" s="156"/>
      <c r="RYS561" s="156"/>
      <c r="RYT561" s="156"/>
      <c r="RYU561" s="156"/>
      <c r="RYV561" s="156"/>
      <c r="RYW561" s="156"/>
      <c r="RYX561" s="156"/>
      <c r="RYY561" s="156"/>
      <c r="RYZ561" s="156"/>
      <c r="RZA561" s="156"/>
      <c r="RZB561" s="156"/>
      <c r="RZC561" s="156"/>
      <c r="RZD561" s="156"/>
      <c r="RZE561" s="156"/>
      <c r="RZF561" s="156"/>
      <c r="RZG561" s="156"/>
      <c r="RZH561" s="156"/>
      <c r="RZI561" s="156"/>
      <c r="RZJ561" s="156"/>
      <c r="RZK561" s="156"/>
      <c r="RZL561" s="156"/>
      <c r="RZM561" s="156"/>
      <c r="RZN561" s="156"/>
      <c r="RZO561" s="156"/>
      <c r="RZP561" s="156"/>
      <c r="RZQ561" s="156"/>
      <c r="RZR561" s="156"/>
      <c r="RZS561" s="156"/>
      <c r="RZT561" s="156"/>
      <c r="RZU561" s="156"/>
      <c r="RZV561" s="156"/>
      <c r="RZW561" s="156"/>
      <c r="RZX561" s="156"/>
      <c r="RZY561" s="156"/>
      <c r="RZZ561" s="156"/>
      <c r="SAA561" s="156"/>
      <c r="SAB561" s="156"/>
      <c r="SAC561" s="156"/>
      <c r="SAD561" s="156"/>
      <c r="SAE561" s="156"/>
      <c r="SAF561" s="156"/>
      <c r="SAG561" s="156"/>
      <c r="SAH561" s="156"/>
      <c r="SAI561" s="156"/>
      <c r="SAJ561" s="156"/>
      <c r="SAK561" s="156"/>
      <c r="SAL561" s="156"/>
      <c r="SAM561" s="156"/>
      <c r="SAN561" s="156"/>
      <c r="SAO561" s="156"/>
      <c r="SAP561" s="156"/>
      <c r="SAQ561" s="156"/>
      <c r="SAR561" s="156"/>
      <c r="SAS561" s="156"/>
      <c r="SAT561" s="156"/>
      <c r="SAU561" s="156"/>
      <c r="SAV561" s="156"/>
      <c r="SAW561" s="156"/>
      <c r="SAX561" s="156"/>
      <c r="SAY561" s="156"/>
      <c r="SAZ561" s="156"/>
      <c r="SBA561" s="156"/>
      <c r="SBB561" s="156"/>
      <c r="SBC561" s="156"/>
      <c r="SBD561" s="156"/>
      <c r="SBE561" s="156"/>
      <c r="SBF561" s="156"/>
      <c r="SBG561" s="156"/>
      <c r="SBH561" s="156"/>
      <c r="SBI561" s="156"/>
      <c r="SBJ561" s="156"/>
      <c r="SBK561" s="156"/>
      <c r="SBL561" s="156"/>
      <c r="SBM561" s="156"/>
      <c r="SBN561" s="156"/>
      <c r="SBO561" s="156"/>
      <c r="SBP561" s="156"/>
      <c r="SBQ561" s="156"/>
      <c r="SBR561" s="156"/>
      <c r="SBS561" s="156"/>
      <c r="SBT561" s="156"/>
      <c r="SBU561" s="156"/>
      <c r="SBV561" s="156"/>
      <c r="SBW561" s="156"/>
      <c r="SBX561" s="156"/>
      <c r="SBY561" s="156"/>
      <c r="SBZ561" s="156"/>
      <c r="SCA561" s="156"/>
      <c r="SCB561" s="156"/>
      <c r="SCC561" s="156"/>
      <c r="SCD561" s="156"/>
      <c r="SCE561" s="156"/>
      <c r="SCF561" s="156"/>
      <c r="SCG561" s="156"/>
      <c r="SCH561" s="156"/>
      <c r="SCI561" s="156"/>
      <c r="SCJ561" s="156"/>
      <c r="SCK561" s="156"/>
      <c r="SCL561" s="156"/>
      <c r="SCM561" s="156"/>
      <c r="SCN561" s="156"/>
      <c r="SCO561" s="156"/>
      <c r="SCP561" s="156"/>
      <c r="SCQ561" s="156"/>
      <c r="SCR561" s="156"/>
      <c r="SCS561" s="156"/>
      <c r="SCT561" s="156"/>
      <c r="SCU561" s="156"/>
      <c r="SCV561" s="156"/>
      <c r="SCW561" s="156"/>
      <c r="SCX561" s="156"/>
      <c r="SCY561" s="156"/>
      <c r="SCZ561" s="156"/>
      <c r="SDA561" s="156"/>
      <c r="SDB561" s="156"/>
      <c r="SDC561" s="156"/>
      <c r="SDD561" s="156"/>
      <c r="SDE561" s="156"/>
      <c r="SDF561" s="156"/>
      <c r="SDG561" s="156"/>
      <c r="SDH561" s="156"/>
      <c r="SDI561" s="156"/>
      <c r="SDJ561" s="156"/>
      <c r="SDK561" s="156"/>
      <c r="SDL561" s="156"/>
      <c r="SDM561" s="156"/>
      <c r="SDN561" s="156"/>
      <c r="SDO561" s="156"/>
      <c r="SDP561" s="156"/>
      <c r="SDQ561" s="156"/>
      <c r="SDR561" s="156"/>
      <c r="SDS561" s="156"/>
      <c r="SDT561" s="156"/>
      <c r="SDU561" s="156"/>
      <c r="SDV561" s="156"/>
      <c r="SDW561" s="156"/>
      <c r="SDX561" s="156"/>
      <c r="SDY561" s="156"/>
      <c r="SDZ561" s="156"/>
      <c r="SEA561" s="156"/>
      <c r="SEB561" s="156"/>
      <c r="SEC561" s="156"/>
      <c r="SED561" s="156"/>
      <c r="SEE561" s="156"/>
      <c r="SEF561" s="156"/>
      <c r="SEG561" s="156"/>
      <c r="SEH561" s="156"/>
      <c r="SEI561" s="156"/>
      <c r="SEJ561" s="156"/>
      <c r="SEK561" s="156"/>
      <c r="SEL561" s="156"/>
      <c r="SEM561" s="156"/>
      <c r="SEN561" s="156"/>
      <c r="SEO561" s="156"/>
      <c r="SEP561" s="156"/>
      <c r="SEQ561" s="156"/>
      <c r="SER561" s="156"/>
      <c r="SES561" s="156"/>
      <c r="SET561" s="156"/>
      <c r="SEU561" s="156"/>
      <c r="SEV561" s="156"/>
      <c r="SEW561" s="156"/>
      <c r="SEX561" s="156"/>
      <c r="SEY561" s="156"/>
      <c r="SEZ561" s="156"/>
      <c r="SFA561" s="156"/>
      <c r="SFB561" s="156"/>
      <c r="SFC561" s="156"/>
      <c r="SFD561" s="156"/>
      <c r="SFE561" s="156"/>
      <c r="SFF561" s="156"/>
      <c r="SFG561" s="156"/>
      <c r="SFH561" s="156"/>
      <c r="SFI561" s="156"/>
      <c r="SFJ561" s="156"/>
      <c r="SFK561" s="156"/>
      <c r="SFL561" s="156"/>
      <c r="SFM561" s="156"/>
      <c r="SFN561" s="156"/>
      <c r="SFO561" s="156"/>
      <c r="SFP561" s="156"/>
      <c r="SFQ561" s="156"/>
      <c r="SFR561" s="156"/>
      <c r="SFS561" s="156"/>
      <c r="SFT561" s="156"/>
      <c r="SFU561" s="156"/>
      <c r="SFV561" s="156"/>
      <c r="SFW561" s="156"/>
      <c r="SFX561" s="156"/>
      <c r="SFY561" s="156"/>
      <c r="SFZ561" s="156"/>
      <c r="SGA561" s="156"/>
      <c r="SGB561" s="156"/>
      <c r="SGC561" s="156"/>
      <c r="SGD561" s="156"/>
      <c r="SGE561" s="156"/>
      <c r="SGF561" s="156"/>
      <c r="SGG561" s="156"/>
      <c r="SGH561" s="156"/>
      <c r="SGI561" s="156"/>
      <c r="SGJ561" s="156"/>
      <c r="SGK561" s="156"/>
      <c r="SGL561" s="156"/>
      <c r="SGM561" s="156"/>
      <c r="SGN561" s="156"/>
      <c r="SGO561" s="156"/>
      <c r="SGP561" s="156"/>
      <c r="SGQ561" s="156"/>
      <c r="SGR561" s="156"/>
      <c r="SGS561" s="156"/>
      <c r="SGT561" s="156"/>
      <c r="SGU561" s="156"/>
      <c r="SGV561" s="156"/>
      <c r="SGW561" s="156"/>
      <c r="SGX561" s="156"/>
      <c r="SGY561" s="156"/>
      <c r="SGZ561" s="156"/>
      <c r="SHA561" s="156"/>
      <c r="SHB561" s="156"/>
      <c r="SHC561" s="156"/>
      <c r="SHD561" s="156"/>
      <c r="SHE561" s="156"/>
      <c r="SHF561" s="156"/>
      <c r="SHG561" s="156"/>
      <c r="SHH561" s="156"/>
      <c r="SHI561" s="156"/>
      <c r="SHJ561" s="156"/>
      <c r="SHK561" s="156"/>
      <c r="SHL561" s="156"/>
      <c r="SHM561" s="156"/>
      <c r="SHN561" s="156"/>
      <c r="SHO561" s="156"/>
      <c r="SHP561" s="156"/>
      <c r="SHQ561" s="156"/>
      <c r="SHR561" s="156"/>
      <c r="SHS561" s="156"/>
      <c r="SHT561" s="156"/>
      <c r="SHU561" s="156"/>
      <c r="SHV561" s="156"/>
      <c r="SHW561" s="156"/>
      <c r="SHX561" s="156"/>
      <c r="SHY561" s="156"/>
      <c r="SHZ561" s="156"/>
      <c r="SIA561" s="156"/>
      <c r="SIB561" s="156"/>
      <c r="SIC561" s="156"/>
      <c r="SID561" s="156"/>
      <c r="SIE561" s="156"/>
      <c r="SIF561" s="156"/>
      <c r="SIG561" s="156"/>
      <c r="SIH561" s="156"/>
      <c r="SII561" s="156"/>
      <c r="SIJ561" s="156"/>
      <c r="SIK561" s="156"/>
      <c r="SIL561" s="156"/>
      <c r="SIM561" s="156"/>
      <c r="SIN561" s="156"/>
      <c r="SIO561" s="156"/>
      <c r="SIP561" s="156"/>
      <c r="SIQ561" s="156"/>
      <c r="SIR561" s="156"/>
      <c r="SIS561" s="156"/>
      <c r="SIT561" s="156"/>
      <c r="SIU561" s="156"/>
      <c r="SIV561" s="156"/>
      <c r="SIW561" s="156"/>
      <c r="SIX561" s="156"/>
      <c r="SIY561" s="156"/>
      <c r="SIZ561" s="156"/>
      <c r="SJA561" s="156"/>
      <c r="SJB561" s="156"/>
      <c r="SJC561" s="156"/>
      <c r="SJD561" s="156"/>
      <c r="SJE561" s="156"/>
      <c r="SJF561" s="156"/>
      <c r="SJG561" s="156"/>
      <c r="SJH561" s="156"/>
      <c r="SJI561" s="156"/>
      <c r="SJJ561" s="156"/>
      <c r="SJK561" s="156"/>
      <c r="SJL561" s="156"/>
      <c r="SJM561" s="156"/>
      <c r="SJN561" s="156"/>
      <c r="SJO561" s="156"/>
      <c r="SJP561" s="156"/>
      <c r="SJQ561" s="156"/>
      <c r="SJR561" s="156"/>
      <c r="SJS561" s="156"/>
      <c r="SJT561" s="156"/>
      <c r="SJU561" s="156"/>
      <c r="SJV561" s="156"/>
      <c r="SJW561" s="156"/>
      <c r="SJX561" s="156"/>
      <c r="SJY561" s="156"/>
      <c r="SJZ561" s="156"/>
      <c r="SKA561" s="156"/>
      <c r="SKB561" s="156"/>
      <c r="SKC561" s="156"/>
      <c r="SKD561" s="156"/>
      <c r="SKE561" s="156"/>
      <c r="SKF561" s="156"/>
      <c r="SKG561" s="156"/>
      <c r="SKH561" s="156"/>
      <c r="SKI561" s="156"/>
      <c r="SKJ561" s="156"/>
      <c r="SKK561" s="156"/>
      <c r="SKL561" s="156"/>
      <c r="SKM561" s="156"/>
      <c r="SKN561" s="156"/>
      <c r="SKO561" s="156"/>
      <c r="SKP561" s="156"/>
      <c r="SKQ561" s="156"/>
      <c r="SKR561" s="156"/>
      <c r="SKS561" s="156"/>
      <c r="SKT561" s="156"/>
      <c r="SKU561" s="156"/>
      <c r="SKV561" s="156"/>
      <c r="SKW561" s="156"/>
      <c r="SKX561" s="156"/>
      <c r="SKY561" s="156"/>
      <c r="SKZ561" s="156"/>
      <c r="SLA561" s="156"/>
      <c r="SLB561" s="156"/>
      <c r="SLC561" s="156"/>
      <c r="SLD561" s="156"/>
      <c r="SLE561" s="156"/>
      <c r="SLF561" s="156"/>
      <c r="SLG561" s="156"/>
      <c r="SLH561" s="156"/>
      <c r="SLI561" s="156"/>
      <c r="SLJ561" s="156"/>
      <c r="SLK561" s="156"/>
      <c r="SLL561" s="156"/>
      <c r="SLM561" s="156"/>
      <c r="SLN561" s="156"/>
      <c r="SLO561" s="156"/>
      <c r="SLP561" s="156"/>
      <c r="SLQ561" s="156"/>
      <c r="SLR561" s="156"/>
      <c r="SLS561" s="156"/>
      <c r="SLT561" s="156"/>
      <c r="SLU561" s="156"/>
      <c r="SLV561" s="156"/>
      <c r="SLW561" s="156"/>
      <c r="SLX561" s="156"/>
      <c r="SLY561" s="156"/>
      <c r="SLZ561" s="156"/>
      <c r="SMA561" s="156"/>
      <c r="SMB561" s="156"/>
      <c r="SMC561" s="156"/>
      <c r="SMD561" s="156"/>
      <c r="SME561" s="156"/>
      <c r="SMF561" s="156"/>
      <c r="SMG561" s="156"/>
      <c r="SMH561" s="156"/>
      <c r="SMI561" s="156"/>
      <c r="SMJ561" s="156"/>
      <c r="SMK561" s="156"/>
      <c r="SML561" s="156"/>
      <c r="SMM561" s="156"/>
      <c r="SMN561" s="156"/>
      <c r="SMO561" s="156"/>
      <c r="SMP561" s="156"/>
      <c r="SMQ561" s="156"/>
      <c r="SMR561" s="156"/>
      <c r="SMS561" s="156"/>
      <c r="SMT561" s="156"/>
      <c r="SMU561" s="156"/>
      <c r="SMV561" s="156"/>
      <c r="SMW561" s="156"/>
      <c r="SMX561" s="156"/>
      <c r="SMY561" s="156"/>
      <c r="SMZ561" s="156"/>
      <c r="SNA561" s="156"/>
      <c r="SNB561" s="156"/>
      <c r="SNC561" s="156"/>
      <c r="SND561" s="156"/>
      <c r="SNE561" s="156"/>
      <c r="SNF561" s="156"/>
      <c r="SNG561" s="156"/>
      <c r="SNH561" s="156"/>
      <c r="SNI561" s="156"/>
      <c r="SNJ561" s="156"/>
      <c r="SNK561" s="156"/>
      <c r="SNL561" s="156"/>
      <c r="SNM561" s="156"/>
      <c r="SNN561" s="156"/>
      <c r="SNO561" s="156"/>
      <c r="SNP561" s="156"/>
      <c r="SNQ561" s="156"/>
      <c r="SNR561" s="156"/>
      <c r="SNS561" s="156"/>
      <c r="SNT561" s="156"/>
      <c r="SNU561" s="156"/>
      <c r="SNV561" s="156"/>
      <c r="SNW561" s="156"/>
      <c r="SNX561" s="156"/>
      <c r="SNY561" s="156"/>
      <c r="SNZ561" s="156"/>
      <c r="SOA561" s="156"/>
      <c r="SOB561" s="156"/>
      <c r="SOC561" s="156"/>
      <c r="SOD561" s="156"/>
      <c r="SOE561" s="156"/>
      <c r="SOF561" s="156"/>
      <c r="SOG561" s="156"/>
      <c r="SOH561" s="156"/>
      <c r="SOI561" s="156"/>
      <c r="SOJ561" s="156"/>
      <c r="SOK561" s="156"/>
      <c r="SOL561" s="156"/>
      <c r="SOM561" s="156"/>
      <c r="SON561" s="156"/>
      <c r="SOO561" s="156"/>
      <c r="SOP561" s="156"/>
      <c r="SOQ561" s="156"/>
      <c r="SOR561" s="156"/>
      <c r="SOS561" s="156"/>
      <c r="SOT561" s="156"/>
      <c r="SOU561" s="156"/>
      <c r="SOV561" s="156"/>
      <c r="SOW561" s="156"/>
      <c r="SOX561" s="156"/>
      <c r="SOY561" s="156"/>
      <c r="SOZ561" s="156"/>
      <c r="SPA561" s="156"/>
      <c r="SPB561" s="156"/>
      <c r="SPC561" s="156"/>
      <c r="SPD561" s="156"/>
      <c r="SPE561" s="156"/>
      <c r="SPF561" s="156"/>
      <c r="SPG561" s="156"/>
      <c r="SPH561" s="156"/>
      <c r="SPI561" s="156"/>
      <c r="SPJ561" s="156"/>
      <c r="SPK561" s="156"/>
      <c r="SPL561" s="156"/>
      <c r="SPM561" s="156"/>
      <c r="SPN561" s="156"/>
      <c r="SPO561" s="156"/>
      <c r="SPP561" s="156"/>
      <c r="SPQ561" s="156"/>
      <c r="SPR561" s="156"/>
      <c r="SPS561" s="156"/>
      <c r="SPT561" s="156"/>
      <c r="SPU561" s="156"/>
      <c r="SPV561" s="156"/>
      <c r="SPW561" s="156"/>
      <c r="SPX561" s="156"/>
      <c r="SPY561" s="156"/>
      <c r="SPZ561" s="156"/>
      <c r="SQA561" s="156"/>
      <c r="SQB561" s="156"/>
      <c r="SQC561" s="156"/>
      <c r="SQD561" s="156"/>
      <c r="SQE561" s="156"/>
      <c r="SQF561" s="156"/>
      <c r="SQG561" s="156"/>
      <c r="SQH561" s="156"/>
      <c r="SQI561" s="156"/>
      <c r="SQJ561" s="156"/>
      <c r="SQK561" s="156"/>
      <c r="SQL561" s="156"/>
      <c r="SQM561" s="156"/>
      <c r="SQN561" s="156"/>
      <c r="SQO561" s="156"/>
      <c r="SQP561" s="156"/>
      <c r="SQQ561" s="156"/>
      <c r="SQR561" s="156"/>
      <c r="SQS561" s="156"/>
      <c r="SQT561" s="156"/>
      <c r="SQU561" s="156"/>
      <c r="SQV561" s="156"/>
      <c r="SQW561" s="156"/>
      <c r="SQX561" s="156"/>
      <c r="SQY561" s="156"/>
      <c r="SQZ561" s="156"/>
      <c r="SRA561" s="156"/>
      <c r="SRB561" s="156"/>
      <c r="SRC561" s="156"/>
      <c r="SRD561" s="156"/>
      <c r="SRE561" s="156"/>
      <c r="SRF561" s="156"/>
      <c r="SRG561" s="156"/>
      <c r="SRH561" s="156"/>
      <c r="SRI561" s="156"/>
      <c r="SRJ561" s="156"/>
      <c r="SRK561" s="156"/>
      <c r="SRL561" s="156"/>
      <c r="SRM561" s="156"/>
      <c r="SRN561" s="156"/>
      <c r="SRO561" s="156"/>
      <c r="SRP561" s="156"/>
      <c r="SRQ561" s="156"/>
      <c r="SRR561" s="156"/>
      <c r="SRS561" s="156"/>
      <c r="SRT561" s="156"/>
      <c r="SRU561" s="156"/>
      <c r="SRV561" s="156"/>
      <c r="SRW561" s="156"/>
      <c r="SRX561" s="156"/>
      <c r="SRY561" s="156"/>
      <c r="SRZ561" s="156"/>
      <c r="SSA561" s="156"/>
      <c r="SSB561" s="156"/>
      <c r="SSC561" s="156"/>
      <c r="SSD561" s="156"/>
      <c r="SSE561" s="156"/>
      <c r="SSF561" s="156"/>
      <c r="SSG561" s="156"/>
      <c r="SSH561" s="156"/>
      <c r="SSI561" s="156"/>
      <c r="SSJ561" s="156"/>
      <c r="SSK561" s="156"/>
      <c r="SSL561" s="156"/>
      <c r="SSM561" s="156"/>
      <c r="SSN561" s="156"/>
      <c r="SSO561" s="156"/>
      <c r="SSP561" s="156"/>
      <c r="SSQ561" s="156"/>
      <c r="SSR561" s="156"/>
      <c r="SSS561" s="156"/>
      <c r="SST561" s="156"/>
      <c r="SSU561" s="156"/>
      <c r="SSV561" s="156"/>
      <c r="SSW561" s="156"/>
      <c r="SSX561" s="156"/>
      <c r="SSY561" s="156"/>
      <c r="SSZ561" s="156"/>
      <c r="STA561" s="156"/>
      <c r="STB561" s="156"/>
      <c r="STC561" s="156"/>
      <c r="STD561" s="156"/>
      <c r="STE561" s="156"/>
      <c r="STF561" s="156"/>
      <c r="STG561" s="156"/>
      <c r="STH561" s="156"/>
      <c r="STI561" s="156"/>
      <c r="STJ561" s="156"/>
      <c r="STK561" s="156"/>
      <c r="STL561" s="156"/>
      <c r="STM561" s="156"/>
      <c r="STN561" s="156"/>
      <c r="STO561" s="156"/>
      <c r="STP561" s="156"/>
      <c r="STQ561" s="156"/>
      <c r="STR561" s="156"/>
      <c r="STS561" s="156"/>
      <c r="STT561" s="156"/>
      <c r="STU561" s="156"/>
      <c r="STV561" s="156"/>
      <c r="STW561" s="156"/>
      <c r="STX561" s="156"/>
      <c r="STY561" s="156"/>
      <c r="STZ561" s="156"/>
      <c r="SUA561" s="156"/>
      <c r="SUB561" s="156"/>
      <c r="SUC561" s="156"/>
      <c r="SUD561" s="156"/>
      <c r="SUE561" s="156"/>
      <c r="SUF561" s="156"/>
      <c r="SUG561" s="156"/>
      <c r="SUH561" s="156"/>
      <c r="SUI561" s="156"/>
      <c r="SUJ561" s="156"/>
      <c r="SUK561" s="156"/>
      <c r="SUL561" s="156"/>
      <c r="SUM561" s="156"/>
      <c r="SUN561" s="156"/>
      <c r="SUO561" s="156"/>
      <c r="SUP561" s="156"/>
      <c r="SUQ561" s="156"/>
      <c r="SUR561" s="156"/>
      <c r="SUS561" s="156"/>
      <c r="SUT561" s="156"/>
      <c r="SUU561" s="156"/>
      <c r="SUV561" s="156"/>
      <c r="SUW561" s="156"/>
      <c r="SUX561" s="156"/>
      <c r="SUY561" s="156"/>
      <c r="SUZ561" s="156"/>
      <c r="SVA561" s="156"/>
      <c r="SVB561" s="156"/>
      <c r="SVC561" s="156"/>
      <c r="SVD561" s="156"/>
      <c r="SVE561" s="156"/>
      <c r="SVF561" s="156"/>
      <c r="SVG561" s="156"/>
      <c r="SVH561" s="156"/>
      <c r="SVI561" s="156"/>
      <c r="SVJ561" s="156"/>
      <c r="SVK561" s="156"/>
      <c r="SVL561" s="156"/>
      <c r="SVM561" s="156"/>
      <c r="SVN561" s="156"/>
      <c r="SVO561" s="156"/>
      <c r="SVP561" s="156"/>
      <c r="SVQ561" s="156"/>
      <c r="SVR561" s="156"/>
      <c r="SVS561" s="156"/>
      <c r="SVT561" s="156"/>
      <c r="SVU561" s="156"/>
      <c r="SVV561" s="156"/>
      <c r="SVW561" s="156"/>
      <c r="SVX561" s="156"/>
      <c r="SVY561" s="156"/>
      <c r="SVZ561" s="156"/>
      <c r="SWA561" s="156"/>
      <c r="SWB561" s="156"/>
      <c r="SWC561" s="156"/>
      <c r="SWD561" s="156"/>
      <c r="SWE561" s="156"/>
      <c r="SWF561" s="156"/>
      <c r="SWG561" s="156"/>
      <c r="SWH561" s="156"/>
      <c r="SWI561" s="156"/>
      <c r="SWJ561" s="156"/>
      <c r="SWK561" s="156"/>
      <c r="SWL561" s="156"/>
      <c r="SWM561" s="156"/>
      <c r="SWN561" s="156"/>
      <c r="SWO561" s="156"/>
      <c r="SWP561" s="156"/>
      <c r="SWQ561" s="156"/>
      <c r="SWR561" s="156"/>
      <c r="SWS561" s="156"/>
      <c r="SWT561" s="156"/>
      <c r="SWU561" s="156"/>
      <c r="SWV561" s="156"/>
      <c r="SWW561" s="156"/>
      <c r="SWX561" s="156"/>
      <c r="SWY561" s="156"/>
      <c r="SWZ561" s="156"/>
      <c r="SXA561" s="156"/>
      <c r="SXB561" s="156"/>
      <c r="SXC561" s="156"/>
      <c r="SXD561" s="156"/>
      <c r="SXE561" s="156"/>
      <c r="SXF561" s="156"/>
      <c r="SXG561" s="156"/>
      <c r="SXH561" s="156"/>
      <c r="SXI561" s="156"/>
      <c r="SXJ561" s="156"/>
      <c r="SXK561" s="156"/>
      <c r="SXL561" s="156"/>
      <c r="SXM561" s="156"/>
      <c r="SXN561" s="156"/>
      <c r="SXO561" s="156"/>
      <c r="SXP561" s="156"/>
      <c r="SXQ561" s="156"/>
      <c r="SXR561" s="156"/>
      <c r="SXS561" s="156"/>
      <c r="SXT561" s="156"/>
      <c r="SXU561" s="156"/>
      <c r="SXV561" s="156"/>
      <c r="SXW561" s="156"/>
      <c r="SXX561" s="156"/>
      <c r="SXY561" s="156"/>
      <c r="SXZ561" s="156"/>
      <c r="SYA561" s="156"/>
      <c r="SYB561" s="156"/>
      <c r="SYC561" s="156"/>
      <c r="SYD561" s="156"/>
      <c r="SYE561" s="156"/>
      <c r="SYF561" s="156"/>
      <c r="SYG561" s="156"/>
      <c r="SYH561" s="156"/>
      <c r="SYI561" s="156"/>
      <c r="SYJ561" s="156"/>
      <c r="SYK561" s="156"/>
      <c r="SYL561" s="156"/>
      <c r="SYM561" s="156"/>
      <c r="SYN561" s="156"/>
      <c r="SYO561" s="156"/>
      <c r="SYP561" s="156"/>
      <c r="SYQ561" s="156"/>
      <c r="SYR561" s="156"/>
      <c r="SYS561" s="156"/>
      <c r="SYT561" s="156"/>
      <c r="SYU561" s="156"/>
      <c r="SYV561" s="156"/>
      <c r="SYW561" s="156"/>
      <c r="SYX561" s="156"/>
      <c r="SYY561" s="156"/>
      <c r="SYZ561" s="156"/>
      <c r="SZA561" s="156"/>
      <c r="SZB561" s="156"/>
      <c r="SZC561" s="156"/>
      <c r="SZD561" s="156"/>
      <c r="SZE561" s="156"/>
      <c r="SZF561" s="156"/>
      <c r="SZG561" s="156"/>
      <c r="SZH561" s="156"/>
      <c r="SZI561" s="156"/>
      <c r="SZJ561" s="156"/>
      <c r="SZK561" s="156"/>
      <c r="SZL561" s="156"/>
      <c r="SZM561" s="156"/>
      <c r="SZN561" s="156"/>
      <c r="SZO561" s="156"/>
      <c r="SZP561" s="156"/>
      <c r="SZQ561" s="156"/>
      <c r="SZR561" s="156"/>
      <c r="SZS561" s="156"/>
      <c r="SZT561" s="156"/>
      <c r="SZU561" s="156"/>
      <c r="SZV561" s="156"/>
      <c r="SZW561" s="156"/>
      <c r="SZX561" s="156"/>
      <c r="SZY561" s="156"/>
      <c r="SZZ561" s="156"/>
      <c r="TAA561" s="156"/>
      <c r="TAB561" s="156"/>
      <c r="TAC561" s="156"/>
      <c r="TAD561" s="156"/>
      <c r="TAE561" s="156"/>
      <c r="TAF561" s="156"/>
      <c r="TAG561" s="156"/>
      <c r="TAH561" s="156"/>
      <c r="TAI561" s="156"/>
      <c r="TAJ561" s="156"/>
      <c r="TAK561" s="156"/>
      <c r="TAL561" s="156"/>
      <c r="TAM561" s="156"/>
      <c r="TAN561" s="156"/>
      <c r="TAO561" s="156"/>
      <c r="TAP561" s="156"/>
      <c r="TAQ561" s="156"/>
      <c r="TAR561" s="156"/>
      <c r="TAS561" s="156"/>
      <c r="TAT561" s="156"/>
      <c r="TAU561" s="156"/>
      <c r="TAV561" s="156"/>
      <c r="TAW561" s="156"/>
      <c r="TAX561" s="156"/>
      <c r="TAY561" s="156"/>
      <c r="TAZ561" s="156"/>
      <c r="TBA561" s="156"/>
      <c r="TBB561" s="156"/>
      <c r="TBC561" s="156"/>
      <c r="TBD561" s="156"/>
      <c r="TBE561" s="156"/>
      <c r="TBF561" s="156"/>
      <c r="TBG561" s="156"/>
      <c r="TBH561" s="156"/>
      <c r="TBI561" s="156"/>
      <c r="TBJ561" s="156"/>
      <c r="TBK561" s="156"/>
      <c r="TBL561" s="156"/>
      <c r="TBM561" s="156"/>
      <c r="TBN561" s="156"/>
      <c r="TBO561" s="156"/>
      <c r="TBP561" s="156"/>
      <c r="TBQ561" s="156"/>
      <c r="TBR561" s="156"/>
      <c r="TBS561" s="156"/>
      <c r="TBT561" s="156"/>
      <c r="TBU561" s="156"/>
      <c r="TBV561" s="156"/>
      <c r="TBW561" s="156"/>
      <c r="TBX561" s="156"/>
      <c r="TBY561" s="156"/>
      <c r="TBZ561" s="156"/>
      <c r="TCA561" s="156"/>
      <c r="TCB561" s="156"/>
      <c r="TCC561" s="156"/>
      <c r="TCD561" s="156"/>
      <c r="TCE561" s="156"/>
      <c r="TCF561" s="156"/>
      <c r="TCG561" s="156"/>
      <c r="TCH561" s="156"/>
      <c r="TCI561" s="156"/>
      <c r="TCJ561" s="156"/>
      <c r="TCK561" s="156"/>
      <c r="TCL561" s="156"/>
      <c r="TCM561" s="156"/>
      <c r="TCN561" s="156"/>
      <c r="TCO561" s="156"/>
      <c r="TCP561" s="156"/>
      <c r="TCQ561" s="156"/>
      <c r="TCR561" s="156"/>
      <c r="TCS561" s="156"/>
      <c r="TCT561" s="156"/>
      <c r="TCU561" s="156"/>
      <c r="TCV561" s="156"/>
      <c r="TCW561" s="156"/>
      <c r="TCX561" s="156"/>
      <c r="TCY561" s="156"/>
      <c r="TCZ561" s="156"/>
      <c r="TDA561" s="156"/>
      <c r="TDB561" s="156"/>
      <c r="TDC561" s="156"/>
      <c r="TDD561" s="156"/>
      <c r="TDE561" s="156"/>
      <c r="TDF561" s="156"/>
      <c r="TDG561" s="156"/>
      <c r="TDH561" s="156"/>
      <c r="TDI561" s="156"/>
      <c r="TDJ561" s="156"/>
      <c r="TDK561" s="156"/>
      <c r="TDL561" s="156"/>
      <c r="TDM561" s="156"/>
      <c r="TDN561" s="156"/>
      <c r="TDO561" s="156"/>
      <c r="TDP561" s="156"/>
      <c r="TDQ561" s="156"/>
      <c r="TDR561" s="156"/>
      <c r="TDS561" s="156"/>
      <c r="TDT561" s="156"/>
      <c r="TDU561" s="156"/>
      <c r="TDV561" s="156"/>
      <c r="TDW561" s="156"/>
      <c r="TDX561" s="156"/>
      <c r="TDY561" s="156"/>
      <c r="TDZ561" s="156"/>
      <c r="TEA561" s="156"/>
      <c r="TEB561" s="156"/>
      <c r="TEC561" s="156"/>
      <c r="TED561" s="156"/>
      <c r="TEE561" s="156"/>
      <c r="TEF561" s="156"/>
      <c r="TEG561" s="156"/>
      <c r="TEH561" s="156"/>
      <c r="TEI561" s="156"/>
      <c r="TEJ561" s="156"/>
      <c r="TEK561" s="156"/>
      <c r="TEL561" s="156"/>
      <c r="TEM561" s="156"/>
      <c r="TEN561" s="156"/>
      <c r="TEO561" s="156"/>
      <c r="TEP561" s="156"/>
      <c r="TEQ561" s="156"/>
      <c r="TER561" s="156"/>
      <c r="TES561" s="156"/>
      <c r="TET561" s="156"/>
      <c r="TEU561" s="156"/>
      <c r="TEV561" s="156"/>
      <c r="TEW561" s="156"/>
      <c r="TEX561" s="156"/>
      <c r="TEY561" s="156"/>
      <c r="TEZ561" s="156"/>
      <c r="TFA561" s="156"/>
      <c r="TFB561" s="156"/>
      <c r="TFC561" s="156"/>
      <c r="TFD561" s="156"/>
      <c r="TFE561" s="156"/>
      <c r="TFF561" s="156"/>
      <c r="TFG561" s="156"/>
      <c r="TFH561" s="156"/>
      <c r="TFI561" s="156"/>
      <c r="TFJ561" s="156"/>
      <c r="TFK561" s="156"/>
      <c r="TFL561" s="156"/>
      <c r="TFM561" s="156"/>
      <c r="TFN561" s="156"/>
      <c r="TFO561" s="156"/>
      <c r="TFP561" s="156"/>
      <c r="TFQ561" s="156"/>
      <c r="TFR561" s="156"/>
      <c r="TFS561" s="156"/>
      <c r="TFT561" s="156"/>
      <c r="TFU561" s="156"/>
      <c r="TFV561" s="156"/>
      <c r="TFW561" s="156"/>
      <c r="TFX561" s="156"/>
      <c r="TFY561" s="156"/>
      <c r="TFZ561" s="156"/>
      <c r="TGA561" s="156"/>
      <c r="TGB561" s="156"/>
      <c r="TGC561" s="156"/>
      <c r="TGD561" s="156"/>
      <c r="TGE561" s="156"/>
      <c r="TGF561" s="156"/>
      <c r="TGG561" s="156"/>
      <c r="TGH561" s="156"/>
      <c r="TGI561" s="156"/>
      <c r="TGJ561" s="156"/>
      <c r="TGK561" s="156"/>
      <c r="TGL561" s="156"/>
      <c r="TGM561" s="156"/>
      <c r="TGN561" s="156"/>
      <c r="TGO561" s="156"/>
      <c r="TGP561" s="156"/>
      <c r="TGQ561" s="156"/>
      <c r="TGR561" s="156"/>
      <c r="TGS561" s="156"/>
      <c r="TGT561" s="156"/>
      <c r="TGU561" s="156"/>
      <c r="TGV561" s="156"/>
      <c r="TGW561" s="156"/>
      <c r="TGX561" s="156"/>
      <c r="TGY561" s="156"/>
      <c r="TGZ561" s="156"/>
      <c r="THA561" s="156"/>
      <c r="THB561" s="156"/>
      <c r="THC561" s="156"/>
      <c r="THD561" s="156"/>
      <c r="THE561" s="156"/>
      <c r="THF561" s="156"/>
      <c r="THG561" s="156"/>
      <c r="THH561" s="156"/>
      <c r="THI561" s="156"/>
      <c r="THJ561" s="156"/>
      <c r="THK561" s="156"/>
      <c r="THL561" s="156"/>
      <c r="THM561" s="156"/>
      <c r="THN561" s="156"/>
      <c r="THO561" s="156"/>
      <c r="THP561" s="156"/>
      <c r="THQ561" s="156"/>
      <c r="THR561" s="156"/>
      <c r="THS561" s="156"/>
      <c r="THT561" s="156"/>
      <c r="THU561" s="156"/>
      <c r="THV561" s="156"/>
      <c r="THW561" s="156"/>
      <c r="THX561" s="156"/>
      <c r="THY561" s="156"/>
      <c r="THZ561" s="156"/>
      <c r="TIA561" s="156"/>
      <c r="TIB561" s="156"/>
      <c r="TIC561" s="156"/>
      <c r="TID561" s="156"/>
      <c r="TIE561" s="156"/>
      <c r="TIF561" s="156"/>
      <c r="TIG561" s="156"/>
      <c r="TIH561" s="156"/>
      <c r="TII561" s="156"/>
      <c r="TIJ561" s="156"/>
      <c r="TIK561" s="156"/>
      <c r="TIL561" s="156"/>
      <c r="TIM561" s="156"/>
      <c r="TIN561" s="156"/>
      <c r="TIO561" s="156"/>
      <c r="TIP561" s="156"/>
      <c r="TIQ561" s="156"/>
      <c r="TIR561" s="156"/>
      <c r="TIS561" s="156"/>
      <c r="TIT561" s="156"/>
      <c r="TIU561" s="156"/>
      <c r="TIV561" s="156"/>
      <c r="TIW561" s="156"/>
      <c r="TIX561" s="156"/>
      <c r="TIY561" s="156"/>
      <c r="TIZ561" s="156"/>
      <c r="TJA561" s="156"/>
      <c r="TJB561" s="156"/>
      <c r="TJC561" s="156"/>
      <c r="TJD561" s="156"/>
      <c r="TJE561" s="156"/>
      <c r="TJF561" s="156"/>
      <c r="TJG561" s="156"/>
      <c r="TJH561" s="156"/>
      <c r="TJI561" s="156"/>
      <c r="TJJ561" s="156"/>
      <c r="TJK561" s="156"/>
      <c r="TJL561" s="156"/>
      <c r="TJM561" s="156"/>
      <c r="TJN561" s="156"/>
      <c r="TJO561" s="156"/>
      <c r="TJP561" s="156"/>
      <c r="TJQ561" s="156"/>
      <c r="TJR561" s="156"/>
      <c r="TJS561" s="156"/>
      <c r="TJT561" s="156"/>
      <c r="TJU561" s="156"/>
      <c r="TJV561" s="156"/>
      <c r="TJW561" s="156"/>
      <c r="TJX561" s="156"/>
      <c r="TJY561" s="156"/>
      <c r="TJZ561" s="156"/>
      <c r="TKA561" s="156"/>
      <c r="TKB561" s="156"/>
      <c r="TKC561" s="156"/>
      <c r="TKD561" s="156"/>
      <c r="TKE561" s="156"/>
      <c r="TKF561" s="156"/>
      <c r="TKG561" s="156"/>
      <c r="TKH561" s="156"/>
      <c r="TKI561" s="156"/>
      <c r="TKJ561" s="156"/>
      <c r="TKK561" s="156"/>
      <c r="TKL561" s="156"/>
      <c r="TKM561" s="156"/>
      <c r="TKN561" s="156"/>
      <c r="TKO561" s="156"/>
      <c r="TKP561" s="156"/>
      <c r="TKQ561" s="156"/>
      <c r="TKR561" s="156"/>
      <c r="TKS561" s="156"/>
      <c r="TKT561" s="156"/>
      <c r="TKU561" s="156"/>
      <c r="TKV561" s="156"/>
      <c r="TKW561" s="156"/>
      <c r="TKX561" s="156"/>
      <c r="TKY561" s="156"/>
      <c r="TKZ561" s="156"/>
      <c r="TLA561" s="156"/>
      <c r="TLB561" s="156"/>
      <c r="TLC561" s="156"/>
      <c r="TLD561" s="156"/>
      <c r="TLE561" s="156"/>
      <c r="TLF561" s="156"/>
      <c r="TLG561" s="156"/>
      <c r="TLH561" s="156"/>
      <c r="TLI561" s="156"/>
      <c r="TLJ561" s="156"/>
      <c r="TLK561" s="156"/>
      <c r="TLL561" s="156"/>
      <c r="TLM561" s="156"/>
      <c r="TLN561" s="156"/>
      <c r="TLO561" s="156"/>
      <c r="TLP561" s="156"/>
      <c r="TLQ561" s="156"/>
      <c r="TLR561" s="156"/>
      <c r="TLS561" s="156"/>
      <c r="TLT561" s="156"/>
      <c r="TLU561" s="156"/>
      <c r="TLV561" s="156"/>
      <c r="TLW561" s="156"/>
      <c r="TLX561" s="156"/>
      <c r="TLY561" s="156"/>
      <c r="TLZ561" s="156"/>
      <c r="TMA561" s="156"/>
      <c r="TMB561" s="156"/>
      <c r="TMC561" s="156"/>
      <c r="TMD561" s="156"/>
      <c r="TME561" s="156"/>
      <c r="TMF561" s="156"/>
      <c r="TMG561" s="156"/>
      <c r="TMH561" s="156"/>
      <c r="TMI561" s="156"/>
      <c r="TMJ561" s="156"/>
      <c r="TMK561" s="156"/>
      <c r="TML561" s="156"/>
      <c r="TMM561" s="156"/>
      <c r="TMN561" s="156"/>
      <c r="TMO561" s="156"/>
      <c r="TMP561" s="156"/>
      <c r="TMQ561" s="156"/>
      <c r="TMR561" s="156"/>
      <c r="TMS561" s="156"/>
      <c r="TMT561" s="156"/>
      <c r="TMU561" s="156"/>
      <c r="TMV561" s="156"/>
      <c r="TMW561" s="156"/>
      <c r="TMX561" s="156"/>
      <c r="TMY561" s="156"/>
      <c r="TMZ561" s="156"/>
      <c r="TNA561" s="156"/>
      <c r="TNB561" s="156"/>
      <c r="TNC561" s="156"/>
      <c r="TND561" s="156"/>
      <c r="TNE561" s="156"/>
      <c r="TNF561" s="156"/>
      <c r="TNG561" s="156"/>
      <c r="TNH561" s="156"/>
      <c r="TNI561" s="156"/>
      <c r="TNJ561" s="156"/>
      <c r="TNK561" s="156"/>
      <c r="TNL561" s="156"/>
      <c r="TNM561" s="156"/>
      <c r="TNN561" s="156"/>
      <c r="TNO561" s="156"/>
      <c r="TNP561" s="156"/>
      <c r="TNQ561" s="156"/>
      <c r="TNR561" s="156"/>
      <c r="TNS561" s="156"/>
      <c r="TNT561" s="156"/>
      <c r="TNU561" s="156"/>
      <c r="TNV561" s="156"/>
      <c r="TNW561" s="156"/>
      <c r="TNX561" s="156"/>
      <c r="TNY561" s="156"/>
      <c r="TNZ561" s="156"/>
      <c r="TOA561" s="156"/>
      <c r="TOB561" s="156"/>
      <c r="TOC561" s="156"/>
      <c r="TOD561" s="156"/>
      <c r="TOE561" s="156"/>
      <c r="TOF561" s="156"/>
      <c r="TOG561" s="156"/>
      <c r="TOH561" s="156"/>
      <c r="TOI561" s="156"/>
      <c r="TOJ561" s="156"/>
      <c r="TOK561" s="156"/>
      <c r="TOL561" s="156"/>
      <c r="TOM561" s="156"/>
      <c r="TON561" s="156"/>
      <c r="TOO561" s="156"/>
      <c r="TOP561" s="156"/>
      <c r="TOQ561" s="156"/>
      <c r="TOR561" s="156"/>
      <c r="TOS561" s="156"/>
      <c r="TOT561" s="156"/>
      <c r="TOU561" s="156"/>
      <c r="TOV561" s="156"/>
      <c r="TOW561" s="156"/>
      <c r="TOX561" s="156"/>
      <c r="TOY561" s="156"/>
      <c r="TOZ561" s="156"/>
      <c r="TPA561" s="156"/>
      <c r="TPB561" s="156"/>
      <c r="TPC561" s="156"/>
      <c r="TPD561" s="156"/>
      <c r="TPE561" s="156"/>
      <c r="TPF561" s="156"/>
      <c r="TPG561" s="156"/>
      <c r="TPH561" s="156"/>
      <c r="TPI561" s="156"/>
      <c r="TPJ561" s="156"/>
      <c r="TPK561" s="156"/>
      <c r="TPL561" s="156"/>
      <c r="TPM561" s="156"/>
      <c r="TPN561" s="156"/>
      <c r="TPO561" s="156"/>
      <c r="TPP561" s="156"/>
      <c r="TPQ561" s="156"/>
      <c r="TPR561" s="156"/>
      <c r="TPS561" s="156"/>
      <c r="TPT561" s="156"/>
      <c r="TPU561" s="156"/>
      <c r="TPV561" s="156"/>
      <c r="TPW561" s="156"/>
      <c r="TPX561" s="156"/>
      <c r="TPY561" s="156"/>
      <c r="TPZ561" s="156"/>
      <c r="TQA561" s="156"/>
      <c r="TQB561" s="156"/>
      <c r="TQC561" s="156"/>
      <c r="TQD561" s="156"/>
      <c r="TQE561" s="156"/>
      <c r="TQF561" s="156"/>
      <c r="TQG561" s="156"/>
      <c r="TQH561" s="156"/>
      <c r="TQI561" s="156"/>
      <c r="TQJ561" s="156"/>
      <c r="TQK561" s="156"/>
      <c r="TQL561" s="156"/>
      <c r="TQM561" s="156"/>
      <c r="TQN561" s="156"/>
      <c r="TQO561" s="156"/>
      <c r="TQP561" s="156"/>
      <c r="TQQ561" s="156"/>
      <c r="TQR561" s="156"/>
      <c r="TQS561" s="156"/>
      <c r="TQT561" s="156"/>
      <c r="TQU561" s="156"/>
      <c r="TQV561" s="156"/>
      <c r="TQW561" s="156"/>
      <c r="TQX561" s="156"/>
      <c r="TQY561" s="156"/>
      <c r="TQZ561" s="156"/>
      <c r="TRA561" s="156"/>
      <c r="TRB561" s="156"/>
      <c r="TRC561" s="156"/>
      <c r="TRD561" s="156"/>
      <c r="TRE561" s="156"/>
      <c r="TRF561" s="156"/>
      <c r="TRG561" s="156"/>
      <c r="TRH561" s="156"/>
      <c r="TRI561" s="156"/>
      <c r="TRJ561" s="156"/>
      <c r="TRK561" s="156"/>
      <c r="TRL561" s="156"/>
      <c r="TRM561" s="156"/>
      <c r="TRN561" s="156"/>
      <c r="TRO561" s="156"/>
      <c r="TRP561" s="156"/>
      <c r="TRQ561" s="156"/>
      <c r="TRR561" s="156"/>
      <c r="TRS561" s="156"/>
      <c r="TRT561" s="156"/>
      <c r="TRU561" s="156"/>
      <c r="TRV561" s="156"/>
      <c r="TRW561" s="156"/>
      <c r="TRX561" s="156"/>
      <c r="TRY561" s="156"/>
      <c r="TRZ561" s="156"/>
      <c r="TSA561" s="156"/>
      <c r="TSB561" s="156"/>
      <c r="TSC561" s="156"/>
      <c r="TSD561" s="156"/>
      <c r="TSE561" s="156"/>
      <c r="TSF561" s="156"/>
      <c r="TSG561" s="156"/>
      <c r="TSH561" s="156"/>
      <c r="TSI561" s="156"/>
      <c r="TSJ561" s="156"/>
      <c r="TSK561" s="156"/>
      <c r="TSL561" s="156"/>
      <c r="TSM561" s="156"/>
      <c r="TSN561" s="156"/>
      <c r="TSO561" s="156"/>
      <c r="TSP561" s="156"/>
      <c r="TSQ561" s="156"/>
      <c r="TSR561" s="156"/>
      <c r="TSS561" s="156"/>
      <c r="TST561" s="156"/>
      <c r="TSU561" s="156"/>
      <c r="TSV561" s="156"/>
      <c r="TSW561" s="156"/>
      <c r="TSX561" s="156"/>
      <c r="TSY561" s="156"/>
      <c r="TSZ561" s="156"/>
      <c r="TTA561" s="156"/>
      <c r="TTB561" s="156"/>
      <c r="TTC561" s="156"/>
      <c r="TTD561" s="156"/>
      <c r="TTE561" s="156"/>
      <c r="TTF561" s="156"/>
      <c r="TTG561" s="156"/>
      <c r="TTH561" s="156"/>
      <c r="TTI561" s="156"/>
      <c r="TTJ561" s="156"/>
      <c r="TTK561" s="156"/>
      <c r="TTL561" s="156"/>
      <c r="TTM561" s="156"/>
      <c r="TTN561" s="156"/>
      <c r="TTO561" s="156"/>
      <c r="TTP561" s="156"/>
      <c r="TTQ561" s="156"/>
      <c r="TTR561" s="156"/>
      <c r="TTS561" s="156"/>
      <c r="TTT561" s="156"/>
      <c r="TTU561" s="156"/>
      <c r="TTV561" s="156"/>
      <c r="TTW561" s="156"/>
      <c r="TTX561" s="156"/>
      <c r="TTY561" s="156"/>
      <c r="TTZ561" s="156"/>
      <c r="TUA561" s="156"/>
      <c r="TUB561" s="156"/>
      <c r="TUC561" s="156"/>
      <c r="TUD561" s="156"/>
      <c r="TUE561" s="156"/>
      <c r="TUF561" s="156"/>
      <c r="TUG561" s="156"/>
      <c r="TUH561" s="156"/>
      <c r="TUI561" s="156"/>
      <c r="TUJ561" s="156"/>
      <c r="TUK561" s="156"/>
      <c r="TUL561" s="156"/>
      <c r="TUM561" s="156"/>
      <c r="TUN561" s="156"/>
      <c r="TUO561" s="156"/>
      <c r="TUP561" s="156"/>
      <c r="TUQ561" s="156"/>
      <c r="TUR561" s="156"/>
      <c r="TUS561" s="156"/>
      <c r="TUT561" s="156"/>
      <c r="TUU561" s="156"/>
      <c r="TUV561" s="156"/>
      <c r="TUW561" s="156"/>
      <c r="TUX561" s="156"/>
      <c r="TUY561" s="156"/>
      <c r="TUZ561" s="156"/>
      <c r="TVA561" s="156"/>
      <c r="TVB561" s="156"/>
      <c r="TVC561" s="156"/>
      <c r="TVD561" s="156"/>
      <c r="TVE561" s="156"/>
      <c r="TVF561" s="156"/>
      <c r="TVG561" s="156"/>
      <c r="TVH561" s="156"/>
      <c r="TVI561" s="156"/>
      <c r="TVJ561" s="156"/>
      <c r="TVK561" s="156"/>
      <c r="TVL561" s="156"/>
      <c r="TVM561" s="156"/>
      <c r="TVN561" s="156"/>
      <c r="TVO561" s="156"/>
      <c r="TVP561" s="156"/>
      <c r="TVQ561" s="156"/>
      <c r="TVR561" s="156"/>
      <c r="TVS561" s="156"/>
      <c r="TVT561" s="156"/>
      <c r="TVU561" s="156"/>
      <c r="TVV561" s="156"/>
      <c r="TVW561" s="156"/>
      <c r="TVX561" s="156"/>
      <c r="TVY561" s="156"/>
      <c r="TVZ561" s="156"/>
      <c r="TWA561" s="156"/>
      <c r="TWB561" s="156"/>
      <c r="TWC561" s="156"/>
      <c r="TWD561" s="156"/>
      <c r="TWE561" s="156"/>
      <c r="TWF561" s="156"/>
      <c r="TWG561" s="156"/>
      <c r="TWH561" s="156"/>
      <c r="TWI561" s="156"/>
      <c r="TWJ561" s="156"/>
      <c r="TWK561" s="156"/>
      <c r="TWL561" s="156"/>
      <c r="TWM561" s="156"/>
      <c r="TWN561" s="156"/>
      <c r="TWO561" s="156"/>
      <c r="TWP561" s="156"/>
      <c r="TWQ561" s="156"/>
      <c r="TWR561" s="156"/>
      <c r="TWS561" s="156"/>
      <c r="TWT561" s="156"/>
      <c r="TWU561" s="156"/>
      <c r="TWV561" s="156"/>
      <c r="TWW561" s="156"/>
      <c r="TWX561" s="156"/>
      <c r="TWY561" s="156"/>
      <c r="TWZ561" s="156"/>
      <c r="TXA561" s="156"/>
      <c r="TXB561" s="156"/>
      <c r="TXC561" s="156"/>
      <c r="TXD561" s="156"/>
      <c r="TXE561" s="156"/>
      <c r="TXF561" s="156"/>
      <c r="TXG561" s="156"/>
      <c r="TXH561" s="156"/>
      <c r="TXI561" s="156"/>
      <c r="TXJ561" s="156"/>
      <c r="TXK561" s="156"/>
      <c r="TXL561" s="156"/>
      <c r="TXM561" s="156"/>
      <c r="TXN561" s="156"/>
      <c r="TXO561" s="156"/>
      <c r="TXP561" s="156"/>
      <c r="TXQ561" s="156"/>
      <c r="TXR561" s="156"/>
      <c r="TXS561" s="156"/>
      <c r="TXT561" s="156"/>
      <c r="TXU561" s="156"/>
      <c r="TXV561" s="156"/>
      <c r="TXW561" s="156"/>
      <c r="TXX561" s="156"/>
      <c r="TXY561" s="156"/>
      <c r="TXZ561" s="156"/>
      <c r="TYA561" s="156"/>
      <c r="TYB561" s="156"/>
      <c r="TYC561" s="156"/>
      <c r="TYD561" s="156"/>
      <c r="TYE561" s="156"/>
      <c r="TYF561" s="156"/>
      <c r="TYG561" s="156"/>
      <c r="TYH561" s="156"/>
      <c r="TYI561" s="156"/>
      <c r="TYJ561" s="156"/>
      <c r="TYK561" s="156"/>
      <c r="TYL561" s="156"/>
      <c r="TYM561" s="156"/>
      <c r="TYN561" s="156"/>
      <c r="TYO561" s="156"/>
      <c r="TYP561" s="156"/>
      <c r="TYQ561" s="156"/>
      <c r="TYR561" s="156"/>
      <c r="TYS561" s="156"/>
      <c r="TYT561" s="156"/>
      <c r="TYU561" s="156"/>
      <c r="TYV561" s="156"/>
      <c r="TYW561" s="156"/>
      <c r="TYX561" s="156"/>
      <c r="TYY561" s="156"/>
      <c r="TYZ561" s="156"/>
      <c r="TZA561" s="156"/>
      <c r="TZB561" s="156"/>
      <c r="TZC561" s="156"/>
      <c r="TZD561" s="156"/>
      <c r="TZE561" s="156"/>
      <c r="TZF561" s="156"/>
      <c r="TZG561" s="156"/>
      <c r="TZH561" s="156"/>
      <c r="TZI561" s="156"/>
      <c r="TZJ561" s="156"/>
      <c r="TZK561" s="156"/>
      <c r="TZL561" s="156"/>
      <c r="TZM561" s="156"/>
      <c r="TZN561" s="156"/>
      <c r="TZO561" s="156"/>
      <c r="TZP561" s="156"/>
      <c r="TZQ561" s="156"/>
      <c r="TZR561" s="156"/>
      <c r="TZS561" s="156"/>
      <c r="TZT561" s="156"/>
      <c r="TZU561" s="156"/>
      <c r="TZV561" s="156"/>
      <c r="TZW561" s="156"/>
      <c r="TZX561" s="156"/>
      <c r="TZY561" s="156"/>
      <c r="TZZ561" s="156"/>
      <c r="UAA561" s="156"/>
      <c r="UAB561" s="156"/>
      <c r="UAC561" s="156"/>
      <c r="UAD561" s="156"/>
      <c r="UAE561" s="156"/>
      <c r="UAF561" s="156"/>
      <c r="UAG561" s="156"/>
      <c r="UAH561" s="156"/>
      <c r="UAI561" s="156"/>
      <c r="UAJ561" s="156"/>
      <c r="UAK561" s="156"/>
      <c r="UAL561" s="156"/>
      <c r="UAM561" s="156"/>
      <c r="UAN561" s="156"/>
      <c r="UAO561" s="156"/>
      <c r="UAP561" s="156"/>
      <c r="UAQ561" s="156"/>
      <c r="UAR561" s="156"/>
      <c r="UAS561" s="156"/>
      <c r="UAT561" s="156"/>
      <c r="UAU561" s="156"/>
      <c r="UAV561" s="156"/>
      <c r="UAW561" s="156"/>
      <c r="UAX561" s="156"/>
      <c r="UAY561" s="156"/>
      <c r="UAZ561" s="156"/>
      <c r="UBA561" s="156"/>
      <c r="UBB561" s="156"/>
      <c r="UBC561" s="156"/>
      <c r="UBD561" s="156"/>
      <c r="UBE561" s="156"/>
      <c r="UBF561" s="156"/>
      <c r="UBG561" s="156"/>
      <c r="UBH561" s="156"/>
      <c r="UBI561" s="156"/>
      <c r="UBJ561" s="156"/>
      <c r="UBK561" s="156"/>
      <c r="UBL561" s="156"/>
      <c r="UBM561" s="156"/>
      <c r="UBN561" s="156"/>
      <c r="UBO561" s="156"/>
      <c r="UBP561" s="156"/>
      <c r="UBQ561" s="156"/>
      <c r="UBR561" s="156"/>
      <c r="UBS561" s="156"/>
      <c r="UBT561" s="156"/>
      <c r="UBU561" s="156"/>
      <c r="UBV561" s="156"/>
      <c r="UBW561" s="156"/>
      <c r="UBX561" s="156"/>
      <c r="UBY561" s="156"/>
      <c r="UBZ561" s="156"/>
      <c r="UCA561" s="156"/>
      <c r="UCB561" s="156"/>
      <c r="UCC561" s="156"/>
      <c r="UCD561" s="156"/>
      <c r="UCE561" s="156"/>
      <c r="UCF561" s="156"/>
      <c r="UCG561" s="156"/>
      <c r="UCH561" s="156"/>
      <c r="UCI561" s="156"/>
      <c r="UCJ561" s="156"/>
      <c r="UCK561" s="156"/>
      <c r="UCL561" s="156"/>
      <c r="UCM561" s="156"/>
      <c r="UCN561" s="156"/>
      <c r="UCO561" s="156"/>
      <c r="UCP561" s="156"/>
      <c r="UCQ561" s="156"/>
      <c r="UCR561" s="156"/>
      <c r="UCS561" s="156"/>
      <c r="UCT561" s="156"/>
      <c r="UCU561" s="156"/>
      <c r="UCV561" s="156"/>
      <c r="UCW561" s="156"/>
      <c r="UCX561" s="156"/>
      <c r="UCY561" s="156"/>
      <c r="UCZ561" s="156"/>
      <c r="UDA561" s="156"/>
      <c r="UDB561" s="156"/>
      <c r="UDC561" s="156"/>
      <c r="UDD561" s="156"/>
      <c r="UDE561" s="156"/>
      <c r="UDF561" s="156"/>
      <c r="UDG561" s="156"/>
      <c r="UDH561" s="156"/>
      <c r="UDI561" s="156"/>
      <c r="UDJ561" s="156"/>
      <c r="UDK561" s="156"/>
      <c r="UDL561" s="156"/>
      <c r="UDM561" s="156"/>
      <c r="UDN561" s="156"/>
      <c r="UDO561" s="156"/>
      <c r="UDP561" s="156"/>
      <c r="UDQ561" s="156"/>
      <c r="UDR561" s="156"/>
      <c r="UDS561" s="156"/>
      <c r="UDT561" s="156"/>
      <c r="UDU561" s="156"/>
      <c r="UDV561" s="156"/>
      <c r="UDW561" s="156"/>
      <c r="UDX561" s="156"/>
      <c r="UDY561" s="156"/>
      <c r="UDZ561" s="156"/>
      <c r="UEA561" s="156"/>
      <c r="UEB561" s="156"/>
      <c r="UEC561" s="156"/>
      <c r="UED561" s="156"/>
      <c r="UEE561" s="156"/>
      <c r="UEF561" s="156"/>
      <c r="UEG561" s="156"/>
      <c r="UEH561" s="156"/>
      <c r="UEI561" s="156"/>
      <c r="UEJ561" s="156"/>
      <c r="UEK561" s="156"/>
      <c r="UEL561" s="156"/>
      <c r="UEM561" s="156"/>
      <c r="UEN561" s="156"/>
      <c r="UEO561" s="156"/>
      <c r="UEP561" s="156"/>
      <c r="UEQ561" s="156"/>
      <c r="UER561" s="156"/>
      <c r="UES561" s="156"/>
      <c r="UET561" s="156"/>
      <c r="UEU561" s="156"/>
      <c r="UEV561" s="156"/>
      <c r="UEW561" s="156"/>
      <c r="UEX561" s="156"/>
      <c r="UEY561" s="156"/>
      <c r="UEZ561" s="156"/>
      <c r="UFA561" s="156"/>
      <c r="UFB561" s="156"/>
      <c r="UFC561" s="156"/>
      <c r="UFD561" s="156"/>
      <c r="UFE561" s="156"/>
      <c r="UFF561" s="156"/>
      <c r="UFG561" s="156"/>
      <c r="UFH561" s="156"/>
      <c r="UFI561" s="156"/>
      <c r="UFJ561" s="156"/>
      <c r="UFK561" s="156"/>
      <c r="UFL561" s="156"/>
      <c r="UFM561" s="156"/>
      <c r="UFN561" s="156"/>
      <c r="UFO561" s="156"/>
      <c r="UFP561" s="156"/>
      <c r="UFQ561" s="156"/>
      <c r="UFR561" s="156"/>
      <c r="UFS561" s="156"/>
      <c r="UFT561" s="156"/>
      <c r="UFU561" s="156"/>
      <c r="UFV561" s="156"/>
      <c r="UFW561" s="156"/>
      <c r="UFX561" s="156"/>
      <c r="UFY561" s="156"/>
      <c r="UFZ561" s="156"/>
      <c r="UGA561" s="156"/>
      <c r="UGB561" s="156"/>
      <c r="UGC561" s="156"/>
      <c r="UGD561" s="156"/>
      <c r="UGE561" s="156"/>
      <c r="UGF561" s="156"/>
      <c r="UGG561" s="156"/>
      <c r="UGH561" s="156"/>
      <c r="UGI561" s="156"/>
      <c r="UGJ561" s="156"/>
      <c r="UGK561" s="156"/>
      <c r="UGL561" s="156"/>
      <c r="UGM561" s="156"/>
      <c r="UGN561" s="156"/>
      <c r="UGO561" s="156"/>
      <c r="UGP561" s="156"/>
      <c r="UGQ561" s="156"/>
      <c r="UGR561" s="156"/>
      <c r="UGS561" s="156"/>
      <c r="UGT561" s="156"/>
      <c r="UGU561" s="156"/>
      <c r="UGV561" s="156"/>
      <c r="UGW561" s="156"/>
      <c r="UGX561" s="156"/>
      <c r="UGY561" s="156"/>
      <c r="UGZ561" s="156"/>
      <c r="UHA561" s="156"/>
      <c r="UHB561" s="156"/>
      <c r="UHC561" s="156"/>
      <c r="UHD561" s="156"/>
      <c r="UHE561" s="156"/>
      <c r="UHF561" s="156"/>
      <c r="UHG561" s="156"/>
      <c r="UHH561" s="156"/>
      <c r="UHI561" s="156"/>
      <c r="UHJ561" s="156"/>
      <c r="UHK561" s="156"/>
      <c r="UHL561" s="156"/>
      <c r="UHM561" s="156"/>
      <c r="UHN561" s="156"/>
      <c r="UHO561" s="156"/>
      <c r="UHP561" s="156"/>
      <c r="UHQ561" s="156"/>
      <c r="UHR561" s="156"/>
      <c r="UHS561" s="156"/>
      <c r="UHT561" s="156"/>
      <c r="UHU561" s="156"/>
      <c r="UHV561" s="156"/>
      <c r="UHW561" s="156"/>
      <c r="UHX561" s="156"/>
      <c r="UHY561" s="156"/>
      <c r="UHZ561" s="156"/>
      <c r="UIA561" s="156"/>
      <c r="UIB561" s="156"/>
      <c r="UIC561" s="156"/>
      <c r="UID561" s="156"/>
      <c r="UIE561" s="156"/>
      <c r="UIF561" s="156"/>
      <c r="UIG561" s="156"/>
      <c r="UIH561" s="156"/>
      <c r="UII561" s="156"/>
      <c r="UIJ561" s="156"/>
      <c r="UIK561" s="156"/>
      <c r="UIL561" s="156"/>
      <c r="UIM561" s="156"/>
      <c r="UIN561" s="156"/>
      <c r="UIO561" s="156"/>
      <c r="UIP561" s="156"/>
      <c r="UIQ561" s="156"/>
      <c r="UIR561" s="156"/>
      <c r="UIS561" s="156"/>
      <c r="UIT561" s="156"/>
      <c r="UIU561" s="156"/>
      <c r="UIV561" s="156"/>
      <c r="UIW561" s="156"/>
      <c r="UIX561" s="156"/>
      <c r="UIY561" s="156"/>
      <c r="UIZ561" s="156"/>
      <c r="UJA561" s="156"/>
      <c r="UJB561" s="156"/>
      <c r="UJC561" s="156"/>
      <c r="UJD561" s="156"/>
      <c r="UJE561" s="156"/>
      <c r="UJF561" s="156"/>
      <c r="UJG561" s="156"/>
      <c r="UJH561" s="156"/>
      <c r="UJI561" s="156"/>
      <c r="UJJ561" s="156"/>
      <c r="UJK561" s="156"/>
      <c r="UJL561" s="156"/>
      <c r="UJM561" s="156"/>
      <c r="UJN561" s="156"/>
      <c r="UJO561" s="156"/>
      <c r="UJP561" s="156"/>
      <c r="UJQ561" s="156"/>
      <c r="UJR561" s="156"/>
      <c r="UJS561" s="156"/>
      <c r="UJT561" s="156"/>
      <c r="UJU561" s="156"/>
      <c r="UJV561" s="156"/>
      <c r="UJW561" s="156"/>
      <c r="UJX561" s="156"/>
      <c r="UJY561" s="156"/>
      <c r="UJZ561" s="156"/>
      <c r="UKA561" s="156"/>
      <c r="UKB561" s="156"/>
      <c r="UKC561" s="156"/>
      <c r="UKD561" s="156"/>
      <c r="UKE561" s="156"/>
      <c r="UKF561" s="156"/>
      <c r="UKG561" s="156"/>
      <c r="UKH561" s="156"/>
      <c r="UKI561" s="156"/>
      <c r="UKJ561" s="156"/>
      <c r="UKK561" s="156"/>
      <c r="UKL561" s="156"/>
      <c r="UKM561" s="156"/>
      <c r="UKN561" s="156"/>
      <c r="UKO561" s="156"/>
      <c r="UKP561" s="156"/>
      <c r="UKQ561" s="156"/>
      <c r="UKR561" s="156"/>
      <c r="UKS561" s="156"/>
      <c r="UKT561" s="156"/>
      <c r="UKU561" s="156"/>
      <c r="UKV561" s="156"/>
      <c r="UKW561" s="156"/>
      <c r="UKX561" s="156"/>
      <c r="UKY561" s="156"/>
      <c r="UKZ561" s="156"/>
      <c r="ULA561" s="156"/>
      <c r="ULB561" s="156"/>
      <c r="ULC561" s="156"/>
      <c r="ULD561" s="156"/>
      <c r="ULE561" s="156"/>
      <c r="ULF561" s="156"/>
      <c r="ULG561" s="156"/>
      <c r="ULH561" s="156"/>
      <c r="ULI561" s="156"/>
      <c r="ULJ561" s="156"/>
      <c r="ULK561" s="156"/>
      <c r="ULL561" s="156"/>
      <c r="ULM561" s="156"/>
      <c r="ULN561" s="156"/>
      <c r="ULO561" s="156"/>
      <c r="ULP561" s="156"/>
      <c r="ULQ561" s="156"/>
      <c r="ULR561" s="156"/>
      <c r="ULS561" s="156"/>
      <c r="ULT561" s="156"/>
      <c r="ULU561" s="156"/>
      <c r="ULV561" s="156"/>
      <c r="ULW561" s="156"/>
      <c r="ULX561" s="156"/>
      <c r="ULY561" s="156"/>
      <c r="ULZ561" s="156"/>
      <c r="UMA561" s="156"/>
      <c r="UMB561" s="156"/>
      <c r="UMC561" s="156"/>
      <c r="UMD561" s="156"/>
      <c r="UME561" s="156"/>
      <c r="UMF561" s="156"/>
      <c r="UMG561" s="156"/>
      <c r="UMH561" s="156"/>
      <c r="UMI561" s="156"/>
      <c r="UMJ561" s="156"/>
      <c r="UMK561" s="156"/>
      <c r="UML561" s="156"/>
      <c r="UMM561" s="156"/>
      <c r="UMN561" s="156"/>
      <c r="UMO561" s="156"/>
      <c r="UMP561" s="156"/>
      <c r="UMQ561" s="156"/>
      <c r="UMR561" s="156"/>
      <c r="UMS561" s="156"/>
      <c r="UMT561" s="156"/>
      <c r="UMU561" s="156"/>
      <c r="UMV561" s="156"/>
      <c r="UMW561" s="156"/>
      <c r="UMX561" s="156"/>
      <c r="UMY561" s="156"/>
      <c r="UMZ561" s="156"/>
      <c r="UNA561" s="156"/>
      <c r="UNB561" s="156"/>
      <c r="UNC561" s="156"/>
      <c r="UND561" s="156"/>
      <c r="UNE561" s="156"/>
      <c r="UNF561" s="156"/>
      <c r="UNG561" s="156"/>
      <c r="UNH561" s="156"/>
      <c r="UNI561" s="156"/>
      <c r="UNJ561" s="156"/>
      <c r="UNK561" s="156"/>
      <c r="UNL561" s="156"/>
      <c r="UNM561" s="156"/>
      <c r="UNN561" s="156"/>
      <c r="UNO561" s="156"/>
      <c r="UNP561" s="156"/>
      <c r="UNQ561" s="156"/>
      <c r="UNR561" s="156"/>
      <c r="UNS561" s="156"/>
      <c r="UNT561" s="156"/>
      <c r="UNU561" s="156"/>
      <c r="UNV561" s="156"/>
      <c r="UNW561" s="156"/>
      <c r="UNX561" s="156"/>
      <c r="UNY561" s="156"/>
      <c r="UNZ561" s="156"/>
      <c r="UOA561" s="156"/>
      <c r="UOB561" s="156"/>
      <c r="UOC561" s="156"/>
      <c r="UOD561" s="156"/>
      <c r="UOE561" s="156"/>
      <c r="UOF561" s="156"/>
      <c r="UOG561" s="156"/>
      <c r="UOH561" s="156"/>
      <c r="UOI561" s="156"/>
      <c r="UOJ561" s="156"/>
      <c r="UOK561" s="156"/>
      <c r="UOL561" s="156"/>
      <c r="UOM561" s="156"/>
      <c r="UON561" s="156"/>
      <c r="UOO561" s="156"/>
      <c r="UOP561" s="156"/>
      <c r="UOQ561" s="156"/>
      <c r="UOR561" s="156"/>
      <c r="UOS561" s="156"/>
      <c r="UOT561" s="156"/>
      <c r="UOU561" s="156"/>
      <c r="UOV561" s="156"/>
      <c r="UOW561" s="156"/>
      <c r="UOX561" s="156"/>
      <c r="UOY561" s="156"/>
      <c r="UOZ561" s="156"/>
      <c r="UPA561" s="156"/>
      <c r="UPB561" s="156"/>
      <c r="UPC561" s="156"/>
      <c r="UPD561" s="156"/>
      <c r="UPE561" s="156"/>
      <c r="UPF561" s="156"/>
      <c r="UPG561" s="156"/>
      <c r="UPH561" s="156"/>
      <c r="UPI561" s="156"/>
      <c r="UPJ561" s="156"/>
      <c r="UPK561" s="156"/>
      <c r="UPL561" s="156"/>
      <c r="UPM561" s="156"/>
      <c r="UPN561" s="156"/>
      <c r="UPO561" s="156"/>
      <c r="UPP561" s="156"/>
      <c r="UPQ561" s="156"/>
      <c r="UPR561" s="156"/>
      <c r="UPS561" s="156"/>
      <c r="UPT561" s="156"/>
      <c r="UPU561" s="156"/>
      <c r="UPV561" s="156"/>
      <c r="UPW561" s="156"/>
      <c r="UPX561" s="156"/>
      <c r="UPY561" s="156"/>
      <c r="UPZ561" s="156"/>
      <c r="UQA561" s="156"/>
      <c r="UQB561" s="156"/>
      <c r="UQC561" s="156"/>
      <c r="UQD561" s="156"/>
      <c r="UQE561" s="156"/>
      <c r="UQF561" s="156"/>
      <c r="UQG561" s="156"/>
      <c r="UQH561" s="156"/>
      <c r="UQI561" s="156"/>
      <c r="UQJ561" s="156"/>
      <c r="UQK561" s="156"/>
      <c r="UQL561" s="156"/>
      <c r="UQM561" s="156"/>
      <c r="UQN561" s="156"/>
      <c r="UQO561" s="156"/>
      <c r="UQP561" s="156"/>
      <c r="UQQ561" s="156"/>
      <c r="UQR561" s="156"/>
      <c r="UQS561" s="156"/>
      <c r="UQT561" s="156"/>
      <c r="UQU561" s="156"/>
      <c r="UQV561" s="156"/>
      <c r="UQW561" s="156"/>
      <c r="UQX561" s="156"/>
      <c r="UQY561" s="156"/>
      <c r="UQZ561" s="156"/>
      <c r="URA561" s="156"/>
      <c r="URB561" s="156"/>
      <c r="URC561" s="156"/>
      <c r="URD561" s="156"/>
      <c r="URE561" s="156"/>
      <c r="URF561" s="156"/>
      <c r="URG561" s="156"/>
      <c r="URH561" s="156"/>
      <c r="URI561" s="156"/>
      <c r="URJ561" s="156"/>
      <c r="URK561" s="156"/>
      <c r="URL561" s="156"/>
      <c r="URM561" s="156"/>
      <c r="URN561" s="156"/>
      <c r="URO561" s="156"/>
      <c r="URP561" s="156"/>
      <c r="URQ561" s="156"/>
      <c r="URR561" s="156"/>
      <c r="URS561" s="156"/>
      <c r="URT561" s="156"/>
      <c r="URU561" s="156"/>
      <c r="URV561" s="156"/>
      <c r="URW561" s="156"/>
      <c r="URX561" s="156"/>
      <c r="URY561" s="156"/>
      <c r="URZ561" s="156"/>
      <c r="USA561" s="156"/>
      <c r="USB561" s="156"/>
      <c r="USC561" s="156"/>
      <c r="USD561" s="156"/>
      <c r="USE561" s="156"/>
      <c r="USF561" s="156"/>
      <c r="USG561" s="156"/>
      <c r="USH561" s="156"/>
      <c r="USI561" s="156"/>
      <c r="USJ561" s="156"/>
      <c r="USK561" s="156"/>
      <c r="USL561" s="156"/>
      <c r="USM561" s="156"/>
      <c r="USN561" s="156"/>
      <c r="USO561" s="156"/>
      <c r="USP561" s="156"/>
      <c r="USQ561" s="156"/>
      <c r="USR561" s="156"/>
      <c r="USS561" s="156"/>
      <c r="UST561" s="156"/>
      <c r="USU561" s="156"/>
      <c r="USV561" s="156"/>
      <c r="USW561" s="156"/>
      <c r="USX561" s="156"/>
      <c r="USY561" s="156"/>
      <c r="USZ561" s="156"/>
      <c r="UTA561" s="156"/>
      <c r="UTB561" s="156"/>
      <c r="UTC561" s="156"/>
      <c r="UTD561" s="156"/>
      <c r="UTE561" s="156"/>
      <c r="UTF561" s="156"/>
      <c r="UTG561" s="156"/>
      <c r="UTH561" s="156"/>
      <c r="UTI561" s="156"/>
      <c r="UTJ561" s="156"/>
      <c r="UTK561" s="156"/>
      <c r="UTL561" s="156"/>
      <c r="UTM561" s="156"/>
      <c r="UTN561" s="156"/>
      <c r="UTO561" s="156"/>
      <c r="UTP561" s="156"/>
      <c r="UTQ561" s="156"/>
      <c r="UTR561" s="156"/>
      <c r="UTS561" s="156"/>
      <c r="UTT561" s="156"/>
      <c r="UTU561" s="156"/>
      <c r="UTV561" s="156"/>
      <c r="UTW561" s="156"/>
      <c r="UTX561" s="156"/>
      <c r="UTY561" s="156"/>
      <c r="UTZ561" s="156"/>
      <c r="UUA561" s="156"/>
      <c r="UUB561" s="156"/>
      <c r="UUC561" s="156"/>
      <c r="UUD561" s="156"/>
      <c r="UUE561" s="156"/>
      <c r="UUF561" s="156"/>
      <c r="UUG561" s="156"/>
      <c r="UUH561" s="156"/>
      <c r="UUI561" s="156"/>
      <c r="UUJ561" s="156"/>
      <c r="UUK561" s="156"/>
      <c r="UUL561" s="156"/>
      <c r="UUM561" s="156"/>
      <c r="UUN561" s="156"/>
      <c r="UUO561" s="156"/>
      <c r="UUP561" s="156"/>
      <c r="UUQ561" s="156"/>
      <c r="UUR561" s="156"/>
      <c r="UUS561" s="156"/>
      <c r="UUT561" s="156"/>
      <c r="UUU561" s="156"/>
      <c r="UUV561" s="156"/>
      <c r="UUW561" s="156"/>
      <c r="UUX561" s="156"/>
      <c r="UUY561" s="156"/>
      <c r="UUZ561" s="156"/>
      <c r="UVA561" s="156"/>
      <c r="UVB561" s="156"/>
      <c r="UVC561" s="156"/>
      <c r="UVD561" s="156"/>
      <c r="UVE561" s="156"/>
      <c r="UVF561" s="156"/>
      <c r="UVG561" s="156"/>
      <c r="UVH561" s="156"/>
      <c r="UVI561" s="156"/>
      <c r="UVJ561" s="156"/>
      <c r="UVK561" s="156"/>
      <c r="UVL561" s="156"/>
      <c r="UVM561" s="156"/>
      <c r="UVN561" s="156"/>
      <c r="UVO561" s="156"/>
      <c r="UVP561" s="156"/>
      <c r="UVQ561" s="156"/>
      <c r="UVR561" s="156"/>
      <c r="UVS561" s="156"/>
      <c r="UVT561" s="156"/>
      <c r="UVU561" s="156"/>
      <c r="UVV561" s="156"/>
      <c r="UVW561" s="156"/>
      <c r="UVX561" s="156"/>
      <c r="UVY561" s="156"/>
      <c r="UVZ561" s="156"/>
      <c r="UWA561" s="156"/>
      <c r="UWB561" s="156"/>
      <c r="UWC561" s="156"/>
      <c r="UWD561" s="156"/>
      <c r="UWE561" s="156"/>
      <c r="UWF561" s="156"/>
      <c r="UWG561" s="156"/>
      <c r="UWH561" s="156"/>
      <c r="UWI561" s="156"/>
      <c r="UWJ561" s="156"/>
      <c r="UWK561" s="156"/>
      <c r="UWL561" s="156"/>
      <c r="UWM561" s="156"/>
      <c r="UWN561" s="156"/>
      <c r="UWO561" s="156"/>
      <c r="UWP561" s="156"/>
      <c r="UWQ561" s="156"/>
      <c r="UWR561" s="156"/>
      <c r="UWS561" s="156"/>
      <c r="UWT561" s="156"/>
      <c r="UWU561" s="156"/>
      <c r="UWV561" s="156"/>
      <c r="UWW561" s="156"/>
      <c r="UWX561" s="156"/>
      <c r="UWY561" s="156"/>
      <c r="UWZ561" s="156"/>
      <c r="UXA561" s="156"/>
      <c r="UXB561" s="156"/>
      <c r="UXC561" s="156"/>
      <c r="UXD561" s="156"/>
      <c r="UXE561" s="156"/>
      <c r="UXF561" s="156"/>
      <c r="UXG561" s="156"/>
      <c r="UXH561" s="156"/>
      <c r="UXI561" s="156"/>
      <c r="UXJ561" s="156"/>
      <c r="UXK561" s="156"/>
      <c r="UXL561" s="156"/>
      <c r="UXM561" s="156"/>
      <c r="UXN561" s="156"/>
      <c r="UXO561" s="156"/>
      <c r="UXP561" s="156"/>
      <c r="UXQ561" s="156"/>
      <c r="UXR561" s="156"/>
      <c r="UXS561" s="156"/>
      <c r="UXT561" s="156"/>
      <c r="UXU561" s="156"/>
      <c r="UXV561" s="156"/>
      <c r="UXW561" s="156"/>
      <c r="UXX561" s="156"/>
      <c r="UXY561" s="156"/>
      <c r="UXZ561" s="156"/>
      <c r="UYA561" s="156"/>
      <c r="UYB561" s="156"/>
      <c r="UYC561" s="156"/>
      <c r="UYD561" s="156"/>
      <c r="UYE561" s="156"/>
      <c r="UYF561" s="156"/>
      <c r="UYG561" s="156"/>
      <c r="UYH561" s="156"/>
      <c r="UYI561" s="156"/>
      <c r="UYJ561" s="156"/>
      <c r="UYK561" s="156"/>
      <c r="UYL561" s="156"/>
      <c r="UYM561" s="156"/>
      <c r="UYN561" s="156"/>
      <c r="UYO561" s="156"/>
      <c r="UYP561" s="156"/>
      <c r="UYQ561" s="156"/>
      <c r="UYR561" s="156"/>
      <c r="UYS561" s="156"/>
      <c r="UYT561" s="156"/>
      <c r="UYU561" s="156"/>
      <c r="UYV561" s="156"/>
      <c r="UYW561" s="156"/>
      <c r="UYX561" s="156"/>
      <c r="UYY561" s="156"/>
      <c r="UYZ561" s="156"/>
      <c r="UZA561" s="156"/>
      <c r="UZB561" s="156"/>
      <c r="UZC561" s="156"/>
      <c r="UZD561" s="156"/>
      <c r="UZE561" s="156"/>
      <c r="UZF561" s="156"/>
      <c r="UZG561" s="156"/>
      <c r="UZH561" s="156"/>
      <c r="UZI561" s="156"/>
      <c r="UZJ561" s="156"/>
      <c r="UZK561" s="156"/>
      <c r="UZL561" s="156"/>
      <c r="UZM561" s="156"/>
      <c r="UZN561" s="156"/>
      <c r="UZO561" s="156"/>
      <c r="UZP561" s="156"/>
      <c r="UZQ561" s="156"/>
      <c r="UZR561" s="156"/>
      <c r="UZS561" s="156"/>
      <c r="UZT561" s="156"/>
      <c r="UZU561" s="156"/>
      <c r="UZV561" s="156"/>
      <c r="UZW561" s="156"/>
      <c r="UZX561" s="156"/>
      <c r="UZY561" s="156"/>
      <c r="UZZ561" s="156"/>
      <c r="VAA561" s="156"/>
      <c r="VAB561" s="156"/>
      <c r="VAC561" s="156"/>
      <c r="VAD561" s="156"/>
      <c r="VAE561" s="156"/>
      <c r="VAF561" s="156"/>
      <c r="VAG561" s="156"/>
      <c r="VAH561" s="156"/>
      <c r="VAI561" s="156"/>
      <c r="VAJ561" s="156"/>
      <c r="VAK561" s="156"/>
      <c r="VAL561" s="156"/>
      <c r="VAM561" s="156"/>
      <c r="VAN561" s="156"/>
      <c r="VAO561" s="156"/>
      <c r="VAP561" s="156"/>
      <c r="VAQ561" s="156"/>
      <c r="VAR561" s="156"/>
      <c r="VAS561" s="156"/>
      <c r="VAT561" s="156"/>
      <c r="VAU561" s="156"/>
      <c r="VAV561" s="156"/>
      <c r="VAW561" s="156"/>
      <c r="VAX561" s="156"/>
      <c r="VAY561" s="156"/>
      <c r="VAZ561" s="156"/>
      <c r="VBA561" s="156"/>
      <c r="VBB561" s="156"/>
      <c r="VBC561" s="156"/>
      <c r="VBD561" s="156"/>
      <c r="VBE561" s="156"/>
      <c r="VBF561" s="156"/>
      <c r="VBG561" s="156"/>
      <c r="VBH561" s="156"/>
      <c r="VBI561" s="156"/>
      <c r="VBJ561" s="156"/>
      <c r="VBK561" s="156"/>
      <c r="VBL561" s="156"/>
      <c r="VBM561" s="156"/>
      <c r="VBN561" s="156"/>
      <c r="VBO561" s="156"/>
      <c r="VBP561" s="156"/>
      <c r="VBQ561" s="156"/>
      <c r="VBR561" s="156"/>
      <c r="VBS561" s="156"/>
      <c r="VBT561" s="156"/>
      <c r="VBU561" s="156"/>
      <c r="VBV561" s="156"/>
      <c r="VBW561" s="156"/>
      <c r="VBX561" s="156"/>
      <c r="VBY561" s="156"/>
      <c r="VBZ561" s="156"/>
      <c r="VCA561" s="156"/>
      <c r="VCB561" s="156"/>
      <c r="VCC561" s="156"/>
      <c r="VCD561" s="156"/>
      <c r="VCE561" s="156"/>
      <c r="VCF561" s="156"/>
      <c r="VCG561" s="156"/>
      <c r="VCH561" s="156"/>
      <c r="VCI561" s="156"/>
      <c r="VCJ561" s="156"/>
      <c r="VCK561" s="156"/>
      <c r="VCL561" s="156"/>
      <c r="VCM561" s="156"/>
      <c r="VCN561" s="156"/>
      <c r="VCO561" s="156"/>
      <c r="VCP561" s="156"/>
      <c r="VCQ561" s="156"/>
      <c r="VCR561" s="156"/>
      <c r="VCS561" s="156"/>
      <c r="VCT561" s="156"/>
      <c r="VCU561" s="156"/>
      <c r="VCV561" s="156"/>
      <c r="VCW561" s="156"/>
      <c r="VCX561" s="156"/>
      <c r="VCY561" s="156"/>
      <c r="VCZ561" s="156"/>
      <c r="VDA561" s="156"/>
      <c r="VDB561" s="156"/>
      <c r="VDC561" s="156"/>
      <c r="VDD561" s="156"/>
      <c r="VDE561" s="156"/>
      <c r="VDF561" s="156"/>
      <c r="VDG561" s="156"/>
      <c r="VDH561" s="156"/>
      <c r="VDI561" s="156"/>
      <c r="VDJ561" s="156"/>
      <c r="VDK561" s="156"/>
      <c r="VDL561" s="156"/>
      <c r="VDM561" s="156"/>
      <c r="VDN561" s="156"/>
      <c r="VDO561" s="156"/>
      <c r="VDP561" s="156"/>
      <c r="VDQ561" s="156"/>
      <c r="VDR561" s="156"/>
      <c r="VDS561" s="156"/>
      <c r="VDT561" s="156"/>
      <c r="VDU561" s="156"/>
      <c r="VDV561" s="156"/>
      <c r="VDW561" s="156"/>
      <c r="VDX561" s="156"/>
      <c r="VDY561" s="156"/>
      <c r="VDZ561" s="156"/>
      <c r="VEA561" s="156"/>
      <c r="VEB561" s="156"/>
      <c r="VEC561" s="156"/>
      <c r="VED561" s="156"/>
      <c r="VEE561" s="156"/>
      <c r="VEF561" s="156"/>
      <c r="VEG561" s="156"/>
      <c r="VEH561" s="156"/>
      <c r="VEI561" s="156"/>
      <c r="VEJ561" s="156"/>
      <c r="VEK561" s="156"/>
      <c r="VEL561" s="156"/>
      <c r="VEM561" s="156"/>
      <c r="VEN561" s="156"/>
      <c r="VEO561" s="156"/>
      <c r="VEP561" s="156"/>
      <c r="VEQ561" s="156"/>
      <c r="VER561" s="156"/>
      <c r="VES561" s="156"/>
      <c r="VET561" s="156"/>
      <c r="VEU561" s="156"/>
      <c r="VEV561" s="156"/>
      <c r="VEW561" s="156"/>
      <c r="VEX561" s="156"/>
      <c r="VEY561" s="156"/>
      <c r="VEZ561" s="156"/>
      <c r="VFA561" s="156"/>
      <c r="VFB561" s="156"/>
      <c r="VFC561" s="156"/>
      <c r="VFD561" s="156"/>
      <c r="VFE561" s="156"/>
      <c r="VFF561" s="156"/>
      <c r="VFG561" s="156"/>
      <c r="VFH561" s="156"/>
      <c r="VFI561" s="156"/>
      <c r="VFJ561" s="156"/>
      <c r="VFK561" s="156"/>
      <c r="VFL561" s="156"/>
      <c r="VFM561" s="156"/>
      <c r="VFN561" s="156"/>
      <c r="VFO561" s="156"/>
      <c r="VFP561" s="156"/>
      <c r="VFQ561" s="156"/>
      <c r="VFR561" s="156"/>
      <c r="VFS561" s="156"/>
      <c r="VFT561" s="156"/>
      <c r="VFU561" s="156"/>
      <c r="VFV561" s="156"/>
      <c r="VFW561" s="156"/>
      <c r="VFX561" s="156"/>
      <c r="VFY561" s="156"/>
      <c r="VFZ561" s="156"/>
      <c r="VGA561" s="156"/>
      <c r="VGB561" s="156"/>
      <c r="VGC561" s="156"/>
      <c r="VGD561" s="156"/>
      <c r="VGE561" s="156"/>
      <c r="VGF561" s="156"/>
      <c r="VGG561" s="156"/>
      <c r="VGH561" s="156"/>
      <c r="VGI561" s="156"/>
      <c r="VGJ561" s="156"/>
      <c r="VGK561" s="156"/>
      <c r="VGL561" s="156"/>
      <c r="VGM561" s="156"/>
      <c r="VGN561" s="156"/>
      <c r="VGO561" s="156"/>
      <c r="VGP561" s="156"/>
      <c r="VGQ561" s="156"/>
      <c r="VGR561" s="156"/>
      <c r="VGS561" s="156"/>
      <c r="VGT561" s="156"/>
      <c r="VGU561" s="156"/>
      <c r="VGV561" s="156"/>
      <c r="VGW561" s="156"/>
      <c r="VGX561" s="156"/>
      <c r="VGY561" s="156"/>
      <c r="VGZ561" s="156"/>
      <c r="VHA561" s="156"/>
      <c r="VHB561" s="156"/>
      <c r="VHC561" s="156"/>
      <c r="VHD561" s="156"/>
      <c r="VHE561" s="156"/>
      <c r="VHF561" s="156"/>
      <c r="VHG561" s="156"/>
      <c r="VHH561" s="156"/>
      <c r="VHI561" s="156"/>
      <c r="VHJ561" s="156"/>
      <c r="VHK561" s="156"/>
      <c r="VHL561" s="156"/>
      <c r="VHM561" s="156"/>
      <c r="VHN561" s="156"/>
      <c r="VHO561" s="156"/>
      <c r="VHP561" s="156"/>
      <c r="VHQ561" s="156"/>
      <c r="VHR561" s="156"/>
      <c r="VHS561" s="156"/>
      <c r="VHT561" s="156"/>
      <c r="VHU561" s="156"/>
      <c r="VHV561" s="156"/>
      <c r="VHW561" s="156"/>
      <c r="VHX561" s="156"/>
      <c r="VHY561" s="156"/>
      <c r="VHZ561" s="156"/>
      <c r="VIA561" s="156"/>
      <c r="VIB561" s="156"/>
      <c r="VIC561" s="156"/>
      <c r="VID561" s="156"/>
      <c r="VIE561" s="156"/>
      <c r="VIF561" s="156"/>
      <c r="VIG561" s="156"/>
      <c r="VIH561" s="156"/>
      <c r="VII561" s="156"/>
      <c r="VIJ561" s="156"/>
      <c r="VIK561" s="156"/>
      <c r="VIL561" s="156"/>
      <c r="VIM561" s="156"/>
      <c r="VIN561" s="156"/>
      <c r="VIO561" s="156"/>
      <c r="VIP561" s="156"/>
      <c r="VIQ561" s="156"/>
      <c r="VIR561" s="156"/>
      <c r="VIS561" s="156"/>
      <c r="VIT561" s="156"/>
      <c r="VIU561" s="156"/>
      <c r="VIV561" s="156"/>
      <c r="VIW561" s="156"/>
      <c r="VIX561" s="156"/>
      <c r="VIY561" s="156"/>
      <c r="VIZ561" s="156"/>
      <c r="VJA561" s="156"/>
      <c r="VJB561" s="156"/>
      <c r="VJC561" s="156"/>
      <c r="VJD561" s="156"/>
      <c r="VJE561" s="156"/>
      <c r="VJF561" s="156"/>
      <c r="VJG561" s="156"/>
      <c r="VJH561" s="156"/>
      <c r="VJI561" s="156"/>
      <c r="VJJ561" s="156"/>
      <c r="VJK561" s="156"/>
      <c r="VJL561" s="156"/>
      <c r="VJM561" s="156"/>
      <c r="VJN561" s="156"/>
      <c r="VJO561" s="156"/>
      <c r="VJP561" s="156"/>
      <c r="VJQ561" s="156"/>
      <c r="VJR561" s="156"/>
      <c r="VJS561" s="156"/>
      <c r="VJT561" s="156"/>
      <c r="VJU561" s="156"/>
      <c r="VJV561" s="156"/>
      <c r="VJW561" s="156"/>
      <c r="VJX561" s="156"/>
      <c r="VJY561" s="156"/>
      <c r="VJZ561" s="156"/>
      <c r="VKA561" s="156"/>
      <c r="VKB561" s="156"/>
      <c r="VKC561" s="156"/>
      <c r="VKD561" s="156"/>
      <c r="VKE561" s="156"/>
      <c r="VKF561" s="156"/>
      <c r="VKG561" s="156"/>
      <c r="VKH561" s="156"/>
      <c r="VKI561" s="156"/>
      <c r="VKJ561" s="156"/>
      <c r="VKK561" s="156"/>
      <c r="VKL561" s="156"/>
      <c r="VKM561" s="156"/>
      <c r="VKN561" s="156"/>
      <c r="VKO561" s="156"/>
      <c r="VKP561" s="156"/>
      <c r="VKQ561" s="156"/>
      <c r="VKR561" s="156"/>
      <c r="VKS561" s="156"/>
      <c r="VKT561" s="156"/>
      <c r="VKU561" s="156"/>
      <c r="VKV561" s="156"/>
      <c r="VKW561" s="156"/>
      <c r="VKX561" s="156"/>
      <c r="VKY561" s="156"/>
      <c r="VKZ561" s="156"/>
      <c r="VLA561" s="156"/>
      <c r="VLB561" s="156"/>
      <c r="VLC561" s="156"/>
      <c r="VLD561" s="156"/>
      <c r="VLE561" s="156"/>
      <c r="VLF561" s="156"/>
      <c r="VLG561" s="156"/>
      <c r="VLH561" s="156"/>
      <c r="VLI561" s="156"/>
      <c r="VLJ561" s="156"/>
      <c r="VLK561" s="156"/>
      <c r="VLL561" s="156"/>
      <c r="VLM561" s="156"/>
      <c r="VLN561" s="156"/>
      <c r="VLO561" s="156"/>
      <c r="VLP561" s="156"/>
      <c r="VLQ561" s="156"/>
      <c r="VLR561" s="156"/>
      <c r="VLS561" s="156"/>
      <c r="VLT561" s="156"/>
      <c r="VLU561" s="156"/>
      <c r="VLV561" s="156"/>
      <c r="VLW561" s="156"/>
      <c r="VLX561" s="156"/>
      <c r="VLY561" s="156"/>
      <c r="VLZ561" s="156"/>
      <c r="VMA561" s="156"/>
      <c r="VMB561" s="156"/>
      <c r="VMC561" s="156"/>
      <c r="VMD561" s="156"/>
      <c r="VME561" s="156"/>
      <c r="VMF561" s="156"/>
      <c r="VMG561" s="156"/>
      <c r="VMH561" s="156"/>
      <c r="VMI561" s="156"/>
      <c r="VMJ561" s="156"/>
      <c r="VMK561" s="156"/>
      <c r="VML561" s="156"/>
      <c r="VMM561" s="156"/>
      <c r="VMN561" s="156"/>
      <c r="VMO561" s="156"/>
      <c r="VMP561" s="156"/>
      <c r="VMQ561" s="156"/>
      <c r="VMR561" s="156"/>
      <c r="VMS561" s="156"/>
      <c r="VMT561" s="156"/>
      <c r="VMU561" s="156"/>
      <c r="VMV561" s="156"/>
      <c r="VMW561" s="156"/>
      <c r="VMX561" s="156"/>
      <c r="VMY561" s="156"/>
      <c r="VMZ561" s="156"/>
      <c r="VNA561" s="156"/>
      <c r="VNB561" s="156"/>
      <c r="VNC561" s="156"/>
      <c r="VND561" s="156"/>
      <c r="VNE561" s="156"/>
      <c r="VNF561" s="156"/>
      <c r="VNG561" s="156"/>
      <c r="VNH561" s="156"/>
      <c r="VNI561" s="156"/>
      <c r="VNJ561" s="156"/>
      <c r="VNK561" s="156"/>
      <c r="VNL561" s="156"/>
      <c r="VNM561" s="156"/>
      <c r="VNN561" s="156"/>
      <c r="VNO561" s="156"/>
      <c r="VNP561" s="156"/>
      <c r="VNQ561" s="156"/>
      <c r="VNR561" s="156"/>
      <c r="VNS561" s="156"/>
      <c r="VNT561" s="156"/>
      <c r="VNU561" s="156"/>
      <c r="VNV561" s="156"/>
      <c r="VNW561" s="156"/>
      <c r="VNX561" s="156"/>
      <c r="VNY561" s="156"/>
      <c r="VNZ561" s="156"/>
      <c r="VOA561" s="156"/>
      <c r="VOB561" s="156"/>
      <c r="VOC561" s="156"/>
      <c r="VOD561" s="156"/>
      <c r="VOE561" s="156"/>
      <c r="VOF561" s="156"/>
      <c r="VOG561" s="156"/>
      <c r="VOH561" s="156"/>
      <c r="VOI561" s="156"/>
      <c r="VOJ561" s="156"/>
      <c r="VOK561" s="156"/>
      <c r="VOL561" s="156"/>
      <c r="VOM561" s="156"/>
      <c r="VON561" s="156"/>
      <c r="VOO561" s="156"/>
      <c r="VOP561" s="156"/>
      <c r="VOQ561" s="156"/>
      <c r="VOR561" s="156"/>
      <c r="VOS561" s="156"/>
      <c r="VOT561" s="156"/>
      <c r="VOU561" s="156"/>
      <c r="VOV561" s="156"/>
      <c r="VOW561" s="156"/>
      <c r="VOX561" s="156"/>
      <c r="VOY561" s="156"/>
      <c r="VOZ561" s="156"/>
      <c r="VPA561" s="156"/>
      <c r="VPB561" s="156"/>
      <c r="VPC561" s="156"/>
      <c r="VPD561" s="156"/>
      <c r="VPE561" s="156"/>
      <c r="VPF561" s="156"/>
      <c r="VPG561" s="156"/>
      <c r="VPH561" s="156"/>
      <c r="VPI561" s="156"/>
      <c r="VPJ561" s="156"/>
      <c r="VPK561" s="156"/>
      <c r="VPL561" s="156"/>
      <c r="VPM561" s="156"/>
      <c r="VPN561" s="156"/>
      <c r="VPO561" s="156"/>
      <c r="VPP561" s="156"/>
      <c r="VPQ561" s="156"/>
      <c r="VPR561" s="156"/>
      <c r="VPS561" s="156"/>
      <c r="VPT561" s="156"/>
      <c r="VPU561" s="156"/>
      <c r="VPV561" s="156"/>
      <c r="VPW561" s="156"/>
      <c r="VPX561" s="156"/>
      <c r="VPY561" s="156"/>
      <c r="VPZ561" s="156"/>
      <c r="VQA561" s="156"/>
      <c r="VQB561" s="156"/>
      <c r="VQC561" s="156"/>
      <c r="VQD561" s="156"/>
      <c r="VQE561" s="156"/>
      <c r="VQF561" s="156"/>
      <c r="VQG561" s="156"/>
      <c r="VQH561" s="156"/>
      <c r="VQI561" s="156"/>
      <c r="VQJ561" s="156"/>
      <c r="VQK561" s="156"/>
      <c r="VQL561" s="156"/>
      <c r="VQM561" s="156"/>
      <c r="VQN561" s="156"/>
      <c r="VQO561" s="156"/>
      <c r="VQP561" s="156"/>
      <c r="VQQ561" s="156"/>
      <c r="VQR561" s="156"/>
      <c r="VQS561" s="156"/>
      <c r="VQT561" s="156"/>
      <c r="VQU561" s="156"/>
      <c r="VQV561" s="156"/>
      <c r="VQW561" s="156"/>
      <c r="VQX561" s="156"/>
      <c r="VQY561" s="156"/>
      <c r="VQZ561" s="156"/>
      <c r="VRA561" s="156"/>
      <c r="VRB561" s="156"/>
      <c r="VRC561" s="156"/>
      <c r="VRD561" s="156"/>
      <c r="VRE561" s="156"/>
      <c r="VRF561" s="156"/>
      <c r="VRG561" s="156"/>
      <c r="VRH561" s="156"/>
      <c r="VRI561" s="156"/>
      <c r="VRJ561" s="156"/>
      <c r="VRK561" s="156"/>
      <c r="VRL561" s="156"/>
      <c r="VRM561" s="156"/>
      <c r="VRN561" s="156"/>
      <c r="VRO561" s="156"/>
      <c r="VRP561" s="156"/>
      <c r="VRQ561" s="156"/>
      <c r="VRR561" s="156"/>
      <c r="VRS561" s="156"/>
      <c r="VRT561" s="156"/>
      <c r="VRU561" s="156"/>
      <c r="VRV561" s="156"/>
      <c r="VRW561" s="156"/>
      <c r="VRX561" s="156"/>
      <c r="VRY561" s="156"/>
      <c r="VRZ561" s="156"/>
      <c r="VSA561" s="156"/>
      <c r="VSB561" s="156"/>
      <c r="VSC561" s="156"/>
      <c r="VSD561" s="156"/>
      <c r="VSE561" s="156"/>
      <c r="VSF561" s="156"/>
      <c r="VSG561" s="156"/>
      <c r="VSH561" s="156"/>
      <c r="VSI561" s="156"/>
      <c r="VSJ561" s="156"/>
      <c r="VSK561" s="156"/>
      <c r="VSL561" s="156"/>
      <c r="VSM561" s="156"/>
      <c r="VSN561" s="156"/>
      <c r="VSO561" s="156"/>
      <c r="VSP561" s="156"/>
      <c r="VSQ561" s="156"/>
      <c r="VSR561" s="156"/>
      <c r="VSS561" s="156"/>
      <c r="VST561" s="156"/>
      <c r="VSU561" s="156"/>
      <c r="VSV561" s="156"/>
      <c r="VSW561" s="156"/>
      <c r="VSX561" s="156"/>
      <c r="VSY561" s="156"/>
      <c r="VSZ561" s="156"/>
      <c r="VTA561" s="156"/>
      <c r="VTB561" s="156"/>
      <c r="VTC561" s="156"/>
      <c r="VTD561" s="156"/>
      <c r="VTE561" s="156"/>
      <c r="VTF561" s="156"/>
      <c r="VTG561" s="156"/>
      <c r="VTH561" s="156"/>
      <c r="VTI561" s="156"/>
      <c r="VTJ561" s="156"/>
      <c r="VTK561" s="156"/>
      <c r="VTL561" s="156"/>
      <c r="VTM561" s="156"/>
      <c r="VTN561" s="156"/>
      <c r="VTO561" s="156"/>
      <c r="VTP561" s="156"/>
      <c r="VTQ561" s="156"/>
      <c r="VTR561" s="156"/>
      <c r="VTS561" s="156"/>
      <c r="VTT561" s="156"/>
      <c r="VTU561" s="156"/>
      <c r="VTV561" s="156"/>
      <c r="VTW561" s="156"/>
      <c r="VTX561" s="156"/>
      <c r="VTY561" s="156"/>
      <c r="VTZ561" s="156"/>
      <c r="VUA561" s="156"/>
      <c r="VUB561" s="156"/>
      <c r="VUC561" s="156"/>
      <c r="VUD561" s="156"/>
      <c r="VUE561" s="156"/>
      <c r="VUF561" s="156"/>
      <c r="VUG561" s="156"/>
      <c r="VUH561" s="156"/>
      <c r="VUI561" s="156"/>
      <c r="VUJ561" s="156"/>
      <c r="VUK561" s="156"/>
      <c r="VUL561" s="156"/>
      <c r="VUM561" s="156"/>
      <c r="VUN561" s="156"/>
      <c r="VUO561" s="156"/>
      <c r="VUP561" s="156"/>
      <c r="VUQ561" s="156"/>
      <c r="VUR561" s="156"/>
      <c r="VUS561" s="156"/>
      <c r="VUT561" s="156"/>
      <c r="VUU561" s="156"/>
      <c r="VUV561" s="156"/>
      <c r="VUW561" s="156"/>
      <c r="VUX561" s="156"/>
      <c r="VUY561" s="156"/>
      <c r="VUZ561" s="156"/>
      <c r="VVA561" s="156"/>
      <c r="VVB561" s="156"/>
      <c r="VVC561" s="156"/>
      <c r="VVD561" s="156"/>
      <c r="VVE561" s="156"/>
      <c r="VVF561" s="156"/>
      <c r="VVG561" s="156"/>
      <c r="VVH561" s="156"/>
      <c r="VVI561" s="156"/>
      <c r="VVJ561" s="156"/>
      <c r="VVK561" s="156"/>
      <c r="VVL561" s="156"/>
      <c r="VVM561" s="156"/>
      <c r="VVN561" s="156"/>
      <c r="VVO561" s="156"/>
      <c r="VVP561" s="156"/>
      <c r="VVQ561" s="156"/>
      <c r="VVR561" s="156"/>
      <c r="VVS561" s="156"/>
      <c r="VVT561" s="156"/>
      <c r="VVU561" s="156"/>
      <c r="VVV561" s="156"/>
      <c r="VVW561" s="156"/>
      <c r="VVX561" s="156"/>
      <c r="VVY561" s="156"/>
      <c r="VVZ561" s="156"/>
      <c r="VWA561" s="156"/>
      <c r="VWB561" s="156"/>
      <c r="VWC561" s="156"/>
      <c r="VWD561" s="156"/>
      <c r="VWE561" s="156"/>
      <c r="VWF561" s="156"/>
      <c r="VWG561" s="156"/>
      <c r="VWH561" s="156"/>
      <c r="VWI561" s="156"/>
      <c r="VWJ561" s="156"/>
      <c r="VWK561" s="156"/>
      <c r="VWL561" s="156"/>
      <c r="VWM561" s="156"/>
      <c r="VWN561" s="156"/>
      <c r="VWO561" s="156"/>
      <c r="VWP561" s="156"/>
      <c r="VWQ561" s="156"/>
      <c r="VWR561" s="156"/>
      <c r="VWS561" s="156"/>
      <c r="VWT561" s="156"/>
      <c r="VWU561" s="156"/>
      <c r="VWV561" s="156"/>
      <c r="VWW561" s="156"/>
      <c r="VWX561" s="156"/>
      <c r="VWY561" s="156"/>
      <c r="VWZ561" s="156"/>
      <c r="VXA561" s="156"/>
      <c r="VXB561" s="156"/>
      <c r="VXC561" s="156"/>
      <c r="VXD561" s="156"/>
      <c r="VXE561" s="156"/>
      <c r="VXF561" s="156"/>
      <c r="VXG561" s="156"/>
      <c r="VXH561" s="156"/>
      <c r="VXI561" s="156"/>
      <c r="VXJ561" s="156"/>
      <c r="VXK561" s="156"/>
      <c r="VXL561" s="156"/>
      <c r="VXM561" s="156"/>
      <c r="VXN561" s="156"/>
      <c r="VXO561" s="156"/>
      <c r="VXP561" s="156"/>
      <c r="VXQ561" s="156"/>
      <c r="VXR561" s="156"/>
      <c r="VXS561" s="156"/>
      <c r="VXT561" s="156"/>
      <c r="VXU561" s="156"/>
      <c r="VXV561" s="156"/>
      <c r="VXW561" s="156"/>
      <c r="VXX561" s="156"/>
      <c r="VXY561" s="156"/>
      <c r="VXZ561" s="156"/>
      <c r="VYA561" s="156"/>
      <c r="VYB561" s="156"/>
      <c r="VYC561" s="156"/>
      <c r="VYD561" s="156"/>
      <c r="VYE561" s="156"/>
      <c r="VYF561" s="156"/>
      <c r="VYG561" s="156"/>
      <c r="VYH561" s="156"/>
      <c r="VYI561" s="156"/>
      <c r="VYJ561" s="156"/>
      <c r="VYK561" s="156"/>
      <c r="VYL561" s="156"/>
      <c r="VYM561" s="156"/>
      <c r="VYN561" s="156"/>
      <c r="VYO561" s="156"/>
      <c r="VYP561" s="156"/>
      <c r="VYQ561" s="156"/>
      <c r="VYR561" s="156"/>
      <c r="VYS561" s="156"/>
      <c r="VYT561" s="156"/>
      <c r="VYU561" s="156"/>
      <c r="VYV561" s="156"/>
      <c r="VYW561" s="156"/>
      <c r="VYX561" s="156"/>
      <c r="VYY561" s="156"/>
      <c r="VYZ561" s="156"/>
      <c r="VZA561" s="156"/>
      <c r="VZB561" s="156"/>
      <c r="VZC561" s="156"/>
      <c r="VZD561" s="156"/>
      <c r="VZE561" s="156"/>
      <c r="VZF561" s="156"/>
      <c r="VZG561" s="156"/>
      <c r="VZH561" s="156"/>
      <c r="VZI561" s="156"/>
      <c r="VZJ561" s="156"/>
      <c r="VZK561" s="156"/>
      <c r="VZL561" s="156"/>
      <c r="VZM561" s="156"/>
      <c r="VZN561" s="156"/>
      <c r="VZO561" s="156"/>
      <c r="VZP561" s="156"/>
      <c r="VZQ561" s="156"/>
      <c r="VZR561" s="156"/>
      <c r="VZS561" s="156"/>
      <c r="VZT561" s="156"/>
      <c r="VZU561" s="156"/>
      <c r="VZV561" s="156"/>
      <c r="VZW561" s="156"/>
      <c r="VZX561" s="156"/>
      <c r="VZY561" s="156"/>
      <c r="VZZ561" s="156"/>
      <c r="WAA561" s="156"/>
      <c r="WAB561" s="156"/>
      <c r="WAC561" s="156"/>
      <c r="WAD561" s="156"/>
      <c r="WAE561" s="156"/>
      <c r="WAF561" s="156"/>
      <c r="WAG561" s="156"/>
      <c r="WAH561" s="156"/>
      <c r="WAI561" s="156"/>
      <c r="WAJ561" s="156"/>
      <c r="WAK561" s="156"/>
      <c r="WAL561" s="156"/>
      <c r="WAM561" s="156"/>
      <c r="WAN561" s="156"/>
      <c r="WAO561" s="156"/>
      <c r="WAP561" s="156"/>
      <c r="WAQ561" s="156"/>
      <c r="WAR561" s="156"/>
      <c r="WAS561" s="156"/>
      <c r="WAT561" s="156"/>
      <c r="WAU561" s="156"/>
      <c r="WAV561" s="156"/>
      <c r="WAW561" s="156"/>
      <c r="WAX561" s="156"/>
      <c r="WAY561" s="156"/>
      <c r="WAZ561" s="156"/>
      <c r="WBA561" s="156"/>
      <c r="WBB561" s="156"/>
      <c r="WBC561" s="156"/>
      <c r="WBD561" s="156"/>
      <c r="WBE561" s="156"/>
      <c r="WBF561" s="156"/>
      <c r="WBG561" s="156"/>
      <c r="WBH561" s="156"/>
      <c r="WBI561" s="156"/>
      <c r="WBJ561" s="156"/>
      <c r="WBK561" s="156"/>
      <c r="WBL561" s="156"/>
      <c r="WBM561" s="156"/>
      <c r="WBN561" s="156"/>
      <c r="WBO561" s="156"/>
      <c r="WBP561" s="156"/>
      <c r="WBQ561" s="156"/>
      <c r="WBR561" s="156"/>
      <c r="WBS561" s="156"/>
      <c r="WBT561" s="156"/>
      <c r="WBU561" s="156"/>
      <c r="WBV561" s="156"/>
      <c r="WBW561" s="156"/>
      <c r="WBX561" s="156"/>
      <c r="WBY561" s="156"/>
      <c r="WBZ561" s="156"/>
      <c r="WCA561" s="156"/>
      <c r="WCB561" s="156"/>
      <c r="WCC561" s="156"/>
      <c r="WCD561" s="156"/>
      <c r="WCE561" s="156"/>
      <c r="WCF561" s="156"/>
      <c r="WCG561" s="156"/>
      <c r="WCH561" s="156"/>
      <c r="WCI561" s="156"/>
      <c r="WCJ561" s="156"/>
      <c r="WCK561" s="156"/>
      <c r="WCL561" s="156"/>
      <c r="WCM561" s="156"/>
      <c r="WCN561" s="156"/>
      <c r="WCO561" s="156"/>
      <c r="WCP561" s="156"/>
      <c r="WCQ561" s="156"/>
      <c r="WCR561" s="156"/>
      <c r="WCS561" s="156"/>
      <c r="WCT561" s="156"/>
      <c r="WCU561" s="156"/>
      <c r="WCV561" s="156"/>
      <c r="WCW561" s="156"/>
      <c r="WCX561" s="156"/>
      <c r="WCY561" s="156"/>
      <c r="WCZ561" s="156"/>
      <c r="WDA561" s="156"/>
      <c r="WDB561" s="156"/>
      <c r="WDC561" s="156"/>
      <c r="WDD561" s="156"/>
      <c r="WDE561" s="156"/>
      <c r="WDF561" s="156"/>
      <c r="WDG561" s="156"/>
      <c r="WDH561" s="156"/>
      <c r="WDI561" s="156"/>
      <c r="WDJ561" s="156"/>
      <c r="WDK561" s="156"/>
      <c r="WDL561" s="156"/>
      <c r="WDM561" s="156"/>
      <c r="WDN561" s="156"/>
      <c r="WDO561" s="156"/>
      <c r="WDP561" s="156"/>
      <c r="WDQ561" s="156"/>
      <c r="WDR561" s="156"/>
      <c r="WDS561" s="156"/>
      <c r="WDT561" s="156"/>
      <c r="WDU561" s="156"/>
      <c r="WDV561" s="156"/>
      <c r="WDW561" s="156"/>
      <c r="WDX561" s="156"/>
      <c r="WDY561" s="156"/>
      <c r="WDZ561" s="156"/>
      <c r="WEA561" s="156"/>
      <c r="WEB561" s="156"/>
      <c r="WEC561" s="156"/>
      <c r="WED561" s="156"/>
      <c r="WEE561" s="156"/>
      <c r="WEF561" s="156"/>
      <c r="WEG561" s="156"/>
      <c r="WEH561" s="156"/>
      <c r="WEI561" s="156"/>
      <c r="WEJ561" s="156"/>
      <c r="WEK561" s="156"/>
      <c r="WEL561" s="156"/>
      <c r="WEM561" s="156"/>
      <c r="WEN561" s="156"/>
      <c r="WEO561" s="156"/>
      <c r="WEP561" s="156"/>
      <c r="WEQ561" s="156"/>
      <c r="WER561" s="156"/>
      <c r="WES561" s="156"/>
      <c r="WET561" s="156"/>
      <c r="WEU561" s="156"/>
      <c r="WEV561" s="156"/>
      <c r="WEW561" s="156"/>
      <c r="WEX561" s="156"/>
      <c r="WEY561" s="156"/>
      <c r="WEZ561" s="156"/>
      <c r="WFA561" s="156"/>
      <c r="WFB561" s="156"/>
      <c r="WFC561" s="156"/>
      <c r="WFD561" s="156"/>
      <c r="WFE561" s="156"/>
      <c r="WFF561" s="156"/>
      <c r="WFG561" s="156"/>
      <c r="WFH561" s="156"/>
      <c r="WFI561" s="156"/>
      <c r="WFJ561" s="156"/>
      <c r="WFK561" s="156"/>
      <c r="WFL561" s="156"/>
      <c r="WFM561" s="156"/>
      <c r="WFN561" s="156"/>
      <c r="WFO561" s="156"/>
      <c r="WFP561" s="156"/>
      <c r="WFQ561" s="156"/>
      <c r="WFR561" s="156"/>
      <c r="WFS561" s="156"/>
      <c r="WFT561" s="156"/>
      <c r="WFU561" s="156"/>
      <c r="WFV561" s="156"/>
      <c r="WFW561" s="156"/>
      <c r="WFX561" s="156"/>
      <c r="WFY561" s="156"/>
      <c r="WFZ561" s="156"/>
      <c r="WGA561" s="156"/>
      <c r="WGB561" s="156"/>
      <c r="WGC561" s="156"/>
      <c r="WGD561" s="156"/>
      <c r="WGE561" s="156"/>
      <c r="WGF561" s="156"/>
      <c r="WGG561" s="156"/>
      <c r="WGH561" s="156"/>
      <c r="WGI561" s="156"/>
      <c r="WGJ561" s="156"/>
      <c r="WGK561" s="156"/>
      <c r="WGL561" s="156"/>
      <c r="WGM561" s="156"/>
      <c r="WGN561" s="156"/>
      <c r="WGO561" s="156"/>
      <c r="WGP561" s="156"/>
      <c r="WGQ561" s="156"/>
      <c r="WGR561" s="156"/>
      <c r="WGS561" s="156"/>
      <c r="WGT561" s="156"/>
      <c r="WGU561" s="156"/>
      <c r="WGV561" s="156"/>
      <c r="WGW561" s="156"/>
      <c r="WGX561" s="156"/>
      <c r="WGY561" s="156"/>
      <c r="WGZ561" s="156"/>
      <c r="WHA561" s="156"/>
      <c r="WHB561" s="156"/>
      <c r="WHC561" s="156"/>
      <c r="WHD561" s="156"/>
      <c r="WHE561" s="156"/>
      <c r="WHF561" s="156"/>
      <c r="WHG561" s="156"/>
      <c r="WHH561" s="156"/>
      <c r="WHI561" s="156"/>
      <c r="WHJ561" s="156"/>
      <c r="WHK561" s="156"/>
      <c r="WHL561" s="156"/>
      <c r="WHM561" s="156"/>
      <c r="WHN561" s="156"/>
      <c r="WHO561" s="156"/>
      <c r="WHP561" s="156"/>
      <c r="WHQ561" s="156"/>
      <c r="WHR561" s="156"/>
      <c r="WHS561" s="156"/>
      <c r="WHT561" s="156"/>
      <c r="WHU561" s="156"/>
      <c r="WHV561" s="156"/>
      <c r="WHW561" s="156"/>
      <c r="WHX561" s="156"/>
      <c r="WHY561" s="156"/>
      <c r="WHZ561" s="156"/>
      <c r="WIA561" s="156"/>
      <c r="WIB561" s="156"/>
      <c r="WIC561" s="156"/>
      <c r="WID561" s="156"/>
      <c r="WIE561" s="156"/>
      <c r="WIF561" s="156"/>
      <c r="WIG561" s="156"/>
      <c r="WIH561" s="156"/>
      <c r="WII561" s="156"/>
      <c r="WIJ561" s="156"/>
      <c r="WIK561" s="156"/>
      <c r="WIL561" s="156"/>
      <c r="WIM561" s="156"/>
      <c r="WIN561" s="156"/>
      <c r="WIO561" s="156"/>
      <c r="WIP561" s="156"/>
      <c r="WIQ561" s="156"/>
      <c r="WIR561" s="156"/>
      <c r="WIS561" s="156"/>
      <c r="WIT561" s="156"/>
      <c r="WIU561" s="156"/>
      <c r="WIV561" s="156"/>
      <c r="WIW561" s="156"/>
      <c r="WIX561" s="156"/>
      <c r="WIY561" s="156"/>
      <c r="WIZ561" s="156"/>
      <c r="WJA561" s="156"/>
      <c r="WJB561" s="156"/>
      <c r="WJC561" s="156"/>
      <c r="WJD561" s="156"/>
      <c r="WJE561" s="156"/>
      <c r="WJF561" s="156"/>
      <c r="WJG561" s="156"/>
      <c r="WJH561" s="156"/>
      <c r="WJI561" s="156"/>
      <c r="WJJ561" s="156"/>
      <c r="WJK561" s="156"/>
      <c r="WJL561" s="156"/>
      <c r="WJM561" s="156"/>
      <c r="WJN561" s="156"/>
      <c r="WJO561" s="156"/>
      <c r="WJP561" s="156"/>
      <c r="WJQ561" s="156"/>
      <c r="WJR561" s="156"/>
      <c r="WJS561" s="156"/>
      <c r="WJT561" s="156"/>
      <c r="WJU561" s="156"/>
      <c r="WJV561" s="156"/>
      <c r="WJW561" s="156"/>
      <c r="WJX561" s="156"/>
      <c r="WJY561" s="156"/>
      <c r="WJZ561" s="156"/>
      <c r="WKA561" s="156"/>
      <c r="WKB561" s="156"/>
      <c r="WKC561" s="156"/>
      <c r="WKD561" s="156"/>
      <c r="WKE561" s="156"/>
      <c r="WKF561" s="156"/>
      <c r="WKG561" s="156"/>
      <c r="WKH561" s="156"/>
      <c r="WKI561" s="156"/>
      <c r="WKJ561" s="156"/>
      <c r="WKK561" s="156"/>
      <c r="WKL561" s="156"/>
      <c r="WKM561" s="156"/>
      <c r="WKN561" s="156"/>
      <c r="WKO561" s="156"/>
      <c r="WKP561" s="156"/>
      <c r="WKQ561" s="156"/>
      <c r="WKR561" s="156"/>
      <c r="WKS561" s="156"/>
      <c r="WKT561" s="156"/>
      <c r="WKU561" s="156"/>
      <c r="WKV561" s="156"/>
      <c r="WKW561" s="156"/>
      <c r="WKX561" s="156"/>
      <c r="WKY561" s="156"/>
      <c r="WKZ561" s="156"/>
      <c r="WLA561" s="156"/>
      <c r="WLB561" s="156"/>
      <c r="WLC561" s="156"/>
      <c r="WLD561" s="156"/>
      <c r="WLE561" s="156"/>
      <c r="WLF561" s="156"/>
      <c r="WLG561" s="156"/>
      <c r="WLH561" s="156"/>
      <c r="WLI561" s="156"/>
      <c r="WLJ561" s="156"/>
      <c r="WLK561" s="156"/>
      <c r="WLL561" s="156"/>
      <c r="WLM561" s="156"/>
      <c r="WLN561" s="156"/>
      <c r="WLO561" s="156"/>
      <c r="WLP561" s="156"/>
      <c r="WLQ561" s="156"/>
      <c r="WLR561" s="156"/>
      <c r="WLS561" s="156"/>
      <c r="WLT561" s="156"/>
      <c r="WLU561" s="156"/>
      <c r="WLV561" s="156"/>
      <c r="WLW561" s="156"/>
      <c r="WLX561" s="156"/>
      <c r="WLY561" s="156"/>
      <c r="WLZ561" s="156"/>
      <c r="WMA561" s="156"/>
      <c r="WMB561" s="156"/>
      <c r="WMC561" s="156"/>
      <c r="WMD561" s="156"/>
      <c r="WME561" s="156"/>
      <c r="WMF561" s="156"/>
      <c r="WMG561" s="156"/>
      <c r="WMH561" s="156"/>
      <c r="WMI561" s="156"/>
      <c r="WMJ561" s="156"/>
      <c r="WMK561" s="156"/>
      <c r="WML561" s="156"/>
      <c r="WMM561" s="156"/>
      <c r="WMN561" s="156"/>
      <c r="WMO561" s="156"/>
      <c r="WMP561" s="156"/>
      <c r="WMQ561" s="156"/>
      <c r="WMR561" s="156"/>
      <c r="WMS561" s="156"/>
      <c r="WMT561" s="156"/>
      <c r="WMU561" s="156"/>
      <c r="WMV561" s="156"/>
      <c r="WMW561" s="156"/>
      <c r="WMX561" s="156"/>
      <c r="WMY561" s="156"/>
      <c r="WMZ561" s="156"/>
      <c r="WNA561" s="156"/>
      <c r="WNB561" s="156"/>
      <c r="WNC561" s="156"/>
      <c r="WND561" s="156"/>
      <c r="WNE561" s="156"/>
      <c r="WNF561" s="156"/>
      <c r="WNG561" s="156"/>
      <c r="WNH561" s="156"/>
      <c r="WNI561" s="156"/>
      <c r="WNJ561" s="156"/>
      <c r="WNK561" s="156"/>
      <c r="WNL561" s="156"/>
      <c r="WNM561" s="156"/>
      <c r="WNN561" s="156"/>
      <c r="WNO561" s="156"/>
      <c r="WNP561" s="156"/>
      <c r="WNQ561" s="156"/>
      <c r="WNR561" s="156"/>
      <c r="WNS561" s="156"/>
      <c r="WNT561" s="156"/>
      <c r="WNU561" s="156"/>
      <c r="WNV561" s="156"/>
      <c r="WNW561" s="156"/>
      <c r="WNX561" s="156"/>
      <c r="WNY561" s="156"/>
      <c r="WNZ561" s="156"/>
      <c r="WOA561" s="156"/>
      <c r="WOB561" s="156"/>
      <c r="WOC561" s="156"/>
      <c r="WOD561" s="156"/>
      <c r="WOE561" s="156"/>
      <c r="WOF561" s="156"/>
      <c r="WOG561" s="156"/>
      <c r="WOH561" s="156"/>
      <c r="WOI561" s="156"/>
      <c r="WOJ561" s="156"/>
      <c r="WOK561" s="156"/>
      <c r="WOL561" s="156"/>
      <c r="WOM561" s="156"/>
      <c r="WON561" s="156"/>
      <c r="WOO561" s="156"/>
      <c r="WOP561" s="156"/>
      <c r="WOQ561" s="156"/>
      <c r="WOR561" s="156"/>
      <c r="WOS561" s="156"/>
      <c r="WOT561" s="156"/>
      <c r="WOU561" s="156"/>
      <c r="WOV561" s="156"/>
      <c r="WOW561" s="156"/>
      <c r="WOX561" s="156"/>
      <c r="WOY561" s="156"/>
      <c r="WOZ561" s="156"/>
      <c r="WPA561" s="156"/>
      <c r="WPB561" s="156"/>
      <c r="WPC561" s="156"/>
      <c r="WPD561" s="156"/>
      <c r="WPE561" s="156"/>
      <c r="WPF561" s="156"/>
      <c r="WPG561" s="156"/>
      <c r="WPH561" s="156"/>
      <c r="WPI561" s="156"/>
      <c r="WPJ561" s="156"/>
      <c r="WPK561" s="156"/>
      <c r="WPL561" s="156"/>
      <c r="WPM561" s="156"/>
      <c r="WPN561" s="156"/>
      <c r="WPO561" s="156"/>
      <c r="WPP561" s="156"/>
      <c r="WPQ561" s="156"/>
      <c r="WPR561" s="156"/>
      <c r="WPS561" s="156"/>
      <c r="WPT561" s="156"/>
      <c r="WPU561" s="156"/>
      <c r="WPV561" s="156"/>
      <c r="WPW561" s="156"/>
      <c r="WPX561" s="156"/>
      <c r="WPY561" s="156"/>
      <c r="WPZ561" s="156"/>
      <c r="WQA561" s="156"/>
      <c r="WQB561" s="156"/>
      <c r="WQC561" s="156"/>
      <c r="WQD561" s="156"/>
      <c r="WQE561" s="156"/>
      <c r="WQF561" s="156"/>
      <c r="WQG561" s="156"/>
      <c r="WQH561" s="156"/>
      <c r="WQI561" s="156"/>
      <c r="WQJ561" s="156"/>
      <c r="WQK561" s="156"/>
      <c r="WQL561" s="156"/>
      <c r="WQM561" s="156"/>
      <c r="WQN561" s="156"/>
      <c r="WQO561" s="156"/>
      <c r="WQP561" s="156"/>
      <c r="WQQ561" s="156"/>
      <c r="WQR561" s="156"/>
      <c r="WQS561" s="156"/>
      <c r="WQT561" s="156"/>
      <c r="WQU561" s="156"/>
      <c r="WQV561" s="156"/>
      <c r="WQW561" s="156"/>
      <c r="WQX561" s="156"/>
      <c r="WQY561" s="156"/>
      <c r="WQZ561" s="156"/>
      <c r="WRA561" s="156"/>
      <c r="WRB561" s="156"/>
      <c r="WRC561" s="156"/>
      <c r="WRD561" s="156"/>
      <c r="WRE561" s="156"/>
      <c r="WRF561" s="156"/>
      <c r="WRG561" s="156"/>
      <c r="WRH561" s="156"/>
      <c r="WRI561" s="156"/>
      <c r="WRJ561" s="156"/>
      <c r="WRK561" s="156"/>
      <c r="WRL561" s="156"/>
      <c r="WRM561" s="156"/>
      <c r="WRN561" s="156"/>
      <c r="WRO561" s="156"/>
      <c r="WRP561" s="156"/>
      <c r="WRQ561" s="156"/>
      <c r="WRR561" s="156"/>
      <c r="WRS561" s="156"/>
      <c r="WRT561" s="156"/>
      <c r="WRU561" s="156"/>
      <c r="WRV561" s="156"/>
      <c r="WRW561" s="156"/>
      <c r="WRX561" s="156"/>
      <c r="WRY561" s="156"/>
      <c r="WRZ561" s="156"/>
      <c r="WSA561" s="156"/>
      <c r="WSB561" s="156"/>
      <c r="WSC561" s="156"/>
      <c r="WSD561" s="156"/>
      <c r="WSE561" s="156"/>
      <c r="WSF561" s="156"/>
      <c r="WSG561" s="156"/>
      <c r="WSH561" s="156"/>
      <c r="WSI561" s="156"/>
      <c r="WSJ561" s="156"/>
      <c r="WSK561" s="156"/>
      <c r="WSL561" s="156"/>
      <c r="WSM561" s="156"/>
      <c r="WSN561" s="156"/>
      <c r="WSO561" s="156"/>
      <c r="WSP561" s="156"/>
      <c r="WSQ561" s="156"/>
      <c r="WSR561" s="156"/>
      <c r="WSS561" s="156"/>
      <c r="WST561" s="156"/>
      <c r="WSU561" s="156"/>
      <c r="WSV561" s="156"/>
      <c r="WSW561" s="156"/>
      <c r="WSX561" s="156"/>
      <c r="WSY561" s="156"/>
      <c r="WSZ561" s="156"/>
      <c r="WTA561" s="156"/>
      <c r="WTB561" s="156"/>
      <c r="WTC561" s="156"/>
      <c r="WTD561" s="156"/>
      <c r="WTE561" s="156"/>
      <c r="WTF561" s="156"/>
      <c r="WTG561" s="156"/>
      <c r="WTH561" s="156"/>
      <c r="WTI561" s="156"/>
      <c r="WTJ561" s="156"/>
      <c r="WTK561" s="156"/>
      <c r="WTL561" s="156"/>
      <c r="WTM561" s="156"/>
      <c r="WTN561" s="156"/>
      <c r="WTO561" s="156"/>
      <c r="WTP561" s="156"/>
      <c r="WTQ561" s="156"/>
      <c r="WTR561" s="156"/>
      <c r="WTS561" s="156"/>
      <c r="WTT561" s="156"/>
      <c r="WTU561" s="156"/>
      <c r="WTV561" s="156"/>
      <c r="WTW561" s="156"/>
      <c r="WTX561" s="156"/>
      <c r="WTY561" s="156"/>
      <c r="WTZ561" s="156"/>
      <c r="WUA561" s="156"/>
      <c r="WUB561" s="156"/>
      <c r="WUC561" s="156"/>
      <c r="WUD561" s="156"/>
      <c r="WUE561" s="156"/>
      <c r="WUF561" s="156"/>
      <c r="WUG561" s="156"/>
      <c r="WUH561" s="156"/>
      <c r="WUI561" s="156"/>
      <c r="WUJ561" s="156"/>
      <c r="WUK561" s="156"/>
      <c r="WUL561" s="156"/>
      <c r="WUM561" s="156"/>
      <c r="WUN561" s="156"/>
      <c r="WUO561" s="156"/>
      <c r="WUP561" s="156"/>
      <c r="WUQ561" s="156"/>
      <c r="WUR561" s="156"/>
      <c r="WUS561" s="156"/>
      <c r="WUT561" s="156"/>
      <c r="WUU561" s="156"/>
      <c r="WUV561" s="156"/>
      <c r="WUW561" s="156"/>
      <c r="WUX561" s="156"/>
      <c r="WUY561" s="156"/>
      <c r="WUZ561" s="156"/>
      <c r="WVA561" s="156"/>
      <c r="WVB561" s="156"/>
      <c r="WVC561" s="156"/>
      <c r="WVD561" s="156"/>
      <c r="WVE561" s="156"/>
      <c r="WVF561" s="156"/>
      <c r="WVG561" s="156"/>
      <c r="WVH561" s="156"/>
      <c r="WVI561" s="156"/>
      <c r="WVJ561" s="156"/>
      <c r="WVK561" s="156"/>
      <c r="WVL561" s="156"/>
      <c r="WVM561" s="156"/>
      <c r="WVN561" s="156"/>
      <c r="WVO561" s="156"/>
      <c r="WVP561" s="156"/>
      <c r="WVQ561" s="156"/>
      <c r="WVR561" s="156"/>
      <c r="WVS561" s="156"/>
      <c r="WVT561" s="156"/>
      <c r="WVU561" s="156"/>
      <c r="WVV561" s="156"/>
      <c r="WVW561" s="156"/>
      <c r="WVX561" s="156"/>
      <c r="WVY561" s="156"/>
      <c r="WVZ561" s="156"/>
      <c r="WWA561" s="156"/>
      <c r="WWB561" s="156"/>
      <c r="WWC561" s="156"/>
      <c r="WWD561" s="156"/>
      <c r="WWE561" s="156"/>
      <c r="WWF561" s="156"/>
      <c r="WWG561" s="156"/>
      <c r="WWH561" s="156"/>
      <c r="WWI561" s="156"/>
      <c r="WWJ561" s="156"/>
      <c r="WWK561" s="156"/>
      <c r="WWL561" s="156"/>
      <c r="WWM561" s="156"/>
      <c r="WWN561" s="156"/>
      <c r="WWO561" s="156"/>
      <c r="WWP561" s="156"/>
      <c r="WWQ561" s="156"/>
      <c r="WWR561" s="156"/>
      <c r="WWS561" s="156"/>
      <c r="WWT561" s="156"/>
      <c r="WWU561" s="156"/>
      <c r="WWV561" s="156"/>
      <c r="WWW561" s="156"/>
      <c r="WWX561" s="156"/>
      <c r="WWY561" s="156"/>
      <c r="WWZ561" s="156"/>
      <c r="WXA561" s="156"/>
      <c r="WXB561" s="156"/>
      <c r="WXC561" s="156"/>
      <c r="WXD561" s="156"/>
      <c r="WXE561" s="156"/>
      <c r="WXF561" s="156"/>
      <c r="WXG561" s="156"/>
      <c r="WXH561" s="156"/>
      <c r="WXI561" s="156"/>
      <c r="WXJ561" s="156"/>
      <c r="WXK561" s="156"/>
      <c r="WXL561" s="156"/>
      <c r="WXM561" s="156"/>
      <c r="WXN561" s="156"/>
      <c r="WXO561" s="156"/>
      <c r="WXP561" s="156"/>
      <c r="WXQ561" s="156"/>
      <c r="WXR561" s="156"/>
      <c r="WXS561" s="156"/>
      <c r="WXT561" s="156"/>
      <c r="WXU561" s="156"/>
      <c r="WXV561" s="156"/>
      <c r="WXW561" s="156"/>
      <c r="WXX561" s="156"/>
      <c r="WXY561" s="156"/>
      <c r="WXZ561" s="156"/>
      <c r="WYA561" s="156"/>
      <c r="WYB561" s="156"/>
      <c r="WYC561" s="156"/>
      <c r="WYD561" s="156"/>
      <c r="WYE561" s="156"/>
      <c r="WYF561" s="156"/>
      <c r="WYG561" s="156"/>
      <c r="WYH561" s="156"/>
      <c r="WYI561" s="156"/>
      <c r="WYJ561" s="156"/>
      <c r="WYK561" s="156"/>
      <c r="WYL561" s="156"/>
      <c r="WYM561" s="156"/>
      <c r="WYN561" s="156"/>
      <c r="WYO561" s="156"/>
      <c r="WYP561" s="156"/>
      <c r="WYQ561" s="156"/>
      <c r="WYR561" s="156"/>
      <c r="WYS561" s="156"/>
      <c r="WYT561" s="156"/>
      <c r="WYU561" s="156"/>
      <c r="WYV561" s="156"/>
      <c r="WYW561" s="156"/>
      <c r="WYX561" s="156"/>
      <c r="WYY561" s="156"/>
      <c r="WYZ561" s="156"/>
      <c r="WZA561" s="156"/>
      <c r="WZB561" s="156"/>
      <c r="WZC561" s="156"/>
      <c r="WZD561" s="156"/>
      <c r="WZE561" s="156"/>
      <c r="WZF561" s="156"/>
      <c r="WZG561" s="156"/>
      <c r="WZH561" s="156"/>
      <c r="WZI561" s="156"/>
      <c r="WZJ561" s="156"/>
      <c r="WZK561" s="156"/>
      <c r="WZL561" s="156"/>
      <c r="WZM561" s="156"/>
      <c r="WZN561" s="156"/>
      <c r="WZO561" s="156"/>
      <c r="WZP561" s="156"/>
      <c r="WZQ561" s="156"/>
      <c r="WZR561" s="156"/>
      <c r="WZS561" s="156"/>
      <c r="WZT561" s="156"/>
      <c r="WZU561" s="156"/>
      <c r="WZV561" s="156"/>
      <c r="WZW561" s="156"/>
      <c r="WZX561" s="156"/>
      <c r="WZY561" s="156"/>
      <c r="WZZ561" s="156"/>
      <c r="XAA561" s="156"/>
      <c r="XAB561" s="156"/>
      <c r="XAC561" s="156"/>
      <c r="XAD561" s="156"/>
      <c r="XAE561" s="156"/>
      <c r="XAF561" s="156"/>
      <c r="XAG561" s="156"/>
      <c r="XAH561" s="156"/>
      <c r="XAI561" s="156"/>
      <c r="XAJ561" s="156"/>
      <c r="XAK561" s="156"/>
      <c r="XAL561" s="156"/>
      <c r="XAM561" s="156"/>
      <c r="XAN561" s="156"/>
      <c r="XAO561" s="156"/>
      <c r="XAP561" s="156"/>
      <c r="XAQ561" s="156"/>
      <c r="XAR561" s="156"/>
      <c r="XAS561" s="156"/>
      <c r="XAT561" s="156"/>
      <c r="XAU561" s="156"/>
      <c r="XAV561" s="156"/>
      <c r="XAW561" s="156"/>
      <c r="XAX561" s="156"/>
      <c r="XAY561" s="156"/>
      <c r="XAZ561" s="156"/>
      <c r="XBA561" s="156"/>
      <c r="XBB561" s="156"/>
      <c r="XBC561" s="156"/>
      <c r="XBD561" s="156"/>
      <c r="XBE561" s="156"/>
      <c r="XBF561" s="156"/>
      <c r="XBG561" s="156"/>
      <c r="XBH561" s="156"/>
      <c r="XBI561" s="156"/>
      <c r="XBJ561" s="156"/>
      <c r="XBK561" s="156"/>
      <c r="XBL561" s="156"/>
      <c r="XBM561" s="156"/>
      <c r="XBN561" s="156"/>
      <c r="XBO561" s="156"/>
      <c r="XBP561" s="156"/>
      <c r="XBQ561" s="156"/>
      <c r="XBR561" s="156"/>
      <c r="XBS561" s="156"/>
      <c r="XBT561" s="156"/>
      <c r="XBU561" s="156"/>
      <c r="XBV561" s="156"/>
      <c r="XBW561" s="156"/>
      <c r="XBX561" s="156"/>
      <c r="XBY561" s="156"/>
      <c r="XBZ561" s="156"/>
      <c r="XCA561" s="156"/>
      <c r="XCB561" s="156"/>
      <c r="XCC561" s="156"/>
      <c r="XCD561" s="156"/>
      <c r="XCE561" s="156"/>
      <c r="XCF561" s="156"/>
      <c r="XCG561" s="156"/>
      <c r="XCH561" s="156"/>
      <c r="XCI561" s="156"/>
      <c r="XCJ561" s="156"/>
      <c r="XCK561" s="156"/>
      <c r="XCL561" s="156"/>
      <c r="XCM561" s="156"/>
      <c r="XCN561" s="156"/>
      <c r="XCO561" s="156"/>
      <c r="XCP561" s="156"/>
      <c r="XCQ561" s="156"/>
      <c r="XCR561" s="156"/>
      <c r="XCS561" s="156"/>
      <c r="XCT561" s="156"/>
      <c r="XCU561" s="156"/>
      <c r="XCV561" s="156"/>
      <c r="XCW561" s="156"/>
      <c r="XCX561" s="156"/>
      <c r="XCY561" s="156"/>
      <c r="XCZ561" s="156"/>
      <c r="XDA561" s="156"/>
      <c r="XDB561" s="156"/>
      <c r="XDC561" s="156"/>
      <c r="XDD561" s="156"/>
      <c r="XDE561" s="156"/>
      <c r="XDF561" s="156"/>
      <c r="XDG561" s="156"/>
      <c r="XDH561" s="156"/>
      <c r="XDI561" s="156"/>
      <c r="XDJ561" s="156"/>
      <c r="XDK561" s="156"/>
      <c r="XDL561" s="156"/>
      <c r="XDM561" s="156"/>
      <c r="XDN561" s="156"/>
      <c r="XDO561" s="156"/>
      <c r="XDP561" s="156"/>
      <c r="XDQ561" s="156"/>
      <c r="XDR561" s="156"/>
      <c r="XDS561" s="156"/>
      <c r="XDT561" s="156"/>
      <c r="XDU561" s="156"/>
      <c r="XDV561" s="156"/>
      <c r="XDW561" s="156"/>
      <c r="XDX561" s="156"/>
      <c r="XDY561" s="156"/>
      <c r="XDZ561" s="156"/>
      <c r="XEA561" s="156"/>
      <c r="XEB561" s="156"/>
      <c r="XEC561" s="156"/>
      <c r="XED561" s="156"/>
      <c r="XEE561" s="156"/>
      <c r="XEF561" s="156"/>
      <c r="XEG561" s="156"/>
      <c r="XEH561" s="156"/>
      <c r="XEI561" s="156"/>
      <c r="XEJ561" s="156"/>
      <c r="XEK561" s="156"/>
      <c r="XEL561" s="156"/>
      <c r="XEM561" s="156"/>
      <c r="XEN561" s="156"/>
      <c r="XEO561" s="156"/>
      <c r="XEP561" s="156"/>
      <c r="XEQ561" s="156"/>
      <c r="XER561" s="156"/>
      <c r="XES561" s="156"/>
      <c r="XET561" s="156"/>
      <c r="XEU561" s="156"/>
      <c r="XEV561" s="156"/>
      <c r="XEW561" s="156"/>
      <c r="XEX561" s="156"/>
      <c r="XEY561" s="156"/>
      <c r="XEZ561" s="156"/>
      <c r="XFA561" s="156"/>
      <c r="XFB561" s="156"/>
      <c r="XFC561" s="156"/>
      <c r="XFD561" s="156"/>
    </row>
    <row r="562" spans="1:16384" s="154" customFormat="1" ht="16" hidden="1" outlineLevel="2" thickBot="1" x14ac:dyDescent="0.25">
      <c r="A562" s="44"/>
      <c r="B562" s="36" t="s">
        <v>45</v>
      </c>
      <c r="C562" s="36"/>
      <c r="D562" s="36"/>
      <c r="E562" s="36"/>
      <c r="F562" s="50" t="s">
        <v>401</v>
      </c>
      <c r="G562" s="36"/>
      <c r="H562" s="36"/>
      <c r="I562" s="36">
        <v>9408.3840701489935</v>
      </c>
      <c r="J562" s="36">
        <v>9326.2080775849445</v>
      </c>
      <c r="K562" s="36">
        <v>9277.2857148802614</v>
      </c>
      <c r="L562" s="36">
        <v>9241.8226512903911</v>
      </c>
      <c r="M562" s="36">
        <v>9128.6269694327566</v>
      </c>
      <c r="N562" s="36">
        <v>9408.9985335549973</v>
      </c>
      <c r="O562" s="36">
        <v>9664.3022256358836</v>
      </c>
      <c r="P562" s="36">
        <v>9919.9723683211632</v>
      </c>
      <c r="Q562" s="36">
        <v>10197.121014850018</v>
      </c>
      <c r="R562" s="36">
        <v>10477.87374289529</v>
      </c>
      <c r="S562" s="36">
        <v>10762.172724204553</v>
      </c>
      <c r="T562" s="36">
        <v>11052.46126909992</v>
      </c>
      <c r="U562" s="36">
        <v>11341.421467704418</v>
      </c>
      <c r="V562" s="36">
        <v>11636.241711998175</v>
      </c>
      <c r="W562" s="36">
        <v>11936.014569616185</v>
      </c>
      <c r="X562" s="36">
        <v>12235.532892443138</v>
      </c>
      <c r="Y562" s="36">
        <v>12537.959712336924</v>
      </c>
      <c r="Z562" s="36">
        <v>12839.339677364973</v>
      </c>
      <c r="AA562" s="36">
        <v>13149.652101337071</v>
      </c>
      <c r="AB562" s="36">
        <v>13466.708116195197</v>
      </c>
      <c r="AC562" s="36">
        <v>13781.298072082423</v>
      </c>
      <c r="AD562" s="36">
        <v>14096.604650084311</v>
      </c>
      <c r="AE562" s="36">
        <v>14418.74500679638</v>
      </c>
      <c r="AF562" s="36">
        <v>14746.776302879323</v>
      </c>
      <c r="AG562" s="36">
        <f t="shared" ref="AG562:AJ562" ca="1" si="228">IF(AG25="","",AG561+AG557)</f>
        <v>15075.124325291257</v>
      </c>
      <c r="AH562" s="36">
        <f t="shared" ca="1" si="228"/>
        <v>15406.995924317496</v>
      </c>
      <c r="AI562" s="36">
        <f t="shared" ca="1" si="228"/>
        <v>15742.059923613928</v>
      </c>
      <c r="AJ562" s="36">
        <f t="shared" ca="1" si="228"/>
        <v>16078.935672921327</v>
      </c>
    </row>
    <row r="563" spans="1:16384" s="154" customFormat="1" ht="16" hidden="1" outlineLevel="2" thickTop="1" x14ac:dyDescent="0.2">
      <c r="A563" s="4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</row>
    <row r="564" spans="1:16384" s="154" customFormat="1" hidden="1" outlineLevel="2" x14ac:dyDescent="0.2">
      <c r="A564" s="4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</row>
    <row r="565" spans="1:16384" s="154" customFormat="1" hidden="1" outlineLevel="2" x14ac:dyDescent="0.2">
      <c r="A565" s="44"/>
      <c r="B565" s="35" t="s">
        <v>44</v>
      </c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</row>
    <row r="566" spans="1:16384" s="154" customFormat="1" hidden="1" outlineLevel="2" x14ac:dyDescent="0.2">
      <c r="A566" s="44"/>
      <c r="B566" s="35" t="s">
        <v>43</v>
      </c>
      <c r="C566" s="34"/>
      <c r="D566" s="34"/>
      <c r="E566" s="34"/>
      <c r="G566" s="34"/>
      <c r="H566" s="34" t="s">
        <v>304</v>
      </c>
      <c r="I566" s="154" t="s">
        <v>304</v>
      </c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</row>
    <row r="567" spans="1:16384" s="154" customFormat="1" hidden="1" outlineLevel="2" x14ac:dyDescent="0.2">
      <c r="A567" s="44"/>
      <c r="B567" s="34" t="s">
        <v>42</v>
      </c>
      <c r="C567" s="34"/>
      <c r="D567" s="34"/>
      <c r="E567" s="34"/>
      <c r="F567" s="154" t="s">
        <v>401</v>
      </c>
      <c r="G567" s="34"/>
      <c r="H567" s="154">
        <v>1492.41</v>
      </c>
      <c r="I567" s="34">
        <v>1811.1087214057859</v>
      </c>
      <c r="J567" s="34">
        <v>1476.8763355518015</v>
      </c>
      <c r="K567" s="34">
        <v>1155.4716008973166</v>
      </c>
      <c r="L567" s="34">
        <v>848.80432935030069</v>
      </c>
      <c r="M567" s="34">
        <v>461.88276551191012</v>
      </c>
      <c r="N567" s="34">
        <v>452.4197694287505</v>
      </c>
      <c r="O567" s="34">
        <v>443.16783522412442</v>
      </c>
      <c r="P567" s="34">
        <v>434.12583354958736</v>
      </c>
      <c r="Q567" s="34">
        <v>425.29264295942045</v>
      </c>
      <c r="R567" s="34">
        <v>416.66714988552263</v>
      </c>
      <c r="S567" s="34">
        <v>408.24824861258816</v>
      </c>
      <c r="T567" s="34">
        <v>406.75281748048565</v>
      </c>
      <c r="U567" s="34">
        <v>405.27964800049784</v>
      </c>
      <c r="V567" s="34">
        <v>403.8288063482168</v>
      </c>
      <c r="W567" s="34">
        <v>402.4003600186058</v>
      </c>
      <c r="X567" s="34">
        <v>400.99437783642753</v>
      </c>
      <c r="Y567" s="34">
        <v>399.61092996679037</v>
      </c>
      <c r="Z567" s="34">
        <v>398.25008792580991</v>
      </c>
      <c r="AA567" s="34">
        <v>396.91192459139006</v>
      </c>
      <c r="AB567" s="34">
        <v>395.59651421412201</v>
      </c>
      <c r="AC567" s="34">
        <v>394.30393242830525</v>
      </c>
      <c r="AD567" s="34">
        <v>393.03425626308859</v>
      </c>
      <c r="AE567" s="34">
        <v>391.78756415373476</v>
      </c>
      <c r="AF567" s="34">
        <v>390.56393595300915</v>
      </c>
      <c r="AG567" s="34">
        <f t="shared" ref="AG567:AJ567" si="229">AG141</f>
        <v>389.36345294269313</v>
      </c>
      <c r="AH567" s="34">
        <f t="shared" si="229"/>
        <v>388.18619784522377</v>
      </c>
      <c r="AI567" s="34">
        <f t="shared" si="229"/>
        <v>387.03225483546129</v>
      </c>
      <c r="AJ567" s="34">
        <f t="shared" si="229"/>
        <v>385.9017095525852</v>
      </c>
    </row>
    <row r="568" spans="1:16384" s="154" customFormat="1" hidden="1" outlineLevel="2" x14ac:dyDescent="0.2">
      <c r="A568" s="44"/>
      <c r="B568" s="43" t="s">
        <v>285</v>
      </c>
      <c r="C568" s="43"/>
      <c r="D568" s="43"/>
      <c r="E568" s="43"/>
      <c r="F568" s="154" t="s">
        <v>401</v>
      </c>
      <c r="G568" s="43"/>
      <c r="H568" s="154" t="s">
        <v>330</v>
      </c>
      <c r="I568" s="188">
        <v>795.07525831750354</v>
      </c>
      <c r="J568" s="188">
        <v>760.08644883640045</v>
      </c>
      <c r="K568" s="188">
        <v>746.15410139034611</v>
      </c>
      <c r="L568" s="188">
        <v>726.31213492600182</v>
      </c>
      <c r="M568" s="188">
        <v>1563.0865857362551</v>
      </c>
      <c r="N568" s="188">
        <v>1580.172528340765</v>
      </c>
      <c r="O568" s="188">
        <v>1855.5876422914662</v>
      </c>
      <c r="P568" s="188">
        <v>1576.3057906042959</v>
      </c>
      <c r="Q568" s="188">
        <v>1585.2271402318711</v>
      </c>
      <c r="R568" s="188">
        <v>1602.9120479423382</v>
      </c>
      <c r="S568" s="188">
        <v>1855.9233843258371</v>
      </c>
      <c r="T568" s="188">
        <v>1539.5127145657407</v>
      </c>
      <c r="U568" s="188">
        <v>1590.4492461405498</v>
      </c>
      <c r="V568" s="188">
        <v>1573.6194840778298</v>
      </c>
      <c r="W568" s="188">
        <v>1648.8371743653497</v>
      </c>
      <c r="X568" s="188">
        <v>1955.3403594344672</v>
      </c>
      <c r="Y568" s="188">
        <v>1519.3579078681705</v>
      </c>
      <c r="Z568" s="188">
        <v>1519.3882406638895</v>
      </c>
      <c r="AA568" s="188">
        <v>1538.7813229299336</v>
      </c>
      <c r="AB568" s="188">
        <v>1753.4794138355937</v>
      </c>
      <c r="AC568" s="188">
        <v>1501.054329599041</v>
      </c>
      <c r="AD568" s="188">
        <v>1489.2197652778341</v>
      </c>
      <c r="AE568" s="188">
        <v>1503.9368801150995</v>
      </c>
      <c r="AF568" s="188">
        <v>1517.2781622148759</v>
      </c>
      <c r="AG568" s="188">
        <f t="shared" ref="AG568:AJ568" ca="1" si="230">AG562-SUM(AG567,AG569,AG572:AG576,AG581)</f>
        <v>1534.2857529711582</v>
      </c>
      <c r="AH568" s="188">
        <f t="shared" ca="1" si="230"/>
        <v>1672.5943553216111</v>
      </c>
      <c r="AI568" s="188">
        <f t="shared" ca="1" si="230"/>
        <v>1337.5443124820504</v>
      </c>
      <c r="AJ568" s="188">
        <f t="shared" ca="1" si="230"/>
        <v>1193.0562912522673</v>
      </c>
      <c r="AL568" s="43" t="s">
        <v>287</v>
      </c>
    </row>
    <row r="569" spans="1:16384" s="156" customFormat="1" hidden="1" outlineLevel="2" x14ac:dyDescent="0.2">
      <c r="A569" s="44"/>
      <c r="B569" s="34" t="s">
        <v>286</v>
      </c>
      <c r="C569" s="34"/>
      <c r="D569" s="34"/>
      <c r="E569" s="34"/>
      <c r="F569" s="154" t="s">
        <v>401</v>
      </c>
      <c r="G569" s="34"/>
      <c r="H569" s="34"/>
      <c r="I569" s="34">
        <v>23.013000000000002</v>
      </c>
      <c r="J569" s="34">
        <v>23.013000000000002</v>
      </c>
      <c r="K569" s="34">
        <v>23.013000000000002</v>
      </c>
      <c r="L569" s="34">
        <v>23.013000000000002</v>
      </c>
      <c r="M569" s="34">
        <v>23.013000000000002</v>
      </c>
      <c r="N569" s="34">
        <v>23.013000000000002</v>
      </c>
      <c r="O569" s="34">
        <v>23.013000000000002</v>
      </c>
      <c r="P569" s="34">
        <v>23.013000000000002</v>
      </c>
      <c r="Q569" s="34">
        <v>23.013000000000002</v>
      </c>
      <c r="R569" s="34">
        <v>23.013000000000002</v>
      </c>
      <c r="S569" s="34">
        <v>23.013000000000002</v>
      </c>
      <c r="T569" s="34">
        <v>23.013000000000002</v>
      </c>
      <c r="U569" s="34">
        <v>23.013000000000002</v>
      </c>
      <c r="V569" s="34">
        <v>23.013000000000002</v>
      </c>
      <c r="W569" s="34">
        <v>23.013000000000002</v>
      </c>
      <c r="X569" s="34">
        <v>23.013000000000002</v>
      </c>
      <c r="Y569" s="34">
        <v>23.013000000000002</v>
      </c>
      <c r="Z569" s="34">
        <v>23.013000000000002</v>
      </c>
      <c r="AA569" s="34">
        <v>23.013000000000002</v>
      </c>
      <c r="AB569" s="34">
        <v>23.013000000000002</v>
      </c>
      <c r="AC569" s="34">
        <v>23.013000000000002</v>
      </c>
      <c r="AD569" s="34">
        <v>23.013000000000002</v>
      </c>
      <c r="AE569" s="34">
        <v>23.013000000000002</v>
      </c>
      <c r="AF569" s="34">
        <v>23.013000000000002</v>
      </c>
      <c r="AG569" s="34">
        <f t="shared" ref="AG569:AJ569" si="231">AG163</f>
        <v>23.013000000000002</v>
      </c>
      <c r="AH569" s="34">
        <f t="shared" si="231"/>
        <v>23.013000000000002</v>
      </c>
      <c r="AI569" s="34">
        <f t="shared" si="231"/>
        <v>23.013000000000002</v>
      </c>
      <c r="AJ569" s="34">
        <f t="shared" si="231"/>
        <v>23.013000000000002</v>
      </c>
      <c r="AK569" s="154"/>
      <c r="AL569" s="154"/>
      <c r="AM569" s="154"/>
      <c r="AN569" s="154"/>
      <c r="AO569" s="154"/>
      <c r="AP569" s="154"/>
      <c r="AQ569" s="154"/>
      <c r="AR569" s="154"/>
      <c r="AS569" s="154"/>
      <c r="AT569" s="154"/>
      <c r="AU569" s="154"/>
      <c r="AV569" s="154"/>
      <c r="AW569" s="154"/>
      <c r="AX569" s="154"/>
      <c r="AY569" s="154"/>
      <c r="AZ569" s="154"/>
      <c r="BA569" s="154"/>
      <c r="BB569" s="154"/>
      <c r="BC569" s="154"/>
      <c r="BD569" s="154"/>
      <c r="BE569" s="154"/>
      <c r="BF569" s="154"/>
      <c r="BG569" s="154"/>
      <c r="BH569" s="154"/>
      <c r="BI569" s="154"/>
      <c r="BJ569" s="154"/>
      <c r="BK569" s="154"/>
      <c r="BL569" s="154"/>
      <c r="BM569" s="154"/>
      <c r="BN569" s="154"/>
      <c r="BO569" s="154"/>
      <c r="BP569" s="154"/>
      <c r="BQ569" s="154"/>
      <c r="BR569" s="154"/>
      <c r="BS569" s="154"/>
      <c r="BT569" s="154"/>
      <c r="BU569" s="154"/>
      <c r="BV569" s="154"/>
      <c r="BW569" s="154"/>
      <c r="BX569" s="154"/>
      <c r="BY569" s="154"/>
      <c r="BZ569" s="154"/>
      <c r="CA569" s="154"/>
      <c r="CB569" s="154"/>
      <c r="CC569" s="154"/>
      <c r="CD569" s="154"/>
      <c r="CE569" s="154"/>
      <c r="CF569" s="154"/>
      <c r="CG569" s="154"/>
      <c r="CH569" s="154"/>
      <c r="CI569" s="154"/>
      <c r="CJ569" s="154"/>
      <c r="CK569" s="154"/>
      <c r="CL569" s="154"/>
      <c r="CM569" s="154"/>
      <c r="CN569" s="154"/>
      <c r="CO569" s="154"/>
      <c r="CP569" s="154"/>
      <c r="CQ569" s="154"/>
      <c r="CR569" s="154"/>
      <c r="CS569" s="154"/>
      <c r="CT569" s="154"/>
      <c r="CU569" s="154"/>
      <c r="CV569" s="154"/>
      <c r="CW569" s="154"/>
      <c r="CX569" s="154"/>
      <c r="CY569" s="154"/>
      <c r="CZ569" s="154"/>
      <c r="DA569" s="154"/>
      <c r="DB569" s="154"/>
      <c r="DC569" s="154"/>
      <c r="DD569" s="154"/>
      <c r="DE569" s="154"/>
      <c r="DF569" s="154"/>
      <c r="DG569" s="154"/>
      <c r="DH569" s="154"/>
      <c r="DI569" s="154"/>
      <c r="DJ569" s="154"/>
      <c r="DK569" s="154"/>
      <c r="DL569" s="154"/>
      <c r="DM569" s="154"/>
      <c r="DN569" s="154"/>
      <c r="DO569" s="154"/>
      <c r="DP569" s="154"/>
      <c r="DQ569" s="154"/>
      <c r="DR569" s="154"/>
      <c r="DS569" s="154"/>
      <c r="DT569" s="154"/>
      <c r="DU569" s="154"/>
      <c r="DV569" s="154"/>
      <c r="DW569" s="154"/>
      <c r="DX569" s="154"/>
      <c r="DY569" s="154"/>
      <c r="DZ569" s="154"/>
      <c r="EA569" s="154"/>
      <c r="EB569" s="154"/>
      <c r="EC569" s="154"/>
      <c r="ED569" s="154"/>
      <c r="EE569" s="154"/>
      <c r="EF569" s="154"/>
      <c r="EG569" s="154"/>
      <c r="EH569" s="154"/>
      <c r="EI569" s="154"/>
      <c r="EJ569" s="154"/>
      <c r="EK569" s="154"/>
      <c r="EL569" s="154"/>
      <c r="EM569" s="154"/>
      <c r="EN569" s="154"/>
      <c r="EO569" s="154"/>
      <c r="EP569" s="154"/>
      <c r="EQ569" s="154"/>
      <c r="ER569" s="154"/>
      <c r="ES569" s="154"/>
      <c r="ET569" s="154"/>
      <c r="EU569" s="154"/>
      <c r="EV569" s="154"/>
      <c r="EW569" s="154"/>
      <c r="EX569" s="154"/>
      <c r="EY569" s="154"/>
      <c r="EZ569" s="154"/>
      <c r="FA569" s="154"/>
      <c r="FB569" s="154"/>
      <c r="FC569" s="154"/>
      <c r="FD569" s="154"/>
      <c r="FE569" s="154"/>
      <c r="FF569" s="154"/>
      <c r="FG569" s="154"/>
      <c r="FH569" s="154"/>
      <c r="FI569" s="154"/>
      <c r="FJ569" s="154"/>
      <c r="FK569" s="154"/>
      <c r="FL569" s="154"/>
      <c r="FM569" s="154"/>
      <c r="FN569" s="154"/>
      <c r="FO569" s="154"/>
      <c r="FP569" s="154"/>
      <c r="FQ569" s="154"/>
      <c r="FR569" s="154"/>
      <c r="FS569" s="154"/>
      <c r="FT569" s="154"/>
      <c r="FU569" s="154"/>
      <c r="FV569" s="154"/>
      <c r="FW569" s="154"/>
      <c r="FX569" s="154"/>
      <c r="FY569" s="154"/>
      <c r="FZ569" s="154"/>
      <c r="GA569" s="154"/>
      <c r="GB569" s="154"/>
      <c r="GC569" s="154"/>
      <c r="GD569" s="154"/>
      <c r="GE569" s="154"/>
      <c r="GF569" s="154"/>
      <c r="GG569" s="154"/>
      <c r="GH569" s="154"/>
      <c r="GI569" s="154"/>
      <c r="GJ569" s="154"/>
      <c r="GK569" s="154"/>
      <c r="GL569" s="154"/>
      <c r="GM569" s="154"/>
      <c r="GN569" s="154"/>
      <c r="GO569" s="154"/>
      <c r="GP569" s="154"/>
      <c r="GQ569" s="154"/>
      <c r="GR569" s="154"/>
      <c r="GS569" s="154"/>
      <c r="GT569" s="154"/>
      <c r="GU569" s="154"/>
      <c r="GV569" s="154"/>
      <c r="GW569" s="154"/>
      <c r="GX569" s="154"/>
      <c r="GY569" s="154"/>
      <c r="GZ569" s="154"/>
      <c r="HA569" s="154"/>
      <c r="HB569" s="154"/>
      <c r="HC569" s="154"/>
      <c r="HD569" s="154"/>
      <c r="HE569" s="154"/>
      <c r="HF569" s="154"/>
      <c r="HG569" s="154"/>
      <c r="HH569" s="154"/>
      <c r="HI569" s="154"/>
      <c r="HJ569" s="154"/>
      <c r="HK569" s="154"/>
      <c r="HL569" s="154"/>
      <c r="HM569" s="154"/>
      <c r="HN569" s="154"/>
      <c r="HO569" s="154"/>
      <c r="HP569" s="154"/>
      <c r="HQ569" s="154"/>
      <c r="HR569" s="154"/>
      <c r="HS569" s="154"/>
      <c r="HT569" s="154"/>
      <c r="HU569" s="154"/>
      <c r="HV569" s="154"/>
      <c r="HW569" s="154"/>
      <c r="HX569" s="154"/>
      <c r="HY569" s="154"/>
      <c r="HZ569" s="154"/>
      <c r="IA569" s="154"/>
      <c r="IB569" s="154"/>
      <c r="IC569" s="154"/>
      <c r="ID569" s="154"/>
      <c r="IE569" s="154"/>
      <c r="IF569" s="154"/>
      <c r="IG569" s="154"/>
      <c r="IH569" s="154"/>
      <c r="II569" s="154"/>
      <c r="IJ569" s="154"/>
      <c r="IK569" s="154"/>
      <c r="IL569" s="154"/>
      <c r="IM569" s="154"/>
      <c r="IN569" s="154"/>
      <c r="IO569" s="154"/>
      <c r="IP569" s="154"/>
      <c r="IQ569" s="154"/>
      <c r="IR569" s="154"/>
      <c r="IS569" s="154"/>
      <c r="IT569" s="154"/>
      <c r="IU569" s="154"/>
      <c r="IV569" s="154"/>
      <c r="IW569" s="154"/>
      <c r="IX569" s="154"/>
      <c r="IY569" s="154"/>
      <c r="IZ569" s="154"/>
      <c r="JA569" s="154"/>
      <c r="JB569" s="154"/>
      <c r="JC569" s="154"/>
      <c r="JD569" s="154"/>
      <c r="JE569" s="154"/>
      <c r="JF569" s="154"/>
      <c r="JG569" s="154"/>
      <c r="JH569" s="154"/>
      <c r="JI569" s="154"/>
      <c r="JJ569" s="154"/>
      <c r="JK569" s="154"/>
      <c r="JL569" s="154"/>
      <c r="JM569" s="154"/>
      <c r="JN569" s="154"/>
      <c r="JO569" s="154"/>
      <c r="JP569" s="154"/>
      <c r="JQ569" s="154"/>
      <c r="JR569" s="154"/>
      <c r="JS569" s="154"/>
      <c r="JT569" s="154"/>
      <c r="JU569" s="154"/>
      <c r="JV569" s="154"/>
      <c r="JW569" s="154"/>
      <c r="JX569" s="154"/>
      <c r="JY569" s="154"/>
      <c r="JZ569" s="154"/>
      <c r="KA569" s="154"/>
      <c r="KB569" s="154"/>
      <c r="KC569" s="154"/>
      <c r="KD569" s="154"/>
      <c r="KE569" s="154"/>
      <c r="KF569" s="154"/>
      <c r="KG569" s="154"/>
      <c r="KH569" s="154"/>
      <c r="KI569" s="154"/>
      <c r="KJ569" s="154"/>
      <c r="KK569" s="154"/>
      <c r="KL569" s="154"/>
      <c r="KM569" s="154"/>
      <c r="KN569" s="154"/>
      <c r="KO569" s="154"/>
      <c r="KP569" s="154"/>
      <c r="KQ569" s="154"/>
      <c r="KR569" s="154"/>
      <c r="KS569" s="154"/>
      <c r="KT569" s="154"/>
      <c r="KU569" s="154"/>
      <c r="KV569" s="154"/>
      <c r="KW569" s="154"/>
      <c r="KX569" s="154"/>
      <c r="KY569" s="154"/>
      <c r="KZ569" s="154"/>
      <c r="LA569" s="154"/>
      <c r="LB569" s="154"/>
      <c r="LC569" s="154"/>
      <c r="LD569" s="154"/>
      <c r="LE569" s="154"/>
      <c r="LF569" s="154"/>
      <c r="LG569" s="154"/>
      <c r="LH569" s="154"/>
      <c r="LI569" s="154"/>
      <c r="LJ569" s="154"/>
      <c r="LK569" s="154"/>
      <c r="LL569" s="154"/>
      <c r="LM569" s="154"/>
      <c r="LN569" s="154"/>
      <c r="LO569" s="154"/>
      <c r="LP569" s="154"/>
      <c r="LQ569" s="154"/>
      <c r="LR569" s="154"/>
      <c r="LS569" s="154"/>
      <c r="LT569" s="154"/>
      <c r="LU569" s="154"/>
      <c r="LV569" s="154"/>
      <c r="LW569" s="154"/>
      <c r="LX569" s="154"/>
      <c r="LY569" s="154"/>
      <c r="LZ569" s="154"/>
      <c r="MA569" s="154"/>
      <c r="MB569" s="154"/>
      <c r="MC569" s="154"/>
      <c r="MD569" s="154"/>
      <c r="ME569" s="154"/>
      <c r="MF569" s="154"/>
      <c r="MG569" s="154"/>
      <c r="MH569" s="154"/>
      <c r="MI569" s="154"/>
      <c r="MJ569" s="154"/>
      <c r="MK569" s="154"/>
      <c r="ML569" s="154"/>
      <c r="MM569" s="154"/>
      <c r="MN569" s="154"/>
      <c r="MO569" s="154"/>
      <c r="MP569" s="154"/>
      <c r="MQ569" s="154"/>
      <c r="MR569" s="154"/>
      <c r="MS569" s="154"/>
      <c r="MT569" s="154"/>
      <c r="MU569" s="154"/>
      <c r="MV569" s="154"/>
      <c r="MW569" s="154"/>
      <c r="MX569" s="154"/>
      <c r="MY569" s="154"/>
      <c r="MZ569" s="154"/>
      <c r="NA569" s="154"/>
      <c r="NB569" s="154"/>
      <c r="NC569" s="154"/>
      <c r="ND569" s="154"/>
      <c r="NE569" s="154"/>
      <c r="NF569" s="154"/>
      <c r="NG569" s="154"/>
      <c r="NH569" s="154"/>
      <c r="NI569" s="154"/>
      <c r="NJ569" s="154"/>
      <c r="NK569" s="154"/>
      <c r="NL569" s="154"/>
      <c r="NM569" s="154"/>
      <c r="NN569" s="154"/>
      <c r="NO569" s="154"/>
      <c r="NP569" s="154"/>
      <c r="NQ569" s="154"/>
      <c r="NR569" s="154"/>
      <c r="NS569" s="154"/>
      <c r="NT569" s="154"/>
      <c r="NU569" s="154"/>
      <c r="NV569" s="154"/>
      <c r="NW569" s="154"/>
      <c r="NX569" s="154"/>
      <c r="NY569" s="154"/>
      <c r="NZ569" s="154"/>
      <c r="OA569" s="154"/>
      <c r="OB569" s="154"/>
      <c r="OC569" s="154"/>
      <c r="OD569" s="154"/>
      <c r="OE569" s="154"/>
      <c r="OF569" s="154"/>
      <c r="OG569" s="154"/>
      <c r="OH569" s="154"/>
      <c r="OI569" s="154"/>
      <c r="OJ569" s="154"/>
      <c r="OK569" s="154"/>
      <c r="OL569" s="154"/>
      <c r="OM569" s="154"/>
      <c r="ON569" s="154"/>
      <c r="OO569" s="154"/>
      <c r="OP569" s="154"/>
      <c r="OQ569" s="154"/>
      <c r="OR569" s="154"/>
      <c r="OS569" s="154"/>
      <c r="OT569" s="154"/>
      <c r="OU569" s="154"/>
      <c r="OV569" s="154"/>
      <c r="OW569" s="154"/>
      <c r="OX569" s="154"/>
      <c r="OY569" s="154"/>
      <c r="OZ569" s="154"/>
      <c r="PA569" s="154"/>
      <c r="PB569" s="154"/>
      <c r="PC569" s="154"/>
      <c r="PD569" s="154"/>
      <c r="PE569" s="154"/>
      <c r="PF569" s="154"/>
      <c r="PG569" s="154"/>
      <c r="PH569" s="154"/>
      <c r="PI569" s="154"/>
      <c r="PJ569" s="154"/>
      <c r="PK569" s="154"/>
      <c r="PL569" s="154"/>
      <c r="PM569" s="154"/>
      <c r="PN569" s="154"/>
      <c r="PO569" s="154"/>
      <c r="PP569" s="154"/>
      <c r="PQ569" s="154"/>
      <c r="PR569" s="154"/>
      <c r="PS569" s="154"/>
      <c r="PT569" s="154"/>
      <c r="PU569" s="154"/>
      <c r="PV569" s="154"/>
      <c r="PW569" s="154"/>
      <c r="PX569" s="154"/>
      <c r="PY569" s="154"/>
      <c r="PZ569" s="154"/>
      <c r="QA569" s="154"/>
      <c r="QB569" s="154"/>
      <c r="QC569" s="154"/>
      <c r="QD569" s="154"/>
      <c r="QE569" s="154"/>
      <c r="QF569" s="154"/>
      <c r="QG569" s="154"/>
      <c r="QH569" s="154"/>
      <c r="QI569" s="154"/>
      <c r="QJ569" s="154"/>
      <c r="QK569" s="154"/>
      <c r="QL569" s="154"/>
      <c r="QM569" s="154"/>
      <c r="QN569" s="154"/>
      <c r="QO569" s="154"/>
      <c r="QP569" s="154"/>
      <c r="QQ569" s="154"/>
      <c r="QR569" s="154"/>
      <c r="QS569" s="154"/>
      <c r="QT569" s="154"/>
      <c r="QU569" s="154"/>
      <c r="QV569" s="154"/>
      <c r="QW569" s="154"/>
      <c r="QX569" s="154"/>
      <c r="QY569" s="154"/>
      <c r="QZ569" s="154"/>
      <c r="RA569" s="154"/>
      <c r="RB569" s="154"/>
      <c r="RC569" s="154"/>
      <c r="RD569" s="154"/>
      <c r="RE569" s="154"/>
      <c r="RF569" s="154"/>
      <c r="RG569" s="154"/>
      <c r="RH569" s="154"/>
      <c r="RI569" s="154"/>
      <c r="RJ569" s="154"/>
      <c r="RK569" s="154"/>
      <c r="RL569" s="154"/>
      <c r="RM569" s="154"/>
      <c r="RN569" s="154"/>
      <c r="RO569" s="154"/>
      <c r="RP569" s="154"/>
      <c r="RQ569" s="154"/>
      <c r="RR569" s="154"/>
      <c r="RS569" s="154"/>
      <c r="RT569" s="154"/>
      <c r="RU569" s="154"/>
      <c r="RV569" s="154"/>
      <c r="RW569" s="154"/>
      <c r="RX569" s="154"/>
      <c r="RY569" s="154"/>
      <c r="RZ569" s="154"/>
      <c r="SA569" s="154"/>
      <c r="SB569" s="154"/>
      <c r="SC569" s="154"/>
      <c r="SD569" s="154"/>
      <c r="SE569" s="154"/>
      <c r="SF569" s="154"/>
      <c r="SG569" s="154"/>
      <c r="SH569" s="154"/>
      <c r="SI569" s="154"/>
      <c r="SJ569" s="154"/>
      <c r="SK569" s="154"/>
      <c r="SL569" s="154"/>
      <c r="SM569" s="154"/>
      <c r="SN569" s="154"/>
      <c r="SO569" s="154"/>
      <c r="SP569" s="154"/>
      <c r="SQ569" s="154"/>
      <c r="SR569" s="154"/>
      <c r="SS569" s="154"/>
      <c r="ST569" s="154"/>
      <c r="SU569" s="154"/>
      <c r="SV569" s="154"/>
      <c r="SW569" s="154"/>
      <c r="SX569" s="154"/>
      <c r="SY569" s="154"/>
      <c r="SZ569" s="154"/>
      <c r="TA569" s="154"/>
      <c r="TB569" s="154"/>
      <c r="TC569" s="154"/>
      <c r="TD569" s="154"/>
      <c r="TE569" s="154"/>
      <c r="TF569" s="154"/>
      <c r="TG569" s="154"/>
      <c r="TH569" s="154"/>
      <c r="TI569" s="154"/>
      <c r="TJ569" s="154"/>
      <c r="TK569" s="154"/>
      <c r="TL569" s="154"/>
      <c r="TM569" s="154"/>
      <c r="TN569" s="154"/>
      <c r="TO569" s="154"/>
      <c r="TP569" s="154"/>
      <c r="TQ569" s="154"/>
      <c r="TR569" s="154"/>
      <c r="TS569" s="154"/>
      <c r="TT569" s="154"/>
      <c r="TU569" s="154"/>
      <c r="TV569" s="154"/>
      <c r="TW569" s="154"/>
      <c r="TX569" s="154"/>
      <c r="TY569" s="154"/>
      <c r="TZ569" s="154"/>
      <c r="UA569" s="154"/>
      <c r="UB569" s="154"/>
      <c r="UC569" s="154"/>
      <c r="UD569" s="154"/>
      <c r="UE569" s="154"/>
      <c r="UF569" s="154"/>
      <c r="UG569" s="154"/>
      <c r="UH569" s="154"/>
      <c r="UI569" s="154"/>
      <c r="UJ569" s="154"/>
      <c r="UK569" s="154"/>
      <c r="UL569" s="154"/>
      <c r="UM569" s="154"/>
      <c r="UN569" s="154"/>
      <c r="UO569" s="154"/>
      <c r="UP569" s="154"/>
      <c r="UQ569" s="154"/>
      <c r="UR569" s="154"/>
      <c r="US569" s="154"/>
      <c r="UT569" s="154"/>
      <c r="UU569" s="154"/>
      <c r="UV569" s="154"/>
      <c r="UW569" s="154"/>
      <c r="UX569" s="154"/>
      <c r="UY569" s="154"/>
      <c r="UZ569" s="154"/>
      <c r="VA569" s="154"/>
      <c r="VB569" s="154"/>
      <c r="VC569" s="154"/>
      <c r="VD569" s="154"/>
      <c r="VE569" s="154"/>
      <c r="VF569" s="154"/>
      <c r="VG569" s="154"/>
      <c r="VH569" s="154"/>
      <c r="VI569" s="154"/>
      <c r="VJ569" s="154"/>
      <c r="VK569" s="154"/>
      <c r="VL569" s="154"/>
      <c r="VM569" s="154"/>
      <c r="VN569" s="154"/>
      <c r="VO569" s="154"/>
      <c r="VP569" s="154"/>
      <c r="VQ569" s="154"/>
      <c r="VR569" s="154"/>
      <c r="VS569" s="154"/>
      <c r="VT569" s="154"/>
      <c r="VU569" s="154"/>
      <c r="VV569" s="154"/>
      <c r="VW569" s="154"/>
      <c r="VX569" s="154"/>
      <c r="VY569" s="154"/>
      <c r="VZ569" s="154"/>
      <c r="WA569" s="154"/>
      <c r="WB569" s="154"/>
      <c r="WC569" s="154"/>
      <c r="WD569" s="154"/>
      <c r="WE569" s="154"/>
      <c r="WF569" s="154"/>
      <c r="WG569" s="154"/>
      <c r="WH569" s="154"/>
      <c r="WI569" s="154"/>
      <c r="WJ569" s="154"/>
      <c r="WK569" s="154"/>
      <c r="WL569" s="154"/>
      <c r="WM569" s="154"/>
      <c r="WN569" s="154"/>
      <c r="WO569" s="154"/>
      <c r="WP569" s="154"/>
      <c r="WQ569" s="154"/>
      <c r="WR569" s="154"/>
      <c r="WS569" s="154"/>
      <c r="WT569" s="154"/>
      <c r="WU569" s="154"/>
      <c r="WV569" s="154"/>
      <c r="WW569" s="154"/>
      <c r="WX569" s="154"/>
      <c r="WY569" s="154"/>
      <c r="WZ569" s="154"/>
      <c r="XA569" s="154"/>
      <c r="XB569" s="154"/>
      <c r="XC569" s="154"/>
      <c r="XD569" s="154"/>
      <c r="XE569" s="154"/>
      <c r="XF569" s="154"/>
      <c r="XG569" s="154"/>
      <c r="XH569" s="154"/>
      <c r="XI569" s="154"/>
      <c r="XJ569" s="154"/>
      <c r="XK569" s="154"/>
      <c r="XL569" s="154"/>
      <c r="XM569" s="154"/>
      <c r="XN569" s="154"/>
      <c r="XO569" s="154"/>
      <c r="XP569" s="154"/>
      <c r="XQ569" s="154"/>
      <c r="XR569" s="154"/>
      <c r="XS569" s="154"/>
      <c r="XT569" s="154"/>
      <c r="XU569" s="154"/>
      <c r="XV569" s="154"/>
      <c r="XW569" s="154"/>
      <c r="XX569" s="154"/>
      <c r="XY569" s="154"/>
      <c r="XZ569" s="154"/>
      <c r="YA569" s="154"/>
      <c r="YB569" s="154"/>
      <c r="YC569" s="154"/>
      <c r="YD569" s="154"/>
      <c r="YE569" s="154"/>
      <c r="YF569" s="154"/>
      <c r="YG569" s="154"/>
      <c r="YH569" s="154"/>
      <c r="YI569" s="154"/>
      <c r="YJ569" s="154"/>
      <c r="YK569" s="154"/>
      <c r="YL569" s="154"/>
      <c r="YM569" s="154"/>
      <c r="YN569" s="154"/>
      <c r="YO569" s="154"/>
      <c r="YP569" s="154"/>
      <c r="YQ569" s="154"/>
      <c r="YR569" s="154"/>
      <c r="YS569" s="154"/>
      <c r="YT569" s="154"/>
      <c r="YU569" s="154"/>
      <c r="YV569" s="154"/>
      <c r="YW569" s="154"/>
      <c r="YX569" s="154"/>
      <c r="YY569" s="154"/>
      <c r="YZ569" s="154"/>
      <c r="ZA569" s="154"/>
      <c r="ZB569" s="154"/>
      <c r="ZC569" s="154"/>
      <c r="ZD569" s="154"/>
      <c r="ZE569" s="154"/>
      <c r="ZF569" s="154"/>
      <c r="ZG569" s="154"/>
      <c r="ZH569" s="154"/>
      <c r="ZI569" s="154"/>
      <c r="ZJ569" s="154"/>
      <c r="ZK569" s="154"/>
      <c r="ZL569" s="154"/>
      <c r="ZM569" s="154"/>
      <c r="ZN569" s="154"/>
      <c r="ZO569" s="154"/>
      <c r="ZP569" s="154"/>
      <c r="ZQ569" s="154"/>
      <c r="ZR569" s="154"/>
      <c r="ZS569" s="154"/>
      <c r="ZT569" s="154"/>
      <c r="ZU569" s="154"/>
      <c r="ZV569" s="154"/>
      <c r="ZW569" s="154"/>
      <c r="ZX569" s="154"/>
      <c r="ZY569" s="154"/>
      <c r="ZZ569" s="154"/>
      <c r="AAA569" s="154"/>
      <c r="AAB569" s="154"/>
      <c r="AAC569" s="154"/>
      <c r="AAD569" s="154"/>
      <c r="AAE569" s="154"/>
      <c r="AAF569" s="154"/>
      <c r="AAG569" s="154"/>
      <c r="AAH569" s="154"/>
      <c r="AAI569" s="154"/>
      <c r="AAJ569" s="154"/>
      <c r="AAK569" s="154"/>
      <c r="AAL569" s="154"/>
      <c r="AAM569" s="154"/>
      <c r="AAN569" s="154"/>
      <c r="AAO569" s="154"/>
      <c r="AAP569" s="154"/>
      <c r="AAQ569" s="154"/>
      <c r="AAR569" s="154"/>
      <c r="AAS569" s="154"/>
      <c r="AAT569" s="154"/>
      <c r="AAU569" s="154"/>
      <c r="AAV569" s="154"/>
      <c r="AAW569" s="154"/>
      <c r="AAX569" s="154"/>
      <c r="AAY569" s="154"/>
      <c r="AAZ569" s="154"/>
      <c r="ABA569" s="154"/>
      <c r="ABB569" s="154"/>
      <c r="ABC569" s="154"/>
      <c r="ABD569" s="154"/>
      <c r="ABE569" s="154"/>
      <c r="ABF569" s="154"/>
      <c r="ABG569" s="154"/>
      <c r="ABH569" s="154"/>
      <c r="ABI569" s="154"/>
      <c r="ABJ569" s="154"/>
      <c r="ABK569" s="154"/>
      <c r="ABL569" s="154"/>
      <c r="ABM569" s="154"/>
      <c r="ABN569" s="154"/>
      <c r="ABO569" s="154"/>
      <c r="ABP569" s="154"/>
      <c r="ABQ569" s="154"/>
      <c r="ABR569" s="154"/>
      <c r="ABS569" s="154"/>
      <c r="ABT569" s="154"/>
      <c r="ABU569" s="154"/>
      <c r="ABV569" s="154"/>
      <c r="ABW569" s="154"/>
      <c r="ABX569" s="154"/>
      <c r="ABY569" s="154"/>
      <c r="ABZ569" s="154"/>
      <c r="ACA569" s="154"/>
      <c r="ACB569" s="154"/>
      <c r="ACC569" s="154"/>
      <c r="ACD569" s="154"/>
      <c r="ACE569" s="154"/>
      <c r="ACF569" s="154"/>
      <c r="ACG569" s="154"/>
      <c r="ACH569" s="154"/>
      <c r="ACI569" s="154"/>
      <c r="ACJ569" s="154"/>
      <c r="ACK569" s="154"/>
      <c r="ACL569" s="154"/>
      <c r="ACM569" s="154"/>
      <c r="ACN569" s="154"/>
      <c r="ACO569" s="154"/>
      <c r="ACP569" s="154"/>
      <c r="ACQ569" s="154"/>
      <c r="ACR569" s="154"/>
      <c r="ACS569" s="154"/>
      <c r="ACT569" s="154"/>
      <c r="ACU569" s="154"/>
      <c r="ACV569" s="154"/>
      <c r="ACW569" s="154"/>
      <c r="ACX569" s="154"/>
      <c r="ACY569" s="154"/>
      <c r="ACZ569" s="154"/>
      <c r="ADA569" s="154"/>
      <c r="ADB569" s="154"/>
      <c r="ADC569" s="154"/>
      <c r="ADD569" s="154"/>
      <c r="ADE569" s="154"/>
      <c r="ADF569" s="154"/>
      <c r="ADG569" s="154"/>
      <c r="ADH569" s="154"/>
      <c r="ADI569" s="154"/>
      <c r="ADJ569" s="154"/>
      <c r="ADK569" s="154"/>
      <c r="ADL569" s="154"/>
      <c r="ADM569" s="154"/>
      <c r="ADN569" s="154"/>
      <c r="ADO569" s="154"/>
      <c r="ADP569" s="154"/>
      <c r="ADQ569" s="154"/>
      <c r="ADR569" s="154"/>
      <c r="ADS569" s="154"/>
      <c r="ADT569" s="154"/>
      <c r="ADU569" s="154"/>
      <c r="ADV569" s="154"/>
      <c r="ADW569" s="154"/>
      <c r="ADX569" s="154"/>
      <c r="ADY569" s="154"/>
      <c r="ADZ569" s="154"/>
      <c r="AEA569" s="154"/>
      <c r="AEB569" s="154"/>
      <c r="AEC569" s="154"/>
      <c r="AED569" s="154"/>
      <c r="AEE569" s="154"/>
      <c r="AEF569" s="154"/>
      <c r="AEG569" s="154"/>
      <c r="AEH569" s="154"/>
      <c r="AEI569" s="154"/>
      <c r="AEJ569" s="154"/>
      <c r="AEK569" s="154"/>
      <c r="AEL569" s="154"/>
      <c r="AEM569" s="154"/>
      <c r="AEN569" s="154"/>
      <c r="AEO569" s="154"/>
      <c r="AEP569" s="154"/>
      <c r="AEQ569" s="154"/>
      <c r="AER569" s="154"/>
      <c r="AES569" s="154"/>
      <c r="AET569" s="154"/>
      <c r="AEU569" s="154"/>
      <c r="AEV569" s="154"/>
      <c r="AEW569" s="154"/>
      <c r="AEX569" s="154"/>
      <c r="AEY569" s="154"/>
      <c r="AEZ569" s="154"/>
      <c r="AFA569" s="154"/>
      <c r="AFB569" s="154"/>
      <c r="AFC569" s="154"/>
      <c r="AFD569" s="154"/>
      <c r="AFE569" s="154"/>
      <c r="AFF569" s="154"/>
      <c r="AFG569" s="154"/>
      <c r="AFH569" s="154"/>
      <c r="AFI569" s="154"/>
      <c r="AFJ569" s="154"/>
      <c r="AFK569" s="154"/>
      <c r="AFL569" s="154"/>
      <c r="AFM569" s="154"/>
      <c r="AFN569" s="154"/>
      <c r="AFO569" s="154"/>
      <c r="AFP569" s="154"/>
      <c r="AFQ569" s="154"/>
      <c r="AFR569" s="154"/>
      <c r="AFS569" s="154"/>
      <c r="AFT569" s="154"/>
      <c r="AFU569" s="154"/>
      <c r="AFV569" s="154"/>
      <c r="AFW569" s="154"/>
      <c r="AFX569" s="154"/>
      <c r="AFY569" s="154"/>
      <c r="AFZ569" s="154"/>
      <c r="AGA569" s="154"/>
      <c r="AGB569" s="154"/>
      <c r="AGC569" s="154"/>
      <c r="AGD569" s="154"/>
      <c r="AGE569" s="154"/>
      <c r="AGF569" s="154"/>
      <c r="AGG569" s="154"/>
      <c r="AGH569" s="154"/>
      <c r="AGI569" s="154"/>
      <c r="AGJ569" s="154"/>
      <c r="AGK569" s="154"/>
      <c r="AGL569" s="154"/>
      <c r="AGM569" s="154"/>
      <c r="AGN569" s="154"/>
      <c r="AGO569" s="154"/>
      <c r="AGP569" s="154"/>
      <c r="AGQ569" s="154"/>
      <c r="AGR569" s="154"/>
      <c r="AGS569" s="154"/>
      <c r="AGT569" s="154"/>
      <c r="AGU569" s="154"/>
      <c r="AGV569" s="154"/>
      <c r="AGW569" s="154"/>
      <c r="AGX569" s="154"/>
      <c r="AGY569" s="154"/>
      <c r="AGZ569" s="154"/>
      <c r="AHA569" s="154"/>
      <c r="AHB569" s="154"/>
      <c r="AHC569" s="154"/>
      <c r="AHD569" s="154"/>
      <c r="AHE569" s="154"/>
      <c r="AHF569" s="154"/>
      <c r="AHG569" s="154"/>
      <c r="AHH569" s="154"/>
      <c r="AHI569" s="154"/>
      <c r="AHJ569" s="154"/>
      <c r="AHK569" s="154"/>
      <c r="AHL569" s="154"/>
      <c r="AHM569" s="154"/>
      <c r="AHN569" s="154"/>
      <c r="AHO569" s="154"/>
      <c r="AHP569" s="154"/>
      <c r="AHQ569" s="154"/>
      <c r="AHR569" s="154"/>
      <c r="AHS569" s="154"/>
      <c r="AHT569" s="154"/>
      <c r="AHU569" s="154"/>
      <c r="AHV569" s="154"/>
      <c r="AHW569" s="154"/>
      <c r="AHX569" s="154"/>
      <c r="AHY569" s="154"/>
      <c r="AHZ569" s="154"/>
      <c r="AIA569" s="154"/>
      <c r="AIB569" s="154"/>
      <c r="AIC569" s="154"/>
      <c r="AID569" s="154"/>
      <c r="AIE569" s="154"/>
      <c r="AIF569" s="154"/>
      <c r="AIG569" s="154"/>
      <c r="AIH569" s="154"/>
      <c r="AII569" s="154"/>
      <c r="AIJ569" s="154"/>
      <c r="AIK569" s="154"/>
      <c r="AIL569" s="154"/>
      <c r="AIM569" s="154"/>
      <c r="AIN569" s="154"/>
      <c r="AIO569" s="154"/>
      <c r="AIP569" s="154"/>
      <c r="AIQ569" s="154"/>
      <c r="AIR569" s="154"/>
      <c r="AIS569" s="154"/>
      <c r="AIT569" s="154"/>
      <c r="AIU569" s="154"/>
      <c r="AIV569" s="154"/>
      <c r="AIW569" s="154"/>
      <c r="AIX569" s="154"/>
      <c r="AIY569" s="154"/>
      <c r="AIZ569" s="154"/>
      <c r="AJA569" s="154"/>
      <c r="AJB569" s="154"/>
      <c r="AJC569" s="154"/>
      <c r="AJD569" s="154"/>
      <c r="AJE569" s="154"/>
      <c r="AJF569" s="154"/>
      <c r="AJG569" s="154"/>
      <c r="AJH569" s="154"/>
      <c r="AJI569" s="154"/>
      <c r="AJJ569" s="154"/>
      <c r="AJK569" s="154"/>
      <c r="AJL569" s="154"/>
      <c r="AJM569" s="154"/>
      <c r="AJN569" s="154"/>
      <c r="AJO569" s="154"/>
      <c r="AJP569" s="154"/>
      <c r="AJQ569" s="154"/>
      <c r="AJR569" s="154"/>
      <c r="AJS569" s="154"/>
      <c r="AJT569" s="154"/>
      <c r="AJU569" s="154"/>
      <c r="AJV569" s="154"/>
      <c r="AJW569" s="154"/>
      <c r="AJX569" s="154"/>
      <c r="AJY569" s="154"/>
      <c r="AJZ569" s="154"/>
      <c r="AKA569" s="154"/>
      <c r="AKB569" s="154"/>
      <c r="AKC569" s="154"/>
      <c r="AKD569" s="154"/>
      <c r="AKE569" s="154"/>
      <c r="AKF569" s="154"/>
      <c r="AKG569" s="154"/>
      <c r="AKH569" s="154"/>
      <c r="AKI569" s="154"/>
      <c r="AKJ569" s="154"/>
      <c r="AKK569" s="154"/>
      <c r="AKL569" s="154"/>
      <c r="AKM569" s="154"/>
      <c r="AKN569" s="154"/>
      <c r="AKO569" s="154"/>
      <c r="AKP569" s="154"/>
      <c r="AKQ569" s="154"/>
      <c r="AKR569" s="154"/>
      <c r="AKS569" s="154"/>
      <c r="AKT569" s="154"/>
      <c r="AKU569" s="154"/>
      <c r="AKV569" s="154"/>
      <c r="AKW569" s="154"/>
      <c r="AKX569" s="154"/>
      <c r="AKY569" s="154"/>
      <c r="AKZ569" s="154"/>
      <c r="ALA569" s="154"/>
      <c r="ALB569" s="154"/>
      <c r="ALC569" s="154"/>
      <c r="ALD569" s="154"/>
      <c r="ALE569" s="154"/>
      <c r="ALF569" s="154"/>
      <c r="ALG569" s="154"/>
      <c r="ALH569" s="154"/>
      <c r="ALI569" s="154"/>
      <c r="ALJ569" s="154"/>
      <c r="ALK569" s="154"/>
      <c r="ALL569" s="154"/>
      <c r="ALM569" s="154"/>
      <c r="ALN569" s="154"/>
      <c r="ALO569" s="154"/>
      <c r="ALP569" s="154"/>
      <c r="ALQ569" s="154"/>
      <c r="ALR569" s="154"/>
      <c r="ALS569" s="154"/>
      <c r="ALT569" s="154"/>
      <c r="ALU569" s="154"/>
      <c r="ALV569" s="154"/>
      <c r="ALW569" s="154"/>
      <c r="ALX569" s="154"/>
      <c r="ALY569" s="154"/>
      <c r="ALZ569" s="154"/>
      <c r="AMA569" s="154"/>
      <c r="AMB569" s="154"/>
      <c r="AMC569" s="154"/>
      <c r="AMD569" s="154"/>
      <c r="AME569" s="154"/>
      <c r="AMF569" s="154"/>
      <c r="AMG569" s="154"/>
      <c r="AMH569" s="154"/>
      <c r="AMI569" s="154"/>
      <c r="AMJ569" s="154"/>
      <c r="AMK569" s="154"/>
      <c r="AML569" s="154"/>
      <c r="AMM569" s="154"/>
      <c r="AMN569" s="154"/>
      <c r="AMO569" s="154"/>
      <c r="AMP569" s="154"/>
      <c r="AMQ569" s="154"/>
      <c r="AMR569" s="154"/>
      <c r="AMS569" s="154"/>
      <c r="AMT569" s="154"/>
      <c r="AMU569" s="154"/>
      <c r="AMV569" s="154"/>
      <c r="AMW569" s="154"/>
      <c r="AMX569" s="154"/>
      <c r="AMY569" s="154"/>
      <c r="AMZ569" s="154"/>
      <c r="ANA569" s="154"/>
      <c r="ANB569" s="154"/>
      <c r="ANC569" s="154"/>
      <c r="AND569" s="154"/>
      <c r="ANE569" s="154"/>
      <c r="ANF569" s="154"/>
      <c r="ANG569" s="154"/>
      <c r="ANH569" s="154"/>
      <c r="ANI569" s="154"/>
      <c r="ANJ569" s="154"/>
      <c r="ANK569" s="154"/>
      <c r="ANL569" s="154"/>
      <c r="ANM569" s="154"/>
      <c r="ANN569" s="154"/>
      <c r="ANO569" s="154"/>
      <c r="ANP569" s="154"/>
      <c r="ANQ569" s="154"/>
      <c r="ANR569" s="154"/>
      <c r="ANS569" s="154"/>
      <c r="ANT569" s="154"/>
      <c r="ANU569" s="154"/>
      <c r="ANV569" s="154"/>
      <c r="ANW569" s="154"/>
      <c r="ANX569" s="154"/>
      <c r="ANY569" s="154"/>
      <c r="ANZ569" s="154"/>
      <c r="AOA569" s="154"/>
      <c r="AOB569" s="154"/>
      <c r="AOC569" s="154"/>
      <c r="AOD569" s="154"/>
      <c r="AOE569" s="154"/>
      <c r="AOF569" s="154"/>
      <c r="AOG569" s="154"/>
      <c r="AOH569" s="154"/>
      <c r="AOI569" s="154"/>
      <c r="AOJ569" s="154"/>
      <c r="AOK569" s="154"/>
      <c r="AOL569" s="154"/>
      <c r="AOM569" s="154"/>
      <c r="AON569" s="154"/>
      <c r="AOO569" s="154"/>
      <c r="AOP569" s="154"/>
      <c r="AOQ569" s="154"/>
      <c r="AOR569" s="154"/>
      <c r="AOS569" s="154"/>
      <c r="AOT569" s="154"/>
      <c r="AOU569" s="154"/>
      <c r="AOV569" s="154"/>
      <c r="AOW569" s="154"/>
      <c r="AOX569" s="154"/>
      <c r="AOY569" s="154"/>
      <c r="AOZ569" s="154"/>
      <c r="APA569" s="154"/>
      <c r="APB569" s="154"/>
      <c r="APC569" s="154"/>
      <c r="APD569" s="154"/>
      <c r="APE569" s="154"/>
      <c r="APF569" s="154"/>
      <c r="APG569" s="154"/>
      <c r="APH569" s="154"/>
      <c r="API569" s="154"/>
      <c r="APJ569" s="154"/>
      <c r="APK569" s="154"/>
      <c r="APL569" s="154"/>
      <c r="APM569" s="154"/>
      <c r="APN569" s="154"/>
      <c r="APO569" s="154"/>
      <c r="APP569" s="154"/>
      <c r="APQ569" s="154"/>
      <c r="APR569" s="154"/>
      <c r="APS569" s="154"/>
      <c r="APT569" s="154"/>
      <c r="APU569" s="154"/>
      <c r="APV569" s="154"/>
      <c r="APW569" s="154"/>
      <c r="APX569" s="154"/>
      <c r="APY569" s="154"/>
      <c r="APZ569" s="154"/>
      <c r="AQA569" s="154"/>
      <c r="AQB569" s="154"/>
      <c r="AQC569" s="154"/>
      <c r="AQD569" s="154"/>
      <c r="AQE569" s="154"/>
      <c r="AQF569" s="154"/>
      <c r="AQG569" s="154"/>
      <c r="AQH569" s="154"/>
      <c r="AQI569" s="154"/>
      <c r="AQJ569" s="154"/>
      <c r="AQK569" s="154"/>
      <c r="AQL569" s="154"/>
      <c r="AQM569" s="154"/>
      <c r="AQN569" s="154"/>
      <c r="AQO569" s="154"/>
      <c r="AQP569" s="154"/>
      <c r="AQQ569" s="154"/>
      <c r="AQR569" s="154"/>
      <c r="AQS569" s="154"/>
      <c r="AQT569" s="154"/>
      <c r="AQU569" s="154"/>
      <c r="AQV569" s="154"/>
      <c r="AQW569" s="154"/>
      <c r="AQX569" s="154"/>
      <c r="AQY569" s="154"/>
      <c r="AQZ569" s="154"/>
      <c r="ARA569" s="154"/>
      <c r="ARB569" s="154"/>
      <c r="ARC569" s="154"/>
      <c r="ARD569" s="154"/>
      <c r="ARE569" s="154"/>
      <c r="ARF569" s="154"/>
      <c r="ARG569" s="154"/>
      <c r="ARH569" s="154"/>
      <c r="ARI569" s="154"/>
      <c r="ARJ569" s="154"/>
      <c r="ARK569" s="154"/>
      <c r="ARL569" s="154"/>
      <c r="ARM569" s="154"/>
      <c r="ARN569" s="154"/>
      <c r="ARO569" s="154"/>
      <c r="ARP569" s="154"/>
      <c r="ARQ569" s="154"/>
      <c r="ARR569" s="154"/>
      <c r="ARS569" s="154"/>
      <c r="ART569" s="154"/>
      <c r="ARU569" s="154"/>
      <c r="ARV569" s="154"/>
      <c r="ARW569" s="154"/>
      <c r="ARX569" s="154"/>
      <c r="ARY569" s="154"/>
      <c r="ARZ569" s="154"/>
      <c r="ASA569" s="154"/>
      <c r="ASB569" s="154"/>
      <c r="ASC569" s="154"/>
      <c r="ASD569" s="154"/>
      <c r="ASE569" s="154"/>
      <c r="ASF569" s="154"/>
      <c r="ASG569" s="154"/>
      <c r="ASH569" s="154"/>
      <c r="ASI569" s="154"/>
      <c r="ASJ569" s="154"/>
      <c r="ASK569" s="154"/>
      <c r="ASL569" s="154"/>
      <c r="ASM569" s="154"/>
      <c r="ASN569" s="154"/>
      <c r="ASO569" s="154"/>
      <c r="ASP569" s="154"/>
      <c r="ASQ569" s="154"/>
      <c r="ASR569" s="154"/>
      <c r="ASS569" s="154"/>
      <c r="AST569" s="154"/>
      <c r="ASU569" s="154"/>
      <c r="ASV569" s="154"/>
      <c r="ASW569" s="154"/>
      <c r="ASX569" s="154"/>
      <c r="ASY569" s="154"/>
      <c r="ASZ569" s="154"/>
      <c r="ATA569" s="154"/>
      <c r="ATB569" s="154"/>
      <c r="ATC569" s="154"/>
      <c r="ATD569" s="154"/>
      <c r="ATE569" s="154"/>
      <c r="ATF569" s="154"/>
      <c r="ATG569" s="154"/>
      <c r="ATH569" s="154"/>
      <c r="ATI569" s="154"/>
      <c r="ATJ569" s="154"/>
      <c r="ATK569" s="154"/>
      <c r="ATL569" s="154"/>
      <c r="ATM569" s="154"/>
      <c r="ATN569" s="154"/>
      <c r="ATO569" s="154"/>
      <c r="ATP569" s="154"/>
      <c r="ATQ569" s="154"/>
      <c r="ATR569" s="154"/>
      <c r="ATS569" s="154"/>
      <c r="ATT569" s="154"/>
      <c r="ATU569" s="154"/>
      <c r="ATV569" s="154"/>
      <c r="ATW569" s="154"/>
      <c r="ATX569" s="154"/>
      <c r="ATY569" s="154"/>
      <c r="ATZ569" s="154"/>
      <c r="AUA569" s="154"/>
      <c r="AUB569" s="154"/>
      <c r="AUC569" s="154"/>
      <c r="AUD569" s="154"/>
      <c r="AUE569" s="154"/>
      <c r="AUF569" s="154"/>
      <c r="AUG569" s="154"/>
      <c r="AUH569" s="154"/>
      <c r="AUI569" s="154"/>
      <c r="AUJ569" s="154"/>
      <c r="AUK569" s="154"/>
      <c r="AUL569" s="154"/>
      <c r="AUM569" s="154"/>
      <c r="AUN569" s="154"/>
      <c r="AUO569" s="154"/>
      <c r="AUP569" s="154"/>
      <c r="AUQ569" s="154"/>
      <c r="AUR569" s="154"/>
      <c r="AUS569" s="154"/>
      <c r="AUT569" s="154"/>
      <c r="AUU569" s="154"/>
      <c r="AUV569" s="154"/>
      <c r="AUW569" s="154"/>
      <c r="AUX569" s="154"/>
      <c r="AUY569" s="154"/>
      <c r="AUZ569" s="154"/>
      <c r="AVA569" s="154"/>
      <c r="AVB569" s="154"/>
      <c r="AVC569" s="154"/>
      <c r="AVD569" s="154"/>
      <c r="AVE569" s="154"/>
      <c r="AVF569" s="154"/>
      <c r="AVG569" s="154"/>
      <c r="AVH569" s="154"/>
      <c r="AVI569" s="154"/>
      <c r="AVJ569" s="154"/>
      <c r="AVK569" s="154"/>
      <c r="AVL569" s="154"/>
      <c r="AVM569" s="154"/>
      <c r="AVN569" s="154"/>
      <c r="AVO569" s="154"/>
      <c r="AVP569" s="154"/>
      <c r="AVQ569" s="154"/>
      <c r="AVR569" s="154"/>
      <c r="AVS569" s="154"/>
      <c r="AVT569" s="154"/>
      <c r="AVU569" s="154"/>
      <c r="AVV569" s="154"/>
      <c r="AVW569" s="154"/>
      <c r="AVX569" s="154"/>
      <c r="AVY569" s="154"/>
      <c r="AVZ569" s="154"/>
      <c r="AWA569" s="154"/>
      <c r="AWB569" s="154"/>
      <c r="AWC569" s="154"/>
      <c r="AWD569" s="154"/>
      <c r="AWE569" s="154"/>
      <c r="AWF569" s="154"/>
      <c r="AWG569" s="154"/>
      <c r="AWH569" s="154"/>
      <c r="AWI569" s="154"/>
      <c r="AWJ569" s="154"/>
      <c r="AWK569" s="154"/>
      <c r="AWL569" s="154"/>
      <c r="AWM569" s="154"/>
      <c r="AWN569" s="154"/>
      <c r="AWO569" s="154"/>
      <c r="AWP569" s="154"/>
      <c r="AWQ569" s="154"/>
      <c r="AWR569" s="154"/>
      <c r="AWS569" s="154"/>
      <c r="AWT569" s="154"/>
      <c r="AWU569" s="154"/>
      <c r="AWV569" s="154"/>
      <c r="AWW569" s="154"/>
      <c r="AWX569" s="154"/>
      <c r="AWY569" s="154"/>
      <c r="AWZ569" s="154"/>
      <c r="AXA569" s="154"/>
      <c r="AXB569" s="154"/>
      <c r="AXC569" s="154"/>
      <c r="AXD569" s="154"/>
      <c r="AXE569" s="154"/>
      <c r="AXF569" s="154"/>
      <c r="AXG569" s="154"/>
      <c r="AXH569" s="154"/>
      <c r="AXI569" s="154"/>
      <c r="AXJ569" s="154"/>
      <c r="AXK569" s="154"/>
      <c r="AXL569" s="154"/>
      <c r="AXM569" s="154"/>
      <c r="AXN569" s="154"/>
      <c r="AXO569" s="154"/>
      <c r="AXP569" s="154"/>
      <c r="AXQ569" s="154"/>
      <c r="AXR569" s="154"/>
      <c r="AXS569" s="154"/>
      <c r="AXT569" s="154"/>
      <c r="AXU569" s="154"/>
      <c r="AXV569" s="154"/>
      <c r="AXW569" s="154"/>
      <c r="AXX569" s="154"/>
      <c r="AXY569" s="154"/>
      <c r="AXZ569" s="154"/>
      <c r="AYA569" s="154"/>
      <c r="AYB569" s="154"/>
      <c r="AYC569" s="154"/>
      <c r="AYD569" s="154"/>
      <c r="AYE569" s="154"/>
      <c r="AYF569" s="154"/>
      <c r="AYG569" s="154"/>
      <c r="AYH569" s="154"/>
      <c r="AYI569" s="154"/>
      <c r="AYJ569" s="154"/>
      <c r="AYK569" s="154"/>
      <c r="AYL569" s="154"/>
      <c r="AYM569" s="154"/>
      <c r="AYN569" s="154"/>
      <c r="AYO569" s="154"/>
      <c r="AYP569" s="154"/>
      <c r="AYQ569" s="154"/>
      <c r="AYR569" s="154"/>
      <c r="AYS569" s="154"/>
      <c r="AYT569" s="154"/>
      <c r="AYU569" s="154"/>
      <c r="AYV569" s="154"/>
      <c r="AYW569" s="154"/>
      <c r="AYX569" s="154"/>
      <c r="AYY569" s="154"/>
      <c r="AYZ569" s="154"/>
      <c r="AZA569" s="154"/>
      <c r="AZB569" s="154"/>
      <c r="AZC569" s="154"/>
      <c r="AZD569" s="154"/>
      <c r="AZE569" s="154"/>
      <c r="AZF569" s="154"/>
      <c r="AZG569" s="154"/>
      <c r="AZH569" s="154"/>
      <c r="AZI569" s="154"/>
      <c r="AZJ569" s="154"/>
      <c r="AZK569" s="154"/>
      <c r="AZL569" s="154"/>
      <c r="AZM569" s="154"/>
      <c r="AZN569" s="154"/>
      <c r="AZO569" s="154"/>
      <c r="AZP569" s="154"/>
      <c r="AZQ569" s="154"/>
      <c r="AZR569" s="154"/>
      <c r="AZS569" s="154"/>
      <c r="AZT569" s="154"/>
      <c r="AZU569" s="154"/>
      <c r="AZV569" s="154"/>
      <c r="AZW569" s="154"/>
      <c r="AZX569" s="154"/>
      <c r="AZY569" s="154"/>
      <c r="AZZ569" s="154"/>
      <c r="BAA569" s="154"/>
      <c r="BAB569" s="154"/>
      <c r="BAC569" s="154"/>
      <c r="BAD569" s="154"/>
      <c r="BAE569" s="154"/>
      <c r="BAF569" s="154"/>
      <c r="BAG569" s="154"/>
      <c r="BAH569" s="154"/>
      <c r="BAI569" s="154"/>
      <c r="BAJ569" s="154"/>
      <c r="BAK569" s="154"/>
      <c r="BAL569" s="154"/>
      <c r="BAM569" s="154"/>
      <c r="BAN569" s="154"/>
      <c r="BAO569" s="154"/>
      <c r="BAP569" s="154"/>
      <c r="BAQ569" s="154"/>
      <c r="BAR569" s="154"/>
      <c r="BAS569" s="154"/>
      <c r="BAT569" s="154"/>
      <c r="BAU569" s="154"/>
      <c r="BAV569" s="154"/>
      <c r="BAW569" s="154"/>
      <c r="BAX569" s="154"/>
      <c r="BAY569" s="154"/>
      <c r="BAZ569" s="154"/>
      <c r="BBA569" s="154"/>
      <c r="BBB569" s="154"/>
      <c r="BBC569" s="154"/>
      <c r="BBD569" s="154"/>
      <c r="BBE569" s="154"/>
      <c r="BBF569" s="154"/>
      <c r="BBG569" s="154"/>
      <c r="BBH569" s="154"/>
      <c r="BBI569" s="154"/>
      <c r="BBJ569" s="154"/>
      <c r="BBK569" s="154"/>
      <c r="BBL569" s="154"/>
      <c r="BBM569" s="154"/>
      <c r="BBN569" s="154"/>
      <c r="BBO569" s="154"/>
      <c r="BBP569" s="154"/>
      <c r="BBQ569" s="154"/>
      <c r="BBR569" s="154"/>
      <c r="BBS569" s="154"/>
      <c r="BBT569" s="154"/>
      <c r="BBU569" s="154"/>
      <c r="BBV569" s="154"/>
      <c r="BBW569" s="154"/>
      <c r="BBX569" s="154"/>
      <c r="BBY569" s="154"/>
      <c r="BBZ569" s="154"/>
      <c r="BCA569" s="154"/>
      <c r="BCB569" s="154"/>
      <c r="BCC569" s="154"/>
      <c r="BCD569" s="154"/>
      <c r="BCE569" s="154"/>
      <c r="BCF569" s="154"/>
      <c r="BCG569" s="154"/>
      <c r="BCH569" s="154"/>
      <c r="BCI569" s="154"/>
      <c r="BCJ569" s="154"/>
      <c r="BCK569" s="154"/>
      <c r="BCL569" s="154"/>
      <c r="BCM569" s="154"/>
      <c r="BCN569" s="154"/>
      <c r="BCO569" s="154"/>
      <c r="BCP569" s="154"/>
      <c r="BCQ569" s="154"/>
      <c r="BCR569" s="154"/>
      <c r="BCS569" s="154"/>
      <c r="BCT569" s="154"/>
      <c r="BCU569" s="154"/>
      <c r="BCV569" s="154"/>
      <c r="BCW569" s="154"/>
      <c r="BCX569" s="154"/>
      <c r="BCY569" s="154"/>
      <c r="BCZ569" s="154"/>
      <c r="BDA569" s="154"/>
      <c r="BDB569" s="154"/>
      <c r="BDC569" s="154"/>
      <c r="BDD569" s="154"/>
      <c r="BDE569" s="154"/>
      <c r="BDF569" s="154"/>
      <c r="BDG569" s="154"/>
      <c r="BDH569" s="154"/>
      <c r="BDI569" s="154"/>
      <c r="BDJ569" s="154"/>
      <c r="BDK569" s="154"/>
      <c r="BDL569" s="154"/>
      <c r="BDM569" s="154"/>
      <c r="BDN569" s="154"/>
      <c r="BDO569" s="154"/>
      <c r="BDP569" s="154"/>
      <c r="BDQ569" s="154"/>
      <c r="BDR569" s="154"/>
      <c r="BDS569" s="154"/>
      <c r="BDT569" s="154"/>
      <c r="BDU569" s="154"/>
      <c r="BDV569" s="154"/>
      <c r="BDW569" s="154"/>
      <c r="BDX569" s="154"/>
      <c r="BDY569" s="154"/>
      <c r="BDZ569" s="154"/>
      <c r="BEA569" s="154"/>
      <c r="BEB569" s="154"/>
      <c r="BEC569" s="154"/>
      <c r="BED569" s="154"/>
      <c r="BEE569" s="154"/>
      <c r="BEF569" s="154"/>
      <c r="BEG569" s="154"/>
      <c r="BEH569" s="154"/>
      <c r="BEI569" s="154"/>
      <c r="BEJ569" s="154"/>
      <c r="BEK569" s="154"/>
      <c r="BEL569" s="154"/>
      <c r="BEM569" s="154"/>
      <c r="BEN569" s="154"/>
      <c r="BEO569" s="154"/>
      <c r="BEP569" s="154"/>
      <c r="BEQ569" s="154"/>
      <c r="BER569" s="154"/>
      <c r="BES569" s="154"/>
      <c r="BET569" s="154"/>
      <c r="BEU569" s="154"/>
      <c r="BEV569" s="154"/>
      <c r="BEW569" s="154"/>
      <c r="BEX569" s="154"/>
      <c r="BEY569" s="154"/>
      <c r="BEZ569" s="154"/>
      <c r="BFA569" s="154"/>
      <c r="BFB569" s="154"/>
      <c r="BFC569" s="154"/>
      <c r="BFD569" s="154"/>
      <c r="BFE569" s="154"/>
      <c r="BFF569" s="154"/>
      <c r="BFG569" s="154"/>
      <c r="BFH569" s="154"/>
      <c r="BFI569" s="154"/>
      <c r="BFJ569" s="154"/>
      <c r="BFK569" s="154"/>
      <c r="BFL569" s="154"/>
      <c r="BFM569" s="154"/>
      <c r="BFN569" s="154"/>
      <c r="BFO569" s="154"/>
      <c r="BFP569" s="154"/>
      <c r="BFQ569" s="154"/>
      <c r="BFR569" s="154"/>
      <c r="BFS569" s="154"/>
      <c r="BFT569" s="154"/>
      <c r="BFU569" s="154"/>
      <c r="BFV569" s="154"/>
      <c r="BFW569" s="154"/>
      <c r="BFX569" s="154"/>
      <c r="BFY569" s="154"/>
      <c r="BFZ569" s="154"/>
      <c r="BGA569" s="154"/>
      <c r="BGB569" s="154"/>
      <c r="BGC569" s="154"/>
      <c r="BGD569" s="154"/>
      <c r="BGE569" s="154"/>
      <c r="BGF569" s="154"/>
      <c r="BGG569" s="154"/>
      <c r="BGH569" s="154"/>
      <c r="BGI569" s="154"/>
      <c r="BGJ569" s="154"/>
      <c r="BGK569" s="154"/>
      <c r="BGL569" s="154"/>
      <c r="BGM569" s="154"/>
      <c r="BGN569" s="154"/>
      <c r="BGO569" s="154"/>
      <c r="BGP569" s="154"/>
      <c r="BGQ569" s="154"/>
      <c r="BGR569" s="154"/>
      <c r="BGS569" s="154"/>
      <c r="BGT569" s="154"/>
      <c r="BGU569" s="154"/>
      <c r="BGV569" s="154"/>
      <c r="BGW569" s="154"/>
      <c r="BGX569" s="154"/>
      <c r="BGY569" s="154"/>
      <c r="BGZ569" s="154"/>
      <c r="BHA569" s="154"/>
      <c r="BHB569" s="154"/>
      <c r="BHC569" s="154"/>
      <c r="BHD569" s="154"/>
      <c r="BHE569" s="154"/>
      <c r="BHF569" s="154"/>
      <c r="BHG569" s="154"/>
      <c r="BHH569" s="154"/>
      <c r="BHI569" s="154"/>
      <c r="BHJ569" s="154"/>
      <c r="BHK569" s="154"/>
      <c r="BHL569" s="154"/>
      <c r="BHM569" s="154"/>
      <c r="BHN569" s="154"/>
      <c r="BHO569" s="154"/>
      <c r="BHP569" s="154"/>
      <c r="BHQ569" s="154"/>
      <c r="BHR569" s="154"/>
      <c r="BHS569" s="154"/>
      <c r="BHT569" s="154"/>
      <c r="BHU569" s="154"/>
      <c r="BHV569" s="154"/>
      <c r="BHW569" s="154"/>
      <c r="BHX569" s="154"/>
      <c r="BHY569" s="154"/>
      <c r="BHZ569" s="154"/>
      <c r="BIA569" s="154"/>
      <c r="BIB569" s="154"/>
      <c r="BIC569" s="154"/>
      <c r="BID569" s="154"/>
      <c r="BIE569" s="154"/>
      <c r="BIF569" s="154"/>
      <c r="BIG569" s="154"/>
      <c r="BIH569" s="154"/>
      <c r="BII569" s="154"/>
      <c r="BIJ569" s="154"/>
      <c r="BIK569" s="154"/>
      <c r="BIL569" s="154"/>
      <c r="BIM569" s="154"/>
      <c r="BIN569" s="154"/>
      <c r="BIO569" s="154"/>
      <c r="BIP569" s="154"/>
      <c r="BIQ569" s="154"/>
      <c r="BIR569" s="154"/>
      <c r="BIS569" s="154"/>
      <c r="BIT569" s="154"/>
      <c r="BIU569" s="154"/>
      <c r="BIV569" s="154"/>
      <c r="BIW569" s="154"/>
      <c r="BIX569" s="154"/>
      <c r="BIY569" s="154"/>
      <c r="BIZ569" s="154"/>
      <c r="BJA569" s="154"/>
      <c r="BJB569" s="154"/>
      <c r="BJC569" s="154"/>
      <c r="BJD569" s="154"/>
      <c r="BJE569" s="154"/>
      <c r="BJF569" s="154"/>
      <c r="BJG569" s="154"/>
      <c r="BJH569" s="154"/>
      <c r="BJI569" s="154"/>
      <c r="BJJ569" s="154"/>
      <c r="BJK569" s="154"/>
      <c r="BJL569" s="154"/>
      <c r="BJM569" s="154"/>
      <c r="BJN569" s="154"/>
      <c r="BJO569" s="154"/>
      <c r="BJP569" s="154"/>
      <c r="BJQ569" s="154"/>
      <c r="BJR569" s="154"/>
      <c r="BJS569" s="154"/>
      <c r="BJT569" s="154"/>
      <c r="BJU569" s="154"/>
      <c r="BJV569" s="154"/>
      <c r="BJW569" s="154"/>
      <c r="BJX569" s="154"/>
      <c r="BJY569" s="154"/>
      <c r="BJZ569" s="154"/>
      <c r="BKA569" s="154"/>
      <c r="BKB569" s="154"/>
      <c r="BKC569" s="154"/>
      <c r="BKD569" s="154"/>
      <c r="BKE569" s="154"/>
      <c r="BKF569" s="154"/>
      <c r="BKG569" s="154"/>
      <c r="BKH569" s="154"/>
      <c r="BKI569" s="154"/>
      <c r="BKJ569" s="154"/>
      <c r="BKK569" s="154"/>
      <c r="BKL569" s="154"/>
      <c r="BKM569" s="154"/>
      <c r="BKN569" s="154"/>
      <c r="BKO569" s="154"/>
      <c r="BKP569" s="154"/>
      <c r="BKQ569" s="154"/>
      <c r="BKR569" s="154"/>
      <c r="BKS569" s="154"/>
      <c r="BKT569" s="154"/>
      <c r="BKU569" s="154"/>
      <c r="BKV569" s="154"/>
      <c r="BKW569" s="154"/>
      <c r="BKX569" s="154"/>
      <c r="BKY569" s="154"/>
      <c r="BKZ569" s="154"/>
      <c r="BLA569" s="154"/>
      <c r="BLB569" s="154"/>
      <c r="BLC569" s="154"/>
      <c r="BLD569" s="154"/>
      <c r="BLE569" s="154"/>
      <c r="BLF569" s="154"/>
      <c r="BLG569" s="154"/>
      <c r="BLH569" s="154"/>
      <c r="BLI569" s="154"/>
      <c r="BLJ569" s="154"/>
      <c r="BLK569" s="154"/>
      <c r="BLL569" s="154"/>
      <c r="BLM569" s="154"/>
      <c r="BLN569" s="154"/>
      <c r="BLO569" s="154"/>
      <c r="BLP569" s="154"/>
      <c r="BLQ569" s="154"/>
      <c r="BLR569" s="154"/>
      <c r="BLS569" s="154"/>
      <c r="BLT569" s="154"/>
      <c r="BLU569" s="154"/>
      <c r="BLV569" s="154"/>
      <c r="BLW569" s="154"/>
      <c r="BLX569" s="154"/>
      <c r="BLY569" s="154"/>
      <c r="BLZ569" s="154"/>
      <c r="BMA569" s="154"/>
      <c r="BMB569" s="154"/>
      <c r="BMC569" s="154"/>
      <c r="BMD569" s="154"/>
      <c r="BME569" s="154"/>
      <c r="BMF569" s="154"/>
      <c r="BMG569" s="154"/>
      <c r="BMH569" s="154"/>
      <c r="BMI569" s="154"/>
      <c r="BMJ569" s="154"/>
      <c r="BMK569" s="154"/>
      <c r="BML569" s="154"/>
      <c r="BMM569" s="154"/>
      <c r="BMN569" s="154"/>
      <c r="BMO569" s="154"/>
      <c r="BMP569" s="154"/>
      <c r="BMQ569" s="154"/>
      <c r="BMR569" s="154"/>
      <c r="BMS569" s="154"/>
      <c r="BMT569" s="154"/>
      <c r="BMU569" s="154"/>
      <c r="BMV569" s="154"/>
      <c r="BMW569" s="154"/>
      <c r="BMX569" s="154"/>
      <c r="BMY569" s="154"/>
      <c r="BMZ569" s="154"/>
      <c r="BNA569" s="154"/>
      <c r="BNB569" s="154"/>
      <c r="BNC569" s="154"/>
      <c r="BND569" s="154"/>
      <c r="BNE569" s="154"/>
      <c r="BNF569" s="154"/>
      <c r="BNG569" s="154"/>
      <c r="BNH569" s="154"/>
      <c r="BNI569" s="154"/>
      <c r="BNJ569" s="154"/>
      <c r="BNK569" s="154"/>
      <c r="BNL569" s="154"/>
      <c r="BNM569" s="154"/>
      <c r="BNN569" s="154"/>
      <c r="BNO569" s="154"/>
      <c r="BNP569" s="154"/>
      <c r="BNQ569" s="154"/>
      <c r="BNR569" s="154"/>
      <c r="BNS569" s="154"/>
      <c r="BNT569" s="154"/>
      <c r="BNU569" s="154"/>
      <c r="BNV569" s="154"/>
      <c r="BNW569" s="154"/>
      <c r="BNX569" s="154"/>
      <c r="BNY569" s="154"/>
      <c r="BNZ569" s="154"/>
      <c r="BOA569" s="154"/>
      <c r="BOB569" s="154"/>
      <c r="BOC569" s="154"/>
      <c r="BOD569" s="154"/>
      <c r="BOE569" s="154"/>
      <c r="BOF569" s="154"/>
      <c r="BOG569" s="154"/>
      <c r="BOH569" s="154"/>
      <c r="BOI569" s="154"/>
      <c r="BOJ569" s="154"/>
      <c r="BOK569" s="154"/>
      <c r="BOL569" s="154"/>
      <c r="BOM569" s="154"/>
      <c r="BON569" s="154"/>
      <c r="BOO569" s="154"/>
      <c r="BOP569" s="154"/>
      <c r="BOQ569" s="154"/>
      <c r="BOR569" s="154"/>
      <c r="BOS569" s="154"/>
      <c r="BOT569" s="154"/>
      <c r="BOU569" s="154"/>
      <c r="BOV569" s="154"/>
      <c r="BOW569" s="154"/>
      <c r="BOX569" s="154"/>
      <c r="BOY569" s="154"/>
      <c r="BOZ569" s="154"/>
      <c r="BPA569" s="154"/>
      <c r="BPB569" s="154"/>
      <c r="BPC569" s="154"/>
      <c r="BPD569" s="154"/>
      <c r="BPE569" s="154"/>
      <c r="BPF569" s="154"/>
      <c r="BPG569" s="154"/>
      <c r="BPH569" s="154"/>
      <c r="BPI569" s="154"/>
      <c r="BPJ569" s="154"/>
      <c r="BPK569" s="154"/>
      <c r="BPL569" s="154"/>
      <c r="BPM569" s="154"/>
      <c r="BPN569" s="154"/>
      <c r="BPO569" s="154"/>
      <c r="BPP569" s="154"/>
      <c r="BPQ569" s="154"/>
      <c r="BPR569" s="154"/>
      <c r="BPS569" s="154"/>
      <c r="BPT569" s="154"/>
      <c r="BPU569" s="154"/>
      <c r="BPV569" s="154"/>
      <c r="BPW569" s="154"/>
      <c r="BPX569" s="154"/>
      <c r="BPY569" s="154"/>
      <c r="BPZ569" s="154"/>
      <c r="BQA569" s="154"/>
      <c r="BQB569" s="154"/>
      <c r="BQC569" s="154"/>
      <c r="BQD569" s="154"/>
      <c r="BQE569" s="154"/>
      <c r="BQF569" s="154"/>
      <c r="BQG569" s="154"/>
      <c r="BQH569" s="154"/>
      <c r="BQI569" s="154"/>
      <c r="BQJ569" s="154"/>
      <c r="BQK569" s="154"/>
      <c r="BQL569" s="154"/>
      <c r="BQM569" s="154"/>
      <c r="BQN569" s="154"/>
      <c r="BQO569" s="154"/>
      <c r="BQP569" s="154"/>
      <c r="BQQ569" s="154"/>
      <c r="BQR569" s="154"/>
      <c r="BQS569" s="154"/>
      <c r="BQT569" s="154"/>
      <c r="BQU569" s="154"/>
      <c r="BQV569" s="154"/>
      <c r="BQW569" s="154"/>
      <c r="BQX569" s="154"/>
      <c r="BQY569" s="154"/>
      <c r="BQZ569" s="154"/>
      <c r="BRA569" s="154"/>
      <c r="BRB569" s="154"/>
      <c r="BRC569" s="154"/>
      <c r="BRD569" s="154"/>
      <c r="BRE569" s="154"/>
      <c r="BRF569" s="154"/>
      <c r="BRG569" s="154"/>
      <c r="BRH569" s="154"/>
      <c r="BRI569" s="154"/>
      <c r="BRJ569" s="154"/>
      <c r="BRK569" s="154"/>
      <c r="BRL569" s="154"/>
      <c r="BRM569" s="154"/>
      <c r="BRN569" s="154"/>
      <c r="BRO569" s="154"/>
      <c r="BRP569" s="154"/>
      <c r="BRQ569" s="154"/>
      <c r="BRR569" s="154"/>
      <c r="BRS569" s="154"/>
      <c r="BRT569" s="154"/>
      <c r="BRU569" s="154"/>
      <c r="BRV569" s="154"/>
      <c r="BRW569" s="154"/>
      <c r="BRX569" s="154"/>
      <c r="BRY569" s="154"/>
      <c r="BRZ569" s="154"/>
      <c r="BSA569" s="154"/>
      <c r="BSB569" s="154"/>
      <c r="BSC569" s="154"/>
      <c r="BSD569" s="154"/>
      <c r="BSE569" s="154"/>
      <c r="BSF569" s="154"/>
      <c r="BSG569" s="154"/>
      <c r="BSH569" s="154"/>
      <c r="BSI569" s="154"/>
      <c r="BSJ569" s="154"/>
      <c r="BSK569" s="154"/>
      <c r="BSL569" s="154"/>
      <c r="BSM569" s="154"/>
      <c r="BSN569" s="154"/>
      <c r="BSO569" s="154"/>
      <c r="BSP569" s="154"/>
      <c r="BSQ569" s="154"/>
      <c r="BSR569" s="154"/>
      <c r="BSS569" s="154"/>
      <c r="BST569" s="154"/>
      <c r="BSU569" s="154"/>
      <c r="BSV569" s="154"/>
      <c r="BSW569" s="154"/>
      <c r="BSX569" s="154"/>
      <c r="BSY569" s="154"/>
      <c r="BSZ569" s="154"/>
      <c r="BTA569" s="154"/>
      <c r="BTB569" s="154"/>
      <c r="BTC569" s="154"/>
      <c r="BTD569" s="154"/>
      <c r="BTE569" s="154"/>
      <c r="BTF569" s="154"/>
      <c r="BTG569" s="154"/>
      <c r="BTH569" s="154"/>
      <c r="BTI569" s="154"/>
      <c r="BTJ569" s="154"/>
      <c r="BTK569" s="154"/>
      <c r="BTL569" s="154"/>
      <c r="BTM569" s="154"/>
      <c r="BTN569" s="154"/>
      <c r="BTO569" s="154"/>
      <c r="BTP569" s="154"/>
      <c r="BTQ569" s="154"/>
      <c r="BTR569" s="154"/>
      <c r="BTS569" s="154"/>
      <c r="BTT569" s="154"/>
      <c r="BTU569" s="154"/>
      <c r="BTV569" s="154"/>
      <c r="BTW569" s="154"/>
      <c r="BTX569" s="154"/>
      <c r="BTY569" s="154"/>
      <c r="BTZ569" s="154"/>
      <c r="BUA569" s="154"/>
      <c r="BUB569" s="154"/>
      <c r="BUC569" s="154"/>
      <c r="BUD569" s="154"/>
      <c r="BUE569" s="154"/>
      <c r="BUF569" s="154"/>
      <c r="BUG569" s="154"/>
      <c r="BUH569" s="154"/>
      <c r="BUI569" s="154"/>
      <c r="BUJ569" s="154"/>
      <c r="BUK569" s="154"/>
      <c r="BUL569" s="154"/>
      <c r="BUM569" s="154"/>
      <c r="BUN569" s="154"/>
      <c r="BUO569" s="154"/>
      <c r="BUP569" s="154"/>
      <c r="BUQ569" s="154"/>
      <c r="BUR569" s="154"/>
      <c r="BUS569" s="154"/>
      <c r="BUT569" s="154"/>
      <c r="BUU569" s="154"/>
      <c r="BUV569" s="154"/>
      <c r="BUW569" s="154"/>
      <c r="BUX569" s="154"/>
      <c r="BUY569" s="154"/>
      <c r="BUZ569" s="154"/>
      <c r="BVA569" s="154"/>
      <c r="BVB569" s="154"/>
      <c r="BVC569" s="154"/>
      <c r="BVD569" s="154"/>
      <c r="BVE569" s="154"/>
      <c r="BVF569" s="154"/>
      <c r="BVG569" s="154"/>
      <c r="BVH569" s="154"/>
      <c r="BVI569" s="154"/>
      <c r="BVJ569" s="154"/>
      <c r="BVK569" s="154"/>
      <c r="BVL569" s="154"/>
      <c r="BVM569" s="154"/>
      <c r="BVN569" s="154"/>
      <c r="BVO569" s="154"/>
      <c r="BVP569" s="154"/>
      <c r="BVQ569" s="154"/>
      <c r="BVR569" s="154"/>
      <c r="BVS569" s="154"/>
      <c r="BVT569" s="154"/>
      <c r="BVU569" s="154"/>
      <c r="BVV569" s="154"/>
      <c r="BVW569" s="154"/>
      <c r="BVX569" s="154"/>
      <c r="BVY569" s="154"/>
      <c r="BVZ569" s="154"/>
      <c r="BWA569" s="154"/>
      <c r="BWB569" s="154"/>
      <c r="BWC569" s="154"/>
      <c r="BWD569" s="154"/>
      <c r="BWE569" s="154"/>
      <c r="BWF569" s="154"/>
      <c r="BWG569" s="154"/>
      <c r="BWH569" s="154"/>
      <c r="BWI569" s="154"/>
      <c r="BWJ569" s="154"/>
      <c r="BWK569" s="154"/>
      <c r="BWL569" s="154"/>
      <c r="BWM569" s="154"/>
      <c r="BWN569" s="154"/>
      <c r="BWO569" s="154"/>
      <c r="BWP569" s="154"/>
      <c r="BWQ569" s="154"/>
      <c r="BWR569" s="154"/>
      <c r="BWS569" s="154"/>
      <c r="BWT569" s="154"/>
      <c r="BWU569" s="154"/>
      <c r="BWV569" s="154"/>
      <c r="BWW569" s="154"/>
      <c r="BWX569" s="154"/>
      <c r="BWY569" s="154"/>
      <c r="BWZ569" s="154"/>
      <c r="BXA569" s="154"/>
      <c r="BXB569" s="154"/>
      <c r="BXC569" s="154"/>
      <c r="BXD569" s="154"/>
      <c r="BXE569" s="154"/>
      <c r="BXF569" s="154"/>
      <c r="BXG569" s="154"/>
      <c r="BXH569" s="154"/>
      <c r="BXI569" s="154"/>
      <c r="BXJ569" s="154"/>
      <c r="BXK569" s="154"/>
      <c r="BXL569" s="154"/>
      <c r="BXM569" s="154"/>
      <c r="BXN569" s="154"/>
      <c r="BXO569" s="154"/>
      <c r="BXP569" s="154"/>
      <c r="BXQ569" s="154"/>
      <c r="BXR569" s="154"/>
      <c r="BXS569" s="154"/>
      <c r="BXT569" s="154"/>
      <c r="BXU569" s="154"/>
      <c r="BXV569" s="154"/>
      <c r="BXW569" s="154"/>
      <c r="BXX569" s="154"/>
      <c r="BXY569" s="154"/>
      <c r="BXZ569" s="154"/>
      <c r="BYA569" s="154"/>
      <c r="BYB569" s="154"/>
      <c r="BYC569" s="154"/>
      <c r="BYD569" s="154"/>
      <c r="BYE569" s="154"/>
      <c r="BYF569" s="154"/>
      <c r="BYG569" s="154"/>
      <c r="BYH569" s="154"/>
      <c r="BYI569" s="154"/>
      <c r="BYJ569" s="154"/>
      <c r="BYK569" s="154"/>
      <c r="BYL569" s="154"/>
      <c r="BYM569" s="154"/>
      <c r="BYN569" s="154"/>
      <c r="BYO569" s="154"/>
      <c r="BYP569" s="154"/>
      <c r="BYQ569" s="154"/>
      <c r="BYR569" s="154"/>
      <c r="BYS569" s="154"/>
      <c r="BYT569" s="154"/>
      <c r="BYU569" s="154"/>
      <c r="BYV569" s="154"/>
      <c r="BYW569" s="154"/>
      <c r="BYX569" s="154"/>
      <c r="BYY569" s="154"/>
      <c r="BYZ569" s="154"/>
      <c r="BZA569" s="154"/>
      <c r="BZB569" s="154"/>
      <c r="BZC569" s="154"/>
      <c r="BZD569" s="154"/>
      <c r="BZE569" s="154"/>
      <c r="BZF569" s="154"/>
      <c r="BZG569" s="154"/>
      <c r="BZH569" s="154"/>
      <c r="BZI569" s="154"/>
      <c r="BZJ569" s="154"/>
      <c r="BZK569" s="154"/>
      <c r="BZL569" s="154"/>
      <c r="BZM569" s="154"/>
      <c r="BZN569" s="154"/>
      <c r="BZO569" s="154"/>
      <c r="BZP569" s="154"/>
      <c r="BZQ569" s="154"/>
      <c r="BZR569" s="154"/>
      <c r="BZS569" s="154"/>
      <c r="BZT569" s="154"/>
      <c r="BZU569" s="154"/>
      <c r="BZV569" s="154"/>
      <c r="BZW569" s="154"/>
      <c r="BZX569" s="154"/>
      <c r="BZY569" s="154"/>
      <c r="BZZ569" s="154"/>
      <c r="CAA569" s="154"/>
      <c r="CAB569" s="154"/>
      <c r="CAC569" s="154"/>
      <c r="CAD569" s="154"/>
      <c r="CAE569" s="154"/>
      <c r="CAF569" s="154"/>
      <c r="CAG569" s="154"/>
      <c r="CAH569" s="154"/>
      <c r="CAI569" s="154"/>
      <c r="CAJ569" s="154"/>
      <c r="CAK569" s="154"/>
      <c r="CAL569" s="154"/>
      <c r="CAM569" s="154"/>
      <c r="CAN569" s="154"/>
      <c r="CAO569" s="154"/>
      <c r="CAP569" s="154"/>
      <c r="CAQ569" s="154"/>
      <c r="CAR569" s="154"/>
      <c r="CAS569" s="154"/>
      <c r="CAT569" s="154"/>
      <c r="CAU569" s="154"/>
      <c r="CAV569" s="154"/>
      <c r="CAW569" s="154"/>
      <c r="CAX569" s="154"/>
      <c r="CAY569" s="154"/>
      <c r="CAZ569" s="154"/>
      <c r="CBA569" s="154"/>
      <c r="CBB569" s="154"/>
      <c r="CBC569" s="154"/>
      <c r="CBD569" s="154"/>
      <c r="CBE569" s="154"/>
      <c r="CBF569" s="154"/>
      <c r="CBG569" s="154"/>
      <c r="CBH569" s="154"/>
      <c r="CBI569" s="154"/>
      <c r="CBJ569" s="154"/>
      <c r="CBK569" s="154"/>
      <c r="CBL569" s="154"/>
      <c r="CBM569" s="154"/>
      <c r="CBN569" s="154"/>
      <c r="CBO569" s="154"/>
      <c r="CBP569" s="154"/>
      <c r="CBQ569" s="154"/>
      <c r="CBR569" s="154"/>
      <c r="CBS569" s="154"/>
      <c r="CBT569" s="154"/>
      <c r="CBU569" s="154"/>
      <c r="CBV569" s="154"/>
      <c r="CBW569" s="154"/>
      <c r="CBX569" s="154"/>
      <c r="CBY569" s="154"/>
      <c r="CBZ569" s="154"/>
      <c r="CCA569" s="154"/>
      <c r="CCB569" s="154"/>
      <c r="CCC569" s="154"/>
      <c r="CCD569" s="154"/>
      <c r="CCE569" s="154"/>
      <c r="CCF569" s="154"/>
      <c r="CCG569" s="154"/>
      <c r="CCH569" s="154"/>
      <c r="CCI569" s="154"/>
      <c r="CCJ569" s="154"/>
      <c r="CCK569" s="154"/>
      <c r="CCL569" s="154"/>
      <c r="CCM569" s="154"/>
      <c r="CCN569" s="154"/>
      <c r="CCO569" s="154"/>
      <c r="CCP569" s="154"/>
      <c r="CCQ569" s="154"/>
      <c r="CCR569" s="154"/>
      <c r="CCS569" s="154"/>
      <c r="CCT569" s="154"/>
      <c r="CCU569" s="154"/>
      <c r="CCV569" s="154"/>
      <c r="CCW569" s="154"/>
      <c r="CCX569" s="154"/>
      <c r="CCY569" s="154"/>
      <c r="CCZ569" s="154"/>
      <c r="CDA569" s="154"/>
      <c r="CDB569" s="154"/>
      <c r="CDC569" s="154"/>
      <c r="CDD569" s="154"/>
      <c r="CDE569" s="154"/>
      <c r="CDF569" s="154"/>
      <c r="CDG569" s="154"/>
      <c r="CDH569" s="154"/>
      <c r="CDI569" s="154"/>
      <c r="CDJ569" s="154"/>
      <c r="CDK569" s="154"/>
      <c r="CDL569" s="154"/>
      <c r="CDM569" s="154"/>
      <c r="CDN569" s="154"/>
      <c r="CDO569" s="154"/>
      <c r="CDP569" s="154"/>
      <c r="CDQ569" s="154"/>
      <c r="CDR569" s="154"/>
      <c r="CDS569" s="154"/>
      <c r="CDT569" s="154"/>
      <c r="CDU569" s="154"/>
      <c r="CDV569" s="154"/>
      <c r="CDW569" s="154"/>
      <c r="CDX569" s="154"/>
      <c r="CDY569" s="154"/>
      <c r="CDZ569" s="154"/>
      <c r="CEA569" s="154"/>
      <c r="CEB569" s="154"/>
      <c r="CEC569" s="154"/>
      <c r="CED569" s="154"/>
      <c r="CEE569" s="154"/>
      <c r="CEF569" s="154"/>
      <c r="CEG569" s="154"/>
      <c r="CEH569" s="154"/>
      <c r="CEI569" s="154"/>
      <c r="CEJ569" s="154"/>
      <c r="CEK569" s="154"/>
      <c r="CEL569" s="154"/>
      <c r="CEM569" s="154"/>
      <c r="CEN569" s="154"/>
      <c r="CEO569" s="154"/>
      <c r="CEP569" s="154"/>
      <c r="CEQ569" s="154"/>
      <c r="CER569" s="154"/>
      <c r="CES569" s="154"/>
      <c r="CET569" s="154"/>
      <c r="CEU569" s="154"/>
      <c r="CEV569" s="154"/>
      <c r="CEW569" s="154"/>
      <c r="CEX569" s="154"/>
      <c r="CEY569" s="154"/>
      <c r="CEZ569" s="154"/>
      <c r="CFA569" s="154"/>
      <c r="CFB569" s="154"/>
      <c r="CFC569" s="154"/>
      <c r="CFD569" s="154"/>
      <c r="CFE569" s="154"/>
      <c r="CFF569" s="154"/>
      <c r="CFG569" s="154"/>
      <c r="CFH569" s="154"/>
      <c r="CFI569" s="154"/>
      <c r="CFJ569" s="154"/>
      <c r="CFK569" s="154"/>
      <c r="CFL569" s="154"/>
      <c r="CFM569" s="154"/>
      <c r="CFN569" s="154"/>
      <c r="CFO569" s="154"/>
      <c r="CFP569" s="154"/>
      <c r="CFQ569" s="154"/>
      <c r="CFR569" s="154"/>
      <c r="CFS569" s="154"/>
      <c r="CFT569" s="154"/>
      <c r="CFU569" s="154"/>
      <c r="CFV569" s="154"/>
      <c r="CFW569" s="154"/>
      <c r="CFX569" s="154"/>
      <c r="CFY569" s="154"/>
      <c r="CFZ569" s="154"/>
      <c r="CGA569" s="154"/>
      <c r="CGB569" s="154"/>
      <c r="CGC569" s="154"/>
      <c r="CGD569" s="154"/>
      <c r="CGE569" s="154"/>
      <c r="CGF569" s="154"/>
      <c r="CGG569" s="154"/>
      <c r="CGH569" s="154"/>
      <c r="CGI569" s="154"/>
      <c r="CGJ569" s="154"/>
      <c r="CGK569" s="154"/>
      <c r="CGL569" s="154"/>
      <c r="CGM569" s="154"/>
      <c r="CGN569" s="154"/>
      <c r="CGO569" s="154"/>
      <c r="CGP569" s="154"/>
      <c r="CGQ569" s="154"/>
      <c r="CGR569" s="154"/>
      <c r="CGS569" s="154"/>
      <c r="CGT569" s="154"/>
      <c r="CGU569" s="154"/>
      <c r="CGV569" s="154"/>
      <c r="CGW569" s="154"/>
      <c r="CGX569" s="154"/>
      <c r="CGY569" s="154"/>
      <c r="CGZ569" s="154"/>
      <c r="CHA569" s="154"/>
      <c r="CHB569" s="154"/>
      <c r="CHC569" s="154"/>
      <c r="CHD569" s="154"/>
      <c r="CHE569" s="154"/>
      <c r="CHF569" s="154"/>
      <c r="CHG569" s="154"/>
      <c r="CHH569" s="154"/>
      <c r="CHI569" s="154"/>
      <c r="CHJ569" s="154"/>
      <c r="CHK569" s="154"/>
      <c r="CHL569" s="154"/>
      <c r="CHM569" s="154"/>
      <c r="CHN569" s="154"/>
      <c r="CHO569" s="154"/>
      <c r="CHP569" s="154"/>
      <c r="CHQ569" s="154"/>
      <c r="CHR569" s="154"/>
      <c r="CHS569" s="154"/>
      <c r="CHT569" s="154"/>
      <c r="CHU569" s="154"/>
      <c r="CHV569" s="154"/>
      <c r="CHW569" s="154"/>
      <c r="CHX569" s="154"/>
      <c r="CHY569" s="154"/>
      <c r="CHZ569" s="154"/>
      <c r="CIA569" s="154"/>
      <c r="CIB569" s="154"/>
      <c r="CIC569" s="154"/>
      <c r="CID569" s="154"/>
      <c r="CIE569" s="154"/>
      <c r="CIF569" s="154"/>
      <c r="CIG569" s="154"/>
      <c r="CIH569" s="154"/>
      <c r="CII569" s="154"/>
      <c r="CIJ569" s="154"/>
      <c r="CIK569" s="154"/>
      <c r="CIL569" s="154"/>
      <c r="CIM569" s="154"/>
      <c r="CIN569" s="154"/>
      <c r="CIO569" s="154"/>
      <c r="CIP569" s="154"/>
      <c r="CIQ569" s="154"/>
      <c r="CIR569" s="154"/>
      <c r="CIS569" s="154"/>
      <c r="CIT569" s="154"/>
      <c r="CIU569" s="154"/>
      <c r="CIV569" s="154"/>
      <c r="CIW569" s="154"/>
      <c r="CIX569" s="154"/>
      <c r="CIY569" s="154"/>
      <c r="CIZ569" s="154"/>
      <c r="CJA569" s="154"/>
      <c r="CJB569" s="154"/>
      <c r="CJC569" s="154"/>
      <c r="CJD569" s="154"/>
      <c r="CJE569" s="154"/>
      <c r="CJF569" s="154"/>
      <c r="CJG569" s="154"/>
      <c r="CJH569" s="154"/>
      <c r="CJI569" s="154"/>
      <c r="CJJ569" s="154"/>
      <c r="CJK569" s="154"/>
      <c r="CJL569" s="154"/>
      <c r="CJM569" s="154"/>
      <c r="CJN569" s="154"/>
      <c r="CJO569" s="154"/>
      <c r="CJP569" s="154"/>
      <c r="CJQ569" s="154"/>
      <c r="CJR569" s="154"/>
      <c r="CJS569" s="154"/>
      <c r="CJT569" s="154"/>
      <c r="CJU569" s="154"/>
      <c r="CJV569" s="154"/>
      <c r="CJW569" s="154"/>
      <c r="CJX569" s="154"/>
      <c r="CJY569" s="154"/>
      <c r="CJZ569" s="154"/>
      <c r="CKA569" s="154"/>
      <c r="CKB569" s="154"/>
      <c r="CKC569" s="154"/>
      <c r="CKD569" s="154"/>
      <c r="CKE569" s="154"/>
      <c r="CKF569" s="154"/>
      <c r="CKG569" s="154"/>
      <c r="CKH569" s="154"/>
      <c r="CKI569" s="154"/>
      <c r="CKJ569" s="154"/>
      <c r="CKK569" s="154"/>
      <c r="CKL569" s="154"/>
      <c r="CKM569" s="154"/>
      <c r="CKN569" s="154"/>
      <c r="CKO569" s="154"/>
      <c r="CKP569" s="154"/>
      <c r="CKQ569" s="154"/>
      <c r="CKR569" s="154"/>
      <c r="CKS569" s="154"/>
      <c r="CKT569" s="154"/>
      <c r="CKU569" s="154"/>
      <c r="CKV569" s="154"/>
      <c r="CKW569" s="154"/>
      <c r="CKX569" s="154"/>
      <c r="CKY569" s="154"/>
      <c r="CKZ569" s="154"/>
      <c r="CLA569" s="154"/>
      <c r="CLB569" s="154"/>
      <c r="CLC569" s="154"/>
      <c r="CLD569" s="154"/>
      <c r="CLE569" s="154"/>
      <c r="CLF569" s="154"/>
      <c r="CLG569" s="154"/>
      <c r="CLH569" s="154"/>
      <c r="CLI569" s="154"/>
      <c r="CLJ569" s="154"/>
      <c r="CLK569" s="154"/>
      <c r="CLL569" s="154"/>
      <c r="CLM569" s="154"/>
      <c r="CLN569" s="154"/>
      <c r="CLO569" s="154"/>
      <c r="CLP569" s="154"/>
      <c r="CLQ569" s="154"/>
      <c r="CLR569" s="154"/>
      <c r="CLS569" s="154"/>
      <c r="CLT569" s="154"/>
      <c r="CLU569" s="154"/>
      <c r="CLV569" s="154"/>
      <c r="CLW569" s="154"/>
      <c r="CLX569" s="154"/>
      <c r="CLY569" s="154"/>
      <c r="CLZ569" s="154"/>
      <c r="CMA569" s="154"/>
      <c r="CMB569" s="154"/>
      <c r="CMC569" s="154"/>
      <c r="CMD569" s="154"/>
      <c r="CME569" s="154"/>
      <c r="CMF569" s="154"/>
      <c r="CMG569" s="154"/>
      <c r="CMH569" s="154"/>
      <c r="CMI569" s="154"/>
      <c r="CMJ569" s="154"/>
      <c r="CMK569" s="154"/>
      <c r="CML569" s="154"/>
      <c r="CMM569" s="154"/>
      <c r="CMN569" s="154"/>
      <c r="CMO569" s="154"/>
      <c r="CMP569" s="154"/>
      <c r="CMQ569" s="154"/>
      <c r="CMR569" s="154"/>
      <c r="CMS569" s="154"/>
      <c r="CMT569" s="154"/>
      <c r="CMU569" s="154"/>
      <c r="CMV569" s="154"/>
      <c r="CMW569" s="154"/>
      <c r="CMX569" s="154"/>
      <c r="CMY569" s="154"/>
      <c r="CMZ569" s="154"/>
      <c r="CNA569" s="154"/>
      <c r="CNB569" s="154"/>
      <c r="CNC569" s="154"/>
      <c r="CND569" s="154"/>
      <c r="CNE569" s="154"/>
      <c r="CNF569" s="154"/>
      <c r="CNG569" s="154"/>
      <c r="CNH569" s="154"/>
      <c r="CNI569" s="154"/>
      <c r="CNJ569" s="154"/>
      <c r="CNK569" s="154"/>
      <c r="CNL569" s="154"/>
      <c r="CNM569" s="154"/>
      <c r="CNN569" s="154"/>
      <c r="CNO569" s="154"/>
      <c r="CNP569" s="154"/>
      <c r="CNQ569" s="154"/>
      <c r="CNR569" s="154"/>
      <c r="CNS569" s="154"/>
      <c r="CNT569" s="154"/>
      <c r="CNU569" s="154"/>
      <c r="CNV569" s="154"/>
      <c r="CNW569" s="154"/>
      <c r="CNX569" s="154"/>
      <c r="CNY569" s="154"/>
      <c r="CNZ569" s="154"/>
      <c r="COA569" s="154"/>
      <c r="COB569" s="154"/>
      <c r="COC569" s="154"/>
      <c r="COD569" s="154"/>
      <c r="COE569" s="154"/>
      <c r="COF569" s="154"/>
      <c r="COG569" s="154"/>
      <c r="COH569" s="154"/>
      <c r="COI569" s="154"/>
      <c r="COJ569" s="154"/>
      <c r="COK569" s="154"/>
      <c r="COL569" s="154"/>
      <c r="COM569" s="154"/>
      <c r="CON569" s="154"/>
      <c r="COO569" s="154"/>
      <c r="COP569" s="154"/>
      <c r="COQ569" s="154"/>
      <c r="COR569" s="154"/>
      <c r="COS569" s="154"/>
      <c r="COT569" s="154"/>
      <c r="COU569" s="154"/>
      <c r="COV569" s="154"/>
      <c r="COW569" s="154"/>
      <c r="COX569" s="154"/>
      <c r="COY569" s="154"/>
      <c r="COZ569" s="154"/>
      <c r="CPA569" s="154"/>
      <c r="CPB569" s="154"/>
      <c r="CPC569" s="154"/>
      <c r="CPD569" s="154"/>
      <c r="CPE569" s="154"/>
      <c r="CPF569" s="154"/>
      <c r="CPG569" s="154"/>
      <c r="CPH569" s="154"/>
      <c r="CPI569" s="154"/>
      <c r="CPJ569" s="154"/>
      <c r="CPK569" s="154"/>
      <c r="CPL569" s="154"/>
      <c r="CPM569" s="154"/>
      <c r="CPN569" s="154"/>
      <c r="CPO569" s="154"/>
      <c r="CPP569" s="154"/>
      <c r="CPQ569" s="154"/>
      <c r="CPR569" s="154"/>
      <c r="CPS569" s="154"/>
      <c r="CPT569" s="154"/>
      <c r="CPU569" s="154"/>
      <c r="CPV569" s="154"/>
      <c r="CPW569" s="154"/>
      <c r="CPX569" s="154"/>
      <c r="CPY569" s="154"/>
      <c r="CPZ569" s="154"/>
      <c r="CQA569" s="154"/>
      <c r="CQB569" s="154"/>
      <c r="CQC569" s="154"/>
      <c r="CQD569" s="154"/>
      <c r="CQE569" s="154"/>
      <c r="CQF569" s="154"/>
      <c r="CQG569" s="154"/>
      <c r="CQH569" s="154"/>
      <c r="CQI569" s="154"/>
      <c r="CQJ569" s="154"/>
      <c r="CQK569" s="154"/>
      <c r="CQL569" s="154"/>
      <c r="CQM569" s="154"/>
      <c r="CQN569" s="154"/>
      <c r="CQO569" s="154"/>
      <c r="CQP569" s="154"/>
      <c r="CQQ569" s="154"/>
      <c r="CQR569" s="154"/>
      <c r="CQS569" s="154"/>
      <c r="CQT569" s="154"/>
      <c r="CQU569" s="154"/>
      <c r="CQV569" s="154"/>
      <c r="CQW569" s="154"/>
      <c r="CQX569" s="154"/>
      <c r="CQY569" s="154"/>
      <c r="CQZ569" s="154"/>
      <c r="CRA569" s="154"/>
      <c r="CRB569" s="154"/>
      <c r="CRC569" s="154"/>
      <c r="CRD569" s="154"/>
      <c r="CRE569" s="154"/>
      <c r="CRF569" s="154"/>
      <c r="CRG569" s="154"/>
      <c r="CRH569" s="154"/>
      <c r="CRI569" s="154"/>
      <c r="CRJ569" s="154"/>
      <c r="CRK569" s="154"/>
      <c r="CRL569" s="154"/>
      <c r="CRM569" s="154"/>
      <c r="CRN569" s="154"/>
      <c r="CRO569" s="154"/>
      <c r="CRP569" s="154"/>
      <c r="CRQ569" s="154"/>
      <c r="CRR569" s="154"/>
      <c r="CRS569" s="154"/>
      <c r="CRT569" s="154"/>
      <c r="CRU569" s="154"/>
      <c r="CRV569" s="154"/>
      <c r="CRW569" s="154"/>
      <c r="CRX569" s="154"/>
      <c r="CRY569" s="154"/>
      <c r="CRZ569" s="154"/>
      <c r="CSA569" s="154"/>
      <c r="CSB569" s="154"/>
      <c r="CSC569" s="154"/>
      <c r="CSD569" s="154"/>
      <c r="CSE569" s="154"/>
      <c r="CSF569" s="154"/>
      <c r="CSG569" s="154"/>
      <c r="CSH569" s="154"/>
      <c r="CSI569" s="154"/>
      <c r="CSJ569" s="154"/>
      <c r="CSK569" s="154"/>
      <c r="CSL569" s="154"/>
      <c r="CSM569" s="154"/>
      <c r="CSN569" s="154"/>
      <c r="CSO569" s="154"/>
      <c r="CSP569" s="154"/>
      <c r="CSQ569" s="154"/>
      <c r="CSR569" s="154"/>
      <c r="CSS569" s="154"/>
      <c r="CST569" s="154"/>
      <c r="CSU569" s="154"/>
      <c r="CSV569" s="154"/>
      <c r="CSW569" s="154"/>
      <c r="CSX569" s="154"/>
      <c r="CSY569" s="154"/>
      <c r="CSZ569" s="154"/>
      <c r="CTA569" s="154"/>
      <c r="CTB569" s="154"/>
      <c r="CTC569" s="154"/>
      <c r="CTD569" s="154"/>
      <c r="CTE569" s="154"/>
      <c r="CTF569" s="154"/>
      <c r="CTG569" s="154"/>
      <c r="CTH569" s="154"/>
      <c r="CTI569" s="154"/>
      <c r="CTJ569" s="154"/>
      <c r="CTK569" s="154"/>
      <c r="CTL569" s="154"/>
      <c r="CTM569" s="154"/>
      <c r="CTN569" s="154"/>
      <c r="CTO569" s="154"/>
      <c r="CTP569" s="154"/>
      <c r="CTQ569" s="154"/>
      <c r="CTR569" s="154"/>
      <c r="CTS569" s="154"/>
      <c r="CTT569" s="154"/>
      <c r="CTU569" s="154"/>
      <c r="CTV569" s="154"/>
      <c r="CTW569" s="154"/>
      <c r="CTX569" s="154"/>
      <c r="CTY569" s="154"/>
      <c r="CTZ569" s="154"/>
      <c r="CUA569" s="154"/>
      <c r="CUB569" s="154"/>
      <c r="CUC569" s="154"/>
      <c r="CUD569" s="154"/>
      <c r="CUE569" s="154"/>
      <c r="CUF569" s="154"/>
      <c r="CUG569" s="154"/>
      <c r="CUH569" s="154"/>
      <c r="CUI569" s="154"/>
      <c r="CUJ569" s="154"/>
      <c r="CUK569" s="154"/>
      <c r="CUL569" s="154"/>
      <c r="CUM569" s="154"/>
      <c r="CUN569" s="154"/>
      <c r="CUO569" s="154"/>
      <c r="CUP569" s="154"/>
      <c r="CUQ569" s="154"/>
      <c r="CUR569" s="154"/>
      <c r="CUS569" s="154"/>
      <c r="CUT569" s="154"/>
      <c r="CUU569" s="154"/>
      <c r="CUV569" s="154"/>
      <c r="CUW569" s="154"/>
      <c r="CUX569" s="154"/>
      <c r="CUY569" s="154"/>
      <c r="CUZ569" s="154"/>
      <c r="CVA569" s="154"/>
      <c r="CVB569" s="154"/>
      <c r="CVC569" s="154"/>
      <c r="CVD569" s="154"/>
      <c r="CVE569" s="154"/>
      <c r="CVF569" s="154"/>
      <c r="CVG569" s="154"/>
      <c r="CVH569" s="154"/>
      <c r="CVI569" s="154"/>
      <c r="CVJ569" s="154"/>
      <c r="CVK569" s="154"/>
      <c r="CVL569" s="154"/>
      <c r="CVM569" s="154"/>
      <c r="CVN569" s="154"/>
      <c r="CVO569" s="154"/>
      <c r="CVP569" s="154"/>
      <c r="CVQ569" s="154"/>
      <c r="CVR569" s="154"/>
      <c r="CVS569" s="154"/>
      <c r="CVT569" s="154"/>
      <c r="CVU569" s="154"/>
      <c r="CVV569" s="154"/>
      <c r="CVW569" s="154"/>
      <c r="CVX569" s="154"/>
      <c r="CVY569" s="154"/>
      <c r="CVZ569" s="154"/>
      <c r="CWA569" s="154"/>
      <c r="CWB569" s="154"/>
      <c r="CWC569" s="154"/>
      <c r="CWD569" s="154"/>
      <c r="CWE569" s="154"/>
      <c r="CWF569" s="154"/>
      <c r="CWG569" s="154"/>
      <c r="CWH569" s="154"/>
      <c r="CWI569" s="154"/>
      <c r="CWJ569" s="154"/>
      <c r="CWK569" s="154"/>
      <c r="CWL569" s="154"/>
      <c r="CWM569" s="154"/>
      <c r="CWN569" s="154"/>
      <c r="CWO569" s="154"/>
      <c r="CWP569" s="154"/>
      <c r="CWQ569" s="154"/>
      <c r="CWR569" s="154"/>
      <c r="CWS569" s="154"/>
      <c r="CWT569" s="154"/>
      <c r="CWU569" s="154"/>
      <c r="CWV569" s="154"/>
      <c r="CWW569" s="154"/>
      <c r="CWX569" s="154"/>
      <c r="CWY569" s="154"/>
      <c r="CWZ569" s="154"/>
      <c r="CXA569" s="154"/>
      <c r="CXB569" s="154"/>
      <c r="CXC569" s="154"/>
      <c r="CXD569" s="154"/>
      <c r="CXE569" s="154"/>
      <c r="CXF569" s="154"/>
      <c r="CXG569" s="154"/>
      <c r="CXH569" s="154"/>
      <c r="CXI569" s="154"/>
      <c r="CXJ569" s="154"/>
      <c r="CXK569" s="154"/>
      <c r="CXL569" s="154"/>
      <c r="CXM569" s="154"/>
      <c r="CXN569" s="154"/>
      <c r="CXO569" s="154"/>
      <c r="CXP569" s="154"/>
      <c r="CXQ569" s="154"/>
      <c r="CXR569" s="154"/>
      <c r="CXS569" s="154"/>
      <c r="CXT569" s="154"/>
      <c r="CXU569" s="154"/>
      <c r="CXV569" s="154"/>
      <c r="CXW569" s="154"/>
      <c r="CXX569" s="154"/>
      <c r="CXY569" s="154"/>
      <c r="CXZ569" s="154"/>
      <c r="CYA569" s="154"/>
      <c r="CYB569" s="154"/>
      <c r="CYC569" s="154"/>
      <c r="CYD569" s="154"/>
      <c r="CYE569" s="154"/>
      <c r="CYF569" s="154"/>
      <c r="CYG569" s="154"/>
      <c r="CYH569" s="154"/>
      <c r="CYI569" s="154"/>
      <c r="CYJ569" s="154"/>
      <c r="CYK569" s="154"/>
      <c r="CYL569" s="154"/>
      <c r="CYM569" s="154"/>
      <c r="CYN569" s="154"/>
      <c r="CYO569" s="154"/>
      <c r="CYP569" s="154"/>
      <c r="CYQ569" s="154"/>
      <c r="CYR569" s="154"/>
      <c r="CYS569" s="154"/>
      <c r="CYT569" s="154"/>
      <c r="CYU569" s="154"/>
      <c r="CYV569" s="154"/>
      <c r="CYW569" s="154"/>
      <c r="CYX569" s="154"/>
      <c r="CYY569" s="154"/>
      <c r="CYZ569" s="154"/>
      <c r="CZA569" s="154"/>
      <c r="CZB569" s="154"/>
      <c r="CZC569" s="154"/>
      <c r="CZD569" s="154"/>
      <c r="CZE569" s="154"/>
      <c r="CZF569" s="154"/>
      <c r="CZG569" s="154"/>
      <c r="CZH569" s="154"/>
      <c r="CZI569" s="154"/>
      <c r="CZJ569" s="154"/>
      <c r="CZK569" s="154"/>
      <c r="CZL569" s="154"/>
      <c r="CZM569" s="154"/>
      <c r="CZN569" s="154"/>
      <c r="CZO569" s="154"/>
      <c r="CZP569" s="154"/>
      <c r="CZQ569" s="154"/>
      <c r="CZR569" s="154"/>
      <c r="CZS569" s="154"/>
      <c r="CZT569" s="154"/>
      <c r="CZU569" s="154"/>
      <c r="CZV569" s="154"/>
      <c r="CZW569" s="154"/>
      <c r="CZX569" s="154"/>
      <c r="CZY569" s="154"/>
      <c r="CZZ569" s="154"/>
      <c r="DAA569" s="154"/>
      <c r="DAB569" s="154"/>
      <c r="DAC569" s="154"/>
      <c r="DAD569" s="154"/>
      <c r="DAE569" s="154"/>
      <c r="DAF569" s="154"/>
      <c r="DAG569" s="154"/>
      <c r="DAH569" s="154"/>
      <c r="DAI569" s="154"/>
      <c r="DAJ569" s="154"/>
      <c r="DAK569" s="154"/>
      <c r="DAL569" s="154"/>
      <c r="DAM569" s="154"/>
      <c r="DAN569" s="154"/>
      <c r="DAO569" s="154"/>
      <c r="DAP569" s="154"/>
      <c r="DAQ569" s="154"/>
      <c r="DAR569" s="154"/>
      <c r="DAS569" s="154"/>
      <c r="DAT569" s="154"/>
      <c r="DAU569" s="154"/>
      <c r="DAV569" s="154"/>
      <c r="DAW569" s="154"/>
      <c r="DAX569" s="154"/>
      <c r="DAY569" s="154"/>
      <c r="DAZ569" s="154"/>
      <c r="DBA569" s="154"/>
      <c r="DBB569" s="154"/>
      <c r="DBC569" s="154"/>
      <c r="DBD569" s="154"/>
      <c r="DBE569" s="154"/>
      <c r="DBF569" s="154"/>
      <c r="DBG569" s="154"/>
      <c r="DBH569" s="154"/>
      <c r="DBI569" s="154"/>
      <c r="DBJ569" s="154"/>
      <c r="DBK569" s="154"/>
      <c r="DBL569" s="154"/>
      <c r="DBM569" s="154"/>
      <c r="DBN569" s="154"/>
      <c r="DBO569" s="154"/>
      <c r="DBP569" s="154"/>
      <c r="DBQ569" s="154"/>
      <c r="DBR569" s="154"/>
      <c r="DBS569" s="154"/>
      <c r="DBT569" s="154"/>
      <c r="DBU569" s="154"/>
      <c r="DBV569" s="154"/>
      <c r="DBW569" s="154"/>
      <c r="DBX569" s="154"/>
      <c r="DBY569" s="154"/>
      <c r="DBZ569" s="154"/>
      <c r="DCA569" s="154"/>
      <c r="DCB569" s="154"/>
      <c r="DCC569" s="154"/>
      <c r="DCD569" s="154"/>
      <c r="DCE569" s="154"/>
      <c r="DCF569" s="154"/>
      <c r="DCG569" s="154"/>
      <c r="DCH569" s="154"/>
      <c r="DCI569" s="154"/>
      <c r="DCJ569" s="154"/>
      <c r="DCK569" s="154"/>
      <c r="DCL569" s="154"/>
      <c r="DCM569" s="154"/>
      <c r="DCN569" s="154"/>
      <c r="DCO569" s="154"/>
      <c r="DCP569" s="154"/>
      <c r="DCQ569" s="154"/>
      <c r="DCR569" s="154"/>
      <c r="DCS569" s="154"/>
      <c r="DCT569" s="154"/>
      <c r="DCU569" s="154"/>
      <c r="DCV569" s="154"/>
      <c r="DCW569" s="154"/>
      <c r="DCX569" s="154"/>
      <c r="DCY569" s="154"/>
      <c r="DCZ569" s="154"/>
      <c r="DDA569" s="154"/>
      <c r="DDB569" s="154"/>
      <c r="DDC569" s="154"/>
      <c r="DDD569" s="154"/>
      <c r="DDE569" s="154"/>
      <c r="DDF569" s="154"/>
      <c r="DDG569" s="154"/>
      <c r="DDH569" s="154"/>
      <c r="DDI569" s="154"/>
      <c r="DDJ569" s="154"/>
      <c r="DDK569" s="154"/>
      <c r="DDL569" s="154"/>
      <c r="DDM569" s="154"/>
      <c r="DDN569" s="154"/>
      <c r="DDO569" s="154"/>
      <c r="DDP569" s="154"/>
      <c r="DDQ569" s="154"/>
      <c r="DDR569" s="154"/>
      <c r="DDS569" s="154"/>
      <c r="DDT569" s="154"/>
      <c r="DDU569" s="154"/>
      <c r="DDV569" s="154"/>
      <c r="DDW569" s="154"/>
      <c r="DDX569" s="154"/>
      <c r="DDY569" s="154"/>
      <c r="DDZ569" s="154"/>
      <c r="DEA569" s="154"/>
      <c r="DEB569" s="154"/>
      <c r="DEC569" s="154"/>
      <c r="DED569" s="154"/>
      <c r="DEE569" s="154"/>
      <c r="DEF569" s="154"/>
      <c r="DEG569" s="154"/>
      <c r="DEH569" s="154"/>
      <c r="DEI569" s="154"/>
      <c r="DEJ569" s="154"/>
      <c r="DEK569" s="154"/>
      <c r="DEL569" s="154"/>
      <c r="DEM569" s="154"/>
      <c r="DEN569" s="154"/>
      <c r="DEO569" s="154"/>
      <c r="DEP569" s="154"/>
      <c r="DEQ569" s="154"/>
      <c r="DER569" s="154"/>
      <c r="DES569" s="154"/>
      <c r="DET569" s="154"/>
      <c r="DEU569" s="154"/>
      <c r="DEV569" s="154"/>
      <c r="DEW569" s="154"/>
      <c r="DEX569" s="154"/>
      <c r="DEY569" s="154"/>
      <c r="DEZ569" s="154"/>
      <c r="DFA569" s="154"/>
      <c r="DFB569" s="154"/>
      <c r="DFC569" s="154"/>
      <c r="DFD569" s="154"/>
      <c r="DFE569" s="154"/>
      <c r="DFF569" s="154"/>
      <c r="DFG569" s="154"/>
      <c r="DFH569" s="154"/>
      <c r="DFI569" s="154"/>
      <c r="DFJ569" s="154"/>
      <c r="DFK569" s="154"/>
      <c r="DFL569" s="154"/>
      <c r="DFM569" s="154"/>
      <c r="DFN569" s="154"/>
      <c r="DFO569" s="154"/>
      <c r="DFP569" s="154"/>
      <c r="DFQ569" s="154"/>
      <c r="DFR569" s="154"/>
      <c r="DFS569" s="154"/>
      <c r="DFT569" s="154"/>
      <c r="DFU569" s="154"/>
      <c r="DFV569" s="154"/>
      <c r="DFW569" s="154"/>
      <c r="DFX569" s="154"/>
      <c r="DFY569" s="154"/>
      <c r="DFZ569" s="154"/>
      <c r="DGA569" s="154"/>
      <c r="DGB569" s="154"/>
      <c r="DGC569" s="154"/>
      <c r="DGD569" s="154"/>
      <c r="DGE569" s="154"/>
      <c r="DGF569" s="154"/>
      <c r="DGG569" s="154"/>
      <c r="DGH569" s="154"/>
      <c r="DGI569" s="154"/>
      <c r="DGJ569" s="154"/>
      <c r="DGK569" s="154"/>
      <c r="DGL569" s="154"/>
      <c r="DGM569" s="154"/>
      <c r="DGN569" s="154"/>
      <c r="DGO569" s="154"/>
      <c r="DGP569" s="154"/>
      <c r="DGQ569" s="154"/>
      <c r="DGR569" s="154"/>
      <c r="DGS569" s="154"/>
      <c r="DGT569" s="154"/>
      <c r="DGU569" s="154"/>
      <c r="DGV569" s="154"/>
      <c r="DGW569" s="154"/>
      <c r="DGX569" s="154"/>
      <c r="DGY569" s="154"/>
      <c r="DGZ569" s="154"/>
      <c r="DHA569" s="154"/>
      <c r="DHB569" s="154"/>
      <c r="DHC569" s="154"/>
      <c r="DHD569" s="154"/>
      <c r="DHE569" s="154"/>
      <c r="DHF569" s="154"/>
      <c r="DHG569" s="154"/>
      <c r="DHH569" s="154"/>
      <c r="DHI569" s="154"/>
      <c r="DHJ569" s="154"/>
      <c r="DHK569" s="154"/>
      <c r="DHL569" s="154"/>
      <c r="DHM569" s="154"/>
      <c r="DHN569" s="154"/>
      <c r="DHO569" s="154"/>
      <c r="DHP569" s="154"/>
      <c r="DHQ569" s="154"/>
      <c r="DHR569" s="154"/>
      <c r="DHS569" s="154"/>
      <c r="DHT569" s="154"/>
      <c r="DHU569" s="154"/>
      <c r="DHV569" s="154"/>
      <c r="DHW569" s="154"/>
      <c r="DHX569" s="154"/>
      <c r="DHY569" s="154"/>
      <c r="DHZ569" s="154"/>
      <c r="DIA569" s="154"/>
      <c r="DIB569" s="154"/>
      <c r="DIC569" s="154"/>
      <c r="DID569" s="154"/>
      <c r="DIE569" s="154"/>
      <c r="DIF569" s="154"/>
      <c r="DIG569" s="154"/>
      <c r="DIH569" s="154"/>
      <c r="DII569" s="154"/>
      <c r="DIJ569" s="154"/>
      <c r="DIK569" s="154"/>
      <c r="DIL569" s="154"/>
      <c r="DIM569" s="154"/>
      <c r="DIN569" s="154"/>
      <c r="DIO569" s="154"/>
      <c r="DIP569" s="154"/>
      <c r="DIQ569" s="154"/>
      <c r="DIR569" s="154"/>
      <c r="DIS569" s="154"/>
      <c r="DIT569" s="154"/>
      <c r="DIU569" s="154"/>
      <c r="DIV569" s="154"/>
      <c r="DIW569" s="154"/>
      <c r="DIX569" s="154"/>
      <c r="DIY569" s="154"/>
      <c r="DIZ569" s="154"/>
      <c r="DJA569" s="154"/>
      <c r="DJB569" s="154"/>
      <c r="DJC569" s="154"/>
      <c r="DJD569" s="154"/>
      <c r="DJE569" s="154"/>
      <c r="DJF569" s="154"/>
      <c r="DJG569" s="154"/>
      <c r="DJH569" s="154"/>
      <c r="DJI569" s="154"/>
      <c r="DJJ569" s="154"/>
      <c r="DJK569" s="154"/>
      <c r="DJL569" s="154"/>
      <c r="DJM569" s="154"/>
      <c r="DJN569" s="154"/>
      <c r="DJO569" s="154"/>
      <c r="DJP569" s="154"/>
      <c r="DJQ569" s="154"/>
      <c r="DJR569" s="154"/>
      <c r="DJS569" s="154"/>
      <c r="DJT569" s="154"/>
      <c r="DJU569" s="154"/>
      <c r="DJV569" s="154"/>
      <c r="DJW569" s="154"/>
      <c r="DJX569" s="154"/>
      <c r="DJY569" s="154"/>
      <c r="DJZ569" s="154"/>
      <c r="DKA569" s="154"/>
      <c r="DKB569" s="154"/>
      <c r="DKC569" s="154"/>
      <c r="DKD569" s="154"/>
      <c r="DKE569" s="154"/>
      <c r="DKF569" s="154"/>
      <c r="DKG569" s="154"/>
      <c r="DKH569" s="154"/>
      <c r="DKI569" s="154"/>
      <c r="DKJ569" s="154"/>
      <c r="DKK569" s="154"/>
      <c r="DKL569" s="154"/>
      <c r="DKM569" s="154"/>
      <c r="DKN569" s="154"/>
      <c r="DKO569" s="154"/>
      <c r="DKP569" s="154"/>
      <c r="DKQ569" s="154"/>
      <c r="DKR569" s="154"/>
      <c r="DKS569" s="154"/>
      <c r="DKT569" s="154"/>
      <c r="DKU569" s="154"/>
      <c r="DKV569" s="154"/>
      <c r="DKW569" s="154"/>
      <c r="DKX569" s="154"/>
      <c r="DKY569" s="154"/>
      <c r="DKZ569" s="154"/>
      <c r="DLA569" s="154"/>
      <c r="DLB569" s="154"/>
      <c r="DLC569" s="154"/>
      <c r="DLD569" s="154"/>
      <c r="DLE569" s="154"/>
      <c r="DLF569" s="154"/>
      <c r="DLG569" s="154"/>
      <c r="DLH569" s="154"/>
      <c r="DLI569" s="154"/>
      <c r="DLJ569" s="154"/>
      <c r="DLK569" s="154"/>
      <c r="DLL569" s="154"/>
      <c r="DLM569" s="154"/>
      <c r="DLN569" s="154"/>
      <c r="DLO569" s="154"/>
      <c r="DLP569" s="154"/>
      <c r="DLQ569" s="154"/>
      <c r="DLR569" s="154"/>
      <c r="DLS569" s="154"/>
      <c r="DLT569" s="154"/>
      <c r="DLU569" s="154"/>
      <c r="DLV569" s="154"/>
      <c r="DLW569" s="154"/>
      <c r="DLX569" s="154"/>
      <c r="DLY569" s="154"/>
      <c r="DLZ569" s="154"/>
      <c r="DMA569" s="154"/>
      <c r="DMB569" s="154"/>
      <c r="DMC569" s="154"/>
      <c r="DMD569" s="154"/>
      <c r="DME569" s="154"/>
      <c r="DMF569" s="154"/>
      <c r="DMG569" s="154"/>
      <c r="DMH569" s="154"/>
      <c r="DMI569" s="154"/>
      <c r="DMJ569" s="154"/>
      <c r="DMK569" s="154"/>
      <c r="DML569" s="154"/>
      <c r="DMM569" s="154"/>
      <c r="DMN569" s="154"/>
      <c r="DMO569" s="154"/>
      <c r="DMP569" s="154"/>
      <c r="DMQ569" s="154"/>
      <c r="DMR569" s="154"/>
      <c r="DMS569" s="154"/>
      <c r="DMT569" s="154"/>
      <c r="DMU569" s="154"/>
      <c r="DMV569" s="154"/>
      <c r="DMW569" s="154"/>
      <c r="DMX569" s="154"/>
      <c r="DMY569" s="154"/>
      <c r="DMZ569" s="154"/>
      <c r="DNA569" s="154"/>
      <c r="DNB569" s="154"/>
      <c r="DNC569" s="154"/>
      <c r="DND569" s="154"/>
      <c r="DNE569" s="154"/>
      <c r="DNF569" s="154"/>
      <c r="DNG569" s="154"/>
      <c r="DNH569" s="154"/>
      <c r="DNI569" s="154"/>
      <c r="DNJ569" s="154"/>
      <c r="DNK569" s="154"/>
      <c r="DNL569" s="154"/>
      <c r="DNM569" s="154"/>
      <c r="DNN569" s="154"/>
      <c r="DNO569" s="154"/>
      <c r="DNP569" s="154"/>
      <c r="DNQ569" s="154"/>
      <c r="DNR569" s="154"/>
      <c r="DNS569" s="154"/>
      <c r="DNT569" s="154"/>
      <c r="DNU569" s="154"/>
      <c r="DNV569" s="154"/>
      <c r="DNW569" s="154"/>
      <c r="DNX569" s="154"/>
      <c r="DNY569" s="154"/>
      <c r="DNZ569" s="154"/>
      <c r="DOA569" s="154"/>
      <c r="DOB569" s="154"/>
      <c r="DOC569" s="154"/>
      <c r="DOD569" s="154"/>
      <c r="DOE569" s="154"/>
      <c r="DOF569" s="154"/>
      <c r="DOG569" s="154"/>
      <c r="DOH569" s="154"/>
      <c r="DOI569" s="154"/>
      <c r="DOJ569" s="154"/>
      <c r="DOK569" s="154"/>
      <c r="DOL569" s="154"/>
      <c r="DOM569" s="154"/>
      <c r="DON569" s="154"/>
      <c r="DOO569" s="154"/>
      <c r="DOP569" s="154"/>
      <c r="DOQ569" s="154"/>
      <c r="DOR569" s="154"/>
      <c r="DOS569" s="154"/>
      <c r="DOT569" s="154"/>
      <c r="DOU569" s="154"/>
      <c r="DOV569" s="154"/>
      <c r="DOW569" s="154"/>
      <c r="DOX569" s="154"/>
      <c r="DOY569" s="154"/>
      <c r="DOZ569" s="154"/>
      <c r="DPA569" s="154"/>
      <c r="DPB569" s="154"/>
      <c r="DPC569" s="154"/>
      <c r="DPD569" s="154"/>
      <c r="DPE569" s="154"/>
      <c r="DPF569" s="154"/>
      <c r="DPG569" s="154"/>
      <c r="DPH569" s="154"/>
      <c r="DPI569" s="154"/>
      <c r="DPJ569" s="154"/>
      <c r="DPK569" s="154"/>
      <c r="DPL569" s="154"/>
      <c r="DPM569" s="154"/>
      <c r="DPN569" s="154"/>
      <c r="DPO569" s="154"/>
      <c r="DPP569" s="154"/>
      <c r="DPQ569" s="154"/>
      <c r="DPR569" s="154"/>
      <c r="DPS569" s="154"/>
      <c r="DPT569" s="154"/>
      <c r="DPU569" s="154"/>
      <c r="DPV569" s="154"/>
      <c r="DPW569" s="154"/>
      <c r="DPX569" s="154"/>
      <c r="DPY569" s="154"/>
      <c r="DPZ569" s="154"/>
      <c r="DQA569" s="154"/>
      <c r="DQB569" s="154"/>
      <c r="DQC569" s="154"/>
      <c r="DQD569" s="154"/>
      <c r="DQE569" s="154"/>
      <c r="DQF569" s="154"/>
      <c r="DQG569" s="154"/>
      <c r="DQH569" s="154"/>
      <c r="DQI569" s="154"/>
      <c r="DQJ569" s="154"/>
      <c r="DQK569" s="154"/>
      <c r="DQL569" s="154"/>
      <c r="DQM569" s="154"/>
      <c r="DQN569" s="154"/>
      <c r="DQO569" s="154"/>
      <c r="DQP569" s="154"/>
      <c r="DQQ569" s="154"/>
      <c r="DQR569" s="154"/>
      <c r="DQS569" s="154"/>
      <c r="DQT569" s="154"/>
      <c r="DQU569" s="154"/>
      <c r="DQV569" s="154"/>
      <c r="DQW569" s="154"/>
      <c r="DQX569" s="154"/>
      <c r="DQY569" s="154"/>
      <c r="DQZ569" s="154"/>
      <c r="DRA569" s="154"/>
      <c r="DRB569" s="154"/>
      <c r="DRC569" s="154"/>
      <c r="DRD569" s="154"/>
      <c r="DRE569" s="154"/>
      <c r="DRF569" s="154"/>
      <c r="DRG569" s="154"/>
      <c r="DRH569" s="154"/>
      <c r="DRI569" s="154"/>
      <c r="DRJ569" s="154"/>
      <c r="DRK569" s="154"/>
      <c r="DRL569" s="154"/>
      <c r="DRM569" s="154"/>
      <c r="DRN569" s="154"/>
      <c r="DRO569" s="154"/>
      <c r="DRP569" s="154"/>
      <c r="DRQ569" s="154"/>
      <c r="DRR569" s="154"/>
      <c r="DRS569" s="154"/>
      <c r="DRT569" s="154"/>
      <c r="DRU569" s="154"/>
      <c r="DRV569" s="154"/>
      <c r="DRW569" s="154"/>
      <c r="DRX569" s="154"/>
      <c r="DRY569" s="154"/>
      <c r="DRZ569" s="154"/>
      <c r="DSA569" s="154"/>
      <c r="DSB569" s="154"/>
      <c r="DSC569" s="154"/>
      <c r="DSD569" s="154"/>
      <c r="DSE569" s="154"/>
      <c r="DSF569" s="154"/>
      <c r="DSG569" s="154"/>
      <c r="DSH569" s="154"/>
      <c r="DSI569" s="154"/>
      <c r="DSJ569" s="154"/>
      <c r="DSK569" s="154"/>
      <c r="DSL569" s="154"/>
      <c r="DSM569" s="154"/>
      <c r="DSN569" s="154"/>
      <c r="DSO569" s="154"/>
      <c r="DSP569" s="154"/>
      <c r="DSQ569" s="154"/>
      <c r="DSR569" s="154"/>
      <c r="DSS569" s="154"/>
      <c r="DST569" s="154"/>
      <c r="DSU569" s="154"/>
      <c r="DSV569" s="154"/>
      <c r="DSW569" s="154"/>
      <c r="DSX569" s="154"/>
      <c r="DSY569" s="154"/>
      <c r="DSZ569" s="154"/>
      <c r="DTA569" s="154"/>
      <c r="DTB569" s="154"/>
      <c r="DTC569" s="154"/>
      <c r="DTD569" s="154"/>
      <c r="DTE569" s="154"/>
      <c r="DTF569" s="154"/>
      <c r="DTG569" s="154"/>
      <c r="DTH569" s="154"/>
      <c r="DTI569" s="154"/>
      <c r="DTJ569" s="154"/>
      <c r="DTK569" s="154"/>
      <c r="DTL569" s="154"/>
      <c r="DTM569" s="154"/>
      <c r="DTN569" s="154"/>
      <c r="DTO569" s="154"/>
      <c r="DTP569" s="154"/>
      <c r="DTQ569" s="154"/>
      <c r="DTR569" s="154"/>
      <c r="DTS569" s="154"/>
      <c r="DTT569" s="154"/>
      <c r="DTU569" s="154"/>
      <c r="DTV569" s="154"/>
      <c r="DTW569" s="154"/>
      <c r="DTX569" s="154"/>
      <c r="DTY569" s="154"/>
      <c r="DTZ569" s="154"/>
      <c r="DUA569" s="154"/>
      <c r="DUB569" s="154"/>
      <c r="DUC569" s="154"/>
      <c r="DUD569" s="154"/>
      <c r="DUE569" s="154"/>
      <c r="DUF569" s="154"/>
      <c r="DUG569" s="154"/>
      <c r="DUH569" s="154"/>
      <c r="DUI569" s="154"/>
      <c r="DUJ569" s="154"/>
      <c r="DUK569" s="154"/>
      <c r="DUL569" s="154"/>
      <c r="DUM569" s="154"/>
      <c r="DUN569" s="154"/>
      <c r="DUO569" s="154"/>
      <c r="DUP569" s="154"/>
      <c r="DUQ569" s="154"/>
      <c r="DUR569" s="154"/>
      <c r="DUS569" s="154"/>
      <c r="DUT569" s="154"/>
      <c r="DUU569" s="154"/>
      <c r="DUV569" s="154"/>
      <c r="DUW569" s="154"/>
      <c r="DUX569" s="154"/>
      <c r="DUY569" s="154"/>
      <c r="DUZ569" s="154"/>
      <c r="DVA569" s="154"/>
      <c r="DVB569" s="154"/>
      <c r="DVC569" s="154"/>
      <c r="DVD569" s="154"/>
      <c r="DVE569" s="154"/>
      <c r="DVF569" s="154"/>
      <c r="DVG569" s="154"/>
      <c r="DVH569" s="154"/>
      <c r="DVI569" s="154"/>
      <c r="DVJ569" s="154"/>
      <c r="DVK569" s="154"/>
      <c r="DVL569" s="154"/>
      <c r="DVM569" s="154"/>
      <c r="DVN569" s="154"/>
      <c r="DVO569" s="154"/>
      <c r="DVP569" s="154"/>
      <c r="DVQ569" s="154"/>
      <c r="DVR569" s="154"/>
      <c r="DVS569" s="154"/>
      <c r="DVT569" s="154"/>
      <c r="DVU569" s="154"/>
      <c r="DVV569" s="154"/>
      <c r="DVW569" s="154"/>
      <c r="DVX569" s="154"/>
      <c r="DVY569" s="154"/>
      <c r="DVZ569" s="154"/>
      <c r="DWA569" s="154"/>
      <c r="DWB569" s="154"/>
      <c r="DWC569" s="154"/>
      <c r="DWD569" s="154"/>
      <c r="DWE569" s="154"/>
      <c r="DWF569" s="154"/>
      <c r="DWG569" s="154"/>
      <c r="DWH569" s="154"/>
      <c r="DWI569" s="154"/>
      <c r="DWJ569" s="154"/>
      <c r="DWK569" s="154"/>
      <c r="DWL569" s="154"/>
      <c r="DWM569" s="154"/>
      <c r="DWN569" s="154"/>
      <c r="DWO569" s="154"/>
      <c r="DWP569" s="154"/>
      <c r="DWQ569" s="154"/>
      <c r="DWR569" s="154"/>
      <c r="DWS569" s="154"/>
      <c r="DWT569" s="154"/>
      <c r="DWU569" s="154"/>
      <c r="DWV569" s="154"/>
      <c r="DWW569" s="154"/>
      <c r="DWX569" s="154"/>
      <c r="DWY569" s="154"/>
      <c r="DWZ569" s="154"/>
      <c r="DXA569" s="154"/>
      <c r="DXB569" s="154"/>
      <c r="DXC569" s="154"/>
      <c r="DXD569" s="154"/>
      <c r="DXE569" s="154"/>
      <c r="DXF569" s="154"/>
      <c r="DXG569" s="154"/>
      <c r="DXH569" s="154"/>
      <c r="DXI569" s="154"/>
      <c r="DXJ569" s="154"/>
      <c r="DXK569" s="154"/>
      <c r="DXL569" s="154"/>
      <c r="DXM569" s="154"/>
      <c r="DXN569" s="154"/>
      <c r="DXO569" s="154"/>
      <c r="DXP569" s="154"/>
      <c r="DXQ569" s="154"/>
      <c r="DXR569" s="154"/>
      <c r="DXS569" s="154"/>
      <c r="DXT569" s="154"/>
      <c r="DXU569" s="154"/>
      <c r="DXV569" s="154"/>
      <c r="DXW569" s="154"/>
      <c r="DXX569" s="154"/>
      <c r="DXY569" s="154"/>
      <c r="DXZ569" s="154"/>
      <c r="DYA569" s="154"/>
      <c r="DYB569" s="154"/>
      <c r="DYC569" s="154"/>
      <c r="DYD569" s="154"/>
      <c r="DYE569" s="154"/>
      <c r="DYF569" s="154"/>
      <c r="DYG569" s="154"/>
      <c r="DYH569" s="154"/>
      <c r="DYI569" s="154"/>
      <c r="DYJ569" s="154"/>
      <c r="DYK569" s="154"/>
      <c r="DYL569" s="154"/>
      <c r="DYM569" s="154"/>
      <c r="DYN569" s="154"/>
      <c r="DYO569" s="154"/>
      <c r="DYP569" s="154"/>
      <c r="DYQ569" s="154"/>
      <c r="DYR569" s="154"/>
      <c r="DYS569" s="154"/>
      <c r="DYT569" s="154"/>
      <c r="DYU569" s="154"/>
      <c r="DYV569" s="154"/>
      <c r="DYW569" s="154"/>
      <c r="DYX569" s="154"/>
      <c r="DYY569" s="154"/>
      <c r="DYZ569" s="154"/>
      <c r="DZA569" s="154"/>
      <c r="DZB569" s="154"/>
      <c r="DZC569" s="154"/>
      <c r="DZD569" s="154"/>
      <c r="DZE569" s="154"/>
      <c r="DZF569" s="154"/>
      <c r="DZG569" s="154"/>
      <c r="DZH569" s="154"/>
      <c r="DZI569" s="154"/>
      <c r="DZJ569" s="154"/>
      <c r="DZK569" s="154"/>
      <c r="DZL569" s="154"/>
      <c r="DZM569" s="154"/>
      <c r="DZN569" s="154"/>
      <c r="DZO569" s="154"/>
      <c r="DZP569" s="154"/>
      <c r="DZQ569" s="154"/>
      <c r="DZR569" s="154"/>
      <c r="DZS569" s="154"/>
      <c r="DZT569" s="154"/>
      <c r="DZU569" s="154"/>
      <c r="DZV569" s="154"/>
      <c r="DZW569" s="154"/>
      <c r="DZX569" s="154"/>
      <c r="DZY569" s="154"/>
      <c r="DZZ569" s="154"/>
      <c r="EAA569" s="154"/>
      <c r="EAB569" s="154"/>
      <c r="EAC569" s="154"/>
      <c r="EAD569" s="154"/>
      <c r="EAE569" s="154"/>
      <c r="EAF569" s="154"/>
      <c r="EAG569" s="154"/>
      <c r="EAH569" s="154"/>
      <c r="EAI569" s="154"/>
      <c r="EAJ569" s="154"/>
      <c r="EAK569" s="154"/>
      <c r="EAL569" s="154"/>
      <c r="EAM569" s="154"/>
      <c r="EAN569" s="154"/>
      <c r="EAO569" s="154"/>
      <c r="EAP569" s="154"/>
      <c r="EAQ569" s="154"/>
      <c r="EAR569" s="154"/>
      <c r="EAS569" s="154"/>
      <c r="EAT569" s="154"/>
      <c r="EAU569" s="154"/>
      <c r="EAV569" s="154"/>
      <c r="EAW569" s="154"/>
      <c r="EAX569" s="154"/>
      <c r="EAY569" s="154"/>
      <c r="EAZ569" s="154"/>
      <c r="EBA569" s="154"/>
      <c r="EBB569" s="154"/>
      <c r="EBC569" s="154"/>
      <c r="EBD569" s="154"/>
      <c r="EBE569" s="154"/>
      <c r="EBF569" s="154"/>
      <c r="EBG569" s="154"/>
      <c r="EBH569" s="154"/>
      <c r="EBI569" s="154"/>
      <c r="EBJ569" s="154"/>
      <c r="EBK569" s="154"/>
      <c r="EBL569" s="154"/>
      <c r="EBM569" s="154"/>
      <c r="EBN569" s="154"/>
      <c r="EBO569" s="154"/>
      <c r="EBP569" s="154"/>
      <c r="EBQ569" s="154"/>
      <c r="EBR569" s="154"/>
      <c r="EBS569" s="154"/>
      <c r="EBT569" s="154"/>
      <c r="EBU569" s="154"/>
      <c r="EBV569" s="154"/>
      <c r="EBW569" s="154"/>
      <c r="EBX569" s="154"/>
      <c r="EBY569" s="154"/>
      <c r="EBZ569" s="154"/>
      <c r="ECA569" s="154"/>
      <c r="ECB569" s="154"/>
      <c r="ECC569" s="154"/>
      <c r="ECD569" s="154"/>
      <c r="ECE569" s="154"/>
      <c r="ECF569" s="154"/>
      <c r="ECG569" s="154"/>
      <c r="ECH569" s="154"/>
      <c r="ECI569" s="154"/>
      <c r="ECJ569" s="154"/>
      <c r="ECK569" s="154"/>
      <c r="ECL569" s="154"/>
      <c r="ECM569" s="154"/>
      <c r="ECN569" s="154"/>
      <c r="ECO569" s="154"/>
      <c r="ECP569" s="154"/>
      <c r="ECQ569" s="154"/>
      <c r="ECR569" s="154"/>
      <c r="ECS569" s="154"/>
      <c r="ECT569" s="154"/>
      <c r="ECU569" s="154"/>
      <c r="ECV569" s="154"/>
      <c r="ECW569" s="154"/>
      <c r="ECX569" s="154"/>
      <c r="ECY569" s="154"/>
      <c r="ECZ569" s="154"/>
      <c r="EDA569" s="154"/>
      <c r="EDB569" s="154"/>
      <c r="EDC569" s="154"/>
      <c r="EDD569" s="154"/>
      <c r="EDE569" s="154"/>
      <c r="EDF569" s="154"/>
      <c r="EDG569" s="154"/>
      <c r="EDH569" s="154"/>
      <c r="EDI569" s="154"/>
      <c r="EDJ569" s="154"/>
      <c r="EDK569" s="154"/>
      <c r="EDL569" s="154"/>
      <c r="EDM569" s="154"/>
      <c r="EDN569" s="154"/>
      <c r="EDO569" s="154"/>
      <c r="EDP569" s="154"/>
      <c r="EDQ569" s="154"/>
      <c r="EDR569" s="154"/>
      <c r="EDS569" s="154"/>
      <c r="EDT569" s="154"/>
      <c r="EDU569" s="154"/>
      <c r="EDV569" s="154"/>
      <c r="EDW569" s="154"/>
      <c r="EDX569" s="154"/>
      <c r="EDY569" s="154"/>
      <c r="EDZ569" s="154"/>
      <c r="EEA569" s="154"/>
      <c r="EEB569" s="154"/>
      <c r="EEC569" s="154"/>
      <c r="EED569" s="154"/>
      <c r="EEE569" s="154"/>
      <c r="EEF569" s="154"/>
      <c r="EEG569" s="154"/>
      <c r="EEH569" s="154"/>
      <c r="EEI569" s="154"/>
      <c r="EEJ569" s="154"/>
      <c r="EEK569" s="154"/>
      <c r="EEL569" s="154"/>
      <c r="EEM569" s="154"/>
      <c r="EEN569" s="154"/>
      <c r="EEO569" s="154"/>
      <c r="EEP569" s="154"/>
      <c r="EEQ569" s="154"/>
      <c r="EER569" s="154"/>
      <c r="EES569" s="154"/>
      <c r="EET569" s="154"/>
      <c r="EEU569" s="154"/>
      <c r="EEV569" s="154"/>
      <c r="EEW569" s="154"/>
      <c r="EEX569" s="154"/>
      <c r="EEY569" s="154"/>
      <c r="EEZ569" s="154"/>
      <c r="EFA569" s="154"/>
      <c r="EFB569" s="154"/>
      <c r="EFC569" s="154"/>
      <c r="EFD569" s="154"/>
      <c r="EFE569" s="154"/>
      <c r="EFF569" s="154"/>
      <c r="EFG569" s="154"/>
      <c r="EFH569" s="154"/>
      <c r="EFI569" s="154"/>
      <c r="EFJ569" s="154"/>
      <c r="EFK569" s="154"/>
      <c r="EFL569" s="154"/>
      <c r="EFM569" s="154"/>
      <c r="EFN569" s="154"/>
      <c r="EFO569" s="154"/>
      <c r="EFP569" s="154"/>
      <c r="EFQ569" s="154"/>
      <c r="EFR569" s="154"/>
      <c r="EFS569" s="154"/>
      <c r="EFT569" s="154"/>
      <c r="EFU569" s="154"/>
      <c r="EFV569" s="154"/>
      <c r="EFW569" s="154"/>
      <c r="EFX569" s="154"/>
      <c r="EFY569" s="154"/>
      <c r="EFZ569" s="154"/>
      <c r="EGA569" s="154"/>
      <c r="EGB569" s="154"/>
      <c r="EGC569" s="154"/>
      <c r="EGD569" s="154"/>
      <c r="EGE569" s="154"/>
      <c r="EGF569" s="154"/>
      <c r="EGG569" s="154"/>
      <c r="EGH569" s="154"/>
      <c r="EGI569" s="154"/>
      <c r="EGJ569" s="154"/>
      <c r="EGK569" s="154"/>
      <c r="EGL569" s="154"/>
      <c r="EGM569" s="154"/>
      <c r="EGN569" s="154"/>
      <c r="EGO569" s="154"/>
      <c r="EGP569" s="154"/>
      <c r="EGQ569" s="154"/>
      <c r="EGR569" s="154"/>
      <c r="EGS569" s="154"/>
      <c r="EGT569" s="154"/>
      <c r="EGU569" s="154"/>
      <c r="EGV569" s="154"/>
      <c r="EGW569" s="154"/>
      <c r="EGX569" s="154"/>
      <c r="EGY569" s="154"/>
      <c r="EGZ569" s="154"/>
      <c r="EHA569" s="154"/>
      <c r="EHB569" s="154"/>
      <c r="EHC569" s="154"/>
      <c r="EHD569" s="154"/>
      <c r="EHE569" s="154"/>
      <c r="EHF569" s="154"/>
      <c r="EHG569" s="154"/>
      <c r="EHH569" s="154"/>
      <c r="EHI569" s="154"/>
      <c r="EHJ569" s="154"/>
      <c r="EHK569" s="154"/>
      <c r="EHL569" s="154"/>
      <c r="EHM569" s="154"/>
      <c r="EHN569" s="154"/>
      <c r="EHO569" s="154"/>
      <c r="EHP569" s="154"/>
      <c r="EHQ569" s="154"/>
      <c r="EHR569" s="154"/>
      <c r="EHS569" s="154"/>
      <c r="EHT569" s="154"/>
      <c r="EHU569" s="154"/>
      <c r="EHV569" s="154"/>
      <c r="EHW569" s="154"/>
      <c r="EHX569" s="154"/>
      <c r="EHY569" s="154"/>
      <c r="EHZ569" s="154"/>
      <c r="EIA569" s="154"/>
      <c r="EIB569" s="154"/>
      <c r="EIC569" s="154"/>
      <c r="EID569" s="154"/>
      <c r="EIE569" s="154"/>
      <c r="EIF569" s="154"/>
      <c r="EIG569" s="154"/>
      <c r="EIH569" s="154"/>
      <c r="EII569" s="154"/>
      <c r="EIJ569" s="154"/>
      <c r="EIK569" s="154"/>
      <c r="EIL569" s="154"/>
      <c r="EIM569" s="154"/>
      <c r="EIN569" s="154"/>
      <c r="EIO569" s="154"/>
      <c r="EIP569" s="154"/>
      <c r="EIQ569" s="154"/>
      <c r="EIR569" s="154"/>
      <c r="EIS569" s="154"/>
      <c r="EIT569" s="154"/>
      <c r="EIU569" s="154"/>
      <c r="EIV569" s="154"/>
      <c r="EIW569" s="154"/>
      <c r="EIX569" s="154"/>
      <c r="EIY569" s="154"/>
      <c r="EIZ569" s="154"/>
      <c r="EJA569" s="154"/>
      <c r="EJB569" s="154"/>
      <c r="EJC569" s="154"/>
      <c r="EJD569" s="154"/>
      <c r="EJE569" s="154"/>
      <c r="EJF569" s="154"/>
      <c r="EJG569" s="154"/>
      <c r="EJH569" s="154"/>
      <c r="EJI569" s="154"/>
      <c r="EJJ569" s="154"/>
      <c r="EJK569" s="154"/>
      <c r="EJL569" s="154"/>
      <c r="EJM569" s="154"/>
      <c r="EJN569" s="154"/>
      <c r="EJO569" s="154"/>
      <c r="EJP569" s="154"/>
      <c r="EJQ569" s="154"/>
      <c r="EJR569" s="154"/>
      <c r="EJS569" s="154"/>
      <c r="EJT569" s="154"/>
      <c r="EJU569" s="154"/>
      <c r="EJV569" s="154"/>
      <c r="EJW569" s="154"/>
      <c r="EJX569" s="154"/>
      <c r="EJY569" s="154"/>
      <c r="EJZ569" s="154"/>
      <c r="EKA569" s="154"/>
      <c r="EKB569" s="154"/>
      <c r="EKC569" s="154"/>
      <c r="EKD569" s="154"/>
      <c r="EKE569" s="154"/>
      <c r="EKF569" s="154"/>
      <c r="EKG569" s="154"/>
      <c r="EKH569" s="154"/>
      <c r="EKI569" s="154"/>
      <c r="EKJ569" s="154"/>
      <c r="EKK569" s="154"/>
      <c r="EKL569" s="154"/>
      <c r="EKM569" s="154"/>
      <c r="EKN569" s="154"/>
      <c r="EKO569" s="154"/>
      <c r="EKP569" s="154"/>
      <c r="EKQ569" s="154"/>
      <c r="EKR569" s="154"/>
      <c r="EKS569" s="154"/>
      <c r="EKT569" s="154"/>
      <c r="EKU569" s="154"/>
      <c r="EKV569" s="154"/>
      <c r="EKW569" s="154"/>
      <c r="EKX569" s="154"/>
      <c r="EKY569" s="154"/>
      <c r="EKZ569" s="154"/>
      <c r="ELA569" s="154"/>
      <c r="ELB569" s="154"/>
      <c r="ELC569" s="154"/>
      <c r="ELD569" s="154"/>
      <c r="ELE569" s="154"/>
      <c r="ELF569" s="154"/>
      <c r="ELG569" s="154"/>
      <c r="ELH569" s="154"/>
      <c r="ELI569" s="154"/>
      <c r="ELJ569" s="154"/>
      <c r="ELK569" s="154"/>
      <c r="ELL569" s="154"/>
      <c r="ELM569" s="154"/>
      <c r="ELN569" s="154"/>
      <c r="ELO569" s="154"/>
      <c r="ELP569" s="154"/>
      <c r="ELQ569" s="154"/>
      <c r="ELR569" s="154"/>
      <c r="ELS569" s="154"/>
      <c r="ELT569" s="154"/>
      <c r="ELU569" s="154"/>
      <c r="ELV569" s="154"/>
      <c r="ELW569" s="154"/>
      <c r="ELX569" s="154"/>
      <c r="ELY569" s="154"/>
      <c r="ELZ569" s="154"/>
      <c r="EMA569" s="154"/>
      <c r="EMB569" s="154"/>
      <c r="EMC569" s="154"/>
      <c r="EMD569" s="154"/>
      <c r="EME569" s="154"/>
      <c r="EMF569" s="154"/>
      <c r="EMG569" s="154"/>
      <c r="EMH569" s="154"/>
      <c r="EMI569" s="154"/>
      <c r="EMJ569" s="154"/>
      <c r="EMK569" s="154"/>
      <c r="EML569" s="154"/>
      <c r="EMM569" s="154"/>
      <c r="EMN569" s="154"/>
      <c r="EMO569" s="154"/>
      <c r="EMP569" s="154"/>
      <c r="EMQ569" s="154"/>
      <c r="EMR569" s="154"/>
      <c r="EMS569" s="154"/>
      <c r="EMT569" s="154"/>
      <c r="EMU569" s="154"/>
      <c r="EMV569" s="154"/>
      <c r="EMW569" s="154"/>
      <c r="EMX569" s="154"/>
      <c r="EMY569" s="154"/>
      <c r="EMZ569" s="154"/>
      <c r="ENA569" s="154"/>
      <c r="ENB569" s="154"/>
      <c r="ENC569" s="154"/>
      <c r="END569" s="154"/>
      <c r="ENE569" s="154"/>
      <c r="ENF569" s="154"/>
      <c r="ENG569" s="154"/>
      <c r="ENH569" s="154"/>
      <c r="ENI569" s="154"/>
      <c r="ENJ569" s="154"/>
      <c r="ENK569" s="154"/>
      <c r="ENL569" s="154"/>
      <c r="ENM569" s="154"/>
      <c r="ENN569" s="154"/>
      <c r="ENO569" s="154"/>
      <c r="ENP569" s="154"/>
      <c r="ENQ569" s="154"/>
      <c r="ENR569" s="154"/>
      <c r="ENS569" s="154"/>
      <c r="ENT569" s="154"/>
      <c r="ENU569" s="154"/>
      <c r="ENV569" s="154"/>
      <c r="ENW569" s="154"/>
      <c r="ENX569" s="154"/>
      <c r="ENY569" s="154"/>
      <c r="ENZ569" s="154"/>
      <c r="EOA569" s="154"/>
      <c r="EOB569" s="154"/>
      <c r="EOC569" s="154"/>
      <c r="EOD569" s="154"/>
      <c r="EOE569" s="154"/>
      <c r="EOF569" s="154"/>
      <c r="EOG569" s="154"/>
      <c r="EOH569" s="154"/>
      <c r="EOI569" s="154"/>
      <c r="EOJ569" s="154"/>
      <c r="EOK569" s="154"/>
      <c r="EOL569" s="154"/>
      <c r="EOM569" s="154"/>
      <c r="EON569" s="154"/>
      <c r="EOO569" s="154"/>
      <c r="EOP569" s="154"/>
      <c r="EOQ569" s="154"/>
      <c r="EOR569" s="154"/>
      <c r="EOS569" s="154"/>
      <c r="EOT569" s="154"/>
      <c r="EOU569" s="154"/>
      <c r="EOV569" s="154"/>
      <c r="EOW569" s="154"/>
      <c r="EOX569" s="154"/>
      <c r="EOY569" s="154"/>
      <c r="EOZ569" s="154"/>
      <c r="EPA569" s="154"/>
      <c r="EPB569" s="154"/>
      <c r="EPC569" s="154"/>
      <c r="EPD569" s="154"/>
      <c r="EPE569" s="154"/>
      <c r="EPF569" s="154"/>
      <c r="EPG569" s="154"/>
      <c r="EPH569" s="154"/>
      <c r="EPI569" s="154"/>
      <c r="EPJ569" s="154"/>
      <c r="EPK569" s="154"/>
      <c r="EPL569" s="154"/>
      <c r="EPM569" s="154"/>
      <c r="EPN569" s="154"/>
      <c r="EPO569" s="154"/>
      <c r="EPP569" s="154"/>
      <c r="EPQ569" s="154"/>
      <c r="EPR569" s="154"/>
      <c r="EPS569" s="154"/>
      <c r="EPT569" s="154"/>
      <c r="EPU569" s="154"/>
      <c r="EPV569" s="154"/>
      <c r="EPW569" s="154"/>
      <c r="EPX569" s="154"/>
      <c r="EPY569" s="154"/>
      <c r="EPZ569" s="154"/>
      <c r="EQA569" s="154"/>
      <c r="EQB569" s="154"/>
      <c r="EQC569" s="154"/>
      <c r="EQD569" s="154"/>
      <c r="EQE569" s="154"/>
      <c r="EQF569" s="154"/>
      <c r="EQG569" s="154"/>
      <c r="EQH569" s="154"/>
      <c r="EQI569" s="154"/>
      <c r="EQJ569" s="154"/>
      <c r="EQK569" s="154"/>
      <c r="EQL569" s="154"/>
      <c r="EQM569" s="154"/>
      <c r="EQN569" s="154"/>
      <c r="EQO569" s="154"/>
      <c r="EQP569" s="154"/>
      <c r="EQQ569" s="154"/>
      <c r="EQR569" s="154"/>
      <c r="EQS569" s="154"/>
      <c r="EQT569" s="154"/>
      <c r="EQU569" s="154"/>
      <c r="EQV569" s="154"/>
      <c r="EQW569" s="154"/>
      <c r="EQX569" s="154"/>
      <c r="EQY569" s="154"/>
      <c r="EQZ569" s="154"/>
      <c r="ERA569" s="154"/>
      <c r="ERB569" s="154"/>
      <c r="ERC569" s="154"/>
      <c r="ERD569" s="154"/>
      <c r="ERE569" s="154"/>
      <c r="ERF569" s="154"/>
      <c r="ERG569" s="154"/>
      <c r="ERH569" s="154"/>
      <c r="ERI569" s="154"/>
      <c r="ERJ569" s="154"/>
      <c r="ERK569" s="154"/>
      <c r="ERL569" s="154"/>
      <c r="ERM569" s="154"/>
      <c r="ERN569" s="154"/>
      <c r="ERO569" s="154"/>
      <c r="ERP569" s="154"/>
      <c r="ERQ569" s="154"/>
      <c r="ERR569" s="154"/>
      <c r="ERS569" s="154"/>
      <c r="ERT569" s="154"/>
      <c r="ERU569" s="154"/>
      <c r="ERV569" s="154"/>
      <c r="ERW569" s="154"/>
      <c r="ERX569" s="154"/>
      <c r="ERY569" s="154"/>
      <c r="ERZ569" s="154"/>
      <c r="ESA569" s="154"/>
      <c r="ESB569" s="154"/>
      <c r="ESC569" s="154"/>
      <c r="ESD569" s="154"/>
      <c r="ESE569" s="154"/>
      <c r="ESF569" s="154"/>
      <c r="ESG569" s="154"/>
      <c r="ESH569" s="154"/>
      <c r="ESI569" s="154"/>
      <c r="ESJ569" s="154"/>
      <c r="ESK569" s="154"/>
      <c r="ESL569" s="154"/>
      <c r="ESM569" s="154"/>
      <c r="ESN569" s="154"/>
      <c r="ESO569" s="154"/>
      <c r="ESP569" s="154"/>
      <c r="ESQ569" s="154"/>
      <c r="ESR569" s="154"/>
      <c r="ESS569" s="154"/>
      <c r="EST569" s="154"/>
      <c r="ESU569" s="154"/>
      <c r="ESV569" s="154"/>
      <c r="ESW569" s="154"/>
      <c r="ESX569" s="154"/>
      <c r="ESY569" s="154"/>
      <c r="ESZ569" s="154"/>
      <c r="ETA569" s="154"/>
      <c r="ETB569" s="154"/>
      <c r="ETC569" s="154"/>
      <c r="ETD569" s="154"/>
      <c r="ETE569" s="154"/>
      <c r="ETF569" s="154"/>
      <c r="ETG569" s="154"/>
      <c r="ETH569" s="154"/>
      <c r="ETI569" s="154"/>
      <c r="ETJ569" s="154"/>
      <c r="ETK569" s="154"/>
      <c r="ETL569" s="154"/>
      <c r="ETM569" s="154"/>
      <c r="ETN569" s="154"/>
      <c r="ETO569" s="154"/>
      <c r="ETP569" s="154"/>
      <c r="ETQ569" s="154"/>
      <c r="ETR569" s="154"/>
      <c r="ETS569" s="154"/>
      <c r="ETT569" s="154"/>
      <c r="ETU569" s="154"/>
      <c r="ETV569" s="154"/>
      <c r="ETW569" s="154"/>
      <c r="ETX569" s="154"/>
      <c r="ETY569" s="154"/>
      <c r="ETZ569" s="154"/>
      <c r="EUA569" s="154"/>
      <c r="EUB569" s="154"/>
      <c r="EUC569" s="154"/>
      <c r="EUD569" s="154"/>
      <c r="EUE569" s="154"/>
      <c r="EUF569" s="154"/>
      <c r="EUG569" s="154"/>
      <c r="EUH569" s="154"/>
      <c r="EUI569" s="154"/>
      <c r="EUJ569" s="154"/>
      <c r="EUK569" s="154"/>
      <c r="EUL569" s="154"/>
      <c r="EUM569" s="154"/>
      <c r="EUN569" s="154"/>
      <c r="EUO569" s="154"/>
      <c r="EUP569" s="154"/>
      <c r="EUQ569" s="154"/>
      <c r="EUR569" s="154"/>
      <c r="EUS569" s="154"/>
      <c r="EUT569" s="154"/>
      <c r="EUU569" s="154"/>
      <c r="EUV569" s="154"/>
      <c r="EUW569" s="154"/>
      <c r="EUX569" s="154"/>
      <c r="EUY569" s="154"/>
      <c r="EUZ569" s="154"/>
      <c r="EVA569" s="154"/>
      <c r="EVB569" s="154"/>
      <c r="EVC569" s="154"/>
      <c r="EVD569" s="154"/>
      <c r="EVE569" s="154"/>
      <c r="EVF569" s="154"/>
      <c r="EVG569" s="154"/>
      <c r="EVH569" s="154"/>
      <c r="EVI569" s="154"/>
      <c r="EVJ569" s="154"/>
      <c r="EVK569" s="154"/>
      <c r="EVL569" s="154"/>
      <c r="EVM569" s="154"/>
      <c r="EVN569" s="154"/>
      <c r="EVO569" s="154"/>
      <c r="EVP569" s="154"/>
      <c r="EVQ569" s="154"/>
      <c r="EVR569" s="154"/>
      <c r="EVS569" s="154"/>
      <c r="EVT569" s="154"/>
      <c r="EVU569" s="154"/>
      <c r="EVV569" s="154"/>
      <c r="EVW569" s="154"/>
      <c r="EVX569" s="154"/>
      <c r="EVY569" s="154"/>
      <c r="EVZ569" s="154"/>
      <c r="EWA569" s="154"/>
      <c r="EWB569" s="154"/>
      <c r="EWC569" s="154"/>
      <c r="EWD569" s="154"/>
      <c r="EWE569" s="154"/>
      <c r="EWF569" s="154"/>
      <c r="EWG569" s="154"/>
      <c r="EWH569" s="154"/>
      <c r="EWI569" s="154"/>
      <c r="EWJ569" s="154"/>
      <c r="EWK569" s="154"/>
      <c r="EWL569" s="154"/>
      <c r="EWM569" s="154"/>
      <c r="EWN569" s="154"/>
      <c r="EWO569" s="154"/>
      <c r="EWP569" s="154"/>
      <c r="EWQ569" s="154"/>
      <c r="EWR569" s="154"/>
      <c r="EWS569" s="154"/>
      <c r="EWT569" s="154"/>
      <c r="EWU569" s="154"/>
      <c r="EWV569" s="154"/>
      <c r="EWW569" s="154"/>
      <c r="EWX569" s="154"/>
      <c r="EWY569" s="154"/>
      <c r="EWZ569" s="154"/>
      <c r="EXA569" s="154"/>
      <c r="EXB569" s="154"/>
      <c r="EXC569" s="154"/>
      <c r="EXD569" s="154"/>
      <c r="EXE569" s="154"/>
      <c r="EXF569" s="154"/>
      <c r="EXG569" s="154"/>
      <c r="EXH569" s="154"/>
      <c r="EXI569" s="154"/>
      <c r="EXJ569" s="154"/>
      <c r="EXK569" s="154"/>
      <c r="EXL569" s="154"/>
      <c r="EXM569" s="154"/>
      <c r="EXN569" s="154"/>
      <c r="EXO569" s="154"/>
      <c r="EXP569" s="154"/>
      <c r="EXQ569" s="154"/>
      <c r="EXR569" s="154"/>
      <c r="EXS569" s="154"/>
      <c r="EXT569" s="154"/>
      <c r="EXU569" s="154"/>
      <c r="EXV569" s="154"/>
      <c r="EXW569" s="154"/>
      <c r="EXX569" s="154"/>
      <c r="EXY569" s="154"/>
      <c r="EXZ569" s="154"/>
      <c r="EYA569" s="154"/>
      <c r="EYB569" s="154"/>
      <c r="EYC569" s="154"/>
      <c r="EYD569" s="154"/>
      <c r="EYE569" s="154"/>
      <c r="EYF569" s="154"/>
      <c r="EYG569" s="154"/>
      <c r="EYH569" s="154"/>
      <c r="EYI569" s="154"/>
      <c r="EYJ569" s="154"/>
      <c r="EYK569" s="154"/>
      <c r="EYL569" s="154"/>
      <c r="EYM569" s="154"/>
      <c r="EYN569" s="154"/>
      <c r="EYO569" s="154"/>
      <c r="EYP569" s="154"/>
      <c r="EYQ569" s="154"/>
      <c r="EYR569" s="154"/>
      <c r="EYS569" s="154"/>
      <c r="EYT569" s="154"/>
      <c r="EYU569" s="154"/>
      <c r="EYV569" s="154"/>
      <c r="EYW569" s="154"/>
      <c r="EYX569" s="154"/>
      <c r="EYY569" s="154"/>
      <c r="EYZ569" s="154"/>
      <c r="EZA569" s="154"/>
      <c r="EZB569" s="154"/>
      <c r="EZC569" s="154"/>
      <c r="EZD569" s="154"/>
      <c r="EZE569" s="154"/>
      <c r="EZF569" s="154"/>
      <c r="EZG569" s="154"/>
      <c r="EZH569" s="154"/>
      <c r="EZI569" s="154"/>
      <c r="EZJ569" s="154"/>
      <c r="EZK569" s="154"/>
      <c r="EZL569" s="154"/>
      <c r="EZM569" s="154"/>
      <c r="EZN569" s="154"/>
      <c r="EZO569" s="154"/>
      <c r="EZP569" s="154"/>
      <c r="EZQ569" s="154"/>
      <c r="EZR569" s="154"/>
      <c r="EZS569" s="154"/>
      <c r="EZT569" s="154"/>
      <c r="EZU569" s="154"/>
      <c r="EZV569" s="154"/>
      <c r="EZW569" s="154"/>
      <c r="EZX569" s="154"/>
      <c r="EZY569" s="154"/>
      <c r="EZZ569" s="154"/>
      <c r="FAA569" s="154"/>
      <c r="FAB569" s="154"/>
      <c r="FAC569" s="154"/>
      <c r="FAD569" s="154"/>
      <c r="FAE569" s="154"/>
      <c r="FAF569" s="154"/>
      <c r="FAG569" s="154"/>
      <c r="FAH569" s="154"/>
      <c r="FAI569" s="154"/>
      <c r="FAJ569" s="154"/>
      <c r="FAK569" s="154"/>
      <c r="FAL569" s="154"/>
      <c r="FAM569" s="154"/>
      <c r="FAN569" s="154"/>
      <c r="FAO569" s="154"/>
      <c r="FAP569" s="154"/>
      <c r="FAQ569" s="154"/>
      <c r="FAR569" s="154"/>
      <c r="FAS569" s="154"/>
      <c r="FAT569" s="154"/>
      <c r="FAU569" s="154"/>
      <c r="FAV569" s="154"/>
      <c r="FAW569" s="154"/>
      <c r="FAX569" s="154"/>
      <c r="FAY569" s="154"/>
      <c r="FAZ569" s="154"/>
      <c r="FBA569" s="154"/>
      <c r="FBB569" s="154"/>
      <c r="FBC569" s="154"/>
      <c r="FBD569" s="154"/>
      <c r="FBE569" s="154"/>
      <c r="FBF569" s="154"/>
      <c r="FBG569" s="154"/>
      <c r="FBH569" s="154"/>
      <c r="FBI569" s="154"/>
      <c r="FBJ569" s="154"/>
      <c r="FBK569" s="154"/>
      <c r="FBL569" s="154"/>
      <c r="FBM569" s="154"/>
      <c r="FBN569" s="154"/>
      <c r="FBO569" s="154"/>
      <c r="FBP569" s="154"/>
      <c r="FBQ569" s="154"/>
      <c r="FBR569" s="154"/>
      <c r="FBS569" s="154"/>
      <c r="FBT569" s="154"/>
      <c r="FBU569" s="154"/>
      <c r="FBV569" s="154"/>
      <c r="FBW569" s="154"/>
      <c r="FBX569" s="154"/>
      <c r="FBY569" s="154"/>
      <c r="FBZ569" s="154"/>
      <c r="FCA569" s="154"/>
      <c r="FCB569" s="154"/>
      <c r="FCC569" s="154"/>
      <c r="FCD569" s="154"/>
      <c r="FCE569" s="154"/>
      <c r="FCF569" s="154"/>
      <c r="FCG569" s="154"/>
      <c r="FCH569" s="154"/>
      <c r="FCI569" s="154"/>
      <c r="FCJ569" s="154"/>
      <c r="FCK569" s="154"/>
      <c r="FCL569" s="154"/>
      <c r="FCM569" s="154"/>
      <c r="FCN569" s="154"/>
      <c r="FCO569" s="154"/>
      <c r="FCP569" s="154"/>
      <c r="FCQ569" s="154"/>
      <c r="FCR569" s="154"/>
      <c r="FCS569" s="154"/>
      <c r="FCT569" s="154"/>
      <c r="FCU569" s="154"/>
      <c r="FCV569" s="154"/>
      <c r="FCW569" s="154"/>
      <c r="FCX569" s="154"/>
      <c r="FCY569" s="154"/>
      <c r="FCZ569" s="154"/>
      <c r="FDA569" s="154"/>
      <c r="FDB569" s="154"/>
      <c r="FDC569" s="154"/>
      <c r="FDD569" s="154"/>
      <c r="FDE569" s="154"/>
      <c r="FDF569" s="154"/>
      <c r="FDG569" s="154"/>
      <c r="FDH569" s="154"/>
      <c r="FDI569" s="154"/>
      <c r="FDJ569" s="154"/>
      <c r="FDK569" s="154"/>
      <c r="FDL569" s="154"/>
      <c r="FDM569" s="154"/>
      <c r="FDN569" s="154"/>
      <c r="FDO569" s="154"/>
      <c r="FDP569" s="154"/>
      <c r="FDQ569" s="154"/>
      <c r="FDR569" s="154"/>
      <c r="FDS569" s="154"/>
      <c r="FDT569" s="154"/>
      <c r="FDU569" s="154"/>
      <c r="FDV569" s="154"/>
      <c r="FDW569" s="154"/>
      <c r="FDX569" s="154"/>
      <c r="FDY569" s="154"/>
      <c r="FDZ569" s="154"/>
      <c r="FEA569" s="154"/>
      <c r="FEB569" s="154"/>
      <c r="FEC569" s="154"/>
      <c r="FED569" s="154"/>
      <c r="FEE569" s="154"/>
      <c r="FEF569" s="154"/>
      <c r="FEG569" s="154"/>
      <c r="FEH569" s="154"/>
      <c r="FEI569" s="154"/>
      <c r="FEJ569" s="154"/>
      <c r="FEK569" s="154"/>
      <c r="FEL569" s="154"/>
      <c r="FEM569" s="154"/>
      <c r="FEN569" s="154"/>
      <c r="FEO569" s="154"/>
      <c r="FEP569" s="154"/>
      <c r="FEQ569" s="154"/>
      <c r="FER569" s="154"/>
      <c r="FES569" s="154"/>
      <c r="FET569" s="154"/>
      <c r="FEU569" s="154"/>
      <c r="FEV569" s="154"/>
      <c r="FEW569" s="154"/>
      <c r="FEX569" s="154"/>
      <c r="FEY569" s="154"/>
      <c r="FEZ569" s="154"/>
      <c r="FFA569" s="154"/>
      <c r="FFB569" s="154"/>
      <c r="FFC569" s="154"/>
      <c r="FFD569" s="154"/>
      <c r="FFE569" s="154"/>
      <c r="FFF569" s="154"/>
      <c r="FFG569" s="154"/>
      <c r="FFH569" s="154"/>
      <c r="FFI569" s="154"/>
      <c r="FFJ569" s="154"/>
      <c r="FFK569" s="154"/>
      <c r="FFL569" s="154"/>
      <c r="FFM569" s="154"/>
      <c r="FFN569" s="154"/>
      <c r="FFO569" s="154"/>
      <c r="FFP569" s="154"/>
      <c r="FFQ569" s="154"/>
      <c r="FFR569" s="154"/>
      <c r="FFS569" s="154"/>
      <c r="FFT569" s="154"/>
      <c r="FFU569" s="154"/>
      <c r="FFV569" s="154"/>
      <c r="FFW569" s="154"/>
      <c r="FFX569" s="154"/>
      <c r="FFY569" s="154"/>
      <c r="FFZ569" s="154"/>
      <c r="FGA569" s="154"/>
      <c r="FGB569" s="154"/>
      <c r="FGC569" s="154"/>
      <c r="FGD569" s="154"/>
      <c r="FGE569" s="154"/>
      <c r="FGF569" s="154"/>
      <c r="FGG569" s="154"/>
      <c r="FGH569" s="154"/>
      <c r="FGI569" s="154"/>
      <c r="FGJ569" s="154"/>
      <c r="FGK569" s="154"/>
      <c r="FGL569" s="154"/>
      <c r="FGM569" s="154"/>
      <c r="FGN569" s="154"/>
      <c r="FGO569" s="154"/>
      <c r="FGP569" s="154"/>
      <c r="FGQ569" s="154"/>
      <c r="FGR569" s="154"/>
      <c r="FGS569" s="154"/>
      <c r="FGT569" s="154"/>
      <c r="FGU569" s="154"/>
      <c r="FGV569" s="154"/>
      <c r="FGW569" s="154"/>
      <c r="FGX569" s="154"/>
      <c r="FGY569" s="154"/>
      <c r="FGZ569" s="154"/>
      <c r="FHA569" s="154"/>
      <c r="FHB569" s="154"/>
      <c r="FHC569" s="154"/>
      <c r="FHD569" s="154"/>
      <c r="FHE569" s="154"/>
      <c r="FHF569" s="154"/>
      <c r="FHG569" s="154"/>
      <c r="FHH569" s="154"/>
      <c r="FHI569" s="154"/>
      <c r="FHJ569" s="154"/>
      <c r="FHK569" s="154"/>
      <c r="FHL569" s="154"/>
      <c r="FHM569" s="154"/>
      <c r="FHN569" s="154"/>
      <c r="FHO569" s="154"/>
      <c r="FHP569" s="154"/>
      <c r="FHQ569" s="154"/>
      <c r="FHR569" s="154"/>
      <c r="FHS569" s="154"/>
      <c r="FHT569" s="154"/>
      <c r="FHU569" s="154"/>
      <c r="FHV569" s="154"/>
      <c r="FHW569" s="154"/>
      <c r="FHX569" s="154"/>
      <c r="FHY569" s="154"/>
      <c r="FHZ569" s="154"/>
      <c r="FIA569" s="154"/>
      <c r="FIB569" s="154"/>
      <c r="FIC569" s="154"/>
      <c r="FID569" s="154"/>
      <c r="FIE569" s="154"/>
      <c r="FIF569" s="154"/>
      <c r="FIG569" s="154"/>
      <c r="FIH569" s="154"/>
      <c r="FII569" s="154"/>
      <c r="FIJ569" s="154"/>
      <c r="FIK569" s="154"/>
      <c r="FIL569" s="154"/>
      <c r="FIM569" s="154"/>
      <c r="FIN569" s="154"/>
      <c r="FIO569" s="154"/>
      <c r="FIP569" s="154"/>
      <c r="FIQ569" s="154"/>
      <c r="FIR569" s="154"/>
      <c r="FIS569" s="154"/>
      <c r="FIT569" s="154"/>
      <c r="FIU569" s="154"/>
      <c r="FIV569" s="154"/>
      <c r="FIW569" s="154"/>
      <c r="FIX569" s="154"/>
      <c r="FIY569" s="154"/>
      <c r="FIZ569" s="154"/>
      <c r="FJA569" s="154"/>
      <c r="FJB569" s="154"/>
      <c r="FJC569" s="154"/>
      <c r="FJD569" s="154"/>
      <c r="FJE569" s="154"/>
      <c r="FJF569" s="154"/>
      <c r="FJG569" s="154"/>
      <c r="FJH569" s="154"/>
      <c r="FJI569" s="154"/>
      <c r="FJJ569" s="154"/>
      <c r="FJK569" s="154"/>
      <c r="FJL569" s="154"/>
      <c r="FJM569" s="154"/>
      <c r="FJN569" s="154"/>
      <c r="FJO569" s="154"/>
      <c r="FJP569" s="154"/>
      <c r="FJQ569" s="154"/>
      <c r="FJR569" s="154"/>
      <c r="FJS569" s="154"/>
      <c r="FJT569" s="154"/>
      <c r="FJU569" s="154"/>
      <c r="FJV569" s="154"/>
      <c r="FJW569" s="154"/>
      <c r="FJX569" s="154"/>
      <c r="FJY569" s="154"/>
      <c r="FJZ569" s="154"/>
      <c r="FKA569" s="154"/>
      <c r="FKB569" s="154"/>
      <c r="FKC569" s="154"/>
      <c r="FKD569" s="154"/>
      <c r="FKE569" s="154"/>
      <c r="FKF569" s="154"/>
      <c r="FKG569" s="154"/>
      <c r="FKH569" s="154"/>
      <c r="FKI569" s="154"/>
      <c r="FKJ569" s="154"/>
      <c r="FKK569" s="154"/>
      <c r="FKL569" s="154"/>
      <c r="FKM569" s="154"/>
      <c r="FKN569" s="154"/>
      <c r="FKO569" s="154"/>
      <c r="FKP569" s="154"/>
      <c r="FKQ569" s="154"/>
      <c r="FKR569" s="154"/>
      <c r="FKS569" s="154"/>
      <c r="FKT569" s="154"/>
      <c r="FKU569" s="154"/>
      <c r="FKV569" s="154"/>
      <c r="FKW569" s="154"/>
      <c r="FKX569" s="154"/>
      <c r="FKY569" s="154"/>
      <c r="FKZ569" s="154"/>
      <c r="FLA569" s="154"/>
      <c r="FLB569" s="154"/>
      <c r="FLC569" s="154"/>
      <c r="FLD569" s="154"/>
      <c r="FLE569" s="154"/>
      <c r="FLF569" s="154"/>
      <c r="FLG569" s="154"/>
      <c r="FLH569" s="154"/>
      <c r="FLI569" s="154"/>
      <c r="FLJ569" s="154"/>
      <c r="FLK569" s="154"/>
      <c r="FLL569" s="154"/>
      <c r="FLM569" s="154"/>
      <c r="FLN569" s="154"/>
      <c r="FLO569" s="154"/>
      <c r="FLP569" s="154"/>
      <c r="FLQ569" s="154"/>
      <c r="FLR569" s="154"/>
      <c r="FLS569" s="154"/>
      <c r="FLT569" s="154"/>
      <c r="FLU569" s="154"/>
      <c r="FLV569" s="154"/>
      <c r="FLW569" s="154"/>
      <c r="FLX569" s="154"/>
      <c r="FLY569" s="154"/>
      <c r="FLZ569" s="154"/>
      <c r="FMA569" s="154"/>
      <c r="FMB569" s="154"/>
      <c r="FMC569" s="154"/>
      <c r="FMD569" s="154"/>
      <c r="FME569" s="154"/>
      <c r="FMF569" s="154"/>
      <c r="FMG569" s="154"/>
      <c r="FMH569" s="154"/>
      <c r="FMI569" s="154"/>
      <c r="FMJ569" s="154"/>
      <c r="FMK569" s="154"/>
      <c r="FML569" s="154"/>
      <c r="FMM569" s="154"/>
      <c r="FMN569" s="154"/>
      <c r="FMO569" s="154"/>
      <c r="FMP569" s="154"/>
      <c r="FMQ569" s="154"/>
      <c r="FMR569" s="154"/>
      <c r="FMS569" s="154"/>
      <c r="FMT569" s="154"/>
      <c r="FMU569" s="154"/>
      <c r="FMV569" s="154"/>
      <c r="FMW569" s="154"/>
      <c r="FMX569" s="154"/>
      <c r="FMY569" s="154"/>
      <c r="FMZ569" s="154"/>
      <c r="FNA569" s="154"/>
      <c r="FNB569" s="154"/>
      <c r="FNC569" s="154"/>
      <c r="FND569" s="154"/>
      <c r="FNE569" s="154"/>
      <c r="FNF569" s="154"/>
      <c r="FNG569" s="154"/>
      <c r="FNH569" s="154"/>
      <c r="FNI569" s="154"/>
      <c r="FNJ569" s="154"/>
      <c r="FNK569" s="154"/>
      <c r="FNL569" s="154"/>
      <c r="FNM569" s="154"/>
      <c r="FNN569" s="154"/>
      <c r="FNO569" s="154"/>
      <c r="FNP569" s="154"/>
      <c r="FNQ569" s="154"/>
      <c r="FNR569" s="154"/>
      <c r="FNS569" s="154"/>
      <c r="FNT569" s="154"/>
      <c r="FNU569" s="154"/>
      <c r="FNV569" s="154"/>
      <c r="FNW569" s="154"/>
      <c r="FNX569" s="154"/>
      <c r="FNY569" s="154"/>
      <c r="FNZ569" s="154"/>
      <c r="FOA569" s="154"/>
      <c r="FOB569" s="154"/>
      <c r="FOC569" s="154"/>
      <c r="FOD569" s="154"/>
      <c r="FOE569" s="154"/>
      <c r="FOF569" s="154"/>
      <c r="FOG569" s="154"/>
      <c r="FOH569" s="154"/>
      <c r="FOI569" s="154"/>
      <c r="FOJ569" s="154"/>
      <c r="FOK569" s="154"/>
      <c r="FOL569" s="154"/>
      <c r="FOM569" s="154"/>
      <c r="FON569" s="154"/>
      <c r="FOO569" s="154"/>
      <c r="FOP569" s="154"/>
      <c r="FOQ569" s="154"/>
      <c r="FOR569" s="154"/>
      <c r="FOS569" s="154"/>
      <c r="FOT569" s="154"/>
      <c r="FOU569" s="154"/>
      <c r="FOV569" s="154"/>
      <c r="FOW569" s="154"/>
      <c r="FOX569" s="154"/>
      <c r="FOY569" s="154"/>
      <c r="FOZ569" s="154"/>
      <c r="FPA569" s="154"/>
      <c r="FPB569" s="154"/>
      <c r="FPC569" s="154"/>
      <c r="FPD569" s="154"/>
      <c r="FPE569" s="154"/>
      <c r="FPF569" s="154"/>
      <c r="FPG569" s="154"/>
      <c r="FPH569" s="154"/>
      <c r="FPI569" s="154"/>
      <c r="FPJ569" s="154"/>
      <c r="FPK569" s="154"/>
      <c r="FPL569" s="154"/>
      <c r="FPM569" s="154"/>
      <c r="FPN569" s="154"/>
      <c r="FPO569" s="154"/>
      <c r="FPP569" s="154"/>
      <c r="FPQ569" s="154"/>
      <c r="FPR569" s="154"/>
      <c r="FPS569" s="154"/>
      <c r="FPT569" s="154"/>
      <c r="FPU569" s="154"/>
      <c r="FPV569" s="154"/>
      <c r="FPW569" s="154"/>
      <c r="FPX569" s="154"/>
      <c r="FPY569" s="154"/>
      <c r="FPZ569" s="154"/>
      <c r="FQA569" s="154"/>
      <c r="FQB569" s="154"/>
      <c r="FQC569" s="154"/>
      <c r="FQD569" s="154"/>
      <c r="FQE569" s="154"/>
      <c r="FQF569" s="154"/>
      <c r="FQG569" s="154"/>
      <c r="FQH569" s="154"/>
      <c r="FQI569" s="154"/>
      <c r="FQJ569" s="154"/>
      <c r="FQK569" s="154"/>
      <c r="FQL569" s="154"/>
      <c r="FQM569" s="154"/>
      <c r="FQN569" s="154"/>
      <c r="FQO569" s="154"/>
      <c r="FQP569" s="154"/>
      <c r="FQQ569" s="154"/>
      <c r="FQR569" s="154"/>
      <c r="FQS569" s="154"/>
      <c r="FQT569" s="154"/>
      <c r="FQU569" s="154"/>
      <c r="FQV569" s="154"/>
      <c r="FQW569" s="154"/>
      <c r="FQX569" s="154"/>
      <c r="FQY569" s="154"/>
      <c r="FQZ569" s="154"/>
      <c r="FRA569" s="154"/>
      <c r="FRB569" s="154"/>
      <c r="FRC569" s="154"/>
      <c r="FRD569" s="154"/>
      <c r="FRE569" s="154"/>
      <c r="FRF569" s="154"/>
      <c r="FRG569" s="154"/>
      <c r="FRH569" s="154"/>
      <c r="FRI569" s="154"/>
      <c r="FRJ569" s="154"/>
      <c r="FRK569" s="154"/>
      <c r="FRL569" s="154"/>
      <c r="FRM569" s="154"/>
      <c r="FRN569" s="154"/>
      <c r="FRO569" s="154"/>
      <c r="FRP569" s="154"/>
      <c r="FRQ569" s="154"/>
      <c r="FRR569" s="154"/>
      <c r="FRS569" s="154"/>
      <c r="FRT569" s="154"/>
      <c r="FRU569" s="154"/>
      <c r="FRV569" s="154"/>
      <c r="FRW569" s="154"/>
      <c r="FRX569" s="154"/>
      <c r="FRY569" s="154"/>
      <c r="FRZ569" s="154"/>
      <c r="FSA569" s="154"/>
      <c r="FSB569" s="154"/>
      <c r="FSC569" s="154"/>
      <c r="FSD569" s="154"/>
      <c r="FSE569" s="154"/>
      <c r="FSF569" s="154"/>
      <c r="FSG569" s="154"/>
      <c r="FSH569" s="154"/>
      <c r="FSI569" s="154"/>
      <c r="FSJ569" s="154"/>
      <c r="FSK569" s="154"/>
      <c r="FSL569" s="154"/>
      <c r="FSM569" s="154"/>
      <c r="FSN569" s="154"/>
      <c r="FSO569" s="154"/>
      <c r="FSP569" s="154"/>
      <c r="FSQ569" s="154"/>
      <c r="FSR569" s="154"/>
      <c r="FSS569" s="154"/>
      <c r="FST569" s="154"/>
      <c r="FSU569" s="154"/>
      <c r="FSV569" s="154"/>
      <c r="FSW569" s="154"/>
      <c r="FSX569" s="154"/>
      <c r="FSY569" s="154"/>
      <c r="FSZ569" s="154"/>
      <c r="FTA569" s="154"/>
      <c r="FTB569" s="154"/>
      <c r="FTC569" s="154"/>
      <c r="FTD569" s="154"/>
      <c r="FTE569" s="154"/>
      <c r="FTF569" s="154"/>
      <c r="FTG569" s="154"/>
      <c r="FTH569" s="154"/>
      <c r="FTI569" s="154"/>
      <c r="FTJ569" s="154"/>
      <c r="FTK569" s="154"/>
      <c r="FTL569" s="154"/>
      <c r="FTM569" s="154"/>
      <c r="FTN569" s="154"/>
      <c r="FTO569" s="154"/>
      <c r="FTP569" s="154"/>
      <c r="FTQ569" s="154"/>
      <c r="FTR569" s="154"/>
      <c r="FTS569" s="154"/>
      <c r="FTT569" s="154"/>
      <c r="FTU569" s="154"/>
      <c r="FTV569" s="154"/>
      <c r="FTW569" s="154"/>
      <c r="FTX569" s="154"/>
      <c r="FTY569" s="154"/>
      <c r="FTZ569" s="154"/>
      <c r="FUA569" s="154"/>
      <c r="FUB569" s="154"/>
      <c r="FUC569" s="154"/>
      <c r="FUD569" s="154"/>
      <c r="FUE569" s="154"/>
      <c r="FUF569" s="154"/>
      <c r="FUG569" s="154"/>
      <c r="FUH569" s="154"/>
      <c r="FUI569" s="154"/>
      <c r="FUJ569" s="154"/>
      <c r="FUK569" s="154"/>
      <c r="FUL569" s="154"/>
      <c r="FUM569" s="154"/>
      <c r="FUN569" s="154"/>
      <c r="FUO569" s="154"/>
      <c r="FUP569" s="154"/>
      <c r="FUQ569" s="154"/>
      <c r="FUR569" s="154"/>
      <c r="FUS569" s="154"/>
      <c r="FUT569" s="154"/>
      <c r="FUU569" s="154"/>
      <c r="FUV569" s="154"/>
      <c r="FUW569" s="154"/>
      <c r="FUX569" s="154"/>
      <c r="FUY569" s="154"/>
      <c r="FUZ569" s="154"/>
      <c r="FVA569" s="154"/>
      <c r="FVB569" s="154"/>
      <c r="FVC569" s="154"/>
      <c r="FVD569" s="154"/>
      <c r="FVE569" s="154"/>
      <c r="FVF569" s="154"/>
      <c r="FVG569" s="154"/>
      <c r="FVH569" s="154"/>
      <c r="FVI569" s="154"/>
      <c r="FVJ569" s="154"/>
      <c r="FVK569" s="154"/>
      <c r="FVL569" s="154"/>
      <c r="FVM569" s="154"/>
      <c r="FVN569" s="154"/>
      <c r="FVO569" s="154"/>
      <c r="FVP569" s="154"/>
      <c r="FVQ569" s="154"/>
      <c r="FVR569" s="154"/>
      <c r="FVS569" s="154"/>
      <c r="FVT569" s="154"/>
      <c r="FVU569" s="154"/>
      <c r="FVV569" s="154"/>
      <c r="FVW569" s="154"/>
      <c r="FVX569" s="154"/>
      <c r="FVY569" s="154"/>
      <c r="FVZ569" s="154"/>
      <c r="FWA569" s="154"/>
      <c r="FWB569" s="154"/>
      <c r="FWC569" s="154"/>
      <c r="FWD569" s="154"/>
      <c r="FWE569" s="154"/>
      <c r="FWF569" s="154"/>
      <c r="FWG569" s="154"/>
      <c r="FWH569" s="154"/>
      <c r="FWI569" s="154"/>
      <c r="FWJ569" s="154"/>
      <c r="FWK569" s="154"/>
      <c r="FWL569" s="154"/>
      <c r="FWM569" s="154"/>
      <c r="FWN569" s="154"/>
      <c r="FWO569" s="154"/>
      <c r="FWP569" s="154"/>
      <c r="FWQ569" s="154"/>
      <c r="FWR569" s="154"/>
      <c r="FWS569" s="154"/>
      <c r="FWT569" s="154"/>
      <c r="FWU569" s="154"/>
      <c r="FWV569" s="154"/>
      <c r="FWW569" s="154"/>
      <c r="FWX569" s="154"/>
      <c r="FWY569" s="154"/>
      <c r="FWZ569" s="154"/>
      <c r="FXA569" s="154"/>
      <c r="FXB569" s="154"/>
      <c r="FXC569" s="154"/>
      <c r="FXD569" s="154"/>
      <c r="FXE569" s="154"/>
      <c r="FXF569" s="154"/>
      <c r="FXG569" s="154"/>
      <c r="FXH569" s="154"/>
      <c r="FXI569" s="154"/>
      <c r="FXJ569" s="154"/>
      <c r="FXK569" s="154"/>
      <c r="FXL569" s="154"/>
      <c r="FXM569" s="154"/>
      <c r="FXN569" s="154"/>
      <c r="FXO569" s="154"/>
      <c r="FXP569" s="154"/>
      <c r="FXQ569" s="154"/>
      <c r="FXR569" s="154"/>
      <c r="FXS569" s="154"/>
      <c r="FXT569" s="154"/>
      <c r="FXU569" s="154"/>
      <c r="FXV569" s="154"/>
      <c r="FXW569" s="154"/>
      <c r="FXX569" s="154"/>
      <c r="FXY569" s="154"/>
      <c r="FXZ569" s="154"/>
      <c r="FYA569" s="154"/>
      <c r="FYB569" s="154"/>
      <c r="FYC569" s="154"/>
      <c r="FYD569" s="154"/>
      <c r="FYE569" s="154"/>
      <c r="FYF569" s="154"/>
      <c r="FYG569" s="154"/>
      <c r="FYH569" s="154"/>
      <c r="FYI569" s="154"/>
      <c r="FYJ569" s="154"/>
      <c r="FYK569" s="154"/>
      <c r="FYL569" s="154"/>
      <c r="FYM569" s="154"/>
      <c r="FYN569" s="154"/>
      <c r="FYO569" s="154"/>
      <c r="FYP569" s="154"/>
      <c r="FYQ569" s="154"/>
      <c r="FYR569" s="154"/>
      <c r="FYS569" s="154"/>
      <c r="FYT569" s="154"/>
      <c r="FYU569" s="154"/>
      <c r="FYV569" s="154"/>
      <c r="FYW569" s="154"/>
      <c r="FYX569" s="154"/>
      <c r="FYY569" s="154"/>
      <c r="FYZ569" s="154"/>
      <c r="FZA569" s="154"/>
      <c r="FZB569" s="154"/>
      <c r="FZC569" s="154"/>
      <c r="FZD569" s="154"/>
      <c r="FZE569" s="154"/>
      <c r="FZF569" s="154"/>
      <c r="FZG569" s="154"/>
      <c r="FZH569" s="154"/>
      <c r="FZI569" s="154"/>
      <c r="FZJ569" s="154"/>
      <c r="FZK569" s="154"/>
      <c r="FZL569" s="154"/>
      <c r="FZM569" s="154"/>
      <c r="FZN569" s="154"/>
      <c r="FZO569" s="154"/>
      <c r="FZP569" s="154"/>
      <c r="FZQ569" s="154"/>
      <c r="FZR569" s="154"/>
      <c r="FZS569" s="154"/>
      <c r="FZT569" s="154"/>
      <c r="FZU569" s="154"/>
      <c r="FZV569" s="154"/>
      <c r="FZW569" s="154"/>
      <c r="FZX569" s="154"/>
      <c r="FZY569" s="154"/>
      <c r="FZZ569" s="154"/>
      <c r="GAA569" s="154"/>
      <c r="GAB569" s="154"/>
      <c r="GAC569" s="154"/>
      <c r="GAD569" s="154"/>
      <c r="GAE569" s="154"/>
      <c r="GAF569" s="154"/>
      <c r="GAG569" s="154"/>
      <c r="GAH569" s="154"/>
      <c r="GAI569" s="154"/>
      <c r="GAJ569" s="154"/>
      <c r="GAK569" s="154"/>
      <c r="GAL569" s="154"/>
      <c r="GAM569" s="154"/>
      <c r="GAN569" s="154"/>
      <c r="GAO569" s="154"/>
      <c r="GAP569" s="154"/>
      <c r="GAQ569" s="154"/>
      <c r="GAR569" s="154"/>
      <c r="GAS569" s="154"/>
      <c r="GAT569" s="154"/>
      <c r="GAU569" s="154"/>
      <c r="GAV569" s="154"/>
      <c r="GAW569" s="154"/>
      <c r="GAX569" s="154"/>
      <c r="GAY569" s="154"/>
      <c r="GAZ569" s="154"/>
      <c r="GBA569" s="154"/>
      <c r="GBB569" s="154"/>
      <c r="GBC569" s="154"/>
      <c r="GBD569" s="154"/>
      <c r="GBE569" s="154"/>
      <c r="GBF569" s="154"/>
      <c r="GBG569" s="154"/>
      <c r="GBH569" s="154"/>
      <c r="GBI569" s="154"/>
      <c r="GBJ569" s="154"/>
      <c r="GBK569" s="154"/>
      <c r="GBL569" s="154"/>
      <c r="GBM569" s="154"/>
      <c r="GBN569" s="154"/>
      <c r="GBO569" s="154"/>
      <c r="GBP569" s="154"/>
      <c r="GBQ569" s="154"/>
      <c r="GBR569" s="154"/>
      <c r="GBS569" s="154"/>
      <c r="GBT569" s="154"/>
      <c r="GBU569" s="154"/>
      <c r="GBV569" s="154"/>
      <c r="GBW569" s="154"/>
      <c r="GBX569" s="154"/>
      <c r="GBY569" s="154"/>
      <c r="GBZ569" s="154"/>
      <c r="GCA569" s="154"/>
      <c r="GCB569" s="154"/>
      <c r="GCC569" s="154"/>
      <c r="GCD569" s="154"/>
      <c r="GCE569" s="154"/>
      <c r="GCF569" s="154"/>
      <c r="GCG569" s="154"/>
      <c r="GCH569" s="154"/>
      <c r="GCI569" s="154"/>
      <c r="GCJ569" s="154"/>
      <c r="GCK569" s="154"/>
      <c r="GCL569" s="154"/>
      <c r="GCM569" s="154"/>
      <c r="GCN569" s="154"/>
      <c r="GCO569" s="154"/>
      <c r="GCP569" s="154"/>
      <c r="GCQ569" s="154"/>
      <c r="GCR569" s="154"/>
      <c r="GCS569" s="154"/>
      <c r="GCT569" s="154"/>
      <c r="GCU569" s="154"/>
      <c r="GCV569" s="154"/>
      <c r="GCW569" s="154"/>
      <c r="GCX569" s="154"/>
      <c r="GCY569" s="154"/>
      <c r="GCZ569" s="154"/>
      <c r="GDA569" s="154"/>
      <c r="GDB569" s="154"/>
      <c r="GDC569" s="154"/>
      <c r="GDD569" s="154"/>
      <c r="GDE569" s="154"/>
      <c r="GDF569" s="154"/>
      <c r="GDG569" s="154"/>
      <c r="GDH569" s="154"/>
      <c r="GDI569" s="154"/>
      <c r="GDJ569" s="154"/>
      <c r="GDK569" s="154"/>
      <c r="GDL569" s="154"/>
      <c r="GDM569" s="154"/>
      <c r="GDN569" s="154"/>
      <c r="GDO569" s="154"/>
      <c r="GDP569" s="154"/>
      <c r="GDQ569" s="154"/>
      <c r="GDR569" s="154"/>
      <c r="GDS569" s="154"/>
      <c r="GDT569" s="154"/>
      <c r="GDU569" s="154"/>
      <c r="GDV569" s="154"/>
      <c r="GDW569" s="154"/>
      <c r="GDX569" s="154"/>
      <c r="GDY569" s="154"/>
      <c r="GDZ569" s="154"/>
      <c r="GEA569" s="154"/>
      <c r="GEB569" s="154"/>
      <c r="GEC569" s="154"/>
      <c r="GED569" s="154"/>
      <c r="GEE569" s="154"/>
      <c r="GEF569" s="154"/>
      <c r="GEG569" s="154"/>
      <c r="GEH569" s="154"/>
      <c r="GEI569" s="154"/>
      <c r="GEJ569" s="154"/>
      <c r="GEK569" s="154"/>
      <c r="GEL569" s="154"/>
      <c r="GEM569" s="154"/>
      <c r="GEN569" s="154"/>
      <c r="GEO569" s="154"/>
      <c r="GEP569" s="154"/>
      <c r="GEQ569" s="154"/>
      <c r="GER569" s="154"/>
      <c r="GES569" s="154"/>
      <c r="GET569" s="154"/>
      <c r="GEU569" s="154"/>
      <c r="GEV569" s="154"/>
      <c r="GEW569" s="154"/>
      <c r="GEX569" s="154"/>
      <c r="GEY569" s="154"/>
      <c r="GEZ569" s="154"/>
      <c r="GFA569" s="154"/>
      <c r="GFB569" s="154"/>
      <c r="GFC569" s="154"/>
      <c r="GFD569" s="154"/>
      <c r="GFE569" s="154"/>
      <c r="GFF569" s="154"/>
      <c r="GFG569" s="154"/>
      <c r="GFH569" s="154"/>
      <c r="GFI569" s="154"/>
      <c r="GFJ569" s="154"/>
      <c r="GFK569" s="154"/>
      <c r="GFL569" s="154"/>
      <c r="GFM569" s="154"/>
      <c r="GFN569" s="154"/>
      <c r="GFO569" s="154"/>
      <c r="GFP569" s="154"/>
      <c r="GFQ569" s="154"/>
      <c r="GFR569" s="154"/>
      <c r="GFS569" s="154"/>
      <c r="GFT569" s="154"/>
      <c r="GFU569" s="154"/>
      <c r="GFV569" s="154"/>
      <c r="GFW569" s="154"/>
      <c r="GFX569" s="154"/>
      <c r="GFY569" s="154"/>
      <c r="GFZ569" s="154"/>
      <c r="GGA569" s="154"/>
      <c r="GGB569" s="154"/>
      <c r="GGC569" s="154"/>
      <c r="GGD569" s="154"/>
      <c r="GGE569" s="154"/>
      <c r="GGF569" s="154"/>
      <c r="GGG569" s="154"/>
      <c r="GGH569" s="154"/>
      <c r="GGI569" s="154"/>
      <c r="GGJ569" s="154"/>
      <c r="GGK569" s="154"/>
      <c r="GGL569" s="154"/>
      <c r="GGM569" s="154"/>
      <c r="GGN569" s="154"/>
      <c r="GGO569" s="154"/>
      <c r="GGP569" s="154"/>
      <c r="GGQ569" s="154"/>
      <c r="GGR569" s="154"/>
      <c r="GGS569" s="154"/>
      <c r="GGT569" s="154"/>
      <c r="GGU569" s="154"/>
      <c r="GGV569" s="154"/>
      <c r="GGW569" s="154"/>
      <c r="GGX569" s="154"/>
      <c r="GGY569" s="154"/>
      <c r="GGZ569" s="154"/>
      <c r="GHA569" s="154"/>
      <c r="GHB569" s="154"/>
      <c r="GHC569" s="154"/>
      <c r="GHD569" s="154"/>
      <c r="GHE569" s="154"/>
      <c r="GHF569" s="154"/>
      <c r="GHG569" s="154"/>
      <c r="GHH569" s="154"/>
      <c r="GHI569" s="154"/>
      <c r="GHJ569" s="154"/>
      <c r="GHK569" s="154"/>
      <c r="GHL569" s="154"/>
      <c r="GHM569" s="154"/>
      <c r="GHN569" s="154"/>
      <c r="GHO569" s="154"/>
      <c r="GHP569" s="154"/>
      <c r="GHQ569" s="154"/>
      <c r="GHR569" s="154"/>
      <c r="GHS569" s="154"/>
      <c r="GHT569" s="154"/>
      <c r="GHU569" s="154"/>
      <c r="GHV569" s="154"/>
      <c r="GHW569" s="154"/>
      <c r="GHX569" s="154"/>
      <c r="GHY569" s="154"/>
      <c r="GHZ569" s="154"/>
      <c r="GIA569" s="154"/>
      <c r="GIB569" s="154"/>
      <c r="GIC569" s="154"/>
      <c r="GID569" s="154"/>
      <c r="GIE569" s="154"/>
      <c r="GIF569" s="154"/>
      <c r="GIG569" s="154"/>
      <c r="GIH569" s="154"/>
      <c r="GII569" s="154"/>
      <c r="GIJ569" s="154"/>
      <c r="GIK569" s="154"/>
      <c r="GIL569" s="154"/>
      <c r="GIM569" s="154"/>
      <c r="GIN569" s="154"/>
      <c r="GIO569" s="154"/>
      <c r="GIP569" s="154"/>
      <c r="GIQ569" s="154"/>
      <c r="GIR569" s="154"/>
      <c r="GIS569" s="154"/>
      <c r="GIT569" s="154"/>
      <c r="GIU569" s="154"/>
      <c r="GIV569" s="154"/>
      <c r="GIW569" s="154"/>
      <c r="GIX569" s="154"/>
      <c r="GIY569" s="154"/>
      <c r="GIZ569" s="154"/>
      <c r="GJA569" s="154"/>
      <c r="GJB569" s="154"/>
      <c r="GJC569" s="154"/>
      <c r="GJD569" s="154"/>
      <c r="GJE569" s="154"/>
      <c r="GJF569" s="154"/>
      <c r="GJG569" s="154"/>
      <c r="GJH569" s="154"/>
      <c r="GJI569" s="154"/>
      <c r="GJJ569" s="154"/>
      <c r="GJK569" s="154"/>
      <c r="GJL569" s="154"/>
      <c r="GJM569" s="154"/>
      <c r="GJN569" s="154"/>
      <c r="GJO569" s="154"/>
      <c r="GJP569" s="154"/>
      <c r="GJQ569" s="154"/>
      <c r="GJR569" s="154"/>
      <c r="GJS569" s="154"/>
      <c r="GJT569" s="154"/>
      <c r="GJU569" s="154"/>
      <c r="GJV569" s="154"/>
      <c r="GJW569" s="154"/>
      <c r="GJX569" s="154"/>
      <c r="GJY569" s="154"/>
      <c r="GJZ569" s="154"/>
      <c r="GKA569" s="154"/>
      <c r="GKB569" s="154"/>
      <c r="GKC569" s="154"/>
      <c r="GKD569" s="154"/>
      <c r="GKE569" s="154"/>
      <c r="GKF569" s="154"/>
      <c r="GKG569" s="154"/>
      <c r="GKH569" s="154"/>
      <c r="GKI569" s="154"/>
      <c r="GKJ569" s="154"/>
      <c r="GKK569" s="154"/>
      <c r="GKL569" s="154"/>
      <c r="GKM569" s="154"/>
      <c r="GKN569" s="154"/>
      <c r="GKO569" s="154"/>
      <c r="GKP569" s="154"/>
      <c r="GKQ569" s="154"/>
      <c r="GKR569" s="154"/>
      <c r="GKS569" s="154"/>
      <c r="GKT569" s="154"/>
      <c r="GKU569" s="154"/>
      <c r="GKV569" s="154"/>
      <c r="GKW569" s="154"/>
      <c r="GKX569" s="154"/>
      <c r="GKY569" s="154"/>
      <c r="GKZ569" s="154"/>
      <c r="GLA569" s="154"/>
      <c r="GLB569" s="154"/>
      <c r="GLC569" s="154"/>
      <c r="GLD569" s="154"/>
      <c r="GLE569" s="154"/>
      <c r="GLF569" s="154"/>
      <c r="GLG569" s="154"/>
      <c r="GLH569" s="154"/>
      <c r="GLI569" s="154"/>
      <c r="GLJ569" s="154"/>
      <c r="GLK569" s="154"/>
      <c r="GLL569" s="154"/>
      <c r="GLM569" s="154"/>
      <c r="GLN569" s="154"/>
      <c r="GLO569" s="154"/>
      <c r="GLP569" s="154"/>
      <c r="GLQ569" s="154"/>
      <c r="GLR569" s="154"/>
      <c r="GLS569" s="154"/>
      <c r="GLT569" s="154"/>
      <c r="GLU569" s="154"/>
      <c r="GLV569" s="154"/>
      <c r="GLW569" s="154"/>
      <c r="GLX569" s="154"/>
      <c r="GLY569" s="154"/>
      <c r="GLZ569" s="154"/>
      <c r="GMA569" s="154"/>
      <c r="GMB569" s="154"/>
      <c r="GMC569" s="154"/>
      <c r="GMD569" s="154"/>
      <c r="GME569" s="154"/>
      <c r="GMF569" s="154"/>
      <c r="GMG569" s="154"/>
      <c r="GMH569" s="154"/>
      <c r="GMI569" s="154"/>
      <c r="GMJ569" s="154"/>
      <c r="GMK569" s="154"/>
      <c r="GML569" s="154"/>
      <c r="GMM569" s="154"/>
      <c r="GMN569" s="154"/>
      <c r="GMO569" s="154"/>
      <c r="GMP569" s="154"/>
      <c r="GMQ569" s="154"/>
      <c r="GMR569" s="154"/>
      <c r="GMS569" s="154"/>
      <c r="GMT569" s="154"/>
      <c r="GMU569" s="154"/>
      <c r="GMV569" s="154"/>
      <c r="GMW569" s="154"/>
      <c r="GMX569" s="154"/>
      <c r="GMY569" s="154"/>
      <c r="GMZ569" s="154"/>
      <c r="GNA569" s="154"/>
      <c r="GNB569" s="154"/>
      <c r="GNC569" s="154"/>
      <c r="GND569" s="154"/>
      <c r="GNE569" s="154"/>
      <c r="GNF569" s="154"/>
      <c r="GNG569" s="154"/>
      <c r="GNH569" s="154"/>
      <c r="GNI569" s="154"/>
      <c r="GNJ569" s="154"/>
      <c r="GNK569" s="154"/>
      <c r="GNL569" s="154"/>
      <c r="GNM569" s="154"/>
      <c r="GNN569" s="154"/>
      <c r="GNO569" s="154"/>
      <c r="GNP569" s="154"/>
      <c r="GNQ569" s="154"/>
      <c r="GNR569" s="154"/>
      <c r="GNS569" s="154"/>
      <c r="GNT569" s="154"/>
      <c r="GNU569" s="154"/>
      <c r="GNV569" s="154"/>
      <c r="GNW569" s="154"/>
      <c r="GNX569" s="154"/>
      <c r="GNY569" s="154"/>
      <c r="GNZ569" s="154"/>
      <c r="GOA569" s="154"/>
      <c r="GOB569" s="154"/>
      <c r="GOC569" s="154"/>
      <c r="GOD569" s="154"/>
      <c r="GOE569" s="154"/>
      <c r="GOF569" s="154"/>
      <c r="GOG569" s="154"/>
      <c r="GOH569" s="154"/>
      <c r="GOI569" s="154"/>
      <c r="GOJ569" s="154"/>
      <c r="GOK569" s="154"/>
      <c r="GOL569" s="154"/>
      <c r="GOM569" s="154"/>
      <c r="GON569" s="154"/>
      <c r="GOO569" s="154"/>
      <c r="GOP569" s="154"/>
      <c r="GOQ569" s="154"/>
      <c r="GOR569" s="154"/>
      <c r="GOS569" s="154"/>
      <c r="GOT569" s="154"/>
      <c r="GOU569" s="154"/>
      <c r="GOV569" s="154"/>
      <c r="GOW569" s="154"/>
      <c r="GOX569" s="154"/>
      <c r="GOY569" s="154"/>
      <c r="GOZ569" s="154"/>
      <c r="GPA569" s="154"/>
      <c r="GPB569" s="154"/>
      <c r="GPC569" s="154"/>
      <c r="GPD569" s="154"/>
      <c r="GPE569" s="154"/>
      <c r="GPF569" s="154"/>
      <c r="GPG569" s="154"/>
      <c r="GPH569" s="154"/>
      <c r="GPI569" s="154"/>
      <c r="GPJ569" s="154"/>
      <c r="GPK569" s="154"/>
      <c r="GPL569" s="154"/>
      <c r="GPM569" s="154"/>
      <c r="GPN569" s="154"/>
      <c r="GPO569" s="154"/>
      <c r="GPP569" s="154"/>
      <c r="GPQ569" s="154"/>
      <c r="GPR569" s="154"/>
      <c r="GPS569" s="154"/>
      <c r="GPT569" s="154"/>
      <c r="GPU569" s="154"/>
      <c r="GPV569" s="154"/>
      <c r="GPW569" s="154"/>
      <c r="GPX569" s="154"/>
      <c r="GPY569" s="154"/>
      <c r="GPZ569" s="154"/>
      <c r="GQA569" s="154"/>
      <c r="GQB569" s="154"/>
      <c r="GQC569" s="154"/>
      <c r="GQD569" s="154"/>
      <c r="GQE569" s="154"/>
      <c r="GQF569" s="154"/>
      <c r="GQG569" s="154"/>
      <c r="GQH569" s="154"/>
      <c r="GQI569" s="154"/>
      <c r="GQJ569" s="154"/>
      <c r="GQK569" s="154"/>
      <c r="GQL569" s="154"/>
      <c r="GQM569" s="154"/>
      <c r="GQN569" s="154"/>
      <c r="GQO569" s="154"/>
      <c r="GQP569" s="154"/>
      <c r="GQQ569" s="154"/>
      <c r="GQR569" s="154"/>
      <c r="GQS569" s="154"/>
      <c r="GQT569" s="154"/>
      <c r="GQU569" s="154"/>
      <c r="GQV569" s="154"/>
      <c r="GQW569" s="154"/>
      <c r="GQX569" s="154"/>
      <c r="GQY569" s="154"/>
      <c r="GQZ569" s="154"/>
      <c r="GRA569" s="154"/>
      <c r="GRB569" s="154"/>
      <c r="GRC569" s="154"/>
      <c r="GRD569" s="154"/>
      <c r="GRE569" s="154"/>
      <c r="GRF569" s="154"/>
      <c r="GRG569" s="154"/>
      <c r="GRH569" s="154"/>
      <c r="GRI569" s="154"/>
      <c r="GRJ569" s="154"/>
      <c r="GRK569" s="154"/>
      <c r="GRL569" s="154"/>
      <c r="GRM569" s="154"/>
      <c r="GRN569" s="154"/>
      <c r="GRO569" s="154"/>
      <c r="GRP569" s="154"/>
      <c r="GRQ569" s="154"/>
      <c r="GRR569" s="154"/>
      <c r="GRS569" s="154"/>
      <c r="GRT569" s="154"/>
      <c r="GRU569" s="154"/>
      <c r="GRV569" s="154"/>
      <c r="GRW569" s="154"/>
      <c r="GRX569" s="154"/>
      <c r="GRY569" s="154"/>
      <c r="GRZ569" s="154"/>
      <c r="GSA569" s="154"/>
      <c r="GSB569" s="154"/>
      <c r="GSC569" s="154"/>
      <c r="GSD569" s="154"/>
      <c r="GSE569" s="154"/>
      <c r="GSF569" s="154"/>
      <c r="GSG569" s="154"/>
      <c r="GSH569" s="154"/>
      <c r="GSI569" s="154"/>
      <c r="GSJ569" s="154"/>
      <c r="GSK569" s="154"/>
      <c r="GSL569" s="154"/>
      <c r="GSM569" s="154"/>
      <c r="GSN569" s="154"/>
      <c r="GSO569" s="154"/>
      <c r="GSP569" s="154"/>
      <c r="GSQ569" s="154"/>
      <c r="GSR569" s="154"/>
      <c r="GSS569" s="154"/>
      <c r="GST569" s="154"/>
      <c r="GSU569" s="154"/>
      <c r="GSV569" s="154"/>
      <c r="GSW569" s="154"/>
      <c r="GSX569" s="154"/>
      <c r="GSY569" s="154"/>
      <c r="GSZ569" s="154"/>
      <c r="GTA569" s="154"/>
      <c r="GTB569" s="154"/>
      <c r="GTC569" s="154"/>
      <c r="GTD569" s="154"/>
      <c r="GTE569" s="154"/>
      <c r="GTF569" s="154"/>
      <c r="GTG569" s="154"/>
      <c r="GTH569" s="154"/>
      <c r="GTI569" s="154"/>
      <c r="GTJ569" s="154"/>
      <c r="GTK569" s="154"/>
      <c r="GTL569" s="154"/>
      <c r="GTM569" s="154"/>
      <c r="GTN569" s="154"/>
      <c r="GTO569" s="154"/>
      <c r="GTP569" s="154"/>
      <c r="GTQ569" s="154"/>
      <c r="GTR569" s="154"/>
      <c r="GTS569" s="154"/>
      <c r="GTT569" s="154"/>
      <c r="GTU569" s="154"/>
      <c r="GTV569" s="154"/>
      <c r="GTW569" s="154"/>
      <c r="GTX569" s="154"/>
      <c r="GTY569" s="154"/>
      <c r="GTZ569" s="154"/>
      <c r="GUA569" s="154"/>
      <c r="GUB569" s="154"/>
      <c r="GUC569" s="154"/>
      <c r="GUD569" s="154"/>
      <c r="GUE569" s="154"/>
      <c r="GUF569" s="154"/>
      <c r="GUG569" s="154"/>
      <c r="GUH569" s="154"/>
      <c r="GUI569" s="154"/>
      <c r="GUJ569" s="154"/>
      <c r="GUK569" s="154"/>
      <c r="GUL569" s="154"/>
      <c r="GUM569" s="154"/>
      <c r="GUN569" s="154"/>
      <c r="GUO569" s="154"/>
      <c r="GUP569" s="154"/>
      <c r="GUQ569" s="154"/>
      <c r="GUR569" s="154"/>
      <c r="GUS569" s="154"/>
      <c r="GUT569" s="154"/>
      <c r="GUU569" s="154"/>
      <c r="GUV569" s="154"/>
      <c r="GUW569" s="154"/>
      <c r="GUX569" s="154"/>
      <c r="GUY569" s="154"/>
      <c r="GUZ569" s="154"/>
      <c r="GVA569" s="154"/>
      <c r="GVB569" s="154"/>
      <c r="GVC569" s="154"/>
      <c r="GVD569" s="154"/>
      <c r="GVE569" s="154"/>
      <c r="GVF569" s="154"/>
      <c r="GVG569" s="154"/>
      <c r="GVH569" s="154"/>
      <c r="GVI569" s="154"/>
      <c r="GVJ569" s="154"/>
      <c r="GVK569" s="154"/>
      <c r="GVL569" s="154"/>
      <c r="GVM569" s="154"/>
      <c r="GVN569" s="154"/>
      <c r="GVO569" s="154"/>
      <c r="GVP569" s="154"/>
      <c r="GVQ569" s="154"/>
      <c r="GVR569" s="154"/>
      <c r="GVS569" s="154"/>
      <c r="GVT569" s="154"/>
      <c r="GVU569" s="154"/>
      <c r="GVV569" s="154"/>
      <c r="GVW569" s="154"/>
      <c r="GVX569" s="154"/>
      <c r="GVY569" s="154"/>
      <c r="GVZ569" s="154"/>
      <c r="GWA569" s="154"/>
      <c r="GWB569" s="154"/>
      <c r="GWC569" s="154"/>
      <c r="GWD569" s="154"/>
      <c r="GWE569" s="154"/>
      <c r="GWF569" s="154"/>
      <c r="GWG569" s="154"/>
      <c r="GWH569" s="154"/>
      <c r="GWI569" s="154"/>
      <c r="GWJ569" s="154"/>
      <c r="GWK569" s="154"/>
      <c r="GWL569" s="154"/>
      <c r="GWM569" s="154"/>
      <c r="GWN569" s="154"/>
      <c r="GWO569" s="154"/>
      <c r="GWP569" s="154"/>
      <c r="GWQ569" s="154"/>
      <c r="GWR569" s="154"/>
      <c r="GWS569" s="154"/>
      <c r="GWT569" s="154"/>
      <c r="GWU569" s="154"/>
      <c r="GWV569" s="154"/>
      <c r="GWW569" s="154"/>
      <c r="GWX569" s="154"/>
      <c r="GWY569" s="154"/>
      <c r="GWZ569" s="154"/>
      <c r="GXA569" s="154"/>
      <c r="GXB569" s="154"/>
      <c r="GXC569" s="154"/>
      <c r="GXD569" s="154"/>
      <c r="GXE569" s="154"/>
      <c r="GXF569" s="154"/>
      <c r="GXG569" s="154"/>
      <c r="GXH569" s="154"/>
      <c r="GXI569" s="154"/>
      <c r="GXJ569" s="154"/>
      <c r="GXK569" s="154"/>
      <c r="GXL569" s="154"/>
      <c r="GXM569" s="154"/>
      <c r="GXN569" s="154"/>
      <c r="GXO569" s="154"/>
      <c r="GXP569" s="154"/>
      <c r="GXQ569" s="154"/>
      <c r="GXR569" s="154"/>
      <c r="GXS569" s="154"/>
      <c r="GXT569" s="154"/>
      <c r="GXU569" s="154"/>
      <c r="GXV569" s="154"/>
      <c r="GXW569" s="154"/>
      <c r="GXX569" s="154"/>
      <c r="GXY569" s="154"/>
      <c r="GXZ569" s="154"/>
      <c r="GYA569" s="154"/>
      <c r="GYB569" s="154"/>
      <c r="GYC569" s="154"/>
      <c r="GYD569" s="154"/>
      <c r="GYE569" s="154"/>
      <c r="GYF569" s="154"/>
      <c r="GYG569" s="154"/>
      <c r="GYH569" s="154"/>
      <c r="GYI569" s="154"/>
      <c r="GYJ569" s="154"/>
      <c r="GYK569" s="154"/>
      <c r="GYL569" s="154"/>
      <c r="GYM569" s="154"/>
      <c r="GYN569" s="154"/>
      <c r="GYO569" s="154"/>
      <c r="GYP569" s="154"/>
      <c r="GYQ569" s="154"/>
      <c r="GYR569" s="154"/>
      <c r="GYS569" s="154"/>
      <c r="GYT569" s="154"/>
      <c r="GYU569" s="154"/>
      <c r="GYV569" s="154"/>
      <c r="GYW569" s="154"/>
      <c r="GYX569" s="154"/>
      <c r="GYY569" s="154"/>
      <c r="GYZ569" s="154"/>
      <c r="GZA569" s="154"/>
      <c r="GZB569" s="154"/>
      <c r="GZC569" s="154"/>
      <c r="GZD569" s="154"/>
      <c r="GZE569" s="154"/>
      <c r="GZF569" s="154"/>
      <c r="GZG569" s="154"/>
      <c r="GZH569" s="154"/>
      <c r="GZI569" s="154"/>
      <c r="GZJ569" s="154"/>
      <c r="GZK569" s="154"/>
      <c r="GZL569" s="154"/>
      <c r="GZM569" s="154"/>
      <c r="GZN569" s="154"/>
      <c r="GZO569" s="154"/>
      <c r="GZP569" s="154"/>
      <c r="GZQ569" s="154"/>
      <c r="GZR569" s="154"/>
      <c r="GZS569" s="154"/>
      <c r="GZT569" s="154"/>
      <c r="GZU569" s="154"/>
      <c r="GZV569" s="154"/>
      <c r="GZW569" s="154"/>
      <c r="GZX569" s="154"/>
      <c r="GZY569" s="154"/>
      <c r="GZZ569" s="154"/>
      <c r="HAA569" s="154"/>
      <c r="HAB569" s="154"/>
      <c r="HAC569" s="154"/>
      <c r="HAD569" s="154"/>
      <c r="HAE569" s="154"/>
      <c r="HAF569" s="154"/>
      <c r="HAG569" s="154"/>
      <c r="HAH569" s="154"/>
      <c r="HAI569" s="154"/>
      <c r="HAJ569" s="154"/>
      <c r="HAK569" s="154"/>
      <c r="HAL569" s="154"/>
      <c r="HAM569" s="154"/>
      <c r="HAN569" s="154"/>
      <c r="HAO569" s="154"/>
      <c r="HAP569" s="154"/>
      <c r="HAQ569" s="154"/>
      <c r="HAR569" s="154"/>
      <c r="HAS569" s="154"/>
      <c r="HAT569" s="154"/>
      <c r="HAU569" s="154"/>
      <c r="HAV569" s="154"/>
      <c r="HAW569" s="154"/>
      <c r="HAX569" s="154"/>
      <c r="HAY569" s="154"/>
      <c r="HAZ569" s="154"/>
      <c r="HBA569" s="154"/>
      <c r="HBB569" s="154"/>
      <c r="HBC569" s="154"/>
      <c r="HBD569" s="154"/>
      <c r="HBE569" s="154"/>
      <c r="HBF569" s="154"/>
      <c r="HBG569" s="154"/>
      <c r="HBH569" s="154"/>
      <c r="HBI569" s="154"/>
      <c r="HBJ569" s="154"/>
      <c r="HBK569" s="154"/>
      <c r="HBL569" s="154"/>
      <c r="HBM569" s="154"/>
      <c r="HBN569" s="154"/>
      <c r="HBO569" s="154"/>
      <c r="HBP569" s="154"/>
      <c r="HBQ569" s="154"/>
      <c r="HBR569" s="154"/>
      <c r="HBS569" s="154"/>
      <c r="HBT569" s="154"/>
      <c r="HBU569" s="154"/>
      <c r="HBV569" s="154"/>
      <c r="HBW569" s="154"/>
      <c r="HBX569" s="154"/>
      <c r="HBY569" s="154"/>
      <c r="HBZ569" s="154"/>
      <c r="HCA569" s="154"/>
      <c r="HCB569" s="154"/>
      <c r="HCC569" s="154"/>
      <c r="HCD569" s="154"/>
      <c r="HCE569" s="154"/>
      <c r="HCF569" s="154"/>
      <c r="HCG569" s="154"/>
      <c r="HCH569" s="154"/>
      <c r="HCI569" s="154"/>
      <c r="HCJ569" s="154"/>
      <c r="HCK569" s="154"/>
      <c r="HCL569" s="154"/>
      <c r="HCM569" s="154"/>
      <c r="HCN569" s="154"/>
      <c r="HCO569" s="154"/>
      <c r="HCP569" s="154"/>
      <c r="HCQ569" s="154"/>
      <c r="HCR569" s="154"/>
      <c r="HCS569" s="154"/>
      <c r="HCT569" s="154"/>
      <c r="HCU569" s="154"/>
      <c r="HCV569" s="154"/>
      <c r="HCW569" s="154"/>
      <c r="HCX569" s="154"/>
      <c r="HCY569" s="154"/>
      <c r="HCZ569" s="154"/>
      <c r="HDA569" s="154"/>
      <c r="HDB569" s="154"/>
      <c r="HDC569" s="154"/>
      <c r="HDD569" s="154"/>
      <c r="HDE569" s="154"/>
      <c r="HDF569" s="154"/>
      <c r="HDG569" s="154"/>
      <c r="HDH569" s="154"/>
      <c r="HDI569" s="154"/>
      <c r="HDJ569" s="154"/>
      <c r="HDK569" s="154"/>
      <c r="HDL569" s="154"/>
      <c r="HDM569" s="154"/>
      <c r="HDN569" s="154"/>
      <c r="HDO569" s="154"/>
      <c r="HDP569" s="154"/>
      <c r="HDQ569" s="154"/>
      <c r="HDR569" s="154"/>
      <c r="HDS569" s="154"/>
      <c r="HDT569" s="154"/>
      <c r="HDU569" s="154"/>
      <c r="HDV569" s="154"/>
      <c r="HDW569" s="154"/>
      <c r="HDX569" s="154"/>
      <c r="HDY569" s="154"/>
      <c r="HDZ569" s="154"/>
      <c r="HEA569" s="154"/>
      <c r="HEB569" s="154"/>
      <c r="HEC569" s="154"/>
      <c r="HED569" s="154"/>
      <c r="HEE569" s="154"/>
      <c r="HEF569" s="154"/>
      <c r="HEG569" s="154"/>
      <c r="HEH569" s="154"/>
      <c r="HEI569" s="154"/>
      <c r="HEJ569" s="154"/>
      <c r="HEK569" s="154"/>
      <c r="HEL569" s="154"/>
      <c r="HEM569" s="154"/>
      <c r="HEN569" s="154"/>
      <c r="HEO569" s="154"/>
      <c r="HEP569" s="154"/>
      <c r="HEQ569" s="154"/>
      <c r="HER569" s="154"/>
      <c r="HES569" s="154"/>
      <c r="HET569" s="154"/>
      <c r="HEU569" s="154"/>
      <c r="HEV569" s="154"/>
      <c r="HEW569" s="154"/>
      <c r="HEX569" s="154"/>
      <c r="HEY569" s="154"/>
      <c r="HEZ569" s="154"/>
      <c r="HFA569" s="154"/>
      <c r="HFB569" s="154"/>
      <c r="HFC569" s="154"/>
      <c r="HFD569" s="154"/>
      <c r="HFE569" s="154"/>
      <c r="HFF569" s="154"/>
      <c r="HFG569" s="154"/>
      <c r="HFH569" s="154"/>
      <c r="HFI569" s="154"/>
      <c r="HFJ569" s="154"/>
      <c r="HFK569" s="154"/>
      <c r="HFL569" s="154"/>
      <c r="HFM569" s="154"/>
      <c r="HFN569" s="154"/>
      <c r="HFO569" s="154"/>
      <c r="HFP569" s="154"/>
      <c r="HFQ569" s="154"/>
      <c r="HFR569" s="154"/>
      <c r="HFS569" s="154"/>
      <c r="HFT569" s="154"/>
      <c r="HFU569" s="154"/>
      <c r="HFV569" s="154"/>
      <c r="HFW569" s="154"/>
      <c r="HFX569" s="154"/>
      <c r="HFY569" s="154"/>
      <c r="HFZ569" s="154"/>
      <c r="HGA569" s="154"/>
      <c r="HGB569" s="154"/>
      <c r="HGC569" s="154"/>
      <c r="HGD569" s="154"/>
      <c r="HGE569" s="154"/>
      <c r="HGF569" s="154"/>
      <c r="HGG569" s="154"/>
      <c r="HGH569" s="154"/>
      <c r="HGI569" s="154"/>
      <c r="HGJ569" s="154"/>
      <c r="HGK569" s="154"/>
      <c r="HGL569" s="154"/>
      <c r="HGM569" s="154"/>
      <c r="HGN569" s="154"/>
      <c r="HGO569" s="154"/>
      <c r="HGP569" s="154"/>
      <c r="HGQ569" s="154"/>
      <c r="HGR569" s="154"/>
      <c r="HGS569" s="154"/>
      <c r="HGT569" s="154"/>
      <c r="HGU569" s="154"/>
      <c r="HGV569" s="154"/>
      <c r="HGW569" s="154"/>
      <c r="HGX569" s="154"/>
      <c r="HGY569" s="154"/>
      <c r="HGZ569" s="154"/>
      <c r="HHA569" s="154"/>
      <c r="HHB569" s="154"/>
      <c r="HHC569" s="154"/>
      <c r="HHD569" s="154"/>
      <c r="HHE569" s="154"/>
      <c r="HHF569" s="154"/>
      <c r="HHG569" s="154"/>
      <c r="HHH569" s="154"/>
      <c r="HHI569" s="154"/>
      <c r="HHJ569" s="154"/>
      <c r="HHK569" s="154"/>
      <c r="HHL569" s="154"/>
      <c r="HHM569" s="154"/>
      <c r="HHN569" s="154"/>
      <c r="HHO569" s="154"/>
      <c r="HHP569" s="154"/>
      <c r="HHQ569" s="154"/>
      <c r="HHR569" s="154"/>
      <c r="HHS569" s="154"/>
      <c r="HHT569" s="154"/>
      <c r="HHU569" s="154"/>
      <c r="HHV569" s="154"/>
      <c r="HHW569" s="154"/>
      <c r="HHX569" s="154"/>
      <c r="HHY569" s="154"/>
      <c r="HHZ569" s="154"/>
      <c r="HIA569" s="154"/>
      <c r="HIB569" s="154"/>
      <c r="HIC569" s="154"/>
      <c r="HID569" s="154"/>
      <c r="HIE569" s="154"/>
      <c r="HIF569" s="154"/>
      <c r="HIG569" s="154"/>
      <c r="HIH569" s="154"/>
      <c r="HII569" s="154"/>
      <c r="HIJ569" s="154"/>
      <c r="HIK569" s="154"/>
      <c r="HIL569" s="154"/>
      <c r="HIM569" s="154"/>
      <c r="HIN569" s="154"/>
      <c r="HIO569" s="154"/>
      <c r="HIP569" s="154"/>
      <c r="HIQ569" s="154"/>
      <c r="HIR569" s="154"/>
      <c r="HIS569" s="154"/>
      <c r="HIT569" s="154"/>
      <c r="HIU569" s="154"/>
      <c r="HIV569" s="154"/>
      <c r="HIW569" s="154"/>
      <c r="HIX569" s="154"/>
      <c r="HIY569" s="154"/>
      <c r="HIZ569" s="154"/>
      <c r="HJA569" s="154"/>
      <c r="HJB569" s="154"/>
      <c r="HJC569" s="154"/>
      <c r="HJD569" s="154"/>
      <c r="HJE569" s="154"/>
      <c r="HJF569" s="154"/>
      <c r="HJG569" s="154"/>
      <c r="HJH569" s="154"/>
      <c r="HJI569" s="154"/>
      <c r="HJJ569" s="154"/>
      <c r="HJK569" s="154"/>
      <c r="HJL569" s="154"/>
      <c r="HJM569" s="154"/>
      <c r="HJN569" s="154"/>
      <c r="HJO569" s="154"/>
      <c r="HJP569" s="154"/>
      <c r="HJQ569" s="154"/>
      <c r="HJR569" s="154"/>
      <c r="HJS569" s="154"/>
      <c r="HJT569" s="154"/>
      <c r="HJU569" s="154"/>
      <c r="HJV569" s="154"/>
      <c r="HJW569" s="154"/>
      <c r="HJX569" s="154"/>
      <c r="HJY569" s="154"/>
      <c r="HJZ569" s="154"/>
      <c r="HKA569" s="154"/>
      <c r="HKB569" s="154"/>
      <c r="HKC569" s="154"/>
      <c r="HKD569" s="154"/>
      <c r="HKE569" s="154"/>
      <c r="HKF569" s="154"/>
      <c r="HKG569" s="154"/>
      <c r="HKH569" s="154"/>
      <c r="HKI569" s="154"/>
      <c r="HKJ569" s="154"/>
      <c r="HKK569" s="154"/>
      <c r="HKL569" s="154"/>
      <c r="HKM569" s="154"/>
      <c r="HKN569" s="154"/>
      <c r="HKO569" s="154"/>
      <c r="HKP569" s="154"/>
      <c r="HKQ569" s="154"/>
      <c r="HKR569" s="154"/>
      <c r="HKS569" s="154"/>
      <c r="HKT569" s="154"/>
      <c r="HKU569" s="154"/>
      <c r="HKV569" s="154"/>
      <c r="HKW569" s="154"/>
      <c r="HKX569" s="154"/>
      <c r="HKY569" s="154"/>
      <c r="HKZ569" s="154"/>
      <c r="HLA569" s="154"/>
      <c r="HLB569" s="154"/>
      <c r="HLC569" s="154"/>
      <c r="HLD569" s="154"/>
      <c r="HLE569" s="154"/>
      <c r="HLF569" s="154"/>
      <c r="HLG569" s="154"/>
      <c r="HLH569" s="154"/>
      <c r="HLI569" s="154"/>
      <c r="HLJ569" s="154"/>
      <c r="HLK569" s="154"/>
      <c r="HLL569" s="154"/>
      <c r="HLM569" s="154"/>
      <c r="HLN569" s="154"/>
      <c r="HLO569" s="154"/>
      <c r="HLP569" s="154"/>
      <c r="HLQ569" s="154"/>
      <c r="HLR569" s="154"/>
      <c r="HLS569" s="154"/>
      <c r="HLT569" s="154"/>
      <c r="HLU569" s="154"/>
      <c r="HLV569" s="154"/>
      <c r="HLW569" s="154"/>
      <c r="HLX569" s="154"/>
      <c r="HLY569" s="154"/>
      <c r="HLZ569" s="154"/>
      <c r="HMA569" s="154"/>
      <c r="HMB569" s="154"/>
      <c r="HMC569" s="154"/>
      <c r="HMD569" s="154"/>
      <c r="HME569" s="154"/>
      <c r="HMF569" s="154"/>
      <c r="HMG569" s="154"/>
      <c r="HMH569" s="154"/>
      <c r="HMI569" s="154"/>
      <c r="HMJ569" s="154"/>
      <c r="HMK569" s="154"/>
      <c r="HML569" s="154"/>
      <c r="HMM569" s="154"/>
      <c r="HMN569" s="154"/>
      <c r="HMO569" s="154"/>
      <c r="HMP569" s="154"/>
      <c r="HMQ569" s="154"/>
      <c r="HMR569" s="154"/>
      <c r="HMS569" s="154"/>
      <c r="HMT569" s="154"/>
      <c r="HMU569" s="154"/>
      <c r="HMV569" s="154"/>
      <c r="HMW569" s="154"/>
      <c r="HMX569" s="154"/>
      <c r="HMY569" s="154"/>
      <c r="HMZ569" s="154"/>
      <c r="HNA569" s="154"/>
      <c r="HNB569" s="154"/>
      <c r="HNC569" s="154"/>
      <c r="HND569" s="154"/>
      <c r="HNE569" s="154"/>
      <c r="HNF569" s="154"/>
      <c r="HNG569" s="154"/>
      <c r="HNH569" s="154"/>
      <c r="HNI569" s="154"/>
      <c r="HNJ569" s="154"/>
      <c r="HNK569" s="154"/>
      <c r="HNL569" s="154"/>
      <c r="HNM569" s="154"/>
      <c r="HNN569" s="154"/>
      <c r="HNO569" s="154"/>
      <c r="HNP569" s="154"/>
      <c r="HNQ569" s="154"/>
      <c r="HNR569" s="154"/>
      <c r="HNS569" s="154"/>
      <c r="HNT569" s="154"/>
      <c r="HNU569" s="154"/>
      <c r="HNV569" s="154"/>
      <c r="HNW569" s="154"/>
      <c r="HNX569" s="154"/>
      <c r="HNY569" s="154"/>
      <c r="HNZ569" s="154"/>
      <c r="HOA569" s="154"/>
      <c r="HOB569" s="154"/>
      <c r="HOC569" s="154"/>
      <c r="HOD569" s="154"/>
      <c r="HOE569" s="154"/>
      <c r="HOF569" s="154"/>
      <c r="HOG569" s="154"/>
      <c r="HOH569" s="154"/>
      <c r="HOI569" s="154"/>
      <c r="HOJ569" s="154"/>
      <c r="HOK569" s="154"/>
      <c r="HOL569" s="154"/>
      <c r="HOM569" s="154"/>
      <c r="HON569" s="154"/>
      <c r="HOO569" s="154"/>
      <c r="HOP569" s="154"/>
      <c r="HOQ569" s="154"/>
      <c r="HOR569" s="154"/>
      <c r="HOS569" s="154"/>
      <c r="HOT569" s="154"/>
      <c r="HOU569" s="154"/>
      <c r="HOV569" s="154"/>
      <c r="HOW569" s="154"/>
      <c r="HOX569" s="154"/>
      <c r="HOY569" s="154"/>
      <c r="HOZ569" s="154"/>
      <c r="HPA569" s="154"/>
      <c r="HPB569" s="154"/>
      <c r="HPC569" s="154"/>
      <c r="HPD569" s="154"/>
      <c r="HPE569" s="154"/>
      <c r="HPF569" s="154"/>
      <c r="HPG569" s="154"/>
      <c r="HPH569" s="154"/>
      <c r="HPI569" s="154"/>
      <c r="HPJ569" s="154"/>
      <c r="HPK569" s="154"/>
      <c r="HPL569" s="154"/>
      <c r="HPM569" s="154"/>
      <c r="HPN569" s="154"/>
      <c r="HPO569" s="154"/>
      <c r="HPP569" s="154"/>
      <c r="HPQ569" s="154"/>
      <c r="HPR569" s="154"/>
      <c r="HPS569" s="154"/>
      <c r="HPT569" s="154"/>
      <c r="HPU569" s="154"/>
      <c r="HPV569" s="154"/>
      <c r="HPW569" s="154"/>
      <c r="HPX569" s="154"/>
      <c r="HPY569" s="154"/>
      <c r="HPZ569" s="154"/>
      <c r="HQA569" s="154"/>
      <c r="HQB569" s="154"/>
      <c r="HQC569" s="154"/>
      <c r="HQD569" s="154"/>
      <c r="HQE569" s="154"/>
      <c r="HQF569" s="154"/>
      <c r="HQG569" s="154"/>
      <c r="HQH569" s="154"/>
      <c r="HQI569" s="154"/>
      <c r="HQJ569" s="154"/>
      <c r="HQK569" s="154"/>
      <c r="HQL569" s="154"/>
      <c r="HQM569" s="154"/>
      <c r="HQN569" s="154"/>
      <c r="HQO569" s="154"/>
      <c r="HQP569" s="154"/>
      <c r="HQQ569" s="154"/>
      <c r="HQR569" s="154"/>
      <c r="HQS569" s="154"/>
      <c r="HQT569" s="154"/>
      <c r="HQU569" s="154"/>
      <c r="HQV569" s="154"/>
      <c r="HQW569" s="154"/>
      <c r="HQX569" s="154"/>
      <c r="HQY569" s="154"/>
      <c r="HQZ569" s="154"/>
      <c r="HRA569" s="154"/>
      <c r="HRB569" s="154"/>
      <c r="HRC569" s="154"/>
      <c r="HRD569" s="154"/>
      <c r="HRE569" s="154"/>
      <c r="HRF569" s="154"/>
      <c r="HRG569" s="154"/>
      <c r="HRH569" s="154"/>
      <c r="HRI569" s="154"/>
      <c r="HRJ569" s="154"/>
      <c r="HRK569" s="154"/>
      <c r="HRL569" s="154"/>
      <c r="HRM569" s="154"/>
      <c r="HRN569" s="154"/>
      <c r="HRO569" s="154"/>
      <c r="HRP569" s="154"/>
      <c r="HRQ569" s="154"/>
      <c r="HRR569" s="154"/>
      <c r="HRS569" s="154"/>
      <c r="HRT569" s="154"/>
      <c r="HRU569" s="154"/>
      <c r="HRV569" s="154"/>
      <c r="HRW569" s="154"/>
      <c r="HRX569" s="154"/>
      <c r="HRY569" s="154"/>
      <c r="HRZ569" s="154"/>
      <c r="HSA569" s="154"/>
      <c r="HSB569" s="154"/>
      <c r="HSC569" s="154"/>
      <c r="HSD569" s="154"/>
      <c r="HSE569" s="154"/>
      <c r="HSF569" s="154"/>
      <c r="HSG569" s="154"/>
      <c r="HSH569" s="154"/>
      <c r="HSI569" s="154"/>
      <c r="HSJ569" s="154"/>
      <c r="HSK569" s="154"/>
      <c r="HSL569" s="154"/>
      <c r="HSM569" s="154"/>
      <c r="HSN569" s="154"/>
      <c r="HSO569" s="154"/>
      <c r="HSP569" s="154"/>
      <c r="HSQ569" s="154"/>
      <c r="HSR569" s="154"/>
      <c r="HSS569" s="154"/>
      <c r="HST569" s="154"/>
      <c r="HSU569" s="154"/>
      <c r="HSV569" s="154"/>
      <c r="HSW569" s="154"/>
      <c r="HSX569" s="154"/>
      <c r="HSY569" s="154"/>
      <c r="HSZ569" s="154"/>
      <c r="HTA569" s="154"/>
      <c r="HTB569" s="154"/>
      <c r="HTC569" s="154"/>
      <c r="HTD569" s="154"/>
      <c r="HTE569" s="154"/>
      <c r="HTF569" s="154"/>
      <c r="HTG569" s="154"/>
      <c r="HTH569" s="154"/>
      <c r="HTI569" s="154"/>
      <c r="HTJ569" s="154"/>
      <c r="HTK569" s="154"/>
      <c r="HTL569" s="154"/>
      <c r="HTM569" s="154"/>
      <c r="HTN569" s="154"/>
      <c r="HTO569" s="154"/>
      <c r="HTP569" s="154"/>
      <c r="HTQ569" s="154"/>
      <c r="HTR569" s="154"/>
      <c r="HTS569" s="154"/>
      <c r="HTT569" s="154"/>
      <c r="HTU569" s="154"/>
      <c r="HTV569" s="154"/>
      <c r="HTW569" s="154"/>
      <c r="HTX569" s="154"/>
      <c r="HTY569" s="154"/>
      <c r="HTZ569" s="154"/>
      <c r="HUA569" s="154"/>
      <c r="HUB569" s="154"/>
      <c r="HUC569" s="154"/>
      <c r="HUD569" s="154"/>
      <c r="HUE569" s="154"/>
      <c r="HUF569" s="154"/>
      <c r="HUG569" s="154"/>
      <c r="HUH569" s="154"/>
      <c r="HUI569" s="154"/>
      <c r="HUJ569" s="154"/>
      <c r="HUK569" s="154"/>
      <c r="HUL569" s="154"/>
      <c r="HUM569" s="154"/>
      <c r="HUN569" s="154"/>
      <c r="HUO569" s="154"/>
      <c r="HUP569" s="154"/>
      <c r="HUQ569" s="154"/>
      <c r="HUR569" s="154"/>
      <c r="HUS569" s="154"/>
      <c r="HUT569" s="154"/>
      <c r="HUU569" s="154"/>
      <c r="HUV569" s="154"/>
      <c r="HUW569" s="154"/>
      <c r="HUX569" s="154"/>
      <c r="HUY569" s="154"/>
      <c r="HUZ569" s="154"/>
      <c r="HVA569" s="154"/>
      <c r="HVB569" s="154"/>
      <c r="HVC569" s="154"/>
      <c r="HVD569" s="154"/>
      <c r="HVE569" s="154"/>
      <c r="HVF569" s="154"/>
      <c r="HVG569" s="154"/>
      <c r="HVH569" s="154"/>
      <c r="HVI569" s="154"/>
      <c r="HVJ569" s="154"/>
      <c r="HVK569" s="154"/>
      <c r="HVL569" s="154"/>
      <c r="HVM569" s="154"/>
      <c r="HVN569" s="154"/>
      <c r="HVO569" s="154"/>
      <c r="HVP569" s="154"/>
      <c r="HVQ569" s="154"/>
      <c r="HVR569" s="154"/>
      <c r="HVS569" s="154"/>
      <c r="HVT569" s="154"/>
      <c r="HVU569" s="154"/>
      <c r="HVV569" s="154"/>
      <c r="HVW569" s="154"/>
      <c r="HVX569" s="154"/>
      <c r="HVY569" s="154"/>
      <c r="HVZ569" s="154"/>
      <c r="HWA569" s="154"/>
      <c r="HWB569" s="154"/>
      <c r="HWC569" s="154"/>
      <c r="HWD569" s="154"/>
      <c r="HWE569" s="154"/>
      <c r="HWF569" s="154"/>
      <c r="HWG569" s="154"/>
      <c r="HWH569" s="154"/>
      <c r="HWI569" s="154"/>
      <c r="HWJ569" s="154"/>
      <c r="HWK569" s="154"/>
      <c r="HWL569" s="154"/>
      <c r="HWM569" s="154"/>
      <c r="HWN569" s="154"/>
      <c r="HWO569" s="154"/>
      <c r="HWP569" s="154"/>
      <c r="HWQ569" s="154"/>
      <c r="HWR569" s="154"/>
      <c r="HWS569" s="154"/>
      <c r="HWT569" s="154"/>
      <c r="HWU569" s="154"/>
      <c r="HWV569" s="154"/>
      <c r="HWW569" s="154"/>
      <c r="HWX569" s="154"/>
      <c r="HWY569" s="154"/>
      <c r="HWZ569" s="154"/>
      <c r="HXA569" s="154"/>
      <c r="HXB569" s="154"/>
      <c r="HXC569" s="154"/>
      <c r="HXD569" s="154"/>
      <c r="HXE569" s="154"/>
      <c r="HXF569" s="154"/>
      <c r="HXG569" s="154"/>
      <c r="HXH569" s="154"/>
      <c r="HXI569" s="154"/>
      <c r="HXJ569" s="154"/>
      <c r="HXK569" s="154"/>
      <c r="HXL569" s="154"/>
      <c r="HXM569" s="154"/>
      <c r="HXN569" s="154"/>
      <c r="HXO569" s="154"/>
      <c r="HXP569" s="154"/>
      <c r="HXQ569" s="154"/>
      <c r="HXR569" s="154"/>
      <c r="HXS569" s="154"/>
      <c r="HXT569" s="154"/>
      <c r="HXU569" s="154"/>
      <c r="HXV569" s="154"/>
      <c r="HXW569" s="154"/>
      <c r="HXX569" s="154"/>
      <c r="HXY569" s="154"/>
      <c r="HXZ569" s="154"/>
      <c r="HYA569" s="154"/>
      <c r="HYB569" s="154"/>
      <c r="HYC569" s="154"/>
      <c r="HYD569" s="154"/>
      <c r="HYE569" s="154"/>
      <c r="HYF569" s="154"/>
      <c r="HYG569" s="154"/>
      <c r="HYH569" s="154"/>
      <c r="HYI569" s="154"/>
      <c r="HYJ569" s="154"/>
      <c r="HYK569" s="154"/>
      <c r="HYL569" s="154"/>
      <c r="HYM569" s="154"/>
      <c r="HYN569" s="154"/>
      <c r="HYO569" s="154"/>
      <c r="HYP569" s="154"/>
      <c r="HYQ569" s="154"/>
      <c r="HYR569" s="154"/>
      <c r="HYS569" s="154"/>
      <c r="HYT569" s="154"/>
      <c r="HYU569" s="154"/>
      <c r="HYV569" s="154"/>
      <c r="HYW569" s="154"/>
      <c r="HYX569" s="154"/>
      <c r="HYY569" s="154"/>
      <c r="HYZ569" s="154"/>
      <c r="HZA569" s="154"/>
      <c r="HZB569" s="154"/>
      <c r="HZC569" s="154"/>
      <c r="HZD569" s="154"/>
      <c r="HZE569" s="154"/>
      <c r="HZF569" s="154"/>
      <c r="HZG569" s="154"/>
      <c r="HZH569" s="154"/>
      <c r="HZI569" s="154"/>
      <c r="HZJ569" s="154"/>
      <c r="HZK569" s="154"/>
      <c r="HZL569" s="154"/>
      <c r="HZM569" s="154"/>
      <c r="HZN569" s="154"/>
      <c r="HZO569" s="154"/>
      <c r="HZP569" s="154"/>
      <c r="HZQ569" s="154"/>
      <c r="HZR569" s="154"/>
      <c r="HZS569" s="154"/>
      <c r="HZT569" s="154"/>
      <c r="HZU569" s="154"/>
      <c r="HZV569" s="154"/>
      <c r="HZW569" s="154"/>
      <c r="HZX569" s="154"/>
      <c r="HZY569" s="154"/>
      <c r="HZZ569" s="154"/>
      <c r="IAA569" s="154"/>
      <c r="IAB569" s="154"/>
      <c r="IAC569" s="154"/>
      <c r="IAD569" s="154"/>
      <c r="IAE569" s="154"/>
      <c r="IAF569" s="154"/>
      <c r="IAG569" s="154"/>
      <c r="IAH569" s="154"/>
      <c r="IAI569" s="154"/>
      <c r="IAJ569" s="154"/>
      <c r="IAK569" s="154"/>
      <c r="IAL569" s="154"/>
      <c r="IAM569" s="154"/>
      <c r="IAN569" s="154"/>
      <c r="IAO569" s="154"/>
      <c r="IAP569" s="154"/>
      <c r="IAQ569" s="154"/>
      <c r="IAR569" s="154"/>
      <c r="IAS569" s="154"/>
      <c r="IAT569" s="154"/>
      <c r="IAU569" s="154"/>
      <c r="IAV569" s="154"/>
      <c r="IAW569" s="154"/>
      <c r="IAX569" s="154"/>
      <c r="IAY569" s="154"/>
      <c r="IAZ569" s="154"/>
      <c r="IBA569" s="154"/>
      <c r="IBB569" s="154"/>
      <c r="IBC569" s="154"/>
      <c r="IBD569" s="154"/>
      <c r="IBE569" s="154"/>
      <c r="IBF569" s="154"/>
      <c r="IBG569" s="154"/>
      <c r="IBH569" s="154"/>
      <c r="IBI569" s="154"/>
      <c r="IBJ569" s="154"/>
      <c r="IBK569" s="154"/>
      <c r="IBL569" s="154"/>
      <c r="IBM569" s="154"/>
      <c r="IBN569" s="154"/>
      <c r="IBO569" s="154"/>
      <c r="IBP569" s="154"/>
      <c r="IBQ569" s="154"/>
      <c r="IBR569" s="154"/>
      <c r="IBS569" s="154"/>
      <c r="IBT569" s="154"/>
      <c r="IBU569" s="154"/>
      <c r="IBV569" s="154"/>
      <c r="IBW569" s="154"/>
      <c r="IBX569" s="154"/>
      <c r="IBY569" s="154"/>
      <c r="IBZ569" s="154"/>
      <c r="ICA569" s="154"/>
      <c r="ICB569" s="154"/>
      <c r="ICC569" s="154"/>
      <c r="ICD569" s="154"/>
      <c r="ICE569" s="154"/>
      <c r="ICF569" s="154"/>
      <c r="ICG569" s="154"/>
      <c r="ICH569" s="154"/>
      <c r="ICI569" s="154"/>
      <c r="ICJ569" s="154"/>
      <c r="ICK569" s="154"/>
      <c r="ICL569" s="154"/>
      <c r="ICM569" s="154"/>
      <c r="ICN569" s="154"/>
      <c r="ICO569" s="154"/>
      <c r="ICP569" s="154"/>
      <c r="ICQ569" s="154"/>
      <c r="ICR569" s="154"/>
      <c r="ICS569" s="154"/>
      <c r="ICT569" s="154"/>
      <c r="ICU569" s="154"/>
      <c r="ICV569" s="154"/>
      <c r="ICW569" s="154"/>
      <c r="ICX569" s="154"/>
      <c r="ICY569" s="154"/>
      <c r="ICZ569" s="154"/>
      <c r="IDA569" s="154"/>
      <c r="IDB569" s="154"/>
      <c r="IDC569" s="154"/>
      <c r="IDD569" s="154"/>
      <c r="IDE569" s="154"/>
      <c r="IDF569" s="154"/>
      <c r="IDG569" s="154"/>
      <c r="IDH569" s="154"/>
      <c r="IDI569" s="154"/>
      <c r="IDJ569" s="154"/>
      <c r="IDK569" s="154"/>
      <c r="IDL569" s="154"/>
      <c r="IDM569" s="154"/>
      <c r="IDN569" s="154"/>
      <c r="IDO569" s="154"/>
      <c r="IDP569" s="154"/>
      <c r="IDQ569" s="154"/>
      <c r="IDR569" s="154"/>
      <c r="IDS569" s="154"/>
      <c r="IDT569" s="154"/>
      <c r="IDU569" s="154"/>
      <c r="IDV569" s="154"/>
      <c r="IDW569" s="154"/>
      <c r="IDX569" s="154"/>
      <c r="IDY569" s="154"/>
      <c r="IDZ569" s="154"/>
      <c r="IEA569" s="154"/>
      <c r="IEB569" s="154"/>
      <c r="IEC569" s="154"/>
      <c r="IED569" s="154"/>
      <c r="IEE569" s="154"/>
      <c r="IEF569" s="154"/>
      <c r="IEG569" s="154"/>
      <c r="IEH569" s="154"/>
      <c r="IEI569" s="154"/>
      <c r="IEJ569" s="154"/>
      <c r="IEK569" s="154"/>
      <c r="IEL569" s="154"/>
      <c r="IEM569" s="154"/>
      <c r="IEN569" s="154"/>
      <c r="IEO569" s="154"/>
      <c r="IEP569" s="154"/>
      <c r="IEQ569" s="154"/>
      <c r="IER569" s="154"/>
      <c r="IES569" s="154"/>
      <c r="IET569" s="154"/>
      <c r="IEU569" s="154"/>
      <c r="IEV569" s="154"/>
      <c r="IEW569" s="154"/>
      <c r="IEX569" s="154"/>
      <c r="IEY569" s="154"/>
      <c r="IEZ569" s="154"/>
      <c r="IFA569" s="154"/>
      <c r="IFB569" s="154"/>
      <c r="IFC569" s="154"/>
      <c r="IFD569" s="154"/>
      <c r="IFE569" s="154"/>
      <c r="IFF569" s="154"/>
      <c r="IFG569" s="154"/>
      <c r="IFH569" s="154"/>
      <c r="IFI569" s="154"/>
      <c r="IFJ569" s="154"/>
      <c r="IFK569" s="154"/>
      <c r="IFL569" s="154"/>
      <c r="IFM569" s="154"/>
      <c r="IFN569" s="154"/>
      <c r="IFO569" s="154"/>
      <c r="IFP569" s="154"/>
      <c r="IFQ569" s="154"/>
      <c r="IFR569" s="154"/>
      <c r="IFS569" s="154"/>
      <c r="IFT569" s="154"/>
      <c r="IFU569" s="154"/>
      <c r="IFV569" s="154"/>
      <c r="IFW569" s="154"/>
      <c r="IFX569" s="154"/>
      <c r="IFY569" s="154"/>
      <c r="IFZ569" s="154"/>
      <c r="IGA569" s="154"/>
      <c r="IGB569" s="154"/>
      <c r="IGC569" s="154"/>
      <c r="IGD569" s="154"/>
      <c r="IGE569" s="154"/>
      <c r="IGF569" s="154"/>
      <c r="IGG569" s="154"/>
      <c r="IGH569" s="154"/>
      <c r="IGI569" s="154"/>
      <c r="IGJ569" s="154"/>
      <c r="IGK569" s="154"/>
      <c r="IGL569" s="154"/>
      <c r="IGM569" s="154"/>
      <c r="IGN569" s="154"/>
      <c r="IGO569" s="154"/>
      <c r="IGP569" s="154"/>
      <c r="IGQ569" s="154"/>
      <c r="IGR569" s="154"/>
      <c r="IGS569" s="154"/>
      <c r="IGT569" s="154"/>
      <c r="IGU569" s="154"/>
      <c r="IGV569" s="154"/>
      <c r="IGW569" s="154"/>
      <c r="IGX569" s="154"/>
      <c r="IGY569" s="154"/>
      <c r="IGZ569" s="154"/>
      <c r="IHA569" s="154"/>
      <c r="IHB569" s="154"/>
      <c r="IHC569" s="154"/>
      <c r="IHD569" s="154"/>
      <c r="IHE569" s="154"/>
      <c r="IHF569" s="154"/>
      <c r="IHG569" s="154"/>
      <c r="IHH569" s="154"/>
      <c r="IHI569" s="154"/>
      <c r="IHJ569" s="154"/>
      <c r="IHK569" s="154"/>
      <c r="IHL569" s="154"/>
      <c r="IHM569" s="154"/>
      <c r="IHN569" s="154"/>
      <c r="IHO569" s="154"/>
      <c r="IHP569" s="154"/>
      <c r="IHQ569" s="154"/>
      <c r="IHR569" s="154"/>
      <c r="IHS569" s="154"/>
      <c r="IHT569" s="154"/>
      <c r="IHU569" s="154"/>
      <c r="IHV569" s="154"/>
      <c r="IHW569" s="154"/>
      <c r="IHX569" s="154"/>
      <c r="IHY569" s="154"/>
      <c r="IHZ569" s="154"/>
      <c r="IIA569" s="154"/>
      <c r="IIB569" s="154"/>
      <c r="IIC569" s="154"/>
      <c r="IID569" s="154"/>
      <c r="IIE569" s="154"/>
      <c r="IIF569" s="154"/>
      <c r="IIG569" s="154"/>
      <c r="IIH569" s="154"/>
      <c r="III569" s="154"/>
      <c r="IIJ569" s="154"/>
      <c r="IIK569" s="154"/>
      <c r="IIL569" s="154"/>
      <c r="IIM569" s="154"/>
      <c r="IIN569" s="154"/>
      <c r="IIO569" s="154"/>
      <c r="IIP569" s="154"/>
      <c r="IIQ569" s="154"/>
      <c r="IIR569" s="154"/>
      <c r="IIS569" s="154"/>
      <c r="IIT569" s="154"/>
      <c r="IIU569" s="154"/>
      <c r="IIV569" s="154"/>
      <c r="IIW569" s="154"/>
      <c r="IIX569" s="154"/>
      <c r="IIY569" s="154"/>
      <c r="IIZ569" s="154"/>
      <c r="IJA569" s="154"/>
      <c r="IJB569" s="154"/>
      <c r="IJC569" s="154"/>
      <c r="IJD569" s="154"/>
      <c r="IJE569" s="154"/>
      <c r="IJF569" s="154"/>
      <c r="IJG569" s="154"/>
      <c r="IJH569" s="154"/>
      <c r="IJI569" s="154"/>
      <c r="IJJ569" s="154"/>
      <c r="IJK569" s="154"/>
      <c r="IJL569" s="154"/>
      <c r="IJM569" s="154"/>
      <c r="IJN569" s="154"/>
      <c r="IJO569" s="154"/>
      <c r="IJP569" s="154"/>
      <c r="IJQ569" s="154"/>
      <c r="IJR569" s="154"/>
      <c r="IJS569" s="154"/>
      <c r="IJT569" s="154"/>
      <c r="IJU569" s="154"/>
      <c r="IJV569" s="154"/>
      <c r="IJW569" s="154"/>
      <c r="IJX569" s="154"/>
      <c r="IJY569" s="154"/>
      <c r="IJZ569" s="154"/>
      <c r="IKA569" s="154"/>
      <c r="IKB569" s="154"/>
      <c r="IKC569" s="154"/>
      <c r="IKD569" s="154"/>
      <c r="IKE569" s="154"/>
      <c r="IKF569" s="154"/>
      <c r="IKG569" s="154"/>
      <c r="IKH569" s="154"/>
      <c r="IKI569" s="154"/>
      <c r="IKJ569" s="154"/>
      <c r="IKK569" s="154"/>
      <c r="IKL569" s="154"/>
      <c r="IKM569" s="154"/>
      <c r="IKN569" s="154"/>
      <c r="IKO569" s="154"/>
      <c r="IKP569" s="154"/>
      <c r="IKQ569" s="154"/>
      <c r="IKR569" s="154"/>
      <c r="IKS569" s="154"/>
      <c r="IKT569" s="154"/>
      <c r="IKU569" s="154"/>
      <c r="IKV569" s="154"/>
      <c r="IKW569" s="154"/>
      <c r="IKX569" s="154"/>
      <c r="IKY569" s="154"/>
      <c r="IKZ569" s="154"/>
      <c r="ILA569" s="154"/>
      <c r="ILB569" s="154"/>
      <c r="ILC569" s="154"/>
      <c r="ILD569" s="154"/>
      <c r="ILE569" s="154"/>
      <c r="ILF569" s="154"/>
      <c r="ILG569" s="154"/>
      <c r="ILH569" s="154"/>
      <c r="ILI569" s="154"/>
      <c r="ILJ569" s="154"/>
      <c r="ILK569" s="154"/>
      <c r="ILL569" s="154"/>
      <c r="ILM569" s="154"/>
      <c r="ILN569" s="154"/>
      <c r="ILO569" s="154"/>
      <c r="ILP569" s="154"/>
      <c r="ILQ569" s="154"/>
      <c r="ILR569" s="154"/>
      <c r="ILS569" s="154"/>
      <c r="ILT569" s="154"/>
      <c r="ILU569" s="154"/>
      <c r="ILV569" s="154"/>
      <c r="ILW569" s="154"/>
      <c r="ILX569" s="154"/>
      <c r="ILY569" s="154"/>
      <c r="ILZ569" s="154"/>
      <c r="IMA569" s="154"/>
      <c r="IMB569" s="154"/>
      <c r="IMC569" s="154"/>
      <c r="IMD569" s="154"/>
      <c r="IME569" s="154"/>
      <c r="IMF569" s="154"/>
      <c r="IMG569" s="154"/>
      <c r="IMH569" s="154"/>
      <c r="IMI569" s="154"/>
      <c r="IMJ569" s="154"/>
      <c r="IMK569" s="154"/>
      <c r="IML569" s="154"/>
      <c r="IMM569" s="154"/>
      <c r="IMN569" s="154"/>
      <c r="IMO569" s="154"/>
      <c r="IMP569" s="154"/>
      <c r="IMQ569" s="154"/>
      <c r="IMR569" s="154"/>
      <c r="IMS569" s="154"/>
      <c r="IMT569" s="154"/>
      <c r="IMU569" s="154"/>
      <c r="IMV569" s="154"/>
      <c r="IMW569" s="154"/>
      <c r="IMX569" s="154"/>
      <c r="IMY569" s="154"/>
      <c r="IMZ569" s="154"/>
      <c r="INA569" s="154"/>
      <c r="INB569" s="154"/>
      <c r="INC569" s="154"/>
      <c r="IND569" s="154"/>
      <c r="INE569" s="154"/>
      <c r="INF569" s="154"/>
      <c r="ING569" s="154"/>
      <c r="INH569" s="154"/>
      <c r="INI569" s="154"/>
      <c r="INJ569" s="154"/>
      <c r="INK569" s="154"/>
      <c r="INL569" s="154"/>
      <c r="INM569" s="154"/>
      <c r="INN569" s="154"/>
      <c r="INO569" s="154"/>
      <c r="INP569" s="154"/>
      <c r="INQ569" s="154"/>
      <c r="INR569" s="154"/>
      <c r="INS569" s="154"/>
      <c r="INT569" s="154"/>
      <c r="INU569" s="154"/>
      <c r="INV569" s="154"/>
      <c r="INW569" s="154"/>
      <c r="INX569" s="154"/>
      <c r="INY569" s="154"/>
      <c r="INZ569" s="154"/>
      <c r="IOA569" s="154"/>
      <c r="IOB569" s="154"/>
      <c r="IOC569" s="154"/>
      <c r="IOD569" s="154"/>
      <c r="IOE569" s="154"/>
      <c r="IOF569" s="154"/>
      <c r="IOG569" s="154"/>
      <c r="IOH569" s="154"/>
      <c r="IOI569" s="154"/>
      <c r="IOJ569" s="154"/>
      <c r="IOK569" s="154"/>
      <c r="IOL569" s="154"/>
      <c r="IOM569" s="154"/>
      <c r="ION569" s="154"/>
      <c r="IOO569" s="154"/>
      <c r="IOP569" s="154"/>
      <c r="IOQ569" s="154"/>
      <c r="IOR569" s="154"/>
      <c r="IOS569" s="154"/>
      <c r="IOT569" s="154"/>
      <c r="IOU569" s="154"/>
      <c r="IOV569" s="154"/>
      <c r="IOW569" s="154"/>
      <c r="IOX569" s="154"/>
      <c r="IOY569" s="154"/>
      <c r="IOZ569" s="154"/>
      <c r="IPA569" s="154"/>
      <c r="IPB569" s="154"/>
      <c r="IPC569" s="154"/>
      <c r="IPD569" s="154"/>
      <c r="IPE569" s="154"/>
      <c r="IPF569" s="154"/>
      <c r="IPG569" s="154"/>
      <c r="IPH569" s="154"/>
      <c r="IPI569" s="154"/>
      <c r="IPJ569" s="154"/>
      <c r="IPK569" s="154"/>
      <c r="IPL569" s="154"/>
      <c r="IPM569" s="154"/>
      <c r="IPN569" s="154"/>
      <c r="IPO569" s="154"/>
      <c r="IPP569" s="154"/>
      <c r="IPQ569" s="154"/>
      <c r="IPR569" s="154"/>
      <c r="IPS569" s="154"/>
      <c r="IPT569" s="154"/>
      <c r="IPU569" s="154"/>
      <c r="IPV569" s="154"/>
      <c r="IPW569" s="154"/>
      <c r="IPX569" s="154"/>
      <c r="IPY569" s="154"/>
      <c r="IPZ569" s="154"/>
      <c r="IQA569" s="154"/>
      <c r="IQB569" s="154"/>
      <c r="IQC569" s="154"/>
      <c r="IQD569" s="154"/>
      <c r="IQE569" s="154"/>
      <c r="IQF569" s="154"/>
      <c r="IQG569" s="154"/>
      <c r="IQH569" s="154"/>
      <c r="IQI569" s="154"/>
      <c r="IQJ569" s="154"/>
      <c r="IQK569" s="154"/>
      <c r="IQL569" s="154"/>
      <c r="IQM569" s="154"/>
      <c r="IQN569" s="154"/>
      <c r="IQO569" s="154"/>
      <c r="IQP569" s="154"/>
      <c r="IQQ569" s="154"/>
      <c r="IQR569" s="154"/>
      <c r="IQS569" s="154"/>
      <c r="IQT569" s="154"/>
      <c r="IQU569" s="154"/>
      <c r="IQV569" s="154"/>
      <c r="IQW569" s="154"/>
      <c r="IQX569" s="154"/>
      <c r="IQY569" s="154"/>
      <c r="IQZ569" s="154"/>
      <c r="IRA569" s="154"/>
      <c r="IRB569" s="154"/>
      <c r="IRC569" s="154"/>
      <c r="IRD569" s="154"/>
      <c r="IRE569" s="154"/>
      <c r="IRF569" s="154"/>
      <c r="IRG569" s="154"/>
      <c r="IRH569" s="154"/>
      <c r="IRI569" s="154"/>
      <c r="IRJ569" s="154"/>
      <c r="IRK569" s="154"/>
      <c r="IRL569" s="154"/>
      <c r="IRM569" s="154"/>
      <c r="IRN569" s="154"/>
      <c r="IRO569" s="154"/>
      <c r="IRP569" s="154"/>
      <c r="IRQ569" s="154"/>
      <c r="IRR569" s="154"/>
      <c r="IRS569" s="154"/>
      <c r="IRT569" s="154"/>
      <c r="IRU569" s="154"/>
      <c r="IRV569" s="154"/>
      <c r="IRW569" s="154"/>
      <c r="IRX569" s="154"/>
      <c r="IRY569" s="154"/>
      <c r="IRZ569" s="154"/>
      <c r="ISA569" s="154"/>
      <c r="ISB569" s="154"/>
      <c r="ISC569" s="154"/>
      <c r="ISD569" s="154"/>
      <c r="ISE569" s="154"/>
      <c r="ISF569" s="154"/>
      <c r="ISG569" s="154"/>
      <c r="ISH569" s="154"/>
      <c r="ISI569" s="154"/>
      <c r="ISJ569" s="154"/>
      <c r="ISK569" s="154"/>
      <c r="ISL569" s="154"/>
      <c r="ISM569" s="154"/>
      <c r="ISN569" s="154"/>
      <c r="ISO569" s="154"/>
      <c r="ISP569" s="154"/>
      <c r="ISQ569" s="154"/>
      <c r="ISR569" s="154"/>
      <c r="ISS569" s="154"/>
      <c r="IST569" s="154"/>
      <c r="ISU569" s="154"/>
      <c r="ISV569" s="154"/>
      <c r="ISW569" s="154"/>
      <c r="ISX569" s="154"/>
      <c r="ISY569" s="154"/>
      <c r="ISZ569" s="154"/>
      <c r="ITA569" s="154"/>
      <c r="ITB569" s="154"/>
      <c r="ITC569" s="154"/>
      <c r="ITD569" s="154"/>
      <c r="ITE569" s="154"/>
      <c r="ITF569" s="154"/>
      <c r="ITG569" s="154"/>
      <c r="ITH569" s="154"/>
      <c r="ITI569" s="154"/>
      <c r="ITJ569" s="154"/>
      <c r="ITK569" s="154"/>
      <c r="ITL569" s="154"/>
      <c r="ITM569" s="154"/>
      <c r="ITN569" s="154"/>
      <c r="ITO569" s="154"/>
      <c r="ITP569" s="154"/>
      <c r="ITQ569" s="154"/>
      <c r="ITR569" s="154"/>
      <c r="ITS569" s="154"/>
      <c r="ITT569" s="154"/>
      <c r="ITU569" s="154"/>
      <c r="ITV569" s="154"/>
      <c r="ITW569" s="154"/>
      <c r="ITX569" s="154"/>
      <c r="ITY569" s="154"/>
      <c r="ITZ569" s="154"/>
      <c r="IUA569" s="154"/>
      <c r="IUB569" s="154"/>
      <c r="IUC569" s="154"/>
      <c r="IUD569" s="154"/>
      <c r="IUE569" s="154"/>
      <c r="IUF569" s="154"/>
      <c r="IUG569" s="154"/>
      <c r="IUH569" s="154"/>
      <c r="IUI569" s="154"/>
      <c r="IUJ569" s="154"/>
      <c r="IUK569" s="154"/>
      <c r="IUL569" s="154"/>
      <c r="IUM569" s="154"/>
      <c r="IUN569" s="154"/>
      <c r="IUO569" s="154"/>
      <c r="IUP569" s="154"/>
      <c r="IUQ569" s="154"/>
      <c r="IUR569" s="154"/>
      <c r="IUS569" s="154"/>
      <c r="IUT569" s="154"/>
      <c r="IUU569" s="154"/>
      <c r="IUV569" s="154"/>
      <c r="IUW569" s="154"/>
      <c r="IUX569" s="154"/>
      <c r="IUY569" s="154"/>
      <c r="IUZ569" s="154"/>
      <c r="IVA569" s="154"/>
      <c r="IVB569" s="154"/>
      <c r="IVC569" s="154"/>
      <c r="IVD569" s="154"/>
      <c r="IVE569" s="154"/>
      <c r="IVF569" s="154"/>
      <c r="IVG569" s="154"/>
      <c r="IVH569" s="154"/>
      <c r="IVI569" s="154"/>
      <c r="IVJ569" s="154"/>
      <c r="IVK569" s="154"/>
      <c r="IVL569" s="154"/>
      <c r="IVM569" s="154"/>
      <c r="IVN569" s="154"/>
      <c r="IVO569" s="154"/>
      <c r="IVP569" s="154"/>
      <c r="IVQ569" s="154"/>
      <c r="IVR569" s="154"/>
      <c r="IVS569" s="154"/>
      <c r="IVT569" s="154"/>
      <c r="IVU569" s="154"/>
      <c r="IVV569" s="154"/>
      <c r="IVW569" s="154"/>
      <c r="IVX569" s="154"/>
      <c r="IVY569" s="154"/>
      <c r="IVZ569" s="154"/>
      <c r="IWA569" s="154"/>
      <c r="IWB569" s="154"/>
      <c r="IWC569" s="154"/>
      <c r="IWD569" s="154"/>
      <c r="IWE569" s="154"/>
      <c r="IWF569" s="154"/>
      <c r="IWG569" s="154"/>
      <c r="IWH569" s="154"/>
      <c r="IWI569" s="154"/>
      <c r="IWJ569" s="154"/>
      <c r="IWK569" s="154"/>
      <c r="IWL569" s="154"/>
      <c r="IWM569" s="154"/>
      <c r="IWN569" s="154"/>
      <c r="IWO569" s="154"/>
      <c r="IWP569" s="154"/>
      <c r="IWQ569" s="154"/>
      <c r="IWR569" s="154"/>
      <c r="IWS569" s="154"/>
      <c r="IWT569" s="154"/>
      <c r="IWU569" s="154"/>
      <c r="IWV569" s="154"/>
      <c r="IWW569" s="154"/>
      <c r="IWX569" s="154"/>
      <c r="IWY569" s="154"/>
      <c r="IWZ569" s="154"/>
      <c r="IXA569" s="154"/>
      <c r="IXB569" s="154"/>
      <c r="IXC569" s="154"/>
      <c r="IXD569" s="154"/>
      <c r="IXE569" s="154"/>
      <c r="IXF569" s="154"/>
      <c r="IXG569" s="154"/>
      <c r="IXH569" s="154"/>
      <c r="IXI569" s="154"/>
      <c r="IXJ569" s="154"/>
      <c r="IXK569" s="154"/>
      <c r="IXL569" s="154"/>
      <c r="IXM569" s="154"/>
      <c r="IXN569" s="154"/>
      <c r="IXO569" s="154"/>
      <c r="IXP569" s="154"/>
      <c r="IXQ569" s="154"/>
      <c r="IXR569" s="154"/>
      <c r="IXS569" s="154"/>
      <c r="IXT569" s="154"/>
      <c r="IXU569" s="154"/>
      <c r="IXV569" s="154"/>
      <c r="IXW569" s="154"/>
      <c r="IXX569" s="154"/>
      <c r="IXY569" s="154"/>
      <c r="IXZ569" s="154"/>
      <c r="IYA569" s="154"/>
      <c r="IYB569" s="154"/>
      <c r="IYC569" s="154"/>
      <c r="IYD569" s="154"/>
      <c r="IYE569" s="154"/>
      <c r="IYF569" s="154"/>
      <c r="IYG569" s="154"/>
      <c r="IYH569" s="154"/>
      <c r="IYI569" s="154"/>
      <c r="IYJ569" s="154"/>
      <c r="IYK569" s="154"/>
      <c r="IYL569" s="154"/>
      <c r="IYM569" s="154"/>
      <c r="IYN569" s="154"/>
      <c r="IYO569" s="154"/>
      <c r="IYP569" s="154"/>
      <c r="IYQ569" s="154"/>
      <c r="IYR569" s="154"/>
      <c r="IYS569" s="154"/>
      <c r="IYT569" s="154"/>
      <c r="IYU569" s="154"/>
      <c r="IYV569" s="154"/>
      <c r="IYW569" s="154"/>
      <c r="IYX569" s="154"/>
      <c r="IYY569" s="154"/>
      <c r="IYZ569" s="154"/>
      <c r="IZA569" s="154"/>
      <c r="IZB569" s="154"/>
      <c r="IZC569" s="154"/>
      <c r="IZD569" s="154"/>
      <c r="IZE569" s="154"/>
      <c r="IZF569" s="154"/>
      <c r="IZG569" s="154"/>
      <c r="IZH569" s="154"/>
      <c r="IZI569" s="154"/>
      <c r="IZJ569" s="154"/>
      <c r="IZK569" s="154"/>
      <c r="IZL569" s="154"/>
      <c r="IZM569" s="154"/>
      <c r="IZN569" s="154"/>
      <c r="IZO569" s="154"/>
      <c r="IZP569" s="154"/>
      <c r="IZQ569" s="154"/>
      <c r="IZR569" s="154"/>
      <c r="IZS569" s="154"/>
      <c r="IZT569" s="154"/>
      <c r="IZU569" s="154"/>
      <c r="IZV569" s="154"/>
      <c r="IZW569" s="154"/>
      <c r="IZX569" s="154"/>
      <c r="IZY569" s="154"/>
      <c r="IZZ569" s="154"/>
      <c r="JAA569" s="154"/>
      <c r="JAB569" s="154"/>
      <c r="JAC569" s="154"/>
      <c r="JAD569" s="154"/>
      <c r="JAE569" s="154"/>
      <c r="JAF569" s="154"/>
      <c r="JAG569" s="154"/>
      <c r="JAH569" s="154"/>
      <c r="JAI569" s="154"/>
      <c r="JAJ569" s="154"/>
      <c r="JAK569" s="154"/>
      <c r="JAL569" s="154"/>
      <c r="JAM569" s="154"/>
      <c r="JAN569" s="154"/>
      <c r="JAO569" s="154"/>
      <c r="JAP569" s="154"/>
      <c r="JAQ569" s="154"/>
      <c r="JAR569" s="154"/>
      <c r="JAS569" s="154"/>
      <c r="JAT569" s="154"/>
      <c r="JAU569" s="154"/>
      <c r="JAV569" s="154"/>
      <c r="JAW569" s="154"/>
      <c r="JAX569" s="154"/>
      <c r="JAY569" s="154"/>
      <c r="JAZ569" s="154"/>
      <c r="JBA569" s="154"/>
      <c r="JBB569" s="154"/>
      <c r="JBC569" s="154"/>
      <c r="JBD569" s="154"/>
      <c r="JBE569" s="154"/>
      <c r="JBF569" s="154"/>
      <c r="JBG569" s="154"/>
      <c r="JBH569" s="154"/>
      <c r="JBI569" s="154"/>
      <c r="JBJ569" s="154"/>
      <c r="JBK569" s="154"/>
      <c r="JBL569" s="154"/>
      <c r="JBM569" s="154"/>
      <c r="JBN569" s="154"/>
      <c r="JBO569" s="154"/>
      <c r="JBP569" s="154"/>
      <c r="JBQ569" s="154"/>
      <c r="JBR569" s="154"/>
      <c r="JBS569" s="154"/>
      <c r="JBT569" s="154"/>
      <c r="JBU569" s="154"/>
      <c r="JBV569" s="154"/>
      <c r="JBW569" s="154"/>
      <c r="JBX569" s="154"/>
      <c r="JBY569" s="154"/>
      <c r="JBZ569" s="154"/>
      <c r="JCA569" s="154"/>
      <c r="JCB569" s="154"/>
      <c r="JCC569" s="154"/>
      <c r="JCD569" s="154"/>
      <c r="JCE569" s="154"/>
      <c r="JCF569" s="154"/>
      <c r="JCG569" s="154"/>
      <c r="JCH569" s="154"/>
      <c r="JCI569" s="154"/>
      <c r="JCJ569" s="154"/>
      <c r="JCK569" s="154"/>
      <c r="JCL569" s="154"/>
      <c r="JCM569" s="154"/>
      <c r="JCN569" s="154"/>
      <c r="JCO569" s="154"/>
      <c r="JCP569" s="154"/>
      <c r="JCQ569" s="154"/>
      <c r="JCR569" s="154"/>
      <c r="JCS569" s="154"/>
      <c r="JCT569" s="154"/>
      <c r="JCU569" s="154"/>
      <c r="JCV569" s="154"/>
      <c r="JCW569" s="154"/>
      <c r="JCX569" s="154"/>
      <c r="JCY569" s="154"/>
      <c r="JCZ569" s="154"/>
      <c r="JDA569" s="154"/>
      <c r="JDB569" s="154"/>
      <c r="JDC569" s="154"/>
      <c r="JDD569" s="154"/>
      <c r="JDE569" s="154"/>
      <c r="JDF569" s="154"/>
      <c r="JDG569" s="154"/>
      <c r="JDH569" s="154"/>
      <c r="JDI569" s="154"/>
      <c r="JDJ569" s="154"/>
      <c r="JDK569" s="154"/>
      <c r="JDL569" s="154"/>
      <c r="JDM569" s="154"/>
      <c r="JDN569" s="154"/>
      <c r="JDO569" s="154"/>
      <c r="JDP569" s="154"/>
      <c r="JDQ569" s="154"/>
      <c r="JDR569" s="154"/>
      <c r="JDS569" s="154"/>
      <c r="JDT569" s="154"/>
      <c r="JDU569" s="154"/>
      <c r="JDV569" s="154"/>
      <c r="JDW569" s="154"/>
      <c r="JDX569" s="154"/>
      <c r="JDY569" s="154"/>
      <c r="JDZ569" s="154"/>
      <c r="JEA569" s="154"/>
      <c r="JEB569" s="154"/>
      <c r="JEC569" s="154"/>
      <c r="JED569" s="154"/>
      <c r="JEE569" s="154"/>
      <c r="JEF569" s="154"/>
      <c r="JEG569" s="154"/>
      <c r="JEH569" s="154"/>
      <c r="JEI569" s="154"/>
      <c r="JEJ569" s="154"/>
      <c r="JEK569" s="154"/>
      <c r="JEL569" s="154"/>
      <c r="JEM569" s="154"/>
      <c r="JEN569" s="154"/>
      <c r="JEO569" s="154"/>
      <c r="JEP569" s="154"/>
      <c r="JEQ569" s="154"/>
      <c r="JER569" s="154"/>
      <c r="JES569" s="154"/>
      <c r="JET569" s="154"/>
      <c r="JEU569" s="154"/>
      <c r="JEV569" s="154"/>
      <c r="JEW569" s="154"/>
      <c r="JEX569" s="154"/>
      <c r="JEY569" s="154"/>
      <c r="JEZ569" s="154"/>
      <c r="JFA569" s="154"/>
      <c r="JFB569" s="154"/>
      <c r="JFC569" s="154"/>
      <c r="JFD569" s="154"/>
      <c r="JFE569" s="154"/>
      <c r="JFF569" s="154"/>
      <c r="JFG569" s="154"/>
      <c r="JFH569" s="154"/>
      <c r="JFI569" s="154"/>
      <c r="JFJ569" s="154"/>
      <c r="JFK569" s="154"/>
      <c r="JFL569" s="154"/>
      <c r="JFM569" s="154"/>
      <c r="JFN569" s="154"/>
      <c r="JFO569" s="154"/>
      <c r="JFP569" s="154"/>
      <c r="JFQ569" s="154"/>
      <c r="JFR569" s="154"/>
      <c r="JFS569" s="154"/>
      <c r="JFT569" s="154"/>
      <c r="JFU569" s="154"/>
      <c r="JFV569" s="154"/>
      <c r="JFW569" s="154"/>
      <c r="JFX569" s="154"/>
      <c r="JFY569" s="154"/>
      <c r="JFZ569" s="154"/>
      <c r="JGA569" s="154"/>
      <c r="JGB569" s="154"/>
      <c r="JGC569" s="154"/>
      <c r="JGD569" s="154"/>
      <c r="JGE569" s="154"/>
      <c r="JGF569" s="154"/>
      <c r="JGG569" s="154"/>
      <c r="JGH569" s="154"/>
      <c r="JGI569" s="154"/>
      <c r="JGJ569" s="154"/>
      <c r="JGK569" s="154"/>
      <c r="JGL569" s="154"/>
      <c r="JGM569" s="154"/>
      <c r="JGN569" s="154"/>
      <c r="JGO569" s="154"/>
      <c r="JGP569" s="154"/>
      <c r="JGQ569" s="154"/>
      <c r="JGR569" s="154"/>
      <c r="JGS569" s="154"/>
      <c r="JGT569" s="154"/>
      <c r="JGU569" s="154"/>
      <c r="JGV569" s="154"/>
      <c r="JGW569" s="154"/>
      <c r="JGX569" s="154"/>
      <c r="JGY569" s="154"/>
      <c r="JGZ569" s="154"/>
      <c r="JHA569" s="154"/>
      <c r="JHB569" s="154"/>
      <c r="JHC569" s="154"/>
      <c r="JHD569" s="154"/>
      <c r="JHE569" s="154"/>
      <c r="JHF569" s="154"/>
      <c r="JHG569" s="154"/>
      <c r="JHH569" s="154"/>
      <c r="JHI569" s="154"/>
      <c r="JHJ569" s="154"/>
      <c r="JHK569" s="154"/>
      <c r="JHL569" s="154"/>
      <c r="JHM569" s="154"/>
      <c r="JHN569" s="154"/>
      <c r="JHO569" s="154"/>
      <c r="JHP569" s="154"/>
      <c r="JHQ569" s="154"/>
      <c r="JHR569" s="154"/>
      <c r="JHS569" s="154"/>
      <c r="JHT569" s="154"/>
      <c r="JHU569" s="154"/>
      <c r="JHV569" s="154"/>
      <c r="JHW569" s="154"/>
      <c r="JHX569" s="154"/>
      <c r="JHY569" s="154"/>
      <c r="JHZ569" s="154"/>
      <c r="JIA569" s="154"/>
      <c r="JIB569" s="154"/>
      <c r="JIC569" s="154"/>
      <c r="JID569" s="154"/>
      <c r="JIE569" s="154"/>
      <c r="JIF569" s="154"/>
      <c r="JIG569" s="154"/>
      <c r="JIH569" s="154"/>
      <c r="JII569" s="154"/>
      <c r="JIJ569" s="154"/>
      <c r="JIK569" s="154"/>
      <c r="JIL569" s="154"/>
      <c r="JIM569" s="154"/>
      <c r="JIN569" s="154"/>
      <c r="JIO569" s="154"/>
      <c r="JIP569" s="154"/>
      <c r="JIQ569" s="154"/>
      <c r="JIR569" s="154"/>
      <c r="JIS569" s="154"/>
      <c r="JIT569" s="154"/>
      <c r="JIU569" s="154"/>
      <c r="JIV569" s="154"/>
      <c r="JIW569" s="154"/>
      <c r="JIX569" s="154"/>
      <c r="JIY569" s="154"/>
      <c r="JIZ569" s="154"/>
      <c r="JJA569" s="154"/>
      <c r="JJB569" s="154"/>
      <c r="JJC569" s="154"/>
      <c r="JJD569" s="154"/>
      <c r="JJE569" s="154"/>
      <c r="JJF569" s="154"/>
      <c r="JJG569" s="154"/>
      <c r="JJH569" s="154"/>
      <c r="JJI569" s="154"/>
      <c r="JJJ569" s="154"/>
      <c r="JJK569" s="154"/>
      <c r="JJL569" s="154"/>
      <c r="JJM569" s="154"/>
      <c r="JJN569" s="154"/>
      <c r="JJO569" s="154"/>
      <c r="JJP569" s="154"/>
      <c r="JJQ569" s="154"/>
      <c r="JJR569" s="154"/>
      <c r="JJS569" s="154"/>
      <c r="JJT569" s="154"/>
      <c r="JJU569" s="154"/>
      <c r="JJV569" s="154"/>
      <c r="JJW569" s="154"/>
      <c r="JJX569" s="154"/>
      <c r="JJY569" s="154"/>
      <c r="JJZ569" s="154"/>
      <c r="JKA569" s="154"/>
      <c r="JKB569" s="154"/>
      <c r="JKC569" s="154"/>
      <c r="JKD569" s="154"/>
      <c r="JKE569" s="154"/>
      <c r="JKF569" s="154"/>
      <c r="JKG569" s="154"/>
      <c r="JKH569" s="154"/>
      <c r="JKI569" s="154"/>
      <c r="JKJ569" s="154"/>
      <c r="JKK569" s="154"/>
      <c r="JKL569" s="154"/>
      <c r="JKM569" s="154"/>
      <c r="JKN569" s="154"/>
      <c r="JKO569" s="154"/>
      <c r="JKP569" s="154"/>
      <c r="JKQ569" s="154"/>
      <c r="JKR569" s="154"/>
      <c r="JKS569" s="154"/>
      <c r="JKT569" s="154"/>
      <c r="JKU569" s="154"/>
      <c r="JKV569" s="154"/>
      <c r="JKW569" s="154"/>
      <c r="JKX569" s="154"/>
      <c r="JKY569" s="154"/>
      <c r="JKZ569" s="154"/>
      <c r="JLA569" s="154"/>
      <c r="JLB569" s="154"/>
      <c r="JLC569" s="154"/>
      <c r="JLD569" s="154"/>
      <c r="JLE569" s="154"/>
      <c r="JLF569" s="154"/>
      <c r="JLG569" s="154"/>
      <c r="JLH569" s="154"/>
      <c r="JLI569" s="154"/>
      <c r="JLJ569" s="154"/>
      <c r="JLK569" s="154"/>
      <c r="JLL569" s="154"/>
      <c r="JLM569" s="154"/>
      <c r="JLN569" s="154"/>
      <c r="JLO569" s="154"/>
      <c r="JLP569" s="154"/>
      <c r="JLQ569" s="154"/>
      <c r="JLR569" s="154"/>
      <c r="JLS569" s="154"/>
      <c r="JLT569" s="154"/>
      <c r="JLU569" s="154"/>
      <c r="JLV569" s="154"/>
      <c r="JLW569" s="154"/>
      <c r="JLX569" s="154"/>
      <c r="JLY569" s="154"/>
      <c r="JLZ569" s="154"/>
      <c r="JMA569" s="154"/>
      <c r="JMB569" s="154"/>
      <c r="JMC569" s="154"/>
      <c r="JMD569" s="154"/>
      <c r="JME569" s="154"/>
      <c r="JMF569" s="154"/>
      <c r="JMG569" s="154"/>
      <c r="JMH569" s="154"/>
      <c r="JMI569" s="154"/>
      <c r="JMJ569" s="154"/>
      <c r="JMK569" s="154"/>
      <c r="JML569" s="154"/>
      <c r="JMM569" s="154"/>
      <c r="JMN569" s="154"/>
      <c r="JMO569" s="154"/>
      <c r="JMP569" s="154"/>
      <c r="JMQ569" s="154"/>
      <c r="JMR569" s="154"/>
      <c r="JMS569" s="154"/>
      <c r="JMT569" s="154"/>
      <c r="JMU569" s="154"/>
      <c r="JMV569" s="154"/>
      <c r="JMW569" s="154"/>
      <c r="JMX569" s="154"/>
      <c r="JMY569" s="154"/>
      <c r="JMZ569" s="154"/>
      <c r="JNA569" s="154"/>
      <c r="JNB569" s="154"/>
      <c r="JNC569" s="154"/>
      <c r="JND569" s="154"/>
      <c r="JNE569" s="154"/>
      <c r="JNF569" s="154"/>
      <c r="JNG569" s="154"/>
      <c r="JNH569" s="154"/>
      <c r="JNI569" s="154"/>
      <c r="JNJ569" s="154"/>
      <c r="JNK569" s="154"/>
      <c r="JNL569" s="154"/>
      <c r="JNM569" s="154"/>
      <c r="JNN569" s="154"/>
      <c r="JNO569" s="154"/>
      <c r="JNP569" s="154"/>
      <c r="JNQ569" s="154"/>
      <c r="JNR569" s="154"/>
      <c r="JNS569" s="154"/>
      <c r="JNT569" s="154"/>
      <c r="JNU569" s="154"/>
      <c r="JNV569" s="154"/>
      <c r="JNW569" s="154"/>
      <c r="JNX569" s="154"/>
      <c r="JNY569" s="154"/>
      <c r="JNZ569" s="154"/>
      <c r="JOA569" s="154"/>
      <c r="JOB569" s="154"/>
      <c r="JOC569" s="154"/>
      <c r="JOD569" s="154"/>
      <c r="JOE569" s="154"/>
      <c r="JOF569" s="154"/>
      <c r="JOG569" s="154"/>
      <c r="JOH569" s="154"/>
      <c r="JOI569" s="154"/>
      <c r="JOJ569" s="154"/>
      <c r="JOK569" s="154"/>
      <c r="JOL569" s="154"/>
      <c r="JOM569" s="154"/>
      <c r="JON569" s="154"/>
      <c r="JOO569" s="154"/>
      <c r="JOP569" s="154"/>
      <c r="JOQ569" s="154"/>
      <c r="JOR569" s="154"/>
      <c r="JOS569" s="154"/>
      <c r="JOT569" s="154"/>
      <c r="JOU569" s="154"/>
      <c r="JOV569" s="154"/>
      <c r="JOW569" s="154"/>
      <c r="JOX569" s="154"/>
      <c r="JOY569" s="154"/>
      <c r="JOZ569" s="154"/>
      <c r="JPA569" s="154"/>
      <c r="JPB569" s="154"/>
      <c r="JPC569" s="154"/>
      <c r="JPD569" s="154"/>
      <c r="JPE569" s="154"/>
      <c r="JPF569" s="154"/>
      <c r="JPG569" s="154"/>
      <c r="JPH569" s="154"/>
      <c r="JPI569" s="154"/>
      <c r="JPJ569" s="154"/>
      <c r="JPK569" s="154"/>
      <c r="JPL569" s="154"/>
      <c r="JPM569" s="154"/>
      <c r="JPN569" s="154"/>
      <c r="JPO569" s="154"/>
      <c r="JPP569" s="154"/>
      <c r="JPQ569" s="154"/>
      <c r="JPR569" s="154"/>
      <c r="JPS569" s="154"/>
      <c r="JPT569" s="154"/>
      <c r="JPU569" s="154"/>
      <c r="JPV569" s="154"/>
      <c r="JPW569" s="154"/>
      <c r="JPX569" s="154"/>
      <c r="JPY569" s="154"/>
      <c r="JPZ569" s="154"/>
      <c r="JQA569" s="154"/>
      <c r="JQB569" s="154"/>
      <c r="JQC569" s="154"/>
      <c r="JQD569" s="154"/>
      <c r="JQE569" s="154"/>
      <c r="JQF569" s="154"/>
      <c r="JQG569" s="154"/>
      <c r="JQH569" s="154"/>
      <c r="JQI569" s="154"/>
      <c r="JQJ569" s="154"/>
      <c r="JQK569" s="154"/>
      <c r="JQL569" s="154"/>
      <c r="JQM569" s="154"/>
      <c r="JQN569" s="154"/>
      <c r="JQO569" s="154"/>
      <c r="JQP569" s="154"/>
      <c r="JQQ569" s="154"/>
      <c r="JQR569" s="154"/>
      <c r="JQS569" s="154"/>
      <c r="JQT569" s="154"/>
      <c r="JQU569" s="154"/>
      <c r="JQV569" s="154"/>
      <c r="JQW569" s="154"/>
      <c r="JQX569" s="154"/>
      <c r="JQY569" s="154"/>
      <c r="JQZ569" s="154"/>
      <c r="JRA569" s="154"/>
      <c r="JRB569" s="154"/>
      <c r="JRC569" s="154"/>
      <c r="JRD569" s="154"/>
      <c r="JRE569" s="154"/>
      <c r="JRF569" s="154"/>
      <c r="JRG569" s="154"/>
      <c r="JRH569" s="154"/>
      <c r="JRI569" s="154"/>
      <c r="JRJ569" s="154"/>
      <c r="JRK569" s="154"/>
      <c r="JRL569" s="154"/>
      <c r="JRM569" s="154"/>
      <c r="JRN569" s="154"/>
      <c r="JRO569" s="154"/>
      <c r="JRP569" s="154"/>
      <c r="JRQ569" s="154"/>
      <c r="JRR569" s="154"/>
      <c r="JRS569" s="154"/>
      <c r="JRT569" s="154"/>
      <c r="JRU569" s="154"/>
      <c r="JRV569" s="154"/>
      <c r="JRW569" s="154"/>
      <c r="JRX569" s="154"/>
      <c r="JRY569" s="154"/>
      <c r="JRZ569" s="154"/>
      <c r="JSA569" s="154"/>
      <c r="JSB569" s="154"/>
      <c r="JSC569" s="154"/>
      <c r="JSD569" s="154"/>
      <c r="JSE569" s="154"/>
      <c r="JSF569" s="154"/>
      <c r="JSG569" s="154"/>
      <c r="JSH569" s="154"/>
      <c r="JSI569" s="154"/>
      <c r="JSJ569" s="154"/>
      <c r="JSK569" s="154"/>
      <c r="JSL569" s="154"/>
      <c r="JSM569" s="154"/>
      <c r="JSN569" s="154"/>
      <c r="JSO569" s="154"/>
      <c r="JSP569" s="154"/>
      <c r="JSQ569" s="154"/>
      <c r="JSR569" s="154"/>
      <c r="JSS569" s="154"/>
      <c r="JST569" s="154"/>
      <c r="JSU569" s="154"/>
      <c r="JSV569" s="154"/>
      <c r="JSW569" s="154"/>
      <c r="JSX569" s="154"/>
      <c r="JSY569" s="154"/>
      <c r="JSZ569" s="154"/>
      <c r="JTA569" s="154"/>
      <c r="JTB569" s="154"/>
      <c r="JTC569" s="154"/>
      <c r="JTD569" s="154"/>
      <c r="JTE569" s="154"/>
      <c r="JTF569" s="154"/>
      <c r="JTG569" s="154"/>
      <c r="JTH569" s="154"/>
      <c r="JTI569" s="154"/>
      <c r="JTJ569" s="154"/>
      <c r="JTK569" s="154"/>
      <c r="JTL569" s="154"/>
      <c r="JTM569" s="154"/>
      <c r="JTN569" s="154"/>
      <c r="JTO569" s="154"/>
      <c r="JTP569" s="154"/>
      <c r="JTQ569" s="154"/>
      <c r="JTR569" s="154"/>
      <c r="JTS569" s="154"/>
      <c r="JTT569" s="154"/>
      <c r="JTU569" s="154"/>
      <c r="JTV569" s="154"/>
      <c r="JTW569" s="154"/>
      <c r="JTX569" s="154"/>
      <c r="JTY569" s="154"/>
      <c r="JTZ569" s="154"/>
      <c r="JUA569" s="154"/>
      <c r="JUB569" s="154"/>
      <c r="JUC569" s="154"/>
      <c r="JUD569" s="154"/>
      <c r="JUE569" s="154"/>
      <c r="JUF569" s="154"/>
      <c r="JUG569" s="154"/>
      <c r="JUH569" s="154"/>
      <c r="JUI569" s="154"/>
      <c r="JUJ569" s="154"/>
      <c r="JUK569" s="154"/>
      <c r="JUL569" s="154"/>
      <c r="JUM569" s="154"/>
      <c r="JUN569" s="154"/>
      <c r="JUO569" s="154"/>
      <c r="JUP569" s="154"/>
      <c r="JUQ569" s="154"/>
      <c r="JUR569" s="154"/>
      <c r="JUS569" s="154"/>
      <c r="JUT569" s="154"/>
      <c r="JUU569" s="154"/>
      <c r="JUV569" s="154"/>
      <c r="JUW569" s="154"/>
      <c r="JUX569" s="154"/>
      <c r="JUY569" s="154"/>
      <c r="JUZ569" s="154"/>
      <c r="JVA569" s="154"/>
      <c r="JVB569" s="154"/>
      <c r="JVC569" s="154"/>
      <c r="JVD569" s="154"/>
      <c r="JVE569" s="154"/>
      <c r="JVF569" s="154"/>
      <c r="JVG569" s="154"/>
      <c r="JVH569" s="154"/>
      <c r="JVI569" s="154"/>
      <c r="JVJ569" s="154"/>
      <c r="JVK569" s="154"/>
      <c r="JVL569" s="154"/>
      <c r="JVM569" s="154"/>
      <c r="JVN569" s="154"/>
      <c r="JVO569" s="154"/>
      <c r="JVP569" s="154"/>
      <c r="JVQ569" s="154"/>
      <c r="JVR569" s="154"/>
      <c r="JVS569" s="154"/>
      <c r="JVT569" s="154"/>
      <c r="JVU569" s="154"/>
      <c r="JVV569" s="154"/>
      <c r="JVW569" s="154"/>
      <c r="JVX569" s="154"/>
      <c r="JVY569" s="154"/>
      <c r="JVZ569" s="154"/>
      <c r="JWA569" s="154"/>
      <c r="JWB569" s="154"/>
      <c r="JWC569" s="154"/>
      <c r="JWD569" s="154"/>
      <c r="JWE569" s="154"/>
      <c r="JWF569" s="154"/>
      <c r="JWG569" s="154"/>
      <c r="JWH569" s="154"/>
      <c r="JWI569" s="154"/>
      <c r="JWJ569" s="154"/>
      <c r="JWK569" s="154"/>
      <c r="JWL569" s="154"/>
      <c r="JWM569" s="154"/>
      <c r="JWN569" s="154"/>
      <c r="JWO569" s="154"/>
      <c r="JWP569" s="154"/>
      <c r="JWQ569" s="154"/>
      <c r="JWR569" s="154"/>
      <c r="JWS569" s="154"/>
      <c r="JWT569" s="154"/>
      <c r="JWU569" s="154"/>
      <c r="JWV569" s="154"/>
      <c r="JWW569" s="154"/>
      <c r="JWX569" s="154"/>
      <c r="JWY569" s="154"/>
      <c r="JWZ569" s="154"/>
      <c r="JXA569" s="154"/>
      <c r="JXB569" s="154"/>
      <c r="JXC569" s="154"/>
      <c r="JXD569" s="154"/>
      <c r="JXE569" s="154"/>
      <c r="JXF569" s="154"/>
      <c r="JXG569" s="154"/>
      <c r="JXH569" s="154"/>
      <c r="JXI569" s="154"/>
      <c r="JXJ569" s="154"/>
      <c r="JXK569" s="154"/>
      <c r="JXL569" s="154"/>
      <c r="JXM569" s="154"/>
      <c r="JXN569" s="154"/>
      <c r="JXO569" s="154"/>
      <c r="JXP569" s="154"/>
      <c r="JXQ569" s="154"/>
      <c r="JXR569" s="154"/>
      <c r="JXS569" s="154"/>
      <c r="JXT569" s="154"/>
      <c r="JXU569" s="154"/>
      <c r="JXV569" s="154"/>
      <c r="JXW569" s="154"/>
      <c r="JXX569" s="154"/>
      <c r="JXY569" s="154"/>
      <c r="JXZ569" s="154"/>
      <c r="JYA569" s="154"/>
      <c r="JYB569" s="154"/>
      <c r="JYC569" s="154"/>
      <c r="JYD569" s="154"/>
      <c r="JYE569" s="154"/>
      <c r="JYF569" s="154"/>
      <c r="JYG569" s="154"/>
      <c r="JYH569" s="154"/>
      <c r="JYI569" s="154"/>
      <c r="JYJ569" s="154"/>
      <c r="JYK569" s="154"/>
      <c r="JYL569" s="154"/>
      <c r="JYM569" s="154"/>
      <c r="JYN569" s="154"/>
      <c r="JYO569" s="154"/>
      <c r="JYP569" s="154"/>
      <c r="JYQ569" s="154"/>
      <c r="JYR569" s="154"/>
      <c r="JYS569" s="154"/>
      <c r="JYT569" s="154"/>
      <c r="JYU569" s="154"/>
      <c r="JYV569" s="154"/>
      <c r="JYW569" s="154"/>
      <c r="JYX569" s="154"/>
      <c r="JYY569" s="154"/>
      <c r="JYZ569" s="154"/>
      <c r="JZA569" s="154"/>
      <c r="JZB569" s="154"/>
      <c r="JZC569" s="154"/>
      <c r="JZD569" s="154"/>
      <c r="JZE569" s="154"/>
      <c r="JZF569" s="154"/>
      <c r="JZG569" s="154"/>
      <c r="JZH569" s="154"/>
      <c r="JZI569" s="154"/>
      <c r="JZJ569" s="154"/>
      <c r="JZK569" s="154"/>
      <c r="JZL569" s="154"/>
      <c r="JZM569" s="154"/>
      <c r="JZN569" s="154"/>
      <c r="JZO569" s="154"/>
      <c r="JZP569" s="154"/>
      <c r="JZQ569" s="154"/>
      <c r="JZR569" s="154"/>
      <c r="JZS569" s="154"/>
      <c r="JZT569" s="154"/>
      <c r="JZU569" s="154"/>
      <c r="JZV569" s="154"/>
      <c r="JZW569" s="154"/>
      <c r="JZX569" s="154"/>
      <c r="JZY569" s="154"/>
      <c r="JZZ569" s="154"/>
      <c r="KAA569" s="154"/>
      <c r="KAB569" s="154"/>
      <c r="KAC569" s="154"/>
      <c r="KAD569" s="154"/>
      <c r="KAE569" s="154"/>
      <c r="KAF569" s="154"/>
      <c r="KAG569" s="154"/>
      <c r="KAH569" s="154"/>
      <c r="KAI569" s="154"/>
      <c r="KAJ569" s="154"/>
      <c r="KAK569" s="154"/>
      <c r="KAL569" s="154"/>
      <c r="KAM569" s="154"/>
      <c r="KAN569" s="154"/>
      <c r="KAO569" s="154"/>
      <c r="KAP569" s="154"/>
      <c r="KAQ569" s="154"/>
      <c r="KAR569" s="154"/>
      <c r="KAS569" s="154"/>
      <c r="KAT569" s="154"/>
      <c r="KAU569" s="154"/>
      <c r="KAV569" s="154"/>
      <c r="KAW569" s="154"/>
      <c r="KAX569" s="154"/>
      <c r="KAY569" s="154"/>
      <c r="KAZ569" s="154"/>
      <c r="KBA569" s="154"/>
      <c r="KBB569" s="154"/>
      <c r="KBC569" s="154"/>
      <c r="KBD569" s="154"/>
      <c r="KBE569" s="154"/>
      <c r="KBF569" s="154"/>
      <c r="KBG569" s="154"/>
      <c r="KBH569" s="154"/>
      <c r="KBI569" s="154"/>
      <c r="KBJ569" s="154"/>
      <c r="KBK569" s="154"/>
      <c r="KBL569" s="154"/>
      <c r="KBM569" s="154"/>
      <c r="KBN569" s="154"/>
      <c r="KBO569" s="154"/>
      <c r="KBP569" s="154"/>
      <c r="KBQ569" s="154"/>
      <c r="KBR569" s="154"/>
      <c r="KBS569" s="154"/>
      <c r="KBT569" s="154"/>
      <c r="KBU569" s="154"/>
      <c r="KBV569" s="154"/>
      <c r="KBW569" s="154"/>
      <c r="KBX569" s="154"/>
      <c r="KBY569" s="154"/>
      <c r="KBZ569" s="154"/>
      <c r="KCA569" s="154"/>
      <c r="KCB569" s="154"/>
      <c r="KCC569" s="154"/>
      <c r="KCD569" s="154"/>
      <c r="KCE569" s="154"/>
      <c r="KCF569" s="154"/>
      <c r="KCG569" s="154"/>
      <c r="KCH569" s="154"/>
      <c r="KCI569" s="154"/>
      <c r="KCJ569" s="154"/>
      <c r="KCK569" s="154"/>
      <c r="KCL569" s="154"/>
      <c r="KCM569" s="154"/>
      <c r="KCN569" s="154"/>
      <c r="KCO569" s="154"/>
      <c r="KCP569" s="154"/>
      <c r="KCQ569" s="154"/>
      <c r="KCR569" s="154"/>
      <c r="KCS569" s="154"/>
      <c r="KCT569" s="154"/>
      <c r="KCU569" s="154"/>
      <c r="KCV569" s="154"/>
      <c r="KCW569" s="154"/>
      <c r="KCX569" s="154"/>
      <c r="KCY569" s="154"/>
      <c r="KCZ569" s="154"/>
      <c r="KDA569" s="154"/>
      <c r="KDB569" s="154"/>
      <c r="KDC569" s="154"/>
      <c r="KDD569" s="154"/>
      <c r="KDE569" s="154"/>
      <c r="KDF569" s="154"/>
      <c r="KDG569" s="154"/>
      <c r="KDH569" s="154"/>
      <c r="KDI569" s="154"/>
      <c r="KDJ569" s="154"/>
      <c r="KDK569" s="154"/>
      <c r="KDL569" s="154"/>
      <c r="KDM569" s="154"/>
      <c r="KDN569" s="154"/>
      <c r="KDO569" s="154"/>
      <c r="KDP569" s="154"/>
      <c r="KDQ569" s="154"/>
      <c r="KDR569" s="154"/>
      <c r="KDS569" s="154"/>
      <c r="KDT569" s="154"/>
      <c r="KDU569" s="154"/>
      <c r="KDV569" s="154"/>
      <c r="KDW569" s="154"/>
      <c r="KDX569" s="154"/>
      <c r="KDY569" s="154"/>
      <c r="KDZ569" s="154"/>
      <c r="KEA569" s="154"/>
      <c r="KEB569" s="154"/>
      <c r="KEC569" s="154"/>
      <c r="KED569" s="154"/>
      <c r="KEE569" s="154"/>
      <c r="KEF569" s="154"/>
      <c r="KEG569" s="154"/>
      <c r="KEH569" s="154"/>
      <c r="KEI569" s="154"/>
      <c r="KEJ569" s="154"/>
      <c r="KEK569" s="154"/>
      <c r="KEL569" s="154"/>
      <c r="KEM569" s="154"/>
      <c r="KEN569" s="154"/>
      <c r="KEO569" s="154"/>
      <c r="KEP569" s="154"/>
      <c r="KEQ569" s="154"/>
      <c r="KER569" s="154"/>
      <c r="KES569" s="154"/>
      <c r="KET569" s="154"/>
      <c r="KEU569" s="154"/>
      <c r="KEV569" s="154"/>
      <c r="KEW569" s="154"/>
      <c r="KEX569" s="154"/>
      <c r="KEY569" s="154"/>
      <c r="KEZ569" s="154"/>
      <c r="KFA569" s="154"/>
      <c r="KFB569" s="154"/>
      <c r="KFC569" s="154"/>
      <c r="KFD569" s="154"/>
      <c r="KFE569" s="154"/>
      <c r="KFF569" s="154"/>
      <c r="KFG569" s="154"/>
      <c r="KFH569" s="154"/>
      <c r="KFI569" s="154"/>
      <c r="KFJ569" s="154"/>
      <c r="KFK569" s="154"/>
      <c r="KFL569" s="154"/>
      <c r="KFM569" s="154"/>
      <c r="KFN569" s="154"/>
      <c r="KFO569" s="154"/>
      <c r="KFP569" s="154"/>
      <c r="KFQ569" s="154"/>
      <c r="KFR569" s="154"/>
      <c r="KFS569" s="154"/>
      <c r="KFT569" s="154"/>
      <c r="KFU569" s="154"/>
      <c r="KFV569" s="154"/>
      <c r="KFW569" s="154"/>
      <c r="KFX569" s="154"/>
      <c r="KFY569" s="154"/>
      <c r="KFZ569" s="154"/>
      <c r="KGA569" s="154"/>
      <c r="KGB569" s="154"/>
      <c r="KGC569" s="154"/>
      <c r="KGD569" s="154"/>
      <c r="KGE569" s="154"/>
      <c r="KGF569" s="154"/>
      <c r="KGG569" s="154"/>
      <c r="KGH569" s="154"/>
      <c r="KGI569" s="154"/>
      <c r="KGJ569" s="154"/>
      <c r="KGK569" s="154"/>
      <c r="KGL569" s="154"/>
      <c r="KGM569" s="154"/>
      <c r="KGN569" s="154"/>
      <c r="KGO569" s="154"/>
      <c r="KGP569" s="154"/>
      <c r="KGQ569" s="154"/>
      <c r="KGR569" s="154"/>
      <c r="KGS569" s="154"/>
      <c r="KGT569" s="154"/>
      <c r="KGU569" s="154"/>
      <c r="KGV569" s="154"/>
      <c r="KGW569" s="154"/>
      <c r="KGX569" s="154"/>
      <c r="KGY569" s="154"/>
      <c r="KGZ569" s="154"/>
      <c r="KHA569" s="154"/>
      <c r="KHB569" s="154"/>
      <c r="KHC569" s="154"/>
      <c r="KHD569" s="154"/>
      <c r="KHE569" s="154"/>
      <c r="KHF569" s="154"/>
      <c r="KHG569" s="154"/>
      <c r="KHH569" s="154"/>
      <c r="KHI569" s="154"/>
      <c r="KHJ569" s="154"/>
      <c r="KHK569" s="154"/>
      <c r="KHL569" s="154"/>
      <c r="KHM569" s="154"/>
      <c r="KHN569" s="154"/>
      <c r="KHO569" s="154"/>
      <c r="KHP569" s="154"/>
      <c r="KHQ569" s="154"/>
      <c r="KHR569" s="154"/>
      <c r="KHS569" s="154"/>
      <c r="KHT569" s="154"/>
      <c r="KHU569" s="154"/>
      <c r="KHV569" s="154"/>
      <c r="KHW569" s="154"/>
      <c r="KHX569" s="154"/>
      <c r="KHY569" s="154"/>
      <c r="KHZ569" s="154"/>
      <c r="KIA569" s="154"/>
      <c r="KIB569" s="154"/>
      <c r="KIC569" s="154"/>
      <c r="KID569" s="154"/>
      <c r="KIE569" s="154"/>
      <c r="KIF569" s="154"/>
      <c r="KIG569" s="154"/>
      <c r="KIH569" s="154"/>
      <c r="KII569" s="154"/>
      <c r="KIJ569" s="154"/>
      <c r="KIK569" s="154"/>
      <c r="KIL569" s="154"/>
      <c r="KIM569" s="154"/>
      <c r="KIN569" s="154"/>
      <c r="KIO569" s="154"/>
      <c r="KIP569" s="154"/>
      <c r="KIQ569" s="154"/>
      <c r="KIR569" s="154"/>
      <c r="KIS569" s="154"/>
      <c r="KIT569" s="154"/>
      <c r="KIU569" s="154"/>
      <c r="KIV569" s="154"/>
      <c r="KIW569" s="154"/>
      <c r="KIX569" s="154"/>
      <c r="KIY569" s="154"/>
      <c r="KIZ569" s="154"/>
      <c r="KJA569" s="154"/>
      <c r="KJB569" s="154"/>
      <c r="KJC569" s="154"/>
      <c r="KJD569" s="154"/>
      <c r="KJE569" s="154"/>
      <c r="KJF569" s="154"/>
      <c r="KJG569" s="154"/>
      <c r="KJH569" s="154"/>
      <c r="KJI569" s="154"/>
      <c r="KJJ569" s="154"/>
      <c r="KJK569" s="154"/>
      <c r="KJL569" s="154"/>
      <c r="KJM569" s="154"/>
      <c r="KJN569" s="154"/>
      <c r="KJO569" s="154"/>
      <c r="KJP569" s="154"/>
      <c r="KJQ569" s="154"/>
      <c r="KJR569" s="154"/>
      <c r="KJS569" s="154"/>
      <c r="KJT569" s="154"/>
      <c r="KJU569" s="154"/>
      <c r="KJV569" s="154"/>
      <c r="KJW569" s="154"/>
      <c r="KJX569" s="154"/>
      <c r="KJY569" s="154"/>
      <c r="KJZ569" s="154"/>
      <c r="KKA569" s="154"/>
      <c r="KKB569" s="154"/>
      <c r="KKC569" s="154"/>
      <c r="KKD569" s="154"/>
      <c r="KKE569" s="154"/>
      <c r="KKF569" s="154"/>
      <c r="KKG569" s="154"/>
      <c r="KKH569" s="154"/>
      <c r="KKI569" s="154"/>
      <c r="KKJ569" s="154"/>
      <c r="KKK569" s="154"/>
      <c r="KKL569" s="154"/>
      <c r="KKM569" s="154"/>
      <c r="KKN569" s="154"/>
      <c r="KKO569" s="154"/>
      <c r="KKP569" s="154"/>
      <c r="KKQ569" s="154"/>
      <c r="KKR569" s="154"/>
      <c r="KKS569" s="154"/>
      <c r="KKT569" s="154"/>
      <c r="KKU569" s="154"/>
      <c r="KKV569" s="154"/>
      <c r="KKW569" s="154"/>
      <c r="KKX569" s="154"/>
      <c r="KKY569" s="154"/>
      <c r="KKZ569" s="154"/>
      <c r="KLA569" s="154"/>
      <c r="KLB569" s="154"/>
      <c r="KLC569" s="154"/>
      <c r="KLD569" s="154"/>
      <c r="KLE569" s="154"/>
      <c r="KLF569" s="154"/>
      <c r="KLG569" s="154"/>
      <c r="KLH569" s="154"/>
      <c r="KLI569" s="154"/>
      <c r="KLJ569" s="154"/>
      <c r="KLK569" s="154"/>
      <c r="KLL569" s="154"/>
      <c r="KLM569" s="154"/>
      <c r="KLN569" s="154"/>
      <c r="KLO569" s="154"/>
      <c r="KLP569" s="154"/>
      <c r="KLQ569" s="154"/>
      <c r="KLR569" s="154"/>
      <c r="KLS569" s="154"/>
      <c r="KLT569" s="154"/>
      <c r="KLU569" s="154"/>
      <c r="KLV569" s="154"/>
      <c r="KLW569" s="154"/>
      <c r="KLX569" s="154"/>
      <c r="KLY569" s="154"/>
      <c r="KLZ569" s="154"/>
      <c r="KMA569" s="154"/>
      <c r="KMB569" s="154"/>
      <c r="KMC569" s="154"/>
      <c r="KMD569" s="154"/>
      <c r="KME569" s="154"/>
      <c r="KMF569" s="154"/>
      <c r="KMG569" s="154"/>
      <c r="KMH569" s="154"/>
      <c r="KMI569" s="154"/>
      <c r="KMJ569" s="154"/>
      <c r="KMK569" s="154"/>
      <c r="KML569" s="154"/>
      <c r="KMM569" s="154"/>
      <c r="KMN569" s="154"/>
      <c r="KMO569" s="154"/>
      <c r="KMP569" s="154"/>
      <c r="KMQ569" s="154"/>
      <c r="KMR569" s="154"/>
      <c r="KMS569" s="154"/>
      <c r="KMT569" s="154"/>
      <c r="KMU569" s="154"/>
      <c r="KMV569" s="154"/>
      <c r="KMW569" s="154"/>
      <c r="KMX569" s="154"/>
      <c r="KMY569" s="154"/>
      <c r="KMZ569" s="154"/>
      <c r="KNA569" s="154"/>
      <c r="KNB569" s="154"/>
      <c r="KNC569" s="154"/>
      <c r="KND569" s="154"/>
      <c r="KNE569" s="154"/>
      <c r="KNF569" s="154"/>
      <c r="KNG569" s="154"/>
      <c r="KNH569" s="154"/>
      <c r="KNI569" s="154"/>
      <c r="KNJ569" s="154"/>
      <c r="KNK569" s="154"/>
      <c r="KNL569" s="154"/>
      <c r="KNM569" s="154"/>
      <c r="KNN569" s="154"/>
      <c r="KNO569" s="154"/>
      <c r="KNP569" s="154"/>
      <c r="KNQ569" s="154"/>
      <c r="KNR569" s="154"/>
      <c r="KNS569" s="154"/>
      <c r="KNT569" s="154"/>
      <c r="KNU569" s="154"/>
      <c r="KNV569" s="154"/>
      <c r="KNW569" s="154"/>
      <c r="KNX569" s="154"/>
      <c r="KNY569" s="154"/>
      <c r="KNZ569" s="154"/>
      <c r="KOA569" s="154"/>
      <c r="KOB569" s="154"/>
      <c r="KOC569" s="154"/>
      <c r="KOD569" s="154"/>
      <c r="KOE569" s="154"/>
      <c r="KOF569" s="154"/>
      <c r="KOG569" s="154"/>
      <c r="KOH569" s="154"/>
      <c r="KOI569" s="154"/>
      <c r="KOJ569" s="154"/>
      <c r="KOK569" s="154"/>
      <c r="KOL569" s="154"/>
      <c r="KOM569" s="154"/>
      <c r="KON569" s="154"/>
      <c r="KOO569" s="154"/>
      <c r="KOP569" s="154"/>
      <c r="KOQ569" s="154"/>
      <c r="KOR569" s="154"/>
      <c r="KOS569" s="154"/>
      <c r="KOT569" s="154"/>
      <c r="KOU569" s="154"/>
      <c r="KOV569" s="154"/>
      <c r="KOW569" s="154"/>
      <c r="KOX569" s="154"/>
      <c r="KOY569" s="154"/>
      <c r="KOZ569" s="154"/>
      <c r="KPA569" s="154"/>
      <c r="KPB569" s="154"/>
      <c r="KPC569" s="154"/>
      <c r="KPD569" s="154"/>
      <c r="KPE569" s="154"/>
      <c r="KPF569" s="154"/>
      <c r="KPG569" s="154"/>
      <c r="KPH569" s="154"/>
      <c r="KPI569" s="154"/>
      <c r="KPJ569" s="154"/>
      <c r="KPK569" s="154"/>
      <c r="KPL569" s="154"/>
      <c r="KPM569" s="154"/>
      <c r="KPN569" s="154"/>
      <c r="KPO569" s="154"/>
      <c r="KPP569" s="154"/>
      <c r="KPQ569" s="154"/>
      <c r="KPR569" s="154"/>
      <c r="KPS569" s="154"/>
      <c r="KPT569" s="154"/>
      <c r="KPU569" s="154"/>
      <c r="KPV569" s="154"/>
      <c r="KPW569" s="154"/>
      <c r="KPX569" s="154"/>
      <c r="KPY569" s="154"/>
      <c r="KPZ569" s="154"/>
      <c r="KQA569" s="154"/>
      <c r="KQB569" s="154"/>
      <c r="KQC569" s="154"/>
      <c r="KQD569" s="154"/>
      <c r="KQE569" s="154"/>
      <c r="KQF569" s="154"/>
      <c r="KQG569" s="154"/>
      <c r="KQH569" s="154"/>
      <c r="KQI569" s="154"/>
      <c r="KQJ569" s="154"/>
      <c r="KQK569" s="154"/>
      <c r="KQL569" s="154"/>
      <c r="KQM569" s="154"/>
      <c r="KQN569" s="154"/>
      <c r="KQO569" s="154"/>
      <c r="KQP569" s="154"/>
      <c r="KQQ569" s="154"/>
      <c r="KQR569" s="154"/>
      <c r="KQS569" s="154"/>
      <c r="KQT569" s="154"/>
      <c r="KQU569" s="154"/>
      <c r="KQV569" s="154"/>
      <c r="KQW569" s="154"/>
      <c r="KQX569" s="154"/>
      <c r="KQY569" s="154"/>
      <c r="KQZ569" s="154"/>
      <c r="KRA569" s="154"/>
      <c r="KRB569" s="154"/>
      <c r="KRC569" s="154"/>
      <c r="KRD569" s="154"/>
      <c r="KRE569" s="154"/>
      <c r="KRF569" s="154"/>
      <c r="KRG569" s="154"/>
      <c r="KRH569" s="154"/>
      <c r="KRI569" s="154"/>
      <c r="KRJ569" s="154"/>
      <c r="KRK569" s="154"/>
      <c r="KRL569" s="154"/>
      <c r="KRM569" s="154"/>
      <c r="KRN569" s="154"/>
      <c r="KRO569" s="154"/>
      <c r="KRP569" s="154"/>
      <c r="KRQ569" s="154"/>
      <c r="KRR569" s="154"/>
      <c r="KRS569" s="154"/>
      <c r="KRT569" s="154"/>
      <c r="KRU569" s="154"/>
      <c r="KRV569" s="154"/>
      <c r="KRW569" s="154"/>
      <c r="KRX569" s="154"/>
      <c r="KRY569" s="154"/>
      <c r="KRZ569" s="154"/>
      <c r="KSA569" s="154"/>
      <c r="KSB569" s="154"/>
      <c r="KSC569" s="154"/>
      <c r="KSD569" s="154"/>
      <c r="KSE569" s="154"/>
      <c r="KSF569" s="154"/>
      <c r="KSG569" s="154"/>
      <c r="KSH569" s="154"/>
      <c r="KSI569" s="154"/>
      <c r="KSJ569" s="154"/>
      <c r="KSK569" s="154"/>
      <c r="KSL569" s="154"/>
      <c r="KSM569" s="154"/>
      <c r="KSN569" s="154"/>
      <c r="KSO569" s="154"/>
      <c r="KSP569" s="154"/>
      <c r="KSQ569" s="154"/>
      <c r="KSR569" s="154"/>
      <c r="KSS569" s="154"/>
      <c r="KST569" s="154"/>
      <c r="KSU569" s="154"/>
      <c r="KSV569" s="154"/>
      <c r="KSW569" s="154"/>
      <c r="KSX569" s="154"/>
      <c r="KSY569" s="154"/>
      <c r="KSZ569" s="154"/>
      <c r="KTA569" s="154"/>
      <c r="KTB569" s="154"/>
      <c r="KTC569" s="154"/>
      <c r="KTD569" s="154"/>
      <c r="KTE569" s="154"/>
      <c r="KTF569" s="154"/>
      <c r="KTG569" s="154"/>
      <c r="KTH569" s="154"/>
      <c r="KTI569" s="154"/>
      <c r="KTJ569" s="154"/>
      <c r="KTK569" s="154"/>
      <c r="KTL569" s="154"/>
      <c r="KTM569" s="154"/>
      <c r="KTN569" s="154"/>
      <c r="KTO569" s="154"/>
      <c r="KTP569" s="154"/>
      <c r="KTQ569" s="154"/>
      <c r="KTR569" s="154"/>
      <c r="KTS569" s="154"/>
      <c r="KTT569" s="154"/>
      <c r="KTU569" s="154"/>
      <c r="KTV569" s="154"/>
      <c r="KTW569" s="154"/>
      <c r="KTX569" s="154"/>
      <c r="KTY569" s="154"/>
      <c r="KTZ569" s="154"/>
      <c r="KUA569" s="154"/>
      <c r="KUB569" s="154"/>
      <c r="KUC569" s="154"/>
      <c r="KUD569" s="154"/>
      <c r="KUE569" s="154"/>
      <c r="KUF569" s="154"/>
      <c r="KUG569" s="154"/>
      <c r="KUH569" s="154"/>
      <c r="KUI569" s="154"/>
      <c r="KUJ569" s="154"/>
      <c r="KUK569" s="154"/>
      <c r="KUL569" s="154"/>
      <c r="KUM569" s="154"/>
      <c r="KUN569" s="154"/>
      <c r="KUO569" s="154"/>
      <c r="KUP569" s="154"/>
      <c r="KUQ569" s="154"/>
      <c r="KUR569" s="154"/>
      <c r="KUS569" s="154"/>
      <c r="KUT569" s="154"/>
      <c r="KUU569" s="154"/>
      <c r="KUV569" s="154"/>
      <c r="KUW569" s="154"/>
      <c r="KUX569" s="154"/>
      <c r="KUY569" s="154"/>
      <c r="KUZ569" s="154"/>
      <c r="KVA569" s="154"/>
      <c r="KVB569" s="154"/>
      <c r="KVC569" s="154"/>
      <c r="KVD569" s="154"/>
      <c r="KVE569" s="154"/>
      <c r="KVF569" s="154"/>
      <c r="KVG569" s="154"/>
      <c r="KVH569" s="154"/>
      <c r="KVI569" s="154"/>
      <c r="KVJ569" s="154"/>
      <c r="KVK569" s="154"/>
      <c r="KVL569" s="154"/>
      <c r="KVM569" s="154"/>
      <c r="KVN569" s="154"/>
      <c r="KVO569" s="154"/>
      <c r="KVP569" s="154"/>
      <c r="KVQ569" s="154"/>
      <c r="KVR569" s="154"/>
      <c r="KVS569" s="154"/>
      <c r="KVT569" s="154"/>
      <c r="KVU569" s="154"/>
      <c r="KVV569" s="154"/>
      <c r="KVW569" s="154"/>
      <c r="KVX569" s="154"/>
      <c r="KVY569" s="154"/>
      <c r="KVZ569" s="154"/>
      <c r="KWA569" s="154"/>
      <c r="KWB569" s="154"/>
      <c r="KWC569" s="154"/>
      <c r="KWD569" s="154"/>
      <c r="KWE569" s="154"/>
      <c r="KWF569" s="154"/>
      <c r="KWG569" s="154"/>
      <c r="KWH569" s="154"/>
      <c r="KWI569" s="154"/>
      <c r="KWJ569" s="154"/>
      <c r="KWK569" s="154"/>
      <c r="KWL569" s="154"/>
      <c r="KWM569" s="154"/>
      <c r="KWN569" s="154"/>
      <c r="KWO569" s="154"/>
      <c r="KWP569" s="154"/>
      <c r="KWQ569" s="154"/>
      <c r="KWR569" s="154"/>
      <c r="KWS569" s="154"/>
      <c r="KWT569" s="154"/>
      <c r="KWU569" s="154"/>
      <c r="KWV569" s="154"/>
      <c r="KWW569" s="154"/>
      <c r="KWX569" s="154"/>
      <c r="KWY569" s="154"/>
      <c r="KWZ569" s="154"/>
      <c r="KXA569" s="154"/>
      <c r="KXB569" s="154"/>
      <c r="KXC569" s="154"/>
      <c r="KXD569" s="154"/>
      <c r="KXE569" s="154"/>
      <c r="KXF569" s="154"/>
      <c r="KXG569" s="154"/>
      <c r="KXH569" s="154"/>
      <c r="KXI569" s="154"/>
      <c r="KXJ569" s="154"/>
      <c r="KXK569" s="154"/>
      <c r="KXL569" s="154"/>
      <c r="KXM569" s="154"/>
      <c r="KXN569" s="154"/>
      <c r="KXO569" s="154"/>
      <c r="KXP569" s="154"/>
      <c r="KXQ569" s="154"/>
      <c r="KXR569" s="154"/>
      <c r="KXS569" s="154"/>
      <c r="KXT569" s="154"/>
      <c r="KXU569" s="154"/>
      <c r="KXV569" s="154"/>
      <c r="KXW569" s="154"/>
      <c r="KXX569" s="154"/>
      <c r="KXY569" s="154"/>
      <c r="KXZ569" s="154"/>
      <c r="KYA569" s="154"/>
      <c r="KYB569" s="154"/>
      <c r="KYC569" s="154"/>
      <c r="KYD569" s="154"/>
      <c r="KYE569" s="154"/>
      <c r="KYF569" s="154"/>
      <c r="KYG569" s="154"/>
      <c r="KYH569" s="154"/>
      <c r="KYI569" s="154"/>
      <c r="KYJ569" s="154"/>
      <c r="KYK569" s="154"/>
      <c r="KYL569" s="154"/>
      <c r="KYM569" s="154"/>
      <c r="KYN569" s="154"/>
      <c r="KYO569" s="154"/>
      <c r="KYP569" s="154"/>
      <c r="KYQ569" s="154"/>
      <c r="KYR569" s="154"/>
      <c r="KYS569" s="154"/>
      <c r="KYT569" s="154"/>
      <c r="KYU569" s="154"/>
      <c r="KYV569" s="154"/>
      <c r="KYW569" s="154"/>
      <c r="KYX569" s="154"/>
      <c r="KYY569" s="154"/>
      <c r="KYZ569" s="154"/>
      <c r="KZA569" s="154"/>
      <c r="KZB569" s="154"/>
      <c r="KZC569" s="154"/>
      <c r="KZD569" s="154"/>
      <c r="KZE569" s="154"/>
      <c r="KZF569" s="154"/>
      <c r="KZG569" s="154"/>
      <c r="KZH569" s="154"/>
      <c r="KZI569" s="154"/>
      <c r="KZJ569" s="154"/>
      <c r="KZK569" s="154"/>
      <c r="KZL569" s="154"/>
      <c r="KZM569" s="154"/>
      <c r="KZN569" s="154"/>
      <c r="KZO569" s="154"/>
      <c r="KZP569" s="154"/>
      <c r="KZQ569" s="154"/>
      <c r="KZR569" s="154"/>
      <c r="KZS569" s="154"/>
      <c r="KZT569" s="154"/>
      <c r="KZU569" s="154"/>
      <c r="KZV569" s="154"/>
      <c r="KZW569" s="154"/>
      <c r="KZX569" s="154"/>
      <c r="KZY569" s="154"/>
      <c r="KZZ569" s="154"/>
      <c r="LAA569" s="154"/>
      <c r="LAB569" s="154"/>
      <c r="LAC569" s="154"/>
      <c r="LAD569" s="154"/>
      <c r="LAE569" s="154"/>
      <c r="LAF569" s="154"/>
      <c r="LAG569" s="154"/>
      <c r="LAH569" s="154"/>
      <c r="LAI569" s="154"/>
      <c r="LAJ569" s="154"/>
      <c r="LAK569" s="154"/>
      <c r="LAL569" s="154"/>
      <c r="LAM569" s="154"/>
      <c r="LAN569" s="154"/>
      <c r="LAO569" s="154"/>
      <c r="LAP569" s="154"/>
      <c r="LAQ569" s="154"/>
      <c r="LAR569" s="154"/>
      <c r="LAS569" s="154"/>
      <c r="LAT569" s="154"/>
      <c r="LAU569" s="154"/>
      <c r="LAV569" s="154"/>
      <c r="LAW569" s="154"/>
      <c r="LAX569" s="154"/>
      <c r="LAY569" s="154"/>
      <c r="LAZ569" s="154"/>
      <c r="LBA569" s="154"/>
      <c r="LBB569" s="154"/>
      <c r="LBC569" s="154"/>
      <c r="LBD569" s="154"/>
      <c r="LBE569" s="154"/>
      <c r="LBF569" s="154"/>
      <c r="LBG569" s="154"/>
      <c r="LBH569" s="154"/>
      <c r="LBI569" s="154"/>
      <c r="LBJ569" s="154"/>
      <c r="LBK569" s="154"/>
      <c r="LBL569" s="154"/>
      <c r="LBM569" s="154"/>
      <c r="LBN569" s="154"/>
      <c r="LBO569" s="154"/>
      <c r="LBP569" s="154"/>
      <c r="LBQ569" s="154"/>
      <c r="LBR569" s="154"/>
      <c r="LBS569" s="154"/>
      <c r="LBT569" s="154"/>
      <c r="LBU569" s="154"/>
      <c r="LBV569" s="154"/>
      <c r="LBW569" s="154"/>
      <c r="LBX569" s="154"/>
      <c r="LBY569" s="154"/>
      <c r="LBZ569" s="154"/>
      <c r="LCA569" s="154"/>
      <c r="LCB569" s="154"/>
      <c r="LCC569" s="154"/>
      <c r="LCD569" s="154"/>
      <c r="LCE569" s="154"/>
      <c r="LCF569" s="154"/>
      <c r="LCG569" s="154"/>
      <c r="LCH569" s="154"/>
      <c r="LCI569" s="154"/>
      <c r="LCJ569" s="154"/>
      <c r="LCK569" s="154"/>
      <c r="LCL569" s="154"/>
      <c r="LCM569" s="154"/>
      <c r="LCN569" s="154"/>
      <c r="LCO569" s="154"/>
      <c r="LCP569" s="154"/>
      <c r="LCQ569" s="154"/>
      <c r="LCR569" s="154"/>
      <c r="LCS569" s="154"/>
      <c r="LCT569" s="154"/>
      <c r="LCU569" s="154"/>
      <c r="LCV569" s="154"/>
      <c r="LCW569" s="154"/>
      <c r="LCX569" s="154"/>
      <c r="LCY569" s="154"/>
      <c r="LCZ569" s="154"/>
      <c r="LDA569" s="154"/>
      <c r="LDB569" s="154"/>
      <c r="LDC569" s="154"/>
      <c r="LDD569" s="154"/>
      <c r="LDE569" s="154"/>
      <c r="LDF569" s="154"/>
      <c r="LDG569" s="154"/>
      <c r="LDH569" s="154"/>
      <c r="LDI569" s="154"/>
      <c r="LDJ569" s="154"/>
      <c r="LDK569" s="154"/>
      <c r="LDL569" s="154"/>
      <c r="LDM569" s="154"/>
      <c r="LDN569" s="154"/>
      <c r="LDO569" s="154"/>
      <c r="LDP569" s="154"/>
      <c r="LDQ569" s="154"/>
      <c r="LDR569" s="154"/>
      <c r="LDS569" s="154"/>
      <c r="LDT569" s="154"/>
      <c r="LDU569" s="154"/>
      <c r="LDV569" s="154"/>
      <c r="LDW569" s="154"/>
      <c r="LDX569" s="154"/>
      <c r="LDY569" s="154"/>
      <c r="LDZ569" s="154"/>
      <c r="LEA569" s="154"/>
      <c r="LEB569" s="154"/>
      <c r="LEC569" s="154"/>
      <c r="LED569" s="154"/>
      <c r="LEE569" s="154"/>
      <c r="LEF569" s="154"/>
      <c r="LEG569" s="154"/>
      <c r="LEH569" s="154"/>
      <c r="LEI569" s="154"/>
      <c r="LEJ569" s="154"/>
      <c r="LEK569" s="154"/>
      <c r="LEL569" s="154"/>
      <c r="LEM569" s="154"/>
      <c r="LEN569" s="154"/>
      <c r="LEO569" s="154"/>
      <c r="LEP569" s="154"/>
      <c r="LEQ569" s="154"/>
      <c r="LER569" s="154"/>
      <c r="LES569" s="154"/>
      <c r="LET569" s="154"/>
      <c r="LEU569" s="154"/>
      <c r="LEV569" s="154"/>
      <c r="LEW569" s="154"/>
      <c r="LEX569" s="154"/>
      <c r="LEY569" s="154"/>
      <c r="LEZ569" s="154"/>
      <c r="LFA569" s="154"/>
      <c r="LFB569" s="154"/>
      <c r="LFC569" s="154"/>
      <c r="LFD569" s="154"/>
      <c r="LFE569" s="154"/>
      <c r="LFF569" s="154"/>
      <c r="LFG569" s="154"/>
      <c r="LFH569" s="154"/>
      <c r="LFI569" s="154"/>
      <c r="LFJ569" s="154"/>
      <c r="LFK569" s="154"/>
      <c r="LFL569" s="154"/>
      <c r="LFM569" s="154"/>
      <c r="LFN569" s="154"/>
      <c r="LFO569" s="154"/>
      <c r="LFP569" s="154"/>
      <c r="LFQ569" s="154"/>
      <c r="LFR569" s="154"/>
      <c r="LFS569" s="154"/>
      <c r="LFT569" s="154"/>
      <c r="LFU569" s="154"/>
      <c r="LFV569" s="154"/>
      <c r="LFW569" s="154"/>
      <c r="LFX569" s="154"/>
      <c r="LFY569" s="154"/>
      <c r="LFZ569" s="154"/>
      <c r="LGA569" s="154"/>
      <c r="LGB569" s="154"/>
      <c r="LGC569" s="154"/>
      <c r="LGD569" s="154"/>
      <c r="LGE569" s="154"/>
      <c r="LGF569" s="154"/>
      <c r="LGG569" s="154"/>
      <c r="LGH569" s="154"/>
      <c r="LGI569" s="154"/>
      <c r="LGJ569" s="154"/>
      <c r="LGK569" s="154"/>
      <c r="LGL569" s="154"/>
      <c r="LGM569" s="154"/>
      <c r="LGN569" s="154"/>
      <c r="LGO569" s="154"/>
      <c r="LGP569" s="154"/>
      <c r="LGQ569" s="154"/>
      <c r="LGR569" s="154"/>
      <c r="LGS569" s="154"/>
      <c r="LGT569" s="154"/>
      <c r="LGU569" s="154"/>
      <c r="LGV569" s="154"/>
      <c r="LGW569" s="154"/>
      <c r="LGX569" s="154"/>
      <c r="LGY569" s="154"/>
      <c r="LGZ569" s="154"/>
      <c r="LHA569" s="154"/>
      <c r="LHB569" s="154"/>
      <c r="LHC569" s="154"/>
      <c r="LHD569" s="154"/>
      <c r="LHE569" s="154"/>
      <c r="LHF569" s="154"/>
      <c r="LHG569" s="154"/>
      <c r="LHH569" s="154"/>
      <c r="LHI569" s="154"/>
      <c r="LHJ569" s="154"/>
      <c r="LHK569" s="154"/>
      <c r="LHL569" s="154"/>
      <c r="LHM569" s="154"/>
      <c r="LHN569" s="154"/>
      <c r="LHO569" s="154"/>
      <c r="LHP569" s="154"/>
      <c r="LHQ569" s="154"/>
      <c r="LHR569" s="154"/>
      <c r="LHS569" s="154"/>
      <c r="LHT569" s="154"/>
      <c r="LHU569" s="154"/>
      <c r="LHV569" s="154"/>
      <c r="LHW569" s="154"/>
      <c r="LHX569" s="154"/>
      <c r="LHY569" s="154"/>
      <c r="LHZ569" s="154"/>
      <c r="LIA569" s="154"/>
      <c r="LIB569" s="154"/>
      <c r="LIC569" s="154"/>
      <c r="LID569" s="154"/>
      <c r="LIE569" s="154"/>
      <c r="LIF569" s="154"/>
      <c r="LIG569" s="154"/>
      <c r="LIH569" s="154"/>
      <c r="LII569" s="154"/>
      <c r="LIJ569" s="154"/>
      <c r="LIK569" s="154"/>
      <c r="LIL569" s="154"/>
      <c r="LIM569" s="154"/>
      <c r="LIN569" s="154"/>
      <c r="LIO569" s="154"/>
      <c r="LIP569" s="154"/>
      <c r="LIQ569" s="154"/>
      <c r="LIR569" s="154"/>
      <c r="LIS569" s="154"/>
      <c r="LIT569" s="154"/>
      <c r="LIU569" s="154"/>
      <c r="LIV569" s="154"/>
      <c r="LIW569" s="154"/>
      <c r="LIX569" s="154"/>
      <c r="LIY569" s="154"/>
      <c r="LIZ569" s="154"/>
      <c r="LJA569" s="154"/>
      <c r="LJB569" s="154"/>
      <c r="LJC569" s="154"/>
      <c r="LJD569" s="154"/>
      <c r="LJE569" s="154"/>
      <c r="LJF569" s="154"/>
      <c r="LJG569" s="154"/>
      <c r="LJH569" s="154"/>
      <c r="LJI569" s="154"/>
      <c r="LJJ569" s="154"/>
      <c r="LJK569" s="154"/>
      <c r="LJL569" s="154"/>
      <c r="LJM569" s="154"/>
      <c r="LJN569" s="154"/>
      <c r="LJO569" s="154"/>
      <c r="LJP569" s="154"/>
      <c r="LJQ569" s="154"/>
      <c r="LJR569" s="154"/>
      <c r="LJS569" s="154"/>
      <c r="LJT569" s="154"/>
      <c r="LJU569" s="154"/>
      <c r="LJV569" s="154"/>
      <c r="LJW569" s="154"/>
      <c r="LJX569" s="154"/>
      <c r="LJY569" s="154"/>
      <c r="LJZ569" s="154"/>
      <c r="LKA569" s="154"/>
      <c r="LKB569" s="154"/>
      <c r="LKC569" s="154"/>
      <c r="LKD569" s="154"/>
      <c r="LKE569" s="154"/>
      <c r="LKF569" s="154"/>
      <c r="LKG569" s="154"/>
      <c r="LKH569" s="154"/>
      <c r="LKI569" s="154"/>
      <c r="LKJ569" s="154"/>
      <c r="LKK569" s="154"/>
      <c r="LKL569" s="154"/>
      <c r="LKM569" s="154"/>
      <c r="LKN569" s="154"/>
      <c r="LKO569" s="154"/>
      <c r="LKP569" s="154"/>
      <c r="LKQ569" s="154"/>
      <c r="LKR569" s="154"/>
      <c r="LKS569" s="154"/>
      <c r="LKT569" s="154"/>
      <c r="LKU569" s="154"/>
      <c r="LKV569" s="154"/>
      <c r="LKW569" s="154"/>
      <c r="LKX569" s="154"/>
      <c r="LKY569" s="154"/>
      <c r="LKZ569" s="154"/>
      <c r="LLA569" s="154"/>
      <c r="LLB569" s="154"/>
      <c r="LLC569" s="154"/>
      <c r="LLD569" s="154"/>
      <c r="LLE569" s="154"/>
      <c r="LLF569" s="154"/>
      <c r="LLG569" s="154"/>
      <c r="LLH569" s="154"/>
      <c r="LLI569" s="154"/>
      <c r="LLJ569" s="154"/>
      <c r="LLK569" s="154"/>
      <c r="LLL569" s="154"/>
      <c r="LLM569" s="154"/>
      <c r="LLN569" s="154"/>
      <c r="LLO569" s="154"/>
      <c r="LLP569" s="154"/>
      <c r="LLQ569" s="154"/>
      <c r="LLR569" s="154"/>
      <c r="LLS569" s="154"/>
      <c r="LLT569" s="154"/>
      <c r="LLU569" s="154"/>
      <c r="LLV569" s="154"/>
      <c r="LLW569" s="154"/>
      <c r="LLX569" s="154"/>
      <c r="LLY569" s="154"/>
      <c r="LLZ569" s="154"/>
      <c r="LMA569" s="154"/>
      <c r="LMB569" s="154"/>
      <c r="LMC569" s="154"/>
      <c r="LMD569" s="154"/>
      <c r="LME569" s="154"/>
      <c r="LMF569" s="154"/>
      <c r="LMG569" s="154"/>
      <c r="LMH569" s="154"/>
      <c r="LMI569" s="154"/>
      <c r="LMJ569" s="154"/>
      <c r="LMK569" s="154"/>
      <c r="LML569" s="154"/>
      <c r="LMM569" s="154"/>
      <c r="LMN569" s="154"/>
      <c r="LMO569" s="154"/>
      <c r="LMP569" s="154"/>
      <c r="LMQ569" s="154"/>
      <c r="LMR569" s="154"/>
      <c r="LMS569" s="154"/>
      <c r="LMT569" s="154"/>
      <c r="LMU569" s="154"/>
      <c r="LMV569" s="154"/>
      <c r="LMW569" s="154"/>
      <c r="LMX569" s="154"/>
      <c r="LMY569" s="154"/>
      <c r="LMZ569" s="154"/>
      <c r="LNA569" s="154"/>
      <c r="LNB569" s="154"/>
      <c r="LNC569" s="154"/>
      <c r="LND569" s="154"/>
      <c r="LNE569" s="154"/>
      <c r="LNF569" s="154"/>
      <c r="LNG569" s="154"/>
      <c r="LNH569" s="154"/>
      <c r="LNI569" s="154"/>
      <c r="LNJ569" s="154"/>
      <c r="LNK569" s="154"/>
      <c r="LNL569" s="154"/>
      <c r="LNM569" s="154"/>
      <c r="LNN569" s="154"/>
      <c r="LNO569" s="154"/>
      <c r="LNP569" s="154"/>
      <c r="LNQ569" s="154"/>
      <c r="LNR569" s="154"/>
      <c r="LNS569" s="154"/>
      <c r="LNT569" s="154"/>
      <c r="LNU569" s="154"/>
      <c r="LNV569" s="154"/>
      <c r="LNW569" s="154"/>
      <c r="LNX569" s="154"/>
      <c r="LNY569" s="154"/>
      <c r="LNZ569" s="154"/>
      <c r="LOA569" s="154"/>
      <c r="LOB569" s="154"/>
      <c r="LOC569" s="154"/>
      <c r="LOD569" s="154"/>
      <c r="LOE569" s="154"/>
      <c r="LOF569" s="154"/>
      <c r="LOG569" s="154"/>
      <c r="LOH569" s="154"/>
      <c r="LOI569" s="154"/>
      <c r="LOJ569" s="154"/>
      <c r="LOK569" s="154"/>
      <c r="LOL569" s="154"/>
      <c r="LOM569" s="154"/>
      <c r="LON569" s="154"/>
      <c r="LOO569" s="154"/>
      <c r="LOP569" s="154"/>
      <c r="LOQ569" s="154"/>
      <c r="LOR569" s="154"/>
      <c r="LOS569" s="154"/>
      <c r="LOT569" s="154"/>
      <c r="LOU569" s="154"/>
      <c r="LOV569" s="154"/>
      <c r="LOW569" s="154"/>
      <c r="LOX569" s="154"/>
      <c r="LOY569" s="154"/>
      <c r="LOZ569" s="154"/>
      <c r="LPA569" s="154"/>
      <c r="LPB569" s="154"/>
      <c r="LPC569" s="154"/>
      <c r="LPD569" s="154"/>
      <c r="LPE569" s="154"/>
      <c r="LPF569" s="154"/>
      <c r="LPG569" s="154"/>
      <c r="LPH569" s="154"/>
      <c r="LPI569" s="154"/>
      <c r="LPJ569" s="154"/>
      <c r="LPK569" s="154"/>
      <c r="LPL569" s="154"/>
      <c r="LPM569" s="154"/>
      <c r="LPN569" s="154"/>
      <c r="LPO569" s="154"/>
      <c r="LPP569" s="154"/>
      <c r="LPQ569" s="154"/>
      <c r="LPR569" s="154"/>
      <c r="LPS569" s="154"/>
      <c r="LPT569" s="154"/>
      <c r="LPU569" s="154"/>
      <c r="LPV569" s="154"/>
      <c r="LPW569" s="154"/>
      <c r="LPX569" s="154"/>
      <c r="LPY569" s="154"/>
      <c r="LPZ569" s="154"/>
      <c r="LQA569" s="154"/>
      <c r="LQB569" s="154"/>
      <c r="LQC569" s="154"/>
      <c r="LQD569" s="154"/>
      <c r="LQE569" s="154"/>
      <c r="LQF569" s="154"/>
      <c r="LQG569" s="154"/>
      <c r="LQH569" s="154"/>
      <c r="LQI569" s="154"/>
      <c r="LQJ569" s="154"/>
      <c r="LQK569" s="154"/>
      <c r="LQL569" s="154"/>
      <c r="LQM569" s="154"/>
      <c r="LQN569" s="154"/>
      <c r="LQO569" s="154"/>
      <c r="LQP569" s="154"/>
      <c r="LQQ569" s="154"/>
      <c r="LQR569" s="154"/>
      <c r="LQS569" s="154"/>
      <c r="LQT569" s="154"/>
      <c r="LQU569" s="154"/>
      <c r="LQV569" s="154"/>
      <c r="LQW569" s="154"/>
      <c r="LQX569" s="154"/>
      <c r="LQY569" s="154"/>
      <c r="LQZ569" s="154"/>
      <c r="LRA569" s="154"/>
      <c r="LRB569" s="154"/>
      <c r="LRC569" s="154"/>
      <c r="LRD569" s="154"/>
      <c r="LRE569" s="154"/>
      <c r="LRF569" s="154"/>
      <c r="LRG569" s="154"/>
      <c r="LRH569" s="154"/>
      <c r="LRI569" s="154"/>
      <c r="LRJ569" s="154"/>
      <c r="LRK569" s="154"/>
      <c r="LRL569" s="154"/>
      <c r="LRM569" s="154"/>
      <c r="LRN569" s="154"/>
      <c r="LRO569" s="154"/>
      <c r="LRP569" s="154"/>
      <c r="LRQ569" s="154"/>
      <c r="LRR569" s="154"/>
      <c r="LRS569" s="154"/>
      <c r="LRT569" s="154"/>
      <c r="LRU569" s="154"/>
      <c r="LRV569" s="154"/>
      <c r="LRW569" s="154"/>
      <c r="LRX569" s="154"/>
      <c r="LRY569" s="154"/>
      <c r="LRZ569" s="154"/>
      <c r="LSA569" s="154"/>
      <c r="LSB569" s="154"/>
      <c r="LSC569" s="154"/>
      <c r="LSD569" s="154"/>
      <c r="LSE569" s="154"/>
      <c r="LSF569" s="154"/>
      <c r="LSG569" s="154"/>
      <c r="LSH569" s="154"/>
      <c r="LSI569" s="154"/>
      <c r="LSJ569" s="154"/>
      <c r="LSK569" s="154"/>
      <c r="LSL569" s="154"/>
      <c r="LSM569" s="154"/>
      <c r="LSN569" s="154"/>
      <c r="LSO569" s="154"/>
      <c r="LSP569" s="154"/>
      <c r="LSQ569" s="154"/>
      <c r="LSR569" s="154"/>
      <c r="LSS569" s="154"/>
      <c r="LST569" s="154"/>
      <c r="LSU569" s="154"/>
      <c r="LSV569" s="154"/>
      <c r="LSW569" s="154"/>
      <c r="LSX569" s="154"/>
      <c r="LSY569" s="154"/>
      <c r="LSZ569" s="154"/>
      <c r="LTA569" s="154"/>
      <c r="LTB569" s="154"/>
      <c r="LTC569" s="154"/>
      <c r="LTD569" s="154"/>
      <c r="LTE569" s="154"/>
      <c r="LTF569" s="154"/>
      <c r="LTG569" s="154"/>
      <c r="LTH569" s="154"/>
      <c r="LTI569" s="154"/>
      <c r="LTJ569" s="154"/>
      <c r="LTK569" s="154"/>
      <c r="LTL569" s="154"/>
      <c r="LTM569" s="154"/>
      <c r="LTN569" s="154"/>
      <c r="LTO569" s="154"/>
      <c r="LTP569" s="154"/>
      <c r="LTQ569" s="154"/>
      <c r="LTR569" s="154"/>
      <c r="LTS569" s="154"/>
      <c r="LTT569" s="154"/>
      <c r="LTU569" s="154"/>
      <c r="LTV569" s="154"/>
      <c r="LTW569" s="154"/>
      <c r="LTX569" s="154"/>
      <c r="LTY569" s="154"/>
      <c r="LTZ569" s="154"/>
      <c r="LUA569" s="154"/>
      <c r="LUB569" s="154"/>
      <c r="LUC569" s="154"/>
      <c r="LUD569" s="154"/>
      <c r="LUE569" s="154"/>
      <c r="LUF569" s="154"/>
      <c r="LUG569" s="154"/>
      <c r="LUH569" s="154"/>
      <c r="LUI569" s="154"/>
      <c r="LUJ569" s="154"/>
      <c r="LUK569" s="154"/>
      <c r="LUL569" s="154"/>
      <c r="LUM569" s="154"/>
      <c r="LUN569" s="154"/>
      <c r="LUO569" s="154"/>
      <c r="LUP569" s="154"/>
      <c r="LUQ569" s="154"/>
      <c r="LUR569" s="154"/>
      <c r="LUS569" s="154"/>
      <c r="LUT569" s="154"/>
      <c r="LUU569" s="154"/>
      <c r="LUV569" s="154"/>
      <c r="LUW569" s="154"/>
      <c r="LUX569" s="154"/>
      <c r="LUY569" s="154"/>
      <c r="LUZ569" s="154"/>
      <c r="LVA569" s="154"/>
      <c r="LVB569" s="154"/>
      <c r="LVC569" s="154"/>
      <c r="LVD569" s="154"/>
      <c r="LVE569" s="154"/>
      <c r="LVF569" s="154"/>
      <c r="LVG569" s="154"/>
      <c r="LVH569" s="154"/>
      <c r="LVI569" s="154"/>
      <c r="LVJ569" s="154"/>
      <c r="LVK569" s="154"/>
      <c r="LVL569" s="154"/>
      <c r="LVM569" s="154"/>
      <c r="LVN569" s="154"/>
      <c r="LVO569" s="154"/>
      <c r="LVP569" s="154"/>
      <c r="LVQ569" s="154"/>
      <c r="LVR569" s="154"/>
      <c r="LVS569" s="154"/>
      <c r="LVT569" s="154"/>
      <c r="LVU569" s="154"/>
      <c r="LVV569" s="154"/>
      <c r="LVW569" s="154"/>
      <c r="LVX569" s="154"/>
      <c r="LVY569" s="154"/>
      <c r="LVZ569" s="154"/>
      <c r="LWA569" s="154"/>
      <c r="LWB569" s="154"/>
      <c r="LWC569" s="154"/>
      <c r="LWD569" s="154"/>
      <c r="LWE569" s="154"/>
      <c r="LWF569" s="154"/>
      <c r="LWG569" s="154"/>
      <c r="LWH569" s="154"/>
      <c r="LWI569" s="154"/>
      <c r="LWJ569" s="154"/>
      <c r="LWK569" s="154"/>
      <c r="LWL569" s="154"/>
      <c r="LWM569" s="154"/>
      <c r="LWN569" s="154"/>
      <c r="LWO569" s="154"/>
      <c r="LWP569" s="154"/>
      <c r="LWQ569" s="154"/>
      <c r="LWR569" s="154"/>
      <c r="LWS569" s="154"/>
      <c r="LWT569" s="154"/>
      <c r="LWU569" s="154"/>
      <c r="LWV569" s="154"/>
      <c r="LWW569" s="154"/>
      <c r="LWX569" s="154"/>
      <c r="LWY569" s="154"/>
      <c r="LWZ569" s="154"/>
      <c r="LXA569" s="154"/>
      <c r="LXB569" s="154"/>
      <c r="LXC569" s="154"/>
      <c r="LXD569" s="154"/>
      <c r="LXE569" s="154"/>
      <c r="LXF569" s="154"/>
      <c r="LXG569" s="154"/>
      <c r="LXH569" s="154"/>
      <c r="LXI569" s="154"/>
      <c r="LXJ569" s="154"/>
      <c r="LXK569" s="154"/>
      <c r="LXL569" s="154"/>
      <c r="LXM569" s="154"/>
      <c r="LXN569" s="154"/>
      <c r="LXO569" s="154"/>
      <c r="LXP569" s="154"/>
      <c r="LXQ569" s="154"/>
      <c r="LXR569" s="154"/>
      <c r="LXS569" s="154"/>
      <c r="LXT569" s="154"/>
      <c r="LXU569" s="154"/>
      <c r="LXV569" s="154"/>
      <c r="LXW569" s="154"/>
      <c r="LXX569" s="154"/>
      <c r="LXY569" s="154"/>
      <c r="LXZ569" s="154"/>
      <c r="LYA569" s="154"/>
      <c r="LYB569" s="154"/>
      <c r="LYC569" s="154"/>
      <c r="LYD569" s="154"/>
      <c r="LYE569" s="154"/>
      <c r="LYF569" s="154"/>
      <c r="LYG569" s="154"/>
      <c r="LYH569" s="154"/>
      <c r="LYI569" s="154"/>
      <c r="LYJ569" s="154"/>
      <c r="LYK569" s="154"/>
      <c r="LYL569" s="154"/>
      <c r="LYM569" s="154"/>
      <c r="LYN569" s="154"/>
      <c r="LYO569" s="154"/>
      <c r="LYP569" s="154"/>
      <c r="LYQ569" s="154"/>
      <c r="LYR569" s="154"/>
      <c r="LYS569" s="154"/>
      <c r="LYT569" s="154"/>
      <c r="LYU569" s="154"/>
      <c r="LYV569" s="154"/>
      <c r="LYW569" s="154"/>
      <c r="LYX569" s="154"/>
      <c r="LYY569" s="154"/>
      <c r="LYZ569" s="154"/>
      <c r="LZA569" s="154"/>
      <c r="LZB569" s="154"/>
      <c r="LZC569" s="154"/>
      <c r="LZD569" s="154"/>
      <c r="LZE569" s="154"/>
      <c r="LZF569" s="154"/>
      <c r="LZG569" s="154"/>
      <c r="LZH569" s="154"/>
      <c r="LZI569" s="154"/>
      <c r="LZJ569" s="154"/>
      <c r="LZK569" s="154"/>
      <c r="LZL569" s="154"/>
      <c r="LZM569" s="154"/>
      <c r="LZN569" s="154"/>
      <c r="LZO569" s="154"/>
      <c r="LZP569" s="154"/>
      <c r="LZQ569" s="154"/>
      <c r="LZR569" s="154"/>
      <c r="LZS569" s="154"/>
      <c r="LZT569" s="154"/>
      <c r="LZU569" s="154"/>
      <c r="LZV569" s="154"/>
      <c r="LZW569" s="154"/>
      <c r="LZX569" s="154"/>
      <c r="LZY569" s="154"/>
      <c r="LZZ569" s="154"/>
      <c r="MAA569" s="154"/>
      <c r="MAB569" s="154"/>
      <c r="MAC569" s="154"/>
      <c r="MAD569" s="154"/>
      <c r="MAE569" s="154"/>
      <c r="MAF569" s="154"/>
      <c r="MAG569" s="154"/>
      <c r="MAH569" s="154"/>
      <c r="MAI569" s="154"/>
      <c r="MAJ569" s="154"/>
      <c r="MAK569" s="154"/>
      <c r="MAL569" s="154"/>
      <c r="MAM569" s="154"/>
      <c r="MAN569" s="154"/>
      <c r="MAO569" s="154"/>
      <c r="MAP569" s="154"/>
      <c r="MAQ569" s="154"/>
      <c r="MAR569" s="154"/>
      <c r="MAS569" s="154"/>
      <c r="MAT569" s="154"/>
      <c r="MAU569" s="154"/>
      <c r="MAV569" s="154"/>
      <c r="MAW569" s="154"/>
      <c r="MAX569" s="154"/>
      <c r="MAY569" s="154"/>
      <c r="MAZ569" s="154"/>
      <c r="MBA569" s="154"/>
      <c r="MBB569" s="154"/>
      <c r="MBC569" s="154"/>
      <c r="MBD569" s="154"/>
      <c r="MBE569" s="154"/>
      <c r="MBF569" s="154"/>
      <c r="MBG569" s="154"/>
      <c r="MBH569" s="154"/>
      <c r="MBI569" s="154"/>
      <c r="MBJ569" s="154"/>
      <c r="MBK569" s="154"/>
      <c r="MBL569" s="154"/>
      <c r="MBM569" s="154"/>
      <c r="MBN569" s="154"/>
      <c r="MBO569" s="154"/>
      <c r="MBP569" s="154"/>
      <c r="MBQ569" s="154"/>
      <c r="MBR569" s="154"/>
      <c r="MBS569" s="154"/>
      <c r="MBT569" s="154"/>
      <c r="MBU569" s="154"/>
      <c r="MBV569" s="154"/>
      <c r="MBW569" s="154"/>
      <c r="MBX569" s="154"/>
      <c r="MBY569" s="154"/>
      <c r="MBZ569" s="154"/>
      <c r="MCA569" s="154"/>
      <c r="MCB569" s="154"/>
      <c r="MCC569" s="154"/>
      <c r="MCD569" s="154"/>
      <c r="MCE569" s="154"/>
      <c r="MCF569" s="154"/>
      <c r="MCG569" s="154"/>
      <c r="MCH569" s="154"/>
      <c r="MCI569" s="154"/>
      <c r="MCJ569" s="154"/>
      <c r="MCK569" s="154"/>
      <c r="MCL569" s="154"/>
      <c r="MCM569" s="154"/>
      <c r="MCN569" s="154"/>
      <c r="MCO569" s="154"/>
      <c r="MCP569" s="154"/>
      <c r="MCQ569" s="154"/>
      <c r="MCR569" s="154"/>
      <c r="MCS569" s="154"/>
      <c r="MCT569" s="154"/>
      <c r="MCU569" s="154"/>
      <c r="MCV569" s="154"/>
      <c r="MCW569" s="154"/>
      <c r="MCX569" s="154"/>
      <c r="MCY569" s="154"/>
      <c r="MCZ569" s="154"/>
      <c r="MDA569" s="154"/>
      <c r="MDB569" s="154"/>
      <c r="MDC569" s="154"/>
      <c r="MDD569" s="154"/>
      <c r="MDE569" s="154"/>
      <c r="MDF569" s="154"/>
      <c r="MDG569" s="154"/>
      <c r="MDH569" s="154"/>
      <c r="MDI569" s="154"/>
      <c r="MDJ569" s="154"/>
      <c r="MDK569" s="154"/>
      <c r="MDL569" s="154"/>
      <c r="MDM569" s="154"/>
      <c r="MDN569" s="154"/>
      <c r="MDO569" s="154"/>
      <c r="MDP569" s="154"/>
      <c r="MDQ569" s="154"/>
      <c r="MDR569" s="154"/>
      <c r="MDS569" s="154"/>
      <c r="MDT569" s="154"/>
      <c r="MDU569" s="154"/>
      <c r="MDV569" s="154"/>
      <c r="MDW569" s="154"/>
      <c r="MDX569" s="154"/>
      <c r="MDY569" s="154"/>
      <c r="MDZ569" s="154"/>
      <c r="MEA569" s="154"/>
      <c r="MEB569" s="154"/>
      <c r="MEC569" s="154"/>
      <c r="MED569" s="154"/>
      <c r="MEE569" s="154"/>
      <c r="MEF569" s="154"/>
      <c r="MEG569" s="154"/>
      <c r="MEH569" s="154"/>
      <c r="MEI569" s="154"/>
      <c r="MEJ569" s="154"/>
      <c r="MEK569" s="154"/>
      <c r="MEL569" s="154"/>
      <c r="MEM569" s="154"/>
      <c r="MEN569" s="154"/>
      <c r="MEO569" s="154"/>
      <c r="MEP569" s="154"/>
      <c r="MEQ569" s="154"/>
      <c r="MER569" s="154"/>
      <c r="MES569" s="154"/>
      <c r="MET569" s="154"/>
      <c r="MEU569" s="154"/>
      <c r="MEV569" s="154"/>
      <c r="MEW569" s="154"/>
      <c r="MEX569" s="154"/>
      <c r="MEY569" s="154"/>
      <c r="MEZ569" s="154"/>
      <c r="MFA569" s="154"/>
      <c r="MFB569" s="154"/>
      <c r="MFC569" s="154"/>
      <c r="MFD569" s="154"/>
      <c r="MFE569" s="154"/>
      <c r="MFF569" s="154"/>
      <c r="MFG569" s="154"/>
      <c r="MFH569" s="154"/>
      <c r="MFI569" s="154"/>
      <c r="MFJ569" s="154"/>
      <c r="MFK569" s="154"/>
      <c r="MFL569" s="154"/>
      <c r="MFM569" s="154"/>
      <c r="MFN569" s="154"/>
      <c r="MFO569" s="154"/>
      <c r="MFP569" s="154"/>
      <c r="MFQ569" s="154"/>
      <c r="MFR569" s="154"/>
      <c r="MFS569" s="154"/>
      <c r="MFT569" s="154"/>
      <c r="MFU569" s="154"/>
      <c r="MFV569" s="154"/>
      <c r="MFW569" s="154"/>
      <c r="MFX569" s="154"/>
      <c r="MFY569" s="154"/>
      <c r="MFZ569" s="154"/>
      <c r="MGA569" s="154"/>
      <c r="MGB569" s="154"/>
      <c r="MGC569" s="154"/>
      <c r="MGD569" s="154"/>
      <c r="MGE569" s="154"/>
      <c r="MGF569" s="154"/>
      <c r="MGG569" s="154"/>
      <c r="MGH569" s="154"/>
      <c r="MGI569" s="154"/>
      <c r="MGJ569" s="154"/>
      <c r="MGK569" s="154"/>
      <c r="MGL569" s="154"/>
      <c r="MGM569" s="154"/>
      <c r="MGN569" s="154"/>
      <c r="MGO569" s="154"/>
      <c r="MGP569" s="154"/>
      <c r="MGQ569" s="154"/>
      <c r="MGR569" s="154"/>
      <c r="MGS569" s="154"/>
      <c r="MGT569" s="154"/>
      <c r="MGU569" s="154"/>
      <c r="MGV569" s="154"/>
      <c r="MGW569" s="154"/>
      <c r="MGX569" s="154"/>
      <c r="MGY569" s="154"/>
      <c r="MGZ569" s="154"/>
      <c r="MHA569" s="154"/>
      <c r="MHB569" s="154"/>
      <c r="MHC569" s="154"/>
      <c r="MHD569" s="154"/>
      <c r="MHE569" s="154"/>
      <c r="MHF569" s="154"/>
      <c r="MHG569" s="154"/>
      <c r="MHH569" s="154"/>
      <c r="MHI569" s="154"/>
      <c r="MHJ569" s="154"/>
      <c r="MHK569" s="154"/>
      <c r="MHL569" s="154"/>
      <c r="MHM569" s="154"/>
      <c r="MHN569" s="154"/>
      <c r="MHO569" s="154"/>
      <c r="MHP569" s="154"/>
      <c r="MHQ569" s="154"/>
      <c r="MHR569" s="154"/>
      <c r="MHS569" s="154"/>
      <c r="MHT569" s="154"/>
      <c r="MHU569" s="154"/>
      <c r="MHV569" s="154"/>
      <c r="MHW569" s="154"/>
      <c r="MHX569" s="154"/>
      <c r="MHY569" s="154"/>
      <c r="MHZ569" s="154"/>
      <c r="MIA569" s="154"/>
      <c r="MIB569" s="154"/>
      <c r="MIC569" s="154"/>
      <c r="MID569" s="154"/>
      <c r="MIE569" s="154"/>
      <c r="MIF569" s="154"/>
      <c r="MIG569" s="154"/>
      <c r="MIH569" s="154"/>
      <c r="MII569" s="154"/>
      <c r="MIJ569" s="154"/>
      <c r="MIK569" s="154"/>
      <c r="MIL569" s="154"/>
      <c r="MIM569" s="154"/>
      <c r="MIN569" s="154"/>
      <c r="MIO569" s="154"/>
      <c r="MIP569" s="154"/>
      <c r="MIQ569" s="154"/>
      <c r="MIR569" s="154"/>
      <c r="MIS569" s="154"/>
      <c r="MIT569" s="154"/>
      <c r="MIU569" s="154"/>
      <c r="MIV569" s="154"/>
      <c r="MIW569" s="154"/>
      <c r="MIX569" s="154"/>
      <c r="MIY569" s="154"/>
      <c r="MIZ569" s="154"/>
      <c r="MJA569" s="154"/>
      <c r="MJB569" s="154"/>
      <c r="MJC569" s="154"/>
      <c r="MJD569" s="154"/>
      <c r="MJE569" s="154"/>
      <c r="MJF569" s="154"/>
      <c r="MJG569" s="154"/>
      <c r="MJH569" s="154"/>
      <c r="MJI569" s="154"/>
      <c r="MJJ569" s="154"/>
      <c r="MJK569" s="154"/>
      <c r="MJL569" s="154"/>
      <c r="MJM569" s="154"/>
      <c r="MJN569" s="154"/>
      <c r="MJO569" s="154"/>
      <c r="MJP569" s="154"/>
      <c r="MJQ569" s="154"/>
      <c r="MJR569" s="154"/>
      <c r="MJS569" s="154"/>
      <c r="MJT569" s="154"/>
      <c r="MJU569" s="154"/>
      <c r="MJV569" s="154"/>
      <c r="MJW569" s="154"/>
      <c r="MJX569" s="154"/>
      <c r="MJY569" s="154"/>
      <c r="MJZ569" s="154"/>
      <c r="MKA569" s="154"/>
      <c r="MKB569" s="154"/>
      <c r="MKC569" s="154"/>
      <c r="MKD569" s="154"/>
      <c r="MKE569" s="154"/>
      <c r="MKF569" s="154"/>
      <c r="MKG569" s="154"/>
      <c r="MKH569" s="154"/>
      <c r="MKI569" s="154"/>
      <c r="MKJ569" s="154"/>
      <c r="MKK569" s="154"/>
      <c r="MKL569" s="154"/>
      <c r="MKM569" s="154"/>
      <c r="MKN569" s="154"/>
      <c r="MKO569" s="154"/>
      <c r="MKP569" s="154"/>
      <c r="MKQ569" s="154"/>
      <c r="MKR569" s="154"/>
      <c r="MKS569" s="154"/>
      <c r="MKT569" s="154"/>
      <c r="MKU569" s="154"/>
      <c r="MKV569" s="154"/>
      <c r="MKW569" s="154"/>
      <c r="MKX569" s="154"/>
      <c r="MKY569" s="154"/>
      <c r="MKZ569" s="154"/>
      <c r="MLA569" s="154"/>
      <c r="MLB569" s="154"/>
      <c r="MLC569" s="154"/>
      <c r="MLD569" s="154"/>
      <c r="MLE569" s="154"/>
      <c r="MLF569" s="154"/>
      <c r="MLG569" s="154"/>
      <c r="MLH569" s="154"/>
      <c r="MLI569" s="154"/>
      <c r="MLJ569" s="154"/>
      <c r="MLK569" s="154"/>
      <c r="MLL569" s="154"/>
      <c r="MLM569" s="154"/>
      <c r="MLN569" s="154"/>
      <c r="MLO569" s="154"/>
      <c r="MLP569" s="154"/>
      <c r="MLQ569" s="154"/>
      <c r="MLR569" s="154"/>
      <c r="MLS569" s="154"/>
      <c r="MLT569" s="154"/>
      <c r="MLU569" s="154"/>
      <c r="MLV569" s="154"/>
      <c r="MLW569" s="154"/>
      <c r="MLX569" s="154"/>
      <c r="MLY569" s="154"/>
      <c r="MLZ569" s="154"/>
      <c r="MMA569" s="154"/>
      <c r="MMB569" s="154"/>
      <c r="MMC569" s="154"/>
      <c r="MMD569" s="154"/>
      <c r="MME569" s="154"/>
      <c r="MMF569" s="154"/>
      <c r="MMG569" s="154"/>
      <c r="MMH569" s="154"/>
      <c r="MMI569" s="154"/>
      <c r="MMJ569" s="154"/>
      <c r="MMK569" s="154"/>
      <c r="MML569" s="154"/>
      <c r="MMM569" s="154"/>
      <c r="MMN569" s="154"/>
      <c r="MMO569" s="154"/>
      <c r="MMP569" s="154"/>
      <c r="MMQ569" s="154"/>
      <c r="MMR569" s="154"/>
      <c r="MMS569" s="154"/>
      <c r="MMT569" s="154"/>
      <c r="MMU569" s="154"/>
      <c r="MMV569" s="154"/>
      <c r="MMW569" s="154"/>
      <c r="MMX569" s="154"/>
      <c r="MMY569" s="154"/>
      <c r="MMZ569" s="154"/>
      <c r="MNA569" s="154"/>
      <c r="MNB569" s="154"/>
      <c r="MNC569" s="154"/>
      <c r="MND569" s="154"/>
      <c r="MNE569" s="154"/>
      <c r="MNF569" s="154"/>
      <c r="MNG569" s="154"/>
      <c r="MNH569" s="154"/>
      <c r="MNI569" s="154"/>
      <c r="MNJ569" s="154"/>
      <c r="MNK569" s="154"/>
      <c r="MNL569" s="154"/>
      <c r="MNM569" s="154"/>
      <c r="MNN569" s="154"/>
      <c r="MNO569" s="154"/>
      <c r="MNP569" s="154"/>
      <c r="MNQ569" s="154"/>
      <c r="MNR569" s="154"/>
      <c r="MNS569" s="154"/>
      <c r="MNT569" s="154"/>
      <c r="MNU569" s="154"/>
      <c r="MNV569" s="154"/>
      <c r="MNW569" s="154"/>
      <c r="MNX569" s="154"/>
      <c r="MNY569" s="154"/>
      <c r="MNZ569" s="154"/>
      <c r="MOA569" s="154"/>
      <c r="MOB569" s="154"/>
      <c r="MOC569" s="154"/>
      <c r="MOD569" s="154"/>
      <c r="MOE569" s="154"/>
      <c r="MOF569" s="154"/>
      <c r="MOG569" s="154"/>
      <c r="MOH569" s="154"/>
      <c r="MOI569" s="154"/>
      <c r="MOJ569" s="154"/>
      <c r="MOK569" s="154"/>
      <c r="MOL569" s="154"/>
      <c r="MOM569" s="154"/>
      <c r="MON569" s="154"/>
      <c r="MOO569" s="154"/>
      <c r="MOP569" s="154"/>
      <c r="MOQ569" s="154"/>
      <c r="MOR569" s="154"/>
      <c r="MOS569" s="154"/>
      <c r="MOT569" s="154"/>
      <c r="MOU569" s="154"/>
      <c r="MOV569" s="154"/>
      <c r="MOW569" s="154"/>
      <c r="MOX569" s="154"/>
      <c r="MOY569" s="154"/>
      <c r="MOZ569" s="154"/>
      <c r="MPA569" s="154"/>
      <c r="MPB569" s="154"/>
      <c r="MPC569" s="154"/>
      <c r="MPD569" s="154"/>
      <c r="MPE569" s="154"/>
      <c r="MPF569" s="154"/>
      <c r="MPG569" s="154"/>
      <c r="MPH569" s="154"/>
      <c r="MPI569" s="154"/>
      <c r="MPJ569" s="154"/>
      <c r="MPK569" s="154"/>
      <c r="MPL569" s="154"/>
      <c r="MPM569" s="154"/>
      <c r="MPN569" s="154"/>
      <c r="MPO569" s="154"/>
      <c r="MPP569" s="154"/>
      <c r="MPQ569" s="154"/>
      <c r="MPR569" s="154"/>
      <c r="MPS569" s="154"/>
      <c r="MPT569" s="154"/>
      <c r="MPU569" s="154"/>
      <c r="MPV569" s="154"/>
      <c r="MPW569" s="154"/>
      <c r="MPX569" s="154"/>
      <c r="MPY569" s="154"/>
      <c r="MPZ569" s="154"/>
      <c r="MQA569" s="154"/>
      <c r="MQB569" s="154"/>
      <c r="MQC569" s="154"/>
      <c r="MQD569" s="154"/>
      <c r="MQE569" s="154"/>
      <c r="MQF569" s="154"/>
      <c r="MQG569" s="154"/>
      <c r="MQH569" s="154"/>
      <c r="MQI569" s="154"/>
      <c r="MQJ569" s="154"/>
      <c r="MQK569" s="154"/>
      <c r="MQL569" s="154"/>
      <c r="MQM569" s="154"/>
      <c r="MQN569" s="154"/>
      <c r="MQO569" s="154"/>
      <c r="MQP569" s="154"/>
      <c r="MQQ569" s="154"/>
      <c r="MQR569" s="154"/>
      <c r="MQS569" s="154"/>
      <c r="MQT569" s="154"/>
      <c r="MQU569" s="154"/>
      <c r="MQV569" s="154"/>
      <c r="MQW569" s="154"/>
      <c r="MQX569" s="154"/>
      <c r="MQY569" s="154"/>
      <c r="MQZ569" s="154"/>
      <c r="MRA569" s="154"/>
      <c r="MRB569" s="154"/>
      <c r="MRC569" s="154"/>
      <c r="MRD569" s="154"/>
      <c r="MRE569" s="154"/>
      <c r="MRF569" s="154"/>
      <c r="MRG569" s="154"/>
      <c r="MRH569" s="154"/>
      <c r="MRI569" s="154"/>
      <c r="MRJ569" s="154"/>
      <c r="MRK569" s="154"/>
      <c r="MRL569" s="154"/>
      <c r="MRM569" s="154"/>
      <c r="MRN569" s="154"/>
      <c r="MRO569" s="154"/>
      <c r="MRP569" s="154"/>
      <c r="MRQ569" s="154"/>
      <c r="MRR569" s="154"/>
      <c r="MRS569" s="154"/>
      <c r="MRT569" s="154"/>
      <c r="MRU569" s="154"/>
      <c r="MRV569" s="154"/>
      <c r="MRW569" s="154"/>
      <c r="MRX569" s="154"/>
      <c r="MRY569" s="154"/>
      <c r="MRZ569" s="154"/>
      <c r="MSA569" s="154"/>
      <c r="MSB569" s="154"/>
      <c r="MSC569" s="154"/>
      <c r="MSD569" s="154"/>
      <c r="MSE569" s="154"/>
      <c r="MSF569" s="154"/>
      <c r="MSG569" s="154"/>
      <c r="MSH569" s="154"/>
      <c r="MSI569" s="154"/>
      <c r="MSJ569" s="154"/>
      <c r="MSK569" s="154"/>
      <c r="MSL569" s="154"/>
      <c r="MSM569" s="154"/>
      <c r="MSN569" s="154"/>
      <c r="MSO569" s="154"/>
      <c r="MSP569" s="154"/>
      <c r="MSQ569" s="154"/>
      <c r="MSR569" s="154"/>
      <c r="MSS569" s="154"/>
      <c r="MST569" s="154"/>
      <c r="MSU569" s="154"/>
      <c r="MSV569" s="154"/>
      <c r="MSW569" s="154"/>
      <c r="MSX569" s="154"/>
      <c r="MSY569" s="154"/>
      <c r="MSZ569" s="154"/>
      <c r="MTA569" s="154"/>
      <c r="MTB569" s="154"/>
      <c r="MTC569" s="154"/>
      <c r="MTD569" s="154"/>
      <c r="MTE569" s="154"/>
      <c r="MTF569" s="154"/>
      <c r="MTG569" s="154"/>
      <c r="MTH569" s="154"/>
      <c r="MTI569" s="154"/>
      <c r="MTJ569" s="154"/>
      <c r="MTK569" s="154"/>
      <c r="MTL569" s="154"/>
      <c r="MTM569" s="154"/>
      <c r="MTN569" s="154"/>
      <c r="MTO569" s="154"/>
      <c r="MTP569" s="154"/>
      <c r="MTQ569" s="154"/>
      <c r="MTR569" s="154"/>
      <c r="MTS569" s="154"/>
      <c r="MTT569" s="154"/>
      <c r="MTU569" s="154"/>
      <c r="MTV569" s="154"/>
      <c r="MTW569" s="154"/>
      <c r="MTX569" s="154"/>
      <c r="MTY569" s="154"/>
      <c r="MTZ569" s="154"/>
      <c r="MUA569" s="154"/>
      <c r="MUB569" s="154"/>
      <c r="MUC569" s="154"/>
      <c r="MUD569" s="154"/>
      <c r="MUE569" s="154"/>
      <c r="MUF569" s="154"/>
      <c r="MUG569" s="154"/>
      <c r="MUH569" s="154"/>
      <c r="MUI569" s="154"/>
      <c r="MUJ569" s="154"/>
      <c r="MUK569" s="154"/>
      <c r="MUL569" s="154"/>
      <c r="MUM569" s="154"/>
      <c r="MUN569" s="154"/>
      <c r="MUO569" s="154"/>
      <c r="MUP569" s="154"/>
      <c r="MUQ569" s="154"/>
      <c r="MUR569" s="154"/>
      <c r="MUS569" s="154"/>
      <c r="MUT569" s="154"/>
      <c r="MUU569" s="154"/>
      <c r="MUV569" s="154"/>
      <c r="MUW569" s="154"/>
      <c r="MUX569" s="154"/>
      <c r="MUY569" s="154"/>
      <c r="MUZ569" s="154"/>
      <c r="MVA569" s="154"/>
      <c r="MVB569" s="154"/>
      <c r="MVC569" s="154"/>
      <c r="MVD569" s="154"/>
      <c r="MVE569" s="154"/>
      <c r="MVF569" s="154"/>
      <c r="MVG569" s="154"/>
      <c r="MVH569" s="154"/>
      <c r="MVI569" s="154"/>
      <c r="MVJ569" s="154"/>
      <c r="MVK569" s="154"/>
      <c r="MVL569" s="154"/>
      <c r="MVM569" s="154"/>
      <c r="MVN569" s="154"/>
      <c r="MVO569" s="154"/>
      <c r="MVP569" s="154"/>
      <c r="MVQ569" s="154"/>
      <c r="MVR569" s="154"/>
      <c r="MVS569" s="154"/>
      <c r="MVT569" s="154"/>
      <c r="MVU569" s="154"/>
      <c r="MVV569" s="154"/>
      <c r="MVW569" s="154"/>
      <c r="MVX569" s="154"/>
      <c r="MVY569" s="154"/>
      <c r="MVZ569" s="154"/>
      <c r="MWA569" s="154"/>
      <c r="MWB569" s="154"/>
      <c r="MWC569" s="154"/>
      <c r="MWD569" s="154"/>
      <c r="MWE569" s="154"/>
      <c r="MWF569" s="154"/>
      <c r="MWG569" s="154"/>
      <c r="MWH569" s="154"/>
      <c r="MWI569" s="154"/>
      <c r="MWJ569" s="154"/>
      <c r="MWK569" s="154"/>
      <c r="MWL569" s="154"/>
      <c r="MWM569" s="154"/>
      <c r="MWN569" s="154"/>
      <c r="MWO569" s="154"/>
      <c r="MWP569" s="154"/>
      <c r="MWQ569" s="154"/>
      <c r="MWR569" s="154"/>
      <c r="MWS569" s="154"/>
      <c r="MWT569" s="154"/>
      <c r="MWU569" s="154"/>
      <c r="MWV569" s="154"/>
      <c r="MWW569" s="154"/>
      <c r="MWX569" s="154"/>
      <c r="MWY569" s="154"/>
      <c r="MWZ569" s="154"/>
      <c r="MXA569" s="154"/>
      <c r="MXB569" s="154"/>
      <c r="MXC569" s="154"/>
      <c r="MXD569" s="154"/>
      <c r="MXE569" s="154"/>
      <c r="MXF569" s="154"/>
      <c r="MXG569" s="154"/>
      <c r="MXH569" s="154"/>
      <c r="MXI569" s="154"/>
      <c r="MXJ569" s="154"/>
      <c r="MXK569" s="154"/>
      <c r="MXL569" s="154"/>
      <c r="MXM569" s="154"/>
      <c r="MXN569" s="154"/>
      <c r="MXO569" s="154"/>
      <c r="MXP569" s="154"/>
      <c r="MXQ569" s="154"/>
      <c r="MXR569" s="154"/>
      <c r="MXS569" s="154"/>
      <c r="MXT569" s="154"/>
      <c r="MXU569" s="154"/>
      <c r="MXV569" s="154"/>
      <c r="MXW569" s="154"/>
      <c r="MXX569" s="154"/>
      <c r="MXY569" s="154"/>
      <c r="MXZ569" s="154"/>
      <c r="MYA569" s="154"/>
      <c r="MYB569" s="154"/>
      <c r="MYC569" s="154"/>
      <c r="MYD569" s="154"/>
      <c r="MYE569" s="154"/>
      <c r="MYF569" s="154"/>
      <c r="MYG569" s="154"/>
      <c r="MYH569" s="154"/>
      <c r="MYI569" s="154"/>
      <c r="MYJ569" s="154"/>
      <c r="MYK569" s="154"/>
      <c r="MYL569" s="154"/>
      <c r="MYM569" s="154"/>
      <c r="MYN569" s="154"/>
      <c r="MYO569" s="154"/>
      <c r="MYP569" s="154"/>
      <c r="MYQ569" s="154"/>
      <c r="MYR569" s="154"/>
      <c r="MYS569" s="154"/>
      <c r="MYT569" s="154"/>
      <c r="MYU569" s="154"/>
      <c r="MYV569" s="154"/>
      <c r="MYW569" s="154"/>
      <c r="MYX569" s="154"/>
      <c r="MYY569" s="154"/>
      <c r="MYZ569" s="154"/>
      <c r="MZA569" s="154"/>
      <c r="MZB569" s="154"/>
      <c r="MZC569" s="154"/>
      <c r="MZD569" s="154"/>
      <c r="MZE569" s="154"/>
      <c r="MZF569" s="154"/>
      <c r="MZG569" s="154"/>
      <c r="MZH569" s="154"/>
      <c r="MZI569" s="154"/>
      <c r="MZJ569" s="154"/>
      <c r="MZK569" s="154"/>
      <c r="MZL569" s="154"/>
      <c r="MZM569" s="154"/>
      <c r="MZN569" s="154"/>
      <c r="MZO569" s="154"/>
      <c r="MZP569" s="154"/>
      <c r="MZQ569" s="154"/>
      <c r="MZR569" s="154"/>
      <c r="MZS569" s="154"/>
      <c r="MZT569" s="154"/>
      <c r="MZU569" s="154"/>
      <c r="MZV569" s="154"/>
      <c r="MZW569" s="154"/>
      <c r="MZX569" s="154"/>
      <c r="MZY569" s="154"/>
      <c r="MZZ569" s="154"/>
      <c r="NAA569" s="154"/>
      <c r="NAB569" s="154"/>
      <c r="NAC569" s="154"/>
      <c r="NAD569" s="154"/>
      <c r="NAE569" s="154"/>
      <c r="NAF569" s="154"/>
      <c r="NAG569" s="154"/>
      <c r="NAH569" s="154"/>
      <c r="NAI569" s="154"/>
      <c r="NAJ569" s="154"/>
      <c r="NAK569" s="154"/>
      <c r="NAL569" s="154"/>
      <c r="NAM569" s="154"/>
      <c r="NAN569" s="154"/>
      <c r="NAO569" s="154"/>
      <c r="NAP569" s="154"/>
      <c r="NAQ569" s="154"/>
      <c r="NAR569" s="154"/>
      <c r="NAS569" s="154"/>
      <c r="NAT569" s="154"/>
      <c r="NAU569" s="154"/>
      <c r="NAV569" s="154"/>
      <c r="NAW569" s="154"/>
      <c r="NAX569" s="154"/>
      <c r="NAY569" s="154"/>
      <c r="NAZ569" s="154"/>
      <c r="NBA569" s="154"/>
      <c r="NBB569" s="154"/>
      <c r="NBC569" s="154"/>
      <c r="NBD569" s="154"/>
      <c r="NBE569" s="154"/>
      <c r="NBF569" s="154"/>
      <c r="NBG569" s="154"/>
      <c r="NBH569" s="154"/>
      <c r="NBI569" s="154"/>
      <c r="NBJ569" s="154"/>
      <c r="NBK569" s="154"/>
      <c r="NBL569" s="154"/>
      <c r="NBM569" s="154"/>
      <c r="NBN569" s="154"/>
      <c r="NBO569" s="154"/>
      <c r="NBP569" s="154"/>
      <c r="NBQ569" s="154"/>
      <c r="NBR569" s="154"/>
      <c r="NBS569" s="154"/>
      <c r="NBT569" s="154"/>
      <c r="NBU569" s="154"/>
      <c r="NBV569" s="154"/>
      <c r="NBW569" s="154"/>
      <c r="NBX569" s="154"/>
      <c r="NBY569" s="154"/>
      <c r="NBZ569" s="154"/>
      <c r="NCA569" s="154"/>
      <c r="NCB569" s="154"/>
      <c r="NCC569" s="154"/>
      <c r="NCD569" s="154"/>
      <c r="NCE569" s="154"/>
      <c r="NCF569" s="154"/>
      <c r="NCG569" s="154"/>
      <c r="NCH569" s="154"/>
      <c r="NCI569" s="154"/>
      <c r="NCJ569" s="154"/>
      <c r="NCK569" s="154"/>
      <c r="NCL569" s="154"/>
      <c r="NCM569" s="154"/>
      <c r="NCN569" s="154"/>
      <c r="NCO569" s="154"/>
      <c r="NCP569" s="154"/>
      <c r="NCQ569" s="154"/>
      <c r="NCR569" s="154"/>
      <c r="NCS569" s="154"/>
      <c r="NCT569" s="154"/>
      <c r="NCU569" s="154"/>
      <c r="NCV569" s="154"/>
      <c r="NCW569" s="154"/>
      <c r="NCX569" s="154"/>
      <c r="NCY569" s="154"/>
      <c r="NCZ569" s="154"/>
      <c r="NDA569" s="154"/>
      <c r="NDB569" s="154"/>
      <c r="NDC569" s="154"/>
      <c r="NDD569" s="154"/>
      <c r="NDE569" s="154"/>
      <c r="NDF569" s="154"/>
      <c r="NDG569" s="154"/>
      <c r="NDH569" s="154"/>
      <c r="NDI569" s="154"/>
      <c r="NDJ569" s="154"/>
      <c r="NDK569" s="154"/>
      <c r="NDL569" s="154"/>
      <c r="NDM569" s="154"/>
      <c r="NDN569" s="154"/>
      <c r="NDO569" s="154"/>
      <c r="NDP569" s="154"/>
      <c r="NDQ569" s="154"/>
      <c r="NDR569" s="154"/>
      <c r="NDS569" s="154"/>
      <c r="NDT569" s="154"/>
      <c r="NDU569" s="154"/>
      <c r="NDV569" s="154"/>
      <c r="NDW569" s="154"/>
      <c r="NDX569" s="154"/>
      <c r="NDY569" s="154"/>
      <c r="NDZ569" s="154"/>
      <c r="NEA569" s="154"/>
      <c r="NEB569" s="154"/>
      <c r="NEC569" s="154"/>
      <c r="NED569" s="154"/>
      <c r="NEE569" s="154"/>
      <c r="NEF569" s="154"/>
      <c r="NEG569" s="154"/>
      <c r="NEH569" s="154"/>
      <c r="NEI569" s="154"/>
      <c r="NEJ569" s="154"/>
      <c r="NEK569" s="154"/>
      <c r="NEL569" s="154"/>
      <c r="NEM569" s="154"/>
      <c r="NEN569" s="154"/>
      <c r="NEO569" s="154"/>
      <c r="NEP569" s="154"/>
      <c r="NEQ569" s="154"/>
      <c r="NER569" s="154"/>
      <c r="NES569" s="154"/>
      <c r="NET569" s="154"/>
      <c r="NEU569" s="154"/>
      <c r="NEV569" s="154"/>
      <c r="NEW569" s="154"/>
      <c r="NEX569" s="154"/>
      <c r="NEY569" s="154"/>
      <c r="NEZ569" s="154"/>
      <c r="NFA569" s="154"/>
      <c r="NFB569" s="154"/>
      <c r="NFC569" s="154"/>
      <c r="NFD569" s="154"/>
      <c r="NFE569" s="154"/>
      <c r="NFF569" s="154"/>
      <c r="NFG569" s="154"/>
      <c r="NFH569" s="154"/>
      <c r="NFI569" s="154"/>
      <c r="NFJ569" s="154"/>
      <c r="NFK569" s="154"/>
      <c r="NFL569" s="154"/>
      <c r="NFM569" s="154"/>
      <c r="NFN569" s="154"/>
      <c r="NFO569" s="154"/>
      <c r="NFP569" s="154"/>
      <c r="NFQ569" s="154"/>
      <c r="NFR569" s="154"/>
      <c r="NFS569" s="154"/>
      <c r="NFT569" s="154"/>
      <c r="NFU569" s="154"/>
      <c r="NFV569" s="154"/>
      <c r="NFW569" s="154"/>
      <c r="NFX569" s="154"/>
      <c r="NFY569" s="154"/>
      <c r="NFZ569" s="154"/>
      <c r="NGA569" s="154"/>
      <c r="NGB569" s="154"/>
      <c r="NGC569" s="154"/>
      <c r="NGD569" s="154"/>
      <c r="NGE569" s="154"/>
      <c r="NGF569" s="154"/>
      <c r="NGG569" s="154"/>
      <c r="NGH569" s="154"/>
      <c r="NGI569" s="154"/>
      <c r="NGJ569" s="154"/>
      <c r="NGK569" s="154"/>
      <c r="NGL569" s="154"/>
      <c r="NGM569" s="154"/>
      <c r="NGN569" s="154"/>
      <c r="NGO569" s="154"/>
      <c r="NGP569" s="154"/>
      <c r="NGQ569" s="154"/>
      <c r="NGR569" s="154"/>
      <c r="NGS569" s="154"/>
      <c r="NGT569" s="154"/>
      <c r="NGU569" s="154"/>
      <c r="NGV569" s="154"/>
      <c r="NGW569" s="154"/>
      <c r="NGX569" s="154"/>
      <c r="NGY569" s="154"/>
      <c r="NGZ569" s="154"/>
      <c r="NHA569" s="154"/>
      <c r="NHB569" s="154"/>
      <c r="NHC569" s="154"/>
      <c r="NHD569" s="154"/>
      <c r="NHE569" s="154"/>
      <c r="NHF569" s="154"/>
      <c r="NHG569" s="154"/>
      <c r="NHH569" s="154"/>
      <c r="NHI569" s="154"/>
      <c r="NHJ569" s="154"/>
      <c r="NHK569" s="154"/>
      <c r="NHL569" s="154"/>
      <c r="NHM569" s="154"/>
      <c r="NHN569" s="154"/>
      <c r="NHO569" s="154"/>
      <c r="NHP569" s="154"/>
      <c r="NHQ569" s="154"/>
      <c r="NHR569" s="154"/>
      <c r="NHS569" s="154"/>
      <c r="NHT569" s="154"/>
      <c r="NHU569" s="154"/>
      <c r="NHV569" s="154"/>
      <c r="NHW569" s="154"/>
      <c r="NHX569" s="154"/>
      <c r="NHY569" s="154"/>
      <c r="NHZ569" s="154"/>
      <c r="NIA569" s="154"/>
      <c r="NIB569" s="154"/>
      <c r="NIC569" s="154"/>
      <c r="NID569" s="154"/>
      <c r="NIE569" s="154"/>
      <c r="NIF569" s="154"/>
      <c r="NIG569" s="154"/>
      <c r="NIH569" s="154"/>
      <c r="NII569" s="154"/>
      <c r="NIJ569" s="154"/>
      <c r="NIK569" s="154"/>
      <c r="NIL569" s="154"/>
      <c r="NIM569" s="154"/>
      <c r="NIN569" s="154"/>
      <c r="NIO569" s="154"/>
      <c r="NIP569" s="154"/>
      <c r="NIQ569" s="154"/>
      <c r="NIR569" s="154"/>
      <c r="NIS569" s="154"/>
      <c r="NIT569" s="154"/>
      <c r="NIU569" s="154"/>
      <c r="NIV569" s="154"/>
      <c r="NIW569" s="154"/>
      <c r="NIX569" s="154"/>
      <c r="NIY569" s="154"/>
      <c r="NIZ569" s="154"/>
      <c r="NJA569" s="154"/>
      <c r="NJB569" s="154"/>
      <c r="NJC569" s="154"/>
      <c r="NJD569" s="154"/>
      <c r="NJE569" s="154"/>
      <c r="NJF569" s="154"/>
      <c r="NJG569" s="154"/>
      <c r="NJH569" s="154"/>
      <c r="NJI569" s="154"/>
      <c r="NJJ569" s="154"/>
      <c r="NJK569" s="154"/>
      <c r="NJL569" s="154"/>
      <c r="NJM569" s="154"/>
      <c r="NJN569" s="154"/>
      <c r="NJO569" s="154"/>
      <c r="NJP569" s="154"/>
      <c r="NJQ569" s="154"/>
      <c r="NJR569" s="154"/>
      <c r="NJS569" s="154"/>
      <c r="NJT569" s="154"/>
      <c r="NJU569" s="154"/>
      <c r="NJV569" s="154"/>
      <c r="NJW569" s="154"/>
      <c r="NJX569" s="154"/>
      <c r="NJY569" s="154"/>
      <c r="NJZ569" s="154"/>
      <c r="NKA569" s="154"/>
      <c r="NKB569" s="154"/>
      <c r="NKC569" s="154"/>
      <c r="NKD569" s="154"/>
      <c r="NKE569" s="154"/>
      <c r="NKF569" s="154"/>
      <c r="NKG569" s="154"/>
      <c r="NKH569" s="154"/>
      <c r="NKI569" s="154"/>
      <c r="NKJ569" s="154"/>
      <c r="NKK569" s="154"/>
      <c r="NKL569" s="154"/>
      <c r="NKM569" s="154"/>
      <c r="NKN569" s="154"/>
      <c r="NKO569" s="154"/>
      <c r="NKP569" s="154"/>
      <c r="NKQ569" s="154"/>
      <c r="NKR569" s="154"/>
      <c r="NKS569" s="154"/>
      <c r="NKT569" s="154"/>
      <c r="NKU569" s="154"/>
      <c r="NKV569" s="154"/>
      <c r="NKW569" s="154"/>
      <c r="NKX569" s="154"/>
      <c r="NKY569" s="154"/>
      <c r="NKZ569" s="154"/>
      <c r="NLA569" s="154"/>
      <c r="NLB569" s="154"/>
      <c r="NLC569" s="154"/>
      <c r="NLD569" s="154"/>
      <c r="NLE569" s="154"/>
      <c r="NLF569" s="154"/>
      <c r="NLG569" s="154"/>
      <c r="NLH569" s="154"/>
      <c r="NLI569" s="154"/>
      <c r="NLJ569" s="154"/>
      <c r="NLK569" s="154"/>
      <c r="NLL569" s="154"/>
      <c r="NLM569" s="154"/>
      <c r="NLN569" s="154"/>
      <c r="NLO569" s="154"/>
      <c r="NLP569" s="154"/>
      <c r="NLQ569" s="154"/>
      <c r="NLR569" s="154"/>
      <c r="NLS569" s="154"/>
      <c r="NLT569" s="154"/>
      <c r="NLU569" s="154"/>
      <c r="NLV569" s="154"/>
      <c r="NLW569" s="154"/>
      <c r="NLX569" s="154"/>
      <c r="NLY569" s="154"/>
      <c r="NLZ569" s="154"/>
      <c r="NMA569" s="154"/>
      <c r="NMB569" s="154"/>
      <c r="NMC569" s="154"/>
      <c r="NMD569" s="154"/>
      <c r="NME569" s="154"/>
      <c r="NMF569" s="154"/>
      <c r="NMG569" s="154"/>
      <c r="NMH569" s="154"/>
      <c r="NMI569" s="154"/>
      <c r="NMJ569" s="154"/>
      <c r="NMK569" s="154"/>
      <c r="NML569" s="154"/>
      <c r="NMM569" s="154"/>
      <c r="NMN569" s="154"/>
      <c r="NMO569" s="154"/>
      <c r="NMP569" s="154"/>
      <c r="NMQ569" s="154"/>
      <c r="NMR569" s="154"/>
      <c r="NMS569" s="154"/>
      <c r="NMT569" s="154"/>
      <c r="NMU569" s="154"/>
      <c r="NMV569" s="154"/>
      <c r="NMW569" s="154"/>
      <c r="NMX569" s="154"/>
      <c r="NMY569" s="154"/>
      <c r="NMZ569" s="154"/>
      <c r="NNA569" s="154"/>
      <c r="NNB569" s="154"/>
      <c r="NNC569" s="154"/>
      <c r="NND569" s="154"/>
      <c r="NNE569" s="154"/>
      <c r="NNF569" s="154"/>
      <c r="NNG569" s="154"/>
      <c r="NNH569" s="154"/>
      <c r="NNI569" s="154"/>
      <c r="NNJ569" s="154"/>
      <c r="NNK569" s="154"/>
      <c r="NNL569" s="154"/>
      <c r="NNM569" s="154"/>
      <c r="NNN569" s="154"/>
      <c r="NNO569" s="154"/>
      <c r="NNP569" s="154"/>
      <c r="NNQ569" s="154"/>
      <c r="NNR569" s="154"/>
      <c r="NNS569" s="154"/>
      <c r="NNT569" s="154"/>
      <c r="NNU569" s="154"/>
      <c r="NNV569" s="154"/>
      <c r="NNW569" s="154"/>
      <c r="NNX569" s="154"/>
      <c r="NNY569" s="154"/>
      <c r="NNZ569" s="154"/>
      <c r="NOA569" s="154"/>
      <c r="NOB569" s="154"/>
      <c r="NOC569" s="154"/>
      <c r="NOD569" s="154"/>
      <c r="NOE569" s="154"/>
      <c r="NOF569" s="154"/>
      <c r="NOG569" s="154"/>
      <c r="NOH569" s="154"/>
      <c r="NOI569" s="154"/>
      <c r="NOJ569" s="154"/>
      <c r="NOK569" s="154"/>
      <c r="NOL569" s="154"/>
      <c r="NOM569" s="154"/>
      <c r="NON569" s="154"/>
      <c r="NOO569" s="154"/>
      <c r="NOP569" s="154"/>
      <c r="NOQ569" s="154"/>
      <c r="NOR569" s="154"/>
      <c r="NOS569" s="154"/>
      <c r="NOT569" s="154"/>
      <c r="NOU569" s="154"/>
      <c r="NOV569" s="154"/>
      <c r="NOW569" s="154"/>
      <c r="NOX569" s="154"/>
      <c r="NOY569" s="154"/>
      <c r="NOZ569" s="154"/>
      <c r="NPA569" s="154"/>
      <c r="NPB569" s="154"/>
      <c r="NPC569" s="154"/>
      <c r="NPD569" s="154"/>
      <c r="NPE569" s="154"/>
      <c r="NPF569" s="154"/>
      <c r="NPG569" s="154"/>
      <c r="NPH569" s="154"/>
      <c r="NPI569" s="154"/>
      <c r="NPJ569" s="154"/>
      <c r="NPK569" s="154"/>
      <c r="NPL569" s="154"/>
      <c r="NPM569" s="154"/>
      <c r="NPN569" s="154"/>
      <c r="NPO569" s="154"/>
      <c r="NPP569" s="154"/>
      <c r="NPQ569" s="154"/>
      <c r="NPR569" s="154"/>
      <c r="NPS569" s="154"/>
      <c r="NPT569" s="154"/>
      <c r="NPU569" s="154"/>
      <c r="NPV569" s="154"/>
      <c r="NPW569" s="154"/>
      <c r="NPX569" s="154"/>
      <c r="NPY569" s="154"/>
      <c r="NPZ569" s="154"/>
      <c r="NQA569" s="154"/>
      <c r="NQB569" s="154"/>
      <c r="NQC569" s="154"/>
      <c r="NQD569" s="154"/>
      <c r="NQE569" s="154"/>
      <c r="NQF569" s="154"/>
      <c r="NQG569" s="154"/>
      <c r="NQH569" s="154"/>
      <c r="NQI569" s="154"/>
      <c r="NQJ569" s="154"/>
      <c r="NQK569" s="154"/>
      <c r="NQL569" s="154"/>
      <c r="NQM569" s="154"/>
      <c r="NQN569" s="154"/>
      <c r="NQO569" s="154"/>
      <c r="NQP569" s="154"/>
      <c r="NQQ569" s="154"/>
      <c r="NQR569" s="154"/>
      <c r="NQS569" s="154"/>
      <c r="NQT569" s="154"/>
      <c r="NQU569" s="154"/>
      <c r="NQV569" s="154"/>
      <c r="NQW569" s="154"/>
      <c r="NQX569" s="154"/>
      <c r="NQY569" s="154"/>
      <c r="NQZ569" s="154"/>
      <c r="NRA569" s="154"/>
      <c r="NRB569" s="154"/>
      <c r="NRC569" s="154"/>
      <c r="NRD569" s="154"/>
      <c r="NRE569" s="154"/>
      <c r="NRF569" s="154"/>
      <c r="NRG569" s="154"/>
      <c r="NRH569" s="154"/>
      <c r="NRI569" s="154"/>
      <c r="NRJ569" s="154"/>
      <c r="NRK569" s="154"/>
      <c r="NRL569" s="154"/>
      <c r="NRM569" s="154"/>
      <c r="NRN569" s="154"/>
      <c r="NRO569" s="154"/>
      <c r="NRP569" s="154"/>
      <c r="NRQ569" s="154"/>
      <c r="NRR569" s="154"/>
      <c r="NRS569" s="154"/>
      <c r="NRT569" s="154"/>
      <c r="NRU569" s="154"/>
      <c r="NRV569" s="154"/>
      <c r="NRW569" s="154"/>
      <c r="NRX569" s="154"/>
      <c r="NRY569" s="154"/>
      <c r="NRZ569" s="154"/>
      <c r="NSA569" s="154"/>
      <c r="NSB569" s="154"/>
      <c r="NSC569" s="154"/>
      <c r="NSD569" s="154"/>
      <c r="NSE569" s="154"/>
      <c r="NSF569" s="154"/>
      <c r="NSG569" s="154"/>
      <c r="NSH569" s="154"/>
      <c r="NSI569" s="154"/>
      <c r="NSJ569" s="154"/>
      <c r="NSK569" s="154"/>
      <c r="NSL569" s="154"/>
      <c r="NSM569" s="154"/>
      <c r="NSN569" s="154"/>
      <c r="NSO569" s="154"/>
      <c r="NSP569" s="154"/>
      <c r="NSQ569" s="154"/>
      <c r="NSR569" s="154"/>
      <c r="NSS569" s="154"/>
      <c r="NST569" s="154"/>
      <c r="NSU569" s="154"/>
      <c r="NSV569" s="154"/>
      <c r="NSW569" s="154"/>
      <c r="NSX569" s="154"/>
      <c r="NSY569" s="154"/>
      <c r="NSZ569" s="154"/>
      <c r="NTA569" s="154"/>
      <c r="NTB569" s="154"/>
      <c r="NTC569" s="154"/>
      <c r="NTD569" s="154"/>
      <c r="NTE569" s="154"/>
      <c r="NTF569" s="154"/>
      <c r="NTG569" s="154"/>
      <c r="NTH569" s="154"/>
      <c r="NTI569" s="154"/>
      <c r="NTJ569" s="154"/>
      <c r="NTK569" s="154"/>
      <c r="NTL569" s="154"/>
      <c r="NTM569" s="154"/>
      <c r="NTN569" s="154"/>
      <c r="NTO569" s="154"/>
      <c r="NTP569" s="154"/>
      <c r="NTQ569" s="154"/>
      <c r="NTR569" s="154"/>
      <c r="NTS569" s="154"/>
      <c r="NTT569" s="154"/>
      <c r="NTU569" s="154"/>
      <c r="NTV569" s="154"/>
      <c r="NTW569" s="154"/>
      <c r="NTX569" s="154"/>
      <c r="NTY569" s="154"/>
      <c r="NTZ569" s="154"/>
      <c r="NUA569" s="154"/>
      <c r="NUB569" s="154"/>
      <c r="NUC569" s="154"/>
      <c r="NUD569" s="154"/>
      <c r="NUE569" s="154"/>
      <c r="NUF569" s="154"/>
      <c r="NUG569" s="154"/>
      <c r="NUH569" s="154"/>
      <c r="NUI569" s="154"/>
      <c r="NUJ569" s="154"/>
      <c r="NUK569" s="154"/>
      <c r="NUL569" s="154"/>
      <c r="NUM569" s="154"/>
      <c r="NUN569" s="154"/>
      <c r="NUO569" s="154"/>
      <c r="NUP569" s="154"/>
      <c r="NUQ569" s="154"/>
      <c r="NUR569" s="154"/>
      <c r="NUS569" s="154"/>
      <c r="NUT569" s="154"/>
      <c r="NUU569" s="154"/>
      <c r="NUV569" s="154"/>
      <c r="NUW569" s="154"/>
      <c r="NUX569" s="154"/>
      <c r="NUY569" s="154"/>
      <c r="NUZ569" s="154"/>
      <c r="NVA569" s="154"/>
      <c r="NVB569" s="154"/>
      <c r="NVC569" s="154"/>
      <c r="NVD569" s="154"/>
      <c r="NVE569" s="154"/>
      <c r="NVF569" s="154"/>
      <c r="NVG569" s="154"/>
      <c r="NVH569" s="154"/>
      <c r="NVI569" s="154"/>
      <c r="NVJ569" s="154"/>
      <c r="NVK569" s="154"/>
      <c r="NVL569" s="154"/>
      <c r="NVM569" s="154"/>
      <c r="NVN569" s="154"/>
      <c r="NVO569" s="154"/>
      <c r="NVP569" s="154"/>
      <c r="NVQ569" s="154"/>
      <c r="NVR569" s="154"/>
      <c r="NVS569" s="154"/>
      <c r="NVT569" s="154"/>
      <c r="NVU569" s="154"/>
      <c r="NVV569" s="154"/>
      <c r="NVW569" s="154"/>
      <c r="NVX569" s="154"/>
      <c r="NVY569" s="154"/>
      <c r="NVZ569" s="154"/>
      <c r="NWA569" s="154"/>
      <c r="NWB569" s="154"/>
      <c r="NWC569" s="154"/>
      <c r="NWD569" s="154"/>
      <c r="NWE569" s="154"/>
      <c r="NWF569" s="154"/>
      <c r="NWG569" s="154"/>
      <c r="NWH569" s="154"/>
      <c r="NWI569" s="154"/>
      <c r="NWJ569" s="154"/>
      <c r="NWK569" s="154"/>
      <c r="NWL569" s="154"/>
      <c r="NWM569" s="154"/>
      <c r="NWN569" s="154"/>
      <c r="NWO569" s="154"/>
      <c r="NWP569" s="154"/>
      <c r="NWQ569" s="154"/>
      <c r="NWR569" s="154"/>
      <c r="NWS569" s="154"/>
      <c r="NWT569" s="154"/>
      <c r="NWU569" s="154"/>
      <c r="NWV569" s="154"/>
      <c r="NWW569" s="154"/>
      <c r="NWX569" s="154"/>
      <c r="NWY569" s="154"/>
      <c r="NWZ569" s="154"/>
      <c r="NXA569" s="154"/>
      <c r="NXB569" s="154"/>
      <c r="NXC569" s="154"/>
      <c r="NXD569" s="154"/>
      <c r="NXE569" s="154"/>
      <c r="NXF569" s="154"/>
      <c r="NXG569" s="154"/>
      <c r="NXH569" s="154"/>
      <c r="NXI569" s="154"/>
      <c r="NXJ569" s="154"/>
      <c r="NXK569" s="154"/>
      <c r="NXL569" s="154"/>
      <c r="NXM569" s="154"/>
      <c r="NXN569" s="154"/>
      <c r="NXO569" s="154"/>
      <c r="NXP569" s="154"/>
      <c r="NXQ569" s="154"/>
      <c r="NXR569" s="154"/>
      <c r="NXS569" s="154"/>
      <c r="NXT569" s="154"/>
      <c r="NXU569" s="154"/>
      <c r="NXV569" s="154"/>
      <c r="NXW569" s="154"/>
      <c r="NXX569" s="154"/>
      <c r="NXY569" s="154"/>
      <c r="NXZ569" s="154"/>
      <c r="NYA569" s="154"/>
      <c r="NYB569" s="154"/>
      <c r="NYC569" s="154"/>
      <c r="NYD569" s="154"/>
      <c r="NYE569" s="154"/>
      <c r="NYF569" s="154"/>
      <c r="NYG569" s="154"/>
      <c r="NYH569" s="154"/>
      <c r="NYI569" s="154"/>
      <c r="NYJ569" s="154"/>
      <c r="NYK569" s="154"/>
      <c r="NYL569" s="154"/>
      <c r="NYM569" s="154"/>
      <c r="NYN569" s="154"/>
      <c r="NYO569" s="154"/>
      <c r="NYP569" s="154"/>
      <c r="NYQ569" s="154"/>
      <c r="NYR569" s="154"/>
      <c r="NYS569" s="154"/>
      <c r="NYT569" s="154"/>
      <c r="NYU569" s="154"/>
      <c r="NYV569" s="154"/>
      <c r="NYW569" s="154"/>
      <c r="NYX569" s="154"/>
      <c r="NYY569" s="154"/>
      <c r="NYZ569" s="154"/>
      <c r="NZA569" s="154"/>
      <c r="NZB569" s="154"/>
      <c r="NZC569" s="154"/>
      <c r="NZD569" s="154"/>
      <c r="NZE569" s="154"/>
      <c r="NZF569" s="154"/>
      <c r="NZG569" s="154"/>
      <c r="NZH569" s="154"/>
      <c r="NZI569" s="154"/>
      <c r="NZJ569" s="154"/>
      <c r="NZK569" s="154"/>
      <c r="NZL569" s="154"/>
      <c r="NZM569" s="154"/>
      <c r="NZN569" s="154"/>
      <c r="NZO569" s="154"/>
      <c r="NZP569" s="154"/>
      <c r="NZQ569" s="154"/>
      <c r="NZR569" s="154"/>
      <c r="NZS569" s="154"/>
      <c r="NZT569" s="154"/>
      <c r="NZU569" s="154"/>
      <c r="NZV569" s="154"/>
      <c r="NZW569" s="154"/>
      <c r="NZX569" s="154"/>
      <c r="NZY569" s="154"/>
      <c r="NZZ569" s="154"/>
      <c r="OAA569" s="154"/>
      <c r="OAB569" s="154"/>
      <c r="OAC569" s="154"/>
      <c r="OAD569" s="154"/>
      <c r="OAE569" s="154"/>
      <c r="OAF569" s="154"/>
      <c r="OAG569" s="154"/>
      <c r="OAH569" s="154"/>
      <c r="OAI569" s="154"/>
      <c r="OAJ569" s="154"/>
      <c r="OAK569" s="154"/>
      <c r="OAL569" s="154"/>
      <c r="OAM569" s="154"/>
      <c r="OAN569" s="154"/>
      <c r="OAO569" s="154"/>
      <c r="OAP569" s="154"/>
      <c r="OAQ569" s="154"/>
      <c r="OAR569" s="154"/>
      <c r="OAS569" s="154"/>
      <c r="OAT569" s="154"/>
      <c r="OAU569" s="154"/>
      <c r="OAV569" s="154"/>
      <c r="OAW569" s="154"/>
      <c r="OAX569" s="154"/>
      <c r="OAY569" s="154"/>
      <c r="OAZ569" s="154"/>
      <c r="OBA569" s="154"/>
      <c r="OBB569" s="154"/>
      <c r="OBC569" s="154"/>
      <c r="OBD569" s="154"/>
      <c r="OBE569" s="154"/>
      <c r="OBF569" s="154"/>
      <c r="OBG569" s="154"/>
      <c r="OBH569" s="154"/>
      <c r="OBI569" s="154"/>
      <c r="OBJ569" s="154"/>
      <c r="OBK569" s="154"/>
      <c r="OBL569" s="154"/>
      <c r="OBM569" s="154"/>
      <c r="OBN569" s="154"/>
      <c r="OBO569" s="154"/>
      <c r="OBP569" s="154"/>
      <c r="OBQ569" s="154"/>
      <c r="OBR569" s="154"/>
      <c r="OBS569" s="154"/>
      <c r="OBT569" s="154"/>
      <c r="OBU569" s="154"/>
      <c r="OBV569" s="154"/>
      <c r="OBW569" s="154"/>
      <c r="OBX569" s="154"/>
      <c r="OBY569" s="154"/>
      <c r="OBZ569" s="154"/>
      <c r="OCA569" s="154"/>
      <c r="OCB569" s="154"/>
      <c r="OCC569" s="154"/>
      <c r="OCD569" s="154"/>
      <c r="OCE569" s="154"/>
      <c r="OCF569" s="154"/>
      <c r="OCG569" s="154"/>
      <c r="OCH569" s="154"/>
      <c r="OCI569" s="154"/>
      <c r="OCJ569" s="154"/>
      <c r="OCK569" s="154"/>
      <c r="OCL569" s="154"/>
      <c r="OCM569" s="154"/>
      <c r="OCN569" s="154"/>
      <c r="OCO569" s="154"/>
      <c r="OCP569" s="154"/>
      <c r="OCQ569" s="154"/>
      <c r="OCR569" s="154"/>
      <c r="OCS569" s="154"/>
      <c r="OCT569" s="154"/>
      <c r="OCU569" s="154"/>
      <c r="OCV569" s="154"/>
      <c r="OCW569" s="154"/>
      <c r="OCX569" s="154"/>
      <c r="OCY569" s="154"/>
      <c r="OCZ569" s="154"/>
      <c r="ODA569" s="154"/>
      <c r="ODB569" s="154"/>
      <c r="ODC569" s="154"/>
      <c r="ODD569" s="154"/>
      <c r="ODE569" s="154"/>
      <c r="ODF569" s="154"/>
      <c r="ODG569" s="154"/>
      <c r="ODH569" s="154"/>
      <c r="ODI569" s="154"/>
      <c r="ODJ569" s="154"/>
      <c r="ODK569" s="154"/>
      <c r="ODL569" s="154"/>
      <c r="ODM569" s="154"/>
      <c r="ODN569" s="154"/>
      <c r="ODO569" s="154"/>
      <c r="ODP569" s="154"/>
      <c r="ODQ569" s="154"/>
      <c r="ODR569" s="154"/>
      <c r="ODS569" s="154"/>
      <c r="ODT569" s="154"/>
      <c r="ODU569" s="154"/>
      <c r="ODV569" s="154"/>
      <c r="ODW569" s="154"/>
      <c r="ODX569" s="154"/>
      <c r="ODY569" s="154"/>
      <c r="ODZ569" s="154"/>
      <c r="OEA569" s="154"/>
      <c r="OEB569" s="154"/>
      <c r="OEC569" s="154"/>
      <c r="OED569" s="154"/>
      <c r="OEE569" s="154"/>
      <c r="OEF569" s="154"/>
      <c r="OEG569" s="154"/>
      <c r="OEH569" s="154"/>
      <c r="OEI569" s="154"/>
      <c r="OEJ569" s="154"/>
      <c r="OEK569" s="154"/>
      <c r="OEL569" s="154"/>
      <c r="OEM569" s="154"/>
      <c r="OEN569" s="154"/>
      <c r="OEO569" s="154"/>
      <c r="OEP569" s="154"/>
      <c r="OEQ569" s="154"/>
      <c r="OER569" s="154"/>
      <c r="OES569" s="154"/>
      <c r="OET569" s="154"/>
      <c r="OEU569" s="154"/>
      <c r="OEV569" s="154"/>
      <c r="OEW569" s="154"/>
      <c r="OEX569" s="154"/>
      <c r="OEY569" s="154"/>
      <c r="OEZ569" s="154"/>
      <c r="OFA569" s="154"/>
      <c r="OFB569" s="154"/>
      <c r="OFC569" s="154"/>
      <c r="OFD569" s="154"/>
      <c r="OFE569" s="154"/>
      <c r="OFF569" s="154"/>
      <c r="OFG569" s="154"/>
      <c r="OFH569" s="154"/>
      <c r="OFI569" s="154"/>
      <c r="OFJ569" s="154"/>
      <c r="OFK569" s="154"/>
      <c r="OFL569" s="154"/>
      <c r="OFM569" s="154"/>
      <c r="OFN569" s="154"/>
      <c r="OFO569" s="154"/>
      <c r="OFP569" s="154"/>
      <c r="OFQ569" s="154"/>
      <c r="OFR569" s="154"/>
      <c r="OFS569" s="154"/>
      <c r="OFT569" s="154"/>
      <c r="OFU569" s="154"/>
      <c r="OFV569" s="154"/>
      <c r="OFW569" s="154"/>
      <c r="OFX569" s="154"/>
      <c r="OFY569" s="154"/>
      <c r="OFZ569" s="154"/>
      <c r="OGA569" s="154"/>
      <c r="OGB569" s="154"/>
      <c r="OGC569" s="154"/>
      <c r="OGD569" s="154"/>
      <c r="OGE569" s="154"/>
      <c r="OGF569" s="154"/>
      <c r="OGG569" s="154"/>
      <c r="OGH569" s="154"/>
      <c r="OGI569" s="154"/>
      <c r="OGJ569" s="154"/>
      <c r="OGK569" s="154"/>
      <c r="OGL569" s="154"/>
      <c r="OGM569" s="154"/>
      <c r="OGN569" s="154"/>
      <c r="OGO569" s="154"/>
      <c r="OGP569" s="154"/>
      <c r="OGQ569" s="154"/>
      <c r="OGR569" s="154"/>
      <c r="OGS569" s="154"/>
      <c r="OGT569" s="154"/>
      <c r="OGU569" s="154"/>
      <c r="OGV569" s="154"/>
      <c r="OGW569" s="154"/>
      <c r="OGX569" s="154"/>
      <c r="OGY569" s="154"/>
      <c r="OGZ569" s="154"/>
      <c r="OHA569" s="154"/>
      <c r="OHB569" s="154"/>
      <c r="OHC569" s="154"/>
      <c r="OHD569" s="154"/>
      <c r="OHE569" s="154"/>
      <c r="OHF569" s="154"/>
      <c r="OHG569" s="154"/>
      <c r="OHH569" s="154"/>
      <c r="OHI569" s="154"/>
      <c r="OHJ569" s="154"/>
      <c r="OHK569" s="154"/>
      <c r="OHL569" s="154"/>
      <c r="OHM569" s="154"/>
      <c r="OHN569" s="154"/>
      <c r="OHO569" s="154"/>
      <c r="OHP569" s="154"/>
      <c r="OHQ569" s="154"/>
      <c r="OHR569" s="154"/>
      <c r="OHS569" s="154"/>
      <c r="OHT569" s="154"/>
      <c r="OHU569" s="154"/>
      <c r="OHV569" s="154"/>
      <c r="OHW569" s="154"/>
      <c r="OHX569" s="154"/>
      <c r="OHY569" s="154"/>
      <c r="OHZ569" s="154"/>
      <c r="OIA569" s="154"/>
      <c r="OIB569" s="154"/>
      <c r="OIC569" s="154"/>
      <c r="OID569" s="154"/>
      <c r="OIE569" s="154"/>
      <c r="OIF569" s="154"/>
      <c r="OIG569" s="154"/>
      <c r="OIH569" s="154"/>
      <c r="OII569" s="154"/>
      <c r="OIJ569" s="154"/>
      <c r="OIK569" s="154"/>
      <c r="OIL569" s="154"/>
      <c r="OIM569" s="154"/>
      <c r="OIN569" s="154"/>
      <c r="OIO569" s="154"/>
      <c r="OIP569" s="154"/>
      <c r="OIQ569" s="154"/>
      <c r="OIR569" s="154"/>
      <c r="OIS569" s="154"/>
      <c r="OIT569" s="154"/>
      <c r="OIU569" s="154"/>
      <c r="OIV569" s="154"/>
      <c r="OIW569" s="154"/>
      <c r="OIX569" s="154"/>
      <c r="OIY569" s="154"/>
      <c r="OIZ569" s="154"/>
      <c r="OJA569" s="154"/>
      <c r="OJB569" s="154"/>
      <c r="OJC569" s="154"/>
      <c r="OJD569" s="154"/>
      <c r="OJE569" s="154"/>
      <c r="OJF569" s="154"/>
      <c r="OJG569" s="154"/>
      <c r="OJH569" s="154"/>
      <c r="OJI569" s="154"/>
      <c r="OJJ569" s="154"/>
      <c r="OJK569" s="154"/>
      <c r="OJL569" s="154"/>
      <c r="OJM569" s="154"/>
      <c r="OJN569" s="154"/>
      <c r="OJO569" s="154"/>
      <c r="OJP569" s="154"/>
      <c r="OJQ569" s="154"/>
      <c r="OJR569" s="154"/>
      <c r="OJS569" s="154"/>
      <c r="OJT569" s="154"/>
      <c r="OJU569" s="154"/>
      <c r="OJV569" s="154"/>
      <c r="OJW569" s="154"/>
      <c r="OJX569" s="154"/>
      <c r="OJY569" s="154"/>
      <c r="OJZ569" s="154"/>
      <c r="OKA569" s="154"/>
      <c r="OKB569" s="154"/>
      <c r="OKC569" s="154"/>
      <c r="OKD569" s="154"/>
      <c r="OKE569" s="154"/>
      <c r="OKF569" s="154"/>
      <c r="OKG569" s="154"/>
      <c r="OKH569" s="154"/>
      <c r="OKI569" s="154"/>
      <c r="OKJ569" s="154"/>
      <c r="OKK569" s="154"/>
      <c r="OKL569" s="154"/>
      <c r="OKM569" s="154"/>
      <c r="OKN569" s="154"/>
      <c r="OKO569" s="154"/>
      <c r="OKP569" s="154"/>
      <c r="OKQ569" s="154"/>
      <c r="OKR569" s="154"/>
      <c r="OKS569" s="154"/>
      <c r="OKT569" s="154"/>
      <c r="OKU569" s="154"/>
      <c r="OKV569" s="154"/>
      <c r="OKW569" s="154"/>
      <c r="OKX569" s="154"/>
      <c r="OKY569" s="154"/>
      <c r="OKZ569" s="154"/>
      <c r="OLA569" s="154"/>
      <c r="OLB569" s="154"/>
      <c r="OLC569" s="154"/>
      <c r="OLD569" s="154"/>
      <c r="OLE569" s="154"/>
      <c r="OLF569" s="154"/>
      <c r="OLG569" s="154"/>
      <c r="OLH569" s="154"/>
      <c r="OLI569" s="154"/>
      <c r="OLJ569" s="154"/>
      <c r="OLK569" s="154"/>
      <c r="OLL569" s="154"/>
      <c r="OLM569" s="154"/>
      <c r="OLN569" s="154"/>
      <c r="OLO569" s="154"/>
      <c r="OLP569" s="154"/>
      <c r="OLQ569" s="154"/>
      <c r="OLR569" s="154"/>
      <c r="OLS569" s="154"/>
      <c r="OLT569" s="154"/>
      <c r="OLU569" s="154"/>
      <c r="OLV569" s="154"/>
      <c r="OLW569" s="154"/>
      <c r="OLX569" s="154"/>
      <c r="OLY569" s="154"/>
      <c r="OLZ569" s="154"/>
      <c r="OMA569" s="154"/>
      <c r="OMB569" s="154"/>
      <c r="OMC569" s="154"/>
      <c r="OMD569" s="154"/>
      <c r="OME569" s="154"/>
      <c r="OMF569" s="154"/>
      <c r="OMG569" s="154"/>
      <c r="OMH569" s="154"/>
      <c r="OMI569" s="154"/>
      <c r="OMJ569" s="154"/>
      <c r="OMK569" s="154"/>
      <c r="OML569" s="154"/>
      <c r="OMM569" s="154"/>
      <c r="OMN569" s="154"/>
      <c r="OMO569" s="154"/>
      <c r="OMP569" s="154"/>
      <c r="OMQ569" s="154"/>
      <c r="OMR569" s="154"/>
      <c r="OMS569" s="154"/>
      <c r="OMT569" s="154"/>
      <c r="OMU569" s="154"/>
      <c r="OMV569" s="154"/>
      <c r="OMW569" s="154"/>
      <c r="OMX569" s="154"/>
      <c r="OMY569" s="154"/>
      <c r="OMZ569" s="154"/>
      <c r="ONA569" s="154"/>
      <c r="ONB569" s="154"/>
      <c r="ONC569" s="154"/>
      <c r="OND569" s="154"/>
      <c r="ONE569" s="154"/>
      <c r="ONF569" s="154"/>
      <c r="ONG569" s="154"/>
      <c r="ONH569" s="154"/>
      <c r="ONI569" s="154"/>
      <c r="ONJ569" s="154"/>
      <c r="ONK569" s="154"/>
      <c r="ONL569" s="154"/>
      <c r="ONM569" s="154"/>
      <c r="ONN569" s="154"/>
      <c r="ONO569" s="154"/>
      <c r="ONP569" s="154"/>
      <c r="ONQ569" s="154"/>
      <c r="ONR569" s="154"/>
      <c r="ONS569" s="154"/>
      <c r="ONT569" s="154"/>
      <c r="ONU569" s="154"/>
      <c r="ONV569" s="154"/>
      <c r="ONW569" s="154"/>
      <c r="ONX569" s="154"/>
      <c r="ONY569" s="154"/>
      <c r="ONZ569" s="154"/>
      <c r="OOA569" s="154"/>
      <c r="OOB569" s="154"/>
      <c r="OOC569" s="154"/>
      <c r="OOD569" s="154"/>
      <c r="OOE569" s="154"/>
      <c r="OOF569" s="154"/>
      <c r="OOG569" s="154"/>
      <c r="OOH569" s="154"/>
      <c r="OOI569" s="154"/>
      <c r="OOJ569" s="154"/>
      <c r="OOK569" s="154"/>
      <c r="OOL569" s="154"/>
      <c r="OOM569" s="154"/>
      <c r="OON569" s="154"/>
      <c r="OOO569" s="154"/>
      <c r="OOP569" s="154"/>
      <c r="OOQ569" s="154"/>
      <c r="OOR569" s="154"/>
      <c r="OOS569" s="154"/>
      <c r="OOT569" s="154"/>
      <c r="OOU569" s="154"/>
      <c r="OOV569" s="154"/>
      <c r="OOW569" s="154"/>
      <c r="OOX569" s="154"/>
      <c r="OOY569" s="154"/>
      <c r="OOZ569" s="154"/>
      <c r="OPA569" s="154"/>
      <c r="OPB569" s="154"/>
      <c r="OPC569" s="154"/>
      <c r="OPD569" s="154"/>
      <c r="OPE569" s="154"/>
      <c r="OPF569" s="154"/>
      <c r="OPG569" s="154"/>
      <c r="OPH569" s="154"/>
      <c r="OPI569" s="154"/>
      <c r="OPJ569" s="154"/>
      <c r="OPK569" s="154"/>
      <c r="OPL569" s="154"/>
      <c r="OPM569" s="154"/>
      <c r="OPN569" s="154"/>
      <c r="OPO569" s="154"/>
      <c r="OPP569" s="154"/>
      <c r="OPQ569" s="154"/>
      <c r="OPR569" s="154"/>
      <c r="OPS569" s="154"/>
      <c r="OPT569" s="154"/>
      <c r="OPU569" s="154"/>
      <c r="OPV569" s="154"/>
      <c r="OPW569" s="154"/>
      <c r="OPX569" s="154"/>
      <c r="OPY569" s="154"/>
      <c r="OPZ569" s="154"/>
      <c r="OQA569" s="154"/>
      <c r="OQB569" s="154"/>
      <c r="OQC569" s="154"/>
      <c r="OQD569" s="154"/>
      <c r="OQE569" s="154"/>
      <c r="OQF569" s="154"/>
      <c r="OQG569" s="154"/>
      <c r="OQH569" s="154"/>
      <c r="OQI569" s="154"/>
      <c r="OQJ569" s="154"/>
      <c r="OQK569" s="154"/>
      <c r="OQL569" s="154"/>
      <c r="OQM569" s="154"/>
      <c r="OQN569" s="154"/>
      <c r="OQO569" s="154"/>
      <c r="OQP569" s="154"/>
      <c r="OQQ569" s="154"/>
      <c r="OQR569" s="154"/>
      <c r="OQS569" s="154"/>
      <c r="OQT569" s="154"/>
      <c r="OQU569" s="154"/>
      <c r="OQV569" s="154"/>
      <c r="OQW569" s="154"/>
      <c r="OQX569" s="154"/>
      <c r="OQY569" s="154"/>
      <c r="OQZ569" s="154"/>
      <c r="ORA569" s="154"/>
      <c r="ORB569" s="154"/>
      <c r="ORC569" s="154"/>
      <c r="ORD569" s="154"/>
      <c r="ORE569" s="154"/>
      <c r="ORF569" s="154"/>
      <c r="ORG569" s="154"/>
      <c r="ORH569" s="154"/>
      <c r="ORI569" s="154"/>
      <c r="ORJ569" s="154"/>
      <c r="ORK569" s="154"/>
      <c r="ORL569" s="154"/>
      <c r="ORM569" s="154"/>
      <c r="ORN569" s="154"/>
      <c r="ORO569" s="154"/>
      <c r="ORP569" s="154"/>
      <c r="ORQ569" s="154"/>
      <c r="ORR569" s="154"/>
      <c r="ORS569" s="154"/>
      <c r="ORT569" s="154"/>
      <c r="ORU569" s="154"/>
      <c r="ORV569" s="154"/>
      <c r="ORW569" s="154"/>
      <c r="ORX569" s="154"/>
      <c r="ORY569" s="154"/>
      <c r="ORZ569" s="154"/>
      <c r="OSA569" s="154"/>
      <c r="OSB569" s="154"/>
      <c r="OSC569" s="154"/>
      <c r="OSD569" s="154"/>
      <c r="OSE569" s="154"/>
      <c r="OSF569" s="154"/>
      <c r="OSG569" s="154"/>
      <c r="OSH569" s="154"/>
      <c r="OSI569" s="154"/>
      <c r="OSJ569" s="154"/>
      <c r="OSK569" s="154"/>
      <c r="OSL569" s="154"/>
      <c r="OSM569" s="154"/>
      <c r="OSN569" s="154"/>
      <c r="OSO569" s="154"/>
      <c r="OSP569" s="154"/>
      <c r="OSQ569" s="154"/>
      <c r="OSR569" s="154"/>
      <c r="OSS569" s="154"/>
      <c r="OST569" s="154"/>
      <c r="OSU569" s="154"/>
      <c r="OSV569" s="154"/>
      <c r="OSW569" s="154"/>
      <c r="OSX569" s="154"/>
      <c r="OSY569" s="154"/>
      <c r="OSZ569" s="154"/>
      <c r="OTA569" s="154"/>
      <c r="OTB569" s="154"/>
      <c r="OTC569" s="154"/>
      <c r="OTD569" s="154"/>
      <c r="OTE569" s="154"/>
      <c r="OTF569" s="154"/>
      <c r="OTG569" s="154"/>
      <c r="OTH569" s="154"/>
      <c r="OTI569" s="154"/>
      <c r="OTJ569" s="154"/>
      <c r="OTK569" s="154"/>
      <c r="OTL569" s="154"/>
      <c r="OTM569" s="154"/>
      <c r="OTN569" s="154"/>
      <c r="OTO569" s="154"/>
      <c r="OTP569" s="154"/>
      <c r="OTQ569" s="154"/>
      <c r="OTR569" s="154"/>
      <c r="OTS569" s="154"/>
      <c r="OTT569" s="154"/>
      <c r="OTU569" s="154"/>
      <c r="OTV569" s="154"/>
      <c r="OTW569" s="154"/>
      <c r="OTX569" s="154"/>
      <c r="OTY569" s="154"/>
      <c r="OTZ569" s="154"/>
      <c r="OUA569" s="154"/>
      <c r="OUB569" s="154"/>
      <c r="OUC569" s="154"/>
      <c r="OUD569" s="154"/>
      <c r="OUE569" s="154"/>
      <c r="OUF569" s="154"/>
      <c r="OUG569" s="154"/>
      <c r="OUH569" s="154"/>
      <c r="OUI569" s="154"/>
      <c r="OUJ569" s="154"/>
      <c r="OUK569" s="154"/>
      <c r="OUL569" s="154"/>
      <c r="OUM569" s="154"/>
      <c r="OUN569" s="154"/>
      <c r="OUO569" s="154"/>
      <c r="OUP569" s="154"/>
      <c r="OUQ569" s="154"/>
      <c r="OUR569" s="154"/>
      <c r="OUS569" s="154"/>
      <c r="OUT569" s="154"/>
      <c r="OUU569" s="154"/>
      <c r="OUV569" s="154"/>
      <c r="OUW569" s="154"/>
      <c r="OUX569" s="154"/>
      <c r="OUY569" s="154"/>
      <c r="OUZ569" s="154"/>
      <c r="OVA569" s="154"/>
      <c r="OVB569" s="154"/>
      <c r="OVC569" s="154"/>
      <c r="OVD569" s="154"/>
      <c r="OVE569" s="154"/>
      <c r="OVF569" s="154"/>
      <c r="OVG569" s="154"/>
      <c r="OVH569" s="154"/>
      <c r="OVI569" s="154"/>
      <c r="OVJ569" s="154"/>
      <c r="OVK569" s="154"/>
      <c r="OVL569" s="154"/>
      <c r="OVM569" s="154"/>
      <c r="OVN569" s="154"/>
      <c r="OVO569" s="154"/>
      <c r="OVP569" s="154"/>
      <c r="OVQ569" s="154"/>
      <c r="OVR569" s="154"/>
      <c r="OVS569" s="154"/>
      <c r="OVT569" s="154"/>
      <c r="OVU569" s="154"/>
      <c r="OVV569" s="154"/>
      <c r="OVW569" s="154"/>
      <c r="OVX569" s="154"/>
      <c r="OVY569" s="154"/>
      <c r="OVZ569" s="154"/>
      <c r="OWA569" s="154"/>
      <c r="OWB569" s="154"/>
      <c r="OWC569" s="154"/>
      <c r="OWD569" s="154"/>
      <c r="OWE569" s="154"/>
      <c r="OWF569" s="154"/>
      <c r="OWG569" s="154"/>
      <c r="OWH569" s="154"/>
      <c r="OWI569" s="154"/>
      <c r="OWJ569" s="154"/>
      <c r="OWK569" s="154"/>
      <c r="OWL569" s="154"/>
      <c r="OWM569" s="154"/>
      <c r="OWN569" s="154"/>
      <c r="OWO569" s="154"/>
      <c r="OWP569" s="154"/>
      <c r="OWQ569" s="154"/>
      <c r="OWR569" s="154"/>
      <c r="OWS569" s="154"/>
      <c r="OWT569" s="154"/>
      <c r="OWU569" s="154"/>
      <c r="OWV569" s="154"/>
      <c r="OWW569" s="154"/>
      <c r="OWX569" s="154"/>
      <c r="OWY569" s="154"/>
      <c r="OWZ569" s="154"/>
      <c r="OXA569" s="154"/>
      <c r="OXB569" s="154"/>
      <c r="OXC569" s="154"/>
      <c r="OXD569" s="154"/>
      <c r="OXE569" s="154"/>
      <c r="OXF569" s="154"/>
      <c r="OXG569" s="154"/>
      <c r="OXH569" s="154"/>
      <c r="OXI569" s="154"/>
      <c r="OXJ569" s="154"/>
      <c r="OXK569" s="154"/>
      <c r="OXL569" s="154"/>
      <c r="OXM569" s="154"/>
      <c r="OXN569" s="154"/>
      <c r="OXO569" s="154"/>
      <c r="OXP569" s="154"/>
      <c r="OXQ569" s="154"/>
      <c r="OXR569" s="154"/>
      <c r="OXS569" s="154"/>
      <c r="OXT569" s="154"/>
      <c r="OXU569" s="154"/>
      <c r="OXV569" s="154"/>
      <c r="OXW569" s="154"/>
      <c r="OXX569" s="154"/>
      <c r="OXY569" s="154"/>
      <c r="OXZ569" s="154"/>
      <c r="OYA569" s="154"/>
      <c r="OYB569" s="154"/>
      <c r="OYC569" s="154"/>
      <c r="OYD569" s="154"/>
      <c r="OYE569" s="154"/>
      <c r="OYF569" s="154"/>
      <c r="OYG569" s="154"/>
      <c r="OYH569" s="154"/>
      <c r="OYI569" s="154"/>
      <c r="OYJ569" s="154"/>
      <c r="OYK569" s="154"/>
      <c r="OYL569" s="154"/>
      <c r="OYM569" s="154"/>
      <c r="OYN569" s="154"/>
      <c r="OYO569" s="154"/>
      <c r="OYP569" s="154"/>
      <c r="OYQ569" s="154"/>
      <c r="OYR569" s="154"/>
      <c r="OYS569" s="154"/>
      <c r="OYT569" s="154"/>
      <c r="OYU569" s="154"/>
      <c r="OYV569" s="154"/>
      <c r="OYW569" s="154"/>
      <c r="OYX569" s="154"/>
      <c r="OYY569" s="154"/>
      <c r="OYZ569" s="154"/>
      <c r="OZA569" s="154"/>
      <c r="OZB569" s="154"/>
      <c r="OZC569" s="154"/>
      <c r="OZD569" s="154"/>
      <c r="OZE569" s="154"/>
      <c r="OZF569" s="154"/>
      <c r="OZG569" s="154"/>
      <c r="OZH569" s="154"/>
      <c r="OZI569" s="154"/>
      <c r="OZJ569" s="154"/>
      <c r="OZK569" s="154"/>
      <c r="OZL569" s="154"/>
      <c r="OZM569" s="154"/>
      <c r="OZN569" s="154"/>
      <c r="OZO569" s="154"/>
      <c r="OZP569" s="154"/>
      <c r="OZQ569" s="154"/>
      <c r="OZR569" s="154"/>
      <c r="OZS569" s="154"/>
      <c r="OZT569" s="154"/>
      <c r="OZU569" s="154"/>
      <c r="OZV569" s="154"/>
      <c r="OZW569" s="154"/>
      <c r="OZX569" s="154"/>
      <c r="OZY569" s="154"/>
      <c r="OZZ569" s="154"/>
      <c r="PAA569" s="154"/>
      <c r="PAB569" s="154"/>
      <c r="PAC569" s="154"/>
      <c r="PAD569" s="154"/>
      <c r="PAE569" s="154"/>
      <c r="PAF569" s="154"/>
      <c r="PAG569" s="154"/>
      <c r="PAH569" s="154"/>
      <c r="PAI569" s="154"/>
      <c r="PAJ569" s="154"/>
      <c r="PAK569" s="154"/>
      <c r="PAL569" s="154"/>
      <c r="PAM569" s="154"/>
      <c r="PAN569" s="154"/>
      <c r="PAO569" s="154"/>
      <c r="PAP569" s="154"/>
      <c r="PAQ569" s="154"/>
      <c r="PAR569" s="154"/>
      <c r="PAS569" s="154"/>
      <c r="PAT569" s="154"/>
      <c r="PAU569" s="154"/>
      <c r="PAV569" s="154"/>
      <c r="PAW569" s="154"/>
      <c r="PAX569" s="154"/>
      <c r="PAY569" s="154"/>
      <c r="PAZ569" s="154"/>
      <c r="PBA569" s="154"/>
      <c r="PBB569" s="154"/>
      <c r="PBC569" s="154"/>
      <c r="PBD569" s="154"/>
      <c r="PBE569" s="154"/>
      <c r="PBF569" s="154"/>
      <c r="PBG569" s="154"/>
      <c r="PBH569" s="154"/>
      <c r="PBI569" s="154"/>
      <c r="PBJ569" s="154"/>
      <c r="PBK569" s="154"/>
      <c r="PBL569" s="154"/>
      <c r="PBM569" s="154"/>
      <c r="PBN569" s="154"/>
      <c r="PBO569" s="154"/>
      <c r="PBP569" s="154"/>
      <c r="PBQ569" s="154"/>
      <c r="PBR569" s="154"/>
      <c r="PBS569" s="154"/>
      <c r="PBT569" s="154"/>
      <c r="PBU569" s="154"/>
      <c r="PBV569" s="154"/>
      <c r="PBW569" s="154"/>
      <c r="PBX569" s="154"/>
      <c r="PBY569" s="154"/>
      <c r="PBZ569" s="154"/>
      <c r="PCA569" s="154"/>
      <c r="PCB569" s="154"/>
      <c r="PCC569" s="154"/>
      <c r="PCD569" s="154"/>
      <c r="PCE569" s="154"/>
      <c r="PCF569" s="154"/>
      <c r="PCG569" s="154"/>
      <c r="PCH569" s="154"/>
      <c r="PCI569" s="154"/>
      <c r="PCJ569" s="154"/>
      <c r="PCK569" s="154"/>
      <c r="PCL569" s="154"/>
      <c r="PCM569" s="154"/>
      <c r="PCN569" s="154"/>
      <c r="PCO569" s="154"/>
      <c r="PCP569" s="154"/>
      <c r="PCQ569" s="154"/>
      <c r="PCR569" s="154"/>
      <c r="PCS569" s="154"/>
      <c r="PCT569" s="154"/>
      <c r="PCU569" s="154"/>
      <c r="PCV569" s="154"/>
      <c r="PCW569" s="154"/>
      <c r="PCX569" s="154"/>
      <c r="PCY569" s="154"/>
      <c r="PCZ569" s="154"/>
      <c r="PDA569" s="154"/>
      <c r="PDB569" s="154"/>
      <c r="PDC569" s="154"/>
      <c r="PDD569" s="154"/>
      <c r="PDE569" s="154"/>
      <c r="PDF569" s="154"/>
      <c r="PDG569" s="154"/>
      <c r="PDH569" s="154"/>
      <c r="PDI569" s="154"/>
      <c r="PDJ569" s="154"/>
      <c r="PDK569" s="154"/>
      <c r="PDL569" s="154"/>
      <c r="PDM569" s="154"/>
      <c r="PDN569" s="154"/>
      <c r="PDO569" s="154"/>
      <c r="PDP569" s="154"/>
      <c r="PDQ569" s="154"/>
      <c r="PDR569" s="154"/>
      <c r="PDS569" s="154"/>
      <c r="PDT569" s="154"/>
      <c r="PDU569" s="154"/>
      <c r="PDV569" s="154"/>
      <c r="PDW569" s="154"/>
      <c r="PDX569" s="154"/>
      <c r="PDY569" s="154"/>
      <c r="PDZ569" s="154"/>
      <c r="PEA569" s="154"/>
      <c r="PEB569" s="154"/>
      <c r="PEC569" s="154"/>
      <c r="PED569" s="154"/>
      <c r="PEE569" s="154"/>
      <c r="PEF569" s="154"/>
      <c r="PEG569" s="154"/>
      <c r="PEH569" s="154"/>
      <c r="PEI569" s="154"/>
      <c r="PEJ569" s="154"/>
      <c r="PEK569" s="154"/>
      <c r="PEL569" s="154"/>
      <c r="PEM569" s="154"/>
      <c r="PEN569" s="154"/>
      <c r="PEO569" s="154"/>
      <c r="PEP569" s="154"/>
      <c r="PEQ569" s="154"/>
      <c r="PER569" s="154"/>
      <c r="PES569" s="154"/>
      <c r="PET569" s="154"/>
      <c r="PEU569" s="154"/>
      <c r="PEV569" s="154"/>
      <c r="PEW569" s="154"/>
      <c r="PEX569" s="154"/>
      <c r="PEY569" s="154"/>
      <c r="PEZ569" s="154"/>
      <c r="PFA569" s="154"/>
      <c r="PFB569" s="154"/>
      <c r="PFC569" s="154"/>
      <c r="PFD569" s="154"/>
      <c r="PFE569" s="154"/>
      <c r="PFF569" s="154"/>
      <c r="PFG569" s="154"/>
      <c r="PFH569" s="154"/>
      <c r="PFI569" s="154"/>
      <c r="PFJ569" s="154"/>
      <c r="PFK569" s="154"/>
      <c r="PFL569" s="154"/>
      <c r="PFM569" s="154"/>
      <c r="PFN569" s="154"/>
      <c r="PFO569" s="154"/>
      <c r="PFP569" s="154"/>
      <c r="PFQ569" s="154"/>
      <c r="PFR569" s="154"/>
      <c r="PFS569" s="154"/>
      <c r="PFT569" s="154"/>
      <c r="PFU569" s="154"/>
      <c r="PFV569" s="154"/>
      <c r="PFW569" s="154"/>
      <c r="PFX569" s="154"/>
      <c r="PFY569" s="154"/>
      <c r="PFZ569" s="154"/>
      <c r="PGA569" s="154"/>
      <c r="PGB569" s="154"/>
      <c r="PGC569" s="154"/>
      <c r="PGD569" s="154"/>
      <c r="PGE569" s="154"/>
      <c r="PGF569" s="154"/>
      <c r="PGG569" s="154"/>
      <c r="PGH569" s="154"/>
      <c r="PGI569" s="154"/>
      <c r="PGJ569" s="154"/>
      <c r="PGK569" s="154"/>
      <c r="PGL569" s="154"/>
      <c r="PGM569" s="154"/>
      <c r="PGN569" s="154"/>
      <c r="PGO569" s="154"/>
      <c r="PGP569" s="154"/>
      <c r="PGQ569" s="154"/>
      <c r="PGR569" s="154"/>
      <c r="PGS569" s="154"/>
      <c r="PGT569" s="154"/>
      <c r="PGU569" s="154"/>
      <c r="PGV569" s="154"/>
      <c r="PGW569" s="154"/>
      <c r="PGX569" s="154"/>
      <c r="PGY569" s="154"/>
      <c r="PGZ569" s="154"/>
      <c r="PHA569" s="154"/>
      <c r="PHB569" s="154"/>
      <c r="PHC569" s="154"/>
      <c r="PHD569" s="154"/>
      <c r="PHE569" s="154"/>
      <c r="PHF569" s="154"/>
      <c r="PHG569" s="154"/>
      <c r="PHH569" s="154"/>
      <c r="PHI569" s="154"/>
      <c r="PHJ569" s="154"/>
      <c r="PHK569" s="154"/>
      <c r="PHL569" s="154"/>
      <c r="PHM569" s="154"/>
      <c r="PHN569" s="154"/>
      <c r="PHO569" s="154"/>
      <c r="PHP569" s="154"/>
      <c r="PHQ569" s="154"/>
      <c r="PHR569" s="154"/>
      <c r="PHS569" s="154"/>
      <c r="PHT569" s="154"/>
      <c r="PHU569" s="154"/>
      <c r="PHV569" s="154"/>
      <c r="PHW569" s="154"/>
      <c r="PHX569" s="154"/>
      <c r="PHY569" s="154"/>
      <c r="PHZ569" s="154"/>
      <c r="PIA569" s="154"/>
      <c r="PIB569" s="154"/>
      <c r="PIC569" s="154"/>
      <c r="PID569" s="154"/>
      <c r="PIE569" s="154"/>
      <c r="PIF569" s="154"/>
      <c r="PIG569" s="154"/>
      <c r="PIH569" s="154"/>
      <c r="PII569" s="154"/>
      <c r="PIJ569" s="154"/>
      <c r="PIK569" s="154"/>
      <c r="PIL569" s="154"/>
      <c r="PIM569" s="154"/>
      <c r="PIN569" s="154"/>
      <c r="PIO569" s="154"/>
      <c r="PIP569" s="154"/>
      <c r="PIQ569" s="154"/>
      <c r="PIR569" s="154"/>
      <c r="PIS569" s="154"/>
      <c r="PIT569" s="154"/>
      <c r="PIU569" s="154"/>
      <c r="PIV569" s="154"/>
      <c r="PIW569" s="154"/>
      <c r="PIX569" s="154"/>
      <c r="PIY569" s="154"/>
      <c r="PIZ569" s="154"/>
      <c r="PJA569" s="154"/>
      <c r="PJB569" s="154"/>
      <c r="PJC569" s="154"/>
      <c r="PJD569" s="154"/>
      <c r="PJE569" s="154"/>
      <c r="PJF569" s="154"/>
      <c r="PJG569" s="154"/>
      <c r="PJH569" s="154"/>
      <c r="PJI569" s="154"/>
      <c r="PJJ569" s="154"/>
      <c r="PJK569" s="154"/>
      <c r="PJL569" s="154"/>
      <c r="PJM569" s="154"/>
      <c r="PJN569" s="154"/>
      <c r="PJO569" s="154"/>
      <c r="PJP569" s="154"/>
      <c r="PJQ569" s="154"/>
      <c r="PJR569" s="154"/>
      <c r="PJS569" s="154"/>
      <c r="PJT569" s="154"/>
      <c r="PJU569" s="154"/>
      <c r="PJV569" s="154"/>
      <c r="PJW569" s="154"/>
      <c r="PJX569" s="154"/>
      <c r="PJY569" s="154"/>
      <c r="PJZ569" s="154"/>
      <c r="PKA569" s="154"/>
      <c r="PKB569" s="154"/>
      <c r="PKC569" s="154"/>
      <c r="PKD569" s="154"/>
      <c r="PKE569" s="154"/>
      <c r="PKF569" s="154"/>
      <c r="PKG569" s="154"/>
      <c r="PKH569" s="154"/>
      <c r="PKI569" s="154"/>
      <c r="PKJ569" s="154"/>
      <c r="PKK569" s="154"/>
      <c r="PKL569" s="154"/>
      <c r="PKM569" s="154"/>
      <c r="PKN569" s="154"/>
      <c r="PKO569" s="154"/>
      <c r="PKP569" s="154"/>
      <c r="PKQ569" s="154"/>
      <c r="PKR569" s="154"/>
      <c r="PKS569" s="154"/>
      <c r="PKT569" s="154"/>
      <c r="PKU569" s="154"/>
      <c r="PKV569" s="154"/>
      <c r="PKW569" s="154"/>
      <c r="PKX569" s="154"/>
      <c r="PKY569" s="154"/>
      <c r="PKZ569" s="154"/>
      <c r="PLA569" s="154"/>
      <c r="PLB569" s="154"/>
      <c r="PLC569" s="154"/>
      <c r="PLD569" s="154"/>
      <c r="PLE569" s="154"/>
      <c r="PLF569" s="154"/>
      <c r="PLG569" s="154"/>
      <c r="PLH569" s="154"/>
      <c r="PLI569" s="154"/>
      <c r="PLJ569" s="154"/>
      <c r="PLK569" s="154"/>
      <c r="PLL569" s="154"/>
      <c r="PLM569" s="154"/>
      <c r="PLN569" s="154"/>
      <c r="PLO569" s="154"/>
      <c r="PLP569" s="154"/>
      <c r="PLQ569" s="154"/>
      <c r="PLR569" s="154"/>
      <c r="PLS569" s="154"/>
      <c r="PLT569" s="154"/>
      <c r="PLU569" s="154"/>
      <c r="PLV569" s="154"/>
      <c r="PLW569" s="154"/>
      <c r="PLX569" s="154"/>
      <c r="PLY569" s="154"/>
      <c r="PLZ569" s="154"/>
      <c r="PMA569" s="154"/>
      <c r="PMB569" s="154"/>
      <c r="PMC569" s="154"/>
      <c r="PMD569" s="154"/>
      <c r="PME569" s="154"/>
      <c r="PMF569" s="154"/>
      <c r="PMG569" s="154"/>
      <c r="PMH569" s="154"/>
      <c r="PMI569" s="154"/>
      <c r="PMJ569" s="154"/>
      <c r="PMK569" s="154"/>
      <c r="PML569" s="154"/>
      <c r="PMM569" s="154"/>
      <c r="PMN569" s="154"/>
      <c r="PMO569" s="154"/>
      <c r="PMP569" s="154"/>
      <c r="PMQ569" s="154"/>
      <c r="PMR569" s="154"/>
      <c r="PMS569" s="154"/>
      <c r="PMT569" s="154"/>
      <c r="PMU569" s="154"/>
      <c r="PMV569" s="154"/>
      <c r="PMW569" s="154"/>
      <c r="PMX569" s="154"/>
      <c r="PMY569" s="154"/>
      <c r="PMZ569" s="154"/>
      <c r="PNA569" s="154"/>
      <c r="PNB569" s="154"/>
      <c r="PNC569" s="154"/>
      <c r="PND569" s="154"/>
      <c r="PNE569" s="154"/>
      <c r="PNF569" s="154"/>
      <c r="PNG569" s="154"/>
      <c r="PNH569" s="154"/>
      <c r="PNI569" s="154"/>
      <c r="PNJ569" s="154"/>
      <c r="PNK569" s="154"/>
      <c r="PNL569" s="154"/>
      <c r="PNM569" s="154"/>
      <c r="PNN569" s="154"/>
      <c r="PNO569" s="154"/>
      <c r="PNP569" s="154"/>
      <c r="PNQ569" s="154"/>
      <c r="PNR569" s="154"/>
      <c r="PNS569" s="154"/>
      <c r="PNT569" s="154"/>
      <c r="PNU569" s="154"/>
      <c r="PNV569" s="154"/>
      <c r="PNW569" s="154"/>
      <c r="PNX569" s="154"/>
      <c r="PNY569" s="154"/>
      <c r="PNZ569" s="154"/>
      <c r="POA569" s="154"/>
      <c r="POB569" s="154"/>
      <c r="POC569" s="154"/>
      <c r="POD569" s="154"/>
      <c r="POE569" s="154"/>
      <c r="POF569" s="154"/>
      <c r="POG569" s="154"/>
      <c r="POH569" s="154"/>
      <c r="POI569" s="154"/>
      <c r="POJ569" s="154"/>
      <c r="POK569" s="154"/>
      <c r="POL569" s="154"/>
      <c r="POM569" s="154"/>
      <c r="PON569" s="154"/>
      <c r="POO569" s="154"/>
      <c r="POP569" s="154"/>
      <c r="POQ569" s="154"/>
      <c r="POR569" s="154"/>
      <c r="POS569" s="154"/>
      <c r="POT569" s="154"/>
      <c r="POU569" s="154"/>
      <c r="POV569" s="154"/>
      <c r="POW569" s="154"/>
      <c r="POX569" s="154"/>
      <c r="POY569" s="154"/>
      <c r="POZ569" s="154"/>
      <c r="PPA569" s="154"/>
      <c r="PPB569" s="154"/>
      <c r="PPC569" s="154"/>
      <c r="PPD569" s="154"/>
      <c r="PPE569" s="154"/>
      <c r="PPF569" s="154"/>
      <c r="PPG569" s="154"/>
      <c r="PPH569" s="154"/>
      <c r="PPI569" s="154"/>
      <c r="PPJ569" s="154"/>
      <c r="PPK569" s="154"/>
      <c r="PPL569" s="154"/>
      <c r="PPM569" s="154"/>
      <c r="PPN569" s="154"/>
      <c r="PPO569" s="154"/>
      <c r="PPP569" s="154"/>
      <c r="PPQ569" s="154"/>
      <c r="PPR569" s="154"/>
      <c r="PPS569" s="154"/>
      <c r="PPT569" s="154"/>
      <c r="PPU569" s="154"/>
      <c r="PPV569" s="154"/>
      <c r="PPW569" s="154"/>
      <c r="PPX569" s="154"/>
      <c r="PPY569" s="154"/>
      <c r="PPZ569" s="154"/>
      <c r="PQA569" s="154"/>
      <c r="PQB569" s="154"/>
      <c r="PQC569" s="154"/>
      <c r="PQD569" s="154"/>
      <c r="PQE569" s="154"/>
      <c r="PQF569" s="154"/>
      <c r="PQG569" s="154"/>
      <c r="PQH569" s="154"/>
      <c r="PQI569" s="154"/>
      <c r="PQJ569" s="154"/>
      <c r="PQK569" s="154"/>
      <c r="PQL569" s="154"/>
      <c r="PQM569" s="154"/>
      <c r="PQN569" s="154"/>
      <c r="PQO569" s="154"/>
      <c r="PQP569" s="154"/>
      <c r="PQQ569" s="154"/>
      <c r="PQR569" s="154"/>
      <c r="PQS569" s="154"/>
      <c r="PQT569" s="154"/>
      <c r="PQU569" s="154"/>
      <c r="PQV569" s="154"/>
      <c r="PQW569" s="154"/>
      <c r="PQX569" s="154"/>
      <c r="PQY569" s="154"/>
      <c r="PQZ569" s="154"/>
      <c r="PRA569" s="154"/>
      <c r="PRB569" s="154"/>
      <c r="PRC569" s="154"/>
      <c r="PRD569" s="154"/>
      <c r="PRE569" s="154"/>
      <c r="PRF569" s="154"/>
      <c r="PRG569" s="154"/>
      <c r="PRH569" s="154"/>
      <c r="PRI569" s="154"/>
      <c r="PRJ569" s="154"/>
      <c r="PRK569" s="154"/>
      <c r="PRL569" s="154"/>
      <c r="PRM569" s="154"/>
      <c r="PRN569" s="154"/>
      <c r="PRO569" s="154"/>
      <c r="PRP569" s="154"/>
      <c r="PRQ569" s="154"/>
      <c r="PRR569" s="154"/>
      <c r="PRS569" s="154"/>
      <c r="PRT569" s="154"/>
      <c r="PRU569" s="154"/>
      <c r="PRV569" s="154"/>
      <c r="PRW569" s="154"/>
      <c r="PRX569" s="154"/>
      <c r="PRY569" s="154"/>
      <c r="PRZ569" s="154"/>
      <c r="PSA569" s="154"/>
      <c r="PSB569" s="154"/>
      <c r="PSC569" s="154"/>
      <c r="PSD569" s="154"/>
      <c r="PSE569" s="154"/>
      <c r="PSF569" s="154"/>
      <c r="PSG569" s="154"/>
      <c r="PSH569" s="154"/>
      <c r="PSI569" s="154"/>
      <c r="PSJ569" s="154"/>
      <c r="PSK569" s="154"/>
      <c r="PSL569" s="154"/>
      <c r="PSM569" s="154"/>
      <c r="PSN569" s="154"/>
      <c r="PSO569" s="154"/>
      <c r="PSP569" s="154"/>
      <c r="PSQ569" s="154"/>
      <c r="PSR569" s="154"/>
      <c r="PSS569" s="154"/>
      <c r="PST569" s="154"/>
      <c r="PSU569" s="154"/>
      <c r="PSV569" s="154"/>
      <c r="PSW569" s="154"/>
      <c r="PSX569" s="154"/>
      <c r="PSY569" s="154"/>
      <c r="PSZ569" s="154"/>
      <c r="PTA569" s="154"/>
      <c r="PTB569" s="154"/>
      <c r="PTC569" s="154"/>
      <c r="PTD569" s="154"/>
      <c r="PTE569" s="154"/>
      <c r="PTF569" s="154"/>
      <c r="PTG569" s="154"/>
      <c r="PTH569" s="154"/>
      <c r="PTI569" s="154"/>
      <c r="PTJ569" s="154"/>
      <c r="PTK569" s="154"/>
      <c r="PTL569" s="154"/>
      <c r="PTM569" s="154"/>
      <c r="PTN569" s="154"/>
      <c r="PTO569" s="154"/>
      <c r="PTP569" s="154"/>
      <c r="PTQ569" s="154"/>
      <c r="PTR569" s="154"/>
      <c r="PTS569" s="154"/>
      <c r="PTT569" s="154"/>
      <c r="PTU569" s="154"/>
      <c r="PTV569" s="154"/>
      <c r="PTW569" s="154"/>
      <c r="PTX569" s="154"/>
      <c r="PTY569" s="154"/>
      <c r="PTZ569" s="154"/>
      <c r="PUA569" s="154"/>
      <c r="PUB569" s="154"/>
      <c r="PUC569" s="154"/>
      <c r="PUD569" s="154"/>
      <c r="PUE569" s="154"/>
      <c r="PUF569" s="154"/>
      <c r="PUG569" s="154"/>
      <c r="PUH569" s="154"/>
      <c r="PUI569" s="154"/>
      <c r="PUJ569" s="154"/>
      <c r="PUK569" s="154"/>
      <c r="PUL569" s="154"/>
      <c r="PUM569" s="154"/>
      <c r="PUN569" s="154"/>
      <c r="PUO569" s="154"/>
      <c r="PUP569" s="154"/>
      <c r="PUQ569" s="154"/>
      <c r="PUR569" s="154"/>
      <c r="PUS569" s="154"/>
      <c r="PUT569" s="154"/>
      <c r="PUU569" s="154"/>
      <c r="PUV569" s="154"/>
      <c r="PUW569" s="154"/>
      <c r="PUX569" s="154"/>
      <c r="PUY569" s="154"/>
      <c r="PUZ569" s="154"/>
      <c r="PVA569" s="154"/>
      <c r="PVB569" s="154"/>
      <c r="PVC569" s="154"/>
      <c r="PVD569" s="154"/>
      <c r="PVE569" s="154"/>
      <c r="PVF569" s="154"/>
      <c r="PVG569" s="154"/>
      <c r="PVH569" s="154"/>
      <c r="PVI569" s="154"/>
      <c r="PVJ569" s="154"/>
      <c r="PVK569" s="154"/>
      <c r="PVL569" s="154"/>
      <c r="PVM569" s="154"/>
      <c r="PVN569" s="154"/>
      <c r="PVO569" s="154"/>
      <c r="PVP569" s="154"/>
      <c r="PVQ569" s="154"/>
      <c r="PVR569" s="154"/>
      <c r="PVS569" s="154"/>
      <c r="PVT569" s="154"/>
      <c r="PVU569" s="154"/>
      <c r="PVV569" s="154"/>
      <c r="PVW569" s="154"/>
      <c r="PVX569" s="154"/>
      <c r="PVY569" s="154"/>
      <c r="PVZ569" s="154"/>
      <c r="PWA569" s="154"/>
      <c r="PWB569" s="154"/>
      <c r="PWC569" s="154"/>
      <c r="PWD569" s="154"/>
      <c r="PWE569" s="154"/>
      <c r="PWF569" s="154"/>
      <c r="PWG569" s="154"/>
      <c r="PWH569" s="154"/>
      <c r="PWI569" s="154"/>
      <c r="PWJ569" s="154"/>
      <c r="PWK569" s="154"/>
      <c r="PWL569" s="154"/>
      <c r="PWM569" s="154"/>
      <c r="PWN569" s="154"/>
      <c r="PWO569" s="154"/>
      <c r="PWP569" s="154"/>
      <c r="PWQ569" s="154"/>
      <c r="PWR569" s="154"/>
      <c r="PWS569" s="154"/>
      <c r="PWT569" s="154"/>
      <c r="PWU569" s="154"/>
      <c r="PWV569" s="154"/>
      <c r="PWW569" s="154"/>
      <c r="PWX569" s="154"/>
      <c r="PWY569" s="154"/>
      <c r="PWZ569" s="154"/>
      <c r="PXA569" s="154"/>
      <c r="PXB569" s="154"/>
      <c r="PXC569" s="154"/>
      <c r="PXD569" s="154"/>
      <c r="PXE569" s="154"/>
      <c r="PXF569" s="154"/>
      <c r="PXG569" s="154"/>
      <c r="PXH569" s="154"/>
      <c r="PXI569" s="154"/>
      <c r="PXJ569" s="154"/>
      <c r="PXK569" s="154"/>
      <c r="PXL569" s="154"/>
      <c r="PXM569" s="154"/>
      <c r="PXN569" s="154"/>
      <c r="PXO569" s="154"/>
      <c r="PXP569" s="154"/>
      <c r="PXQ569" s="154"/>
      <c r="PXR569" s="154"/>
      <c r="PXS569" s="154"/>
      <c r="PXT569" s="154"/>
      <c r="PXU569" s="154"/>
      <c r="PXV569" s="154"/>
      <c r="PXW569" s="154"/>
      <c r="PXX569" s="154"/>
      <c r="PXY569" s="154"/>
      <c r="PXZ569" s="154"/>
      <c r="PYA569" s="154"/>
      <c r="PYB569" s="154"/>
      <c r="PYC569" s="154"/>
      <c r="PYD569" s="154"/>
      <c r="PYE569" s="154"/>
      <c r="PYF569" s="154"/>
      <c r="PYG569" s="154"/>
      <c r="PYH569" s="154"/>
      <c r="PYI569" s="154"/>
      <c r="PYJ569" s="154"/>
      <c r="PYK569" s="154"/>
      <c r="PYL569" s="154"/>
      <c r="PYM569" s="154"/>
      <c r="PYN569" s="154"/>
      <c r="PYO569" s="154"/>
      <c r="PYP569" s="154"/>
      <c r="PYQ569" s="154"/>
      <c r="PYR569" s="154"/>
      <c r="PYS569" s="154"/>
      <c r="PYT569" s="154"/>
      <c r="PYU569" s="154"/>
      <c r="PYV569" s="154"/>
      <c r="PYW569" s="154"/>
      <c r="PYX569" s="154"/>
      <c r="PYY569" s="154"/>
      <c r="PYZ569" s="154"/>
      <c r="PZA569" s="154"/>
      <c r="PZB569" s="154"/>
      <c r="PZC569" s="154"/>
      <c r="PZD569" s="154"/>
      <c r="PZE569" s="154"/>
      <c r="PZF569" s="154"/>
      <c r="PZG569" s="154"/>
      <c r="PZH569" s="154"/>
      <c r="PZI569" s="154"/>
      <c r="PZJ569" s="154"/>
      <c r="PZK569" s="154"/>
      <c r="PZL569" s="154"/>
      <c r="PZM569" s="154"/>
      <c r="PZN569" s="154"/>
      <c r="PZO569" s="154"/>
      <c r="PZP569" s="154"/>
      <c r="PZQ569" s="154"/>
      <c r="PZR569" s="154"/>
      <c r="PZS569" s="154"/>
      <c r="PZT569" s="154"/>
      <c r="PZU569" s="154"/>
      <c r="PZV569" s="154"/>
      <c r="PZW569" s="154"/>
      <c r="PZX569" s="154"/>
      <c r="PZY569" s="154"/>
      <c r="PZZ569" s="154"/>
      <c r="QAA569" s="154"/>
      <c r="QAB569" s="154"/>
      <c r="QAC569" s="154"/>
      <c r="QAD569" s="154"/>
      <c r="QAE569" s="154"/>
      <c r="QAF569" s="154"/>
      <c r="QAG569" s="154"/>
      <c r="QAH569" s="154"/>
      <c r="QAI569" s="154"/>
      <c r="QAJ569" s="154"/>
      <c r="QAK569" s="154"/>
      <c r="QAL569" s="154"/>
      <c r="QAM569" s="154"/>
      <c r="QAN569" s="154"/>
      <c r="QAO569" s="154"/>
      <c r="QAP569" s="154"/>
      <c r="QAQ569" s="154"/>
      <c r="QAR569" s="154"/>
      <c r="QAS569" s="154"/>
      <c r="QAT569" s="154"/>
      <c r="QAU569" s="154"/>
      <c r="QAV569" s="154"/>
      <c r="QAW569" s="154"/>
      <c r="QAX569" s="154"/>
      <c r="QAY569" s="154"/>
      <c r="QAZ569" s="154"/>
      <c r="QBA569" s="154"/>
      <c r="QBB569" s="154"/>
      <c r="QBC569" s="154"/>
      <c r="QBD569" s="154"/>
      <c r="QBE569" s="154"/>
      <c r="QBF569" s="154"/>
      <c r="QBG569" s="154"/>
      <c r="QBH569" s="154"/>
      <c r="QBI569" s="154"/>
      <c r="QBJ569" s="154"/>
      <c r="QBK569" s="154"/>
      <c r="QBL569" s="154"/>
      <c r="QBM569" s="154"/>
      <c r="QBN569" s="154"/>
      <c r="QBO569" s="154"/>
      <c r="QBP569" s="154"/>
      <c r="QBQ569" s="154"/>
      <c r="QBR569" s="154"/>
      <c r="QBS569" s="154"/>
      <c r="QBT569" s="154"/>
      <c r="QBU569" s="154"/>
      <c r="QBV569" s="154"/>
      <c r="QBW569" s="154"/>
      <c r="QBX569" s="154"/>
      <c r="QBY569" s="154"/>
      <c r="QBZ569" s="154"/>
      <c r="QCA569" s="154"/>
      <c r="QCB569" s="154"/>
      <c r="QCC569" s="154"/>
      <c r="QCD569" s="154"/>
      <c r="QCE569" s="154"/>
      <c r="QCF569" s="154"/>
      <c r="QCG569" s="154"/>
      <c r="QCH569" s="154"/>
      <c r="QCI569" s="154"/>
      <c r="QCJ569" s="154"/>
      <c r="QCK569" s="154"/>
      <c r="QCL569" s="154"/>
      <c r="QCM569" s="154"/>
      <c r="QCN569" s="154"/>
      <c r="QCO569" s="154"/>
      <c r="QCP569" s="154"/>
      <c r="QCQ569" s="154"/>
      <c r="QCR569" s="154"/>
      <c r="QCS569" s="154"/>
      <c r="QCT569" s="154"/>
      <c r="QCU569" s="154"/>
      <c r="QCV569" s="154"/>
      <c r="QCW569" s="154"/>
      <c r="QCX569" s="154"/>
      <c r="QCY569" s="154"/>
      <c r="QCZ569" s="154"/>
      <c r="QDA569" s="154"/>
      <c r="QDB569" s="154"/>
      <c r="QDC569" s="154"/>
      <c r="QDD569" s="154"/>
      <c r="QDE569" s="154"/>
      <c r="QDF569" s="154"/>
      <c r="QDG569" s="154"/>
      <c r="QDH569" s="154"/>
      <c r="QDI569" s="154"/>
      <c r="QDJ569" s="154"/>
      <c r="QDK569" s="154"/>
      <c r="QDL569" s="154"/>
      <c r="QDM569" s="154"/>
      <c r="QDN569" s="154"/>
      <c r="QDO569" s="154"/>
      <c r="QDP569" s="154"/>
      <c r="QDQ569" s="154"/>
      <c r="QDR569" s="154"/>
      <c r="QDS569" s="154"/>
      <c r="QDT569" s="154"/>
      <c r="QDU569" s="154"/>
      <c r="QDV569" s="154"/>
      <c r="QDW569" s="154"/>
      <c r="QDX569" s="154"/>
      <c r="QDY569" s="154"/>
      <c r="QDZ569" s="154"/>
      <c r="QEA569" s="154"/>
      <c r="QEB569" s="154"/>
      <c r="QEC569" s="154"/>
      <c r="QED569" s="154"/>
      <c r="QEE569" s="154"/>
      <c r="QEF569" s="154"/>
      <c r="QEG569" s="154"/>
      <c r="QEH569" s="154"/>
      <c r="QEI569" s="154"/>
      <c r="QEJ569" s="154"/>
      <c r="QEK569" s="154"/>
      <c r="QEL569" s="154"/>
      <c r="QEM569" s="154"/>
      <c r="QEN569" s="154"/>
      <c r="QEO569" s="154"/>
      <c r="QEP569" s="154"/>
      <c r="QEQ569" s="154"/>
      <c r="QER569" s="154"/>
      <c r="QES569" s="154"/>
      <c r="QET569" s="154"/>
      <c r="QEU569" s="154"/>
      <c r="QEV569" s="154"/>
      <c r="QEW569" s="154"/>
      <c r="QEX569" s="154"/>
      <c r="QEY569" s="154"/>
      <c r="QEZ569" s="154"/>
      <c r="QFA569" s="154"/>
      <c r="QFB569" s="154"/>
      <c r="QFC569" s="154"/>
      <c r="QFD569" s="154"/>
      <c r="QFE569" s="154"/>
      <c r="QFF569" s="154"/>
      <c r="QFG569" s="154"/>
      <c r="QFH569" s="154"/>
      <c r="QFI569" s="154"/>
      <c r="QFJ569" s="154"/>
      <c r="QFK569" s="154"/>
      <c r="QFL569" s="154"/>
      <c r="QFM569" s="154"/>
      <c r="QFN569" s="154"/>
      <c r="QFO569" s="154"/>
      <c r="QFP569" s="154"/>
      <c r="QFQ569" s="154"/>
      <c r="QFR569" s="154"/>
      <c r="QFS569" s="154"/>
      <c r="QFT569" s="154"/>
      <c r="QFU569" s="154"/>
      <c r="QFV569" s="154"/>
      <c r="QFW569" s="154"/>
      <c r="QFX569" s="154"/>
      <c r="QFY569" s="154"/>
      <c r="QFZ569" s="154"/>
      <c r="QGA569" s="154"/>
      <c r="QGB569" s="154"/>
      <c r="QGC569" s="154"/>
      <c r="QGD569" s="154"/>
      <c r="QGE569" s="154"/>
      <c r="QGF569" s="154"/>
      <c r="QGG569" s="154"/>
      <c r="QGH569" s="154"/>
      <c r="QGI569" s="154"/>
      <c r="QGJ569" s="154"/>
      <c r="QGK569" s="154"/>
      <c r="QGL569" s="154"/>
      <c r="QGM569" s="154"/>
      <c r="QGN569" s="154"/>
      <c r="QGO569" s="154"/>
      <c r="QGP569" s="154"/>
      <c r="QGQ569" s="154"/>
      <c r="QGR569" s="154"/>
      <c r="QGS569" s="154"/>
      <c r="QGT569" s="154"/>
      <c r="QGU569" s="154"/>
      <c r="QGV569" s="154"/>
      <c r="QGW569" s="154"/>
      <c r="QGX569" s="154"/>
      <c r="QGY569" s="154"/>
      <c r="QGZ569" s="154"/>
      <c r="QHA569" s="154"/>
      <c r="QHB569" s="154"/>
      <c r="QHC569" s="154"/>
      <c r="QHD569" s="154"/>
      <c r="QHE569" s="154"/>
      <c r="QHF569" s="154"/>
      <c r="QHG569" s="154"/>
      <c r="QHH569" s="154"/>
      <c r="QHI569" s="154"/>
      <c r="QHJ569" s="154"/>
      <c r="QHK569" s="154"/>
      <c r="QHL569" s="154"/>
      <c r="QHM569" s="154"/>
      <c r="QHN569" s="154"/>
      <c r="QHO569" s="154"/>
      <c r="QHP569" s="154"/>
      <c r="QHQ569" s="154"/>
      <c r="QHR569" s="154"/>
      <c r="QHS569" s="154"/>
      <c r="QHT569" s="154"/>
      <c r="QHU569" s="154"/>
      <c r="QHV569" s="154"/>
      <c r="QHW569" s="154"/>
      <c r="QHX569" s="154"/>
      <c r="QHY569" s="154"/>
      <c r="QHZ569" s="154"/>
      <c r="QIA569" s="154"/>
      <c r="QIB569" s="154"/>
      <c r="QIC569" s="154"/>
      <c r="QID569" s="154"/>
      <c r="QIE569" s="154"/>
      <c r="QIF569" s="154"/>
      <c r="QIG569" s="154"/>
      <c r="QIH569" s="154"/>
      <c r="QII569" s="154"/>
      <c r="QIJ569" s="154"/>
      <c r="QIK569" s="154"/>
      <c r="QIL569" s="154"/>
      <c r="QIM569" s="154"/>
      <c r="QIN569" s="154"/>
      <c r="QIO569" s="154"/>
      <c r="QIP569" s="154"/>
      <c r="QIQ569" s="154"/>
      <c r="QIR569" s="154"/>
      <c r="QIS569" s="154"/>
      <c r="QIT569" s="154"/>
      <c r="QIU569" s="154"/>
      <c r="QIV569" s="154"/>
      <c r="QIW569" s="154"/>
      <c r="QIX569" s="154"/>
      <c r="QIY569" s="154"/>
      <c r="QIZ569" s="154"/>
      <c r="QJA569" s="154"/>
      <c r="QJB569" s="154"/>
      <c r="QJC569" s="154"/>
      <c r="QJD569" s="154"/>
      <c r="QJE569" s="154"/>
      <c r="QJF569" s="154"/>
      <c r="QJG569" s="154"/>
      <c r="QJH569" s="154"/>
      <c r="QJI569" s="154"/>
      <c r="QJJ569" s="154"/>
      <c r="QJK569" s="154"/>
      <c r="QJL569" s="154"/>
      <c r="QJM569" s="154"/>
      <c r="QJN569" s="154"/>
      <c r="QJO569" s="154"/>
      <c r="QJP569" s="154"/>
      <c r="QJQ569" s="154"/>
      <c r="QJR569" s="154"/>
      <c r="QJS569" s="154"/>
      <c r="QJT569" s="154"/>
      <c r="QJU569" s="154"/>
      <c r="QJV569" s="154"/>
      <c r="QJW569" s="154"/>
      <c r="QJX569" s="154"/>
      <c r="QJY569" s="154"/>
      <c r="QJZ569" s="154"/>
      <c r="QKA569" s="154"/>
      <c r="QKB569" s="154"/>
      <c r="QKC569" s="154"/>
      <c r="QKD569" s="154"/>
      <c r="QKE569" s="154"/>
      <c r="QKF569" s="154"/>
      <c r="QKG569" s="154"/>
      <c r="QKH569" s="154"/>
      <c r="QKI569" s="154"/>
      <c r="QKJ569" s="154"/>
      <c r="QKK569" s="154"/>
      <c r="QKL569" s="154"/>
      <c r="QKM569" s="154"/>
      <c r="QKN569" s="154"/>
      <c r="QKO569" s="154"/>
      <c r="QKP569" s="154"/>
      <c r="QKQ569" s="154"/>
      <c r="QKR569" s="154"/>
      <c r="QKS569" s="154"/>
      <c r="QKT569" s="154"/>
      <c r="QKU569" s="154"/>
      <c r="QKV569" s="154"/>
      <c r="QKW569" s="154"/>
      <c r="QKX569" s="154"/>
      <c r="QKY569" s="154"/>
      <c r="QKZ569" s="154"/>
      <c r="QLA569" s="154"/>
      <c r="QLB569" s="154"/>
      <c r="QLC569" s="154"/>
      <c r="QLD569" s="154"/>
      <c r="QLE569" s="154"/>
      <c r="QLF569" s="154"/>
      <c r="QLG569" s="154"/>
      <c r="QLH569" s="154"/>
      <c r="QLI569" s="154"/>
      <c r="QLJ569" s="154"/>
      <c r="QLK569" s="154"/>
      <c r="QLL569" s="154"/>
      <c r="QLM569" s="154"/>
      <c r="QLN569" s="154"/>
      <c r="QLO569" s="154"/>
      <c r="QLP569" s="154"/>
      <c r="QLQ569" s="154"/>
      <c r="QLR569" s="154"/>
      <c r="QLS569" s="154"/>
      <c r="QLT569" s="154"/>
      <c r="QLU569" s="154"/>
      <c r="QLV569" s="154"/>
      <c r="QLW569" s="154"/>
      <c r="QLX569" s="154"/>
      <c r="QLY569" s="154"/>
      <c r="QLZ569" s="154"/>
      <c r="QMA569" s="154"/>
      <c r="QMB569" s="154"/>
      <c r="QMC569" s="154"/>
      <c r="QMD569" s="154"/>
      <c r="QME569" s="154"/>
      <c r="QMF569" s="154"/>
      <c r="QMG569" s="154"/>
      <c r="QMH569" s="154"/>
      <c r="QMI569" s="154"/>
      <c r="QMJ569" s="154"/>
      <c r="QMK569" s="154"/>
      <c r="QML569" s="154"/>
      <c r="QMM569" s="154"/>
      <c r="QMN569" s="154"/>
      <c r="QMO569" s="154"/>
      <c r="QMP569" s="154"/>
      <c r="QMQ569" s="154"/>
      <c r="QMR569" s="154"/>
      <c r="QMS569" s="154"/>
      <c r="QMT569" s="154"/>
      <c r="QMU569" s="154"/>
      <c r="QMV569" s="154"/>
      <c r="QMW569" s="154"/>
      <c r="QMX569" s="154"/>
      <c r="QMY569" s="154"/>
      <c r="QMZ569" s="154"/>
      <c r="QNA569" s="154"/>
      <c r="QNB569" s="154"/>
      <c r="QNC569" s="154"/>
      <c r="QND569" s="154"/>
      <c r="QNE569" s="154"/>
      <c r="QNF569" s="154"/>
      <c r="QNG569" s="154"/>
      <c r="QNH569" s="154"/>
      <c r="QNI569" s="154"/>
      <c r="QNJ569" s="154"/>
      <c r="QNK569" s="154"/>
      <c r="QNL569" s="154"/>
      <c r="QNM569" s="154"/>
      <c r="QNN569" s="154"/>
      <c r="QNO569" s="154"/>
      <c r="QNP569" s="154"/>
      <c r="QNQ569" s="154"/>
      <c r="QNR569" s="154"/>
      <c r="QNS569" s="154"/>
      <c r="QNT569" s="154"/>
      <c r="QNU569" s="154"/>
      <c r="QNV569" s="154"/>
      <c r="QNW569" s="154"/>
      <c r="QNX569" s="154"/>
      <c r="QNY569" s="154"/>
      <c r="QNZ569" s="154"/>
      <c r="QOA569" s="154"/>
      <c r="QOB569" s="154"/>
      <c r="QOC569" s="154"/>
      <c r="QOD569" s="154"/>
      <c r="QOE569" s="154"/>
      <c r="QOF569" s="154"/>
      <c r="QOG569" s="154"/>
      <c r="QOH569" s="154"/>
      <c r="QOI569" s="154"/>
      <c r="QOJ569" s="154"/>
      <c r="QOK569" s="154"/>
      <c r="QOL569" s="154"/>
      <c r="QOM569" s="154"/>
      <c r="QON569" s="154"/>
      <c r="QOO569" s="154"/>
      <c r="QOP569" s="154"/>
      <c r="QOQ569" s="154"/>
      <c r="QOR569" s="154"/>
      <c r="QOS569" s="154"/>
      <c r="QOT569" s="154"/>
      <c r="QOU569" s="154"/>
      <c r="QOV569" s="154"/>
      <c r="QOW569" s="154"/>
      <c r="QOX569" s="154"/>
      <c r="QOY569" s="154"/>
      <c r="QOZ569" s="154"/>
      <c r="QPA569" s="154"/>
      <c r="QPB569" s="154"/>
      <c r="QPC569" s="154"/>
      <c r="QPD569" s="154"/>
      <c r="QPE569" s="154"/>
      <c r="QPF569" s="154"/>
      <c r="QPG569" s="154"/>
      <c r="QPH569" s="154"/>
      <c r="QPI569" s="154"/>
      <c r="QPJ569" s="154"/>
      <c r="QPK569" s="154"/>
      <c r="QPL569" s="154"/>
      <c r="QPM569" s="154"/>
      <c r="QPN569" s="154"/>
      <c r="QPO569" s="154"/>
      <c r="QPP569" s="154"/>
      <c r="QPQ569" s="154"/>
      <c r="QPR569" s="154"/>
      <c r="QPS569" s="154"/>
      <c r="QPT569" s="154"/>
      <c r="QPU569" s="154"/>
      <c r="QPV569" s="154"/>
      <c r="QPW569" s="154"/>
      <c r="QPX569" s="154"/>
      <c r="QPY569" s="154"/>
      <c r="QPZ569" s="154"/>
      <c r="QQA569" s="154"/>
      <c r="QQB569" s="154"/>
      <c r="QQC569" s="154"/>
      <c r="QQD569" s="154"/>
      <c r="QQE569" s="154"/>
      <c r="QQF569" s="154"/>
      <c r="QQG569" s="154"/>
      <c r="QQH569" s="154"/>
      <c r="QQI569" s="154"/>
      <c r="QQJ569" s="154"/>
      <c r="QQK569" s="154"/>
      <c r="QQL569" s="154"/>
      <c r="QQM569" s="154"/>
      <c r="QQN569" s="154"/>
      <c r="QQO569" s="154"/>
      <c r="QQP569" s="154"/>
      <c r="QQQ569" s="154"/>
      <c r="QQR569" s="154"/>
      <c r="QQS569" s="154"/>
      <c r="QQT569" s="154"/>
      <c r="QQU569" s="154"/>
      <c r="QQV569" s="154"/>
      <c r="QQW569" s="154"/>
      <c r="QQX569" s="154"/>
      <c r="QQY569" s="154"/>
      <c r="QQZ569" s="154"/>
      <c r="QRA569" s="154"/>
      <c r="QRB569" s="154"/>
      <c r="QRC569" s="154"/>
      <c r="QRD569" s="154"/>
      <c r="QRE569" s="154"/>
      <c r="QRF569" s="154"/>
      <c r="QRG569" s="154"/>
      <c r="QRH569" s="154"/>
      <c r="QRI569" s="154"/>
      <c r="QRJ569" s="154"/>
      <c r="QRK569" s="154"/>
      <c r="QRL569" s="154"/>
      <c r="QRM569" s="154"/>
      <c r="QRN569" s="154"/>
      <c r="QRO569" s="154"/>
      <c r="QRP569" s="154"/>
      <c r="QRQ569" s="154"/>
      <c r="QRR569" s="154"/>
      <c r="QRS569" s="154"/>
      <c r="QRT569" s="154"/>
      <c r="QRU569" s="154"/>
      <c r="QRV569" s="154"/>
      <c r="QRW569" s="154"/>
      <c r="QRX569" s="154"/>
      <c r="QRY569" s="154"/>
      <c r="QRZ569" s="154"/>
      <c r="QSA569" s="154"/>
      <c r="QSB569" s="154"/>
      <c r="QSC569" s="154"/>
      <c r="QSD569" s="154"/>
      <c r="QSE569" s="154"/>
      <c r="QSF569" s="154"/>
      <c r="QSG569" s="154"/>
      <c r="QSH569" s="154"/>
      <c r="QSI569" s="154"/>
      <c r="QSJ569" s="154"/>
      <c r="QSK569" s="154"/>
      <c r="QSL569" s="154"/>
      <c r="QSM569" s="154"/>
      <c r="QSN569" s="154"/>
      <c r="QSO569" s="154"/>
      <c r="QSP569" s="154"/>
      <c r="QSQ569" s="154"/>
      <c r="QSR569" s="154"/>
      <c r="QSS569" s="154"/>
      <c r="QST569" s="154"/>
      <c r="QSU569" s="154"/>
      <c r="QSV569" s="154"/>
      <c r="QSW569" s="154"/>
      <c r="QSX569" s="154"/>
      <c r="QSY569" s="154"/>
      <c r="QSZ569" s="154"/>
      <c r="QTA569" s="154"/>
      <c r="QTB569" s="154"/>
      <c r="QTC569" s="154"/>
      <c r="QTD569" s="154"/>
      <c r="QTE569" s="154"/>
      <c r="QTF569" s="154"/>
      <c r="QTG569" s="154"/>
      <c r="QTH569" s="154"/>
      <c r="QTI569" s="154"/>
      <c r="QTJ569" s="154"/>
      <c r="QTK569" s="154"/>
      <c r="QTL569" s="154"/>
      <c r="QTM569" s="154"/>
      <c r="QTN569" s="154"/>
      <c r="QTO569" s="154"/>
      <c r="QTP569" s="154"/>
      <c r="QTQ569" s="154"/>
      <c r="QTR569" s="154"/>
      <c r="QTS569" s="154"/>
      <c r="QTT569" s="154"/>
      <c r="QTU569" s="154"/>
      <c r="QTV569" s="154"/>
      <c r="QTW569" s="154"/>
      <c r="QTX569" s="154"/>
      <c r="QTY569" s="154"/>
      <c r="QTZ569" s="154"/>
      <c r="QUA569" s="154"/>
      <c r="QUB569" s="154"/>
      <c r="QUC569" s="154"/>
      <c r="QUD569" s="154"/>
      <c r="QUE569" s="154"/>
      <c r="QUF569" s="154"/>
      <c r="QUG569" s="154"/>
      <c r="QUH569" s="154"/>
      <c r="QUI569" s="154"/>
      <c r="QUJ569" s="154"/>
      <c r="QUK569" s="154"/>
      <c r="QUL569" s="154"/>
      <c r="QUM569" s="154"/>
      <c r="QUN569" s="154"/>
      <c r="QUO569" s="154"/>
      <c r="QUP569" s="154"/>
      <c r="QUQ569" s="154"/>
      <c r="QUR569" s="154"/>
      <c r="QUS569" s="154"/>
      <c r="QUT569" s="154"/>
      <c r="QUU569" s="154"/>
      <c r="QUV569" s="154"/>
      <c r="QUW569" s="154"/>
      <c r="QUX569" s="154"/>
      <c r="QUY569" s="154"/>
      <c r="QUZ569" s="154"/>
      <c r="QVA569" s="154"/>
      <c r="QVB569" s="154"/>
      <c r="QVC569" s="154"/>
      <c r="QVD569" s="154"/>
      <c r="QVE569" s="154"/>
      <c r="QVF569" s="154"/>
      <c r="QVG569" s="154"/>
      <c r="QVH569" s="154"/>
      <c r="QVI569" s="154"/>
      <c r="QVJ569" s="154"/>
      <c r="QVK569" s="154"/>
      <c r="QVL569" s="154"/>
      <c r="QVM569" s="154"/>
      <c r="QVN569" s="154"/>
      <c r="QVO569" s="154"/>
      <c r="QVP569" s="154"/>
      <c r="QVQ569" s="154"/>
      <c r="QVR569" s="154"/>
      <c r="QVS569" s="154"/>
      <c r="QVT569" s="154"/>
      <c r="QVU569" s="154"/>
      <c r="QVV569" s="154"/>
      <c r="QVW569" s="154"/>
      <c r="QVX569" s="154"/>
      <c r="QVY569" s="154"/>
      <c r="QVZ569" s="154"/>
      <c r="QWA569" s="154"/>
      <c r="QWB569" s="154"/>
      <c r="QWC569" s="154"/>
      <c r="QWD569" s="154"/>
      <c r="QWE569" s="154"/>
      <c r="QWF569" s="154"/>
      <c r="QWG569" s="154"/>
      <c r="QWH569" s="154"/>
      <c r="QWI569" s="154"/>
      <c r="QWJ569" s="154"/>
      <c r="QWK569" s="154"/>
      <c r="QWL569" s="154"/>
      <c r="QWM569" s="154"/>
      <c r="QWN569" s="154"/>
      <c r="QWO569" s="154"/>
      <c r="QWP569" s="154"/>
      <c r="QWQ569" s="154"/>
      <c r="QWR569" s="154"/>
      <c r="QWS569" s="154"/>
      <c r="QWT569" s="154"/>
      <c r="QWU569" s="154"/>
      <c r="QWV569" s="154"/>
      <c r="QWW569" s="154"/>
      <c r="QWX569" s="154"/>
      <c r="QWY569" s="154"/>
      <c r="QWZ569" s="154"/>
      <c r="QXA569" s="154"/>
      <c r="QXB569" s="154"/>
      <c r="QXC569" s="154"/>
      <c r="QXD569" s="154"/>
      <c r="QXE569" s="154"/>
      <c r="QXF569" s="154"/>
      <c r="QXG569" s="154"/>
      <c r="QXH569" s="154"/>
      <c r="QXI569" s="154"/>
      <c r="QXJ569" s="154"/>
      <c r="QXK569" s="154"/>
      <c r="QXL569" s="154"/>
      <c r="QXM569" s="154"/>
      <c r="QXN569" s="154"/>
      <c r="QXO569" s="154"/>
      <c r="QXP569" s="154"/>
      <c r="QXQ569" s="154"/>
      <c r="QXR569" s="154"/>
      <c r="QXS569" s="154"/>
      <c r="QXT569" s="154"/>
      <c r="QXU569" s="154"/>
      <c r="QXV569" s="154"/>
      <c r="QXW569" s="154"/>
      <c r="QXX569" s="154"/>
      <c r="QXY569" s="154"/>
      <c r="QXZ569" s="154"/>
      <c r="QYA569" s="154"/>
      <c r="QYB569" s="154"/>
      <c r="QYC569" s="154"/>
      <c r="QYD569" s="154"/>
      <c r="QYE569" s="154"/>
      <c r="QYF569" s="154"/>
      <c r="QYG569" s="154"/>
      <c r="QYH569" s="154"/>
      <c r="QYI569" s="154"/>
      <c r="QYJ569" s="154"/>
      <c r="QYK569" s="154"/>
      <c r="QYL569" s="154"/>
      <c r="QYM569" s="154"/>
      <c r="QYN569" s="154"/>
      <c r="QYO569" s="154"/>
      <c r="QYP569" s="154"/>
      <c r="QYQ569" s="154"/>
      <c r="QYR569" s="154"/>
      <c r="QYS569" s="154"/>
      <c r="QYT569" s="154"/>
      <c r="QYU569" s="154"/>
      <c r="QYV569" s="154"/>
      <c r="QYW569" s="154"/>
      <c r="QYX569" s="154"/>
      <c r="QYY569" s="154"/>
      <c r="QYZ569" s="154"/>
      <c r="QZA569" s="154"/>
      <c r="QZB569" s="154"/>
      <c r="QZC569" s="154"/>
      <c r="QZD569" s="154"/>
      <c r="QZE569" s="154"/>
      <c r="QZF569" s="154"/>
      <c r="QZG569" s="154"/>
      <c r="QZH569" s="154"/>
      <c r="QZI569" s="154"/>
      <c r="QZJ569" s="154"/>
      <c r="QZK569" s="154"/>
      <c r="QZL569" s="154"/>
      <c r="QZM569" s="154"/>
      <c r="QZN569" s="154"/>
      <c r="QZO569" s="154"/>
      <c r="QZP569" s="154"/>
      <c r="QZQ569" s="154"/>
      <c r="QZR569" s="154"/>
      <c r="QZS569" s="154"/>
      <c r="QZT569" s="154"/>
      <c r="QZU569" s="154"/>
      <c r="QZV569" s="154"/>
      <c r="QZW569" s="154"/>
      <c r="QZX569" s="154"/>
      <c r="QZY569" s="154"/>
      <c r="QZZ569" s="154"/>
      <c r="RAA569" s="154"/>
      <c r="RAB569" s="154"/>
      <c r="RAC569" s="154"/>
      <c r="RAD569" s="154"/>
      <c r="RAE569" s="154"/>
      <c r="RAF569" s="154"/>
      <c r="RAG569" s="154"/>
      <c r="RAH569" s="154"/>
      <c r="RAI569" s="154"/>
      <c r="RAJ569" s="154"/>
      <c r="RAK569" s="154"/>
      <c r="RAL569" s="154"/>
      <c r="RAM569" s="154"/>
      <c r="RAN569" s="154"/>
      <c r="RAO569" s="154"/>
      <c r="RAP569" s="154"/>
      <c r="RAQ569" s="154"/>
      <c r="RAR569" s="154"/>
      <c r="RAS569" s="154"/>
      <c r="RAT569" s="154"/>
      <c r="RAU569" s="154"/>
      <c r="RAV569" s="154"/>
      <c r="RAW569" s="154"/>
      <c r="RAX569" s="154"/>
      <c r="RAY569" s="154"/>
      <c r="RAZ569" s="154"/>
      <c r="RBA569" s="154"/>
      <c r="RBB569" s="154"/>
      <c r="RBC569" s="154"/>
      <c r="RBD569" s="154"/>
      <c r="RBE569" s="154"/>
      <c r="RBF569" s="154"/>
      <c r="RBG569" s="154"/>
      <c r="RBH569" s="154"/>
      <c r="RBI569" s="154"/>
      <c r="RBJ569" s="154"/>
      <c r="RBK569" s="154"/>
      <c r="RBL569" s="154"/>
      <c r="RBM569" s="154"/>
      <c r="RBN569" s="154"/>
      <c r="RBO569" s="154"/>
      <c r="RBP569" s="154"/>
      <c r="RBQ569" s="154"/>
      <c r="RBR569" s="154"/>
      <c r="RBS569" s="154"/>
      <c r="RBT569" s="154"/>
      <c r="RBU569" s="154"/>
      <c r="RBV569" s="154"/>
      <c r="RBW569" s="154"/>
      <c r="RBX569" s="154"/>
      <c r="RBY569" s="154"/>
      <c r="RBZ569" s="154"/>
      <c r="RCA569" s="154"/>
      <c r="RCB569" s="154"/>
      <c r="RCC569" s="154"/>
      <c r="RCD569" s="154"/>
      <c r="RCE569" s="154"/>
      <c r="RCF569" s="154"/>
      <c r="RCG569" s="154"/>
      <c r="RCH569" s="154"/>
      <c r="RCI569" s="154"/>
      <c r="RCJ569" s="154"/>
      <c r="RCK569" s="154"/>
      <c r="RCL569" s="154"/>
      <c r="RCM569" s="154"/>
      <c r="RCN569" s="154"/>
      <c r="RCO569" s="154"/>
      <c r="RCP569" s="154"/>
      <c r="RCQ569" s="154"/>
      <c r="RCR569" s="154"/>
      <c r="RCS569" s="154"/>
      <c r="RCT569" s="154"/>
      <c r="RCU569" s="154"/>
      <c r="RCV569" s="154"/>
      <c r="RCW569" s="154"/>
      <c r="RCX569" s="154"/>
      <c r="RCY569" s="154"/>
      <c r="RCZ569" s="154"/>
      <c r="RDA569" s="154"/>
      <c r="RDB569" s="154"/>
      <c r="RDC569" s="154"/>
      <c r="RDD569" s="154"/>
      <c r="RDE569" s="154"/>
      <c r="RDF569" s="154"/>
      <c r="RDG569" s="154"/>
      <c r="RDH569" s="154"/>
      <c r="RDI569" s="154"/>
      <c r="RDJ569" s="154"/>
      <c r="RDK569" s="154"/>
      <c r="RDL569" s="154"/>
      <c r="RDM569" s="154"/>
      <c r="RDN569" s="154"/>
      <c r="RDO569" s="154"/>
      <c r="RDP569" s="154"/>
      <c r="RDQ569" s="154"/>
      <c r="RDR569" s="154"/>
      <c r="RDS569" s="154"/>
      <c r="RDT569" s="154"/>
      <c r="RDU569" s="154"/>
      <c r="RDV569" s="154"/>
      <c r="RDW569" s="154"/>
      <c r="RDX569" s="154"/>
      <c r="RDY569" s="154"/>
      <c r="RDZ569" s="154"/>
      <c r="REA569" s="154"/>
      <c r="REB569" s="154"/>
      <c r="REC569" s="154"/>
      <c r="RED569" s="154"/>
      <c r="REE569" s="154"/>
      <c r="REF569" s="154"/>
      <c r="REG569" s="154"/>
      <c r="REH569" s="154"/>
      <c r="REI569" s="154"/>
      <c r="REJ569" s="154"/>
      <c r="REK569" s="154"/>
      <c r="REL569" s="154"/>
      <c r="REM569" s="154"/>
      <c r="REN569" s="154"/>
      <c r="REO569" s="154"/>
      <c r="REP569" s="154"/>
      <c r="REQ569" s="154"/>
      <c r="RER569" s="154"/>
      <c r="RES569" s="154"/>
      <c r="RET569" s="154"/>
      <c r="REU569" s="154"/>
      <c r="REV569" s="154"/>
      <c r="REW569" s="154"/>
      <c r="REX569" s="154"/>
      <c r="REY569" s="154"/>
      <c r="REZ569" s="154"/>
      <c r="RFA569" s="154"/>
      <c r="RFB569" s="154"/>
      <c r="RFC569" s="154"/>
      <c r="RFD569" s="154"/>
      <c r="RFE569" s="154"/>
      <c r="RFF569" s="154"/>
      <c r="RFG569" s="154"/>
      <c r="RFH569" s="154"/>
      <c r="RFI569" s="154"/>
      <c r="RFJ569" s="154"/>
      <c r="RFK569" s="154"/>
      <c r="RFL569" s="154"/>
      <c r="RFM569" s="154"/>
      <c r="RFN569" s="154"/>
      <c r="RFO569" s="154"/>
      <c r="RFP569" s="154"/>
      <c r="RFQ569" s="154"/>
      <c r="RFR569" s="154"/>
      <c r="RFS569" s="154"/>
      <c r="RFT569" s="154"/>
      <c r="RFU569" s="154"/>
      <c r="RFV569" s="154"/>
      <c r="RFW569" s="154"/>
      <c r="RFX569" s="154"/>
      <c r="RFY569" s="154"/>
      <c r="RFZ569" s="154"/>
      <c r="RGA569" s="154"/>
      <c r="RGB569" s="154"/>
      <c r="RGC569" s="154"/>
      <c r="RGD569" s="154"/>
      <c r="RGE569" s="154"/>
      <c r="RGF569" s="154"/>
      <c r="RGG569" s="154"/>
      <c r="RGH569" s="154"/>
      <c r="RGI569" s="154"/>
      <c r="RGJ569" s="154"/>
      <c r="RGK569" s="154"/>
      <c r="RGL569" s="154"/>
      <c r="RGM569" s="154"/>
      <c r="RGN569" s="154"/>
      <c r="RGO569" s="154"/>
      <c r="RGP569" s="154"/>
      <c r="RGQ569" s="154"/>
      <c r="RGR569" s="154"/>
      <c r="RGS569" s="154"/>
      <c r="RGT569" s="154"/>
      <c r="RGU569" s="154"/>
      <c r="RGV569" s="154"/>
      <c r="RGW569" s="154"/>
      <c r="RGX569" s="154"/>
      <c r="RGY569" s="154"/>
      <c r="RGZ569" s="154"/>
      <c r="RHA569" s="154"/>
      <c r="RHB569" s="154"/>
      <c r="RHC569" s="154"/>
      <c r="RHD569" s="154"/>
      <c r="RHE569" s="154"/>
      <c r="RHF569" s="154"/>
      <c r="RHG569" s="154"/>
      <c r="RHH569" s="154"/>
      <c r="RHI569" s="154"/>
      <c r="RHJ569" s="154"/>
      <c r="RHK569" s="154"/>
      <c r="RHL569" s="154"/>
      <c r="RHM569" s="154"/>
      <c r="RHN569" s="154"/>
      <c r="RHO569" s="154"/>
      <c r="RHP569" s="154"/>
      <c r="RHQ569" s="154"/>
      <c r="RHR569" s="154"/>
      <c r="RHS569" s="154"/>
      <c r="RHT569" s="154"/>
      <c r="RHU569" s="154"/>
      <c r="RHV569" s="154"/>
      <c r="RHW569" s="154"/>
      <c r="RHX569" s="154"/>
      <c r="RHY569" s="154"/>
      <c r="RHZ569" s="154"/>
      <c r="RIA569" s="154"/>
      <c r="RIB569" s="154"/>
      <c r="RIC569" s="154"/>
      <c r="RID569" s="154"/>
      <c r="RIE569" s="154"/>
      <c r="RIF569" s="154"/>
      <c r="RIG569" s="154"/>
      <c r="RIH569" s="154"/>
      <c r="RII569" s="154"/>
      <c r="RIJ569" s="154"/>
      <c r="RIK569" s="154"/>
      <c r="RIL569" s="154"/>
      <c r="RIM569" s="154"/>
      <c r="RIN569" s="154"/>
      <c r="RIO569" s="154"/>
      <c r="RIP569" s="154"/>
      <c r="RIQ569" s="154"/>
      <c r="RIR569" s="154"/>
      <c r="RIS569" s="154"/>
      <c r="RIT569" s="154"/>
      <c r="RIU569" s="154"/>
      <c r="RIV569" s="154"/>
      <c r="RIW569" s="154"/>
      <c r="RIX569" s="154"/>
      <c r="RIY569" s="154"/>
      <c r="RIZ569" s="154"/>
      <c r="RJA569" s="154"/>
      <c r="RJB569" s="154"/>
      <c r="RJC569" s="154"/>
      <c r="RJD569" s="154"/>
      <c r="RJE569" s="154"/>
      <c r="RJF569" s="154"/>
      <c r="RJG569" s="154"/>
      <c r="RJH569" s="154"/>
      <c r="RJI569" s="154"/>
      <c r="RJJ569" s="154"/>
      <c r="RJK569" s="154"/>
      <c r="RJL569" s="154"/>
      <c r="RJM569" s="154"/>
      <c r="RJN569" s="154"/>
      <c r="RJO569" s="154"/>
      <c r="RJP569" s="154"/>
      <c r="RJQ569" s="154"/>
      <c r="RJR569" s="154"/>
      <c r="RJS569" s="154"/>
      <c r="RJT569" s="154"/>
      <c r="RJU569" s="154"/>
      <c r="RJV569" s="154"/>
      <c r="RJW569" s="154"/>
      <c r="RJX569" s="154"/>
      <c r="RJY569" s="154"/>
      <c r="RJZ569" s="154"/>
      <c r="RKA569" s="154"/>
      <c r="RKB569" s="154"/>
      <c r="RKC569" s="154"/>
      <c r="RKD569" s="154"/>
      <c r="RKE569" s="154"/>
      <c r="RKF569" s="154"/>
      <c r="RKG569" s="154"/>
      <c r="RKH569" s="154"/>
      <c r="RKI569" s="154"/>
      <c r="RKJ569" s="154"/>
      <c r="RKK569" s="154"/>
      <c r="RKL569" s="154"/>
      <c r="RKM569" s="154"/>
      <c r="RKN569" s="154"/>
      <c r="RKO569" s="154"/>
      <c r="RKP569" s="154"/>
      <c r="RKQ569" s="154"/>
      <c r="RKR569" s="154"/>
      <c r="RKS569" s="154"/>
      <c r="RKT569" s="154"/>
      <c r="RKU569" s="154"/>
      <c r="RKV569" s="154"/>
      <c r="RKW569" s="154"/>
      <c r="RKX569" s="154"/>
      <c r="RKY569" s="154"/>
      <c r="RKZ569" s="154"/>
      <c r="RLA569" s="154"/>
      <c r="RLB569" s="154"/>
      <c r="RLC569" s="154"/>
      <c r="RLD569" s="154"/>
      <c r="RLE569" s="154"/>
      <c r="RLF569" s="154"/>
      <c r="RLG569" s="154"/>
      <c r="RLH569" s="154"/>
      <c r="RLI569" s="154"/>
      <c r="RLJ569" s="154"/>
      <c r="RLK569" s="154"/>
      <c r="RLL569" s="154"/>
      <c r="RLM569" s="154"/>
      <c r="RLN569" s="154"/>
      <c r="RLO569" s="154"/>
      <c r="RLP569" s="154"/>
      <c r="RLQ569" s="154"/>
      <c r="RLR569" s="154"/>
      <c r="RLS569" s="154"/>
      <c r="RLT569" s="154"/>
      <c r="RLU569" s="154"/>
      <c r="RLV569" s="154"/>
      <c r="RLW569" s="154"/>
      <c r="RLX569" s="154"/>
      <c r="RLY569" s="154"/>
      <c r="RLZ569" s="154"/>
      <c r="RMA569" s="154"/>
      <c r="RMB569" s="154"/>
      <c r="RMC569" s="154"/>
      <c r="RMD569" s="154"/>
      <c r="RME569" s="154"/>
      <c r="RMF569" s="154"/>
      <c r="RMG569" s="154"/>
      <c r="RMH569" s="154"/>
      <c r="RMI569" s="154"/>
      <c r="RMJ569" s="154"/>
      <c r="RMK569" s="154"/>
      <c r="RML569" s="154"/>
      <c r="RMM569" s="154"/>
      <c r="RMN569" s="154"/>
      <c r="RMO569" s="154"/>
      <c r="RMP569" s="154"/>
      <c r="RMQ569" s="154"/>
      <c r="RMR569" s="154"/>
      <c r="RMS569" s="154"/>
      <c r="RMT569" s="154"/>
      <c r="RMU569" s="154"/>
      <c r="RMV569" s="154"/>
      <c r="RMW569" s="154"/>
      <c r="RMX569" s="154"/>
      <c r="RMY569" s="154"/>
      <c r="RMZ569" s="154"/>
      <c r="RNA569" s="154"/>
      <c r="RNB569" s="154"/>
      <c r="RNC569" s="154"/>
      <c r="RND569" s="154"/>
      <c r="RNE569" s="154"/>
      <c r="RNF569" s="154"/>
      <c r="RNG569" s="154"/>
      <c r="RNH569" s="154"/>
      <c r="RNI569" s="154"/>
      <c r="RNJ569" s="154"/>
      <c r="RNK569" s="154"/>
      <c r="RNL569" s="154"/>
      <c r="RNM569" s="154"/>
      <c r="RNN569" s="154"/>
      <c r="RNO569" s="154"/>
      <c r="RNP569" s="154"/>
      <c r="RNQ569" s="154"/>
      <c r="RNR569" s="154"/>
      <c r="RNS569" s="154"/>
      <c r="RNT569" s="154"/>
      <c r="RNU569" s="154"/>
      <c r="RNV569" s="154"/>
      <c r="RNW569" s="154"/>
      <c r="RNX569" s="154"/>
      <c r="RNY569" s="154"/>
      <c r="RNZ569" s="154"/>
      <c r="ROA569" s="154"/>
      <c r="ROB569" s="154"/>
      <c r="ROC569" s="154"/>
      <c r="ROD569" s="154"/>
      <c r="ROE569" s="154"/>
      <c r="ROF569" s="154"/>
      <c r="ROG569" s="154"/>
      <c r="ROH569" s="154"/>
      <c r="ROI569" s="154"/>
      <c r="ROJ569" s="154"/>
      <c r="ROK569" s="154"/>
      <c r="ROL569" s="154"/>
      <c r="ROM569" s="154"/>
      <c r="RON569" s="154"/>
      <c r="ROO569" s="154"/>
      <c r="ROP569" s="154"/>
      <c r="ROQ569" s="154"/>
      <c r="ROR569" s="154"/>
      <c r="ROS569" s="154"/>
      <c r="ROT569" s="154"/>
      <c r="ROU569" s="154"/>
      <c r="ROV569" s="154"/>
      <c r="ROW569" s="154"/>
      <c r="ROX569" s="154"/>
      <c r="ROY569" s="154"/>
      <c r="ROZ569" s="154"/>
      <c r="RPA569" s="154"/>
      <c r="RPB569" s="154"/>
      <c r="RPC569" s="154"/>
      <c r="RPD569" s="154"/>
      <c r="RPE569" s="154"/>
      <c r="RPF569" s="154"/>
      <c r="RPG569" s="154"/>
      <c r="RPH569" s="154"/>
      <c r="RPI569" s="154"/>
      <c r="RPJ569" s="154"/>
      <c r="RPK569" s="154"/>
      <c r="RPL569" s="154"/>
      <c r="RPM569" s="154"/>
      <c r="RPN569" s="154"/>
      <c r="RPO569" s="154"/>
      <c r="RPP569" s="154"/>
      <c r="RPQ569" s="154"/>
      <c r="RPR569" s="154"/>
      <c r="RPS569" s="154"/>
      <c r="RPT569" s="154"/>
      <c r="RPU569" s="154"/>
      <c r="RPV569" s="154"/>
      <c r="RPW569" s="154"/>
      <c r="RPX569" s="154"/>
      <c r="RPY569" s="154"/>
      <c r="RPZ569" s="154"/>
      <c r="RQA569" s="154"/>
      <c r="RQB569" s="154"/>
      <c r="RQC569" s="154"/>
      <c r="RQD569" s="154"/>
      <c r="RQE569" s="154"/>
      <c r="RQF569" s="154"/>
      <c r="RQG569" s="154"/>
      <c r="RQH569" s="154"/>
      <c r="RQI569" s="154"/>
      <c r="RQJ569" s="154"/>
      <c r="RQK569" s="154"/>
      <c r="RQL569" s="154"/>
      <c r="RQM569" s="154"/>
      <c r="RQN569" s="154"/>
      <c r="RQO569" s="154"/>
      <c r="RQP569" s="154"/>
      <c r="RQQ569" s="154"/>
      <c r="RQR569" s="154"/>
      <c r="RQS569" s="154"/>
      <c r="RQT569" s="154"/>
      <c r="RQU569" s="154"/>
      <c r="RQV569" s="154"/>
      <c r="RQW569" s="154"/>
      <c r="RQX569" s="154"/>
      <c r="RQY569" s="154"/>
      <c r="RQZ569" s="154"/>
      <c r="RRA569" s="154"/>
      <c r="RRB569" s="154"/>
      <c r="RRC569" s="154"/>
      <c r="RRD569" s="154"/>
      <c r="RRE569" s="154"/>
      <c r="RRF569" s="154"/>
      <c r="RRG569" s="154"/>
      <c r="RRH569" s="154"/>
      <c r="RRI569" s="154"/>
      <c r="RRJ569" s="154"/>
      <c r="RRK569" s="154"/>
      <c r="RRL569" s="154"/>
      <c r="RRM569" s="154"/>
      <c r="RRN569" s="154"/>
      <c r="RRO569" s="154"/>
      <c r="RRP569" s="154"/>
      <c r="RRQ569" s="154"/>
      <c r="RRR569" s="154"/>
      <c r="RRS569" s="154"/>
      <c r="RRT569" s="154"/>
      <c r="RRU569" s="154"/>
      <c r="RRV569" s="154"/>
      <c r="RRW569" s="154"/>
      <c r="RRX569" s="154"/>
      <c r="RRY569" s="154"/>
      <c r="RRZ569" s="154"/>
      <c r="RSA569" s="154"/>
      <c r="RSB569" s="154"/>
      <c r="RSC569" s="154"/>
      <c r="RSD569" s="154"/>
      <c r="RSE569" s="154"/>
      <c r="RSF569" s="154"/>
      <c r="RSG569" s="154"/>
      <c r="RSH569" s="154"/>
      <c r="RSI569" s="154"/>
      <c r="RSJ569" s="154"/>
      <c r="RSK569" s="154"/>
      <c r="RSL569" s="154"/>
      <c r="RSM569" s="154"/>
      <c r="RSN569" s="154"/>
      <c r="RSO569" s="154"/>
      <c r="RSP569" s="154"/>
      <c r="RSQ569" s="154"/>
      <c r="RSR569" s="154"/>
      <c r="RSS569" s="154"/>
      <c r="RST569" s="154"/>
      <c r="RSU569" s="154"/>
      <c r="RSV569" s="154"/>
      <c r="RSW569" s="154"/>
      <c r="RSX569" s="154"/>
      <c r="RSY569" s="154"/>
      <c r="RSZ569" s="154"/>
      <c r="RTA569" s="154"/>
      <c r="RTB569" s="154"/>
      <c r="RTC569" s="154"/>
      <c r="RTD569" s="154"/>
      <c r="RTE569" s="154"/>
      <c r="RTF569" s="154"/>
      <c r="RTG569" s="154"/>
      <c r="RTH569" s="154"/>
      <c r="RTI569" s="154"/>
      <c r="RTJ569" s="154"/>
      <c r="RTK569" s="154"/>
      <c r="RTL569" s="154"/>
      <c r="RTM569" s="154"/>
      <c r="RTN569" s="154"/>
      <c r="RTO569" s="154"/>
      <c r="RTP569" s="154"/>
      <c r="RTQ569" s="154"/>
      <c r="RTR569" s="154"/>
      <c r="RTS569" s="154"/>
      <c r="RTT569" s="154"/>
      <c r="RTU569" s="154"/>
      <c r="RTV569" s="154"/>
      <c r="RTW569" s="154"/>
      <c r="RTX569" s="154"/>
      <c r="RTY569" s="154"/>
      <c r="RTZ569" s="154"/>
      <c r="RUA569" s="154"/>
      <c r="RUB569" s="154"/>
      <c r="RUC569" s="154"/>
      <c r="RUD569" s="154"/>
      <c r="RUE569" s="154"/>
      <c r="RUF569" s="154"/>
      <c r="RUG569" s="154"/>
      <c r="RUH569" s="154"/>
      <c r="RUI569" s="154"/>
      <c r="RUJ569" s="154"/>
      <c r="RUK569" s="154"/>
      <c r="RUL569" s="154"/>
      <c r="RUM569" s="154"/>
      <c r="RUN569" s="154"/>
      <c r="RUO569" s="154"/>
      <c r="RUP569" s="154"/>
      <c r="RUQ569" s="154"/>
      <c r="RUR569" s="154"/>
      <c r="RUS569" s="154"/>
      <c r="RUT569" s="154"/>
      <c r="RUU569" s="154"/>
      <c r="RUV569" s="154"/>
      <c r="RUW569" s="154"/>
      <c r="RUX569" s="154"/>
      <c r="RUY569" s="154"/>
      <c r="RUZ569" s="154"/>
      <c r="RVA569" s="154"/>
      <c r="RVB569" s="154"/>
      <c r="RVC569" s="154"/>
      <c r="RVD569" s="154"/>
      <c r="RVE569" s="154"/>
      <c r="RVF569" s="154"/>
      <c r="RVG569" s="154"/>
      <c r="RVH569" s="154"/>
      <c r="RVI569" s="154"/>
      <c r="RVJ569" s="154"/>
      <c r="RVK569" s="154"/>
      <c r="RVL569" s="154"/>
      <c r="RVM569" s="154"/>
      <c r="RVN569" s="154"/>
      <c r="RVO569" s="154"/>
      <c r="RVP569" s="154"/>
      <c r="RVQ569" s="154"/>
      <c r="RVR569" s="154"/>
      <c r="RVS569" s="154"/>
      <c r="RVT569" s="154"/>
      <c r="RVU569" s="154"/>
      <c r="RVV569" s="154"/>
      <c r="RVW569" s="154"/>
      <c r="RVX569" s="154"/>
      <c r="RVY569" s="154"/>
      <c r="RVZ569" s="154"/>
      <c r="RWA569" s="154"/>
      <c r="RWB569" s="154"/>
      <c r="RWC569" s="154"/>
      <c r="RWD569" s="154"/>
      <c r="RWE569" s="154"/>
      <c r="RWF569" s="154"/>
      <c r="RWG569" s="154"/>
      <c r="RWH569" s="154"/>
      <c r="RWI569" s="154"/>
      <c r="RWJ569" s="154"/>
      <c r="RWK569" s="154"/>
      <c r="RWL569" s="154"/>
      <c r="RWM569" s="154"/>
      <c r="RWN569" s="154"/>
      <c r="RWO569" s="154"/>
      <c r="RWP569" s="154"/>
      <c r="RWQ569" s="154"/>
      <c r="RWR569" s="154"/>
      <c r="RWS569" s="154"/>
      <c r="RWT569" s="154"/>
      <c r="RWU569" s="154"/>
      <c r="RWV569" s="154"/>
      <c r="RWW569" s="154"/>
      <c r="RWX569" s="154"/>
      <c r="RWY569" s="154"/>
      <c r="RWZ569" s="154"/>
      <c r="RXA569" s="154"/>
      <c r="RXB569" s="154"/>
      <c r="RXC569" s="154"/>
      <c r="RXD569" s="154"/>
      <c r="RXE569" s="154"/>
      <c r="RXF569" s="154"/>
      <c r="RXG569" s="154"/>
      <c r="RXH569" s="154"/>
      <c r="RXI569" s="154"/>
      <c r="RXJ569" s="154"/>
      <c r="RXK569" s="154"/>
      <c r="RXL569" s="154"/>
      <c r="RXM569" s="154"/>
      <c r="RXN569" s="154"/>
      <c r="RXO569" s="154"/>
      <c r="RXP569" s="154"/>
      <c r="RXQ569" s="154"/>
      <c r="RXR569" s="154"/>
      <c r="RXS569" s="154"/>
      <c r="RXT569" s="154"/>
      <c r="RXU569" s="154"/>
      <c r="RXV569" s="154"/>
      <c r="RXW569" s="154"/>
      <c r="RXX569" s="154"/>
      <c r="RXY569" s="154"/>
      <c r="RXZ569" s="154"/>
      <c r="RYA569" s="154"/>
      <c r="RYB569" s="154"/>
      <c r="RYC569" s="154"/>
      <c r="RYD569" s="154"/>
      <c r="RYE569" s="154"/>
      <c r="RYF569" s="154"/>
      <c r="RYG569" s="154"/>
      <c r="RYH569" s="154"/>
      <c r="RYI569" s="154"/>
      <c r="RYJ569" s="154"/>
      <c r="RYK569" s="154"/>
      <c r="RYL569" s="154"/>
      <c r="RYM569" s="154"/>
      <c r="RYN569" s="154"/>
      <c r="RYO569" s="154"/>
      <c r="RYP569" s="154"/>
      <c r="RYQ569" s="154"/>
      <c r="RYR569" s="154"/>
      <c r="RYS569" s="154"/>
      <c r="RYT569" s="154"/>
      <c r="RYU569" s="154"/>
      <c r="RYV569" s="154"/>
      <c r="RYW569" s="154"/>
      <c r="RYX569" s="154"/>
      <c r="RYY569" s="154"/>
      <c r="RYZ569" s="154"/>
      <c r="RZA569" s="154"/>
      <c r="RZB569" s="154"/>
      <c r="RZC569" s="154"/>
      <c r="RZD569" s="154"/>
      <c r="RZE569" s="154"/>
      <c r="RZF569" s="154"/>
      <c r="RZG569" s="154"/>
      <c r="RZH569" s="154"/>
      <c r="RZI569" s="154"/>
      <c r="RZJ569" s="154"/>
      <c r="RZK569" s="154"/>
      <c r="RZL569" s="154"/>
      <c r="RZM569" s="154"/>
      <c r="RZN569" s="154"/>
      <c r="RZO569" s="154"/>
      <c r="RZP569" s="154"/>
      <c r="RZQ569" s="154"/>
      <c r="RZR569" s="154"/>
      <c r="RZS569" s="154"/>
      <c r="RZT569" s="154"/>
      <c r="RZU569" s="154"/>
      <c r="RZV569" s="154"/>
      <c r="RZW569" s="154"/>
      <c r="RZX569" s="154"/>
      <c r="RZY569" s="154"/>
      <c r="RZZ569" s="154"/>
      <c r="SAA569" s="154"/>
      <c r="SAB569" s="154"/>
      <c r="SAC569" s="154"/>
      <c r="SAD569" s="154"/>
      <c r="SAE569" s="154"/>
      <c r="SAF569" s="154"/>
      <c r="SAG569" s="154"/>
      <c r="SAH569" s="154"/>
      <c r="SAI569" s="154"/>
      <c r="SAJ569" s="154"/>
      <c r="SAK569" s="154"/>
      <c r="SAL569" s="154"/>
      <c r="SAM569" s="154"/>
      <c r="SAN569" s="154"/>
      <c r="SAO569" s="154"/>
      <c r="SAP569" s="154"/>
      <c r="SAQ569" s="154"/>
      <c r="SAR569" s="154"/>
      <c r="SAS569" s="154"/>
      <c r="SAT569" s="154"/>
      <c r="SAU569" s="154"/>
      <c r="SAV569" s="154"/>
      <c r="SAW569" s="154"/>
      <c r="SAX569" s="154"/>
      <c r="SAY569" s="154"/>
      <c r="SAZ569" s="154"/>
      <c r="SBA569" s="154"/>
      <c r="SBB569" s="154"/>
      <c r="SBC569" s="154"/>
      <c r="SBD569" s="154"/>
      <c r="SBE569" s="154"/>
      <c r="SBF569" s="154"/>
      <c r="SBG569" s="154"/>
      <c r="SBH569" s="154"/>
      <c r="SBI569" s="154"/>
      <c r="SBJ569" s="154"/>
      <c r="SBK569" s="154"/>
      <c r="SBL569" s="154"/>
      <c r="SBM569" s="154"/>
      <c r="SBN569" s="154"/>
      <c r="SBO569" s="154"/>
      <c r="SBP569" s="154"/>
      <c r="SBQ569" s="154"/>
      <c r="SBR569" s="154"/>
      <c r="SBS569" s="154"/>
      <c r="SBT569" s="154"/>
      <c r="SBU569" s="154"/>
      <c r="SBV569" s="154"/>
      <c r="SBW569" s="154"/>
      <c r="SBX569" s="154"/>
      <c r="SBY569" s="154"/>
      <c r="SBZ569" s="154"/>
      <c r="SCA569" s="154"/>
      <c r="SCB569" s="154"/>
      <c r="SCC569" s="154"/>
      <c r="SCD569" s="154"/>
      <c r="SCE569" s="154"/>
      <c r="SCF569" s="154"/>
      <c r="SCG569" s="154"/>
      <c r="SCH569" s="154"/>
      <c r="SCI569" s="154"/>
      <c r="SCJ569" s="154"/>
      <c r="SCK569" s="154"/>
      <c r="SCL569" s="154"/>
      <c r="SCM569" s="154"/>
      <c r="SCN569" s="154"/>
      <c r="SCO569" s="154"/>
      <c r="SCP569" s="154"/>
      <c r="SCQ569" s="154"/>
      <c r="SCR569" s="154"/>
      <c r="SCS569" s="154"/>
      <c r="SCT569" s="154"/>
      <c r="SCU569" s="154"/>
      <c r="SCV569" s="154"/>
      <c r="SCW569" s="154"/>
      <c r="SCX569" s="154"/>
      <c r="SCY569" s="154"/>
      <c r="SCZ569" s="154"/>
      <c r="SDA569" s="154"/>
      <c r="SDB569" s="154"/>
      <c r="SDC569" s="154"/>
      <c r="SDD569" s="154"/>
      <c r="SDE569" s="154"/>
      <c r="SDF569" s="154"/>
      <c r="SDG569" s="154"/>
      <c r="SDH569" s="154"/>
      <c r="SDI569" s="154"/>
      <c r="SDJ569" s="154"/>
      <c r="SDK569" s="154"/>
      <c r="SDL569" s="154"/>
      <c r="SDM569" s="154"/>
      <c r="SDN569" s="154"/>
      <c r="SDO569" s="154"/>
      <c r="SDP569" s="154"/>
      <c r="SDQ569" s="154"/>
      <c r="SDR569" s="154"/>
      <c r="SDS569" s="154"/>
      <c r="SDT569" s="154"/>
      <c r="SDU569" s="154"/>
      <c r="SDV569" s="154"/>
      <c r="SDW569" s="154"/>
      <c r="SDX569" s="154"/>
      <c r="SDY569" s="154"/>
      <c r="SDZ569" s="154"/>
      <c r="SEA569" s="154"/>
      <c r="SEB569" s="154"/>
      <c r="SEC569" s="154"/>
      <c r="SED569" s="154"/>
      <c r="SEE569" s="154"/>
      <c r="SEF569" s="154"/>
      <c r="SEG569" s="154"/>
      <c r="SEH569" s="154"/>
      <c r="SEI569" s="154"/>
      <c r="SEJ569" s="154"/>
      <c r="SEK569" s="154"/>
      <c r="SEL569" s="154"/>
      <c r="SEM569" s="154"/>
      <c r="SEN569" s="154"/>
      <c r="SEO569" s="154"/>
      <c r="SEP569" s="154"/>
      <c r="SEQ569" s="154"/>
      <c r="SER569" s="154"/>
      <c r="SES569" s="154"/>
      <c r="SET569" s="154"/>
      <c r="SEU569" s="154"/>
      <c r="SEV569" s="154"/>
      <c r="SEW569" s="154"/>
      <c r="SEX569" s="154"/>
      <c r="SEY569" s="154"/>
      <c r="SEZ569" s="154"/>
      <c r="SFA569" s="154"/>
      <c r="SFB569" s="154"/>
      <c r="SFC569" s="154"/>
      <c r="SFD569" s="154"/>
      <c r="SFE569" s="154"/>
      <c r="SFF569" s="154"/>
      <c r="SFG569" s="154"/>
      <c r="SFH569" s="154"/>
      <c r="SFI569" s="154"/>
      <c r="SFJ569" s="154"/>
      <c r="SFK569" s="154"/>
      <c r="SFL569" s="154"/>
      <c r="SFM569" s="154"/>
      <c r="SFN569" s="154"/>
      <c r="SFO569" s="154"/>
      <c r="SFP569" s="154"/>
      <c r="SFQ569" s="154"/>
      <c r="SFR569" s="154"/>
      <c r="SFS569" s="154"/>
      <c r="SFT569" s="154"/>
      <c r="SFU569" s="154"/>
      <c r="SFV569" s="154"/>
      <c r="SFW569" s="154"/>
      <c r="SFX569" s="154"/>
      <c r="SFY569" s="154"/>
      <c r="SFZ569" s="154"/>
      <c r="SGA569" s="154"/>
      <c r="SGB569" s="154"/>
      <c r="SGC569" s="154"/>
      <c r="SGD569" s="154"/>
      <c r="SGE569" s="154"/>
      <c r="SGF569" s="154"/>
      <c r="SGG569" s="154"/>
      <c r="SGH569" s="154"/>
      <c r="SGI569" s="154"/>
      <c r="SGJ569" s="154"/>
      <c r="SGK569" s="154"/>
      <c r="SGL569" s="154"/>
      <c r="SGM569" s="154"/>
      <c r="SGN569" s="154"/>
      <c r="SGO569" s="154"/>
      <c r="SGP569" s="154"/>
      <c r="SGQ569" s="154"/>
      <c r="SGR569" s="154"/>
      <c r="SGS569" s="154"/>
      <c r="SGT569" s="154"/>
      <c r="SGU569" s="154"/>
      <c r="SGV569" s="154"/>
      <c r="SGW569" s="154"/>
      <c r="SGX569" s="154"/>
      <c r="SGY569" s="154"/>
      <c r="SGZ569" s="154"/>
      <c r="SHA569" s="154"/>
      <c r="SHB569" s="154"/>
      <c r="SHC569" s="154"/>
      <c r="SHD569" s="154"/>
      <c r="SHE569" s="154"/>
      <c r="SHF569" s="154"/>
      <c r="SHG569" s="154"/>
      <c r="SHH569" s="154"/>
      <c r="SHI569" s="154"/>
      <c r="SHJ569" s="154"/>
      <c r="SHK569" s="154"/>
      <c r="SHL569" s="154"/>
      <c r="SHM569" s="154"/>
      <c r="SHN569" s="154"/>
      <c r="SHO569" s="154"/>
      <c r="SHP569" s="154"/>
      <c r="SHQ569" s="154"/>
      <c r="SHR569" s="154"/>
      <c r="SHS569" s="154"/>
      <c r="SHT569" s="154"/>
      <c r="SHU569" s="154"/>
      <c r="SHV569" s="154"/>
      <c r="SHW569" s="154"/>
      <c r="SHX569" s="154"/>
      <c r="SHY569" s="154"/>
      <c r="SHZ569" s="154"/>
      <c r="SIA569" s="154"/>
      <c r="SIB569" s="154"/>
      <c r="SIC569" s="154"/>
      <c r="SID569" s="154"/>
      <c r="SIE569" s="154"/>
      <c r="SIF569" s="154"/>
      <c r="SIG569" s="154"/>
      <c r="SIH569" s="154"/>
      <c r="SII569" s="154"/>
      <c r="SIJ569" s="154"/>
      <c r="SIK569" s="154"/>
      <c r="SIL569" s="154"/>
      <c r="SIM569" s="154"/>
      <c r="SIN569" s="154"/>
      <c r="SIO569" s="154"/>
      <c r="SIP569" s="154"/>
      <c r="SIQ569" s="154"/>
      <c r="SIR569" s="154"/>
      <c r="SIS569" s="154"/>
      <c r="SIT569" s="154"/>
      <c r="SIU569" s="154"/>
      <c r="SIV569" s="154"/>
      <c r="SIW569" s="154"/>
      <c r="SIX569" s="154"/>
      <c r="SIY569" s="154"/>
      <c r="SIZ569" s="154"/>
      <c r="SJA569" s="154"/>
      <c r="SJB569" s="154"/>
      <c r="SJC569" s="154"/>
      <c r="SJD569" s="154"/>
      <c r="SJE569" s="154"/>
      <c r="SJF569" s="154"/>
      <c r="SJG569" s="154"/>
      <c r="SJH569" s="154"/>
      <c r="SJI569" s="154"/>
      <c r="SJJ569" s="154"/>
      <c r="SJK569" s="154"/>
      <c r="SJL569" s="154"/>
      <c r="SJM569" s="154"/>
      <c r="SJN569" s="154"/>
      <c r="SJO569" s="154"/>
      <c r="SJP569" s="154"/>
      <c r="SJQ569" s="154"/>
      <c r="SJR569" s="154"/>
      <c r="SJS569" s="154"/>
      <c r="SJT569" s="154"/>
      <c r="SJU569" s="154"/>
      <c r="SJV569" s="154"/>
      <c r="SJW569" s="154"/>
      <c r="SJX569" s="154"/>
      <c r="SJY569" s="154"/>
      <c r="SJZ569" s="154"/>
      <c r="SKA569" s="154"/>
      <c r="SKB569" s="154"/>
      <c r="SKC569" s="154"/>
      <c r="SKD569" s="154"/>
      <c r="SKE569" s="154"/>
      <c r="SKF569" s="154"/>
      <c r="SKG569" s="154"/>
      <c r="SKH569" s="154"/>
      <c r="SKI569" s="154"/>
      <c r="SKJ569" s="154"/>
      <c r="SKK569" s="154"/>
      <c r="SKL569" s="154"/>
      <c r="SKM569" s="154"/>
      <c r="SKN569" s="154"/>
      <c r="SKO569" s="154"/>
      <c r="SKP569" s="154"/>
      <c r="SKQ569" s="154"/>
      <c r="SKR569" s="154"/>
      <c r="SKS569" s="154"/>
      <c r="SKT569" s="154"/>
      <c r="SKU569" s="154"/>
      <c r="SKV569" s="154"/>
      <c r="SKW569" s="154"/>
      <c r="SKX569" s="154"/>
      <c r="SKY569" s="154"/>
      <c r="SKZ569" s="154"/>
      <c r="SLA569" s="154"/>
      <c r="SLB569" s="154"/>
      <c r="SLC569" s="154"/>
      <c r="SLD569" s="154"/>
      <c r="SLE569" s="154"/>
      <c r="SLF569" s="154"/>
      <c r="SLG569" s="154"/>
      <c r="SLH569" s="154"/>
      <c r="SLI569" s="154"/>
      <c r="SLJ569" s="154"/>
      <c r="SLK569" s="154"/>
      <c r="SLL569" s="154"/>
      <c r="SLM569" s="154"/>
      <c r="SLN569" s="154"/>
      <c r="SLO569" s="154"/>
      <c r="SLP569" s="154"/>
      <c r="SLQ569" s="154"/>
      <c r="SLR569" s="154"/>
      <c r="SLS569" s="154"/>
      <c r="SLT569" s="154"/>
      <c r="SLU569" s="154"/>
      <c r="SLV569" s="154"/>
      <c r="SLW569" s="154"/>
      <c r="SLX569" s="154"/>
      <c r="SLY569" s="154"/>
      <c r="SLZ569" s="154"/>
      <c r="SMA569" s="154"/>
      <c r="SMB569" s="154"/>
      <c r="SMC569" s="154"/>
      <c r="SMD569" s="154"/>
      <c r="SME569" s="154"/>
      <c r="SMF569" s="154"/>
      <c r="SMG569" s="154"/>
      <c r="SMH569" s="154"/>
      <c r="SMI569" s="154"/>
      <c r="SMJ569" s="154"/>
      <c r="SMK569" s="154"/>
      <c r="SML569" s="154"/>
      <c r="SMM569" s="154"/>
      <c r="SMN569" s="154"/>
      <c r="SMO569" s="154"/>
      <c r="SMP569" s="154"/>
      <c r="SMQ569" s="154"/>
      <c r="SMR569" s="154"/>
      <c r="SMS569" s="154"/>
      <c r="SMT569" s="154"/>
      <c r="SMU569" s="154"/>
      <c r="SMV569" s="154"/>
      <c r="SMW569" s="154"/>
      <c r="SMX569" s="154"/>
      <c r="SMY569" s="154"/>
      <c r="SMZ569" s="154"/>
      <c r="SNA569" s="154"/>
      <c r="SNB569" s="154"/>
      <c r="SNC569" s="154"/>
      <c r="SND569" s="154"/>
      <c r="SNE569" s="154"/>
      <c r="SNF569" s="154"/>
      <c r="SNG569" s="154"/>
      <c r="SNH569" s="154"/>
      <c r="SNI569" s="154"/>
      <c r="SNJ569" s="154"/>
      <c r="SNK569" s="154"/>
      <c r="SNL569" s="154"/>
      <c r="SNM569" s="154"/>
      <c r="SNN569" s="154"/>
      <c r="SNO569" s="154"/>
      <c r="SNP569" s="154"/>
      <c r="SNQ569" s="154"/>
      <c r="SNR569" s="154"/>
      <c r="SNS569" s="154"/>
      <c r="SNT569" s="154"/>
      <c r="SNU569" s="154"/>
      <c r="SNV569" s="154"/>
      <c r="SNW569" s="154"/>
      <c r="SNX569" s="154"/>
      <c r="SNY569" s="154"/>
      <c r="SNZ569" s="154"/>
      <c r="SOA569" s="154"/>
      <c r="SOB569" s="154"/>
      <c r="SOC569" s="154"/>
      <c r="SOD569" s="154"/>
      <c r="SOE569" s="154"/>
      <c r="SOF569" s="154"/>
      <c r="SOG569" s="154"/>
      <c r="SOH569" s="154"/>
      <c r="SOI569" s="154"/>
      <c r="SOJ569" s="154"/>
      <c r="SOK569" s="154"/>
      <c r="SOL569" s="154"/>
      <c r="SOM569" s="154"/>
      <c r="SON569" s="154"/>
      <c r="SOO569" s="154"/>
      <c r="SOP569" s="154"/>
      <c r="SOQ569" s="154"/>
      <c r="SOR569" s="154"/>
      <c r="SOS569" s="154"/>
      <c r="SOT569" s="154"/>
      <c r="SOU569" s="154"/>
      <c r="SOV569" s="154"/>
      <c r="SOW569" s="154"/>
      <c r="SOX569" s="154"/>
      <c r="SOY569" s="154"/>
      <c r="SOZ569" s="154"/>
      <c r="SPA569" s="154"/>
      <c r="SPB569" s="154"/>
      <c r="SPC569" s="154"/>
      <c r="SPD569" s="154"/>
      <c r="SPE569" s="154"/>
      <c r="SPF569" s="154"/>
      <c r="SPG569" s="154"/>
      <c r="SPH569" s="154"/>
      <c r="SPI569" s="154"/>
      <c r="SPJ569" s="154"/>
      <c r="SPK569" s="154"/>
      <c r="SPL569" s="154"/>
      <c r="SPM569" s="154"/>
      <c r="SPN569" s="154"/>
      <c r="SPO569" s="154"/>
      <c r="SPP569" s="154"/>
      <c r="SPQ569" s="154"/>
      <c r="SPR569" s="154"/>
      <c r="SPS569" s="154"/>
      <c r="SPT569" s="154"/>
      <c r="SPU569" s="154"/>
      <c r="SPV569" s="154"/>
      <c r="SPW569" s="154"/>
      <c r="SPX569" s="154"/>
      <c r="SPY569" s="154"/>
      <c r="SPZ569" s="154"/>
      <c r="SQA569" s="154"/>
      <c r="SQB569" s="154"/>
      <c r="SQC569" s="154"/>
      <c r="SQD569" s="154"/>
      <c r="SQE569" s="154"/>
      <c r="SQF569" s="154"/>
      <c r="SQG569" s="154"/>
      <c r="SQH569" s="154"/>
      <c r="SQI569" s="154"/>
      <c r="SQJ569" s="154"/>
      <c r="SQK569" s="154"/>
      <c r="SQL569" s="154"/>
      <c r="SQM569" s="154"/>
      <c r="SQN569" s="154"/>
      <c r="SQO569" s="154"/>
      <c r="SQP569" s="154"/>
      <c r="SQQ569" s="154"/>
      <c r="SQR569" s="154"/>
      <c r="SQS569" s="154"/>
      <c r="SQT569" s="154"/>
      <c r="SQU569" s="154"/>
      <c r="SQV569" s="154"/>
      <c r="SQW569" s="154"/>
      <c r="SQX569" s="154"/>
      <c r="SQY569" s="154"/>
      <c r="SQZ569" s="154"/>
      <c r="SRA569" s="154"/>
      <c r="SRB569" s="154"/>
      <c r="SRC569" s="154"/>
      <c r="SRD569" s="154"/>
      <c r="SRE569" s="154"/>
      <c r="SRF569" s="154"/>
      <c r="SRG569" s="154"/>
      <c r="SRH569" s="154"/>
      <c r="SRI569" s="154"/>
      <c r="SRJ569" s="154"/>
      <c r="SRK569" s="154"/>
      <c r="SRL569" s="154"/>
      <c r="SRM569" s="154"/>
      <c r="SRN569" s="154"/>
      <c r="SRO569" s="154"/>
      <c r="SRP569" s="154"/>
      <c r="SRQ569" s="154"/>
      <c r="SRR569" s="154"/>
      <c r="SRS569" s="154"/>
      <c r="SRT569" s="154"/>
      <c r="SRU569" s="154"/>
      <c r="SRV569" s="154"/>
      <c r="SRW569" s="154"/>
      <c r="SRX569" s="154"/>
      <c r="SRY569" s="154"/>
      <c r="SRZ569" s="154"/>
      <c r="SSA569" s="154"/>
      <c r="SSB569" s="154"/>
      <c r="SSC569" s="154"/>
      <c r="SSD569" s="154"/>
      <c r="SSE569" s="154"/>
      <c r="SSF569" s="154"/>
      <c r="SSG569" s="154"/>
      <c r="SSH569" s="154"/>
      <c r="SSI569" s="154"/>
      <c r="SSJ569" s="154"/>
      <c r="SSK569" s="154"/>
      <c r="SSL569" s="154"/>
      <c r="SSM569" s="154"/>
      <c r="SSN569" s="154"/>
      <c r="SSO569" s="154"/>
      <c r="SSP569" s="154"/>
      <c r="SSQ569" s="154"/>
      <c r="SSR569" s="154"/>
      <c r="SSS569" s="154"/>
      <c r="SST569" s="154"/>
      <c r="SSU569" s="154"/>
      <c r="SSV569" s="154"/>
      <c r="SSW569" s="154"/>
      <c r="SSX569" s="154"/>
      <c r="SSY569" s="154"/>
      <c r="SSZ569" s="154"/>
      <c r="STA569" s="154"/>
      <c r="STB569" s="154"/>
      <c r="STC569" s="154"/>
      <c r="STD569" s="154"/>
      <c r="STE569" s="154"/>
      <c r="STF569" s="154"/>
      <c r="STG569" s="154"/>
      <c r="STH569" s="154"/>
      <c r="STI569" s="154"/>
      <c r="STJ569" s="154"/>
      <c r="STK569" s="154"/>
      <c r="STL569" s="154"/>
      <c r="STM569" s="154"/>
      <c r="STN569" s="154"/>
      <c r="STO569" s="154"/>
      <c r="STP569" s="154"/>
      <c r="STQ569" s="154"/>
      <c r="STR569" s="154"/>
      <c r="STS569" s="154"/>
      <c r="STT569" s="154"/>
      <c r="STU569" s="154"/>
      <c r="STV569" s="154"/>
      <c r="STW569" s="154"/>
      <c r="STX569" s="154"/>
      <c r="STY569" s="154"/>
      <c r="STZ569" s="154"/>
      <c r="SUA569" s="154"/>
      <c r="SUB569" s="154"/>
      <c r="SUC569" s="154"/>
      <c r="SUD569" s="154"/>
      <c r="SUE569" s="154"/>
      <c r="SUF569" s="154"/>
      <c r="SUG569" s="154"/>
      <c r="SUH569" s="154"/>
      <c r="SUI569" s="154"/>
      <c r="SUJ569" s="154"/>
      <c r="SUK569" s="154"/>
      <c r="SUL569" s="154"/>
      <c r="SUM569" s="154"/>
      <c r="SUN569" s="154"/>
      <c r="SUO569" s="154"/>
      <c r="SUP569" s="154"/>
      <c r="SUQ569" s="154"/>
      <c r="SUR569" s="154"/>
      <c r="SUS569" s="154"/>
      <c r="SUT569" s="154"/>
      <c r="SUU569" s="154"/>
      <c r="SUV569" s="154"/>
      <c r="SUW569" s="154"/>
      <c r="SUX569" s="154"/>
      <c r="SUY569" s="154"/>
      <c r="SUZ569" s="154"/>
      <c r="SVA569" s="154"/>
      <c r="SVB569" s="154"/>
      <c r="SVC569" s="154"/>
      <c r="SVD569" s="154"/>
      <c r="SVE569" s="154"/>
      <c r="SVF569" s="154"/>
      <c r="SVG569" s="154"/>
      <c r="SVH569" s="154"/>
      <c r="SVI569" s="154"/>
      <c r="SVJ569" s="154"/>
      <c r="SVK569" s="154"/>
      <c r="SVL569" s="154"/>
      <c r="SVM569" s="154"/>
      <c r="SVN569" s="154"/>
      <c r="SVO569" s="154"/>
      <c r="SVP569" s="154"/>
      <c r="SVQ569" s="154"/>
      <c r="SVR569" s="154"/>
      <c r="SVS569" s="154"/>
      <c r="SVT569" s="154"/>
      <c r="SVU569" s="154"/>
      <c r="SVV569" s="154"/>
      <c r="SVW569" s="154"/>
      <c r="SVX569" s="154"/>
      <c r="SVY569" s="154"/>
      <c r="SVZ569" s="154"/>
      <c r="SWA569" s="154"/>
      <c r="SWB569" s="154"/>
      <c r="SWC569" s="154"/>
      <c r="SWD569" s="154"/>
      <c r="SWE569" s="154"/>
      <c r="SWF569" s="154"/>
      <c r="SWG569" s="154"/>
      <c r="SWH569" s="154"/>
      <c r="SWI569" s="154"/>
      <c r="SWJ569" s="154"/>
      <c r="SWK569" s="154"/>
      <c r="SWL569" s="154"/>
      <c r="SWM569" s="154"/>
      <c r="SWN569" s="154"/>
      <c r="SWO569" s="154"/>
      <c r="SWP569" s="154"/>
      <c r="SWQ569" s="154"/>
      <c r="SWR569" s="154"/>
      <c r="SWS569" s="154"/>
      <c r="SWT569" s="154"/>
      <c r="SWU569" s="154"/>
      <c r="SWV569" s="154"/>
      <c r="SWW569" s="154"/>
      <c r="SWX569" s="154"/>
      <c r="SWY569" s="154"/>
      <c r="SWZ569" s="154"/>
      <c r="SXA569" s="154"/>
      <c r="SXB569" s="154"/>
      <c r="SXC569" s="154"/>
      <c r="SXD569" s="154"/>
      <c r="SXE569" s="154"/>
      <c r="SXF569" s="154"/>
      <c r="SXG569" s="154"/>
      <c r="SXH569" s="154"/>
      <c r="SXI569" s="154"/>
      <c r="SXJ569" s="154"/>
      <c r="SXK569" s="154"/>
      <c r="SXL569" s="154"/>
      <c r="SXM569" s="154"/>
      <c r="SXN569" s="154"/>
      <c r="SXO569" s="154"/>
      <c r="SXP569" s="154"/>
      <c r="SXQ569" s="154"/>
      <c r="SXR569" s="154"/>
      <c r="SXS569" s="154"/>
      <c r="SXT569" s="154"/>
      <c r="SXU569" s="154"/>
      <c r="SXV569" s="154"/>
      <c r="SXW569" s="154"/>
      <c r="SXX569" s="154"/>
      <c r="SXY569" s="154"/>
      <c r="SXZ569" s="154"/>
      <c r="SYA569" s="154"/>
      <c r="SYB569" s="154"/>
      <c r="SYC569" s="154"/>
      <c r="SYD569" s="154"/>
      <c r="SYE569" s="154"/>
      <c r="SYF569" s="154"/>
      <c r="SYG569" s="154"/>
      <c r="SYH569" s="154"/>
      <c r="SYI569" s="154"/>
      <c r="SYJ569" s="154"/>
      <c r="SYK569" s="154"/>
      <c r="SYL569" s="154"/>
      <c r="SYM569" s="154"/>
      <c r="SYN569" s="154"/>
      <c r="SYO569" s="154"/>
      <c r="SYP569" s="154"/>
      <c r="SYQ569" s="154"/>
      <c r="SYR569" s="154"/>
      <c r="SYS569" s="154"/>
      <c r="SYT569" s="154"/>
      <c r="SYU569" s="154"/>
      <c r="SYV569" s="154"/>
      <c r="SYW569" s="154"/>
      <c r="SYX569" s="154"/>
      <c r="SYY569" s="154"/>
      <c r="SYZ569" s="154"/>
      <c r="SZA569" s="154"/>
      <c r="SZB569" s="154"/>
      <c r="SZC569" s="154"/>
      <c r="SZD569" s="154"/>
      <c r="SZE569" s="154"/>
      <c r="SZF569" s="154"/>
      <c r="SZG569" s="154"/>
      <c r="SZH569" s="154"/>
      <c r="SZI569" s="154"/>
      <c r="SZJ569" s="154"/>
      <c r="SZK569" s="154"/>
      <c r="SZL569" s="154"/>
      <c r="SZM569" s="154"/>
      <c r="SZN569" s="154"/>
      <c r="SZO569" s="154"/>
      <c r="SZP569" s="154"/>
      <c r="SZQ569" s="154"/>
      <c r="SZR569" s="154"/>
      <c r="SZS569" s="154"/>
      <c r="SZT569" s="154"/>
      <c r="SZU569" s="154"/>
      <c r="SZV569" s="154"/>
      <c r="SZW569" s="154"/>
      <c r="SZX569" s="154"/>
      <c r="SZY569" s="154"/>
      <c r="SZZ569" s="154"/>
      <c r="TAA569" s="154"/>
      <c r="TAB569" s="154"/>
      <c r="TAC569" s="154"/>
      <c r="TAD569" s="154"/>
      <c r="TAE569" s="154"/>
      <c r="TAF569" s="154"/>
      <c r="TAG569" s="154"/>
      <c r="TAH569" s="154"/>
      <c r="TAI569" s="154"/>
      <c r="TAJ569" s="154"/>
      <c r="TAK569" s="154"/>
      <c r="TAL569" s="154"/>
      <c r="TAM569" s="154"/>
      <c r="TAN569" s="154"/>
      <c r="TAO569" s="154"/>
      <c r="TAP569" s="154"/>
      <c r="TAQ569" s="154"/>
      <c r="TAR569" s="154"/>
      <c r="TAS569" s="154"/>
      <c r="TAT569" s="154"/>
      <c r="TAU569" s="154"/>
      <c r="TAV569" s="154"/>
      <c r="TAW569" s="154"/>
      <c r="TAX569" s="154"/>
      <c r="TAY569" s="154"/>
      <c r="TAZ569" s="154"/>
      <c r="TBA569" s="154"/>
      <c r="TBB569" s="154"/>
      <c r="TBC569" s="154"/>
      <c r="TBD569" s="154"/>
      <c r="TBE569" s="154"/>
      <c r="TBF569" s="154"/>
      <c r="TBG569" s="154"/>
      <c r="TBH569" s="154"/>
      <c r="TBI569" s="154"/>
      <c r="TBJ569" s="154"/>
      <c r="TBK569" s="154"/>
      <c r="TBL569" s="154"/>
      <c r="TBM569" s="154"/>
      <c r="TBN569" s="154"/>
      <c r="TBO569" s="154"/>
      <c r="TBP569" s="154"/>
      <c r="TBQ569" s="154"/>
      <c r="TBR569" s="154"/>
      <c r="TBS569" s="154"/>
      <c r="TBT569" s="154"/>
      <c r="TBU569" s="154"/>
      <c r="TBV569" s="154"/>
      <c r="TBW569" s="154"/>
      <c r="TBX569" s="154"/>
      <c r="TBY569" s="154"/>
      <c r="TBZ569" s="154"/>
      <c r="TCA569" s="154"/>
      <c r="TCB569" s="154"/>
      <c r="TCC569" s="154"/>
      <c r="TCD569" s="154"/>
      <c r="TCE569" s="154"/>
      <c r="TCF569" s="154"/>
      <c r="TCG569" s="154"/>
      <c r="TCH569" s="154"/>
      <c r="TCI569" s="154"/>
      <c r="TCJ569" s="154"/>
      <c r="TCK569" s="154"/>
      <c r="TCL569" s="154"/>
      <c r="TCM569" s="154"/>
      <c r="TCN569" s="154"/>
      <c r="TCO569" s="154"/>
      <c r="TCP569" s="154"/>
      <c r="TCQ569" s="154"/>
      <c r="TCR569" s="154"/>
      <c r="TCS569" s="154"/>
      <c r="TCT569" s="154"/>
      <c r="TCU569" s="154"/>
      <c r="TCV569" s="154"/>
      <c r="TCW569" s="154"/>
      <c r="TCX569" s="154"/>
      <c r="TCY569" s="154"/>
      <c r="TCZ569" s="154"/>
      <c r="TDA569" s="154"/>
      <c r="TDB569" s="154"/>
      <c r="TDC569" s="154"/>
      <c r="TDD569" s="154"/>
      <c r="TDE569" s="154"/>
      <c r="TDF569" s="154"/>
      <c r="TDG569" s="154"/>
      <c r="TDH569" s="154"/>
      <c r="TDI569" s="154"/>
      <c r="TDJ569" s="154"/>
      <c r="TDK569" s="154"/>
      <c r="TDL569" s="154"/>
      <c r="TDM569" s="154"/>
      <c r="TDN569" s="154"/>
      <c r="TDO569" s="154"/>
      <c r="TDP569" s="154"/>
      <c r="TDQ569" s="154"/>
      <c r="TDR569" s="154"/>
      <c r="TDS569" s="154"/>
      <c r="TDT569" s="154"/>
      <c r="TDU569" s="154"/>
      <c r="TDV569" s="154"/>
      <c r="TDW569" s="154"/>
      <c r="TDX569" s="154"/>
      <c r="TDY569" s="154"/>
      <c r="TDZ569" s="154"/>
      <c r="TEA569" s="154"/>
      <c r="TEB569" s="154"/>
      <c r="TEC569" s="154"/>
      <c r="TED569" s="154"/>
      <c r="TEE569" s="154"/>
      <c r="TEF569" s="154"/>
      <c r="TEG569" s="154"/>
      <c r="TEH569" s="154"/>
      <c r="TEI569" s="154"/>
      <c r="TEJ569" s="154"/>
      <c r="TEK569" s="154"/>
      <c r="TEL569" s="154"/>
      <c r="TEM569" s="154"/>
      <c r="TEN569" s="154"/>
      <c r="TEO569" s="154"/>
      <c r="TEP569" s="154"/>
      <c r="TEQ569" s="154"/>
      <c r="TER569" s="154"/>
      <c r="TES569" s="154"/>
      <c r="TET569" s="154"/>
      <c r="TEU569" s="154"/>
      <c r="TEV569" s="154"/>
      <c r="TEW569" s="154"/>
      <c r="TEX569" s="154"/>
      <c r="TEY569" s="154"/>
      <c r="TEZ569" s="154"/>
      <c r="TFA569" s="154"/>
      <c r="TFB569" s="154"/>
      <c r="TFC569" s="154"/>
      <c r="TFD569" s="154"/>
      <c r="TFE569" s="154"/>
      <c r="TFF569" s="154"/>
      <c r="TFG569" s="154"/>
      <c r="TFH569" s="154"/>
      <c r="TFI569" s="154"/>
      <c r="TFJ569" s="154"/>
      <c r="TFK569" s="154"/>
      <c r="TFL569" s="154"/>
      <c r="TFM569" s="154"/>
      <c r="TFN569" s="154"/>
      <c r="TFO569" s="154"/>
      <c r="TFP569" s="154"/>
      <c r="TFQ569" s="154"/>
      <c r="TFR569" s="154"/>
      <c r="TFS569" s="154"/>
      <c r="TFT569" s="154"/>
      <c r="TFU569" s="154"/>
      <c r="TFV569" s="154"/>
      <c r="TFW569" s="154"/>
      <c r="TFX569" s="154"/>
      <c r="TFY569" s="154"/>
      <c r="TFZ569" s="154"/>
      <c r="TGA569" s="154"/>
      <c r="TGB569" s="154"/>
      <c r="TGC569" s="154"/>
      <c r="TGD569" s="154"/>
      <c r="TGE569" s="154"/>
      <c r="TGF569" s="154"/>
      <c r="TGG569" s="154"/>
      <c r="TGH569" s="154"/>
      <c r="TGI569" s="154"/>
      <c r="TGJ569" s="154"/>
      <c r="TGK569" s="154"/>
      <c r="TGL569" s="154"/>
      <c r="TGM569" s="154"/>
      <c r="TGN569" s="154"/>
      <c r="TGO569" s="154"/>
      <c r="TGP569" s="154"/>
      <c r="TGQ569" s="154"/>
      <c r="TGR569" s="154"/>
      <c r="TGS569" s="154"/>
      <c r="TGT569" s="154"/>
      <c r="TGU569" s="154"/>
      <c r="TGV569" s="154"/>
      <c r="TGW569" s="154"/>
      <c r="TGX569" s="154"/>
      <c r="TGY569" s="154"/>
      <c r="TGZ569" s="154"/>
      <c r="THA569" s="154"/>
      <c r="THB569" s="154"/>
      <c r="THC569" s="154"/>
      <c r="THD569" s="154"/>
      <c r="THE569" s="154"/>
      <c r="THF569" s="154"/>
      <c r="THG569" s="154"/>
      <c r="THH569" s="154"/>
      <c r="THI569" s="154"/>
      <c r="THJ569" s="154"/>
      <c r="THK569" s="154"/>
      <c r="THL569" s="154"/>
      <c r="THM569" s="154"/>
      <c r="THN569" s="154"/>
      <c r="THO569" s="154"/>
      <c r="THP569" s="154"/>
      <c r="THQ569" s="154"/>
      <c r="THR569" s="154"/>
      <c r="THS569" s="154"/>
      <c r="THT569" s="154"/>
      <c r="THU569" s="154"/>
      <c r="THV569" s="154"/>
      <c r="THW569" s="154"/>
      <c r="THX569" s="154"/>
      <c r="THY569" s="154"/>
      <c r="THZ569" s="154"/>
      <c r="TIA569" s="154"/>
      <c r="TIB569" s="154"/>
      <c r="TIC569" s="154"/>
      <c r="TID569" s="154"/>
      <c r="TIE569" s="154"/>
      <c r="TIF569" s="154"/>
      <c r="TIG569" s="154"/>
      <c r="TIH569" s="154"/>
      <c r="TII569" s="154"/>
      <c r="TIJ569" s="154"/>
      <c r="TIK569" s="154"/>
      <c r="TIL569" s="154"/>
      <c r="TIM569" s="154"/>
      <c r="TIN569" s="154"/>
      <c r="TIO569" s="154"/>
      <c r="TIP569" s="154"/>
      <c r="TIQ569" s="154"/>
      <c r="TIR569" s="154"/>
      <c r="TIS569" s="154"/>
      <c r="TIT569" s="154"/>
      <c r="TIU569" s="154"/>
      <c r="TIV569" s="154"/>
      <c r="TIW569" s="154"/>
      <c r="TIX569" s="154"/>
      <c r="TIY569" s="154"/>
      <c r="TIZ569" s="154"/>
      <c r="TJA569" s="154"/>
      <c r="TJB569" s="154"/>
      <c r="TJC569" s="154"/>
      <c r="TJD569" s="154"/>
      <c r="TJE569" s="154"/>
      <c r="TJF569" s="154"/>
      <c r="TJG569" s="154"/>
      <c r="TJH569" s="154"/>
      <c r="TJI569" s="154"/>
      <c r="TJJ569" s="154"/>
      <c r="TJK569" s="154"/>
      <c r="TJL569" s="154"/>
      <c r="TJM569" s="154"/>
      <c r="TJN569" s="154"/>
      <c r="TJO569" s="154"/>
      <c r="TJP569" s="154"/>
      <c r="TJQ569" s="154"/>
      <c r="TJR569" s="154"/>
      <c r="TJS569" s="154"/>
      <c r="TJT569" s="154"/>
      <c r="TJU569" s="154"/>
      <c r="TJV569" s="154"/>
      <c r="TJW569" s="154"/>
      <c r="TJX569" s="154"/>
      <c r="TJY569" s="154"/>
      <c r="TJZ569" s="154"/>
      <c r="TKA569" s="154"/>
      <c r="TKB569" s="154"/>
      <c r="TKC569" s="154"/>
      <c r="TKD569" s="154"/>
      <c r="TKE569" s="154"/>
      <c r="TKF569" s="154"/>
      <c r="TKG569" s="154"/>
      <c r="TKH569" s="154"/>
      <c r="TKI569" s="154"/>
      <c r="TKJ569" s="154"/>
      <c r="TKK569" s="154"/>
      <c r="TKL569" s="154"/>
      <c r="TKM569" s="154"/>
      <c r="TKN569" s="154"/>
      <c r="TKO569" s="154"/>
      <c r="TKP569" s="154"/>
      <c r="TKQ569" s="154"/>
      <c r="TKR569" s="154"/>
      <c r="TKS569" s="154"/>
      <c r="TKT569" s="154"/>
      <c r="TKU569" s="154"/>
      <c r="TKV569" s="154"/>
      <c r="TKW569" s="154"/>
      <c r="TKX569" s="154"/>
      <c r="TKY569" s="154"/>
      <c r="TKZ569" s="154"/>
      <c r="TLA569" s="154"/>
      <c r="TLB569" s="154"/>
      <c r="TLC569" s="154"/>
      <c r="TLD569" s="154"/>
      <c r="TLE569" s="154"/>
      <c r="TLF569" s="154"/>
      <c r="TLG569" s="154"/>
      <c r="TLH569" s="154"/>
      <c r="TLI569" s="154"/>
      <c r="TLJ569" s="154"/>
      <c r="TLK569" s="154"/>
      <c r="TLL569" s="154"/>
      <c r="TLM569" s="154"/>
      <c r="TLN569" s="154"/>
      <c r="TLO569" s="154"/>
      <c r="TLP569" s="154"/>
      <c r="TLQ569" s="154"/>
      <c r="TLR569" s="154"/>
      <c r="TLS569" s="154"/>
      <c r="TLT569" s="154"/>
      <c r="TLU569" s="154"/>
      <c r="TLV569" s="154"/>
      <c r="TLW569" s="154"/>
      <c r="TLX569" s="154"/>
      <c r="TLY569" s="154"/>
      <c r="TLZ569" s="154"/>
      <c r="TMA569" s="154"/>
      <c r="TMB569" s="154"/>
      <c r="TMC569" s="154"/>
      <c r="TMD569" s="154"/>
      <c r="TME569" s="154"/>
      <c r="TMF569" s="154"/>
      <c r="TMG569" s="154"/>
      <c r="TMH569" s="154"/>
      <c r="TMI569" s="154"/>
      <c r="TMJ569" s="154"/>
      <c r="TMK569" s="154"/>
      <c r="TML569" s="154"/>
      <c r="TMM569" s="154"/>
      <c r="TMN569" s="154"/>
      <c r="TMO569" s="154"/>
      <c r="TMP569" s="154"/>
      <c r="TMQ569" s="154"/>
      <c r="TMR569" s="154"/>
      <c r="TMS569" s="154"/>
      <c r="TMT569" s="154"/>
      <c r="TMU569" s="154"/>
      <c r="TMV569" s="154"/>
      <c r="TMW569" s="154"/>
      <c r="TMX569" s="154"/>
      <c r="TMY569" s="154"/>
      <c r="TMZ569" s="154"/>
      <c r="TNA569" s="154"/>
      <c r="TNB569" s="154"/>
      <c r="TNC569" s="154"/>
      <c r="TND569" s="154"/>
      <c r="TNE569" s="154"/>
      <c r="TNF569" s="154"/>
      <c r="TNG569" s="154"/>
      <c r="TNH569" s="154"/>
      <c r="TNI569" s="154"/>
      <c r="TNJ569" s="154"/>
      <c r="TNK569" s="154"/>
      <c r="TNL569" s="154"/>
      <c r="TNM569" s="154"/>
      <c r="TNN569" s="154"/>
      <c r="TNO569" s="154"/>
      <c r="TNP569" s="154"/>
      <c r="TNQ569" s="154"/>
      <c r="TNR569" s="154"/>
      <c r="TNS569" s="154"/>
      <c r="TNT569" s="154"/>
      <c r="TNU569" s="154"/>
      <c r="TNV569" s="154"/>
      <c r="TNW569" s="154"/>
      <c r="TNX569" s="154"/>
      <c r="TNY569" s="154"/>
      <c r="TNZ569" s="154"/>
      <c r="TOA569" s="154"/>
      <c r="TOB569" s="154"/>
      <c r="TOC569" s="154"/>
      <c r="TOD569" s="154"/>
      <c r="TOE569" s="154"/>
      <c r="TOF569" s="154"/>
      <c r="TOG569" s="154"/>
      <c r="TOH569" s="154"/>
      <c r="TOI569" s="154"/>
      <c r="TOJ569" s="154"/>
      <c r="TOK569" s="154"/>
      <c r="TOL569" s="154"/>
      <c r="TOM569" s="154"/>
      <c r="TON569" s="154"/>
      <c r="TOO569" s="154"/>
      <c r="TOP569" s="154"/>
      <c r="TOQ569" s="154"/>
      <c r="TOR569" s="154"/>
      <c r="TOS569" s="154"/>
      <c r="TOT569" s="154"/>
      <c r="TOU569" s="154"/>
      <c r="TOV569" s="154"/>
      <c r="TOW569" s="154"/>
      <c r="TOX569" s="154"/>
      <c r="TOY569" s="154"/>
      <c r="TOZ569" s="154"/>
      <c r="TPA569" s="154"/>
      <c r="TPB569" s="154"/>
      <c r="TPC569" s="154"/>
      <c r="TPD569" s="154"/>
      <c r="TPE569" s="154"/>
      <c r="TPF569" s="154"/>
      <c r="TPG569" s="154"/>
      <c r="TPH569" s="154"/>
      <c r="TPI569" s="154"/>
      <c r="TPJ569" s="154"/>
      <c r="TPK569" s="154"/>
      <c r="TPL569" s="154"/>
      <c r="TPM569" s="154"/>
      <c r="TPN569" s="154"/>
      <c r="TPO569" s="154"/>
      <c r="TPP569" s="154"/>
      <c r="TPQ569" s="154"/>
      <c r="TPR569" s="154"/>
      <c r="TPS569" s="154"/>
      <c r="TPT569" s="154"/>
      <c r="TPU569" s="154"/>
      <c r="TPV569" s="154"/>
      <c r="TPW569" s="154"/>
      <c r="TPX569" s="154"/>
      <c r="TPY569" s="154"/>
      <c r="TPZ569" s="154"/>
      <c r="TQA569" s="154"/>
      <c r="TQB569" s="154"/>
      <c r="TQC569" s="154"/>
      <c r="TQD569" s="154"/>
      <c r="TQE569" s="154"/>
      <c r="TQF569" s="154"/>
      <c r="TQG569" s="154"/>
      <c r="TQH569" s="154"/>
      <c r="TQI569" s="154"/>
      <c r="TQJ569" s="154"/>
      <c r="TQK569" s="154"/>
      <c r="TQL569" s="154"/>
      <c r="TQM569" s="154"/>
      <c r="TQN569" s="154"/>
      <c r="TQO569" s="154"/>
      <c r="TQP569" s="154"/>
      <c r="TQQ569" s="154"/>
      <c r="TQR569" s="154"/>
      <c r="TQS569" s="154"/>
      <c r="TQT569" s="154"/>
      <c r="TQU569" s="154"/>
      <c r="TQV569" s="154"/>
      <c r="TQW569" s="154"/>
      <c r="TQX569" s="154"/>
      <c r="TQY569" s="154"/>
      <c r="TQZ569" s="154"/>
      <c r="TRA569" s="154"/>
      <c r="TRB569" s="154"/>
      <c r="TRC569" s="154"/>
      <c r="TRD569" s="154"/>
      <c r="TRE569" s="154"/>
      <c r="TRF569" s="154"/>
      <c r="TRG569" s="154"/>
      <c r="TRH569" s="154"/>
      <c r="TRI569" s="154"/>
      <c r="TRJ569" s="154"/>
      <c r="TRK569" s="154"/>
      <c r="TRL569" s="154"/>
      <c r="TRM569" s="154"/>
      <c r="TRN569" s="154"/>
      <c r="TRO569" s="154"/>
      <c r="TRP569" s="154"/>
      <c r="TRQ569" s="154"/>
      <c r="TRR569" s="154"/>
      <c r="TRS569" s="154"/>
      <c r="TRT569" s="154"/>
      <c r="TRU569" s="154"/>
      <c r="TRV569" s="154"/>
      <c r="TRW569" s="154"/>
      <c r="TRX569" s="154"/>
      <c r="TRY569" s="154"/>
      <c r="TRZ569" s="154"/>
      <c r="TSA569" s="154"/>
      <c r="TSB569" s="154"/>
      <c r="TSC569" s="154"/>
      <c r="TSD569" s="154"/>
      <c r="TSE569" s="154"/>
      <c r="TSF569" s="154"/>
      <c r="TSG569" s="154"/>
      <c r="TSH569" s="154"/>
      <c r="TSI569" s="154"/>
      <c r="TSJ569" s="154"/>
      <c r="TSK569" s="154"/>
      <c r="TSL569" s="154"/>
      <c r="TSM569" s="154"/>
      <c r="TSN569" s="154"/>
      <c r="TSO569" s="154"/>
      <c r="TSP569" s="154"/>
      <c r="TSQ569" s="154"/>
      <c r="TSR569" s="154"/>
      <c r="TSS569" s="154"/>
      <c r="TST569" s="154"/>
      <c r="TSU569" s="154"/>
      <c r="TSV569" s="154"/>
      <c r="TSW569" s="154"/>
      <c r="TSX569" s="154"/>
      <c r="TSY569" s="154"/>
      <c r="TSZ569" s="154"/>
      <c r="TTA569" s="154"/>
      <c r="TTB569" s="154"/>
      <c r="TTC569" s="154"/>
      <c r="TTD569" s="154"/>
      <c r="TTE569" s="154"/>
      <c r="TTF569" s="154"/>
      <c r="TTG569" s="154"/>
      <c r="TTH569" s="154"/>
      <c r="TTI569" s="154"/>
      <c r="TTJ569" s="154"/>
      <c r="TTK569" s="154"/>
      <c r="TTL569" s="154"/>
      <c r="TTM569" s="154"/>
      <c r="TTN569" s="154"/>
      <c r="TTO569" s="154"/>
      <c r="TTP569" s="154"/>
      <c r="TTQ569" s="154"/>
      <c r="TTR569" s="154"/>
      <c r="TTS569" s="154"/>
      <c r="TTT569" s="154"/>
      <c r="TTU569" s="154"/>
      <c r="TTV569" s="154"/>
      <c r="TTW569" s="154"/>
      <c r="TTX569" s="154"/>
      <c r="TTY569" s="154"/>
      <c r="TTZ569" s="154"/>
      <c r="TUA569" s="154"/>
      <c r="TUB569" s="154"/>
      <c r="TUC569" s="154"/>
      <c r="TUD569" s="154"/>
      <c r="TUE569" s="154"/>
      <c r="TUF569" s="154"/>
      <c r="TUG569" s="154"/>
      <c r="TUH569" s="154"/>
      <c r="TUI569" s="154"/>
      <c r="TUJ569" s="154"/>
      <c r="TUK569" s="154"/>
      <c r="TUL569" s="154"/>
      <c r="TUM569" s="154"/>
      <c r="TUN569" s="154"/>
      <c r="TUO569" s="154"/>
      <c r="TUP569" s="154"/>
      <c r="TUQ569" s="154"/>
      <c r="TUR569" s="154"/>
      <c r="TUS569" s="154"/>
      <c r="TUT569" s="154"/>
      <c r="TUU569" s="154"/>
      <c r="TUV569" s="154"/>
      <c r="TUW569" s="154"/>
      <c r="TUX569" s="154"/>
      <c r="TUY569" s="154"/>
      <c r="TUZ569" s="154"/>
      <c r="TVA569" s="154"/>
      <c r="TVB569" s="154"/>
      <c r="TVC569" s="154"/>
      <c r="TVD569" s="154"/>
      <c r="TVE569" s="154"/>
      <c r="TVF569" s="154"/>
      <c r="TVG569" s="154"/>
      <c r="TVH569" s="154"/>
      <c r="TVI569" s="154"/>
      <c r="TVJ569" s="154"/>
      <c r="TVK569" s="154"/>
      <c r="TVL569" s="154"/>
      <c r="TVM569" s="154"/>
      <c r="TVN569" s="154"/>
      <c r="TVO569" s="154"/>
      <c r="TVP569" s="154"/>
      <c r="TVQ569" s="154"/>
      <c r="TVR569" s="154"/>
      <c r="TVS569" s="154"/>
      <c r="TVT569" s="154"/>
      <c r="TVU569" s="154"/>
      <c r="TVV569" s="154"/>
      <c r="TVW569" s="154"/>
      <c r="TVX569" s="154"/>
      <c r="TVY569" s="154"/>
      <c r="TVZ569" s="154"/>
      <c r="TWA569" s="154"/>
      <c r="TWB569" s="154"/>
      <c r="TWC569" s="154"/>
      <c r="TWD569" s="154"/>
      <c r="TWE569" s="154"/>
      <c r="TWF569" s="154"/>
      <c r="TWG569" s="154"/>
      <c r="TWH569" s="154"/>
      <c r="TWI569" s="154"/>
      <c r="TWJ569" s="154"/>
      <c r="TWK569" s="154"/>
      <c r="TWL569" s="154"/>
      <c r="TWM569" s="154"/>
      <c r="TWN569" s="154"/>
      <c r="TWO569" s="154"/>
      <c r="TWP569" s="154"/>
      <c r="TWQ569" s="154"/>
      <c r="TWR569" s="154"/>
      <c r="TWS569" s="154"/>
      <c r="TWT569" s="154"/>
      <c r="TWU569" s="154"/>
      <c r="TWV569" s="154"/>
      <c r="TWW569" s="154"/>
      <c r="TWX569" s="154"/>
      <c r="TWY569" s="154"/>
      <c r="TWZ569" s="154"/>
      <c r="TXA569" s="154"/>
      <c r="TXB569" s="154"/>
      <c r="TXC569" s="154"/>
      <c r="TXD569" s="154"/>
      <c r="TXE569" s="154"/>
      <c r="TXF569" s="154"/>
      <c r="TXG569" s="154"/>
      <c r="TXH569" s="154"/>
      <c r="TXI569" s="154"/>
      <c r="TXJ569" s="154"/>
      <c r="TXK569" s="154"/>
      <c r="TXL569" s="154"/>
      <c r="TXM569" s="154"/>
      <c r="TXN569" s="154"/>
      <c r="TXO569" s="154"/>
      <c r="TXP569" s="154"/>
      <c r="TXQ569" s="154"/>
      <c r="TXR569" s="154"/>
      <c r="TXS569" s="154"/>
      <c r="TXT569" s="154"/>
      <c r="TXU569" s="154"/>
      <c r="TXV569" s="154"/>
      <c r="TXW569" s="154"/>
      <c r="TXX569" s="154"/>
      <c r="TXY569" s="154"/>
      <c r="TXZ569" s="154"/>
      <c r="TYA569" s="154"/>
      <c r="TYB569" s="154"/>
      <c r="TYC569" s="154"/>
      <c r="TYD569" s="154"/>
      <c r="TYE569" s="154"/>
      <c r="TYF569" s="154"/>
      <c r="TYG569" s="154"/>
      <c r="TYH569" s="154"/>
      <c r="TYI569" s="154"/>
      <c r="TYJ569" s="154"/>
      <c r="TYK569" s="154"/>
      <c r="TYL569" s="154"/>
      <c r="TYM569" s="154"/>
      <c r="TYN569" s="154"/>
      <c r="TYO569" s="154"/>
      <c r="TYP569" s="154"/>
      <c r="TYQ569" s="154"/>
      <c r="TYR569" s="154"/>
      <c r="TYS569" s="154"/>
      <c r="TYT569" s="154"/>
      <c r="TYU569" s="154"/>
      <c r="TYV569" s="154"/>
      <c r="TYW569" s="154"/>
      <c r="TYX569" s="154"/>
      <c r="TYY569" s="154"/>
      <c r="TYZ569" s="154"/>
      <c r="TZA569" s="154"/>
      <c r="TZB569" s="154"/>
      <c r="TZC569" s="154"/>
      <c r="TZD569" s="154"/>
      <c r="TZE569" s="154"/>
      <c r="TZF569" s="154"/>
      <c r="TZG569" s="154"/>
      <c r="TZH569" s="154"/>
      <c r="TZI569" s="154"/>
      <c r="TZJ569" s="154"/>
      <c r="TZK569" s="154"/>
      <c r="TZL569" s="154"/>
      <c r="TZM569" s="154"/>
      <c r="TZN569" s="154"/>
      <c r="TZO569" s="154"/>
      <c r="TZP569" s="154"/>
      <c r="TZQ569" s="154"/>
      <c r="TZR569" s="154"/>
      <c r="TZS569" s="154"/>
      <c r="TZT569" s="154"/>
      <c r="TZU569" s="154"/>
      <c r="TZV569" s="154"/>
      <c r="TZW569" s="154"/>
      <c r="TZX569" s="154"/>
      <c r="TZY569" s="154"/>
      <c r="TZZ569" s="154"/>
      <c r="UAA569" s="154"/>
      <c r="UAB569" s="154"/>
      <c r="UAC569" s="154"/>
      <c r="UAD569" s="154"/>
      <c r="UAE569" s="154"/>
      <c r="UAF569" s="154"/>
      <c r="UAG569" s="154"/>
      <c r="UAH569" s="154"/>
      <c r="UAI569" s="154"/>
      <c r="UAJ569" s="154"/>
      <c r="UAK569" s="154"/>
      <c r="UAL569" s="154"/>
      <c r="UAM569" s="154"/>
      <c r="UAN569" s="154"/>
      <c r="UAO569" s="154"/>
      <c r="UAP569" s="154"/>
      <c r="UAQ569" s="154"/>
      <c r="UAR569" s="154"/>
      <c r="UAS569" s="154"/>
      <c r="UAT569" s="154"/>
      <c r="UAU569" s="154"/>
      <c r="UAV569" s="154"/>
      <c r="UAW569" s="154"/>
      <c r="UAX569" s="154"/>
      <c r="UAY569" s="154"/>
      <c r="UAZ569" s="154"/>
      <c r="UBA569" s="154"/>
      <c r="UBB569" s="154"/>
      <c r="UBC569" s="154"/>
      <c r="UBD569" s="154"/>
      <c r="UBE569" s="154"/>
      <c r="UBF569" s="154"/>
      <c r="UBG569" s="154"/>
      <c r="UBH569" s="154"/>
      <c r="UBI569" s="154"/>
      <c r="UBJ569" s="154"/>
      <c r="UBK569" s="154"/>
      <c r="UBL569" s="154"/>
      <c r="UBM569" s="154"/>
      <c r="UBN569" s="154"/>
      <c r="UBO569" s="154"/>
      <c r="UBP569" s="154"/>
      <c r="UBQ569" s="154"/>
      <c r="UBR569" s="154"/>
      <c r="UBS569" s="154"/>
      <c r="UBT569" s="154"/>
      <c r="UBU569" s="154"/>
      <c r="UBV569" s="154"/>
      <c r="UBW569" s="154"/>
      <c r="UBX569" s="154"/>
      <c r="UBY569" s="154"/>
      <c r="UBZ569" s="154"/>
      <c r="UCA569" s="154"/>
      <c r="UCB569" s="154"/>
      <c r="UCC569" s="154"/>
      <c r="UCD569" s="154"/>
      <c r="UCE569" s="154"/>
      <c r="UCF569" s="154"/>
      <c r="UCG569" s="154"/>
      <c r="UCH569" s="154"/>
      <c r="UCI569" s="154"/>
      <c r="UCJ569" s="154"/>
      <c r="UCK569" s="154"/>
      <c r="UCL569" s="154"/>
      <c r="UCM569" s="154"/>
      <c r="UCN569" s="154"/>
      <c r="UCO569" s="154"/>
      <c r="UCP569" s="154"/>
      <c r="UCQ569" s="154"/>
      <c r="UCR569" s="154"/>
      <c r="UCS569" s="154"/>
      <c r="UCT569" s="154"/>
      <c r="UCU569" s="154"/>
      <c r="UCV569" s="154"/>
      <c r="UCW569" s="154"/>
      <c r="UCX569" s="154"/>
      <c r="UCY569" s="154"/>
      <c r="UCZ569" s="154"/>
      <c r="UDA569" s="154"/>
      <c r="UDB569" s="154"/>
      <c r="UDC569" s="154"/>
      <c r="UDD569" s="154"/>
      <c r="UDE569" s="154"/>
      <c r="UDF569" s="154"/>
      <c r="UDG569" s="154"/>
      <c r="UDH569" s="154"/>
      <c r="UDI569" s="154"/>
      <c r="UDJ569" s="154"/>
      <c r="UDK569" s="154"/>
      <c r="UDL569" s="154"/>
      <c r="UDM569" s="154"/>
      <c r="UDN569" s="154"/>
      <c r="UDO569" s="154"/>
      <c r="UDP569" s="154"/>
      <c r="UDQ569" s="154"/>
      <c r="UDR569" s="154"/>
      <c r="UDS569" s="154"/>
      <c r="UDT569" s="154"/>
      <c r="UDU569" s="154"/>
      <c r="UDV569" s="154"/>
      <c r="UDW569" s="154"/>
      <c r="UDX569" s="154"/>
      <c r="UDY569" s="154"/>
      <c r="UDZ569" s="154"/>
      <c r="UEA569" s="154"/>
      <c r="UEB569" s="154"/>
      <c r="UEC569" s="154"/>
      <c r="UED569" s="154"/>
      <c r="UEE569" s="154"/>
      <c r="UEF569" s="154"/>
      <c r="UEG569" s="154"/>
      <c r="UEH569" s="154"/>
      <c r="UEI569" s="154"/>
      <c r="UEJ569" s="154"/>
      <c r="UEK569" s="154"/>
      <c r="UEL569" s="154"/>
      <c r="UEM569" s="154"/>
      <c r="UEN569" s="154"/>
      <c r="UEO569" s="154"/>
      <c r="UEP569" s="154"/>
      <c r="UEQ569" s="154"/>
      <c r="UER569" s="154"/>
      <c r="UES569" s="154"/>
      <c r="UET569" s="154"/>
      <c r="UEU569" s="154"/>
      <c r="UEV569" s="154"/>
      <c r="UEW569" s="154"/>
      <c r="UEX569" s="154"/>
      <c r="UEY569" s="154"/>
      <c r="UEZ569" s="154"/>
      <c r="UFA569" s="154"/>
      <c r="UFB569" s="154"/>
      <c r="UFC569" s="154"/>
      <c r="UFD569" s="154"/>
      <c r="UFE569" s="154"/>
      <c r="UFF569" s="154"/>
      <c r="UFG569" s="154"/>
      <c r="UFH569" s="154"/>
      <c r="UFI569" s="154"/>
      <c r="UFJ569" s="154"/>
      <c r="UFK569" s="154"/>
      <c r="UFL569" s="154"/>
      <c r="UFM569" s="154"/>
      <c r="UFN569" s="154"/>
      <c r="UFO569" s="154"/>
      <c r="UFP569" s="154"/>
      <c r="UFQ569" s="154"/>
      <c r="UFR569" s="154"/>
      <c r="UFS569" s="154"/>
      <c r="UFT569" s="154"/>
      <c r="UFU569" s="154"/>
      <c r="UFV569" s="154"/>
      <c r="UFW569" s="154"/>
      <c r="UFX569" s="154"/>
      <c r="UFY569" s="154"/>
      <c r="UFZ569" s="154"/>
      <c r="UGA569" s="154"/>
      <c r="UGB569" s="154"/>
      <c r="UGC569" s="154"/>
      <c r="UGD569" s="154"/>
      <c r="UGE569" s="154"/>
      <c r="UGF569" s="154"/>
      <c r="UGG569" s="154"/>
      <c r="UGH569" s="154"/>
      <c r="UGI569" s="154"/>
      <c r="UGJ569" s="154"/>
      <c r="UGK569" s="154"/>
      <c r="UGL569" s="154"/>
      <c r="UGM569" s="154"/>
      <c r="UGN569" s="154"/>
      <c r="UGO569" s="154"/>
      <c r="UGP569" s="154"/>
      <c r="UGQ569" s="154"/>
      <c r="UGR569" s="154"/>
      <c r="UGS569" s="154"/>
      <c r="UGT569" s="154"/>
      <c r="UGU569" s="154"/>
      <c r="UGV569" s="154"/>
      <c r="UGW569" s="154"/>
      <c r="UGX569" s="154"/>
      <c r="UGY569" s="154"/>
      <c r="UGZ569" s="154"/>
      <c r="UHA569" s="154"/>
      <c r="UHB569" s="154"/>
      <c r="UHC569" s="154"/>
      <c r="UHD569" s="154"/>
      <c r="UHE569" s="154"/>
      <c r="UHF569" s="154"/>
      <c r="UHG569" s="154"/>
      <c r="UHH569" s="154"/>
      <c r="UHI569" s="154"/>
      <c r="UHJ569" s="154"/>
      <c r="UHK569" s="154"/>
      <c r="UHL569" s="154"/>
      <c r="UHM569" s="154"/>
      <c r="UHN569" s="154"/>
      <c r="UHO569" s="154"/>
      <c r="UHP569" s="154"/>
      <c r="UHQ569" s="154"/>
      <c r="UHR569" s="154"/>
      <c r="UHS569" s="154"/>
      <c r="UHT569" s="154"/>
      <c r="UHU569" s="154"/>
      <c r="UHV569" s="154"/>
      <c r="UHW569" s="154"/>
      <c r="UHX569" s="154"/>
      <c r="UHY569" s="154"/>
      <c r="UHZ569" s="154"/>
      <c r="UIA569" s="154"/>
      <c r="UIB569" s="154"/>
      <c r="UIC569" s="154"/>
      <c r="UID569" s="154"/>
      <c r="UIE569" s="154"/>
      <c r="UIF569" s="154"/>
      <c r="UIG569" s="154"/>
      <c r="UIH569" s="154"/>
      <c r="UII569" s="154"/>
      <c r="UIJ569" s="154"/>
      <c r="UIK569" s="154"/>
      <c r="UIL569" s="154"/>
      <c r="UIM569" s="154"/>
      <c r="UIN569" s="154"/>
      <c r="UIO569" s="154"/>
      <c r="UIP569" s="154"/>
      <c r="UIQ569" s="154"/>
      <c r="UIR569" s="154"/>
      <c r="UIS569" s="154"/>
      <c r="UIT569" s="154"/>
      <c r="UIU569" s="154"/>
      <c r="UIV569" s="154"/>
      <c r="UIW569" s="154"/>
      <c r="UIX569" s="154"/>
      <c r="UIY569" s="154"/>
      <c r="UIZ569" s="154"/>
      <c r="UJA569" s="154"/>
      <c r="UJB569" s="154"/>
      <c r="UJC569" s="154"/>
      <c r="UJD569" s="154"/>
      <c r="UJE569" s="154"/>
      <c r="UJF569" s="154"/>
      <c r="UJG569" s="154"/>
      <c r="UJH569" s="154"/>
      <c r="UJI569" s="154"/>
      <c r="UJJ569" s="154"/>
      <c r="UJK569" s="154"/>
      <c r="UJL569" s="154"/>
      <c r="UJM569" s="154"/>
      <c r="UJN569" s="154"/>
      <c r="UJO569" s="154"/>
      <c r="UJP569" s="154"/>
      <c r="UJQ569" s="154"/>
      <c r="UJR569" s="154"/>
      <c r="UJS569" s="154"/>
      <c r="UJT569" s="154"/>
      <c r="UJU569" s="154"/>
      <c r="UJV569" s="154"/>
      <c r="UJW569" s="154"/>
      <c r="UJX569" s="154"/>
      <c r="UJY569" s="154"/>
      <c r="UJZ569" s="154"/>
      <c r="UKA569" s="154"/>
      <c r="UKB569" s="154"/>
      <c r="UKC569" s="154"/>
      <c r="UKD569" s="154"/>
      <c r="UKE569" s="154"/>
      <c r="UKF569" s="154"/>
      <c r="UKG569" s="154"/>
      <c r="UKH569" s="154"/>
      <c r="UKI569" s="154"/>
      <c r="UKJ569" s="154"/>
      <c r="UKK569" s="154"/>
      <c r="UKL569" s="154"/>
      <c r="UKM569" s="154"/>
      <c r="UKN569" s="154"/>
      <c r="UKO569" s="154"/>
      <c r="UKP569" s="154"/>
      <c r="UKQ569" s="154"/>
      <c r="UKR569" s="154"/>
      <c r="UKS569" s="154"/>
      <c r="UKT569" s="154"/>
      <c r="UKU569" s="154"/>
      <c r="UKV569" s="154"/>
      <c r="UKW569" s="154"/>
      <c r="UKX569" s="154"/>
      <c r="UKY569" s="154"/>
      <c r="UKZ569" s="154"/>
      <c r="ULA569" s="154"/>
      <c r="ULB569" s="154"/>
      <c r="ULC569" s="154"/>
      <c r="ULD569" s="154"/>
      <c r="ULE569" s="154"/>
      <c r="ULF569" s="154"/>
      <c r="ULG569" s="154"/>
      <c r="ULH569" s="154"/>
      <c r="ULI569" s="154"/>
      <c r="ULJ569" s="154"/>
      <c r="ULK569" s="154"/>
      <c r="ULL569" s="154"/>
      <c r="ULM569" s="154"/>
      <c r="ULN569" s="154"/>
      <c r="ULO569" s="154"/>
      <c r="ULP569" s="154"/>
      <c r="ULQ569" s="154"/>
      <c r="ULR569" s="154"/>
      <c r="ULS569" s="154"/>
      <c r="ULT569" s="154"/>
      <c r="ULU569" s="154"/>
      <c r="ULV569" s="154"/>
      <c r="ULW569" s="154"/>
      <c r="ULX569" s="154"/>
      <c r="ULY569" s="154"/>
      <c r="ULZ569" s="154"/>
      <c r="UMA569" s="154"/>
      <c r="UMB569" s="154"/>
      <c r="UMC569" s="154"/>
      <c r="UMD569" s="154"/>
      <c r="UME569" s="154"/>
      <c r="UMF569" s="154"/>
      <c r="UMG569" s="154"/>
      <c r="UMH569" s="154"/>
      <c r="UMI569" s="154"/>
      <c r="UMJ569" s="154"/>
      <c r="UMK569" s="154"/>
      <c r="UML569" s="154"/>
      <c r="UMM569" s="154"/>
      <c r="UMN569" s="154"/>
      <c r="UMO569" s="154"/>
      <c r="UMP569" s="154"/>
      <c r="UMQ569" s="154"/>
      <c r="UMR569" s="154"/>
      <c r="UMS569" s="154"/>
      <c r="UMT569" s="154"/>
      <c r="UMU569" s="154"/>
      <c r="UMV569" s="154"/>
      <c r="UMW569" s="154"/>
      <c r="UMX569" s="154"/>
      <c r="UMY569" s="154"/>
      <c r="UMZ569" s="154"/>
      <c r="UNA569" s="154"/>
      <c r="UNB569" s="154"/>
      <c r="UNC569" s="154"/>
      <c r="UND569" s="154"/>
      <c r="UNE569" s="154"/>
      <c r="UNF569" s="154"/>
      <c r="UNG569" s="154"/>
      <c r="UNH569" s="154"/>
      <c r="UNI569" s="154"/>
      <c r="UNJ569" s="154"/>
      <c r="UNK569" s="154"/>
      <c r="UNL569" s="154"/>
      <c r="UNM569" s="154"/>
      <c r="UNN569" s="154"/>
      <c r="UNO569" s="154"/>
      <c r="UNP569" s="154"/>
      <c r="UNQ569" s="154"/>
      <c r="UNR569" s="154"/>
      <c r="UNS569" s="154"/>
      <c r="UNT569" s="154"/>
      <c r="UNU569" s="154"/>
      <c r="UNV569" s="154"/>
      <c r="UNW569" s="154"/>
      <c r="UNX569" s="154"/>
      <c r="UNY569" s="154"/>
      <c r="UNZ569" s="154"/>
      <c r="UOA569" s="154"/>
      <c r="UOB569" s="154"/>
      <c r="UOC569" s="154"/>
      <c r="UOD569" s="154"/>
      <c r="UOE569" s="154"/>
      <c r="UOF569" s="154"/>
      <c r="UOG569" s="154"/>
      <c r="UOH569" s="154"/>
      <c r="UOI569" s="154"/>
      <c r="UOJ569" s="154"/>
      <c r="UOK569" s="154"/>
      <c r="UOL569" s="154"/>
      <c r="UOM569" s="154"/>
      <c r="UON569" s="154"/>
      <c r="UOO569" s="154"/>
      <c r="UOP569" s="154"/>
      <c r="UOQ569" s="154"/>
      <c r="UOR569" s="154"/>
      <c r="UOS569" s="154"/>
      <c r="UOT569" s="154"/>
      <c r="UOU569" s="154"/>
      <c r="UOV569" s="154"/>
      <c r="UOW569" s="154"/>
      <c r="UOX569" s="154"/>
      <c r="UOY569" s="154"/>
      <c r="UOZ569" s="154"/>
      <c r="UPA569" s="154"/>
      <c r="UPB569" s="154"/>
      <c r="UPC569" s="154"/>
      <c r="UPD569" s="154"/>
      <c r="UPE569" s="154"/>
      <c r="UPF569" s="154"/>
      <c r="UPG569" s="154"/>
      <c r="UPH569" s="154"/>
      <c r="UPI569" s="154"/>
      <c r="UPJ569" s="154"/>
      <c r="UPK569" s="154"/>
      <c r="UPL569" s="154"/>
      <c r="UPM569" s="154"/>
      <c r="UPN569" s="154"/>
      <c r="UPO569" s="154"/>
      <c r="UPP569" s="154"/>
      <c r="UPQ569" s="154"/>
      <c r="UPR569" s="154"/>
      <c r="UPS569" s="154"/>
      <c r="UPT569" s="154"/>
      <c r="UPU569" s="154"/>
      <c r="UPV569" s="154"/>
      <c r="UPW569" s="154"/>
      <c r="UPX569" s="154"/>
      <c r="UPY569" s="154"/>
      <c r="UPZ569" s="154"/>
      <c r="UQA569" s="154"/>
      <c r="UQB569" s="154"/>
      <c r="UQC569" s="154"/>
      <c r="UQD569" s="154"/>
      <c r="UQE569" s="154"/>
      <c r="UQF569" s="154"/>
      <c r="UQG569" s="154"/>
      <c r="UQH569" s="154"/>
      <c r="UQI569" s="154"/>
      <c r="UQJ569" s="154"/>
      <c r="UQK569" s="154"/>
      <c r="UQL569" s="154"/>
      <c r="UQM569" s="154"/>
      <c r="UQN569" s="154"/>
      <c r="UQO569" s="154"/>
      <c r="UQP569" s="154"/>
      <c r="UQQ569" s="154"/>
      <c r="UQR569" s="154"/>
      <c r="UQS569" s="154"/>
      <c r="UQT569" s="154"/>
      <c r="UQU569" s="154"/>
      <c r="UQV569" s="154"/>
      <c r="UQW569" s="154"/>
      <c r="UQX569" s="154"/>
      <c r="UQY569" s="154"/>
      <c r="UQZ569" s="154"/>
      <c r="URA569" s="154"/>
      <c r="URB569" s="154"/>
      <c r="URC569" s="154"/>
      <c r="URD569" s="154"/>
      <c r="URE569" s="154"/>
      <c r="URF569" s="154"/>
      <c r="URG569" s="154"/>
      <c r="URH569" s="154"/>
      <c r="URI569" s="154"/>
      <c r="URJ569" s="154"/>
      <c r="URK569" s="154"/>
      <c r="URL569" s="154"/>
      <c r="URM569" s="154"/>
      <c r="URN569" s="154"/>
      <c r="URO569" s="154"/>
      <c r="URP569" s="154"/>
      <c r="URQ569" s="154"/>
      <c r="URR569" s="154"/>
      <c r="URS569" s="154"/>
      <c r="URT569" s="154"/>
      <c r="URU569" s="154"/>
      <c r="URV569" s="154"/>
      <c r="URW569" s="154"/>
      <c r="URX569" s="154"/>
      <c r="URY569" s="154"/>
      <c r="URZ569" s="154"/>
      <c r="USA569" s="154"/>
      <c r="USB569" s="154"/>
      <c r="USC569" s="154"/>
      <c r="USD569" s="154"/>
      <c r="USE569" s="154"/>
      <c r="USF569" s="154"/>
      <c r="USG569" s="154"/>
      <c r="USH569" s="154"/>
      <c r="USI569" s="154"/>
      <c r="USJ569" s="154"/>
      <c r="USK569" s="154"/>
      <c r="USL569" s="154"/>
      <c r="USM569" s="154"/>
      <c r="USN569" s="154"/>
      <c r="USO569" s="154"/>
      <c r="USP569" s="154"/>
      <c r="USQ569" s="154"/>
      <c r="USR569" s="154"/>
      <c r="USS569" s="154"/>
      <c r="UST569" s="154"/>
      <c r="USU569" s="154"/>
      <c r="USV569" s="154"/>
      <c r="USW569" s="154"/>
      <c r="USX569" s="154"/>
      <c r="USY569" s="154"/>
      <c r="USZ569" s="154"/>
      <c r="UTA569" s="154"/>
      <c r="UTB569" s="154"/>
      <c r="UTC569" s="154"/>
      <c r="UTD569" s="154"/>
      <c r="UTE569" s="154"/>
      <c r="UTF569" s="154"/>
      <c r="UTG569" s="154"/>
      <c r="UTH569" s="154"/>
      <c r="UTI569" s="154"/>
      <c r="UTJ569" s="154"/>
      <c r="UTK569" s="154"/>
      <c r="UTL569" s="154"/>
      <c r="UTM569" s="154"/>
      <c r="UTN569" s="154"/>
      <c r="UTO569" s="154"/>
      <c r="UTP569" s="154"/>
      <c r="UTQ569" s="154"/>
      <c r="UTR569" s="154"/>
      <c r="UTS569" s="154"/>
      <c r="UTT569" s="154"/>
      <c r="UTU569" s="154"/>
      <c r="UTV569" s="154"/>
      <c r="UTW569" s="154"/>
      <c r="UTX569" s="154"/>
      <c r="UTY569" s="154"/>
      <c r="UTZ569" s="154"/>
      <c r="UUA569" s="154"/>
      <c r="UUB569" s="154"/>
      <c r="UUC569" s="154"/>
      <c r="UUD569" s="154"/>
      <c r="UUE569" s="154"/>
      <c r="UUF569" s="154"/>
      <c r="UUG569" s="154"/>
      <c r="UUH569" s="154"/>
      <c r="UUI569" s="154"/>
      <c r="UUJ569" s="154"/>
      <c r="UUK569" s="154"/>
      <c r="UUL569" s="154"/>
      <c r="UUM569" s="154"/>
      <c r="UUN569" s="154"/>
      <c r="UUO569" s="154"/>
      <c r="UUP569" s="154"/>
      <c r="UUQ569" s="154"/>
      <c r="UUR569" s="154"/>
      <c r="UUS569" s="154"/>
      <c r="UUT569" s="154"/>
      <c r="UUU569" s="154"/>
      <c r="UUV569" s="154"/>
      <c r="UUW569" s="154"/>
      <c r="UUX569" s="154"/>
      <c r="UUY569" s="154"/>
      <c r="UUZ569" s="154"/>
      <c r="UVA569" s="154"/>
      <c r="UVB569" s="154"/>
      <c r="UVC569" s="154"/>
      <c r="UVD569" s="154"/>
      <c r="UVE569" s="154"/>
      <c r="UVF569" s="154"/>
      <c r="UVG569" s="154"/>
      <c r="UVH569" s="154"/>
      <c r="UVI569" s="154"/>
      <c r="UVJ569" s="154"/>
      <c r="UVK569" s="154"/>
      <c r="UVL569" s="154"/>
      <c r="UVM569" s="154"/>
      <c r="UVN569" s="154"/>
      <c r="UVO569" s="154"/>
      <c r="UVP569" s="154"/>
      <c r="UVQ569" s="154"/>
      <c r="UVR569" s="154"/>
      <c r="UVS569" s="154"/>
      <c r="UVT569" s="154"/>
      <c r="UVU569" s="154"/>
      <c r="UVV569" s="154"/>
      <c r="UVW569" s="154"/>
      <c r="UVX569" s="154"/>
      <c r="UVY569" s="154"/>
      <c r="UVZ569" s="154"/>
      <c r="UWA569" s="154"/>
      <c r="UWB569" s="154"/>
      <c r="UWC569" s="154"/>
      <c r="UWD569" s="154"/>
      <c r="UWE569" s="154"/>
      <c r="UWF569" s="154"/>
      <c r="UWG569" s="154"/>
      <c r="UWH569" s="154"/>
      <c r="UWI569" s="154"/>
      <c r="UWJ569" s="154"/>
      <c r="UWK569" s="154"/>
      <c r="UWL569" s="154"/>
      <c r="UWM569" s="154"/>
      <c r="UWN569" s="154"/>
      <c r="UWO569" s="154"/>
      <c r="UWP569" s="154"/>
      <c r="UWQ569" s="154"/>
      <c r="UWR569" s="154"/>
      <c r="UWS569" s="154"/>
      <c r="UWT569" s="154"/>
      <c r="UWU569" s="154"/>
      <c r="UWV569" s="154"/>
      <c r="UWW569" s="154"/>
      <c r="UWX569" s="154"/>
      <c r="UWY569" s="154"/>
      <c r="UWZ569" s="154"/>
      <c r="UXA569" s="154"/>
      <c r="UXB569" s="154"/>
      <c r="UXC569" s="154"/>
      <c r="UXD569" s="154"/>
      <c r="UXE569" s="154"/>
      <c r="UXF569" s="154"/>
      <c r="UXG569" s="154"/>
      <c r="UXH569" s="154"/>
      <c r="UXI569" s="154"/>
      <c r="UXJ569" s="154"/>
      <c r="UXK569" s="154"/>
      <c r="UXL569" s="154"/>
      <c r="UXM569" s="154"/>
      <c r="UXN569" s="154"/>
      <c r="UXO569" s="154"/>
      <c r="UXP569" s="154"/>
      <c r="UXQ569" s="154"/>
      <c r="UXR569" s="154"/>
      <c r="UXS569" s="154"/>
      <c r="UXT569" s="154"/>
      <c r="UXU569" s="154"/>
      <c r="UXV569" s="154"/>
      <c r="UXW569" s="154"/>
      <c r="UXX569" s="154"/>
      <c r="UXY569" s="154"/>
      <c r="UXZ569" s="154"/>
      <c r="UYA569" s="154"/>
      <c r="UYB569" s="154"/>
      <c r="UYC569" s="154"/>
      <c r="UYD569" s="154"/>
      <c r="UYE569" s="154"/>
      <c r="UYF569" s="154"/>
      <c r="UYG569" s="154"/>
      <c r="UYH569" s="154"/>
      <c r="UYI569" s="154"/>
      <c r="UYJ569" s="154"/>
      <c r="UYK569" s="154"/>
      <c r="UYL569" s="154"/>
      <c r="UYM569" s="154"/>
      <c r="UYN569" s="154"/>
      <c r="UYO569" s="154"/>
      <c r="UYP569" s="154"/>
      <c r="UYQ569" s="154"/>
      <c r="UYR569" s="154"/>
      <c r="UYS569" s="154"/>
      <c r="UYT569" s="154"/>
      <c r="UYU569" s="154"/>
      <c r="UYV569" s="154"/>
      <c r="UYW569" s="154"/>
      <c r="UYX569" s="154"/>
      <c r="UYY569" s="154"/>
      <c r="UYZ569" s="154"/>
      <c r="UZA569" s="154"/>
      <c r="UZB569" s="154"/>
      <c r="UZC569" s="154"/>
      <c r="UZD569" s="154"/>
      <c r="UZE569" s="154"/>
      <c r="UZF569" s="154"/>
      <c r="UZG569" s="154"/>
      <c r="UZH569" s="154"/>
      <c r="UZI569" s="154"/>
      <c r="UZJ569" s="154"/>
      <c r="UZK569" s="154"/>
      <c r="UZL569" s="154"/>
      <c r="UZM569" s="154"/>
      <c r="UZN569" s="154"/>
      <c r="UZO569" s="154"/>
      <c r="UZP569" s="154"/>
      <c r="UZQ569" s="154"/>
      <c r="UZR569" s="154"/>
      <c r="UZS569" s="154"/>
      <c r="UZT569" s="154"/>
      <c r="UZU569" s="154"/>
      <c r="UZV569" s="154"/>
      <c r="UZW569" s="154"/>
      <c r="UZX569" s="154"/>
      <c r="UZY569" s="154"/>
      <c r="UZZ569" s="154"/>
      <c r="VAA569" s="154"/>
      <c r="VAB569" s="154"/>
      <c r="VAC569" s="154"/>
      <c r="VAD569" s="154"/>
      <c r="VAE569" s="154"/>
      <c r="VAF569" s="154"/>
      <c r="VAG569" s="154"/>
      <c r="VAH569" s="154"/>
      <c r="VAI569" s="154"/>
      <c r="VAJ569" s="154"/>
      <c r="VAK569" s="154"/>
      <c r="VAL569" s="154"/>
      <c r="VAM569" s="154"/>
      <c r="VAN569" s="154"/>
      <c r="VAO569" s="154"/>
      <c r="VAP569" s="154"/>
      <c r="VAQ569" s="154"/>
      <c r="VAR569" s="154"/>
      <c r="VAS569" s="154"/>
      <c r="VAT569" s="154"/>
      <c r="VAU569" s="154"/>
      <c r="VAV569" s="154"/>
      <c r="VAW569" s="154"/>
      <c r="VAX569" s="154"/>
      <c r="VAY569" s="154"/>
      <c r="VAZ569" s="154"/>
      <c r="VBA569" s="154"/>
      <c r="VBB569" s="154"/>
      <c r="VBC569" s="154"/>
      <c r="VBD569" s="154"/>
      <c r="VBE569" s="154"/>
      <c r="VBF569" s="154"/>
      <c r="VBG569" s="154"/>
      <c r="VBH569" s="154"/>
      <c r="VBI569" s="154"/>
      <c r="VBJ569" s="154"/>
      <c r="VBK569" s="154"/>
      <c r="VBL569" s="154"/>
      <c r="VBM569" s="154"/>
      <c r="VBN569" s="154"/>
      <c r="VBO569" s="154"/>
      <c r="VBP569" s="154"/>
      <c r="VBQ569" s="154"/>
      <c r="VBR569" s="154"/>
      <c r="VBS569" s="154"/>
      <c r="VBT569" s="154"/>
      <c r="VBU569" s="154"/>
      <c r="VBV569" s="154"/>
      <c r="VBW569" s="154"/>
      <c r="VBX569" s="154"/>
      <c r="VBY569" s="154"/>
      <c r="VBZ569" s="154"/>
      <c r="VCA569" s="154"/>
      <c r="VCB569" s="154"/>
      <c r="VCC569" s="154"/>
      <c r="VCD569" s="154"/>
      <c r="VCE569" s="154"/>
      <c r="VCF569" s="154"/>
      <c r="VCG569" s="154"/>
      <c r="VCH569" s="154"/>
      <c r="VCI569" s="154"/>
      <c r="VCJ569" s="154"/>
      <c r="VCK569" s="154"/>
      <c r="VCL569" s="154"/>
      <c r="VCM569" s="154"/>
      <c r="VCN569" s="154"/>
      <c r="VCO569" s="154"/>
      <c r="VCP569" s="154"/>
      <c r="VCQ569" s="154"/>
      <c r="VCR569" s="154"/>
      <c r="VCS569" s="154"/>
      <c r="VCT569" s="154"/>
      <c r="VCU569" s="154"/>
      <c r="VCV569" s="154"/>
      <c r="VCW569" s="154"/>
      <c r="VCX569" s="154"/>
      <c r="VCY569" s="154"/>
      <c r="VCZ569" s="154"/>
      <c r="VDA569" s="154"/>
      <c r="VDB569" s="154"/>
      <c r="VDC569" s="154"/>
      <c r="VDD569" s="154"/>
      <c r="VDE569" s="154"/>
      <c r="VDF569" s="154"/>
      <c r="VDG569" s="154"/>
      <c r="VDH569" s="154"/>
      <c r="VDI569" s="154"/>
      <c r="VDJ569" s="154"/>
      <c r="VDK569" s="154"/>
      <c r="VDL569" s="154"/>
      <c r="VDM569" s="154"/>
      <c r="VDN569" s="154"/>
      <c r="VDO569" s="154"/>
      <c r="VDP569" s="154"/>
      <c r="VDQ569" s="154"/>
      <c r="VDR569" s="154"/>
      <c r="VDS569" s="154"/>
      <c r="VDT569" s="154"/>
      <c r="VDU569" s="154"/>
      <c r="VDV569" s="154"/>
      <c r="VDW569" s="154"/>
      <c r="VDX569" s="154"/>
      <c r="VDY569" s="154"/>
      <c r="VDZ569" s="154"/>
      <c r="VEA569" s="154"/>
      <c r="VEB569" s="154"/>
      <c r="VEC569" s="154"/>
      <c r="VED569" s="154"/>
      <c r="VEE569" s="154"/>
      <c r="VEF569" s="154"/>
      <c r="VEG569" s="154"/>
      <c r="VEH569" s="154"/>
      <c r="VEI569" s="154"/>
      <c r="VEJ569" s="154"/>
      <c r="VEK569" s="154"/>
      <c r="VEL569" s="154"/>
      <c r="VEM569" s="154"/>
      <c r="VEN569" s="154"/>
      <c r="VEO569" s="154"/>
      <c r="VEP569" s="154"/>
      <c r="VEQ569" s="154"/>
      <c r="VER569" s="154"/>
      <c r="VES569" s="154"/>
      <c r="VET569" s="154"/>
      <c r="VEU569" s="154"/>
      <c r="VEV569" s="154"/>
      <c r="VEW569" s="154"/>
      <c r="VEX569" s="154"/>
      <c r="VEY569" s="154"/>
      <c r="VEZ569" s="154"/>
      <c r="VFA569" s="154"/>
      <c r="VFB569" s="154"/>
      <c r="VFC569" s="154"/>
      <c r="VFD569" s="154"/>
      <c r="VFE569" s="154"/>
      <c r="VFF569" s="154"/>
      <c r="VFG569" s="154"/>
      <c r="VFH569" s="154"/>
      <c r="VFI569" s="154"/>
      <c r="VFJ569" s="154"/>
      <c r="VFK569" s="154"/>
      <c r="VFL569" s="154"/>
      <c r="VFM569" s="154"/>
      <c r="VFN569" s="154"/>
      <c r="VFO569" s="154"/>
      <c r="VFP569" s="154"/>
      <c r="VFQ569" s="154"/>
      <c r="VFR569" s="154"/>
      <c r="VFS569" s="154"/>
      <c r="VFT569" s="154"/>
      <c r="VFU569" s="154"/>
      <c r="VFV569" s="154"/>
      <c r="VFW569" s="154"/>
      <c r="VFX569" s="154"/>
      <c r="VFY569" s="154"/>
      <c r="VFZ569" s="154"/>
      <c r="VGA569" s="154"/>
      <c r="VGB569" s="154"/>
      <c r="VGC569" s="154"/>
      <c r="VGD569" s="154"/>
      <c r="VGE569" s="154"/>
      <c r="VGF569" s="154"/>
      <c r="VGG569" s="154"/>
      <c r="VGH569" s="154"/>
      <c r="VGI569" s="154"/>
      <c r="VGJ569" s="154"/>
      <c r="VGK569" s="154"/>
      <c r="VGL569" s="154"/>
      <c r="VGM569" s="154"/>
      <c r="VGN569" s="154"/>
      <c r="VGO569" s="154"/>
      <c r="VGP569" s="154"/>
      <c r="VGQ569" s="154"/>
      <c r="VGR569" s="154"/>
      <c r="VGS569" s="154"/>
      <c r="VGT569" s="154"/>
      <c r="VGU569" s="154"/>
      <c r="VGV569" s="154"/>
      <c r="VGW569" s="154"/>
      <c r="VGX569" s="154"/>
      <c r="VGY569" s="154"/>
      <c r="VGZ569" s="154"/>
      <c r="VHA569" s="154"/>
      <c r="VHB569" s="154"/>
      <c r="VHC569" s="154"/>
      <c r="VHD569" s="154"/>
      <c r="VHE569" s="154"/>
      <c r="VHF569" s="154"/>
      <c r="VHG569" s="154"/>
      <c r="VHH569" s="154"/>
      <c r="VHI569" s="154"/>
      <c r="VHJ569" s="154"/>
      <c r="VHK569" s="154"/>
      <c r="VHL569" s="154"/>
      <c r="VHM569" s="154"/>
      <c r="VHN569" s="154"/>
      <c r="VHO569" s="154"/>
      <c r="VHP569" s="154"/>
      <c r="VHQ569" s="154"/>
      <c r="VHR569" s="154"/>
      <c r="VHS569" s="154"/>
      <c r="VHT569" s="154"/>
      <c r="VHU569" s="154"/>
      <c r="VHV569" s="154"/>
      <c r="VHW569" s="154"/>
      <c r="VHX569" s="154"/>
      <c r="VHY569" s="154"/>
      <c r="VHZ569" s="154"/>
      <c r="VIA569" s="154"/>
      <c r="VIB569" s="154"/>
      <c r="VIC569" s="154"/>
      <c r="VID569" s="154"/>
      <c r="VIE569" s="154"/>
      <c r="VIF569" s="154"/>
      <c r="VIG569" s="154"/>
      <c r="VIH569" s="154"/>
      <c r="VII569" s="154"/>
      <c r="VIJ569" s="154"/>
      <c r="VIK569" s="154"/>
      <c r="VIL569" s="154"/>
      <c r="VIM569" s="154"/>
      <c r="VIN569" s="154"/>
      <c r="VIO569" s="154"/>
      <c r="VIP569" s="154"/>
      <c r="VIQ569" s="154"/>
      <c r="VIR569" s="154"/>
      <c r="VIS569" s="154"/>
      <c r="VIT569" s="154"/>
      <c r="VIU569" s="154"/>
      <c r="VIV569" s="154"/>
      <c r="VIW569" s="154"/>
      <c r="VIX569" s="154"/>
      <c r="VIY569" s="154"/>
      <c r="VIZ569" s="154"/>
      <c r="VJA569" s="154"/>
      <c r="VJB569" s="154"/>
      <c r="VJC569" s="154"/>
      <c r="VJD569" s="154"/>
      <c r="VJE569" s="154"/>
      <c r="VJF569" s="154"/>
      <c r="VJG569" s="154"/>
      <c r="VJH569" s="154"/>
      <c r="VJI569" s="154"/>
      <c r="VJJ569" s="154"/>
      <c r="VJK569" s="154"/>
      <c r="VJL569" s="154"/>
      <c r="VJM569" s="154"/>
      <c r="VJN569" s="154"/>
      <c r="VJO569" s="154"/>
      <c r="VJP569" s="154"/>
      <c r="VJQ569" s="154"/>
      <c r="VJR569" s="154"/>
      <c r="VJS569" s="154"/>
      <c r="VJT569" s="154"/>
      <c r="VJU569" s="154"/>
      <c r="VJV569" s="154"/>
      <c r="VJW569" s="154"/>
      <c r="VJX569" s="154"/>
      <c r="VJY569" s="154"/>
      <c r="VJZ569" s="154"/>
      <c r="VKA569" s="154"/>
      <c r="VKB569" s="154"/>
      <c r="VKC569" s="154"/>
      <c r="VKD569" s="154"/>
      <c r="VKE569" s="154"/>
      <c r="VKF569" s="154"/>
      <c r="VKG569" s="154"/>
      <c r="VKH569" s="154"/>
      <c r="VKI569" s="154"/>
      <c r="VKJ569" s="154"/>
      <c r="VKK569" s="154"/>
      <c r="VKL569" s="154"/>
      <c r="VKM569" s="154"/>
      <c r="VKN569" s="154"/>
      <c r="VKO569" s="154"/>
      <c r="VKP569" s="154"/>
      <c r="VKQ569" s="154"/>
      <c r="VKR569" s="154"/>
      <c r="VKS569" s="154"/>
      <c r="VKT569" s="154"/>
      <c r="VKU569" s="154"/>
      <c r="VKV569" s="154"/>
      <c r="VKW569" s="154"/>
      <c r="VKX569" s="154"/>
      <c r="VKY569" s="154"/>
      <c r="VKZ569" s="154"/>
      <c r="VLA569" s="154"/>
      <c r="VLB569" s="154"/>
      <c r="VLC569" s="154"/>
      <c r="VLD569" s="154"/>
      <c r="VLE569" s="154"/>
      <c r="VLF569" s="154"/>
      <c r="VLG569" s="154"/>
      <c r="VLH569" s="154"/>
      <c r="VLI569" s="154"/>
      <c r="VLJ569" s="154"/>
      <c r="VLK569" s="154"/>
      <c r="VLL569" s="154"/>
      <c r="VLM569" s="154"/>
      <c r="VLN569" s="154"/>
      <c r="VLO569" s="154"/>
      <c r="VLP569" s="154"/>
      <c r="VLQ569" s="154"/>
      <c r="VLR569" s="154"/>
      <c r="VLS569" s="154"/>
      <c r="VLT569" s="154"/>
      <c r="VLU569" s="154"/>
      <c r="VLV569" s="154"/>
      <c r="VLW569" s="154"/>
      <c r="VLX569" s="154"/>
      <c r="VLY569" s="154"/>
      <c r="VLZ569" s="154"/>
      <c r="VMA569" s="154"/>
      <c r="VMB569" s="154"/>
      <c r="VMC569" s="154"/>
      <c r="VMD569" s="154"/>
      <c r="VME569" s="154"/>
      <c r="VMF569" s="154"/>
      <c r="VMG569" s="154"/>
      <c r="VMH569" s="154"/>
      <c r="VMI569" s="154"/>
      <c r="VMJ569" s="154"/>
      <c r="VMK569" s="154"/>
      <c r="VML569" s="154"/>
      <c r="VMM569" s="154"/>
      <c r="VMN569" s="154"/>
      <c r="VMO569" s="154"/>
      <c r="VMP569" s="154"/>
      <c r="VMQ569" s="154"/>
      <c r="VMR569" s="154"/>
      <c r="VMS569" s="154"/>
      <c r="VMT569" s="154"/>
      <c r="VMU569" s="154"/>
      <c r="VMV569" s="154"/>
      <c r="VMW569" s="154"/>
      <c r="VMX569" s="154"/>
      <c r="VMY569" s="154"/>
      <c r="VMZ569" s="154"/>
      <c r="VNA569" s="154"/>
      <c r="VNB569" s="154"/>
      <c r="VNC569" s="154"/>
      <c r="VND569" s="154"/>
      <c r="VNE569" s="154"/>
      <c r="VNF569" s="154"/>
      <c r="VNG569" s="154"/>
      <c r="VNH569" s="154"/>
      <c r="VNI569" s="154"/>
      <c r="VNJ569" s="154"/>
      <c r="VNK569" s="154"/>
      <c r="VNL569" s="154"/>
      <c r="VNM569" s="154"/>
      <c r="VNN569" s="154"/>
      <c r="VNO569" s="154"/>
      <c r="VNP569" s="154"/>
      <c r="VNQ569" s="154"/>
      <c r="VNR569" s="154"/>
      <c r="VNS569" s="154"/>
      <c r="VNT569" s="154"/>
      <c r="VNU569" s="154"/>
      <c r="VNV569" s="154"/>
      <c r="VNW569" s="154"/>
      <c r="VNX569" s="154"/>
      <c r="VNY569" s="154"/>
      <c r="VNZ569" s="154"/>
      <c r="VOA569" s="154"/>
      <c r="VOB569" s="154"/>
      <c r="VOC569" s="154"/>
      <c r="VOD569" s="154"/>
      <c r="VOE569" s="154"/>
      <c r="VOF569" s="154"/>
      <c r="VOG569" s="154"/>
      <c r="VOH569" s="154"/>
      <c r="VOI569" s="154"/>
      <c r="VOJ569" s="154"/>
      <c r="VOK569" s="154"/>
      <c r="VOL569" s="154"/>
      <c r="VOM569" s="154"/>
      <c r="VON569" s="154"/>
      <c r="VOO569" s="154"/>
      <c r="VOP569" s="154"/>
      <c r="VOQ569" s="154"/>
      <c r="VOR569" s="154"/>
      <c r="VOS569" s="154"/>
      <c r="VOT569" s="154"/>
      <c r="VOU569" s="154"/>
      <c r="VOV569" s="154"/>
      <c r="VOW569" s="154"/>
      <c r="VOX569" s="154"/>
      <c r="VOY569" s="154"/>
      <c r="VOZ569" s="154"/>
      <c r="VPA569" s="154"/>
      <c r="VPB569" s="154"/>
      <c r="VPC569" s="154"/>
      <c r="VPD569" s="154"/>
      <c r="VPE569" s="154"/>
      <c r="VPF569" s="154"/>
      <c r="VPG569" s="154"/>
      <c r="VPH569" s="154"/>
      <c r="VPI569" s="154"/>
      <c r="VPJ569" s="154"/>
      <c r="VPK569" s="154"/>
      <c r="VPL569" s="154"/>
      <c r="VPM569" s="154"/>
      <c r="VPN569" s="154"/>
      <c r="VPO569" s="154"/>
      <c r="VPP569" s="154"/>
      <c r="VPQ569" s="154"/>
      <c r="VPR569" s="154"/>
      <c r="VPS569" s="154"/>
      <c r="VPT569" s="154"/>
      <c r="VPU569" s="154"/>
      <c r="VPV569" s="154"/>
      <c r="VPW569" s="154"/>
      <c r="VPX569" s="154"/>
      <c r="VPY569" s="154"/>
      <c r="VPZ569" s="154"/>
      <c r="VQA569" s="154"/>
      <c r="VQB569" s="154"/>
      <c r="VQC569" s="154"/>
      <c r="VQD569" s="154"/>
      <c r="VQE569" s="154"/>
      <c r="VQF569" s="154"/>
      <c r="VQG569" s="154"/>
      <c r="VQH569" s="154"/>
      <c r="VQI569" s="154"/>
      <c r="VQJ569" s="154"/>
      <c r="VQK569" s="154"/>
      <c r="VQL569" s="154"/>
      <c r="VQM569" s="154"/>
      <c r="VQN569" s="154"/>
      <c r="VQO569" s="154"/>
      <c r="VQP569" s="154"/>
      <c r="VQQ569" s="154"/>
      <c r="VQR569" s="154"/>
      <c r="VQS569" s="154"/>
      <c r="VQT569" s="154"/>
      <c r="VQU569" s="154"/>
      <c r="VQV569" s="154"/>
      <c r="VQW569" s="154"/>
      <c r="VQX569" s="154"/>
      <c r="VQY569" s="154"/>
      <c r="VQZ569" s="154"/>
      <c r="VRA569" s="154"/>
      <c r="VRB569" s="154"/>
      <c r="VRC569" s="154"/>
      <c r="VRD569" s="154"/>
      <c r="VRE569" s="154"/>
      <c r="VRF569" s="154"/>
      <c r="VRG569" s="154"/>
      <c r="VRH569" s="154"/>
      <c r="VRI569" s="154"/>
      <c r="VRJ569" s="154"/>
      <c r="VRK569" s="154"/>
      <c r="VRL569" s="154"/>
      <c r="VRM569" s="154"/>
      <c r="VRN569" s="154"/>
      <c r="VRO569" s="154"/>
      <c r="VRP569" s="154"/>
      <c r="VRQ569" s="154"/>
      <c r="VRR569" s="154"/>
      <c r="VRS569" s="154"/>
      <c r="VRT569" s="154"/>
      <c r="VRU569" s="154"/>
      <c r="VRV569" s="154"/>
      <c r="VRW569" s="154"/>
      <c r="VRX569" s="154"/>
      <c r="VRY569" s="154"/>
      <c r="VRZ569" s="154"/>
      <c r="VSA569" s="154"/>
      <c r="VSB569" s="154"/>
      <c r="VSC569" s="154"/>
      <c r="VSD569" s="154"/>
      <c r="VSE569" s="154"/>
      <c r="VSF569" s="154"/>
      <c r="VSG569" s="154"/>
      <c r="VSH569" s="154"/>
      <c r="VSI569" s="154"/>
      <c r="VSJ569" s="154"/>
      <c r="VSK569" s="154"/>
      <c r="VSL569" s="154"/>
      <c r="VSM569" s="154"/>
      <c r="VSN569" s="154"/>
      <c r="VSO569" s="154"/>
      <c r="VSP569" s="154"/>
      <c r="VSQ569" s="154"/>
      <c r="VSR569" s="154"/>
      <c r="VSS569" s="154"/>
      <c r="VST569" s="154"/>
      <c r="VSU569" s="154"/>
      <c r="VSV569" s="154"/>
      <c r="VSW569" s="154"/>
      <c r="VSX569" s="154"/>
      <c r="VSY569" s="154"/>
      <c r="VSZ569" s="154"/>
      <c r="VTA569" s="154"/>
      <c r="VTB569" s="154"/>
      <c r="VTC569" s="154"/>
      <c r="VTD569" s="154"/>
      <c r="VTE569" s="154"/>
      <c r="VTF569" s="154"/>
      <c r="VTG569" s="154"/>
      <c r="VTH569" s="154"/>
      <c r="VTI569" s="154"/>
      <c r="VTJ569" s="154"/>
      <c r="VTK569" s="154"/>
      <c r="VTL569" s="154"/>
      <c r="VTM569" s="154"/>
      <c r="VTN569" s="154"/>
      <c r="VTO569" s="154"/>
      <c r="VTP569" s="154"/>
      <c r="VTQ569" s="154"/>
      <c r="VTR569" s="154"/>
      <c r="VTS569" s="154"/>
      <c r="VTT569" s="154"/>
      <c r="VTU569" s="154"/>
      <c r="VTV569" s="154"/>
      <c r="VTW569" s="154"/>
      <c r="VTX569" s="154"/>
      <c r="VTY569" s="154"/>
      <c r="VTZ569" s="154"/>
      <c r="VUA569" s="154"/>
      <c r="VUB569" s="154"/>
      <c r="VUC569" s="154"/>
      <c r="VUD569" s="154"/>
      <c r="VUE569" s="154"/>
      <c r="VUF569" s="154"/>
      <c r="VUG569" s="154"/>
      <c r="VUH569" s="154"/>
      <c r="VUI569" s="154"/>
      <c r="VUJ569" s="154"/>
      <c r="VUK569" s="154"/>
      <c r="VUL569" s="154"/>
      <c r="VUM569" s="154"/>
      <c r="VUN569" s="154"/>
      <c r="VUO569" s="154"/>
      <c r="VUP569" s="154"/>
      <c r="VUQ569" s="154"/>
      <c r="VUR569" s="154"/>
      <c r="VUS569" s="154"/>
      <c r="VUT569" s="154"/>
      <c r="VUU569" s="154"/>
      <c r="VUV569" s="154"/>
      <c r="VUW569" s="154"/>
      <c r="VUX569" s="154"/>
      <c r="VUY569" s="154"/>
      <c r="VUZ569" s="154"/>
      <c r="VVA569" s="154"/>
      <c r="VVB569" s="154"/>
      <c r="VVC569" s="154"/>
      <c r="VVD569" s="154"/>
      <c r="VVE569" s="154"/>
      <c r="VVF569" s="154"/>
      <c r="VVG569" s="154"/>
      <c r="VVH569" s="154"/>
      <c r="VVI569" s="154"/>
      <c r="VVJ569" s="154"/>
      <c r="VVK569" s="154"/>
      <c r="VVL569" s="154"/>
      <c r="VVM569" s="154"/>
      <c r="VVN569" s="154"/>
      <c r="VVO569" s="154"/>
      <c r="VVP569" s="154"/>
      <c r="VVQ569" s="154"/>
      <c r="VVR569" s="154"/>
      <c r="VVS569" s="154"/>
      <c r="VVT569" s="154"/>
      <c r="VVU569" s="154"/>
      <c r="VVV569" s="154"/>
      <c r="VVW569" s="154"/>
      <c r="VVX569" s="154"/>
      <c r="VVY569" s="154"/>
      <c r="VVZ569" s="154"/>
      <c r="VWA569" s="154"/>
      <c r="VWB569" s="154"/>
      <c r="VWC569" s="154"/>
      <c r="VWD569" s="154"/>
      <c r="VWE569" s="154"/>
      <c r="VWF569" s="154"/>
      <c r="VWG569" s="154"/>
      <c r="VWH569" s="154"/>
      <c r="VWI569" s="154"/>
      <c r="VWJ569" s="154"/>
      <c r="VWK569" s="154"/>
      <c r="VWL569" s="154"/>
      <c r="VWM569" s="154"/>
      <c r="VWN569" s="154"/>
      <c r="VWO569" s="154"/>
      <c r="VWP569" s="154"/>
      <c r="VWQ569" s="154"/>
      <c r="VWR569" s="154"/>
      <c r="VWS569" s="154"/>
      <c r="VWT569" s="154"/>
      <c r="VWU569" s="154"/>
      <c r="VWV569" s="154"/>
      <c r="VWW569" s="154"/>
      <c r="VWX569" s="154"/>
      <c r="VWY569" s="154"/>
      <c r="VWZ569" s="154"/>
      <c r="VXA569" s="154"/>
      <c r="VXB569" s="154"/>
      <c r="VXC569" s="154"/>
      <c r="VXD569" s="154"/>
      <c r="VXE569" s="154"/>
      <c r="VXF569" s="154"/>
      <c r="VXG569" s="154"/>
      <c r="VXH569" s="154"/>
      <c r="VXI569" s="154"/>
      <c r="VXJ569" s="154"/>
      <c r="VXK569" s="154"/>
      <c r="VXL569" s="154"/>
      <c r="VXM569" s="154"/>
      <c r="VXN569" s="154"/>
      <c r="VXO569" s="154"/>
      <c r="VXP569" s="154"/>
      <c r="VXQ569" s="154"/>
      <c r="VXR569" s="154"/>
      <c r="VXS569" s="154"/>
      <c r="VXT569" s="154"/>
      <c r="VXU569" s="154"/>
      <c r="VXV569" s="154"/>
      <c r="VXW569" s="154"/>
      <c r="VXX569" s="154"/>
      <c r="VXY569" s="154"/>
      <c r="VXZ569" s="154"/>
      <c r="VYA569" s="154"/>
      <c r="VYB569" s="154"/>
      <c r="VYC569" s="154"/>
      <c r="VYD569" s="154"/>
      <c r="VYE569" s="154"/>
      <c r="VYF569" s="154"/>
      <c r="VYG569" s="154"/>
      <c r="VYH569" s="154"/>
      <c r="VYI569" s="154"/>
      <c r="VYJ569" s="154"/>
      <c r="VYK569" s="154"/>
      <c r="VYL569" s="154"/>
      <c r="VYM569" s="154"/>
      <c r="VYN569" s="154"/>
      <c r="VYO569" s="154"/>
      <c r="VYP569" s="154"/>
      <c r="VYQ569" s="154"/>
      <c r="VYR569" s="154"/>
      <c r="VYS569" s="154"/>
      <c r="VYT569" s="154"/>
      <c r="VYU569" s="154"/>
      <c r="VYV569" s="154"/>
      <c r="VYW569" s="154"/>
      <c r="VYX569" s="154"/>
      <c r="VYY569" s="154"/>
      <c r="VYZ569" s="154"/>
      <c r="VZA569" s="154"/>
      <c r="VZB569" s="154"/>
      <c r="VZC569" s="154"/>
      <c r="VZD569" s="154"/>
      <c r="VZE569" s="154"/>
      <c r="VZF569" s="154"/>
      <c r="VZG569" s="154"/>
      <c r="VZH569" s="154"/>
      <c r="VZI569" s="154"/>
      <c r="VZJ569" s="154"/>
      <c r="VZK569" s="154"/>
      <c r="VZL569" s="154"/>
      <c r="VZM569" s="154"/>
      <c r="VZN569" s="154"/>
      <c r="VZO569" s="154"/>
      <c r="VZP569" s="154"/>
      <c r="VZQ569" s="154"/>
      <c r="VZR569" s="154"/>
      <c r="VZS569" s="154"/>
      <c r="VZT569" s="154"/>
      <c r="VZU569" s="154"/>
      <c r="VZV569" s="154"/>
      <c r="VZW569" s="154"/>
      <c r="VZX569" s="154"/>
      <c r="VZY569" s="154"/>
      <c r="VZZ569" s="154"/>
      <c r="WAA569" s="154"/>
      <c r="WAB569" s="154"/>
      <c r="WAC569" s="154"/>
      <c r="WAD569" s="154"/>
      <c r="WAE569" s="154"/>
      <c r="WAF569" s="154"/>
      <c r="WAG569" s="154"/>
      <c r="WAH569" s="154"/>
      <c r="WAI569" s="154"/>
      <c r="WAJ569" s="154"/>
      <c r="WAK569" s="154"/>
      <c r="WAL569" s="154"/>
      <c r="WAM569" s="154"/>
      <c r="WAN569" s="154"/>
      <c r="WAO569" s="154"/>
      <c r="WAP569" s="154"/>
      <c r="WAQ569" s="154"/>
      <c r="WAR569" s="154"/>
      <c r="WAS569" s="154"/>
      <c r="WAT569" s="154"/>
      <c r="WAU569" s="154"/>
      <c r="WAV569" s="154"/>
      <c r="WAW569" s="154"/>
      <c r="WAX569" s="154"/>
      <c r="WAY569" s="154"/>
      <c r="WAZ569" s="154"/>
      <c r="WBA569" s="154"/>
      <c r="WBB569" s="154"/>
      <c r="WBC569" s="154"/>
      <c r="WBD569" s="154"/>
      <c r="WBE569" s="154"/>
      <c r="WBF569" s="154"/>
      <c r="WBG569" s="154"/>
      <c r="WBH569" s="154"/>
      <c r="WBI569" s="154"/>
      <c r="WBJ569" s="154"/>
      <c r="WBK569" s="154"/>
      <c r="WBL569" s="154"/>
      <c r="WBM569" s="154"/>
      <c r="WBN569" s="154"/>
      <c r="WBO569" s="154"/>
      <c r="WBP569" s="154"/>
      <c r="WBQ569" s="154"/>
      <c r="WBR569" s="154"/>
      <c r="WBS569" s="154"/>
      <c r="WBT569" s="154"/>
      <c r="WBU569" s="154"/>
      <c r="WBV569" s="154"/>
      <c r="WBW569" s="154"/>
      <c r="WBX569" s="154"/>
      <c r="WBY569" s="154"/>
      <c r="WBZ569" s="154"/>
      <c r="WCA569" s="154"/>
      <c r="WCB569" s="154"/>
      <c r="WCC569" s="154"/>
      <c r="WCD569" s="154"/>
      <c r="WCE569" s="154"/>
      <c r="WCF569" s="154"/>
      <c r="WCG569" s="154"/>
      <c r="WCH569" s="154"/>
      <c r="WCI569" s="154"/>
      <c r="WCJ569" s="154"/>
      <c r="WCK569" s="154"/>
      <c r="WCL569" s="154"/>
      <c r="WCM569" s="154"/>
      <c r="WCN569" s="154"/>
      <c r="WCO569" s="154"/>
      <c r="WCP569" s="154"/>
      <c r="WCQ569" s="154"/>
      <c r="WCR569" s="154"/>
      <c r="WCS569" s="154"/>
      <c r="WCT569" s="154"/>
      <c r="WCU569" s="154"/>
      <c r="WCV569" s="154"/>
      <c r="WCW569" s="154"/>
      <c r="WCX569" s="154"/>
      <c r="WCY569" s="154"/>
      <c r="WCZ569" s="154"/>
      <c r="WDA569" s="154"/>
      <c r="WDB569" s="154"/>
      <c r="WDC569" s="154"/>
      <c r="WDD569" s="154"/>
      <c r="WDE569" s="154"/>
      <c r="WDF569" s="154"/>
      <c r="WDG569" s="154"/>
      <c r="WDH569" s="154"/>
      <c r="WDI569" s="154"/>
      <c r="WDJ569" s="154"/>
      <c r="WDK569" s="154"/>
      <c r="WDL569" s="154"/>
      <c r="WDM569" s="154"/>
      <c r="WDN569" s="154"/>
      <c r="WDO569" s="154"/>
      <c r="WDP569" s="154"/>
      <c r="WDQ569" s="154"/>
      <c r="WDR569" s="154"/>
      <c r="WDS569" s="154"/>
      <c r="WDT569" s="154"/>
      <c r="WDU569" s="154"/>
      <c r="WDV569" s="154"/>
      <c r="WDW569" s="154"/>
      <c r="WDX569" s="154"/>
      <c r="WDY569" s="154"/>
      <c r="WDZ569" s="154"/>
      <c r="WEA569" s="154"/>
      <c r="WEB569" s="154"/>
      <c r="WEC569" s="154"/>
      <c r="WED569" s="154"/>
      <c r="WEE569" s="154"/>
      <c r="WEF569" s="154"/>
      <c r="WEG569" s="154"/>
      <c r="WEH569" s="154"/>
      <c r="WEI569" s="154"/>
      <c r="WEJ569" s="154"/>
      <c r="WEK569" s="154"/>
      <c r="WEL569" s="154"/>
      <c r="WEM569" s="154"/>
      <c r="WEN569" s="154"/>
      <c r="WEO569" s="154"/>
      <c r="WEP569" s="154"/>
      <c r="WEQ569" s="154"/>
      <c r="WER569" s="154"/>
      <c r="WES569" s="154"/>
      <c r="WET569" s="154"/>
      <c r="WEU569" s="154"/>
      <c r="WEV569" s="154"/>
      <c r="WEW569" s="154"/>
      <c r="WEX569" s="154"/>
      <c r="WEY569" s="154"/>
      <c r="WEZ569" s="154"/>
      <c r="WFA569" s="154"/>
      <c r="WFB569" s="154"/>
      <c r="WFC569" s="154"/>
      <c r="WFD569" s="154"/>
      <c r="WFE569" s="154"/>
      <c r="WFF569" s="154"/>
      <c r="WFG569" s="154"/>
      <c r="WFH569" s="154"/>
      <c r="WFI569" s="154"/>
      <c r="WFJ569" s="154"/>
      <c r="WFK569" s="154"/>
      <c r="WFL569" s="154"/>
      <c r="WFM569" s="154"/>
      <c r="WFN569" s="154"/>
      <c r="WFO569" s="154"/>
      <c r="WFP569" s="154"/>
      <c r="WFQ569" s="154"/>
      <c r="WFR569" s="154"/>
      <c r="WFS569" s="154"/>
      <c r="WFT569" s="154"/>
      <c r="WFU569" s="154"/>
      <c r="WFV569" s="154"/>
      <c r="WFW569" s="154"/>
      <c r="WFX569" s="154"/>
      <c r="WFY569" s="154"/>
      <c r="WFZ569" s="154"/>
      <c r="WGA569" s="154"/>
      <c r="WGB569" s="154"/>
      <c r="WGC569" s="154"/>
      <c r="WGD569" s="154"/>
      <c r="WGE569" s="154"/>
      <c r="WGF569" s="154"/>
      <c r="WGG569" s="154"/>
      <c r="WGH569" s="154"/>
      <c r="WGI569" s="154"/>
      <c r="WGJ569" s="154"/>
      <c r="WGK569" s="154"/>
      <c r="WGL569" s="154"/>
      <c r="WGM569" s="154"/>
      <c r="WGN569" s="154"/>
      <c r="WGO569" s="154"/>
      <c r="WGP569" s="154"/>
      <c r="WGQ569" s="154"/>
      <c r="WGR569" s="154"/>
      <c r="WGS569" s="154"/>
      <c r="WGT569" s="154"/>
      <c r="WGU569" s="154"/>
      <c r="WGV569" s="154"/>
      <c r="WGW569" s="154"/>
      <c r="WGX569" s="154"/>
      <c r="WGY569" s="154"/>
      <c r="WGZ569" s="154"/>
      <c r="WHA569" s="154"/>
      <c r="WHB569" s="154"/>
      <c r="WHC569" s="154"/>
      <c r="WHD569" s="154"/>
      <c r="WHE569" s="154"/>
      <c r="WHF569" s="154"/>
      <c r="WHG569" s="154"/>
      <c r="WHH569" s="154"/>
      <c r="WHI569" s="154"/>
      <c r="WHJ569" s="154"/>
      <c r="WHK569" s="154"/>
      <c r="WHL569" s="154"/>
      <c r="WHM569" s="154"/>
      <c r="WHN569" s="154"/>
      <c r="WHO569" s="154"/>
      <c r="WHP569" s="154"/>
      <c r="WHQ569" s="154"/>
      <c r="WHR569" s="154"/>
      <c r="WHS569" s="154"/>
      <c r="WHT569" s="154"/>
      <c r="WHU569" s="154"/>
      <c r="WHV569" s="154"/>
      <c r="WHW569" s="154"/>
      <c r="WHX569" s="154"/>
      <c r="WHY569" s="154"/>
      <c r="WHZ569" s="154"/>
      <c r="WIA569" s="154"/>
      <c r="WIB569" s="154"/>
      <c r="WIC569" s="154"/>
      <c r="WID569" s="154"/>
      <c r="WIE569" s="154"/>
      <c r="WIF569" s="154"/>
      <c r="WIG569" s="154"/>
      <c r="WIH569" s="154"/>
      <c r="WII569" s="154"/>
      <c r="WIJ569" s="154"/>
      <c r="WIK569" s="154"/>
      <c r="WIL569" s="154"/>
      <c r="WIM569" s="154"/>
      <c r="WIN569" s="154"/>
      <c r="WIO569" s="154"/>
      <c r="WIP569" s="154"/>
      <c r="WIQ569" s="154"/>
      <c r="WIR569" s="154"/>
      <c r="WIS569" s="154"/>
      <c r="WIT569" s="154"/>
      <c r="WIU569" s="154"/>
      <c r="WIV569" s="154"/>
      <c r="WIW569" s="154"/>
      <c r="WIX569" s="154"/>
      <c r="WIY569" s="154"/>
      <c r="WIZ569" s="154"/>
      <c r="WJA569" s="154"/>
      <c r="WJB569" s="154"/>
      <c r="WJC569" s="154"/>
      <c r="WJD569" s="154"/>
      <c r="WJE569" s="154"/>
      <c r="WJF569" s="154"/>
      <c r="WJG569" s="154"/>
      <c r="WJH569" s="154"/>
      <c r="WJI569" s="154"/>
      <c r="WJJ569" s="154"/>
      <c r="WJK569" s="154"/>
      <c r="WJL569" s="154"/>
      <c r="WJM569" s="154"/>
      <c r="WJN569" s="154"/>
      <c r="WJO569" s="154"/>
      <c r="WJP569" s="154"/>
      <c r="WJQ569" s="154"/>
      <c r="WJR569" s="154"/>
      <c r="WJS569" s="154"/>
      <c r="WJT569" s="154"/>
      <c r="WJU569" s="154"/>
      <c r="WJV569" s="154"/>
      <c r="WJW569" s="154"/>
      <c r="WJX569" s="154"/>
      <c r="WJY569" s="154"/>
      <c r="WJZ569" s="154"/>
      <c r="WKA569" s="154"/>
      <c r="WKB569" s="154"/>
      <c r="WKC569" s="154"/>
      <c r="WKD569" s="154"/>
      <c r="WKE569" s="154"/>
      <c r="WKF569" s="154"/>
      <c r="WKG569" s="154"/>
      <c r="WKH569" s="154"/>
      <c r="WKI569" s="154"/>
      <c r="WKJ569" s="154"/>
      <c r="WKK569" s="154"/>
      <c r="WKL569" s="154"/>
      <c r="WKM569" s="154"/>
      <c r="WKN569" s="154"/>
      <c r="WKO569" s="154"/>
      <c r="WKP569" s="154"/>
      <c r="WKQ569" s="154"/>
      <c r="WKR569" s="154"/>
      <c r="WKS569" s="154"/>
      <c r="WKT569" s="154"/>
      <c r="WKU569" s="154"/>
      <c r="WKV569" s="154"/>
      <c r="WKW569" s="154"/>
      <c r="WKX569" s="154"/>
      <c r="WKY569" s="154"/>
      <c r="WKZ569" s="154"/>
      <c r="WLA569" s="154"/>
      <c r="WLB569" s="154"/>
      <c r="WLC569" s="154"/>
      <c r="WLD569" s="154"/>
      <c r="WLE569" s="154"/>
      <c r="WLF569" s="154"/>
      <c r="WLG569" s="154"/>
      <c r="WLH569" s="154"/>
      <c r="WLI569" s="154"/>
      <c r="WLJ569" s="154"/>
      <c r="WLK569" s="154"/>
      <c r="WLL569" s="154"/>
      <c r="WLM569" s="154"/>
      <c r="WLN569" s="154"/>
      <c r="WLO569" s="154"/>
      <c r="WLP569" s="154"/>
      <c r="WLQ569" s="154"/>
      <c r="WLR569" s="154"/>
      <c r="WLS569" s="154"/>
      <c r="WLT569" s="154"/>
      <c r="WLU569" s="154"/>
      <c r="WLV569" s="154"/>
      <c r="WLW569" s="154"/>
      <c r="WLX569" s="154"/>
      <c r="WLY569" s="154"/>
      <c r="WLZ569" s="154"/>
      <c r="WMA569" s="154"/>
      <c r="WMB569" s="154"/>
      <c r="WMC569" s="154"/>
      <c r="WMD569" s="154"/>
      <c r="WME569" s="154"/>
      <c r="WMF569" s="154"/>
      <c r="WMG569" s="154"/>
      <c r="WMH569" s="154"/>
      <c r="WMI569" s="154"/>
      <c r="WMJ569" s="154"/>
      <c r="WMK569" s="154"/>
      <c r="WML569" s="154"/>
      <c r="WMM569" s="154"/>
      <c r="WMN569" s="154"/>
      <c r="WMO569" s="154"/>
      <c r="WMP569" s="154"/>
      <c r="WMQ569" s="154"/>
      <c r="WMR569" s="154"/>
      <c r="WMS569" s="154"/>
      <c r="WMT569" s="154"/>
      <c r="WMU569" s="154"/>
      <c r="WMV569" s="154"/>
      <c r="WMW569" s="154"/>
      <c r="WMX569" s="154"/>
      <c r="WMY569" s="154"/>
      <c r="WMZ569" s="154"/>
      <c r="WNA569" s="154"/>
      <c r="WNB569" s="154"/>
      <c r="WNC569" s="154"/>
      <c r="WND569" s="154"/>
      <c r="WNE569" s="154"/>
      <c r="WNF569" s="154"/>
      <c r="WNG569" s="154"/>
      <c r="WNH569" s="154"/>
      <c r="WNI569" s="154"/>
      <c r="WNJ569" s="154"/>
      <c r="WNK569" s="154"/>
      <c r="WNL569" s="154"/>
      <c r="WNM569" s="154"/>
      <c r="WNN569" s="154"/>
      <c r="WNO569" s="154"/>
      <c r="WNP569" s="154"/>
      <c r="WNQ569" s="154"/>
      <c r="WNR569" s="154"/>
      <c r="WNS569" s="154"/>
      <c r="WNT569" s="154"/>
      <c r="WNU569" s="154"/>
      <c r="WNV569" s="154"/>
      <c r="WNW569" s="154"/>
      <c r="WNX569" s="154"/>
      <c r="WNY569" s="154"/>
      <c r="WNZ569" s="154"/>
      <c r="WOA569" s="154"/>
      <c r="WOB569" s="154"/>
      <c r="WOC569" s="154"/>
      <c r="WOD569" s="154"/>
      <c r="WOE569" s="154"/>
      <c r="WOF569" s="154"/>
      <c r="WOG569" s="154"/>
      <c r="WOH569" s="154"/>
      <c r="WOI569" s="154"/>
      <c r="WOJ569" s="154"/>
      <c r="WOK569" s="154"/>
      <c r="WOL569" s="154"/>
      <c r="WOM569" s="154"/>
      <c r="WON569" s="154"/>
      <c r="WOO569" s="154"/>
      <c r="WOP569" s="154"/>
      <c r="WOQ569" s="154"/>
      <c r="WOR569" s="154"/>
      <c r="WOS569" s="154"/>
      <c r="WOT569" s="154"/>
      <c r="WOU569" s="154"/>
      <c r="WOV569" s="154"/>
      <c r="WOW569" s="154"/>
      <c r="WOX569" s="154"/>
      <c r="WOY569" s="154"/>
      <c r="WOZ569" s="154"/>
      <c r="WPA569" s="154"/>
      <c r="WPB569" s="154"/>
      <c r="WPC569" s="154"/>
      <c r="WPD569" s="154"/>
      <c r="WPE569" s="154"/>
      <c r="WPF569" s="154"/>
      <c r="WPG569" s="154"/>
      <c r="WPH569" s="154"/>
      <c r="WPI569" s="154"/>
      <c r="WPJ569" s="154"/>
      <c r="WPK569" s="154"/>
      <c r="WPL569" s="154"/>
      <c r="WPM569" s="154"/>
      <c r="WPN569" s="154"/>
      <c r="WPO569" s="154"/>
      <c r="WPP569" s="154"/>
      <c r="WPQ569" s="154"/>
      <c r="WPR569" s="154"/>
      <c r="WPS569" s="154"/>
      <c r="WPT569" s="154"/>
      <c r="WPU569" s="154"/>
      <c r="WPV569" s="154"/>
      <c r="WPW569" s="154"/>
      <c r="WPX569" s="154"/>
      <c r="WPY569" s="154"/>
      <c r="WPZ569" s="154"/>
      <c r="WQA569" s="154"/>
      <c r="WQB569" s="154"/>
      <c r="WQC569" s="154"/>
      <c r="WQD569" s="154"/>
      <c r="WQE569" s="154"/>
      <c r="WQF569" s="154"/>
      <c r="WQG569" s="154"/>
      <c r="WQH569" s="154"/>
      <c r="WQI569" s="154"/>
      <c r="WQJ569" s="154"/>
      <c r="WQK569" s="154"/>
      <c r="WQL569" s="154"/>
      <c r="WQM569" s="154"/>
      <c r="WQN569" s="154"/>
      <c r="WQO569" s="154"/>
      <c r="WQP569" s="154"/>
      <c r="WQQ569" s="154"/>
      <c r="WQR569" s="154"/>
      <c r="WQS569" s="154"/>
      <c r="WQT569" s="154"/>
      <c r="WQU569" s="154"/>
      <c r="WQV569" s="154"/>
      <c r="WQW569" s="154"/>
      <c r="WQX569" s="154"/>
      <c r="WQY569" s="154"/>
      <c r="WQZ569" s="154"/>
      <c r="WRA569" s="154"/>
      <c r="WRB569" s="154"/>
      <c r="WRC569" s="154"/>
      <c r="WRD569" s="154"/>
      <c r="WRE569" s="154"/>
      <c r="WRF569" s="154"/>
      <c r="WRG569" s="154"/>
      <c r="WRH569" s="154"/>
      <c r="WRI569" s="154"/>
      <c r="WRJ569" s="154"/>
      <c r="WRK569" s="154"/>
      <c r="WRL569" s="154"/>
      <c r="WRM569" s="154"/>
      <c r="WRN569" s="154"/>
      <c r="WRO569" s="154"/>
      <c r="WRP569" s="154"/>
      <c r="WRQ569" s="154"/>
      <c r="WRR569" s="154"/>
      <c r="WRS569" s="154"/>
      <c r="WRT569" s="154"/>
      <c r="WRU569" s="154"/>
      <c r="WRV569" s="154"/>
      <c r="WRW569" s="154"/>
      <c r="WRX569" s="154"/>
      <c r="WRY569" s="154"/>
      <c r="WRZ569" s="154"/>
      <c r="WSA569" s="154"/>
      <c r="WSB569" s="154"/>
      <c r="WSC569" s="154"/>
      <c r="WSD569" s="154"/>
      <c r="WSE569" s="154"/>
      <c r="WSF569" s="154"/>
      <c r="WSG569" s="154"/>
      <c r="WSH569" s="154"/>
      <c r="WSI569" s="154"/>
      <c r="WSJ569" s="154"/>
      <c r="WSK569" s="154"/>
      <c r="WSL569" s="154"/>
      <c r="WSM569" s="154"/>
      <c r="WSN569" s="154"/>
      <c r="WSO569" s="154"/>
      <c r="WSP569" s="154"/>
      <c r="WSQ569" s="154"/>
      <c r="WSR569" s="154"/>
      <c r="WSS569" s="154"/>
      <c r="WST569" s="154"/>
      <c r="WSU569" s="154"/>
      <c r="WSV569" s="154"/>
      <c r="WSW569" s="154"/>
      <c r="WSX569" s="154"/>
      <c r="WSY569" s="154"/>
      <c r="WSZ569" s="154"/>
      <c r="WTA569" s="154"/>
      <c r="WTB569" s="154"/>
      <c r="WTC569" s="154"/>
      <c r="WTD569" s="154"/>
      <c r="WTE569" s="154"/>
      <c r="WTF569" s="154"/>
      <c r="WTG569" s="154"/>
      <c r="WTH569" s="154"/>
      <c r="WTI569" s="154"/>
      <c r="WTJ569" s="154"/>
      <c r="WTK569" s="154"/>
      <c r="WTL569" s="154"/>
      <c r="WTM569" s="154"/>
      <c r="WTN569" s="154"/>
      <c r="WTO569" s="154"/>
      <c r="WTP569" s="154"/>
      <c r="WTQ569" s="154"/>
      <c r="WTR569" s="154"/>
      <c r="WTS569" s="154"/>
      <c r="WTT569" s="154"/>
      <c r="WTU569" s="154"/>
      <c r="WTV569" s="154"/>
      <c r="WTW569" s="154"/>
      <c r="WTX569" s="154"/>
      <c r="WTY569" s="154"/>
      <c r="WTZ569" s="154"/>
      <c r="WUA569" s="154"/>
      <c r="WUB569" s="154"/>
      <c r="WUC569" s="154"/>
      <c r="WUD569" s="154"/>
      <c r="WUE569" s="154"/>
      <c r="WUF569" s="154"/>
      <c r="WUG569" s="154"/>
      <c r="WUH569" s="154"/>
      <c r="WUI569" s="154"/>
      <c r="WUJ569" s="154"/>
      <c r="WUK569" s="154"/>
      <c r="WUL569" s="154"/>
      <c r="WUM569" s="154"/>
      <c r="WUN569" s="154"/>
      <c r="WUO569" s="154"/>
      <c r="WUP569" s="154"/>
      <c r="WUQ569" s="154"/>
      <c r="WUR569" s="154"/>
      <c r="WUS569" s="154"/>
      <c r="WUT569" s="154"/>
      <c r="WUU569" s="154"/>
      <c r="WUV569" s="154"/>
      <c r="WUW569" s="154"/>
      <c r="WUX569" s="154"/>
      <c r="WUY569" s="154"/>
      <c r="WUZ569" s="154"/>
      <c r="WVA569" s="154"/>
      <c r="WVB569" s="154"/>
      <c r="WVC569" s="154"/>
      <c r="WVD569" s="154"/>
      <c r="WVE569" s="154"/>
      <c r="WVF569" s="154"/>
      <c r="WVG569" s="154"/>
      <c r="WVH569" s="154"/>
      <c r="WVI569" s="154"/>
      <c r="WVJ569" s="154"/>
      <c r="WVK569" s="154"/>
      <c r="WVL569" s="154"/>
      <c r="WVM569" s="154"/>
      <c r="WVN569" s="154"/>
      <c r="WVO569" s="154"/>
      <c r="WVP569" s="154"/>
      <c r="WVQ569" s="154"/>
      <c r="WVR569" s="154"/>
      <c r="WVS569" s="154"/>
      <c r="WVT569" s="154"/>
      <c r="WVU569" s="154"/>
      <c r="WVV569" s="154"/>
      <c r="WVW569" s="154"/>
      <c r="WVX569" s="154"/>
      <c r="WVY569" s="154"/>
      <c r="WVZ569" s="154"/>
      <c r="WWA569" s="154"/>
      <c r="WWB569" s="154"/>
      <c r="WWC569" s="154"/>
      <c r="WWD569" s="154"/>
      <c r="WWE569" s="154"/>
      <c r="WWF569" s="154"/>
      <c r="WWG569" s="154"/>
      <c r="WWH569" s="154"/>
      <c r="WWI569" s="154"/>
      <c r="WWJ569" s="154"/>
      <c r="WWK569" s="154"/>
      <c r="WWL569" s="154"/>
      <c r="WWM569" s="154"/>
      <c r="WWN569" s="154"/>
      <c r="WWO569" s="154"/>
      <c r="WWP569" s="154"/>
      <c r="WWQ569" s="154"/>
      <c r="WWR569" s="154"/>
      <c r="WWS569" s="154"/>
      <c r="WWT569" s="154"/>
      <c r="WWU569" s="154"/>
      <c r="WWV569" s="154"/>
      <c r="WWW569" s="154"/>
      <c r="WWX569" s="154"/>
      <c r="WWY569" s="154"/>
      <c r="WWZ569" s="154"/>
      <c r="WXA569" s="154"/>
      <c r="WXB569" s="154"/>
      <c r="WXC569" s="154"/>
      <c r="WXD569" s="154"/>
      <c r="WXE569" s="154"/>
      <c r="WXF569" s="154"/>
      <c r="WXG569" s="154"/>
      <c r="WXH569" s="154"/>
      <c r="WXI569" s="154"/>
      <c r="WXJ569" s="154"/>
      <c r="WXK569" s="154"/>
      <c r="WXL569" s="154"/>
      <c r="WXM569" s="154"/>
      <c r="WXN569" s="154"/>
      <c r="WXO569" s="154"/>
      <c r="WXP569" s="154"/>
      <c r="WXQ569" s="154"/>
      <c r="WXR569" s="154"/>
      <c r="WXS569" s="154"/>
      <c r="WXT569" s="154"/>
      <c r="WXU569" s="154"/>
      <c r="WXV569" s="154"/>
      <c r="WXW569" s="154"/>
      <c r="WXX569" s="154"/>
      <c r="WXY569" s="154"/>
      <c r="WXZ569" s="154"/>
      <c r="WYA569" s="154"/>
      <c r="WYB569" s="154"/>
      <c r="WYC569" s="154"/>
      <c r="WYD569" s="154"/>
      <c r="WYE569" s="154"/>
      <c r="WYF569" s="154"/>
      <c r="WYG569" s="154"/>
      <c r="WYH569" s="154"/>
      <c r="WYI569" s="154"/>
      <c r="WYJ569" s="154"/>
      <c r="WYK569" s="154"/>
      <c r="WYL569" s="154"/>
      <c r="WYM569" s="154"/>
      <c r="WYN569" s="154"/>
      <c r="WYO569" s="154"/>
      <c r="WYP569" s="154"/>
      <c r="WYQ569" s="154"/>
      <c r="WYR569" s="154"/>
      <c r="WYS569" s="154"/>
      <c r="WYT569" s="154"/>
      <c r="WYU569" s="154"/>
      <c r="WYV569" s="154"/>
      <c r="WYW569" s="154"/>
      <c r="WYX569" s="154"/>
      <c r="WYY569" s="154"/>
      <c r="WYZ569" s="154"/>
      <c r="WZA569" s="154"/>
      <c r="WZB569" s="154"/>
      <c r="WZC569" s="154"/>
      <c r="WZD569" s="154"/>
      <c r="WZE569" s="154"/>
      <c r="WZF569" s="154"/>
      <c r="WZG569" s="154"/>
      <c r="WZH569" s="154"/>
      <c r="WZI569" s="154"/>
      <c r="WZJ569" s="154"/>
      <c r="WZK569" s="154"/>
      <c r="WZL569" s="154"/>
      <c r="WZM569" s="154"/>
      <c r="WZN569" s="154"/>
      <c r="WZO569" s="154"/>
      <c r="WZP569" s="154"/>
      <c r="WZQ569" s="154"/>
      <c r="WZR569" s="154"/>
      <c r="WZS569" s="154"/>
      <c r="WZT569" s="154"/>
      <c r="WZU569" s="154"/>
      <c r="WZV569" s="154"/>
      <c r="WZW569" s="154"/>
      <c r="WZX569" s="154"/>
      <c r="WZY569" s="154"/>
      <c r="WZZ569" s="154"/>
      <c r="XAA569" s="154"/>
      <c r="XAB569" s="154"/>
      <c r="XAC569" s="154"/>
      <c r="XAD569" s="154"/>
      <c r="XAE569" s="154"/>
      <c r="XAF569" s="154"/>
      <c r="XAG569" s="154"/>
      <c r="XAH569" s="154"/>
      <c r="XAI569" s="154"/>
      <c r="XAJ569" s="154"/>
      <c r="XAK569" s="154"/>
      <c r="XAL569" s="154"/>
      <c r="XAM569" s="154"/>
      <c r="XAN569" s="154"/>
      <c r="XAO569" s="154"/>
      <c r="XAP569" s="154"/>
      <c r="XAQ569" s="154"/>
      <c r="XAR569" s="154"/>
      <c r="XAS569" s="154"/>
      <c r="XAT569" s="154"/>
      <c r="XAU569" s="154"/>
      <c r="XAV569" s="154"/>
      <c r="XAW569" s="154"/>
      <c r="XAX569" s="154"/>
      <c r="XAY569" s="154"/>
      <c r="XAZ569" s="154"/>
      <c r="XBA569" s="154"/>
      <c r="XBB569" s="154"/>
      <c r="XBC569" s="154"/>
      <c r="XBD569" s="154"/>
      <c r="XBE569" s="154"/>
      <c r="XBF569" s="154"/>
      <c r="XBG569" s="154"/>
      <c r="XBH569" s="154"/>
      <c r="XBI569" s="154"/>
      <c r="XBJ569" s="154"/>
      <c r="XBK569" s="154"/>
      <c r="XBL569" s="154"/>
      <c r="XBM569" s="154"/>
      <c r="XBN569" s="154"/>
      <c r="XBO569" s="154"/>
      <c r="XBP569" s="154"/>
      <c r="XBQ569" s="154"/>
      <c r="XBR569" s="154"/>
      <c r="XBS569" s="154"/>
      <c r="XBT569" s="154"/>
      <c r="XBU569" s="154"/>
      <c r="XBV569" s="154"/>
      <c r="XBW569" s="154"/>
      <c r="XBX569" s="154"/>
      <c r="XBY569" s="154"/>
      <c r="XBZ569" s="154"/>
      <c r="XCA569" s="154"/>
      <c r="XCB569" s="154"/>
      <c r="XCC569" s="154"/>
      <c r="XCD569" s="154"/>
      <c r="XCE569" s="154"/>
      <c r="XCF569" s="154"/>
      <c r="XCG569" s="154"/>
      <c r="XCH569" s="154"/>
      <c r="XCI569" s="154"/>
      <c r="XCJ569" s="154"/>
      <c r="XCK569" s="154"/>
      <c r="XCL569" s="154"/>
      <c r="XCM569" s="154"/>
      <c r="XCN569" s="154"/>
      <c r="XCO569" s="154"/>
      <c r="XCP569" s="154"/>
      <c r="XCQ569" s="154"/>
      <c r="XCR569" s="154"/>
      <c r="XCS569" s="154"/>
      <c r="XCT569" s="154"/>
      <c r="XCU569" s="154"/>
      <c r="XCV569" s="154"/>
      <c r="XCW569" s="154"/>
      <c r="XCX569" s="154"/>
      <c r="XCY569" s="154"/>
      <c r="XCZ569" s="154"/>
      <c r="XDA569" s="154"/>
      <c r="XDB569" s="154"/>
      <c r="XDC569" s="154"/>
      <c r="XDD569" s="154"/>
      <c r="XDE569" s="154"/>
      <c r="XDF569" s="154"/>
      <c r="XDG569" s="154"/>
      <c r="XDH569" s="154"/>
      <c r="XDI569" s="154"/>
      <c r="XDJ569" s="154"/>
      <c r="XDK569" s="154"/>
      <c r="XDL569" s="154"/>
      <c r="XDM569" s="154"/>
      <c r="XDN569" s="154"/>
      <c r="XDO569" s="154"/>
      <c r="XDP569" s="154"/>
      <c r="XDQ569" s="154"/>
      <c r="XDR569" s="154"/>
      <c r="XDS569" s="154"/>
      <c r="XDT569" s="154"/>
      <c r="XDU569" s="154"/>
      <c r="XDV569" s="154"/>
      <c r="XDW569" s="154"/>
      <c r="XDX569" s="154"/>
      <c r="XDY569" s="154"/>
      <c r="XDZ569" s="154"/>
      <c r="XEA569" s="154"/>
      <c r="XEB569" s="154"/>
      <c r="XEC569" s="154"/>
      <c r="XED569" s="154"/>
      <c r="XEE569" s="154"/>
      <c r="XEF569" s="154"/>
      <c r="XEG569" s="154"/>
      <c r="XEH569" s="154"/>
      <c r="XEI569" s="154"/>
      <c r="XEJ569" s="154"/>
      <c r="XEK569" s="154"/>
      <c r="XEL569" s="154"/>
      <c r="XEM569" s="154"/>
      <c r="XEN569" s="154"/>
      <c r="XEO569" s="154"/>
      <c r="XEP569" s="154"/>
      <c r="XEQ569" s="154"/>
      <c r="XER569" s="154"/>
      <c r="XES569" s="154"/>
      <c r="XET569" s="154"/>
      <c r="XEU569" s="154"/>
      <c r="XEV569" s="154"/>
      <c r="XEW569" s="154"/>
      <c r="XEX569" s="154"/>
      <c r="XEY569" s="154"/>
      <c r="XEZ569" s="154"/>
      <c r="XFA569" s="154"/>
      <c r="XFB569" s="154"/>
      <c r="XFC569" s="154"/>
      <c r="XFD569" s="154"/>
    </row>
    <row r="570" spans="1:16384" s="154" customFormat="1" ht="16" hidden="1" outlineLevel="2" thickBot="1" x14ac:dyDescent="0.25">
      <c r="A570" s="44"/>
      <c r="B570" s="39" t="s">
        <v>41</v>
      </c>
      <c r="C570" s="39"/>
      <c r="D570" s="39"/>
      <c r="E570" s="39"/>
      <c r="F570" s="49" t="s">
        <v>401</v>
      </c>
      <c r="G570" s="39"/>
      <c r="H570" s="39"/>
      <c r="I570" s="39">
        <v>2629.1969797232896</v>
      </c>
      <c r="J570" s="39">
        <v>2259.9757843882016</v>
      </c>
      <c r="K570" s="39">
        <v>1924.6387022876627</v>
      </c>
      <c r="L570" s="39">
        <v>1598.1294642763023</v>
      </c>
      <c r="M570" s="39">
        <v>2047.9823512481651</v>
      </c>
      <c r="N570" s="39">
        <v>2055.6052977695153</v>
      </c>
      <c r="O570" s="39">
        <v>2321.7684775155903</v>
      </c>
      <c r="P570" s="39">
        <v>2033.4446241538831</v>
      </c>
      <c r="Q570" s="39">
        <v>2033.5327831912914</v>
      </c>
      <c r="R570" s="39">
        <v>2042.5921978278607</v>
      </c>
      <c r="S570" s="39">
        <v>2287.1846329384252</v>
      </c>
      <c r="T570" s="39">
        <v>1969.2785320462262</v>
      </c>
      <c r="U570" s="39">
        <v>2018.7418941410476</v>
      </c>
      <c r="V570" s="39">
        <v>2000.4612904260466</v>
      </c>
      <c r="W570" s="39">
        <v>2074.2505343839553</v>
      </c>
      <c r="X570" s="39">
        <v>2379.3477372708949</v>
      </c>
      <c r="Y570" s="39">
        <v>1941.9818378349607</v>
      </c>
      <c r="Z570" s="39">
        <v>1940.6513285896995</v>
      </c>
      <c r="AA570" s="39">
        <v>1958.7062475213236</v>
      </c>
      <c r="AB570" s="39">
        <v>2172.0889280497158</v>
      </c>
      <c r="AC570" s="39">
        <v>1918.3712620273461</v>
      </c>
      <c r="AD570" s="39">
        <v>1905.2670215409225</v>
      </c>
      <c r="AE570" s="39">
        <v>1918.7374442688342</v>
      </c>
      <c r="AF570" s="39">
        <v>1930.855098167885</v>
      </c>
      <c r="AG570" s="39">
        <f t="shared" ref="AG570:AJ570" ca="1" si="232">IF(AG25="","",SUM(AG567:AG569))</f>
        <v>1946.6622059138513</v>
      </c>
      <c r="AH570" s="39">
        <f t="shared" ca="1" si="232"/>
        <v>2083.793553166835</v>
      </c>
      <c r="AI570" s="39">
        <f t="shared" ca="1" si="232"/>
        <v>1747.5895673175116</v>
      </c>
      <c r="AJ570" s="39">
        <f t="shared" ca="1" si="232"/>
        <v>1601.9710008048523</v>
      </c>
      <c r="AK570" s="156"/>
      <c r="AL570" s="156"/>
      <c r="AM570" s="156"/>
      <c r="AN570" s="156"/>
      <c r="AO570" s="156"/>
      <c r="AP570" s="156"/>
      <c r="AQ570" s="156"/>
      <c r="AR570" s="156"/>
      <c r="AS570" s="156"/>
      <c r="AT570" s="156"/>
      <c r="AU570" s="156"/>
      <c r="AV570" s="156"/>
      <c r="AW570" s="156"/>
      <c r="AX570" s="156"/>
      <c r="AY570" s="156"/>
      <c r="AZ570" s="156"/>
      <c r="BA570" s="156"/>
      <c r="BB570" s="156"/>
      <c r="BC570" s="156"/>
      <c r="BD570" s="156"/>
      <c r="BE570" s="156"/>
      <c r="BF570" s="156"/>
      <c r="BG570" s="156"/>
      <c r="BH570" s="156"/>
      <c r="BI570" s="156"/>
      <c r="BJ570" s="156"/>
      <c r="BK570" s="156"/>
      <c r="BL570" s="156"/>
      <c r="BM570" s="156"/>
      <c r="BN570" s="156"/>
      <c r="BO570" s="156"/>
      <c r="BP570" s="156"/>
      <c r="BQ570" s="156"/>
      <c r="BR570" s="156"/>
      <c r="BS570" s="156"/>
      <c r="BT570" s="156"/>
      <c r="BU570" s="156"/>
      <c r="BV570" s="156"/>
      <c r="BW570" s="156"/>
      <c r="BX570" s="156"/>
      <c r="BY570" s="156"/>
      <c r="BZ570" s="156"/>
      <c r="CA570" s="156"/>
      <c r="CB570" s="156"/>
      <c r="CC570" s="156"/>
      <c r="CD570" s="156"/>
      <c r="CE570" s="156"/>
      <c r="CF570" s="156"/>
      <c r="CG570" s="156"/>
      <c r="CH570" s="156"/>
      <c r="CI570" s="156"/>
      <c r="CJ570" s="156"/>
      <c r="CK570" s="156"/>
      <c r="CL570" s="156"/>
      <c r="CM570" s="156"/>
      <c r="CN570" s="156"/>
      <c r="CO570" s="156"/>
      <c r="CP570" s="156"/>
      <c r="CQ570" s="156"/>
      <c r="CR570" s="156"/>
      <c r="CS570" s="156"/>
      <c r="CT570" s="156"/>
      <c r="CU570" s="156"/>
      <c r="CV570" s="156"/>
      <c r="CW570" s="156"/>
      <c r="CX570" s="156"/>
      <c r="CY570" s="156"/>
      <c r="CZ570" s="156"/>
      <c r="DA570" s="156"/>
      <c r="DB570" s="156"/>
      <c r="DC570" s="156"/>
      <c r="DD570" s="156"/>
      <c r="DE570" s="156"/>
      <c r="DF570" s="156"/>
      <c r="DG570" s="156"/>
      <c r="DH570" s="156"/>
      <c r="DI570" s="156"/>
      <c r="DJ570" s="156"/>
      <c r="DK570" s="156"/>
      <c r="DL570" s="156"/>
      <c r="DM570" s="156"/>
      <c r="DN570" s="156"/>
      <c r="DO570" s="156"/>
      <c r="DP570" s="156"/>
      <c r="DQ570" s="156"/>
      <c r="DR570" s="156"/>
      <c r="DS570" s="156"/>
      <c r="DT570" s="156"/>
      <c r="DU570" s="156"/>
      <c r="DV570" s="156"/>
      <c r="DW570" s="156"/>
      <c r="DX570" s="156"/>
      <c r="DY570" s="156"/>
      <c r="DZ570" s="156"/>
      <c r="EA570" s="156"/>
      <c r="EB570" s="156"/>
      <c r="EC570" s="156"/>
      <c r="ED570" s="156"/>
      <c r="EE570" s="156"/>
      <c r="EF570" s="156"/>
      <c r="EG570" s="156"/>
      <c r="EH570" s="156"/>
      <c r="EI570" s="156"/>
      <c r="EJ570" s="156"/>
      <c r="EK570" s="156"/>
      <c r="EL570" s="156"/>
      <c r="EM570" s="156"/>
      <c r="EN570" s="156"/>
      <c r="EO570" s="156"/>
      <c r="EP570" s="156"/>
      <c r="EQ570" s="156"/>
      <c r="ER570" s="156"/>
      <c r="ES570" s="156"/>
      <c r="ET570" s="156"/>
      <c r="EU570" s="156"/>
      <c r="EV570" s="156"/>
      <c r="EW570" s="156"/>
      <c r="EX570" s="156"/>
      <c r="EY570" s="156"/>
      <c r="EZ570" s="156"/>
      <c r="FA570" s="156"/>
      <c r="FB570" s="156"/>
      <c r="FC570" s="156"/>
      <c r="FD570" s="156"/>
      <c r="FE570" s="156"/>
      <c r="FF570" s="156"/>
      <c r="FG570" s="156"/>
      <c r="FH570" s="156"/>
      <c r="FI570" s="156"/>
      <c r="FJ570" s="156"/>
      <c r="FK570" s="156"/>
      <c r="FL570" s="156"/>
      <c r="FM570" s="156"/>
      <c r="FN570" s="156"/>
      <c r="FO570" s="156"/>
      <c r="FP570" s="156"/>
      <c r="FQ570" s="156"/>
      <c r="FR570" s="156"/>
      <c r="FS570" s="156"/>
      <c r="FT570" s="156"/>
      <c r="FU570" s="156"/>
      <c r="FV570" s="156"/>
      <c r="FW570" s="156"/>
      <c r="FX570" s="156"/>
      <c r="FY570" s="156"/>
      <c r="FZ570" s="156"/>
      <c r="GA570" s="156"/>
      <c r="GB570" s="156"/>
      <c r="GC570" s="156"/>
      <c r="GD570" s="156"/>
      <c r="GE570" s="156"/>
      <c r="GF570" s="156"/>
      <c r="GG570" s="156"/>
      <c r="GH570" s="156"/>
      <c r="GI570" s="156"/>
      <c r="GJ570" s="156"/>
      <c r="GK570" s="156"/>
      <c r="GL570" s="156"/>
      <c r="GM570" s="156"/>
      <c r="GN570" s="156"/>
      <c r="GO570" s="156"/>
      <c r="GP570" s="156"/>
      <c r="GQ570" s="156"/>
      <c r="GR570" s="156"/>
      <c r="GS570" s="156"/>
      <c r="GT570" s="156"/>
      <c r="GU570" s="156"/>
      <c r="GV570" s="156"/>
      <c r="GW570" s="156"/>
      <c r="GX570" s="156"/>
      <c r="GY570" s="156"/>
      <c r="GZ570" s="156"/>
      <c r="HA570" s="156"/>
      <c r="HB570" s="156"/>
      <c r="HC570" s="156"/>
      <c r="HD570" s="156"/>
      <c r="HE570" s="156"/>
      <c r="HF570" s="156"/>
      <c r="HG570" s="156"/>
      <c r="HH570" s="156"/>
      <c r="HI570" s="156"/>
      <c r="HJ570" s="156"/>
      <c r="HK570" s="156"/>
      <c r="HL570" s="156"/>
      <c r="HM570" s="156"/>
      <c r="HN570" s="156"/>
      <c r="HO570" s="156"/>
      <c r="HP570" s="156"/>
      <c r="HQ570" s="156"/>
      <c r="HR570" s="156"/>
      <c r="HS570" s="156"/>
      <c r="HT570" s="156"/>
      <c r="HU570" s="156"/>
      <c r="HV570" s="156"/>
      <c r="HW570" s="156"/>
      <c r="HX570" s="156"/>
      <c r="HY570" s="156"/>
      <c r="HZ570" s="156"/>
      <c r="IA570" s="156"/>
      <c r="IB570" s="156"/>
      <c r="IC570" s="156"/>
      <c r="ID570" s="156"/>
      <c r="IE570" s="156"/>
      <c r="IF570" s="156"/>
      <c r="IG570" s="156"/>
      <c r="IH570" s="156"/>
      <c r="II570" s="156"/>
      <c r="IJ570" s="156"/>
      <c r="IK570" s="156"/>
      <c r="IL570" s="156"/>
      <c r="IM570" s="156"/>
      <c r="IN570" s="156"/>
      <c r="IO570" s="156"/>
      <c r="IP570" s="156"/>
      <c r="IQ570" s="156"/>
      <c r="IR570" s="156"/>
      <c r="IS570" s="156"/>
      <c r="IT570" s="156"/>
      <c r="IU570" s="156"/>
      <c r="IV570" s="156"/>
      <c r="IW570" s="156"/>
      <c r="IX570" s="156"/>
      <c r="IY570" s="156"/>
      <c r="IZ570" s="156"/>
      <c r="JA570" s="156"/>
      <c r="JB570" s="156"/>
      <c r="JC570" s="156"/>
      <c r="JD570" s="156"/>
      <c r="JE570" s="156"/>
      <c r="JF570" s="156"/>
      <c r="JG570" s="156"/>
      <c r="JH570" s="156"/>
      <c r="JI570" s="156"/>
      <c r="JJ570" s="156"/>
      <c r="JK570" s="156"/>
      <c r="JL570" s="156"/>
      <c r="JM570" s="156"/>
      <c r="JN570" s="156"/>
      <c r="JO570" s="156"/>
      <c r="JP570" s="156"/>
      <c r="JQ570" s="156"/>
      <c r="JR570" s="156"/>
      <c r="JS570" s="156"/>
      <c r="JT570" s="156"/>
      <c r="JU570" s="156"/>
      <c r="JV570" s="156"/>
      <c r="JW570" s="156"/>
      <c r="JX570" s="156"/>
      <c r="JY570" s="156"/>
      <c r="JZ570" s="156"/>
      <c r="KA570" s="156"/>
      <c r="KB570" s="156"/>
      <c r="KC570" s="156"/>
      <c r="KD570" s="156"/>
      <c r="KE570" s="156"/>
      <c r="KF570" s="156"/>
      <c r="KG570" s="156"/>
      <c r="KH570" s="156"/>
      <c r="KI570" s="156"/>
      <c r="KJ570" s="156"/>
      <c r="KK570" s="156"/>
      <c r="KL570" s="156"/>
      <c r="KM570" s="156"/>
      <c r="KN570" s="156"/>
      <c r="KO570" s="156"/>
      <c r="KP570" s="156"/>
      <c r="KQ570" s="156"/>
      <c r="KR570" s="156"/>
      <c r="KS570" s="156"/>
      <c r="KT570" s="156"/>
      <c r="KU570" s="156"/>
      <c r="KV570" s="156"/>
      <c r="KW570" s="156"/>
      <c r="KX570" s="156"/>
      <c r="KY570" s="156"/>
      <c r="KZ570" s="156"/>
      <c r="LA570" s="156"/>
      <c r="LB570" s="156"/>
      <c r="LC570" s="156"/>
      <c r="LD570" s="156"/>
      <c r="LE570" s="156"/>
      <c r="LF570" s="156"/>
      <c r="LG570" s="156"/>
      <c r="LH570" s="156"/>
      <c r="LI570" s="156"/>
      <c r="LJ570" s="156"/>
      <c r="LK570" s="156"/>
      <c r="LL570" s="156"/>
      <c r="LM570" s="156"/>
      <c r="LN570" s="156"/>
      <c r="LO570" s="156"/>
      <c r="LP570" s="156"/>
      <c r="LQ570" s="156"/>
      <c r="LR570" s="156"/>
      <c r="LS570" s="156"/>
      <c r="LT570" s="156"/>
      <c r="LU570" s="156"/>
      <c r="LV570" s="156"/>
      <c r="LW570" s="156"/>
      <c r="LX570" s="156"/>
      <c r="LY570" s="156"/>
      <c r="LZ570" s="156"/>
      <c r="MA570" s="156"/>
      <c r="MB570" s="156"/>
      <c r="MC570" s="156"/>
      <c r="MD570" s="156"/>
      <c r="ME570" s="156"/>
      <c r="MF570" s="156"/>
      <c r="MG570" s="156"/>
      <c r="MH570" s="156"/>
      <c r="MI570" s="156"/>
      <c r="MJ570" s="156"/>
      <c r="MK570" s="156"/>
      <c r="ML570" s="156"/>
      <c r="MM570" s="156"/>
      <c r="MN570" s="156"/>
      <c r="MO570" s="156"/>
      <c r="MP570" s="156"/>
      <c r="MQ570" s="156"/>
      <c r="MR570" s="156"/>
      <c r="MS570" s="156"/>
      <c r="MT570" s="156"/>
      <c r="MU570" s="156"/>
      <c r="MV570" s="156"/>
      <c r="MW570" s="156"/>
      <c r="MX570" s="156"/>
      <c r="MY570" s="156"/>
      <c r="MZ570" s="156"/>
      <c r="NA570" s="156"/>
      <c r="NB570" s="156"/>
      <c r="NC570" s="156"/>
      <c r="ND570" s="156"/>
      <c r="NE570" s="156"/>
      <c r="NF570" s="156"/>
      <c r="NG570" s="156"/>
      <c r="NH570" s="156"/>
      <c r="NI570" s="156"/>
      <c r="NJ570" s="156"/>
      <c r="NK570" s="156"/>
      <c r="NL570" s="156"/>
      <c r="NM570" s="156"/>
      <c r="NN570" s="156"/>
      <c r="NO570" s="156"/>
      <c r="NP570" s="156"/>
      <c r="NQ570" s="156"/>
      <c r="NR570" s="156"/>
      <c r="NS570" s="156"/>
      <c r="NT570" s="156"/>
      <c r="NU570" s="156"/>
      <c r="NV570" s="156"/>
      <c r="NW570" s="156"/>
      <c r="NX570" s="156"/>
      <c r="NY570" s="156"/>
      <c r="NZ570" s="156"/>
      <c r="OA570" s="156"/>
      <c r="OB570" s="156"/>
      <c r="OC570" s="156"/>
      <c r="OD570" s="156"/>
      <c r="OE570" s="156"/>
      <c r="OF570" s="156"/>
      <c r="OG570" s="156"/>
      <c r="OH570" s="156"/>
      <c r="OI570" s="156"/>
      <c r="OJ570" s="156"/>
      <c r="OK570" s="156"/>
      <c r="OL570" s="156"/>
      <c r="OM570" s="156"/>
      <c r="ON570" s="156"/>
      <c r="OO570" s="156"/>
      <c r="OP570" s="156"/>
      <c r="OQ570" s="156"/>
      <c r="OR570" s="156"/>
      <c r="OS570" s="156"/>
      <c r="OT570" s="156"/>
      <c r="OU570" s="156"/>
      <c r="OV570" s="156"/>
      <c r="OW570" s="156"/>
      <c r="OX570" s="156"/>
      <c r="OY570" s="156"/>
      <c r="OZ570" s="156"/>
      <c r="PA570" s="156"/>
      <c r="PB570" s="156"/>
      <c r="PC570" s="156"/>
      <c r="PD570" s="156"/>
      <c r="PE570" s="156"/>
      <c r="PF570" s="156"/>
      <c r="PG570" s="156"/>
      <c r="PH570" s="156"/>
      <c r="PI570" s="156"/>
      <c r="PJ570" s="156"/>
      <c r="PK570" s="156"/>
      <c r="PL570" s="156"/>
      <c r="PM570" s="156"/>
      <c r="PN570" s="156"/>
      <c r="PO570" s="156"/>
      <c r="PP570" s="156"/>
      <c r="PQ570" s="156"/>
      <c r="PR570" s="156"/>
      <c r="PS570" s="156"/>
      <c r="PT570" s="156"/>
      <c r="PU570" s="156"/>
      <c r="PV570" s="156"/>
      <c r="PW570" s="156"/>
      <c r="PX570" s="156"/>
      <c r="PY570" s="156"/>
      <c r="PZ570" s="156"/>
      <c r="QA570" s="156"/>
      <c r="QB570" s="156"/>
      <c r="QC570" s="156"/>
      <c r="QD570" s="156"/>
      <c r="QE570" s="156"/>
      <c r="QF570" s="156"/>
      <c r="QG570" s="156"/>
      <c r="QH570" s="156"/>
      <c r="QI570" s="156"/>
      <c r="QJ570" s="156"/>
      <c r="QK570" s="156"/>
      <c r="QL570" s="156"/>
      <c r="QM570" s="156"/>
      <c r="QN570" s="156"/>
      <c r="QO570" s="156"/>
      <c r="QP570" s="156"/>
      <c r="QQ570" s="156"/>
      <c r="QR570" s="156"/>
      <c r="QS570" s="156"/>
      <c r="QT570" s="156"/>
      <c r="QU570" s="156"/>
      <c r="QV570" s="156"/>
      <c r="QW570" s="156"/>
      <c r="QX570" s="156"/>
      <c r="QY570" s="156"/>
      <c r="QZ570" s="156"/>
      <c r="RA570" s="156"/>
      <c r="RB570" s="156"/>
      <c r="RC570" s="156"/>
      <c r="RD570" s="156"/>
      <c r="RE570" s="156"/>
      <c r="RF570" s="156"/>
      <c r="RG570" s="156"/>
      <c r="RH570" s="156"/>
      <c r="RI570" s="156"/>
      <c r="RJ570" s="156"/>
      <c r="RK570" s="156"/>
      <c r="RL570" s="156"/>
      <c r="RM570" s="156"/>
      <c r="RN570" s="156"/>
      <c r="RO570" s="156"/>
      <c r="RP570" s="156"/>
      <c r="RQ570" s="156"/>
      <c r="RR570" s="156"/>
      <c r="RS570" s="156"/>
      <c r="RT570" s="156"/>
      <c r="RU570" s="156"/>
      <c r="RV570" s="156"/>
      <c r="RW570" s="156"/>
      <c r="RX570" s="156"/>
      <c r="RY570" s="156"/>
      <c r="RZ570" s="156"/>
      <c r="SA570" s="156"/>
      <c r="SB570" s="156"/>
      <c r="SC570" s="156"/>
      <c r="SD570" s="156"/>
      <c r="SE570" s="156"/>
      <c r="SF570" s="156"/>
      <c r="SG570" s="156"/>
      <c r="SH570" s="156"/>
      <c r="SI570" s="156"/>
      <c r="SJ570" s="156"/>
      <c r="SK570" s="156"/>
      <c r="SL570" s="156"/>
      <c r="SM570" s="156"/>
      <c r="SN570" s="156"/>
      <c r="SO570" s="156"/>
      <c r="SP570" s="156"/>
      <c r="SQ570" s="156"/>
      <c r="SR570" s="156"/>
      <c r="SS570" s="156"/>
      <c r="ST570" s="156"/>
      <c r="SU570" s="156"/>
      <c r="SV570" s="156"/>
      <c r="SW570" s="156"/>
      <c r="SX570" s="156"/>
      <c r="SY570" s="156"/>
      <c r="SZ570" s="156"/>
      <c r="TA570" s="156"/>
      <c r="TB570" s="156"/>
      <c r="TC570" s="156"/>
      <c r="TD570" s="156"/>
      <c r="TE570" s="156"/>
      <c r="TF570" s="156"/>
      <c r="TG570" s="156"/>
      <c r="TH570" s="156"/>
      <c r="TI570" s="156"/>
      <c r="TJ570" s="156"/>
      <c r="TK570" s="156"/>
      <c r="TL570" s="156"/>
      <c r="TM570" s="156"/>
      <c r="TN570" s="156"/>
      <c r="TO570" s="156"/>
      <c r="TP570" s="156"/>
      <c r="TQ570" s="156"/>
      <c r="TR570" s="156"/>
      <c r="TS570" s="156"/>
      <c r="TT570" s="156"/>
      <c r="TU570" s="156"/>
      <c r="TV570" s="156"/>
      <c r="TW570" s="156"/>
      <c r="TX570" s="156"/>
      <c r="TY570" s="156"/>
      <c r="TZ570" s="156"/>
      <c r="UA570" s="156"/>
      <c r="UB570" s="156"/>
      <c r="UC570" s="156"/>
      <c r="UD570" s="156"/>
      <c r="UE570" s="156"/>
      <c r="UF570" s="156"/>
      <c r="UG570" s="156"/>
      <c r="UH570" s="156"/>
      <c r="UI570" s="156"/>
      <c r="UJ570" s="156"/>
      <c r="UK570" s="156"/>
      <c r="UL570" s="156"/>
      <c r="UM570" s="156"/>
      <c r="UN570" s="156"/>
      <c r="UO570" s="156"/>
      <c r="UP570" s="156"/>
      <c r="UQ570" s="156"/>
      <c r="UR570" s="156"/>
      <c r="US570" s="156"/>
      <c r="UT570" s="156"/>
      <c r="UU570" s="156"/>
      <c r="UV570" s="156"/>
      <c r="UW570" s="156"/>
      <c r="UX570" s="156"/>
      <c r="UY570" s="156"/>
      <c r="UZ570" s="156"/>
      <c r="VA570" s="156"/>
      <c r="VB570" s="156"/>
      <c r="VC570" s="156"/>
      <c r="VD570" s="156"/>
      <c r="VE570" s="156"/>
      <c r="VF570" s="156"/>
      <c r="VG570" s="156"/>
      <c r="VH570" s="156"/>
      <c r="VI570" s="156"/>
      <c r="VJ570" s="156"/>
      <c r="VK570" s="156"/>
      <c r="VL570" s="156"/>
      <c r="VM570" s="156"/>
      <c r="VN570" s="156"/>
      <c r="VO570" s="156"/>
      <c r="VP570" s="156"/>
      <c r="VQ570" s="156"/>
      <c r="VR570" s="156"/>
      <c r="VS570" s="156"/>
      <c r="VT570" s="156"/>
      <c r="VU570" s="156"/>
      <c r="VV570" s="156"/>
      <c r="VW570" s="156"/>
      <c r="VX570" s="156"/>
      <c r="VY570" s="156"/>
      <c r="VZ570" s="156"/>
      <c r="WA570" s="156"/>
      <c r="WB570" s="156"/>
      <c r="WC570" s="156"/>
      <c r="WD570" s="156"/>
      <c r="WE570" s="156"/>
      <c r="WF570" s="156"/>
      <c r="WG570" s="156"/>
      <c r="WH570" s="156"/>
      <c r="WI570" s="156"/>
      <c r="WJ570" s="156"/>
      <c r="WK570" s="156"/>
      <c r="WL570" s="156"/>
      <c r="WM570" s="156"/>
      <c r="WN570" s="156"/>
      <c r="WO570" s="156"/>
      <c r="WP570" s="156"/>
      <c r="WQ570" s="156"/>
      <c r="WR570" s="156"/>
      <c r="WS570" s="156"/>
      <c r="WT570" s="156"/>
      <c r="WU570" s="156"/>
      <c r="WV570" s="156"/>
      <c r="WW570" s="156"/>
      <c r="WX570" s="156"/>
      <c r="WY570" s="156"/>
      <c r="WZ570" s="156"/>
      <c r="XA570" s="156"/>
      <c r="XB570" s="156"/>
      <c r="XC570" s="156"/>
      <c r="XD570" s="156"/>
      <c r="XE570" s="156"/>
      <c r="XF570" s="156"/>
      <c r="XG570" s="156"/>
      <c r="XH570" s="156"/>
      <c r="XI570" s="156"/>
      <c r="XJ570" s="156"/>
      <c r="XK570" s="156"/>
      <c r="XL570" s="156"/>
      <c r="XM570" s="156"/>
      <c r="XN570" s="156"/>
      <c r="XO570" s="156"/>
      <c r="XP570" s="156"/>
      <c r="XQ570" s="156"/>
      <c r="XR570" s="156"/>
      <c r="XS570" s="156"/>
      <c r="XT570" s="156"/>
      <c r="XU570" s="156"/>
      <c r="XV570" s="156"/>
      <c r="XW570" s="156"/>
      <c r="XX570" s="156"/>
      <c r="XY570" s="156"/>
      <c r="XZ570" s="156"/>
      <c r="YA570" s="156"/>
      <c r="YB570" s="156"/>
      <c r="YC570" s="156"/>
      <c r="YD570" s="156"/>
      <c r="YE570" s="156"/>
      <c r="YF570" s="156"/>
      <c r="YG570" s="156"/>
      <c r="YH570" s="156"/>
      <c r="YI570" s="156"/>
      <c r="YJ570" s="156"/>
      <c r="YK570" s="156"/>
      <c r="YL570" s="156"/>
      <c r="YM570" s="156"/>
      <c r="YN570" s="156"/>
      <c r="YO570" s="156"/>
      <c r="YP570" s="156"/>
      <c r="YQ570" s="156"/>
      <c r="YR570" s="156"/>
      <c r="YS570" s="156"/>
      <c r="YT570" s="156"/>
      <c r="YU570" s="156"/>
      <c r="YV570" s="156"/>
      <c r="YW570" s="156"/>
      <c r="YX570" s="156"/>
      <c r="YY570" s="156"/>
      <c r="YZ570" s="156"/>
      <c r="ZA570" s="156"/>
      <c r="ZB570" s="156"/>
      <c r="ZC570" s="156"/>
      <c r="ZD570" s="156"/>
      <c r="ZE570" s="156"/>
      <c r="ZF570" s="156"/>
      <c r="ZG570" s="156"/>
      <c r="ZH570" s="156"/>
      <c r="ZI570" s="156"/>
      <c r="ZJ570" s="156"/>
      <c r="ZK570" s="156"/>
      <c r="ZL570" s="156"/>
      <c r="ZM570" s="156"/>
      <c r="ZN570" s="156"/>
      <c r="ZO570" s="156"/>
      <c r="ZP570" s="156"/>
      <c r="ZQ570" s="156"/>
      <c r="ZR570" s="156"/>
      <c r="ZS570" s="156"/>
      <c r="ZT570" s="156"/>
      <c r="ZU570" s="156"/>
      <c r="ZV570" s="156"/>
      <c r="ZW570" s="156"/>
      <c r="ZX570" s="156"/>
      <c r="ZY570" s="156"/>
      <c r="ZZ570" s="156"/>
      <c r="AAA570" s="156"/>
      <c r="AAB570" s="156"/>
      <c r="AAC570" s="156"/>
      <c r="AAD570" s="156"/>
      <c r="AAE570" s="156"/>
      <c r="AAF570" s="156"/>
      <c r="AAG570" s="156"/>
      <c r="AAH570" s="156"/>
      <c r="AAI570" s="156"/>
      <c r="AAJ570" s="156"/>
      <c r="AAK570" s="156"/>
      <c r="AAL570" s="156"/>
      <c r="AAM570" s="156"/>
      <c r="AAN570" s="156"/>
      <c r="AAO570" s="156"/>
      <c r="AAP570" s="156"/>
      <c r="AAQ570" s="156"/>
      <c r="AAR570" s="156"/>
      <c r="AAS570" s="156"/>
      <c r="AAT570" s="156"/>
      <c r="AAU570" s="156"/>
      <c r="AAV570" s="156"/>
      <c r="AAW570" s="156"/>
      <c r="AAX570" s="156"/>
      <c r="AAY570" s="156"/>
      <c r="AAZ570" s="156"/>
      <c r="ABA570" s="156"/>
      <c r="ABB570" s="156"/>
      <c r="ABC570" s="156"/>
      <c r="ABD570" s="156"/>
      <c r="ABE570" s="156"/>
      <c r="ABF570" s="156"/>
      <c r="ABG570" s="156"/>
      <c r="ABH570" s="156"/>
      <c r="ABI570" s="156"/>
      <c r="ABJ570" s="156"/>
      <c r="ABK570" s="156"/>
      <c r="ABL570" s="156"/>
      <c r="ABM570" s="156"/>
      <c r="ABN570" s="156"/>
      <c r="ABO570" s="156"/>
      <c r="ABP570" s="156"/>
      <c r="ABQ570" s="156"/>
      <c r="ABR570" s="156"/>
      <c r="ABS570" s="156"/>
      <c r="ABT570" s="156"/>
      <c r="ABU570" s="156"/>
      <c r="ABV570" s="156"/>
      <c r="ABW570" s="156"/>
      <c r="ABX570" s="156"/>
      <c r="ABY570" s="156"/>
      <c r="ABZ570" s="156"/>
      <c r="ACA570" s="156"/>
      <c r="ACB570" s="156"/>
      <c r="ACC570" s="156"/>
      <c r="ACD570" s="156"/>
      <c r="ACE570" s="156"/>
      <c r="ACF570" s="156"/>
      <c r="ACG570" s="156"/>
      <c r="ACH570" s="156"/>
      <c r="ACI570" s="156"/>
      <c r="ACJ570" s="156"/>
      <c r="ACK570" s="156"/>
      <c r="ACL570" s="156"/>
      <c r="ACM570" s="156"/>
      <c r="ACN570" s="156"/>
      <c r="ACO570" s="156"/>
      <c r="ACP570" s="156"/>
      <c r="ACQ570" s="156"/>
      <c r="ACR570" s="156"/>
      <c r="ACS570" s="156"/>
      <c r="ACT570" s="156"/>
      <c r="ACU570" s="156"/>
      <c r="ACV570" s="156"/>
      <c r="ACW570" s="156"/>
      <c r="ACX570" s="156"/>
      <c r="ACY570" s="156"/>
      <c r="ACZ570" s="156"/>
      <c r="ADA570" s="156"/>
      <c r="ADB570" s="156"/>
      <c r="ADC570" s="156"/>
      <c r="ADD570" s="156"/>
      <c r="ADE570" s="156"/>
      <c r="ADF570" s="156"/>
      <c r="ADG570" s="156"/>
      <c r="ADH570" s="156"/>
      <c r="ADI570" s="156"/>
      <c r="ADJ570" s="156"/>
      <c r="ADK570" s="156"/>
      <c r="ADL570" s="156"/>
      <c r="ADM570" s="156"/>
      <c r="ADN570" s="156"/>
      <c r="ADO570" s="156"/>
      <c r="ADP570" s="156"/>
      <c r="ADQ570" s="156"/>
      <c r="ADR570" s="156"/>
      <c r="ADS570" s="156"/>
      <c r="ADT570" s="156"/>
      <c r="ADU570" s="156"/>
      <c r="ADV570" s="156"/>
      <c r="ADW570" s="156"/>
      <c r="ADX570" s="156"/>
      <c r="ADY570" s="156"/>
      <c r="ADZ570" s="156"/>
      <c r="AEA570" s="156"/>
      <c r="AEB570" s="156"/>
      <c r="AEC570" s="156"/>
      <c r="AED570" s="156"/>
      <c r="AEE570" s="156"/>
      <c r="AEF570" s="156"/>
      <c r="AEG570" s="156"/>
      <c r="AEH570" s="156"/>
      <c r="AEI570" s="156"/>
      <c r="AEJ570" s="156"/>
      <c r="AEK570" s="156"/>
      <c r="AEL570" s="156"/>
      <c r="AEM570" s="156"/>
      <c r="AEN570" s="156"/>
      <c r="AEO570" s="156"/>
      <c r="AEP570" s="156"/>
      <c r="AEQ570" s="156"/>
      <c r="AER570" s="156"/>
      <c r="AES570" s="156"/>
      <c r="AET570" s="156"/>
      <c r="AEU570" s="156"/>
      <c r="AEV570" s="156"/>
      <c r="AEW570" s="156"/>
      <c r="AEX570" s="156"/>
      <c r="AEY570" s="156"/>
      <c r="AEZ570" s="156"/>
      <c r="AFA570" s="156"/>
      <c r="AFB570" s="156"/>
      <c r="AFC570" s="156"/>
      <c r="AFD570" s="156"/>
      <c r="AFE570" s="156"/>
      <c r="AFF570" s="156"/>
      <c r="AFG570" s="156"/>
      <c r="AFH570" s="156"/>
      <c r="AFI570" s="156"/>
      <c r="AFJ570" s="156"/>
      <c r="AFK570" s="156"/>
      <c r="AFL570" s="156"/>
      <c r="AFM570" s="156"/>
      <c r="AFN570" s="156"/>
      <c r="AFO570" s="156"/>
      <c r="AFP570" s="156"/>
      <c r="AFQ570" s="156"/>
      <c r="AFR570" s="156"/>
      <c r="AFS570" s="156"/>
      <c r="AFT570" s="156"/>
      <c r="AFU570" s="156"/>
      <c r="AFV570" s="156"/>
      <c r="AFW570" s="156"/>
      <c r="AFX570" s="156"/>
      <c r="AFY570" s="156"/>
      <c r="AFZ570" s="156"/>
      <c r="AGA570" s="156"/>
      <c r="AGB570" s="156"/>
      <c r="AGC570" s="156"/>
      <c r="AGD570" s="156"/>
      <c r="AGE570" s="156"/>
      <c r="AGF570" s="156"/>
      <c r="AGG570" s="156"/>
      <c r="AGH570" s="156"/>
      <c r="AGI570" s="156"/>
      <c r="AGJ570" s="156"/>
      <c r="AGK570" s="156"/>
      <c r="AGL570" s="156"/>
      <c r="AGM570" s="156"/>
      <c r="AGN570" s="156"/>
      <c r="AGO570" s="156"/>
      <c r="AGP570" s="156"/>
      <c r="AGQ570" s="156"/>
      <c r="AGR570" s="156"/>
      <c r="AGS570" s="156"/>
      <c r="AGT570" s="156"/>
      <c r="AGU570" s="156"/>
      <c r="AGV570" s="156"/>
      <c r="AGW570" s="156"/>
      <c r="AGX570" s="156"/>
      <c r="AGY570" s="156"/>
      <c r="AGZ570" s="156"/>
      <c r="AHA570" s="156"/>
      <c r="AHB570" s="156"/>
      <c r="AHC570" s="156"/>
      <c r="AHD570" s="156"/>
      <c r="AHE570" s="156"/>
      <c r="AHF570" s="156"/>
      <c r="AHG570" s="156"/>
      <c r="AHH570" s="156"/>
      <c r="AHI570" s="156"/>
      <c r="AHJ570" s="156"/>
      <c r="AHK570" s="156"/>
      <c r="AHL570" s="156"/>
      <c r="AHM570" s="156"/>
      <c r="AHN570" s="156"/>
      <c r="AHO570" s="156"/>
      <c r="AHP570" s="156"/>
      <c r="AHQ570" s="156"/>
      <c r="AHR570" s="156"/>
      <c r="AHS570" s="156"/>
      <c r="AHT570" s="156"/>
      <c r="AHU570" s="156"/>
      <c r="AHV570" s="156"/>
      <c r="AHW570" s="156"/>
      <c r="AHX570" s="156"/>
      <c r="AHY570" s="156"/>
      <c r="AHZ570" s="156"/>
      <c r="AIA570" s="156"/>
      <c r="AIB570" s="156"/>
      <c r="AIC570" s="156"/>
      <c r="AID570" s="156"/>
      <c r="AIE570" s="156"/>
      <c r="AIF570" s="156"/>
      <c r="AIG570" s="156"/>
      <c r="AIH570" s="156"/>
      <c r="AII570" s="156"/>
      <c r="AIJ570" s="156"/>
      <c r="AIK570" s="156"/>
      <c r="AIL570" s="156"/>
      <c r="AIM570" s="156"/>
      <c r="AIN570" s="156"/>
      <c r="AIO570" s="156"/>
      <c r="AIP570" s="156"/>
      <c r="AIQ570" s="156"/>
      <c r="AIR570" s="156"/>
      <c r="AIS570" s="156"/>
      <c r="AIT570" s="156"/>
      <c r="AIU570" s="156"/>
      <c r="AIV570" s="156"/>
      <c r="AIW570" s="156"/>
      <c r="AIX570" s="156"/>
      <c r="AIY570" s="156"/>
      <c r="AIZ570" s="156"/>
      <c r="AJA570" s="156"/>
      <c r="AJB570" s="156"/>
      <c r="AJC570" s="156"/>
      <c r="AJD570" s="156"/>
      <c r="AJE570" s="156"/>
      <c r="AJF570" s="156"/>
      <c r="AJG570" s="156"/>
      <c r="AJH570" s="156"/>
      <c r="AJI570" s="156"/>
      <c r="AJJ570" s="156"/>
      <c r="AJK570" s="156"/>
      <c r="AJL570" s="156"/>
      <c r="AJM570" s="156"/>
      <c r="AJN570" s="156"/>
      <c r="AJO570" s="156"/>
      <c r="AJP570" s="156"/>
      <c r="AJQ570" s="156"/>
      <c r="AJR570" s="156"/>
      <c r="AJS570" s="156"/>
      <c r="AJT570" s="156"/>
      <c r="AJU570" s="156"/>
      <c r="AJV570" s="156"/>
      <c r="AJW570" s="156"/>
      <c r="AJX570" s="156"/>
      <c r="AJY570" s="156"/>
      <c r="AJZ570" s="156"/>
      <c r="AKA570" s="156"/>
      <c r="AKB570" s="156"/>
      <c r="AKC570" s="156"/>
      <c r="AKD570" s="156"/>
      <c r="AKE570" s="156"/>
      <c r="AKF570" s="156"/>
      <c r="AKG570" s="156"/>
      <c r="AKH570" s="156"/>
      <c r="AKI570" s="156"/>
      <c r="AKJ570" s="156"/>
      <c r="AKK570" s="156"/>
      <c r="AKL570" s="156"/>
      <c r="AKM570" s="156"/>
      <c r="AKN570" s="156"/>
      <c r="AKO570" s="156"/>
      <c r="AKP570" s="156"/>
      <c r="AKQ570" s="156"/>
      <c r="AKR570" s="156"/>
      <c r="AKS570" s="156"/>
      <c r="AKT570" s="156"/>
      <c r="AKU570" s="156"/>
      <c r="AKV570" s="156"/>
      <c r="AKW570" s="156"/>
      <c r="AKX570" s="156"/>
      <c r="AKY570" s="156"/>
      <c r="AKZ570" s="156"/>
      <c r="ALA570" s="156"/>
      <c r="ALB570" s="156"/>
      <c r="ALC570" s="156"/>
      <c r="ALD570" s="156"/>
      <c r="ALE570" s="156"/>
      <c r="ALF570" s="156"/>
      <c r="ALG570" s="156"/>
      <c r="ALH570" s="156"/>
      <c r="ALI570" s="156"/>
      <c r="ALJ570" s="156"/>
      <c r="ALK570" s="156"/>
      <c r="ALL570" s="156"/>
      <c r="ALM570" s="156"/>
      <c r="ALN570" s="156"/>
      <c r="ALO570" s="156"/>
      <c r="ALP570" s="156"/>
      <c r="ALQ570" s="156"/>
      <c r="ALR570" s="156"/>
      <c r="ALS570" s="156"/>
      <c r="ALT570" s="156"/>
      <c r="ALU570" s="156"/>
      <c r="ALV570" s="156"/>
      <c r="ALW570" s="156"/>
      <c r="ALX570" s="156"/>
      <c r="ALY570" s="156"/>
      <c r="ALZ570" s="156"/>
      <c r="AMA570" s="156"/>
      <c r="AMB570" s="156"/>
      <c r="AMC570" s="156"/>
      <c r="AMD570" s="156"/>
      <c r="AME570" s="156"/>
      <c r="AMF570" s="156"/>
      <c r="AMG570" s="156"/>
      <c r="AMH570" s="156"/>
      <c r="AMI570" s="156"/>
      <c r="AMJ570" s="156"/>
      <c r="AMK570" s="156"/>
      <c r="AML570" s="156"/>
      <c r="AMM570" s="156"/>
      <c r="AMN570" s="156"/>
      <c r="AMO570" s="156"/>
      <c r="AMP570" s="156"/>
      <c r="AMQ570" s="156"/>
      <c r="AMR570" s="156"/>
      <c r="AMS570" s="156"/>
      <c r="AMT570" s="156"/>
      <c r="AMU570" s="156"/>
      <c r="AMV570" s="156"/>
      <c r="AMW570" s="156"/>
      <c r="AMX570" s="156"/>
      <c r="AMY570" s="156"/>
      <c r="AMZ570" s="156"/>
      <c r="ANA570" s="156"/>
      <c r="ANB570" s="156"/>
      <c r="ANC570" s="156"/>
      <c r="AND570" s="156"/>
      <c r="ANE570" s="156"/>
      <c r="ANF570" s="156"/>
      <c r="ANG570" s="156"/>
      <c r="ANH570" s="156"/>
      <c r="ANI570" s="156"/>
      <c r="ANJ570" s="156"/>
      <c r="ANK570" s="156"/>
      <c r="ANL570" s="156"/>
      <c r="ANM570" s="156"/>
      <c r="ANN570" s="156"/>
      <c r="ANO570" s="156"/>
      <c r="ANP570" s="156"/>
      <c r="ANQ570" s="156"/>
      <c r="ANR570" s="156"/>
      <c r="ANS570" s="156"/>
      <c r="ANT570" s="156"/>
      <c r="ANU570" s="156"/>
      <c r="ANV570" s="156"/>
      <c r="ANW570" s="156"/>
      <c r="ANX570" s="156"/>
      <c r="ANY570" s="156"/>
      <c r="ANZ570" s="156"/>
      <c r="AOA570" s="156"/>
      <c r="AOB570" s="156"/>
      <c r="AOC570" s="156"/>
      <c r="AOD570" s="156"/>
      <c r="AOE570" s="156"/>
      <c r="AOF570" s="156"/>
      <c r="AOG570" s="156"/>
      <c r="AOH570" s="156"/>
      <c r="AOI570" s="156"/>
      <c r="AOJ570" s="156"/>
      <c r="AOK570" s="156"/>
      <c r="AOL570" s="156"/>
      <c r="AOM570" s="156"/>
      <c r="AON570" s="156"/>
      <c r="AOO570" s="156"/>
      <c r="AOP570" s="156"/>
      <c r="AOQ570" s="156"/>
      <c r="AOR570" s="156"/>
      <c r="AOS570" s="156"/>
      <c r="AOT570" s="156"/>
      <c r="AOU570" s="156"/>
      <c r="AOV570" s="156"/>
      <c r="AOW570" s="156"/>
      <c r="AOX570" s="156"/>
      <c r="AOY570" s="156"/>
      <c r="AOZ570" s="156"/>
      <c r="APA570" s="156"/>
      <c r="APB570" s="156"/>
      <c r="APC570" s="156"/>
      <c r="APD570" s="156"/>
      <c r="APE570" s="156"/>
      <c r="APF570" s="156"/>
      <c r="APG570" s="156"/>
      <c r="APH570" s="156"/>
      <c r="API570" s="156"/>
      <c r="APJ570" s="156"/>
      <c r="APK570" s="156"/>
      <c r="APL570" s="156"/>
      <c r="APM570" s="156"/>
      <c r="APN570" s="156"/>
      <c r="APO570" s="156"/>
      <c r="APP570" s="156"/>
      <c r="APQ570" s="156"/>
      <c r="APR570" s="156"/>
      <c r="APS570" s="156"/>
      <c r="APT570" s="156"/>
      <c r="APU570" s="156"/>
      <c r="APV570" s="156"/>
      <c r="APW570" s="156"/>
      <c r="APX570" s="156"/>
      <c r="APY570" s="156"/>
      <c r="APZ570" s="156"/>
      <c r="AQA570" s="156"/>
      <c r="AQB570" s="156"/>
      <c r="AQC570" s="156"/>
      <c r="AQD570" s="156"/>
      <c r="AQE570" s="156"/>
      <c r="AQF570" s="156"/>
      <c r="AQG570" s="156"/>
      <c r="AQH570" s="156"/>
      <c r="AQI570" s="156"/>
      <c r="AQJ570" s="156"/>
      <c r="AQK570" s="156"/>
      <c r="AQL570" s="156"/>
      <c r="AQM570" s="156"/>
      <c r="AQN570" s="156"/>
      <c r="AQO570" s="156"/>
      <c r="AQP570" s="156"/>
      <c r="AQQ570" s="156"/>
      <c r="AQR570" s="156"/>
      <c r="AQS570" s="156"/>
      <c r="AQT570" s="156"/>
      <c r="AQU570" s="156"/>
      <c r="AQV570" s="156"/>
      <c r="AQW570" s="156"/>
      <c r="AQX570" s="156"/>
      <c r="AQY570" s="156"/>
      <c r="AQZ570" s="156"/>
      <c r="ARA570" s="156"/>
      <c r="ARB570" s="156"/>
      <c r="ARC570" s="156"/>
      <c r="ARD570" s="156"/>
      <c r="ARE570" s="156"/>
      <c r="ARF570" s="156"/>
      <c r="ARG570" s="156"/>
      <c r="ARH570" s="156"/>
      <c r="ARI570" s="156"/>
      <c r="ARJ570" s="156"/>
      <c r="ARK570" s="156"/>
      <c r="ARL570" s="156"/>
      <c r="ARM570" s="156"/>
      <c r="ARN570" s="156"/>
      <c r="ARO570" s="156"/>
      <c r="ARP570" s="156"/>
      <c r="ARQ570" s="156"/>
      <c r="ARR570" s="156"/>
      <c r="ARS570" s="156"/>
      <c r="ART570" s="156"/>
      <c r="ARU570" s="156"/>
      <c r="ARV570" s="156"/>
      <c r="ARW570" s="156"/>
      <c r="ARX570" s="156"/>
      <c r="ARY570" s="156"/>
      <c r="ARZ570" s="156"/>
      <c r="ASA570" s="156"/>
      <c r="ASB570" s="156"/>
      <c r="ASC570" s="156"/>
      <c r="ASD570" s="156"/>
      <c r="ASE570" s="156"/>
      <c r="ASF570" s="156"/>
      <c r="ASG570" s="156"/>
      <c r="ASH570" s="156"/>
      <c r="ASI570" s="156"/>
      <c r="ASJ570" s="156"/>
      <c r="ASK570" s="156"/>
      <c r="ASL570" s="156"/>
      <c r="ASM570" s="156"/>
      <c r="ASN570" s="156"/>
      <c r="ASO570" s="156"/>
      <c r="ASP570" s="156"/>
      <c r="ASQ570" s="156"/>
      <c r="ASR570" s="156"/>
      <c r="ASS570" s="156"/>
      <c r="AST570" s="156"/>
      <c r="ASU570" s="156"/>
      <c r="ASV570" s="156"/>
      <c r="ASW570" s="156"/>
      <c r="ASX570" s="156"/>
      <c r="ASY570" s="156"/>
      <c r="ASZ570" s="156"/>
      <c r="ATA570" s="156"/>
      <c r="ATB570" s="156"/>
      <c r="ATC570" s="156"/>
      <c r="ATD570" s="156"/>
      <c r="ATE570" s="156"/>
      <c r="ATF570" s="156"/>
      <c r="ATG570" s="156"/>
      <c r="ATH570" s="156"/>
      <c r="ATI570" s="156"/>
      <c r="ATJ570" s="156"/>
      <c r="ATK570" s="156"/>
      <c r="ATL570" s="156"/>
      <c r="ATM570" s="156"/>
      <c r="ATN570" s="156"/>
      <c r="ATO570" s="156"/>
      <c r="ATP570" s="156"/>
      <c r="ATQ570" s="156"/>
      <c r="ATR570" s="156"/>
      <c r="ATS570" s="156"/>
      <c r="ATT570" s="156"/>
      <c r="ATU570" s="156"/>
      <c r="ATV570" s="156"/>
      <c r="ATW570" s="156"/>
      <c r="ATX570" s="156"/>
      <c r="ATY570" s="156"/>
      <c r="ATZ570" s="156"/>
      <c r="AUA570" s="156"/>
      <c r="AUB570" s="156"/>
      <c r="AUC570" s="156"/>
      <c r="AUD570" s="156"/>
      <c r="AUE570" s="156"/>
      <c r="AUF570" s="156"/>
      <c r="AUG570" s="156"/>
      <c r="AUH570" s="156"/>
      <c r="AUI570" s="156"/>
      <c r="AUJ570" s="156"/>
      <c r="AUK570" s="156"/>
      <c r="AUL570" s="156"/>
      <c r="AUM570" s="156"/>
      <c r="AUN570" s="156"/>
      <c r="AUO570" s="156"/>
      <c r="AUP570" s="156"/>
      <c r="AUQ570" s="156"/>
      <c r="AUR570" s="156"/>
      <c r="AUS570" s="156"/>
      <c r="AUT570" s="156"/>
      <c r="AUU570" s="156"/>
      <c r="AUV570" s="156"/>
      <c r="AUW570" s="156"/>
      <c r="AUX570" s="156"/>
      <c r="AUY570" s="156"/>
      <c r="AUZ570" s="156"/>
      <c r="AVA570" s="156"/>
      <c r="AVB570" s="156"/>
      <c r="AVC570" s="156"/>
      <c r="AVD570" s="156"/>
      <c r="AVE570" s="156"/>
      <c r="AVF570" s="156"/>
      <c r="AVG570" s="156"/>
      <c r="AVH570" s="156"/>
      <c r="AVI570" s="156"/>
      <c r="AVJ570" s="156"/>
      <c r="AVK570" s="156"/>
      <c r="AVL570" s="156"/>
      <c r="AVM570" s="156"/>
      <c r="AVN570" s="156"/>
      <c r="AVO570" s="156"/>
      <c r="AVP570" s="156"/>
      <c r="AVQ570" s="156"/>
      <c r="AVR570" s="156"/>
      <c r="AVS570" s="156"/>
      <c r="AVT570" s="156"/>
      <c r="AVU570" s="156"/>
      <c r="AVV570" s="156"/>
      <c r="AVW570" s="156"/>
      <c r="AVX570" s="156"/>
      <c r="AVY570" s="156"/>
      <c r="AVZ570" s="156"/>
      <c r="AWA570" s="156"/>
      <c r="AWB570" s="156"/>
      <c r="AWC570" s="156"/>
      <c r="AWD570" s="156"/>
      <c r="AWE570" s="156"/>
      <c r="AWF570" s="156"/>
      <c r="AWG570" s="156"/>
      <c r="AWH570" s="156"/>
      <c r="AWI570" s="156"/>
      <c r="AWJ570" s="156"/>
      <c r="AWK570" s="156"/>
      <c r="AWL570" s="156"/>
      <c r="AWM570" s="156"/>
      <c r="AWN570" s="156"/>
      <c r="AWO570" s="156"/>
      <c r="AWP570" s="156"/>
      <c r="AWQ570" s="156"/>
      <c r="AWR570" s="156"/>
      <c r="AWS570" s="156"/>
      <c r="AWT570" s="156"/>
      <c r="AWU570" s="156"/>
      <c r="AWV570" s="156"/>
      <c r="AWW570" s="156"/>
      <c r="AWX570" s="156"/>
      <c r="AWY570" s="156"/>
      <c r="AWZ570" s="156"/>
      <c r="AXA570" s="156"/>
      <c r="AXB570" s="156"/>
      <c r="AXC570" s="156"/>
      <c r="AXD570" s="156"/>
      <c r="AXE570" s="156"/>
      <c r="AXF570" s="156"/>
      <c r="AXG570" s="156"/>
      <c r="AXH570" s="156"/>
      <c r="AXI570" s="156"/>
      <c r="AXJ570" s="156"/>
      <c r="AXK570" s="156"/>
      <c r="AXL570" s="156"/>
      <c r="AXM570" s="156"/>
      <c r="AXN570" s="156"/>
      <c r="AXO570" s="156"/>
      <c r="AXP570" s="156"/>
      <c r="AXQ570" s="156"/>
      <c r="AXR570" s="156"/>
      <c r="AXS570" s="156"/>
      <c r="AXT570" s="156"/>
      <c r="AXU570" s="156"/>
      <c r="AXV570" s="156"/>
      <c r="AXW570" s="156"/>
      <c r="AXX570" s="156"/>
      <c r="AXY570" s="156"/>
      <c r="AXZ570" s="156"/>
      <c r="AYA570" s="156"/>
      <c r="AYB570" s="156"/>
      <c r="AYC570" s="156"/>
      <c r="AYD570" s="156"/>
      <c r="AYE570" s="156"/>
      <c r="AYF570" s="156"/>
      <c r="AYG570" s="156"/>
      <c r="AYH570" s="156"/>
      <c r="AYI570" s="156"/>
      <c r="AYJ570" s="156"/>
      <c r="AYK570" s="156"/>
      <c r="AYL570" s="156"/>
      <c r="AYM570" s="156"/>
      <c r="AYN570" s="156"/>
      <c r="AYO570" s="156"/>
      <c r="AYP570" s="156"/>
      <c r="AYQ570" s="156"/>
      <c r="AYR570" s="156"/>
      <c r="AYS570" s="156"/>
      <c r="AYT570" s="156"/>
      <c r="AYU570" s="156"/>
      <c r="AYV570" s="156"/>
      <c r="AYW570" s="156"/>
      <c r="AYX570" s="156"/>
      <c r="AYY570" s="156"/>
      <c r="AYZ570" s="156"/>
      <c r="AZA570" s="156"/>
      <c r="AZB570" s="156"/>
      <c r="AZC570" s="156"/>
      <c r="AZD570" s="156"/>
      <c r="AZE570" s="156"/>
      <c r="AZF570" s="156"/>
      <c r="AZG570" s="156"/>
      <c r="AZH570" s="156"/>
      <c r="AZI570" s="156"/>
      <c r="AZJ570" s="156"/>
      <c r="AZK570" s="156"/>
      <c r="AZL570" s="156"/>
      <c r="AZM570" s="156"/>
      <c r="AZN570" s="156"/>
      <c r="AZO570" s="156"/>
      <c r="AZP570" s="156"/>
      <c r="AZQ570" s="156"/>
      <c r="AZR570" s="156"/>
      <c r="AZS570" s="156"/>
      <c r="AZT570" s="156"/>
      <c r="AZU570" s="156"/>
      <c r="AZV570" s="156"/>
      <c r="AZW570" s="156"/>
      <c r="AZX570" s="156"/>
      <c r="AZY570" s="156"/>
      <c r="AZZ570" s="156"/>
      <c r="BAA570" s="156"/>
      <c r="BAB570" s="156"/>
      <c r="BAC570" s="156"/>
      <c r="BAD570" s="156"/>
      <c r="BAE570" s="156"/>
      <c r="BAF570" s="156"/>
      <c r="BAG570" s="156"/>
      <c r="BAH570" s="156"/>
      <c r="BAI570" s="156"/>
      <c r="BAJ570" s="156"/>
      <c r="BAK570" s="156"/>
      <c r="BAL570" s="156"/>
      <c r="BAM570" s="156"/>
      <c r="BAN570" s="156"/>
      <c r="BAO570" s="156"/>
      <c r="BAP570" s="156"/>
      <c r="BAQ570" s="156"/>
      <c r="BAR570" s="156"/>
      <c r="BAS570" s="156"/>
      <c r="BAT570" s="156"/>
      <c r="BAU570" s="156"/>
      <c r="BAV570" s="156"/>
      <c r="BAW570" s="156"/>
      <c r="BAX570" s="156"/>
      <c r="BAY570" s="156"/>
      <c r="BAZ570" s="156"/>
      <c r="BBA570" s="156"/>
      <c r="BBB570" s="156"/>
      <c r="BBC570" s="156"/>
      <c r="BBD570" s="156"/>
      <c r="BBE570" s="156"/>
      <c r="BBF570" s="156"/>
      <c r="BBG570" s="156"/>
      <c r="BBH570" s="156"/>
      <c r="BBI570" s="156"/>
      <c r="BBJ570" s="156"/>
      <c r="BBK570" s="156"/>
      <c r="BBL570" s="156"/>
      <c r="BBM570" s="156"/>
      <c r="BBN570" s="156"/>
      <c r="BBO570" s="156"/>
      <c r="BBP570" s="156"/>
      <c r="BBQ570" s="156"/>
      <c r="BBR570" s="156"/>
      <c r="BBS570" s="156"/>
      <c r="BBT570" s="156"/>
      <c r="BBU570" s="156"/>
      <c r="BBV570" s="156"/>
      <c r="BBW570" s="156"/>
      <c r="BBX570" s="156"/>
      <c r="BBY570" s="156"/>
      <c r="BBZ570" s="156"/>
      <c r="BCA570" s="156"/>
      <c r="BCB570" s="156"/>
      <c r="BCC570" s="156"/>
      <c r="BCD570" s="156"/>
      <c r="BCE570" s="156"/>
      <c r="BCF570" s="156"/>
      <c r="BCG570" s="156"/>
      <c r="BCH570" s="156"/>
      <c r="BCI570" s="156"/>
      <c r="BCJ570" s="156"/>
      <c r="BCK570" s="156"/>
      <c r="BCL570" s="156"/>
      <c r="BCM570" s="156"/>
      <c r="BCN570" s="156"/>
      <c r="BCO570" s="156"/>
      <c r="BCP570" s="156"/>
      <c r="BCQ570" s="156"/>
      <c r="BCR570" s="156"/>
      <c r="BCS570" s="156"/>
      <c r="BCT570" s="156"/>
      <c r="BCU570" s="156"/>
      <c r="BCV570" s="156"/>
      <c r="BCW570" s="156"/>
      <c r="BCX570" s="156"/>
      <c r="BCY570" s="156"/>
      <c r="BCZ570" s="156"/>
      <c r="BDA570" s="156"/>
      <c r="BDB570" s="156"/>
      <c r="BDC570" s="156"/>
      <c r="BDD570" s="156"/>
      <c r="BDE570" s="156"/>
      <c r="BDF570" s="156"/>
      <c r="BDG570" s="156"/>
      <c r="BDH570" s="156"/>
      <c r="BDI570" s="156"/>
      <c r="BDJ570" s="156"/>
      <c r="BDK570" s="156"/>
      <c r="BDL570" s="156"/>
      <c r="BDM570" s="156"/>
      <c r="BDN570" s="156"/>
      <c r="BDO570" s="156"/>
      <c r="BDP570" s="156"/>
      <c r="BDQ570" s="156"/>
      <c r="BDR570" s="156"/>
      <c r="BDS570" s="156"/>
      <c r="BDT570" s="156"/>
      <c r="BDU570" s="156"/>
      <c r="BDV570" s="156"/>
      <c r="BDW570" s="156"/>
      <c r="BDX570" s="156"/>
      <c r="BDY570" s="156"/>
      <c r="BDZ570" s="156"/>
      <c r="BEA570" s="156"/>
      <c r="BEB570" s="156"/>
      <c r="BEC570" s="156"/>
      <c r="BED570" s="156"/>
      <c r="BEE570" s="156"/>
      <c r="BEF570" s="156"/>
      <c r="BEG570" s="156"/>
      <c r="BEH570" s="156"/>
      <c r="BEI570" s="156"/>
      <c r="BEJ570" s="156"/>
      <c r="BEK570" s="156"/>
      <c r="BEL570" s="156"/>
      <c r="BEM570" s="156"/>
      <c r="BEN570" s="156"/>
      <c r="BEO570" s="156"/>
      <c r="BEP570" s="156"/>
      <c r="BEQ570" s="156"/>
      <c r="BER570" s="156"/>
      <c r="BES570" s="156"/>
      <c r="BET570" s="156"/>
      <c r="BEU570" s="156"/>
      <c r="BEV570" s="156"/>
      <c r="BEW570" s="156"/>
      <c r="BEX570" s="156"/>
      <c r="BEY570" s="156"/>
      <c r="BEZ570" s="156"/>
      <c r="BFA570" s="156"/>
      <c r="BFB570" s="156"/>
      <c r="BFC570" s="156"/>
      <c r="BFD570" s="156"/>
      <c r="BFE570" s="156"/>
      <c r="BFF570" s="156"/>
      <c r="BFG570" s="156"/>
      <c r="BFH570" s="156"/>
      <c r="BFI570" s="156"/>
      <c r="BFJ570" s="156"/>
      <c r="BFK570" s="156"/>
      <c r="BFL570" s="156"/>
      <c r="BFM570" s="156"/>
      <c r="BFN570" s="156"/>
      <c r="BFO570" s="156"/>
      <c r="BFP570" s="156"/>
      <c r="BFQ570" s="156"/>
      <c r="BFR570" s="156"/>
      <c r="BFS570" s="156"/>
      <c r="BFT570" s="156"/>
      <c r="BFU570" s="156"/>
      <c r="BFV570" s="156"/>
      <c r="BFW570" s="156"/>
      <c r="BFX570" s="156"/>
      <c r="BFY570" s="156"/>
      <c r="BFZ570" s="156"/>
      <c r="BGA570" s="156"/>
      <c r="BGB570" s="156"/>
      <c r="BGC570" s="156"/>
      <c r="BGD570" s="156"/>
      <c r="BGE570" s="156"/>
      <c r="BGF570" s="156"/>
      <c r="BGG570" s="156"/>
      <c r="BGH570" s="156"/>
      <c r="BGI570" s="156"/>
      <c r="BGJ570" s="156"/>
      <c r="BGK570" s="156"/>
      <c r="BGL570" s="156"/>
      <c r="BGM570" s="156"/>
      <c r="BGN570" s="156"/>
      <c r="BGO570" s="156"/>
      <c r="BGP570" s="156"/>
      <c r="BGQ570" s="156"/>
      <c r="BGR570" s="156"/>
      <c r="BGS570" s="156"/>
      <c r="BGT570" s="156"/>
      <c r="BGU570" s="156"/>
      <c r="BGV570" s="156"/>
      <c r="BGW570" s="156"/>
      <c r="BGX570" s="156"/>
      <c r="BGY570" s="156"/>
      <c r="BGZ570" s="156"/>
      <c r="BHA570" s="156"/>
      <c r="BHB570" s="156"/>
      <c r="BHC570" s="156"/>
      <c r="BHD570" s="156"/>
      <c r="BHE570" s="156"/>
      <c r="BHF570" s="156"/>
      <c r="BHG570" s="156"/>
      <c r="BHH570" s="156"/>
      <c r="BHI570" s="156"/>
      <c r="BHJ570" s="156"/>
      <c r="BHK570" s="156"/>
      <c r="BHL570" s="156"/>
      <c r="BHM570" s="156"/>
      <c r="BHN570" s="156"/>
      <c r="BHO570" s="156"/>
      <c r="BHP570" s="156"/>
      <c r="BHQ570" s="156"/>
      <c r="BHR570" s="156"/>
      <c r="BHS570" s="156"/>
      <c r="BHT570" s="156"/>
      <c r="BHU570" s="156"/>
      <c r="BHV570" s="156"/>
      <c r="BHW570" s="156"/>
      <c r="BHX570" s="156"/>
      <c r="BHY570" s="156"/>
      <c r="BHZ570" s="156"/>
      <c r="BIA570" s="156"/>
      <c r="BIB570" s="156"/>
      <c r="BIC570" s="156"/>
      <c r="BID570" s="156"/>
      <c r="BIE570" s="156"/>
      <c r="BIF570" s="156"/>
      <c r="BIG570" s="156"/>
      <c r="BIH570" s="156"/>
      <c r="BII570" s="156"/>
      <c r="BIJ570" s="156"/>
      <c r="BIK570" s="156"/>
      <c r="BIL570" s="156"/>
      <c r="BIM570" s="156"/>
      <c r="BIN570" s="156"/>
      <c r="BIO570" s="156"/>
      <c r="BIP570" s="156"/>
      <c r="BIQ570" s="156"/>
      <c r="BIR570" s="156"/>
      <c r="BIS570" s="156"/>
      <c r="BIT570" s="156"/>
      <c r="BIU570" s="156"/>
      <c r="BIV570" s="156"/>
      <c r="BIW570" s="156"/>
      <c r="BIX570" s="156"/>
      <c r="BIY570" s="156"/>
      <c r="BIZ570" s="156"/>
      <c r="BJA570" s="156"/>
      <c r="BJB570" s="156"/>
      <c r="BJC570" s="156"/>
      <c r="BJD570" s="156"/>
      <c r="BJE570" s="156"/>
      <c r="BJF570" s="156"/>
      <c r="BJG570" s="156"/>
      <c r="BJH570" s="156"/>
      <c r="BJI570" s="156"/>
      <c r="BJJ570" s="156"/>
      <c r="BJK570" s="156"/>
      <c r="BJL570" s="156"/>
      <c r="BJM570" s="156"/>
      <c r="BJN570" s="156"/>
      <c r="BJO570" s="156"/>
      <c r="BJP570" s="156"/>
      <c r="BJQ570" s="156"/>
      <c r="BJR570" s="156"/>
      <c r="BJS570" s="156"/>
      <c r="BJT570" s="156"/>
      <c r="BJU570" s="156"/>
      <c r="BJV570" s="156"/>
      <c r="BJW570" s="156"/>
      <c r="BJX570" s="156"/>
      <c r="BJY570" s="156"/>
      <c r="BJZ570" s="156"/>
      <c r="BKA570" s="156"/>
      <c r="BKB570" s="156"/>
      <c r="BKC570" s="156"/>
      <c r="BKD570" s="156"/>
      <c r="BKE570" s="156"/>
      <c r="BKF570" s="156"/>
      <c r="BKG570" s="156"/>
      <c r="BKH570" s="156"/>
      <c r="BKI570" s="156"/>
      <c r="BKJ570" s="156"/>
      <c r="BKK570" s="156"/>
      <c r="BKL570" s="156"/>
      <c r="BKM570" s="156"/>
      <c r="BKN570" s="156"/>
      <c r="BKO570" s="156"/>
      <c r="BKP570" s="156"/>
      <c r="BKQ570" s="156"/>
      <c r="BKR570" s="156"/>
      <c r="BKS570" s="156"/>
      <c r="BKT570" s="156"/>
      <c r="BKU570" s="156"/>
      <c r="BKV570" s="156"/>
      <c r="BKW570" s="156"/>
      <c r="BKX570" s="156"/>
      <c r="BKY570" s="156"/>
      <c r="BKZ570" s="156"/>
      <c r="BLA570" s="156"/>
      <c r="BLB570" s="156"/>
      <c r="BLC570" s="156"/>
      <c r="BLD570" s="156"/>
      <c r="BLE570" s="156"/>
      <c r="BLF570" s="156"/>
      <c r="BLG570" s="156"/>
      <c r="BLH570" s="156"/>
      <c r="BLI570" s="156"/>
      <c r="BLJ570" s="156"/>
      <c r="BLK570" s="156"/>
      <c r="BLL570" s="156"/>
      <c r="BLM570" s="156"/>
      <c r="BLN570" s="156"/>
      <c r="BLO570" s="156"/>
      <c r="BLP570" s="156"/>
      <c r="BLQ570" s="156"/>
      <c r="BLR570" s="156"/>
      <c r="BLS570" s="156"/>
      <c r="BLT570" s="156"/>
      <c r="BLU570" s="156"/>
      <c r="BLV570" s="156"/>
      <c r="BLW570" s="156"/>
      <c r="BLX570" s="156"/>
      <c r="BLY570" s="156"/>
      <c r="BLZ570" s="156"/>
      <c r="BMA570" s="156"/>
      <c r="BMB570" s="156"/>
      <c r="BMC570" s="156"/>
      <c r="BMD570" s="156"/>
      <c r="BME570" s="156"/>
      <c r="BMF570" s="156"/>
      <c r="BMG570" s="156"/>
      <c r="BMH570" s="156"/>
      <c r="BMI570" s="156"/>
      <c r="BMJ570" s="156"/>
      <c r="BMK570" s="156"/>
      <c r="BML570" s="156"/>
      <c r="BMM570" s="156"/>
      <c r="BMN570" s="156"/>
      <c r="BMO570" s="156"/>
      <c r="BMP570" s="156"/>
      <c r="BMQ570" s="156"/>
      <c r="BMR570" s="156"/>
      <c r="BMS570" s="156"/>
      <c r="BMT570" s="156"/>
      <c r="BMU570" s="156"/>
      <c r="BMV570" s="156"/>
      <c r="BMW570" s="156"/>
      <c r="BMX570" s="156"/>
      <c r="BMY570" s="156"/>
      <c r="BMZ570" s="156"/>
      <c r="BNA570" s="156"/>
      <c r="BNB570" s="156"/>
      <c r="BNC570" s="156"/>
      <c r="BND570" s="156"/>
      <c r="BNE570" s="156"/>
      <c r="BNF570" s="156"/>
      <c r="BNG570" s="156"/>
      <c r="BNH570" s="156"/>
      <c r="BNI570" s="156"/>
      <c r="BNJ570" s="156"/>
      <c r="BNK570" s="156"/>
      <c r="BNL570" s="156"/>
      <c r="BNM570" s="156"/>
      <c r="BNN570" s="156"/>
      <c r="BNO570" s="156"/>
      <c r="BNP570" s="156"/>
      <c r="BNQ570" s="156"/>
      <c r="BNR570" s="156"/>
      <c r="BNS570" s="156"/>
      <c r="BNT570" s="156"/>
      <c r="BNU570" s="156"/>
      <c r="BNV570" s="156"/>
      <c r="BNW570" s="156"/>
      <c r="BNX570" s="156"/>
      <c r="BNY570" s="156"/>
      <c r="BNZ570" s="156"/>
      <c r="BOA570" s="156"/>
      <c r="BOB570" s="156"/>
      <c r="BOC570" s="156"/>
      <c r="BOD570" s="156"/>
      <c r="BOE570" s="156"/>
      <c r="BOF570" s="156"/>
      <c r="BOG570" s="156"/>
      <c r="BOH570" s="156"/>
      <c r="BOI570" s="156"/>
      <c r="BOJ570" s="156"/>
      <c r="BOK570" s="156"/>
      <c r="BOL570" s="156"/>
      <c r="BOM570" s="156"/>
      <c r="BON570" s="156"/>
      <c r="BOO570" s="156"/>
      <c r="BOP570" s="156"/>
      <c r="BOQ570" s="156"/>
      <c r="BOR570" s="156"/>
      <c r="BOS570" s="156"/>
      <c r="BOT570" s="156"/>
      <c r="BOU570" s="156"/>
      <c r="BOV570" s="156"/>
      <c r="BOW570" s="156"/>
      <c r="BOX570" s="156"/>
      <c r="BOY570" s="156"/>
      <c r="BOZ570" s="156"/>
      <c r="BPA570" s="156"/>
      <c r="BPB570" s="156"/>
      <c r="BPC570" s="156"/>
      <c r="BPD570" s="156"/>
      <c r="BPE570" s="156"/>
      <c r="BPF570" s="156"/>
      <c r="BPG570" s="156"/>
      <c r="BPH570" s="156"/>
      <c r="BPI570" s="156"/>
      <c r="BPJ570" s="156"/>
      <c r="BPK570" s="156"/>
      <c r="BPL570" s="156"/>
      <c r="BPM570" s="156"/>
      <c r="BPN570" s="156"/>
      <c r="BPO570" s="156"/>
      <c r="BPP570" s="156"/>
      <c r="BPQ570" s="156"/>
      <c r="BPR570" s="156"/>
      <c r="BPS570" s="156"/>
      <c r="BPT570" s="156"/>
      <c r="BPU570" s="156"/>
      <c r="BPV570" s="156"/>
      <c r="BPW570" s="156"/>
      <c r="BPX570" s="156"/>
      <c r="BPY570" s="156"/>
      <c r="BPZ570" s="156"/>
      <c r="BQA570" s="156"/>
      <c r="BQB570" s="156"/>
      <c r="BQC570" s="156"/>
      <c r="BQD570" s="156"/>
      <c r="BQE570" s="156"/>
      <c r="BQF570" s="156"/>
      <c r="BQG570" s="156"/>
      <c r="BQH570" s="156"/>
      <c r="BQI570" s="156"/>
      <c r="BQJ570" s="156"/>
      <c r="BQK570" s="156"/>
      <c r="BQL570" s="156"/>
      <c r="BQM570" s="156"/>
      <c r="BQN570" s="156"/>
      <c r="BQO570" s="156"/>
      <c r="BQP570" s="156"/>
      <c r="BQQ570" s="156"/>
      <c r="BQR570" s="156"/>
      <c r="BQS570" s="156"/>
      <c r="BQT570" s="156"/>
      <c r="BQU570" s="156"/>
      <c r="BQV570" s="156"/>
      <c r="BQW570" s="156"/>
      <c r="BQX570" s="156"/>
      <c r="BQY570" s="156"/>
      <c r="BQZ570" s="156"/>
      <c r="BRA570" s="156"/>
      <c r="BRB570" s="156"/>
      <c r="BRC570" s="156"/>
      <c r="BRD570" s="156"/>
      <c r="BRE570" s="156"/>
      <c r="BRF570" s="156"/>
      <c r="BRG570" s="156"/>
      <c r="BRH570" s="156"/>
      <c r="BRI570" s="156"/>
      <c r="BRJ570" s="156"/>
      <c r="BRK570" s="156"/>
      <c r="BRL570" s="156"/>
      <c r="BRM570" s="156"/>
      <c r="BRN570" s="156"/>
      <c r="BRO570" s="156"/>
      <c r="BRP570" s="156"/>
      <c r="BRQ570" s="156"/>
      <c r="BRR570" s="156"/>
      <c r="BRS570" s="156"/>
      <c r="BRT570" s="156"/>
      <c r="BRU570" s="156"/>
      <c r="BRV570" s="156"/>
      <c r="BRW570" s="156"/>
      <c r="BRX570" s="156"/>
      <c r="BRY570" s="156"/>
      <c r="BRZ570" s="156"/>
      <c r="BSA570" s="156"/>
      <c r="BSB570" s="156"/>
      <c r="BSC570" s="156"/>
      <c r="BSD570" s="156"/>
      <c r="BSE570" s="156"/>
      <c r="BSF570" s="156"/>
      <c r="BSG570" s="156"/>
      <c r="BSH570" s="156"/>
      <c r="BSI570" s="156"/>
      <c r="BSJ570" s="156"/>
      <c r="BSK570" s="156"/>
      <c r="BSL570" s="156"/>
      <c r="BSM570" s="156"/>
      <c r="BSN570" s="156"/>
      <c r="BSO570" s="156"/>
      <c r="BSP570" s="156"/>
      <c r="BSQ570" s="156"/>
      <c r="BSR570" s="156"/>
      <c r="BSS570" s="156"/>
      <c r="BST570" s="156"/>
      <c r="BSU570" s="156"/>
      <c r="BSV570" s="156"/>
      <c r="BSW570" s="156"/>
      <c r="BSX570" s="156"/>
      <c r="BSY570" s="156"/>
      <c r="BSZ570" s="156"/>
      <c r="BTA570" s="156"/>
      <c r="BTB570" s="156"/>
      <c r="BTC570" s="156"/>
      <c r="BTD570" s="156"/>
      <c r="BTE570" s="156"/>
      <c r="BTF570" s="156"/>
      <c r="BTG570" s="156"/>
      <c r="BTH570" s="156"/>
      <c r="BTI570" s="156"/>
      <c r="BTJ570" s="156"/>
      <c r="BTK570" s="156"/>
      <c r="BTL570" s="156"/>
      <c r="BTM570" s="156"/>
      <c r="BTN570" s="156"/>
      <c r="BTO570" s="156"/>
      <c r="BTP570" s="156"/>
      <c r="BTQ570" s="156"/>
      <c r="BTR570" s="156"/>
      <c r="BTS570" s="156"/>
      <c r="BTT570" s="156"/>
      <c r="BTU570" s="156"/>
      <c r="BTV570" s="156"/>
      <c r="BTW570" s="156"/>
      <c r="BTX570" s="156"/>
      <c r="BTY570" s="156"/>
      <c r="BTZ570" s="156"/>
      <c r="BUA570" s="156"/>
      <c r="BUB570" s="156"/>
      <c r="BUC570" s="156"/>
      <c r="BUD570" s="156"/>
      <c r="BUE570" s="156"/>
      <c r="BUF570" s="156"/>
      <c r="BUG570" s="156"/>
      <c r="BUH570" s="156"/>
      <c r="BUI570" s="156"/>
      <c r="BUJ570" s="156"/>
      <c r="BUK570" s="156"/>
      <c r="BUL570" s="156"/>
      <c r="BUM570" s="156"/>
      <c r="BUN570" s="156"/>
      <c r="BUO570" s="156"/>
      <c r="BUP570" s="156"/>
      <c r="BUQ570" s="156"/>
      <c r="BUR570" s="156"/>
      <c r="BUS570" s="156"/>
      <c r="BUT570" s="156"/>
      <c r="BUU570" s="156"/>
      <c r="BUV570" s="156"/>
      <c r="BUW570" s="156"/>
      <c r="BUX570" s="156"/>
      <c r="BUY570" s="156"/>
      <c r="BUZ570" s="156"/>
      <c r="BVA570" s="156"/>
      <c r="BVB570" s="156"/>
      <c r="BVC570" s="156"/>
      <c r="BVD570" s="156"/>
      <c r="BVE570" s="156"/>
      <c r="BVF570" s="156"/>
      <c r="BVG570" s="156"/>
      <c r="BVH570" s="156"/>
      <c r="BVI570" s="156"/>
      <c r="BVJ570" s="156"/>
      <c r="BVK570" s="156"/>
      <c r="BVL570" s="156"/>
      <c r="BVM570" s="156"/>
      <c r="BVN570" s="156"/>
      <c r="BVO570" s="156"/>
      <c r="BVP570" s="156"/>
      <c r="BVQ570" s="156"/>
      <c r="BVR570" s="156"/>
      <c r="BVS570" s="156"/>
      <c r="BVT570" s="156"/>
      <c r="BVU570" s="156"/>
      <c r="BVV570" s="156"/>
      <c r="BVW570" s="156"/>
      <c r="BVX570" s="156"/>
      <c r="BVY570" s="156"/>
      <c r="BVZ570" s="156"/>
      <c r="BWA570" s="156"/>
      <c r="BWB570" s="156"/>
      <c r="BWC570" s="156"/>
      <c r="BWD570" s="156"/>
      <c r="BWE570" s="156"/>
      <c r="BWF570" s="156"/>
      <c r="BWG570" s="156"/>
      <c r="BWH570" s="156"/>
      <c r="BWI570" s="156"/>
      <c r="BWJ570" s="156"/>
      <c r="BWK570" s="156"/>
      <c r="BWL570" s="156"/>
      <c r="BWM570" s="156"/>
      <c r="BWN570" s="156"/>
      <c r="BWO570" s="156"/>
      <c r="BWP570" s="156"/>
      <c r="BWQ570" s="156"/>
      <c r="BWR570" s="156"/>
      <c r="BWS570" s="156"/>
      <c r="BWT570" s="156"/>
      <c r="BWU570" s="156"/>
      <c r="BWV570" s="156"/>
      <c r="BWW570" s="156"/>
      <c r="BWX570" s="156"/>
      <c r="BWY570" s="156"/>
      <c r="BWZ570" s="156"/>
      <c r="BXA570" s="156"/>
      <c r="BXB570" s="156"/>
      <c r="BXC570" s="156"/>
      <c r="BXD570" s="156"/>
      <c r="BXE570" s="156"/>
      <c r="BXF570" s="156"/>
      <c r="BXG570" s="156"/>
      <c r="BXH570" s="156"/>
      <c r="BXI570" s="156"/>
      <c r="BXJ570" s="156"/>
      <c r="BXK570" s="156"/>
      <c r="BXL570" s="156"/>
      <c r="BXM570" s="156"/>
      <c r="BXN570" s="156"/>
      <c r="BXO570" s="156"/>
      <c r="BXP570" s="156"/>
      <c r="BXQ570" s="156"/>
      <c r="BXR570" s="156"/>
      <c r="BXS570" s="156"/>
      <c r="BXT570" s="156"/>
      <c r="BXU570" s="156"/>
      <c r="BXV570" s="156"/>
      <c r="BXW570" s="156"/>
      <c r="BXX570" s="156"/>
      <c r="BXY570" s="156"/>
      <c r="BXZ570" s="156"/>
      <c r="BYA570" s="156"/>
      <c r="BYB570" s="156"/>
      <c r="BYC570" s="156"/>
      <c r="BYD570" s="156"/>
      <c r="BYE570" s="156"/>
      <c r="BYF570" s="156"/>
      <c r="BYG570" s="156"/>
      <c r="BYH570" s="156"/>
      <c r="BYI570" s="156"/>
      <c r="BYJ570" s="156"/>
      <c r="BYK570" s="156"/>
      <c r="BYL570" s="156"/>
      <c r="BYM570" s="156"/>
      <c r="BYN570" s="156"/>
      <c r="BYO570" s="156"/>
      <c r="BYP570" s="156"/>
      <c r="BYQ570" s="156"/>
      <c r="BYR570" s="156"/>
      <c r="BYS570" s="156"/>
      <c r="BYT570" s="156"/>
      <c r="BYU570" s="156"/>
      <c r="BYV570" s="156"/>
      <c r="BYW570" s="156"/>
      <c r="BYX570" s="156"/>
      <c r="BYY570" s="156"/>
      <c r="BYZ570" s="156"/>
      <c r="BZA570" s="156"/>
      <c r="BZB570" s="156"/>
      <c r="BZC570" s="156"/>
      <c r="BZD570" s="156"/>
      <c r="BZE570" s="156"/>
      <c r="BZF570" s="156"/>
      <c r="BZG570" s="156"/>
      <c r="BZH570" s="156"/>
      <c r="BZI570" s="156"/>
      <c r="BZJ570" s="156"/>
      <c r="BZK570" s="156"/>
      <c r="BZL570" s="156"/>
      <c r="BZM570" s="156"/>
      <c r="BZN570" s="156"/>
      <c r="BZO570" s="156"/>
      <c r="BZP570" s="156"/>
      <c r="BZQ570" s="156"/>
      <c r="BZR570" s="156"/>
      <c r="BZS570" s="156"/>
      <c r="BZT570" s="156"/>
      <c r="BZU570" s="156"/>
      <c r="BZV570" s="156"/>
      <c r="BZW570" s="156"/>
      <c r="BZX570" s="156"/>
      <c r="BZY570" s="156"/>
      <c r="BZZ570" s="156"/>
      <c r="CAA570" s="156"/>
      <c r="CAB570" s="156"/>
      <c r="CAC570" s="156"/>
      <c r="CAD570" s="156"/>
      <c r="CAE570" s="156"/>
      <c r="CAF570" s="156"/>
      <c r="CAG570" s="156"/>
      <c r="CAH570" s="156"/>
      <c r="CAI570" s="156"/>
      <c r="CAJ570" s="156"/>
      <c r="CAK570" s="156"/>
      <c r="CAL570" s="156"/>
      <c r="CAM570" s="156"/>
      <c r="CAN570" s="156"/>
      <c r="CAO570" s="156"/>
      <c r="CAP570" s="156"/>
      <c r="CAQ570" s="156"/>
      <c r="CAR570" s="156"/>
      <c r="CAS570" s="156"/>
      <c r="CAT570" s="156"/>
      <c r="CAU570" s="156"/>
      <c r="CAV570" s="156"/>
      <c r="CAW570" s="156"/>
      <c r="CAX570" s="156"/>
      <c r="CAY570" s="156"/>
      <c r="CAZ570" s="156"/>
      <c r="CBA570" s="156"/>
      <c r="CBB570" s="156"/>
      <c r="CBC570" s="156"/>
      <c r="CBD570" s="156"/>
      <c r="CBE570" s="156"/>
      <c r="CBF570" s="156"/>
      <c r="CBG570" s="156"/>
      <c r="CBH570" s="156"/>
      <c r="CBI570" s="156"/>
      <c r="CBJ570" s="156"/>
      <c r="CBK570" s="156"/>
      <c r="CBL570" s="156"/>
      <c r="CBM570" s="156"/>
      <c r="CBN570" s="156"/>
      <c r="CBO570" s="156"/>
      <c r="CBP570" s="156"/>
      <c r="CBQ570" s="156"/>
      <c r="CBR570" s="156"/>
      <c r="CBS570" s="156"/>
      <c r="CBT570" s="156"/>
      <c r="CBU570" s="156"/>
      <c r="CBV570" s="156"/>
      <c r="CBW570" s="156"/>
      <c r="CBX570" s="156"/>
      <c r="CBY570" s="156"/>
      <c r="CBZ570" s="156"/>
      <c r="CCA570" s="156"/>
      <c r="CCB570" s="156"/>
      <c r="CCC570" s="156"/>
      <c r="CCD570" s="156"/>
      <c r="CCE570" s="156"/>
      <c r="CCF570" s="156"/>
      <c r="CCG570" s="156"/>
      <c r="CCH570" s="156"/>
      <c r="CCI570" s="156"/>
      <c r="CCJ570" s="156"/>
      <c r="CCK570" s="156"/>
      <c r="CCL570" s="156"/>
      <c r="CCM570" s="156"/>
      <c r="CCN570" s="156"/>
      <c r="CCO570" s="156"/>
      <c r="CCP570" s="156"/>
      <c r="CCQ570" s="156"/>
      <c r="CCR570" s="156"/>
      <c r="CCS570" s="156"/>
      <c r="CCT570" s="156"/>
      <c r="CCU570" s="156"/>
      <c r="CCV570" s="156"/>
      <c r="CCW570" s="156"/>
      <c r="CCX570" s="156"/>
      <c r="CCY570" s="156"/>
      <c r="CCZ570" s="156"/>
      <c r="CDA570" s="156"/>
      <c r="CDB570" s="156"/>
      <c r="CDC570" s="156"/>
      <c r="CDD570" s="156"/>
      <c r="CDE570" s="156"/>
      <c r="CDF570" s="156"/>
      <c r="CDG570" s="156"/>
      <c r="CDH570" s="156"/>
      <c r="CDI570" s="156"/>
      <c r="CDJ570" s="156"/>
      <c r="CDK570" s="156"/>
      <c r="CDL570" s="156"/>
      <c r="CDM570" s="156"/>
      <c r="CDN570" s="156"/>
      <c r="CDO570" s="156"/>
      <c r="CDP570" s="156"/>
      <c r="CDQ570" s="156"/>
      <c r="CDR570" s="156"/>
      <c r="CDS570" s="156"/>
      <c r="CDT570" s="156"/>
      <c r="CDU570" s="156"/>
      <c r="CDV570" s="156"/>
      <c r="CDW570" s="156"/>
      <c r="CDX570" s="156"/>
      <c r="CDY570" s="156"/>
      <c r="CDZ570" s="156"/>
      <c r="CEA570" s="156"/>
      <c r="CEB570" s="156"/>
      <c r="CEC570" s="156"/>
      <c r="CED570" s="156"/>
      <c r="CEE570" s="156"/>
      <c r="CEF570" s="156"/>
      <c r="CEG570" s="156"/>
      <c r="CEH570" s="156"/>
      <c r="CEI570" s="156"/>
      <c r="CEJ570" s="156"/>
      <c r="CEK570" s="156"/>
      <c r="CEL570" s="156"/>
      <c r="CEM570" s="156"/>
      <c r="CEN570" s="156"/>
      <c r="CEO570" s="156"/>
      <c r="CEP570" s="156"/>
      <c r="CEQ570" s="156"/>
      <c r="CER570" s="156"/>
      <c r="CES570" s="156"/>
      <c r="CET570" s="156"/>
      <c r="CEU570" s="156"/>
      <c r="CEV570" s="156"/>
      <c r="CEW570" s="156"/>
      <c r="CEX570" s="156"/>
      <c r="CEY570" s="156"/>
      <c r="CEZ570" s="156"/>
      <c r="CFA570" s="156"/>
      <c r="CFB570" s="156"/>
      <c r="CFC570" s="156"/>
      <c r="CFD570" s="156"/>
      <c r="CFE570" s="156"/>
      <c r="CFF570" s="156"/>
      <c r="CFG570" s="156"/>
      <c r="CFH570" s="156"/>
      <c r="CFI570" s="156"/>
      <c r="CFJ570" s="156"/>
      <c r="CFK570" s="156"/>
      <c r="CFL570" s="156"/>
      <c r="CFM570" s="156"/>
      <c r="CFN570" s="156"/>
      <c r="CFO570" s="156"/>
      <c r="CFP570" s="156"/>
      <c r="CFQ570" s="156"/>
      <c r="CFR570" s="156"/>
      <c r="CFS570" s="156"/>
      <c r="CFT570" s="156"/>
      <c r="CFU570" s="156"/>
      <c r="CFV570" s="156"/>
      <c r="CFW570" s="156"/>
      <c r="CFX570" s="156"/>
      <c r="CFY570" s="156"/>
      <c r="CFZ570" s="156"/>
      <c r="CGA570" s="156"/>
      <c r="CGB570" s="156"/>
      <c r="CGC570" s="156"/>
      <c r="CGD570" s="156"/>
      <c r="CGE570" s="156"/>
      <c r="CGF570" s="156"/>
      <c r="CGG570" s="156"/>
      <c r="CGH570" s="156"/>
      <c r="CGI570" s="156"/>
      <c r="CGJ570" s="156"/>
      <c r="CGK570" s="156"/>
      <c r="CGL570" s="156"/>
      <c r="CGM570" s="156"/>
      <c r="CGN570" s="156"/>
      <c r="CGO570" s="156"/>
      <c r="CGP570" s="156"/>
      <c r="CGQ570" s="156"/>
      <c r="CGR570" s="156"/>
      <c r="CGS570" s="156"/>
      <c r="CGT570" s="156"/>
      <c r="CGU570" s="156"/>
      <c r="CGV570" s="156"/>
      <c r="CGW570" s="156"/>
      <c r="CGX570" s="156"/>
      <c r="CGY570" s="156"/>
      <c r="CGZ570" s="156"/>
      <c r="CHA570" s="156"/>
      <c r="CHB570" s="156"/>
      <c r="CHC570" s="156"/>
      <c r="CHD570" s="156"/>
      <c r="CHE570" s="156"/>
      <c r="CHF570" s="156"/>
      <c r="CHG570" s="156"/>
      <c r="CHH570" s="156"/>
      <c r="CHI570" s="156"/>
      <c r="CHJ570" s="156"/>
      <c r="CHK570" s="156"/>
      <c r="CHL570" s="156"/>
      <c r="CHM570" s="156"/>
      <c r="CHN570" s="156"/>
      <c r="CHO570" s="156"/>
      <c r="CHP570" s="156"/>
      <c r="CHQ570" s="156"/>
      <c r="CHR570" s="156"/>
      <c r="CHS570" s="156"/>
      <c r="CHT570" s="156"/>
      <c r="CHU570" s="156"/>
      <c r="CHV570" s="156"/>
      <c r="CHW570" s="156"/>
      <c r="CHX570" s="156"/>
      <c r="CHY570" s="156"/>
      <c r="CHZ570" s="156"/>
      <c r="CIA570" s="156"/>
      <c r="CIB570" s="156"/>
      <c r="CIC570" s="156"/>
      <c r="CID570" s="156"/>
      <c r="CIE570" s="156"/>
      <c r="CIF570" s="156"/>
      <c r="CIG570" s="156"/>
      <c r="CIH570" s="156"/>
      <c r="CII570" s="156"/>
      <c r="CIJ570" s="156"/>
      <c r="CIK570" s="156"/>
      <c r="CIL570" s="156"/>
      <c r="CIM570" s="156"/>
      <c r="CIN570" s="156"/>
      <c r="CIO570" s="156"/>
      <c r="CIP570" s="156"/>
      <c r="CIQ570" s="156"/>
      <c r="CIR570" s="156"/>
      <c r="CIS570" s="156"/>
      <c r="CIT570" s="156"/>
      <c r="CIU570" s="156"/>
      <c r="CIV570" s="156"/>
      <c r="CIW570" s="156"/>
      <c r="CIX570" s="156"/>
      <c r="CIY570" s="156"/>
      <c r="CIZ570" s="156"/>
      <c r="CJA570" s="156"/>
      <c r="CJB570" s="156"/>
      <c r="CJC570" s="156"/>
      <c r="CJD570" s="156"/>
      <c r="CJE570" s="156"/>
      <c r="CJF570" s="156"/>
      <c r="CJG570" s="156"/>
      <c r="CJH570" s="156"/>
      <c r="CJI570" s="156"/>
      <c r="CJJ570" s="156"/>
      <c r="CJK570" s="156"/>
      <c r="CJL570" s="156"/>
      <c r="CJM570" s="156"/>
      <c r="CJN570" s="156"/>
      <c r="CJO570" s="156"/>
      <c r="CJP570" s="156"/>
      <c r="CJQ570" s="156"/>
      <c r="CJR570" s="156"/>
      <c r="CJS570" s="156"/>
      <c r="CJT570" s="156"/>
      <c r="CJU570" s="156"/>
      <c r="CJV570" s="156"/>
      <c r="CJW570" s="156"/>
      <c r="CJX570" s="156"/>
      <c r="CJY570" s="156"/>
      <c r="CJZ570" s="156"/>
      <c r="CKA570" s="156"/>
      <c r="CKB570" s="156"/>
      <c r="CKC570" s="156"/>
      <c r="CKD570" s="156"/>
      <c r="CKE570" s="156"/>
      <c r="CKF570" s="156"/>
      <c r="CKG570" s="156"/>
      <c r="CKH570" s="156"/>
      <c r="CKI570" s="156"/>
      <c r="CKJ570" s="156"/>
      <c r="CKK570" s="156"/>
      <c r="CKL570" s="156"/>
      <c r="CKM570" s="156"/>
      <c r="CKN570" s="156"/>
      <c r="CKO570" s="156"/>
      <c r="CKP570" s="156"/>
      <c r="CKQ570" s="156"/>
      <c r="CKR570" s="156"/>
      <c r="CKS570" s="156"/>
      <c r="CKT570" s="156"/>
      <c r="CKU570" s="156"/>
      <c r="CKV570" s="156"/>
      <c r="CKW570" s="156"/>
      <c r="CKX570" s="156"/>
      <c r="CKY570" s="156"/>
      <c r="CKZ570" s="156"/>
      <c r="CLA570" s="156"/>
      <c r="CLB570" s="156"/>
      <c r="CLC570" s="156"/>
      <c r="CLD570" s="156"/>
      <c r="CLE570" s="156"/>
      <c r="CLF570" s="156"/>
      <c r="CLG570" s="156"/>
      <c r="CLH570" s="156"/>
      <c r="CLI570" s="156"/>
      <c r="CLJ570" s="156"/>
      <c r="CLK570" s="156"/>
      <c r="CLL570" s="156"/>
      <c r="CLM570" s="156"/>
      <c r="CLN570" s="156"/>
      <c r="CLO570" s="156"/>
      <c r="CLP570" s="156"/>
      <c r="CLQ570" s="156"/>
      <c r="CLR570" s="156"/>
      <c r="CLS570" s="156"/>
      <c r="CLT570" s="156"/>
      <c r="CLU570" s="156"/>
      <c r="CLV570" s="156"/>
      <c r="CLW570" s="156"/>
      <c r="CLX570" s="156"/>
      <c r="CLY570" s="156"/>
      <c r="CLZ570" s="156"/>
      <c r="CMA570" s="156"/>
      <c r="CMB570" s="156"/>
      <c r="CMC570" s="156"/>
      <c r="CMD570" s="156"/>
      <c r="CME570" s="156"/>
      <c r="CMF570" s="156"/>
      <c r="CMG570" s="156"/>
      <c r="CMH570" s="156"/>
      <c r="CMI570" s="156"/>
      <c r="CMJ570" s="156"/>
      <c r="CMK570" s="156"/>
      <c r="CML570" s="156"/>
      <c r="CMM570" s="156"/>
      <c r="CMN570" s="156"/>
      <c r="CMO570" s="156"/>
      <c r="CMP570" s="156"/>
      <c r="CMQ570" s="156"/>
      <c r="CMR570" s="156"/>
      <c r="CMS570" s="156"/>
      <c r="CMT570" s="156"/>
      <c r="CMU570" s="156"/>
      <c r="CMV570" s="156"/>
      <c r="CMW570" s="156"/>
      <c r="CMX570" s="156"/>
      <c r="CMY570" s="156"/>
      <c r="CMZ570" s="156"/>
      <c r="CNA570" s="156"/>
      <c r="CNB570" s="156"/>
      <c r="CNC570" s="156"/>
      <c r="CND570" s="156"/>
      <c r="CNE570" s="156"/>
      <c r="CNF570" s="156"/>
      <c r="CNG570" s="156"/>
      <c r="CNH570" s="156"/>
      <c r="CNI570" s="156"/>
      <c r="CNJ570" s="156"/>
      <c r="CNK570" s="156"/>
      <c r="CNL570" s="156"/>
      <c r="CNM570" s="156"/>
      <c r="CNN570" s="156"/>
      <c r="CNO570" s="156"/>
      <c r="CNP570" s="156"/>
      <c r="CNQ570" s="156"/>
      <c r="CNR570" s="156"/>
      <c r="CNS570" s="156"/>
      <c r="CNT570" s="156"/>
      <c r="CNU570" s="156"/>
      <c r="CNV570" s="156"/>
      <c r="CNW570" s="156"/>
      <c r="CNX570" s="156"/>
      <c r="CNY570" s="156"/>
      <c r="CNZ570" s="156"/>
      <c r="COA570" s="156"/>
      <c r="COB570" s="156"/>
      <c r="COC570" s="156"/>
      <c r="COD570" s="156"/>
      <c r="COE570" s="156"/>
      <c r="COF570" s="156"/>
      <c r="COG570" s="156"/>
      <c r="COH570" s="156"/>
      <c r="COI570" s="156"/>
      <c r="COJ570" s="156"/>
      <c r="COK570" s="156"/>
      <c r="COL570" s="156"/>
      <c r="COM570" s="156"/>
      <c r="CON570" s="156"/>
      <c r="COO570" s="156"/>
      <c r="COP570" s="156"/>
      <c r="COQ570" s="156"/>
      <c r="COR570" s="156"/>
      <c r="COS570" s="156"/>
      <c r="COT570" s="156"/>
      <c r="COU570" s="156"/>
      <c r="COV570" s="156"/>
      <c r="COW570" s="156"/>
      <c r="COX570" s="156"/>
      <c r="COY570" s="156"/>
      <c r="COZ570" s="156"/>
      <c r="CPA570" s="156"/>
      <c r="CPB570" s="156"/>
      <c r="CPC570" s="156"/>
      <c r="CPD570" s="156"/>
      <c r="CPE570" s="156"/>
      <c r="CPF570" s="156"/>
      <c r="CPG570" s="156"/>
      <c r="CPH570" s="156"/>
      <c r="CPI570" s="156"/>
      <c r="CPJ570" s="156"/>
      <c r="CPK570" s="156"/>
      <c r="CPL570" s="156"/>
      <c r="CPM570" s="156"/>
      <c r="CPN570" s="156"/>
      <c r="CPO570" s="156"/>
      <c r="CPP570" s="156"/>
      <c r="CPQ570" s="156"/>
      <c r="CPR570" s="156"/>
      <c r="CPS570" s="156"/>
      <c r="CPT570" s="156"/>
      <c r="CPU570" s="156"/>
      <c r="CPV570" s="156"/>
      <c r="CPW570" s="156"/>
      <c r="CPX570" s="156"/>
      <c r="CPY570" s="156"/>
      <c r="CPZ570" s="156"/>
      <c r="CQA570" s="156"/>
      <c r="CQB570" s="156"/>
      <c r="CQC570" s="156"/>
      <c r="CQD570" s="156"/>
      <c r="CQE570" s="156"/>
      <c r="CQF570" s="156"/>
      <c r="CQG570" s="156"/>
      <c r="CQH570" s="156"/>
      <c r="CQI570" s="156"/>
      <c r="CQJ570" s="156"/>
      <c r="CQK570" s="156"/>
      <c r="CQL570" s="156"/>
      <c r="CQM570" s="156"/>
      <c r="CQN570" s="156"/>
      <c r="CQO570" s="156"/>
      <c r="CQP570" s="156"/>
      <c r="CQQ570" s="156"/>
      <c r="CQR570" s="156"/>
      <c r="CQS570" s="156"/>
      <c r="CQT570" s="156"/>
      <c r="CQU570" s="156"/>
      <c r="CQV570" s="156"/>
      <c r="CQW570" s="156"/>
      <c r="CQX570" s="156"/>
      <c r="CQY570" s="156"/>
      <c r="CQZ570" s="156"/>
      <c r="CRA570" s="156"/>
      <c r="CRB570" s="156"/>
      <c r="CRC570" s="156"/>
      <c r="CRD570" s="156"/>
      <c r="CRE570" s="156"/>
      <c r="CRF570" s="156"/>
      <c r="CRG570" s="156"/>
      <c r="CRH570" s="156"/>
      <c r="CRI570" s="156"/>
      <c r="CRJ570" s="156"/>
      <c r="CRK570" s="156"/>
      <c r="CRL570" s="156"/>
      <c r="CRM570" s="156"/>
      <c r="CRN570" s="156"/>
      <c r="CRO570" s="156"/>
      <c r="CRP570" s="156"/>
      <c r="CRQ570" s="156"/>
      <c r="CRR570" s="156"/>
      <c r="CRS570" s="156"/>
      <c r="CRT570" s="156"/>
      <c r="CRU570" s="156"/>
      <c r="CRV570" s="156"/>
      <c r="CRW570" s="156"/>
      <c r="CRX570" s="156"/>
      <c r="CRY570" s="156"/>
      <c r="CRZ570" s="156"/>
      <c r="CSA570" s="156"/>
      <c r="CSB570" s="156"/>
      <c r="CSC570" s="156"/>
      <c r="CSD570" s="156"/>
      <c r="CSE570" s="156"/>
      <c r="CSF570" s="156"/>
      <c r="CSG570" s="156"/>
      <c r="CSH570" s="156"/>
      <c r="CSI570" s="156"/>
      <c r="CSJ570" s="156"/>
      <c r="CSK570" s="156"/>
      <c r="CSL570" s="156"/>
      <c r="CSM570" s="156"/>
      <c r="CSN570" s="156"/>
      <c r="CSO570" s="156"/>
      <c r="CSP570" s="156"/>
      <c r="CSQ570" s="156"/>
      <c r="CSR570" s="156"/>
      <c r="CSS570" s="156"/>
      <c r="CST570" s="156"/>
      <c r="CSU570" s="156"/>
      <c r="CSV570" s="156"/>
      <c r="CSW570" s="156"/>
      <c r="CSX570" s="156"/>
      <c r="CSY570" s="156"/>
      <c r="CSZ570" s="156"/>
      <c r="CTA570" s="156"/>
      <c r="CTB570" s="156"/>
      <c r="CTC570" s="156"/>
      <c r="CTD570" s="156"/>
      <c r="CTE570" s="156"/>
      <c r="CTF570" s="156"/>
      <c r="CTG570" s="156"/>
      <c r="CTH570" s="156"/>
      <c r="CTI570" s="156"/>
      <c r="CTJ570" s="156"/>
      <c r="CTK570" s="156"/>
      <c r="CTL570" s="156"/>
      <c r="CTM570" s="156"/>
      <c r="CTN570" s="156"/>
      <c r="CTO570" s="156"/>
      <c r="CTP570" s="156"/>
      <c r="CTQ570" s="156"/>
      <c r="CTR570" s="156"/>
      <c r="CTS570" s="156"/>
      <c r="CTT570" s="156"/>
      <c r="CTU570" s="156"/>
      <c r="CTV570" s="156"/>
      <c r="CTW570" s="156"/>
      <c r="CTX570" s="156"/>
      <c r="CTY570" s="156"/>
      <c r="CTZ570" s="156"/>
      <c r="CUA570" s="156"/>
      <c r="CUB570" s="156"/>
      <c r="CUC570" s="156"/>
      <c r="CUD570" s="156"/>
      <c r="CUE570" s="156"/>
      <c r="CUF570" s="156"/>
      <c r="CUG570" s="156"/>
      <c r="CUH570" s="156"/>
      <c r="CUI570" s="156"/>
      <c r="CUJ570" s="156"/>
      <c r="CUK570" s="156"/>
      <c r="CUL570" s="156"/>
      <c r="CUM570" s="156"/>
      <c r="CUN570" s="156"/>
      <c r="CUO570" s="156"/>
      <c r="CUP570" s="156"/>
      <c r="CUQ570" s="156"/>
      <c r="CUR570" s="156"/>
      <c r="CUS570" s="156"/>
      <c r="CUT570" s="156"/>
      <c r="CUU570" s="156"/>
      <c r="CUV570" s="156"/>
      <c r="CUW570" s="156"/>
      <c r="CUX570" s="156"/>
      <c r="CUY570" s="156"/>
      <c r="CUZ570" s="156"/>
      <c r="CVA570" s="156"/>
      <c r="CVB570" s="156"/>
      <c r="CVC570" s="156"/>
      <c r="CVD570" s="156"/>
      <c r="CVE570" s="156"/>
      <c r="CVF570" s="156"/>
      <c r="CVG570" s="156"/>
      <c r="CVH570" s="156"/>
      <c r="CVI570" s="156"/>
      <c r="CVJ570" s="156"/>
      <c r="CVK570" s="156"/>
      <c r="CVL570" s="156"/>
      <c r="CVM570" s="156"/>
      <c r="CVN570" s="156"/>
      <c r="CVO570" s="156"/>
      <c r="CVP570" s="156"/>
      <c r="CVQ570" s="156"/>
      <c r="CVR570" s="156"/>
      <c r="CVS570" s="156"/>
      <c r="CVT570" s="156"/>
      <c r="CVU570" s="156"/>
      <c r="CVV570" s="156"/>
      <c r="CVW570" s="156"/>
      <c r="CVX570" s="156"/>
      <c r="CVY570" s="156"/>
      <c r="CVZ570" s="156"/>
      <c r="CWA570" s="156"/>
      <c r="CWB570" s="156"/>
      <c r="CWC570" s="156"/>
      <c r="CWD570" s="156"/>
      <c r="CWE570" s="156"/>
      <c r="CWF570" s="156"/>
      <c r="CWG570" s="156"/>
      <c r="CWH570" s="156"/>
      <c r="CWI570" s="156"/>
      <c r="CWJ570" s="156"/>
      <c r="CWK570" s="156"/>
      <c r="CWL570" s="156"/>
      <c r="CWM570" s="156"/>
      <c r="CWN570" s="156"/>
      <c r="CWO570" s="156"/>
      <c r="CWP570" s="156"/>
      <c r="CWQ570" s="156"/>
      <c r="CWR570" s="156"/>
      <c r="CWS570" s="156"/>
      <c r="CWT570" s="156"/>
      <c r="CWU570" s="156"/>
      <c r="CWV570" s="156"/>
      <c r="CWW570" s="156"/>
      <c r="CWX570" s="156"/>
      <c r="CWY570" s="156"/>
      <c r="CWZ570" s="156"/>
      <c r="CXA570" s="156"/>
      <c r="CXB570" s="156"/>
      <c r="CXC570" s="156"/>
      <c r="CXD570" s="156"/>
      <c r="CXE570" s="156"/>
      <c r="CXF570" s="156"/>
      <c r="CXG570" s="156"/>
      <c r="CXH570" s="156"/>
      <c r="CXI570" s="156"/>
      <c r="CXJ570" s="156"/>
      <c r="CXK570" s="156"/>
      <c r="CXL570" s="156"/>
      <c r="CXM570" s="156"/>
      <c r="CXN570" s="156"/>
      <c r="CXO570" s="156"/>
      <c r="CXP570" s="156"/>
      <c r="CXQ570" s="156"/>
      <c r="CXR570" s="156"/>
      <c r="CXS570" s="156"/>
      <c r="CXT570" s="156"/>
      <c r="CXU570" s="156"/>
      <c r="CXV570" s="156"/>
      <c r="CXW570" s="156"/>
      <c r="CXX570" s="156"/>
      <c r="CXY570" s="156"/>
      <c r="CXZ570" s="156"/>
      <c r="CYA570" s="156"/>
      <c r="CYB570" s="156"/>
      <c r="CYC570" s="156"/>
      <c r="CYD570" s="156"/>
      <c r="CYE570" s="156"/>
      <c r="CYF570" s="156"/>
      <c r="CYG570" s="156"/>
      <c r="CYH570" s="156"/>
      <c r="CYI570" s="156"/>
      <c r="CYJ570" s="156"/>
      <c r="CYK570" s="156"/>
      <c r="CYL570" s="156"/>
      <c r="CYM570" s="156"/>
      <c r="CYN570" s="156"/>
      <c r="CYO570" s="156"/>
      <c r="CYP570" s="156"/>
      <c r="CYQ570" s="156"/>
      <c r="CYR570" s="156"/>
      <c r="CYS570" s="156"/>
      <c r="CYT570" s="156"/>
      <c r="CYU570" s="156"/>
      <c r="CYV570" s="156"/>
      <c r="CYW570" s="156"/>
      <c r="CYX570" s="156"/>
      <c r="CYY570" s="156"/>
      <c r="CYZ570" s="156"/>
      <c r="CZA570" s="156"/>
      <c r="CZB570" s="156"/>
      <c r="CZC570" s="156"/>
      <c r="CZD570" s="156"/>
      <c r="CZE570" s="156"/>
      <c r="CZF570" s="156"/>
      <c r="CZG570" s="156"/>
      <c r="CZH570" s="156"/>
      <c r="CZI570" s="156"/>
      <c r="CZJ570" s="156"/>
      <c r="CZK570" s="156"/>
      <c r="CZL570" s="156"/>
      <c r="CZM570" s="156"/>
      <c r="CZN570" s="156"/>
      <c r="CZO570" s="156"/>
      <c r="CZP570" s="156"/>
      <c r="CZQ570" s="156"/>
      <c r="CZR570" s="156"/>
      <c r="CZS570" s="156"/>
      <c r="CZT570" s="156"/>
      <c r="CZU570" s="156"/>
      <c r="CZV570" s="156"/>
      <c r="CZW570" s="156"/>
      <c r="CZX570" s="156"/>
      <c r="CZY570" s="156"/>
      <c r="CZZ570" s="156"/>
      <c r="DAA570" s="156"/>
      <c r="DAB570" s="156"/>
      <c r="DAC570" s="156"/>
      <c r="DAD570" s="156"/>
      <c r="DAE570" s="156"/>
      <c r="DAF570" s="156"/>
      <c r="DAG570" s="156"/>
      <c r="DAH570" s="156"/>
      <c r="DAI570" s="156"/>
      <c r="DAJ570" s="156"/>
      <c r="DAK570" s="156"/>
      <c r="DAL570" s="156"/>
      <c r="DAM570" s="156"/>
      <c r="DAN570" s="156"/>
      <c r="DAO570" s="156"/>
      <c r="DAP570" s="156"/>
      <c r="DAQ570" s="156"/>
      <c r="DAR570" s="156"/>
      <c r="DAS570" s="156"/>
      <c r="DAT570" s="156"/>
      <c r="DAU570" s="156"/>
      <c r="DAV570" s="156"/>
      <c r="DAW570" s="156"/>
      <c r="DAX570" s="156"/>
      <c r="DAY570" s="156"/>
      <c r="DAZ570" s="156"/>
      <c r="DBA570" s="156"/>
      <c r="DBB570" s="156"/>
      <c r="DBC570" s="156"/>
      <c r="DBD570" s="156"/>
      <c r="DBE570" s="156"/>
      <c r="DBF570" s="156"/>
      <c r="DBG570" s="156"/>
      <c r="DBH570" s="156"/>
      <c r="DBI570" s="156"/>
      <c r="DBJ570" s="156"/>
      <c r="DBK570" s="156"/>
      <c r="DBL570" s="156"/>
      <c r="DBM570" s="156"/>
      <c r="DBN570" s="156"/>
      <c r="DBO570" s="156"/>
      <c r="DBP570" s="156"/>
      <c r="DBQ570" s="156"/>
      <c r="DBR570" s="156"/>
      <c r="DBS570" s="156"/>
      <c r="DBT570" s="156"/>
      <c r="DBU570" s="156"/>
      <c r="DBV570" s="156"/>
      <c r="DBW570" s="156"/>
      <c r="DBX570" s="156"/>
      <c r="DBY570" s="156"/>
      <c r="DBZ570" s="156"/>
      <c r="DCA570" s="156"/>
      <c r="DCB570" s="156"/>
      <c r="DCC570" s="156"/>
      <c r="DCD570" s="156"/>
      <c r="DCE570" s="156"/>
      <c r="DCF570" s="156"/>
      <c r="DCG570" s="156"/>
      <c r="DCH570" s="156"/>
      <c r="DCI570" s="156"/>
      <c r="DCJ570" s="156"/>
      <c r="DCK570" s="156"/>
      <c r="DCL570" s="156"/>
      <c r="DCM570" s="156"/>
      <c r="DCN570" s="156"/>
      <c r="DCO570" s="156"/>
      <c r="DCP570" s="156"/>
      <c r="DCQ570" s="156"/>
      <c r="DCR570" s="156"/>
      <c r="DCS570" s="156"/>
      <c r="DCT570" s="156"/>
      <c r="DCU570" s="156"/>
      <c r="DCV570" s="156"/>
      <c r="DCW570" s="156"/>
      <c r="DCX570" s="156"/>
      <c r="DCY570" s="156"/>
      <c r="DCZ570" s="156"/>
      <c r="DDA570" s="156"/>
      <c r="DDB570" s="156"/>
      <c r="DDC570" s="156"/>
      <c r="DDD570" s="156"/>
      <c r="DDE570" s="156"/>
      <c r="DDF570" s="156"/>
      <c r="DDG570" s="156"/>
      <c r="DDH570" s="156"/>
      <c r="DDI570" s="156"/>
      <c r="DDJ570" s="156"/>
      <c r="DDK570" s="156"/>
      <c r="DDL570" s="156"/>
      <c r="DDM570" s="156"/>
      <c r="DDN570" s="156"/>
      <c r="DDO570" s="156"/>
      <c r="DDP570" s="156"/>
      <c r="DDQ570" s="156"/>
      <c r="DDR570" s="156"/>
      <c r="DDS570" s="156"/>
      <c r="DDT570" s="156"/>
      <c r="DDU570" s="156"/>
      <c r="DDV570" s="156"/>
      <c r="DDW570" s="156"/>
      <c r="DDX570" s="156"/>
      <c r="DDY570" s="156"/>
      <c r="DDZ570" s="156"/>
      <c r="DEA570" s="156"/>
      <c r="DEB570" s="156"/>
      <c r="DEC570" s="156"/>
      <c r="DED570" s="156"/>
      <c r="DEE570" s="156"/>
      <c r="DEF570" s="156"/>
      <c r="DEG570" s="156"/>
      <c r="DEH570" s="156"/>
      <c r="DEI570" s="156"/>
      <c r="DEJ570" s="156"/>
      <c r="DEK570" s="156"/>
      <c r="DEL570" s="156"/>
      <c r="DEM570" s="156"/>
      <c r="DEN570" s="156"/>
      <c r="DEO570" s="156"/>
      <c r="DEP570" s="156"/>
      <c r="DEQ570" s="156"/>
      <c r="DER570" s="156"/>
      <c r="DES570" s="156"/>
      <c r="DET570" s="156"/>
      <c r="DEU570" s="156"/>
      <c r="DEV570" s="156"/>
      <c r="DEW570" s="156"/>
      <c r="DEX570" s="156"/>
      <c r="DEY570" s="156"/>
      <c r="DEZ570" s="156"/>
      <c r="DFA570" s="156"/>
      <c r="DFB570" s="156"/>
      <c r="DFC570" s="156"/>
      <c r="DFD570" s="156"/>
      <c r="DFE570" s="156"/>
      <c r="DFF570" s="156"/>
      <c r="DFG570" s="156"/>
      <c r="DFH570" s="156"/>
      <c r="DFI570" s="156"/>
      <c r="DFJ570" s="156"/>
      <c r="DFK570" s="156"/>
      <c r="DFL570" s="156"/>
      <c r="DFM570" s="156"/>
      <c r="DFN570" s="156"/>
      <c r="DFO570" s="156"/>
      <c r="DFP570" s="156"/>
      <c r="DFQ570" s="156"/>
      <c r="DFR570" s="156"/>
      <c r="DFS570" s="156"/>
      <c r="DFT570" s="156"/>
      <c r="DFU570" s="156"/>
      <c r="DFV570" s="156"/>
      <c r="DFW570" s="156"/>
      <c r="DFX570" s="156"/>
      <c r="DFY570" s="156"/>
      <c r="DFZ570" s="156"/>
      <c r="DGA570" s="156"/>
      <c r="DGB570" s="156"/>
      <c r="DGC570" s="156"/>
      <c r="DGD570" s="156"/>
      <c r="DGE570" s="156"/>
      <c r="DGF570" s="156"/>
      <c r="DGG570" s="156"/>
      <c r="DGH570" s="156"/>
      <c r="DGI570" s="156"/>
      <c r="DGJ570" s="156"/>
      <c r="DGK570" s="156"/>
      <c r="DGL570" s="156"/>
      <c r="DGM570" s="156"/>
      <c r="DGN570" s="156"/>
      <c r="DGO570" s="156"/>
      <c r="DGP570" s="156"/>
      <c r="DGQ570" s="156"/>
      <c r="DGR570" s="156"/>
      <c r="DGS570" s="156"/>
      <c r="DGT570" s="156"/>
      <c r="DGU570" s="156"/>
      <c r="DGV570" s="156"/>
      <c r="DGW570" s="156"/>
      <c r="DGX570" s="156"/>
      <c r="DGY570" s="156"/>
      <c r="DGZ570" s="156"/>
      <c r="DHA570" s="156"/>
      <c r="DHB570" s="156"/>
      <c r="DHC570" s="156"/>
      <c r="DHD570" s="156"/>
      <c r="DHE570" s="156"/>
      <c r="DHF570" s="156"/>
      <c r="DHG570" s="156"/>
      <c r="DHH570" s="156"/>
      <c r="DHI570" s="156"/>
      <c r="DHJ570" s="156"/>
      <c r="DHK570" s="156"/>
      <c r="DHL570" s="156"/>
      <c r="DHM570" s="156"/>
      <c r="DHN570" s="156"/>
      <c r="DHO570" s="156"/>
      <c r="DHP570" s="156"/>
      <c r="DHQ570" s="156"/>
      <c r="DHR570" s="156"/>
      <c r="DHS570" s="156"/>
      <c r="DHT570" s="156"/>
      <c r="DHU570" s="156"/>
      <c r="DHV570" s="156"/>
      <c r="DHW570" s="156"/>
      <c r="DHX570" s="156"/>
      <c r="DHY570" s="156"/>
      <c r="DHZ570" s="156"/>
      <c r="DIA570" s="156"/>
      <c r="DIB570" s="156"/>
      <c r="DIC570" s="156"/>
      <c r="DID570" s="156"/>
      <c r="DIE570" s="156"/>
      <c r="DIF570" s="156"/>
      <c r="DIG570" s="156"/>
      <c r="DIH570" s="156"/>
      <c r="DII570" s="156"/>
      <c r="DIJ570" s="156"/>
      <c r="DIK570" s="156"/>
      <c r="DIL570" s="156"/>
      <c r="DIM570" s="156"/>
      <c r="DIN570" s="156"/>
      <c r="DIO570" s="156"/>
      <c r="DIP570" s="156"/>
      <c r="DIQ570" s="156"/>
      <c r="DIR570" s="156"/>
      <c r="DIS570" s="156"/>
      <c r="DIT570" s="156"/>
      <c r="DIU570" s="156"/>
      <c r="DIV570" s="156"/>
      <c r="DIW570" s="156"/>
      <c r="DIX570" s="156"/>
      <c r="DIY570" s="156"/>
      <c r="DIZ570" s="156"/>
      <c r="DJA570" s="156"/>
      <c r="DJB570" s="156"/>
      <c r="DJC570" s="156"/>
      <c r="DJD570" s="156"/>
      <c r="DJE570" s="156"/>
      <c r="DJF570" s="156"/>
      <c r="DJG570" s="156"/>
      <c r="DJH570" s="156"/>
      <c r="DJI570" s="156"/>
      <c r="DJJ570" s="156"/>
      <c r="DJK570" s="156"/>
      <c r="DJL570" s="156"/>
      <c r="DJM570" s="156"/>
      <c r="DJN570" s="156"/>
      <c r="DJO570" s="156"/>
      <c r="DJP570" s="156"/>
      <c r="DJQ570" s="156"/>
      <c r="DJR570" s="156"/>
      <c r="DJS570" s="156"/>
      <c r="DJT570" s="156"/>
      <c r="DJU570" s="156"/>
      <c r="DJV570" s="156"/>
      <c r="DJW570" s="156"/>
      <c r="DJX570" s="156"/>
      <c r="DJY570" s="156"/>
      <c r="DJZ570" s="156"/>
      <c r="DKA570" s="156"/>
      <c r="DKB570" s="156"/>
      <c r="DKC570" s="156"/>
      <c r="DKD570" s="156"/>
      <c r="DKE570" s="156"/>
      <c r="DKF570" s="156"/>
      <c r="DKG570" s="156"/>
      <c r="DKH570" s="156"/>
      <c r="DKI570" s="156"/>
      <c r="DKJ570" s="156"/>
      <c r="DKK570" s="156"/>
      <c r="DKL570" s="156"/>
      <c r="DKM570" s="156"/>
      <c r="DKN570" s="156"/>
      <c r="DKO570" s="156"/>
      <c r="DKP570" s="156"/>
      <c r="DKQ570" s="156"/>
      <c r="DKR570" s="156"/>
      <c r="DKS570" s="156"/>
      <c r="DKT570" s="156"/>
      <c r="DKU570" s="156"/>
      <c r="DKV570" s="156"/>
      <c r="DKW570" s="156"/>
      <c r="DKX570" s="156"/>
      <c r="DKY570" s="156"/>
      <c r="DKZ570" s="156"/>
      <c r="DLA570" s="156"/>
      <c r="DLB570" s="156"/>
      <c r="DLC570" s="156"/>
      <c r="DLD570" s="156"/>
      <c r="DLE570" s="156"/>
      <c r="DLF570" s="156"/>
      <c r="DLG570" s="156"/>
      <c r="DLH570" s="156"/>
      <c r="DLI570" s="156"/>
      <c r="DLJ570" s="156"/>
      <c r="DLK570" s="156"/>
      <c r="DLL570" s="156"/>
      <c r="DLM570" s="156"/>
      <c r="DLN570" s="156"/>
      <c r="DLO570" s="156"/>
      <c r="DLP570" s="156"/>
      <c r="DLQ570" s="156"/>
      <c r="DLR570" s="156"/>
      <c r="DLS570" s="156"/>
      <c r="DLT570" s="156"/>
      <c r="DLU570" s="156"/>
      <c r="DLV570" s="156"/>
      <c r="DLW570" s="156"/>
      <c r="DLX570" s="156"/>
      <c r="DLY570" s="156"/>
      <c r="DLZ570" s="156"/>
      <c r="DMA570" s="156"/>
      <c r="DMB570" s="156"/>
      <c r="DMC570" s="156"/>
      <c r="DMD570" s="156"/>
      <c r="DME570" s="156"/>
      <c r="DMF570" s="156"/>
      <c r="DMG570" s="156"/>
      <c r="DMH570" s="156"/>
      <c r="DMI570" s="156"/>
      <c r="DMJ570" s="156"/>
      <c r="DMK570" s="156"/>
      <c r="DML570" s="156"/>
      <c r="DMM570" s="156"/>
      <c r="DMN570" s="156"/>
      <c r="DMO570" s="156"/>
      <c r="DMP570" s="156"/>
      <c r="DMQ570" s="156"/>
      <c r="DMR570" s="156"/>
      <c r="DMS570" s="156"/>
      <c r="DMT570" s="156"/>
      <c r="DMU570" s="156"/>
      <c r="DMV570" s="156"/>
      <c r="DMW570" s="156"/>
      <c r="DMX570" s="156"/>
      <c r="DMY570" s="156"/>
      <c r="DMZ570" s="156"/>
      <c r="DNA570" s="156"/>
      <c r="DNB570" s="156"/>
      <c r="DNC570" s="156"/>
      <c r="DND570" s="156"/>
      <c r="DNE570" s="156"/>
      <c r="DNF570" s="156"/>
      <c r="DNG570" s="156"/>
      <c r="DNH570" s="156"/>
      <c r="DNI570" s="156"/>
      <c r="DNJ570" s="156"/>
      <c r="DNK570" s="156"/>
      <c r="DNL570" s="156"/>
      <c r="DNM570" s="156"/>
      <c r="DNN570" s="156"/>
      <c r="DNO570" s="156"/>
      <c r="DNP570" s="156"/>
      <c r="DNQ570" s="156"/>
      <c r="DNR570" s="156"/>
      <c r="DNS570" s="156"/>
      <c r="DNT570" s="156"/>
      <c r="DNU570" s="156"/>
      <c r="DNV570" s="156"/>
      <c r="DNW570" s="156"/>
      <c r="DNX570" s="156"/>
      <c r="DNY570" s="156"/>
      <c r="DNZ570" s="156"/>
      <c r="DOA570" s="156"/>
      <c r="DOB570" s="156"/>
      <c r="DOC570" s="156"/>
      <c r="DOD570" s="156"/>
      <c r="DOE570" s="156"/>
      <c r="DOF570" s="156"/>
      <c r="DOG570" s="156"/>
      <c r="DOH570" s="156"/>
      <c r="DOI570" s="156"/>
      <c r="DOJ570" s="156"/>
      <c r="DOK570" s="156"/>
      <c r="DOL570" s="156"/>
      <c r="DOM570" s="156"/>
      <c r="DON570" s="156"/>
      <c r="DOO570" s="156"/>
      <c r="DOP570" s="156"/>
      <c r="DOQ570" s="156"/>
      <c r="DOR570" s="156"/>
      <c r="DOS570" s="156"/>
      <c r="DOT570" s="156"/>
      <c r="DOU570" s="156"/>
      <c r="DOV570" s="156"/>
      <c r="DOW570" s="156"/>
      <c r="DOX570" s="156"/>
      <c r="DOY570" s="156"/>
      <c r="DOZ570" s="156"/>
      <c r="DPA570" s="156"/>
      <c r="DPB570" s="156"/>
      <c r="DPC570" s="156"/>
      <c r="DPD570" s="156"/>
      <c r="DPE570" s="156"/>
      <c r="DPF570" s="156"/>
      <c r="DPG570" s="156"/>
      <c r="DPH570" s="156"/>
      <c r="DPI570" s="156"/>
      <c r="DPJ570" s="156"/>
      <c r="DPK570" s="156"/>
      <c r="DPL570" s="156"/>
      <c r="DPM570" s="156"/>
      <c r="DPN570" s="156"/>
      <c r="DPO570" s="156"/>
      <c r="DPP570" s="156"/>
      <c r="DPQ570" s="156"/>
      <c r="DPR570" s="156"/>
      <c r="DPS570" s="156"/>
      <c r="DPT570" s="156"/>
      <c r="DPU570" s="156"/>
      <c r="DPV570" s="156"/>
      <c r="DPW570" s="156"/>
      <c r="DPX570" s="156"/>
      <c r="DPY570" s="156"/>
      <c r="DPZ570" s="156"/>
      <c r="DQA570" s="156"/>
      <c r="DQB570" s="156"/>
      <c r="DQC570" s="156"/>
      <c r="DQD570" s="156"/>
      <c r="DQE570" s="156"/>
      <c r="DQF570" s="156"/>
      <c r="DQG570" s="156"/>
      <c r="DQH570" s="156"/>
      <c r="DQI570" s="156"/>
      <c r="DQJ570" s="156"/>
      <c r="DQK570" s="156"/>
      <c r="DQL570" s="156"/>
      <c r="DQM570" s="156"/>
      <c r="DQN570" s="156"/>
      <c r="DQO570" s="156"/>
      <c r="DQP570" s="156"/>
      <c r="DQQ570" s="156"/>
      <c r="DQR570" s="156"/>
      <c r="DQS570" s="156"/>
      <c r="DQT570" s="156"/>
      <c r="DQU570" s="156"/>
      <c r="DQV570" s="156"/>
      <c r="DQW570" s="156"/>
      <c r="DQX570" s="156"/>
      <c r="DQY570" s="156"/>
      <c r="DQZ570" s="156"/>
      <c r="DRA570" s="156"/>
      <c r="DRB570" s="156"/>
      <c r="DRC570" s="156"/>
      <c r="DRD570" s="156"/>
      <c r="DRE570" s="156"/>
      <c r="DRF570" s="156"/>
      <c r="DRG570" s="156"/>
      <c r="DRH570" s="156"/>
      <c r="DRI570" s="156"/>
      <c r="DRJ570" s="156"/>
      <c r="DRK570" s="156"/>
      <c r="DRL570" s="156"/>
      <c r="DRM570" s="156"/>
      <c r="DRN570" s="156"/>
      <c r="DRO570" s="156"/>
      <c r="DRP570" s="156"/>
      <c r="DRQ570" s="156"/>
      <c r="DRR570" s="156"/>
      <c r="DRS570" s="156"/>
      <c r="DRT570" s="156"/>
      <c r="DRU570" s="156"/>
      <c r="DRV570" s="156"/>
      <c r="DRW570" s="156"/>
      <c r="DRX570" s="156"/>
      <c r="DRY570" s="156"/>
      <c r="DRZ570" s="156"/>
      <c r="DSA570" s="156"/>
      <c r="DSB570" s="156"/>
      <c r="DSC570" s="156"/>
      <c r="DSD570" s="156"/>
      <c r="DSE570" s="156"/>
      <c r="DSF570" s="156"/>
      <c r="DSG570" s="156"/>
      <c r="DSH570" s="156"/>
      <c r="DSI570" s="156"/>
      <c r="DSJ570" s="156"/>
      <c r="DSK570" s="156"/>
      <c r="DSL570" s="156"/>
      <c r="DSM570" s="156"/>
      <c r="DSN570" s="156"/>
      <c r="DSO570" s="156"/>
      <c r="DSP570" s="156"/>
      <c r="DSQ570" s="156"/>
      <c r="DSR570" s="156"/>
      <c r="DSS570" s="156"/>
      <c r="DST570" s="156"/>
      <c r="DSU570" s="156"/>
      <c r="DSV570" s="156"/>
      <c r="DSW570" s="156"/>
      <c r="DSX570" s="156"/>
      <c r="DSY570" s="156"/>
      <c r="DSZ570" s="156"/>
      <c r="DTA570" s="156"/>
      <c r="DTB570" s="156"/>
      <c r="DTC570" s="156"/>
      <c r="DTD570" s="156"/>
      <c r="DTE570" s="156"/>
      <c r="DTF570" s="156"/>
      <c r="DTG570" s="156"/>
      <c r="DTH570" s="156"/>
      <c r="DTI570" s="156"/>
      <c r="DTJ570" s="156"/>
      <c r="DTK570" s="156"/>
      <c r="DTL570" s="156"/>
      <c r="DTM570" s="156"/>
      <c r="DTN570" s="156"/>
      <c r="DTO570" s="156"/>
      <c r="DTP570" s="156"/>
      <c r="DTQ570" s="156"/>
      <c r="DTR570" s="156"/>
      <c r="DTS570" s="156"/>
      <c r="DTT570" s="156"/>
      <c r="DTU570" s="156"/>
      <c r="DTV570" s="156"/>
      <c r="DTW570" s="156"/>
      <c r="DTX570" s="156"/>
      <c r="DTY570" s="156"/>
      <c r="DTZ570" s="156"/>
      <c r="DUA570" s="156"/>
      <c r="DUB570" s="156"/>
      <c r="DUC570" s="156"/>
      <c r="DUD570" s="156"/>
      <c r="DUE570" s="156"/>
      <c r="DUF570" s="156"/>
      <c r="DUG570" s="156"/>
      <c r="DUH570" s="156"/>
      <c r="DUI570" s="156"/>
      <c r="DUJ570" s="156"/>
      <c r="DUK570" s="156"/>
      <c r="DUL570" s="156"/>
      <c r="DUM570" s="156"/>
      <c r="DUN570" s="156"/>
      <c r="DUO570" s="156"/>
      <c r="DUP570" s="156"/>
      <c r="DUQ570" s="156"/>
      <c r="DUR570" s="156"/>
      <c r="DUS570" s="156"/>
      <c r="DUT570" s="156"/>
      <c r="DUU570" s="156"/>
      <c r="DUV570" s="156"/>
      <c r="DUW570" s="156"/>
      <c r="DUX570" s="156"/>
      <c r="DUY570" s="156"/>
      <c r="DUZ570" s="156"/>
      <c r="DVA570" s="156"/>
      <c r="DVB570" s="156"/>
      <c r="DVC570" s="156"/>
      <c r="DVD570" s="156"/>
      <c r="DVE570" s="156"/>
      <c r="DVF570" s="156"/>
      <c r="DVG570" s="156"/>
      <c r="DVH570" s="156"/>
      <c r="DVI570" s="156"/>
      <c r="DVJ570" s="156"/>
      <c r="DVK570" s="156"/>
      <c r="DVL570" s="156"/>
      <c r="DVM570" s="156"/>
      <c r="DVN570" s="156"/>
      <c r="DVO570" s="156"/>
      <c r="DVP570" s="156"/>
      <c r="DVQ570" s="156"/>
      <c r="DVR570" s="156"/>
      <c r="DVS570" s="156"/>
      <c r="DVT570" s="156"/>
      <c r="DVU570" s="156"/>
      <c r="DVV570" s="156"/>
      <c r="DVW570" s="156"/>
      <c r="DVX570" s="156"/>
      <c r="DVY570" s="156"/>
      <c r="DVZ570" s="156"/>
      <c r="DWA570" s="156"/>
      <c r="DWB570" s="156"/>
      <c r="DWC570" s="156"/>
      <c r="DWD570" s="156"/>
      <c r="DWE570" s="156"/>
      <c r="DWF570" s="156"/>
      <c r="DWG570" s="156"/>
      <c r="DWH570" s="156"/>
      <c r="DWI570" s="156"/>
      <c r="DWJ570" s="156"/>
      <c r="DWK570" s="156"/>
      <c r="DWL570" s="156"/>
      <c r="DWM570" s="156"/>
      <c r="DWN570" s="156"/>
      <c r="DWO570" s="156"/>
      <c r="DWP570" s="156"/>
      <c r="DWQ570" s="156"/>
      <c r="DWR570" s="156"/>
      <c r="DWS570" s="156"/>
      <c r="DWT570" s="156"/>
      <c r="DWU570" s="156"/>
      <c r="DWV570" s="156"/>
      <c r="DWW570" s="156"/>
      <c r="DWX570" s="156"/>
      <c r="DWY570" s="156"/>
      <c r="DWZ570" s="156"/>
      <c r="DXA570" s="156"/>
      <c r="DXB570" s="156"/>
      <c r="DXC570" s="156"/>
      <c r="DXD570" s="156"/>
      <c r="DXE570" s="156"/>
      <c r="DXF570" s="156"/>
      <c r="DXG570" s="156"/>
      <c r="DXH570" s="156"/>
      <c r="DXI570" s="156"/>
      <c r="DXJ570" s="156"/>
      <c r="DXK570" s="156"/>
      <c r="DXL570" s="156"/>
      <c r="DXM570" s="156"/>
      <c r="DXN570" s="156"/>
      <c r="DXO570" s="156"/>
      <c r="DXP570" s="156"/>
      <c r="DXQ570" s="156"/>
      <c r="DXR570" s="156"/>
      <c r="DXS570" s="156"/>
      <c r="DXT570" s="156"/>
      <c r="DXU570" s="156"/>
      <c r="DXV570" s="156"/>
      <c r="DXW570" s="156"/>
      <c r="DXX570" s="156"/>
      <c r="DXY570" s="156"/>
      <c r="DXZ570" s="156"/>
      <c r="DYA570" s="156"/>
      <c r="DYB570" s="156"/>
      <c r="DYC570" s="156"/>
      <c r="DYD570" s="156"/>
      <c r="DYE570" s="156"/>
      <c r="DYF570" s="156"/>
      <c r="DYG570" s="156"/>
      <c r="DYH570" s="156"/>
      <c r="DYI570" s="156"/>
      <c r="DYJ570" s="156"/>
      <c r="DYK570" s="156"/>
      <c r="DYL570" s="156"/>
      <c r="DYM570" s="156"/>
      <c r="DYN570" s="156"/>
      <c r="DYO570" s="156"/>
      <c r="DYP570" s="156"/>
      <c r="DYQ570" s="156"/>
      <c r="DYR570" s="156"/>
      <c r="DYS570" s="156"/>
      <c r="DYT570" s="156"/>
      <c r="DYU570" s="156"/>
      <c r="DYV570" s="156"/>
      <c r="DYW570" s="156"/>
      <c r="DYX570" s="156"/>
      <c r="DYY570" s="156"/>
      <c r="DYZ570" s="156"/>
      <c r="DZA570" s="156"/>
      <c r="DZB570" s="156"/>
      <c r="DZC570" s="156"/>
      <c r="DZD570" s="156"/>
      <c r="DZE570" s="156"/>
      <c r="DZF570" s="156"/>
      <c r="DZG570" s="156"/>
      <c r="DZH570" s="156"/>
      <c r="DZI570" s="156"/>
      <c r="DZJ570" s="156"/>
      <c r="DZK570" s="156"/>
      <c r="DZL570" s="156"/>
      <c r="DZM570" s="156"/>
      <c r="DZN570" s="156"/>
      <c r="DZO570" s="156"/>
      <c r="DZP570" s="156"/>
      <c r="DZQ570" s="156"/>
      <c r="DZR570" s="156"/>
      <c r="DZS570" s="156"/>
      <c r="DZT570" s="156"/>
      <c r="DZU570" s="156"/>
      <c r="DZV570" s="156"/>
      <c r="DZW570" s="156"/>
      <c r="DZX570" s="156"/>
      <c r="DZY570" s="156"/>
      <c r="DZZ570" s="156"/>
      <c r="EAA570" s="156"/>
      <c r="EAB570" s="156"/>
      <c r="EAC570" s="156"/>
      <c r="EAD570" s="156"/>
      <c r="EAE570" s="156"/>
      <c r="EAF570" s="156"/>
      <c r="EAG570" s="156"/>
      <c r="EAH570" s="156"/>
      <c r="EAI570" s="156"/>
      <c r="EAJ570" s="156"/>
      <c r="EAK570" s="156"/>
      <c r="EAL570" s="156"/>
      <c r="EAM570" s="156"/>
      <c r="EAN570" s="156"/>
      <c r="EAO570" s="156"/>
      <c r="EAP570" s="156"/>
      <c r="EAQ570" s="156"/>
      <c r="EAR570" s="156"/>
      <c r="EAS570" s="156"/>
      <c r="EAT570" s="156"/>
      <c r="EAU570" s="156"/>
      <c r="EAV570" s="156"/>
      <c r="EAW570" s="156"/>
      <c r="EAX570" s="156"/>
      <c r="EAY570" s="156"/>
      <c r="EAZ570" s="156"/>
      <c r="EBA570" s="156"/>
      <c r="EBB570" s="156"/>
      <c r="EBC570" s="156"/>
      <c r="EBD570" s="156"/>
      <c r="EBE570" s="156"/>
      <c r="EBF570" s="156"/>
      <c r="EBG570" s="156"/>
      <c r="EBH570" s="156"/>
      <c r="EBI570" s="156"/>
      <c r="EBJ570" s="156"/>
      <c r="EBK570" s="156"/>
      <c r="EBL570" s="156"/>
      <c r="EBM570" s="156"/>
      <c r="EBN570" s="156"/>
      <c r="EBO570" s="156"/>
      <c r="EBP570" s="156"/>
      <c r="EBQ570" s="156"/>
      <c r="EBR570" s="156"/>
      <c r="EBS570" s="156"/>
      <c r="EBT570" s="156"/>
      <c r="EBU570" s="156"/>
      <c r="EBV570" s="156"/>
      <c r="EBW570" s="156"/>
      <c r="EBX570" s="156"/>
      <c r="EBY570" s="156"/>
      <c r="EBZ570" s="156"/>
      <c r="ECA570" s="156"/>
      <c r="ECB570" s="156"/>
      <c r="ECC570" s="156"/>
      <c r="ECD570" s="156"/>
      <c r="ECE570" s="156"/>
      <c r="ECF570" s="156"/>
      <c r="ECG570" s="156"/>
      <c r="ECH570" s="156"/>
      <c r="ECI570" s="156"/>
      <c r="ECJ570" s="156"/>
      <c r="ECK570" s="156"/>
      <c r="ECL570" s="156"/>
      <c r="ECM570" s="156"/>
      <c r="ECN570" s="156"/>
      <c r="ECO570" s="156"/>
      <c r="ECP570" s="156"/>
      <c r="ECQ570" s="156"/>
      <c r="ECR570" s="156"/>
      <c r="ECS570" s="156"/>
      <c r="ECT570" s="156"/>
      <c r="ECU570" s="156"/>
      <c r="ECV570" s="156"/>
      <c r="ECW570" s="156"/>
      <c r="ECX570" s="156"/>
      <c r="ECY570" s="156"/>
      <c r="ECZ570" s="156"/>
      <c r="EDA570" s="156"/>
      <c r="EDB570" s="156"/>
      <c r="EDC570" s="156"/>
      <c r="EDD570" s="156"/>
      <c r="EDE570" s="156"/>
      <c r="EDF570" s="156"/>
      <c r="EDG570" s="156"/>
      <c r="EDH570" s="156"/>
      <c r="EDI570" s="156"/>
      <c r="EDJ570" s="156"/>
      <c r="EDK570" s="156"/>
      <c r="EDL570" s="156"/>
      <c r="EDM570" s="156"/>
      <c r="EDN570" s="156"/>
      <c r="EDO570" s="156"/>
      <c r="EDP570" s="156"/>
      <c r="EDQ570" s="156"/>
      <c r="EDR570" s="156"/>
      <c r="EDS570" s="156"/>
      <c r="EDT570" s="156"/>
      <c r="EDU570" s="156"/>
      <c r="EDV570" s="156"/>
      <c r="EDW570" s="156"/>
      <c r="EDX570" s="156"/>
      <c r="EDY570" s="156"/>
      <c r="EDZ570" s="156"/>
      <c r="EEA570" s="156"/>
      <c r="EEB570" s="156"/>
      <c r="EEC570" s="156"/>
      <c r="EED570" s="156"/>
      <c r="EEE570" s="156"/>
      <c r="EEF570" s="156"/>
      <c r="EEG570" s="156"/>
      <c r="EEH570" s="156"/>
      <c r="EEI570" s="156"/>
      <c r="EEJ570" s="156"/>
      <c r="EEK570" s="156"/>
      <c r="EEL570" s="156"/>
      <c r="EEM570" s="156"/>
      <c r="EEN570" s="156"/>
      <c r="EEO570" s="156"/>
      <c r="EEP570" s="156"/>
      <c r="EEQ570" s="156"/>
      <c r="EER570" s="156"/>
      <c r="EES570" s="156"/>
      <c r="EET570" s="156"/>
      <c r="EEU570" s="156"/>
      <c r="EEV570" s="156"/>
      <c r="EEW570" s="156"/>
      <c r="EEX570" s="156"/>
      <c r="EEY570" s="156"/>
      <c r="EEZ570" s="156"/>
      <c r="EFA570" s="156"/>
      <c r="EFB570" s="156"/>
      <c r="EFC570" s="156"/>
      <c r="EFD570" s="156"/>
      <c r="EFE570" s="156"/>
      <c r="EFF570" s="156"/>
      <c r="EFG570" s="156"/>
      <c r="EFH570" s="156"/>
      <c r="EFI570" s="156"/>
      <c r="EFJ570" s="156"/>
      <c r="EFK570" s="156"/>
      <c r="EFL570" s="156"/>
      <c r="EFM570" s="156"/>
      <c r="EFN570" s="156"/>
      <c r="EFO570" s="156"/>
      <c r="EFP570" s="156"/>
      <c r="EFQ570" s="156"/>
      <c r="EFR570" s="156"/>
      <c r="EFS570" s="156"/>
      <c r="EFT570" s="156"/>
      <c r="EFU570" s="156"/>
      <c r="EFV570" s="156"/>
      <c r="EFW570" s="156"/>
      <c r="EFX570" s="156"/>
      <c r="EFY570" s="156"/>
      <c r="EFZ570" s="156"/>
      <c r="EGA570" s="156"/>
      <c r="EGB570" s="156"/>
      <c r="EGC570" s="156"/>
      <c r="EGD570" s="156"/>
      <c r="EGE570" s="156"/>
      <c r="EGF570" s="156"/>
      <c r="EGG570" s="156"/>
      <c r="EGH570" s="156"/>
      <c r="EGI570" s="156"/>
      <c r="EGJ570" s="156"/>
      <c r="EGK570" s="156"/>
      <c r="EGL570" s="156"/>
      <c r="EGM570" s="156"/>
      <c r="EGN570" s="156"/>
      <c r="EGO570" s="156"/>
      <c r="EGP570" s="156"/>
      <c r="EGQ570" s="156"/>
      <c r="EGR570" s="156"/>
      <c r="EGS570" s="156"/>
      <c r="EGT570" s="156"/>
      <c r="EGU570" s="156"/>
      <c r="EGV570" s="156"/>
      <c r="EGW570" s="156"/>
      <c r="EGX570" s="156"/>
      <c r="EGY570" s="156"/>
      <c r="EGZ570" s="156"/>
      <c r="EHA570" s="156"/>
      <c r="EHB570" s="156"/>
      <c r="EHC570" s="156"/>
      <c r="EHD570" s="156"/>
      <c r="EHE570" s="156"/>
      <c r="EHF570" s="156"/>
      <c r="EHG570" s="156"/>
      <c r="EHH570" s="156"/>
      <c r="EHI570" s="156"/>
      <c r="EHJ570" s="156"/>
      <c r="EHK570" s="156"/>
      <c r="EHL570" s="156"/>
      <c r="EHM570" s="156"/>
      <c r="EHN570" s="156"/>
      <c r="EHO570" s="156"/>
      <c r="EHP570" s="156"/>
      <c r="EHQ570" s="156"/>
      <c r="EHR570" s="156"/>
      <c r="EHS570" s="156"/>
      <c r="EHT570" s="156"/>
      <c r="EHU570" s="156"/>
      <c r="EHV570" s="156"/>
      <c r="EHW570" s="156"/>
      <c r="EHX570" s="156"/>
      <c r="EHY570" s="156"/>
      <c r="EHZ570" s="156"/>
      <c r="EIA570" s="156"/>
      <c r="EIB570" s="156"/>
      <c r="EIC570" s="156"/>
      <c r="EID570" s="156"/>
      <c r="EIE570" s="156"/>
      <c r="EIF570" s="156"/>
      <c r="EIG570" s="156"/>
      <c r="EIH570" s="156"/>
      <c r="EII570" s="156"/>
      <c r="EIJ570" s="156"/>
      <c r="EIK570" s="156"/>
      <c r="EIL570" s="156"/>
      <c r="EIM570" s="156"/>
      <c r="EIN570" s="156"/>
      <c r="EIO570" s="156"/>
      <c r="EIP570" s="156"/>
      <c r="EIQ570" s="156"/>
      <c r="EIR570" s="156"/>
      <c r="EIS570" s="156"/>
      <c r="EIT570" s="156"/>
      <c r="EIU570" s="156"/>
      <c r="EIV570" s="156"/>
      <c r="EIW570" s="156"/>
      <c r="EIX570" s="156"/>
      <c r="EIY570" s="156"/>
      <c r="EIZ570" s="156"/>
      <c r="EJA570" s="156"/>
      <c r="EJB570" s="156"/>
      <c r="EJC570" s="156"/>
      <c r="EJD570" s="156"/>
      <c r="EJE570" s="156"/>
      <c r="EJF570" s="156"/>
      <c r="EJG570" s="156"/>
      <c r="EJH570" s="156"/>
      <c r="EJI570" s="156"/>
      <c r="EJJ570" s="156"/>
      <c r="EJK570" s="156"/>
      <c r="EJL570" s="156"/>
      <c r="EJM570" s="156"/>
      <c r="EJN570" s="156"/>
      <c r="EJO570" s="156"/>
      <c r="EJP570" s="156"/>
      <c r="EJQ570" s="156"/>
      <c r="EJR570" s="156"/>
      <c r="EJS570" s="156"/>
      <c r="EJT570" s="156"/>
      <c r="EJU570" s="156"/>
      <c r="EJV570" s="156"/>
      <c r="EJW570" s="156"/>
      <c r="EJX570" s="156"/>
      <c r="EJY570" s="156"/>
      <c r="EJZ570" s="156"/>
      <c r="EKA570" s="156"/>
      <c r="EKB570" s="156"/>
      <c r="EKC570" s="156"/>
      <c r="EKD570" s="156"/>
      <c r="EKE570" s="156"/>
      <c r="EKF570" s="156"/>
      <c r="EKG570" s="156"/>
      <c r="EKH570" s="156"/>
      <c r="EKI570" s="156"/>
      <c r="EKJ570" s="156"/>
      <c r="EKK570" s="156"/>
      <c r="EKL570" s="156"/>
      <c r="EKM570" s="156"/>
      <c r="EKN570" s="156"/>
      <c r="EKO570" s="156"/>
      <c r="EKP570" s="156"/>
      <c r="EKQ570" s="156"/>
      <c r="EKR570" s="156"/>
      <c r="EKS570" s="156"/>
      <c r="EKT570" s="156"/>
      <c r="EKU570" s="156"/>
      <c r="EKV570" s="156"/>
      <c r="EKW570" s="156"/>
      <c r="EKX570" s="156"/>
      <c r="EKY570" s="156"/>
      <c r="EKZ570" s="156"/>
      <c r="ELA570" s="156"/>
      <c r="ELB570" s="156"/>
      <c r="ELC570" s="156"/>
      <c r="ELD570" s="156"/>
      <c r="ELE570" s="156"/>
      <c r="ELF570" s="156"/>
      <c r="ELG570" s="156"/>
      <c r="ELH570" s="156"/>
      <c r="ELI570" s="156"/>
      <c r="ELJ570" s="156"/>
      <c r="ELK570" s="156"/>
      <c r="ELL570" s="156"/>
      <c r="ELM570" s="156"/>
      <c r="ELN570" s="156"/>
      <c r="ELO570" s="156"/>
      <c r="ELP570" s="156"/>
      <c r="ELQ570" s="156"/>
      <c r="ELR570" s="156"/>
      <c r="ELS570" s="156"/>
      <c r="ELT570" s="156"/>
      <c r="ELU570" s="156"/>
      <c r="ELV570" s="156"/>
      <c r="ELW570" s="156"/>
      <c r="ELX570" s="156"/>
      <c r="ELY570" s="156"/>
      <c r="ELZ570" s="156"/>
      <c r="EMA570" s="156"/>
      <c r="EMB570" s="156"/>
      <c r="EMC570" s="156"/>
      <c r="EMD570" s="156"/>
      <c r="EME570" s="156"/>
      <c r="EMF570" s="156"/>
      <c r="EMG570" s="156"/>
      <c r="EMH570" s="156"/>
      <c r="EMI570" s="156"/>
      <c r="EMJ570" s="156"/>
      <c r="EMK570" s="156"/>
      <c r="EML570" s="156"/>
      <c r="EMM570" s="156"/>
      <c r="EMN570" s="156"/>
      <c r="EMO570" s="156"/>
      <c r="EMP570" s="156"/>
      <c r="EMQ570" s="156"/>
      <c r="EMR570" s="156"/>
      <c r="EMS570" s="156"/>
      <c r="EMT570" s="156"/>
      <c r="EMU570" s="156"/>
      <c r="EMV570" s="156"/>
      <c r="EMW570" s="156"/>
      <c r="EMX570" s="156"/>
      <c r="EMY570" s="156"/>
      <c r="EMZ570" s="156"/>
      <c r="ENA570" s="156"/>
      <c r="ENB570" s="156"/>
      <c r="ENC570" s="156"/>
      <c r="END570" s="156"/>
      <c r="ENE570" s="156"/>
      <c r="ENF570" s="156"/>
      <c r="ENG570" s="156"/>
      <c r="ENH570" s="156"/>
      <c r="ENI570" s="156"/>
      <c r="ENJ570" s="156"/>
      <c r="ENK570" s="156"/>
      <c r="ENL570" s="156"/>
      <c r="ENM570" s="156"/>
      <c r="ENN570" s="156"/>
      <c r="ENO570" s="156"/>
      <c r="ENP570" s="156"/>
      <c r="ENQ570" s="156"/>
      <c r="ENR570" s="156"/>
      <c r="ENS570" s="156"/>
      <c r="ENT570" s="156"/>
      <c r="ENU570" s="156"/>
      <c r="ENV570" s="156"/>
      <c r="ENW570" s="156"/>
      <c r="ENX570" s="156"/>
      <c r="ENY570" s="156"/>
      <c r="ENZ570" s="156"/>
      <c r="EOA570" s="156"/>
      <c r="EOB570" s="156"/>
      <c r="EOC570" s="156"/>
      <c r="EOD570" s="156"/>
      <c r="EOE570" s="156"/>
      <c r="EOF570" s="156"/>
      <c r="EOG570" s="156"/>
      <c r="EOH570" s="156"/>
      <c r="EOI570" s="156"/>
      <c r="EOJ570" s="156"/>
      <c r="EOK570" s="156"/>
      <c r="EOL570" s="156"/>
      <c r="EOM570" s="156"/>
      <c r="EON570" s="156"/>
      <c r="EOO570" s="156"/>
      <c r="EOP570" s="156"/>
      <c r="EOQ570" s="156"/>
      <c r="EOR570" s="156"/>
      <c r="EOS570" s="156"/>
      <c r="EOT570" s="156"/>
      <c r="EOU570" s="156"/>
      <c r="EOV570" s="156"/>
      <c r="EOW570" s="156"/>
      <c r="EOX570" s="156"/>
      <c r="EOY570" s="156"/>
      <c r="EOZ570" s="156"/>
      <c r="EPA570" s="156"/>
      <c r="EPB570" s="156"/>
      <c r="EPC570" s="156"/>
      <c r="EPD570" s="156"/>
      <c r="EPE570" s="156"/>
      <c r="EPF570" s="156"/>
      <c r="EPG570" s="156"/>
      <c r="EPH570" s="156"/>
      <c r="EPI570" s="156"/>
      <c r="EPJ570" s="156"/>
      <c r="EPK570" s="156"/>
      <c r="EPL570" s="156"/>
      <c r="EPM570" s="156"/>
      <c r="EPN570" s="156"/>
      <c r="EPO570" s="156"/>
      <c r="EPP570" s="156"/>
      <c r="EPQ570" s="156"/>
      <c r="EPR570" s="156"/>
      <c r="EPS570" s="156"/>
      <c r="EPT570" s="156"/>
      <c r="EPU570" s="156"/>
      <c r="EPV570" s="156"/>
      <c r="EPW570" s="156"/>
      <c r="EPX570" s="156"/>
      <c r="EPY570" s="156"/>
      <c r="EPZ570" s="156"/>
      <c r="EQA570" s="156"/>
      <c r="EQB570" s="156"/>
      <c r="EQC570" s="156"/>
      <c r="EQD570" s="156"/>
      <c r="EQE570" s="156"/>
      <c r="EQF570" s="156"/>
      <c r="EQG570" s="156"/>
      <c r="EQH570" s="156"/>
      <c r="EQI570" s="156"/>
      <c r="EQJ570" s="156"/>
      <c r="EQK570" s="156"/>
      <c r="EQL570" s="156"/>
      <c r="EQM570" s="156"/>
      <c r="EQN570" s="156"/>
      <c r="EQO570" s="156"/>
      <c r="EQP570" s="156"/>
      <c r="EQQ570" s="156"/>
      <c r="EQR570" s="156"/>
      <c r="EQS570" s="156"/>
      <c r="EQT570" s="156"/>
      <c r="EQU570" s="156"/>
      <c r="EQV570" s="156"/>
      <c r="EQW570" s="156"/>
      <c r="EQX570" s="156"/>
      <c r="EQY570" s="156"/>
      <c r="EQZ570" s="156"/>
      <c r="ERA570" s="156"/>
      <c r="ERB570" s="156"/>
      <c r="ERC570" s="156"/>
      <c r="ERD570" s="156"/>
      <c r="ERE570" s="156"/>
      <c r="ERF570" s="156"/>
      <c r="ERG570" s="156"/>
      <c r="ERH570" s="156"/>
      <c r="ERI570" s="156"/>
      <c r="ERJ570" s="156"/>
      <c r="ERK570" s="156"/>
      <c r="ERL570" s="156"/>
      <c r="ERM570" s="156"/>
      <c r="ERN570" s="156"/>
      <c r="ERO570" s="156"/>
      <c r="ERP570" s="156"/>
      <c r="ERQ570" s="156"/>
      <c r="ERR570" s="156"/>
      <c r="ERS570" s="156"/>
      <c r="ERT570" s="156"/>
      <c r="ERU570" s="156"/>
      <c r="ERV570" s="156"/>
      <c r="ERW570" s="156"/>
      <c r="ERX570" s="156"/>
      <c r="ERY570" s="156"/>
      <c r="ERZ570" s="156"/>
      <c r="ESA570" s="156"/>
      <c r="ESB570" s="156"/>
      <c r="ESC570" s="156"/>
      <c r="ESD570" s="156"/>
      <c r="ESE570" s="156"/>
      <c r="ESF570" s="156"/>
      <c r="ESG570" s="156"/>
      <c r="ESH570" s="156"/>
      <c r="ESI570" s="156"/>
      <c r="ESJ570" s="156"/>
      <c r="ESK570" s="156"/>
      <c r="ESL570" s="156"/>
      <c r="ESM570" s="156"/>
      <c r="ESN570" s="156"/>
      <c r="ESO570" s="156"/>
      <c r="ESP570" s="156"/>
      <c r="ESQ570" s="156"/>
      <c r="ESR570" s="156"/>
      <c r="ESS570" s="156"/>
      <c r="EST570" s="156"/>
      <c r="ESU570" s="156"/>
      <c r="ESV570" s="156"/>
      <c r="ESW570" s="156"/>
      <c r="ESX570" s="156"/>
      <c r="ESY570" s="156"/>
      <c r="ESZ570" s="156"/>
      <c r="ETA570" s="156"/>
      <c r="ETB570" s="156"/>
      <c r="ETC570" s="156"/>
      <c r="ETD570" s="156"/>
      <c r="ETE570" s="156"/>
      <c r="ETF570" s="156"/>
      <c r="ETG570" s="156"/>
      <c r="ETH570" s="156"/>
      <c r="ETI570" s="156"/>
      <c r="ETJ570" s="156"/>
      <c r="ETK570" s="156"/>
      <c r="ETL570" s="156"/>
      <c r="ETM570" s="156"/>
      <c r="ETN570" s="156"/>
      <c r="ETO570" s="156"/>
      <c r="ETP570" s="156"/>
      <c r="ETQ570" s="156"/>
      <c r="ETR570" s="156"/>
      <c r="ETS570" s="156"/>
      <c r="ETT570" s="156"/>
      <c r="ETU570" s="156"/>
      <c r="ETV570" s="156"/>
      <c r="ETW570" s="156"/>
      <c r="ETX570" s="156"/>
      <c r="ETY570" s="156"/>
      <c r="ETZ570" s="156"/>
      <c r="EUA570" s="156"/>
      <c r="EUB570" s="156"/>
      <c r="EUC570" s="156"/>
      <c r="EUD570" s="156"/>
      <c r="EUE570" s="156"/>
      <c r="EUF570" s="156"/>
      <c r="EUG570" s="156"/>
      <c r="EUH570" s="156"/>
      <c r="EUI570" s="156"/>
      <c r="EUJ570" s="156"/>
      <c r="EUK570" s="156"/>
      <c r="EUL570" s="156"/>
      <c r="EUM570" s="156"/>
      <c r="EUN570" s="156"/>
      <c r="EUO570" s="156"/>
      <c r="EUP570" s="156"/>
      <c r="EUQ570" s="156"/>
      <c r="EUR570" s="156"/>
      <c r="EUS570" s="156"/>
      <c r="EUT570" s="156"/>
      <c r="EUU570" s="156"/>
      <c r="EUV570" s="156"/>
      <c r="EUW570" s="156"/>
      <c r="EUX570" s="156"/>
      <c r="EUY570" s="156"/>
      <c r="EUZ570" s="156"/>
      <c r="EVA570" s="156"/>
      <c r="EVB570" s="156"/>
      <c r="EVC570" s="156"/>
      <c r="EVD570" s="156"/>
      <c r="EVE570" s="156"/>
      <c r="EVF570" s="156"/>
      <c r="EVG570" s="156"/>
      <c r="EVH570" s="156"/>
      <c r="EVI570" s="156"/>
      <c r="EVJ570" s="156"/>
      <c r="EVK570" s="156"/>
      <c r="EVL570" s="156"/>
      <c r="EVM570" s="156"/>
      <c r="EVN570" s="156"/>
      <c r="EVO570" s="156"/>
      <c r="EVP570" s="156"/>
      <c r="EVQ570" s="156"/>
      <c r="EVR570" s="156"/>
      <c r="EVS570" s="156"/>
      <c r="EVT570" s="156"/>
      <c r="EVU570" s="156"/>
      <c r="EVV570" s="156"/>
      <c r="EVW570" s="156"/>
      <c r="EVX570" s="156"/>
      <c r="EVY570" s="156"/>
      <c r="EVZ570" s="156"/>
      <c r="EWA570" s="156"/>
      <c r="EWB570" s="156"/>
      <c r="EWC570" s="156"/>
      <c r="EWD570" s="156"/>
      <c r="EWE570" s="156"/>
      <c r="EWF570" s="156"/>
      <c r="EWG570" s="156"/>
      <c r="EWH570" s="156"/>
      <c r="EWI570" s="156"/>
      <c r="EWJ570" s="156"/>
      <c r="EWK570" s="156"/>
      <c r="EWL570" s="156"/>
      <c r="EWM570" s="156"/>
      <c r="EWN570" s="156"/>
      <c r="EWO570" s="156"/>
      <c r="EWP570" s="156"/>
      <c r="EWQ570" s="156"/>
      <c r="EWR570" s="156"/>
      <c r="EWS570" s="156"/>
      <c r="EWT570" s="156"/>
      <c r="EWU570" s="156"/>
      <c r="EWV570" s="156"/>
      <c r="EWW570" s="156"/>
      <c r="EWX570" s="156"/>
      <c r="EWY570" s="156"/>
      <c r="EWZ570" s="156"/>
      <c r="EXA570" s="156"/>
      <c r="EXB570" s="156"/>
      <c r="EXC570" s="156"/>
      <c r="EXD570" s="156"/>
      <c r="EXE570" s="156"/>
      <c r="EXF570" s="156"/>
      <c r="EXG570" s="156"/>
      <c r="EXH570" s="156"/>
      <c r="EXI570" s="156"/>
      <c r="EXJ570" s="156"/>
      <c r="EXK570" s="156"/>
      <c r="EXL570" s="156"/>
      <c r="EXM570" s="156"/>
      <c r="EXN570" s="156"/>
      <c r="EXO570" s="156"/>
      <c r="EXP570" s="156"/>
      <c r="EXQ570" s="156"/>
      <c r="EXR570" s="156"/>
      <c r="EXS570" s="156"/>
      <c r="EXT570" s="156"/>
      <c r="EXU570" s="156"/>
      <c r="EXV570" s="156"/>
      <c r="EXW570" s="156"/>
      <c r="EXX570" s="156"/>
      <c r="EXY570" s="156"/>
      <c r="EXZ570" s="156"/>
      <c r="EYA570" s="156"/>
      <c r="EYB570" s="156"/>
      <c r="EYC570" s="156"/>
      <c r="EYD570" s="156"/>
      <c r="EYE570" s="156"/>
      <c r="EYF570" s="156"/>
      <c r="EYG570" s="156"/>
      <c r="EYH570" s="156"/>
      <c r="EYI570" s="156"/>
      <c r="EYJ570" s="156"/>
      <c r="EYK570" s="156"/>
      <c r="EYL570" s="156"/>
      <c r="EYM570" s="156"/>
      <c r="EYN570" s="156"/>
      <c r="EYO570" s="156"/>
      <c r="EYP570" s="156"/>
      <c r="EYQ570" s="156"/>
      <c r="EYR570" s="156"/>
      <c r="EYS570" s="156"/>
      <c r="EYT570" s="156"/>
      <c r="EYU570" s="156"/>
      <c r="EYV570" s="156"/>
      <c r="EYW570" s="156"/>
      <c r="EYX570" s="156"/>
      <c r="EYY570" s="156"/>
      <c r="EYZ570" s="156"/>
      <c r="EZA570" s="156"/>
      <c r="EZB570" s="156"/>
      <c r="EZC570" s="156"/>
      <c r="EZD570" s="156"/>
      <c r="EZE570" s="156"/>
      <c r="EZF570" s="156"/>
      <c r="EZG570" s="156"/>
      <c r="EZH570" s="156"/>
      <c r="EZI570" s="156"/>
      <c r="EZJ570" s="156"/>
      <c r="EZK570" s="156"/>
      <c r="EZL570" s="156"/>
      <c r="EZM570" s="156"/>
      <c r="EZN570" s="156"/>
      <c r="EZO570" s="156"/>
      <c r="EZP570" s="156"/>
      <c r="EZQ570" s="156"/>
      <c r="EZR570" s="156"/>
      <c r="EZS570" s="156"/>
      <c r="EZT570" s="156"/>
      <c r="EZU570" s="156"/>
      <c r="EZV570" s="156"/>
      <c r="EZW570" s="156"/>
      <c r="EZX570" s="156"/>
      <c r="EZY570" s="156"/>
      <c r="EZZ570" s="156"/>
      <c r="FAA570" s="156"/>
      <c r="FAB570" s="156"/>
      <c r="FAC570" s="156"/>
      <c r="FAD570" s="156"/>
      <c r="FAE570" s="156"/>
      <c r="FAF570" s="156"/>
      <c r="FAG570" s="156"/>
      <c r="FAH570" s="156"/>
      <c r="FAI570" s="156"/>
      <c r="FAJ570" s="156"/>
      <c r="FAK570" s="156"/>
      <c r="FAL570" s="156"/>
      <c r="FAM570" s="156"/>
      <c r="FAN570" s="156"/>
      <c r="FAO570" s="156"/>
      <c r="FAP570" s="156"/>
      <c r="FAQ570" s="156"/>
      <c r="FAR570" s="156"/>
      <c r="FAS570" s="156"/>
      <c r="FAT570" s="156"/>
      <c r="FAU570" s="156"/>
      <c r="FAV570" s="156"/>
      <c r="FAW570" s="156"/>
      <c r="FAX570" s="156"/>
      <c r="FAY570" s="156"/>
      <c r="FAZ570" s="156"/>
      <c r="FBA570" s="156"/>
      <c r="FBB570" s="156"/>
      <c r="FBC570" s="156"/>
      <c r="FBD570" s="156"/>
      <c r="FBE570" s="156"/>
      <c r="FBF570" s="156"/>
      <c r="FBG570" s="156"/>
      <c r="FBH570" s="156"/>
      <c r="FBI570" s="156"/>
      <c r="FBJ570" s="156"/>
      <c r="FBK570" s="156"/>
      <c r="FBL570" s="156"/>
      <c r="FBM570" s="156"/>
      <c r="FBN570" s="156"/>
      <c r="FBO570" s="156"/>
      <c r="FBP570" s="156"/>
      <c r="FBQ570" s="156"/>
      <c r="FBR570" s="156"/>
      <c r="FBS570" s="156"/>
      <c r="FBT570" s="156"/>
      <c r="FBU570" s="156"/>
      <c r="FBV570" s="156"/>
      <c r="FBW570" s="156"/>
      <c r="FBX570" s="156"/>
      <c r="FBY570" s="156"/>
      <c r="FBZ570" s="156"/>
      <c r="FCA570" s="156"/>
      <c r="FCB570" s="156"/>
      <c r="FCC570" s="156"/>
      <c r="FCD570" s="156"/>
      <c r="FCE570" s="156"/>
      <c r="FCF570" s="156"/>
      <c r="FCG570" s="156"/>
      <c r="FCH570" s="156"/>
      <c r="FCI570" s="156"/>
      <c r="FCJ570" s="156"/>
      <c r="FCK570" s="156"/>
      <c r="FCL570" s="156"/>
      <c r="FCM570" s="156"/>
      <c r="FCN570" s="156"/>
      <c r="FCO570" s="156"/>
      <c r="FCP570" s="156"/>
      <c r="FCQ570" s="156"/>
      <c r="FCR570" s="156"/>
      <c r="FCS570" s="156"/>
      <c r="FCT570" s="156"/>
      <c r="FCU570" s="156"/>
      <c r="FCV570" s="156"/>
      <c r="FCW570" s="156"/>
      <c r="FCX570" s="156"/>
      <c r="FCY570" s="156"/>
      <c r="FCZ570" s="156"/>
      <c r="FDA570" s="156"/>
      <c r="FDB570" s="156"/>
      <c r="FDC570" s="156"/>
      <c r="FDD570" s="156"/>
      <c r="FDE570" s="156"/>
      <c r="FDF570" s="156"/>
      <c r="FDG570" s="156"/>
      <c r="FDH570" s="156"/>
      <c r="FDI570" s="156"/>
      <c r="FDJ570" s="156"/>
      <c r="FDK570" s="156"/>
      <c r="FDL570" s="156"/>
      <c r="FDM570" s="156"/>
      <c r="FDN570" s="156"/>
      <c r="FDO570" s="156"/>
      <c r="FDP570" s="156"/>
      <c r="FDQ570" s="156"/>
      <c r="FDR570" s="156"/>
      <c r="FDS570" s="156"/>
      <c r="FDT570" s="156"/>
      <c r="FDU570" s="156"/>
      <c r="FDV570" s="156"/>
      <c r="FDW570" s="156"/>
      <c r="FDX570" s="156"/>
      <c r="FDY570" s="156"/>
      <c r="FDZ570" s="156"/>
      <c r="FEA570" s="156"/>
      <c r="FEB570" s="156"/>
      <c r="FEC570" s="156"/>
      <c r="FED570" s="156"/>
      <c r="FEE570" s="156"/>
      <c r="FEF570" s="156"/>
      <c r="FEG570" s="156"/>
      <c r="FEH570" s="156"/>
      <c r="FEI570" s="156"/>
      <c r="FEJ570" s="156"/>
      <c r="FEK570" s="156"/>
      <c r="FEL570" s="156"/>
      <c r="FEM570" s="156"/>
      <c r="FEN570" s="156"/>
      <c r="FEO570" s="156"/>
      <c r="FEP570" s="156"/>
      <c r="FEQ570" s="156"/>
      <c r="FER570" s="156"/>
      <c r="FES570" s="156"/>
      <c r="FET570" s="156"/>
      <c r="FEU570" s="156"/>
      <c r="FEV570" s="156"/>
      <c r="FEW570" s="156"/>
      <c r="FEX570" s="156"/>
      <c r="FEY570" s="156"/>
      <c r="FEZ570" s="156"/>
      <c r="FFA570" s="156"/>
      <c r="FFB570" s="156"/>
      <c r="FFC570" s="156"/>
      <c r="FFD570" s="156"/>
      <c r="FFE570" s="156"/>
      <c r="FFF570" s="156"/>
      <c r="FFG570" s="156"/>
      <c r="FFH570" s="156"/>
      <c r="FFI570" s="156"/>
      <c r="FFJ570" s="156"/>
      <c r="FFK570" s="156"/>
      <c r="FFL570" s="156"/>
      <c r="FFM570" s="156"/>
      <c r="FFN570" s="156"/>
      <c r="FFO570" s="156"/>
      <c r="FFP570" s="156"/>
      <c r="FFQ570" s="156"/>
      <c r="FFR570" s="156"/>
      <c r="FFS570" s="156"/>
      <c r="FFT570" s="156"/>
      <c r="FFU570" s="156"/>
      <c r="FFV570" s="156"/>
      <c r="FFW570" s="156"/>
      <c r="FFX570" s="156"/>
      <c r="FFY570" s="156"/>
      <c r="FFZ570" s="156"/>
      <c r="FGA570" s="156"/>
      <c r="FGB570" s="156"/>
      <c r="FGC570" s="156"/>
      <c r="FGD570" s="156"/>
      <c r="FGE570" s="156"/>
      <c r="FGF570" s="156"/>
      <c r="FGG570" s="156"/>
      <c r="FGH570" s="156"/>
      <c r="FGI570" s="156"/>
      <c r="FGJ570" s="156"/>
      <c r="FGK570" s="156"/>
      <c r="FGL570" s="156"/>
      <c r="FGM570" s="156"/>
      <c r="FGN570" s="156"/>
      <c r="FGO570" s="156"/>
      <c r="FGP570" s="156"/>
      <c r="FGQ570" s="156"/>
      <c r="FGR570" s="156"/>
      <c r="FGS570" s="156"/>
      <c r="FGT570" s="156"/>
      <c r="FGU570" s="156"/>
      <c r="FGV570" s="156"/>
      <c r="FGW570" s="156"/>
      <c r="FGX570" s="156"/>
      <c r="FGY570" s="156"/>
      <c r="FGZ570" s="156"/>
      <c r="FHA570" s="156"/>
      <c r="FHB570" s="156"/>
      <c r="FHC570" s="156"/>
      <c r="FHD570" s="156"/>
      <c r="FHE570" s="156"/>
      <c r="FHF570" s="156"/>
      <c r="FHG570" s="156"/>
      <c r="FHH570" s="156"/>
      <c r="FHI570" s="156"/>
      <c r="FHJ570" s="156"/>
      <c r="FHK570" s="156"/>
      <c r="FHL570" s="156"/>
      <c r="FHM570" s="156"/>
      <c r="FHN570" s="156"/>
      <c r="FHO570" s="156"/>
      <c r="FHP570" s="156"/>
      <c r="FHQ570" s="156"/>
      <c r="FHR570" s="156"/>
      <c r="FHS570" s="156"/>
      <c r="FHT570" s="156"/>
      <c r="FHU570" s="156"/>
      <c r="FHV570" s="156"/>
      <c r="FHW570" s="156"/>
      <c r="FHX570" s="156"/>
      <c r="FHY570" s="156"/>
      <c r="FHZ570" s="156"/>
      <c r="FIA570" s="156"/>
      <c r="FIB570" s="156"/>
      <c r="FIC570" s="156"/>
      <c r="FID570" s="156"/>
      <c r="FIE570" s="156"/>
      <c r="FIF570" s="156"/>
      <c r="FIG570" s="156"/>
      <c r="FIH570" s="156"/>
      <c r="FII570" s="156"/>
      <c r="FIJ570" s="156"/>
      <c r="FIK570" s="156"/>
      <c r="FIL570" s="156"/>
      <c r="FIM570" s="156"/>
      <c r="FIN570" s="156"/>
      <c r="FIO570" s="156"/>
      <c r="FIP570" s="156"/>
      <c r="FIQ570" s="156"/>
      <c r="FIR570" s="156"/>
      <c r="FIS570" s="156"/>
      <c r="FIT570" s="156"/>
      <c r="FIU570" s="156"/>
      <c r="FIV570" s="156"/>
      <c r="FIW570" s="156"/>
      <c r="FIX570" s="156"/>
      <c r="FIY570" s="156"/>
      <c r="FIZ570" s="156"/>
      <c r="FJA570" s="156"/>
      <c r="FJB570" s="156"/>
      <c r="FJC570" s="156"/>
      <c r="FJD570" s="156"/>
      <c r="FJE570" s="156"/>
      <c r="FJF570" s="156"/>
      <c r="FJG570" s="156"/>
      <c r="FJH570" s="156"/>
      <c r="FJI570" s="156"/>
      <c r="FJJ570" s="156"/>
      <c r="FJK570" s="156"/>
      <c r="FJL570" s="156"/>
      <c r="FJM570" s="156"/>
      <c r="FJN570" s="156"/>
      <c r="FJO570" s="156"/>
      <c r="FJP570" s="156"/>
      <c r="FJQ570" s="156"/>
      <c r="FJR570" s="156"/>
      <c r="FJS570" s="156"/>
      <c r="FJT570" s="156"/>
      <c r="FJU570" s="156"/>
      <c r="FJV570" s="156"/>
      <c r="FJW570" s="156"/>
      <c r="FJX570" s="156"/>
      <c r="FJY570" s="156"/>
      <c r="FJZ570" s="156"/>
      <c r="FKA570" s="156"/>
      <c r="FKB570" s="156"/>
      <c r="FKC570" s="156"/>
      <c r="FKD570" s="156"/>
      <c r="FKE570" s="156"/>
      <c r="FKF570" s="156"/>
      <c r="FKG570" s="156"/>
      <c r="FKH570" s="156"/>
      <c r="FKI570" s="156"/>
      <c r="FKJ570" s="156"/>
      <c r="FKK570" s="156"/>
      <c r="FKL570" s="156"/>
      <c r="FKM570" s="156"/>
      <c r="FKN570" s="156"/>
      <c r="FKO570" s="156"/>
      <c r="FKP570" s="156"/>
      <c r="FKQ570" s="156"/>
      <c r="FKR570" s="156"/>
      <c r="FKS570" s="156"/>
      <c r="FKT570" s="156"/>
      <c r="FKU570" s="156"/>
      <c r="FKV570" s="156"/>
      <c r="FKW570" s="156"/>
      <c r="FKX570" s="156"/>
      <c r="FKY570" s="156"/>
      <c r="FKZ570" s="156"/>
      <c r="FLA570" s="156"/>
      <c r="FLB570" s="156"/>
      <c r="FLC570" s="156"/>
      <c r="FLD570" s="156"/>
      <c r="FLE570" s="156"/>
      <c r="FLF570" s="156"/>
      <c r="FLG570" s="156"/>
      <c r="FLH570" s="156"/>
      <c r="FLI570" s="156"/>
      <c r="FLJ570" s="156"/>
      <c r="FLK570" s="156"/>
      <c r="FLL570" s="156"/>
      <c r="FLM570" s="156"/>
      <c r="FLN570" s="156"/>
      <c r="FLO570" s="156"/>
      <c r="FLP570" s="156"/>
      <c r="FLQ570" s="156"/>
      <c r="FLR570" s="156"/>
      <c r="FLS570" s="156"/>
      <c r="FLT570" s="156"/>
      <c r="FLU570" s="156"/>
      <c r="FLV570" s="156"/>
      <c r="FLW570" s="156"/>
      <c r="FLX570" s="156"/>
      <c r="FLY570" s="156"/>
      <c r="FLZ570" s="156"/>
      <c r="FMA570" s="156"/>
      <c r="FMB570" s="156"/>
      <c r="FMC570" s="156"/>
      <c r="FMD570" s="156"/>
      <c r="FME570" s="156"/>
      <c r="FMF570" s="156"/>
      <c r="FMG570" s="156"/>
      <c r="FMH570" s="156"/>
      <c r="FMI570" s="156"/>
      <c r="FMJ570" s="156"/>
      <c r="FMK570" s="156"/>
      <c r="FML570" s="156"/>
      <c r="FMM570" s="156"/>
      <c r="FMN570" s="156"/>
      <c r="FMO570" s="156"/>
      <c r="FMP570" s="156"/>
      <c r="FMQ570" s="156"/>
      <c r="FMR570" s="156"/>
      <c r="FMS570" s="156"/>
      <c r="FMT570" s="156"/>
      <c r="FMU570" s="156"/>
      <c r="FMV570" s="156"/>
      <c r="FMW570" s="156"/>
      <c r="FMX570" s="156"/>
      <c r="FMY570" s="156"/>
      <c r="FMZ570" s="156"/>
      <c r="FNA570" s="156"/>
      <c r="FNB570" s="156"/>
      <c r="FNC570" s="156"/>
      <c r="FND570" s="156"/>
      <c r="FNE570" s="156"/>
      <c r="FNF570" s="156"/>
      <c r="FNG570" s="156"/>
      <c r="FNH570" s="156"/>
      <c r="FNI570" s="156"/>
      <c r="FNJ570" s="156"/>
      <c r="FNK570" s="156"/>
      <c r="FNL570" s="156"/>
      <c r="FNM570" s="156"/>
      <c r="FNN570" s="156"/>
      <c r="FNO570" s="156"/>
      <c r="FNP570" s="156"/>
      <c r="FNQ570" s="156"/>
      <c r="FNR570" s="156"/>
      <c r="FNS570" s="156"/>
      <c r="FNT570" s="156"/>
      <c r="FNU570" s="156"/>
      <c r="FNV570" s="156"/>
      <c r="FNW570" s="156"/>
      <c r="FNX570" s="156"/>
      <c r="FNY570" s="156"/>
      <c r="FNZ570" s="156"/>
      <c r="FOA570" s="156"/>
      <c r="FOB570" s="156"/>
      <c r="FOC570" s="156"/>
      <c r="FOD570" s="156"/>
      <c r="FOE570" s="156"/>
      <c r="FOF570" s="156"/>
      <c r="FOG570" s="156"/>
      <c r="FOH570" s="156"/>
      <c r="FOI570" s="156"/>
      <c r="FOJ570" s="156"/>
      <c r="FOK570" s="156"/>
      <c r="FOL570" s="156"/>
      <c r="FOM570" s="156"/>
      <c r="FON570" s="156"/>
      <c r="FOO570" s="156"/>
      <c r="FOP570" s="156"/>
      <c r="FOQ570" s="156"/>
      <c r="FOR570" s="156"/>
      <c r="FOS570" s="156"/>
      <c r="FOT570" s="156"/>
      <c r="FOU570" s="156"/>
      <c r="FOV570" s="156"/>
      <c r="FOW570" s="156"/>
      <c r="FOX570" s="156"/>
      <c r="FOY570" s="156"/>
      <c r="FOZ570" s="156"/>
      <c r="FPA570" s="156"/>
      <c r="FPB570" s="156"/>
      <c r="FPC570" s="156"/>
      <c r="FPD570" s="156"/>
      <c r="FPE570" s="156"/>
      <c r="FPF570" s="156"/>
      <c r="FPG570" s="156"/>
      <c r="FPH570" s="156"/>
      <c r="FPI570" s="156"/>
      <c r="FPJ570" s="156"/>
      <c r="FPK570" s="156"/>
      <c r="FPL570" s="156"/>
      <c r="FPM570" s="156"/>
      <c r="FPN570" s="156"/>
      <c r="FPO570" s="156"/>
      <c r="FPP570" s="156"/>
      <c r="FPQ570" s="156"/>
      <c r="FPR570" s="156"/>
      <c r="FPS570" s="156"/>
      <c r="FPT570" s="156"/>
      <c r="FPU570" s="156"/>
      <c r="FPV570" s="156"/>
      <c r="FPW570" s="156"/>
      <c r="FPX570" s="156"/>
      <c r="FPY570" s="156"/>
      <c r="FPZ570" s="156"/>
      <c r="FQA570" s="156"/>
      <c r="FQB570" s="156"/>
      <c r="FQC570" s="156"/>
      <c r="FQD570" s="156"/>
      <c r="FQE570" s="156"/>
      <c r="FQF570" s="156"/>
      <c r="FQG570" s="156"/>
      <c r="FQH570" s="156"/>
      <c r="FQI570" s="156"/>
      <c r="FQJ570" s="156"/>
      <c r="FQK570" s="156"/>
      <c r="FQL570" s="156"/>
      <c r="FQM570" s="156"/>
      <c r="FQN570" s="156"/>
      <c r="FQO570" s="156"/>
      <c r="FQP570" s="156"/>
      <c r="FQQ570" s="156"/>
      <c r="FQR570" s="156"/>
      <c r="FQS570" s="156"/>
      <c r="FQT570" s="156"/>
      <c r="FQU570" s="156"/>
      <c r="FQV570" s="156"/>
      <c r="FQW570" s="156"/>
      <c r="FQX570" s="156"/>
      <c r="FQY570" s="156"/>
      <c r="FQZ570" s="156"/>
      <c r="FRA570" s="156"/>
      <c r="FRB570" s="156"/>
      <c r="FRC570" s="156"/>
      <c r="FRD570" s="156"/>
      <c r="FRE570" s="156"/>
      <c r="FRF570" s="156"/>
      <c r="FRG570" s="156"/>
      <c r="FRH570" s="156"/>
      <c r="FRI570" s="156"/>
      <c r="FRJ570" s="156"/>
      <c r="FRK570" s="156"/>
      <c r="FRL570" s="156"/>
      <c r="FRM570" s="156"/>
      <c r="FRN570" s="156"/>
      <c r="FRO570" s="156"/>
      <c r="FRP570" s="156"/>
      <c r="FRQ570" s="156"/>
      <c r="FRR570" s="156"/>
      <c r="FRS570" s="156"/>
      <c r="FRT570" s="156"/>
      <c r="FRU570" s="156"/>
      <c r="FRV570" s="156"/>
      <c r="FRW570" s="156"/>
      <c r="FRX570" s="156"/>
      <c r="FRY570" s="156"/>
      <c r="FRZ570" s="156"/>
      <c r="FSA570" s="156"/>
      <c r="FSB570" s="156"/>
      <c r="FSC570" s="156"/>
      <c r="FSD570" s="156"/>
      <c r="FSE570" s="156"/>
      <c r="FSF570" s="156"/>
      <c r="FSG570" s="156"/>
      <c r="FSH570" s="156"/>
      <c r="FSI570" s="156"/>
      <c r="FSJ570" s="156"/>
      <c r="FSK570" s="156"/>
      <c r="FSL570" s="156"/>
      <c r="FSM570" s="156"/>
      <c r="FSN570" s="156"/>
      <c r="FSO570" s="156"/>
      <c r="FSP570" s="156"/>
      <c r="FSQ570" s="156"/>
      <c r="FSR570" s="156"/>
      <c r="FSS570" s="156"/>
      <c r="FST570" s="156"/>
      <c r="FSU570" s="156"/>
      <c r="FSV570" s="156"/>
      <c r="FSW570" s="156"/>
      <c r="FSX570" s="156"/>
      <c r="FSY570" s="156"/>
      <c r="FSZ570" s="156"/>
      <c r="FTA570" s="156"/>
      <c r="FTB570" s="156"/>
      <c r="FTC570" s="156"/>
      <c r="FTD570" s="156"/>
      <c r="FTE570" s="156"/>
      <c r="FTF570" s="156"/>
      <c r="FTG570" s="156"/>
      <c r="FTH570" s="156"/>
      <c r="FTI570" s="156"/>
      <c r="FTJ570" s="156"/>
      <c r="FTK570" s="156"/>
      <c r="FTL570" s="156"/>
      <c r="FTM570" s="156"/>
      <c r="FTN570" s="156"/>
      <c r="FTO570" s="156"/>
      <c r="FTP570" s="156"/>
      <c r="FTQ570" s="156"/>
      <c r="FTR570" s="156"/>
      <c r="FTS570" s="156"/>
      <c r="FTT570" s="156"/>
      <c r="FTU570" s="156"/>
      <c r="FTV570" s="156"/>
      <c r="FTW570" s="156"/>
      <c r="FTX570" s="156"/>
      <c r="FTY570" s="156"/>
      <c r="FTZ570" s="156"/>
      <c r="FUA570" s="156"/>
      <c r="FUB570" s="156"/>
      <c r="FUC570" s="156"/>
      <c r="FUD570" s="156"/>
      <c r="FUE570" s="156"/>
      <c r="FUF570" s="156"/>
      <c r="FUG570" s="156"/>
      <c r="FUH570" s="156"/>
      <c r="FUI570" s="156"/>
      <c r="FUJ570" s="156"/>
      <c r="FUK570" s="156"/>
      <c r="FUL570" s="156"/>
      <c r="FUM570" s="156"/>
      <c r="FUN570" s="156"/>
      <c r="FUO570" s="156"/>
      <c r="FUP570" s="156"/>
      <c r="FUQ570" s="156"/>
      <c r="FUR570" s="156"/>
      <c r="FUS570" s="156"/>
      <c r="FUT570" s="156"/>
      <c r="FUU570" s="156"/>
      <c r="FUV570" s="156"/>
      <c r="FUW570" s="156"/>
      <c r="FUX570" s="156"/>
      <c r="FUY570" s="156"/>
      <c r="FUZ570" s="156"/>
      <c r="FVA570" s="156"/>
      <c r="FVB570" s="156"/>
      <c r="FVC570" s="156"/>
      <c r="FVD570" s="156"/>
      <c r="FVE570" s="156"/>
      <c r="FVF570" s="156"/>
      <c r="FVG570" s="156"/>
      <c r="FVH570" s="156"/>
      <c r="FVI570" s="156"/>
      <c r="FVJ570" s="156"/>
      <c r="FVK570" s="156"/>
      <c r="FVL570" s="156"/>
      <c r="FVM570" s="156"/>
      <c r="FVN570" s="156"/>
      <c r="FVO570" s="156"/>
      <c r="FVP570" s="156"/>
      <c r="FVQ570" s="156"/>
      <c r="FVR570" s="156"/>
      <c r="FVS570" s="156"/>
      <c r="FVT570" s="156"/>
      <c r="FVU570" s="156"/>
      <c r="FVV570" s="156"/>
      <c r="FVW570" s="156"/>
      <c r="FVX570" s="156"/>
      <c r="FVY570" s="156"/>
      <c r="FVZ570" s="156"/>
      <c r="FWA570" s="156"/>
      <c r="FWB570" s="156"/>
      <c r="FWC570" s="156"/>
      <c r="FWD570" s="156"/>
      <c r="FWE570" s="156"/>
      <c r="FWF570" s="156"/>
      <c r="FWG570" s="156"/>
      <c r="FWH570" s="156"/>
      <c r="FWI570" s="156"/>
      <c r="FWJ570" s="156"/>
      <c r="FWK570" s="156"/>
      <c r="FWL570" s="156"/>
      <c r="FWM570" s="156"/>
      <c r="FWN570" s="156"/>
      <c r="FWO570" s="156"/>
      <c r="FWP570" s="156"/>
      <c r="FWQ570" s="156"/>
      <c r="FWR570" s="156"/>
      <c r="FWS570" s="156"/>
      <c r="FWT570" s="156"/>
      <c r="FWU570" s="156"/>
      <c r="FWV570" s="156"/>
      <c r="FWW570" s="156"/>
      <c r="FWX570" s="156"/>
      <c r="FWY570" s="156"/>
      <c r="FWZ570" s="156"/>
      <c r="FXA570" s="156"/>
      <c r="FXB570" s="156"/>
      <c r="FXC570" s="156"/>
      <c r="FXD570" s="156"/>
      <c r="FXE570" s="156"/>
      <c r="FXF570" s="156"/>
      <c r="FXG570" s="156"/>
      <c r="FXH570" s="156"/>
      <c r="FXI570" s="156"/>
      <c r="FXJ570" s="156"/>
      <c r="FXK570" s="156"/>
      <c r="FXL570" s="156"/>
      <c r="FXM570" s="156"/>
      <c r="FXN570" s="156"/>
      <c r="FXO570" s="156"/>
      <c r="FXP570" s="156"/>
      <c r="FXQ570" s="156"/>
      <c r="FXR570" s="156"/>
      <c r="FXS570" s="156"/>
      <c r="FXT570" s="156"/>
      <c r="FXU570" s="156"/>
      <c r="FXV570" s="156"/>
      <c r="FXW570" s="156"/>
      <c r="FXX570" s="156"/>
      <c r="FXY570" s="156"/>
      <c r="FXZ570" s="156"/>
      <c r="FYA570" s="156"/>
      <c r="FYB570" s="156"/>
      <c r="FYC570" s="156"/>
      <c r="FYD570" s="156"/>
      <c r="FYE570" s="156"/>
      <c r="FYF570" s="156"/>
      <c r="FYG570" s="156"/>
      <c r="FYH570" s="156"/>
      <c r="FYI570" s="156"/>
      <c r="FYJ570" s="156"/>
      <c r="FYK570" s="156"/>
      <c r="FYL570" s="156"/>
      <c r="FYM570" s="156"/>
      <c r="FYN570" s="156"/>
      <c r="FYO570" s="156"/>
      <c r="FYP570" s="156"/>
      <c r="FYQ570" s="156"/>
      <c r="FYR570" s="156"/>
      <c r="FYS570" s="156"/>
      <c r="FYT570" s="156"/>
      <c r="FYU570" s="156"/>
      <c r="FYV570" s="156"/>
      <c r="FYW570" s="156"/>
      <c r="FYX570" s="156"/>
      <c r="FYY570" s="156"/>
      <c r="FYZ570" s="156"/>
      <c r="FZA570" s="156"/>
      <c r="FZB570" s="156"/>
      <c r="FZC570" s="156"/>
      <c r="FZD570" s="156"/>
      <c r="FZE570" s="156"/>
      <c r="FZF570" s="156"/>
      <c r="FZG570" s="156"/>
      <c r="FZH570" s="156"/>
      <c r="FZI570" s="156"/>
      <c r="FZJ570" s="156"/>
      <c r="FZK570" s="156"/>
      <c r="FZL570" s="156"/>
      <c r="FZM570" s="156"/>
      <c r="FZN570" s="156"/>
      <c r="FZO570" s="156"/>
      <c r="FZP570" s="156"/>
      <c r="FZQ570" s="156"/>
      <c r="FZR570" s="156"/>
      <c r="FZS570" s="156"/>
      <c r="FZT570" s="156"/>
      <c r="FZU570" s="156"/>
      <c r="FZV570" s="156"/>
      <c r="FZW570" s="156"/>
      <c r="FZX570" s="156"/>
      <c r="FZY570" s="156"/>
      <c r="FZZ570" s="156"/>
      <c r="GAA570" s="156"/>
      <c r="GAB570" s="156"/>
      <c r="GAC570" s="156"/>
      <c r="GAD570" s="156"/>
      <c r="GAE570" s="156"/>
      <c r="GAF570" s="156"/>
      <c r="GAG570" s="156"/>
      <c r="GAH570" s="156"/>
      <c r="GAI570" s="156"/>
      <c r="GAJ570" s="156"/>
      <c r="GAK570" s="156"/>
      <c r="GAL570" s="156"/>
      <c r="GAM570" s="156"/>
      <c r="GAN570" s="156"/>
      <c r="GAO570" s="156"/>
      <c r="GAP570" s="156"/>
      <c r="GAQ570" s="156"/>
      <c r="GAR570" s="156"/>
      <c r="GAS570" s="156"/>
      <c r="GAT570" s="156"/>
      <c r="GAU570" s="156"/>
      <c r="GAV570" s="156"/>
      <c r="GAW570" s="156"/>
      <c r="GAX570" s="156"/>
      <c r="GAY570" s="156"/>
      <c r="GAZ570" s="156"/>
      <c r="GBA570" s="156"/>
      <c r="GBB570" s="156"/>
      <c r="GBC570" s="156"/>
      <c r="GBD570" s="156"/>
      <c r="GBE570" s="156"/>
      <c r="GBF570" s="156"/>
      <c r="GBG570" s="156"/>
      <c r="GBH570" s="156"/>
      <c r="GBI570" s="156"/>
      <c r="GBJ570" s="156"/>
      <c r="GBK570" s="156"/>
      <c r="GBL570" s="156"/>
      <c r="GBM570" s="156"/>
      <c r="GBN570" s="156"/>
      <c r="GBO570" s="156"/>
      <c r="GBP570" s="156"/>
      <c r="GBQ570" s="156"/>
      <c r="GBR570" s="156"/>
      <c r="GBS570" s="156"/>
      <c r="GBT570" s="156"/>
      <c r="GBU570" s="156"/>
      <c r="GBV570" s="156"/>
      <c r="GBW570" s="156"/>
      <c r="GBX570" s="156"/>
      <c r="GBY570" s="156"/>
      <c r="GBZ570" s="156"/>
      <c r="GCA570" s="156"/>
      <c r="GCB570" s="156"/>
      <c r="GCC570" s="156"/>
      <c r="GCD570" s="156"/>
      <c r="GCE570" s="156"/>
      <c r="GCF570" s="156"/>
      <c r="GCG570" s="156"/>
      <c r="GCH570" s="156"/>
      <c r="GCI570" s="156"/>
      <c r="GCJ570" s="156"/>
      <c r="GCK570" s="156"/>
      <c r="GCL570" s="156"/>
      <c r="GCM570" s="156"/>
      <c r="GCN570" s="156"/>
      <c r="GCO570" s="156"/>
      <c r="GCP570" s="156"/>
      <c r="GCQ570" s="156"/>
      <c r="GCR570" s="156"/>
      <c r="GCS570" s="156"/>
      <c r="GCT570" s="156"/>
      <c r="GCU570" s="156"/>
      <c r="GCV570" s="156"/>
      <c r="GCW570" s="156"/>
      <c r="GCX570" s="156"/>
      <c r="GCY570" s="156"/>
      <c r="GCZ570" s="156"/>
      <c r="GDA570" s="156"/>
      <c r="GDB570" s="156"/>
      <c r="GDC570" s="156"/>
      <c r="GDD570" s="156"/>
      <c r="GDE570" s="156"/>
      <c r="GDF570" s="156"/>
      <c r="GDG570" s="156"/>
      <c r="GDH570" s="156"/>
      <c r="GDI570" s="156"/>
      <c r="GDJ570" s="156"/>
      <c r="GDK570" s="156"/>
      <c r="GDL570" s="156"/>
      <c r="GDM570" s="156"/>
      <c r="GDN570" s="156"/>
      <c r="GDO570" s="156"/>
      <c r="GDP570" s="156"/>
      <c r="GDQ570" s="156"/>
      <c r="GDR570" s="156"/>
      <c r="GDS570" s="156"/>
      <c r="GDT570" s="156"/>
      <c r="GDU570" s="156"/>
      <c r="GDV570" s="156"/>
      <c r="GDW570" s="156"/>
      <c r="GDX570" s="156"/>
      <c r="GDY570" s="156"/>
      <c r="GDZ570" s="156"/>
      <c r="GEA570" s="156"/>
      <c r="GEB570" s="156"/>
      <c r="GEC570" s="156"/>
      <c r="GED570" s="156"/>
      <c r="GEE570" s="156"/>
      <c r="GEF570" s="156"/>
      <c r="GEG570" s="156"/>
      <c r="GEH570" s="156"/>
      <c r="GEI570" s="156"/>
      <c r="GEJ570" s="156"/>
      <c r="GEK570" s="156"/>
      <c r="GEL570" s="156"/>
      <c r="GEM570" s="156"/>
      <c r="GEN570" s="156"/>
      <c r="GEO570" s="156"/>
      <c r="GEP570" s="156"/>
      <c r="GEQ570" s="156"/>
      <c r="GER570" s="156"/>
      <c r="GES570" s="156"/>
      <c r="GET570" s="156"/>
      <c r="GEU570" s="156"/>
      <c r="GEV570" s="156"/>
      <c r="GEW570" s="156"/>
      <c r="GEX570" s="156"/>
      <c r="GEY570" s="156"/>
      <c r="GEZ570" s="156"/>
      <c r="GFA570" s="156"/>
      <c r="GFB570" s="156"/>
      <c r="GFC570" s="156"/>
      <c r="GFD570" s="156"/>
      <c r="GFE570" s="156"/>
      <c r="GFF570" s="156"/>
      <c r="GFG570" s="156"/>
      <c r="GFH570" s="156"/>
      <c r="GFI570" s="156"/>
      <c r="GFJ570" s="156"/>
      <c r="GFK570" s="156"/>
      <c r="GFL570" s="156"/>
      <c r="GFM570" s="156"/>
      <c r="GFN570" s="156"/>
      <c r="GFO570" s="156"/>
      <c r="GFP570" s="156"/>
      <c r="GFQ570" s="156"/>
      <c r="GFR570" s="156"/>
      <c r="GFS570" s="156"/>
      <c r="GFT570" s="156"/>
      <c r="GFU570" s="156"/>
      <c r="GFV570" s="156"/>
      <c r="GFW570" s="156"/>
      <c r="GFX570" s="156"/>
      <c r="GFY570" s="156"/>
      <c r="GFZ570" s="156"/>
      <c r="GGA570" s="156"/>
      <c r="GGB570" s="156"/>
      <c r="GGC570" s="156"/>
      <c r="GGD570" s="156"/>
      <c r="GGE570" s="156"/>
      <c r="GGF570" s="156"/>
      <c r="GGG570" s="156"/>
      <c r="GGH570" s="156"/>
      <c r="GGI570" s="156"/>
      <c r="GGJ570" s="156"/>
      <c r="GGK570" s="156"/>
      <c r="GGL570" s="156"/>
      <c r="GGM570" s="156"/>
      <c r="GGN570" s="156"/>
      <c r="GGO570" s="156"/>
      <c r="GGP570" s="156"/>
      <c r="GGQ570" s="156"/>
      <c r="GGR570" s="156"/>
      <c r="GGS570" s="156"/>
      <c r="GGT570" s="156"/>
      <c r="GGU570" s="156"/>
      <c r="GGV570" s="156"/>
      <c r="GGW570" s="156"/>
      <c r="GGX570" s="156"/>
      <c r="GGY570" s="156"/>
      <c r="GGZ570" s="156"/>
      <c r="GHA570" s="156"/>
      <c r="GHB570" s="156"/>
      <c r="GHC570" s="156"/>
      <c r="GHD570" s="156"/>
      <c r="GHE570" s="156"/>
      <c r="GHF570" s="156"/>
      <c r="GHG570" s="156"/>
      <c r="GHH570" s="156"/>
      <c r="GHI570" s="156"/>
      <c r="GHJ570" s="156"/>
      <c r="GHK570" s="156"/>
      <c r="GHL570" s="156"/>
      <c r="GHM570" s="156"/>
      <c r="GHN570" s="156"/>
      <c r="GHO570" s="156"/>
      <c r="GHP570" s="156"/>
      <c r="GHQ570" s="156"/>
      <c r="GHR570" s="156"/>
      <c r="GHS570" s="156"/>
      <c r="GHT570" s="156"/>
      <c r="GHU570" s="156"/>
      <c r="GHV570" s="156"/>
      <c r="GHW570" s="156"/>
      <c r="GHX570" s="156"/>
      <c r="GHY570" s="156"/>
      <c r="GHZ570" s="156"/>
      <c r="GIA570" s="156"/>
      <c r="GIB570" s="156"/>
      <c r="GIC570" s="156"/>
      <c r="GID570" s="156"/>
      <c r="GIE570" s="156"/>
      <c r="GIF570" s="156"/>
      <c r="GIG570" s="156"/>
      <c r="GIH570" s="156"/>
      <c r="GII570" s="156"/>
      <c r="GIJ570" s="156"/>
      <c r="GIK570" s="156"/>
      <c r="GIL570" s="156"/>
      <c r="GIM570" s="156"/>
      <c r="GIN570" s="156"/>
      <c r="GIO570" s="156"/>
      <c r="GIP570" s="156"/>
      <c r="GIQ570" s="156"/>
      <c r="GIR570" s="156"/>
      <c r="GIS570" s="156"/>
      <c r="GIT570" s="156"/>
      <c r="GIU570" s="156"/>
      <c r="GIV570" s="156"/>
      <c r="GIW570" s="156"/>
      <c r="GIX570" s="156"/>
      <c r="GIY570" s="156"/>
      <c r="GIZ570" s="156"/>
      <c r="GJA570" s="156"/>
      <c r="GJB570" s="156"/>
      <c r="GJC570" s="156"/>
      <c r="GJD570" s="156"/>
      <c r="GJE570" s="156"/>
      <c r="GJF570" s="156"/>
      <c r="GJG570" s="156"/>
      <c r="GJH570" s="156"/>
      <c r="GJI570" s="156"/>
      <c r="GJJ570" s="156"/>
      <c r="GJK570" s="156"/>
      <c r="GJL570" s="156"/>
      <c r="GJM570" s="156"/>
      <c r="GJN570" s="156"/>
      <c r="GJO570" s="156"/>
      <c r="GJP570" s="156"/>
      <c r="GJQ570" s="156"/>
      <c r="GJR570" s="156"/>
      <c r="GJS570" s="156"/>
      <c r="GJT570" s="156"/>
      <c r="GJU570" s="156"/>
      <c r="GJV570" s="156"/>
      <c r="GJW570" s="156"/>
      <c r="GJX570" s="156"/>
      <c r="GJY570" s="156"/>
      <c r="GJZ570" s="156"/>
      <c r="GKA570" s="156"/>
      <c r="GKB570" s="156"/>
      <c r="GKC570" s="156"/>
      <c r="GKD570" s="156"/>
      <c r="GKE570" s="156"/>
      <c r="GKF570" s="156"/>
      <c r="GKG570" s="156"/>
      <c r="GKH570" s="156"/>
      <c r="GKI570" s="156"/>
      <c r="GKJ570" s="156"/>
      <c r="GKK570" s="156"/>
      <c r="GKL570" s="156"/>
      <c r="GKM570" s="156"/>
      <c r="GKN570" s="156"/>
      <c r="GKO570" s="156"/>
      <c r="GKP570" s="156"/>
      <c r="GKQ570" s="156"/>
      <c r="GKR570" s="156"/>
      <c r="GKS570" s="156"/>
      <c r="GKT570" s="156"/>
      <c r="GKU570" s="156"/>
      <c r="GKV570" s="156"/>
      <c r="GKW570" s="156"/>
      <c r="GKX570" s="156"/>
      <c r="GKY570" s="156"/>
      <c r="GKZ570" s="156"/>
      <c r="GLA570" s="156"/>
      <c r="GLB570" s="156"/>
      <c r="GLC570" s="156"/>
      <c r="GLD570" s="156"/>
      <c r="GLE570" s="156"/>
      <c r="GLF570" s="156"/>
      <c r="GLG570" s="156"/>
      <c r="GLH570" s="156"/>
      <c r="GLI570" s="156"/>
      <c r="GLJ570" s="156"/>
      <c r="GLK570" s="156"/>
      <c r="GLL570" s="156"/>
      <c r="GLM570" s="156"/>
      <c r="GLN570" s="156"/>
      <c r="GLO570" s="156"/>
      <c r="GLP570" s="156"/>
      <c r="GLQ570" s="156"/>
      <c r="GLR570" s="156"/>
      <c r="GLS570" s="156"/>
      <c r="GLT570" s="156"/>
      <c r="GLU570" s="156"/>
      <c r="GLV570" s="156"/>
      <c r="GLW570" s="156"/>
      <c r="GLX570" s="156"/>
      <c r="GLY570" s="156"/>
      <c r="GLZ570" s="156"/>
      <c r="GMA570" s="156"/>
      <c r="GMB570" s="156"/>
      <c r="GMC570" s="156"/>
      <c r="GMD570" s="156"/>
      <c r="GME570" s="156"/>
      <c r="GMF570" s="156"/>
      <c r="GMG570" s="156"/>
      <c r="GMH570" s="156"/>
      <c r="GMI570" s="156"/>
      <c r="GMJ570" s="156"/>
      <c r="GMK570" s="156"/>
      <c r="GML570" s="156"/>
      <c r="GMM570" s="156"/>
      <c r="GMN570" s="156"/>
      <c r="GMO570" s="156"/>
      <c r="GMP570" s="156"/>
      <c r="GMQ570" s="156"/>
      <c r="GMR570" s="156"/>
      <c r="GMS570" s="156"/>
      <c r="GMT570" s="156"/>
      <c r="GMU570" s="156"/>
      <c r="GMV570" s="156"/>
      <c r="GMW570" s="156"/>
      <c r="GMX570" s="156"/>
      <c r="GMY570" s="156"/>
      <c r="GMZ570" s="156"/>
      <c r="GNA570" s="156"/>
      <c r="GNB570" s="156"/>
      <c r="GNC570" s="156"/>
      <c r="GND570" s="156"/>
      <c r="GNE570" s="156"/>
      <c r="GNF570" s="156"/>
      <c r="GNG570" s="156"/>
      <c r="GNH570" s="156"/>
      <c r="GNI570" s="156"/>
      <c r="GNJ570" s="156"/>
      <c r="GNK570" s="156"/>
      <c r="GNL570" s="156"/>
      <c r="GNM570" s="156"/>
      <c r="GNN570" s="156"/>
      <c r="GNO570" s="156"/>
      <c r="GNP570" s="156"/>
      <c r="GNQ570" s="156"/>
      <c r="GNR570" s="156"/>
      <c r="GNS570" s="156"/>
      <c r="GNT570" s="156"/>
      <c r="GNU570" s="156"/>
      <c r="GNV570" s="156"/>
      <c r="GNW570" s="156"/>
      <c r="GNX570" s="156"/>
      <c r="GNY570" s="156"/>
      <c r="GNZ570" s="156"/>
      <c r="GOA570" s="156"/>
      <c r="GOB570" s="156"/>
      <c r="GOC570" s="156"/>
      <c r="GOD570" s="156"/>
      <c r="GOE570" s="156"/>
      <c r="GOF570" s="156"/>
      <c r="GOG570" s="156"/>
      <c r="GOH570" s="156"/>
      <c r="GOI570" s="156"/>
      <c r="GOJ570" s="156"/>
      <c r="GOK570" s="156"/>
      <c r="GOL570" s="156"/>
      <c r="GOM570" s="156"/>
      <c r="GON570" s="156"/>
      <c r="GOO570" s="156"/>
      <c r="GOP570" s="156"/>
      <c r="GOQ570" s="156"/>
      <c r="GOR570" s="156"/>
      <c r="GOS570" s="156"/>
      <c r="GOT570" s="156"/>
      <c r="GOU570" s="156"/>
      <c r="GOV570" s="156"/>
      <c r="GOW570" s="156"/>
      <c r="GOX570" s="156"/>
      <c r="GOY570" s="156"/>
      <c r="GOZ570" s="156"/>
      <c r="GPA570" s="156"/>
      <c r="GPB570" s="156"/>
      <c r="GPC570" s="156"/>
      <c r="GPD570" s="156"/>
      <c r="GPE570" s="156"/>
      <c r="GPF570" s="156"/>
      <c r="GPG570" s="156"/>
      <c r="GPH570" s="156"/>
      <c r="GPI570" s="156"/>
      <c r="GPJ570" s="156"/>
      <c r="GPK570" s="156"/>
      <c r="GPL570" s="156"/>
      <c r="GPM570" s="156"/>
      <c r="GPN570" s="156"/>
      <c r="GPO570" s="156"/>
      <c r="GPP570" s="156"/>
      <c r="GPQ570" s="156"/>
      <c r="GPR570" s="156"/>
      <c r="GPS570" s="156"/>
      <c r="GPT570" s="156"/>
      <c r="GPU570" s="156"/>
      <c r="GPV570" s="156"/>
      <c r="GPW570" s="156"/>
      <c r="GPX570" s="156"/>
      <c r="GPY570" s="156"/>
      <c r="GPZ570" s="156"/>
      <c r="GQA570" s="156"/>
      <c r="GQB570" s="156"/>
      <c r="GQC570" s="156"/>
      <c r="GQD570" s="156"/>
      <c r="GQE570" s="156"/>
      <c r="GQF570" s="156"/>
      <c r="GQG570" s="156"/>
      <c r="GQH570" s="156"/>
      <c r="GQI570" s="156"/>
      <c r="GQJ570" s="156"/>
      <c r="GQK570" s="156"/>
      <c r="GQL570" s="156"/>
      <c r="GQM570" s="156"/>
      <c r="GQN570" s="156"/>
      <c r="GQO570" s="156"/>
      <c r="GQP570" s="156"/>
      <c r="GQQ570" s="156"/>
      <c r="GQR570" s="156"/>
      <c r="GQS570" s="156"/>
      <c r="GQT570" s="156"/>
      <c r="GQU570" s="156"/>
      <c r="GQV570" s="156"/>
      <c r="GQW570" s="156"/>
      <c r="GQX570" s="156"/>
      <c r="GQY570" s="156"/>
      <c r="GQZ570" s="156"/>
      <c r="GRA570" s="156"/>
      <c r="GRB570" s="156"/>
      <c r="GRC570" s="156"/>
      <c r="GRD570" s="156"/>
      <c r="GRE570" s="156"/>
      <c r="GRF570" s="156"/>
      <c r="GRG570" s="156"/>
      <c r="GRH570" s="156"/>
      <c r="GRI570" s="156"/>
      <c r="GRJ570" s="156"/>
      <c r="GRK570" s="156"/>
      <c r="GRL570" s="156"/>
      <c r="GRM570" s="156"/>
      <c r="GRN570" s="156"/>
      <c r="GRO570" s="156"/>
      <c r="GRP570" s="156"/>
      <c r="GRQ570" s="156"/>
      <c r="GRR570" s="156"/>
      <c r="GRS570" s="156"/>
      <c r="GRT570" s="156"/>
      <c r="GRU570" s="156"/>
      <c r="GRV570" s="156"/>
      <c r="GRW570" s="156"/>
      <c r="GRX570" s="156"/>
      <c r="GRY570" s="156"/>
      <c r="GRZ570" s="156"/>
      <c r="GSA570" s="156"/>
      <c r="GSB570" s="156"/>
      <c r="GSC570" s="156"/>
      <c r="GSD570" s="156"/>
      <c r="GSE570" s="156"/>
      <c r="GSF570" s="156"/>
      <c r="GSG570" s="156"/>
      <c r="GSH570" s="156"/>
      <c r="GSI570" s="156"/>
      <c r="GSJ570" s="156"/>
      <c r="GSK570" s="156"/>
      <c r="GSL570" s="156"/>
      <c r="GSM570" s="156"/>
      <c r="GSN570" s="156"/>
      <c r="GSO570" s="156"/>
      <c r="GSP570" s="156"/>
      <c r="GSQ570" s="156"/>
      <c r="GSR570" s="156"/>
      <c r="GSS570" s="156"/>
      <c r="GST570" s="156"/>
      <c r="GSU570" s="156"/>
      <c r="GSV570" s="156"/>
      <c r="GSW570" s="156"/>
      <c r="GSX570" s="156"/>
      <c r="GSY570" s="156"/>
      <c r="GSZ570" s="156"/>
      <c r="GTA570" s="156"/>
      <c r="GTB570" s="156"/>
      <c r="GTC570" s="156"/>
      <c r="GTD570" s="156"/>
      <c r="GTE570" s="156"/>
      <c r="GTF570" s="156"/>
      <c r="GTG570" s="156"/>
      <c r="GTH570" s="156"/>
      <c r="GTI570" s="156"/>
      <c r="GTJ570" s="156"/>
      <c r="GTK570" s="156"/>
      <c r="GTL570" s="156"/>
      <c r="GTM570" s="156"/>
      <c r="GTN570" s="156"/>
      <c r="GTO570" s="156"/>
      <c r="GTP570" s="156"/>
      <c r="GTQ570" s="156"/>
      <c r="GTR570" s="156"/>
      <c r="GTS570" s="156"/>
      <c r="GTT570" s="156"/>
      <c r="GTU570" s="156"/>
      <c r="GTV570" s="156"/>
      <c r="GTW570" s="156"/>
      <c r="GTX570" s="156"/>
      <c r="GTY570" s="156"/>
      <c r="GTZ570" s="156"/>
      <c r="GUA570" s="156"/>
      <c r="GUB570" s="156"/>
      <c r="GUC570" s="156"/>
      <c r="GUD570" s="156"/>
      <c r="GUE570" s="156"/>
      <c r="GUF570" s="156"/>
      <c r="GUG570" s="156"/>
      <c r="GUH570" s="156"/>
      <c r="GUI570" s="156"/>
      <c r="GUJ570" s="156"/>
      <c r="GUK570" s="156"/>
      <c r="GUL570" s="156"/>
      <c r="GUM570" s="156"/>
      <c r="GUN570" s="156"/>
      <c r="GUO570" s="156"/>
      <c r="GUP570" s="156"/>
      <c r="GUQ570" s="156"/>
      <c r="GUR570" s="156"/>
      <c r="GUS570" s="156"/>
      <c r="GUT570" s="156"/>
      <c r="GUU570" s="156"/>
      <c r="GUV570" s="156"/>
      <c r="GUW570" s="156"/>
      <c r="GUX570" s="156"/>
      <c r="GUY570" s="156"/>
      <c r="GUZ570" s="156"/>
      <c r="GVA570" s="156"/>
      <c r="GVB570" s="156"/>
      <c r="GVC570" s="156"/>
      <c r="GVD570" s="156"/>
      <c r="GVE570" s="156"/>
      <c r="GVF570" s="156"/>
      <c r="GVG570" s="156"/>
      <c r="GVH570" s="156"/>
      <c r="GVI570" s="156"/>
      <c r="GVJ570" s="156"/>
      <c r="GVK570" s="156"/>
      <c r="GVL570" s="156"/>
      <c r="GVM570" s="156"/>
      <c r="GVN570" s="156"/>
      <c r="GVO570" s="156"/>
      <c r="GVP570" s="156"/>
      <c r="GVQ570" s="156"/>
      <c r="GVR570" s="156"/>
      <c r="GVS570" s="156"/>
      <c r="GVT570" s="156"/>
      <c r="GVU570" s="156"/>
      <c r="GVV570" s="156"/>
      <c r="GVW570" s="156"/>
      <c r="GVX570" s="156"/>
      <c r="GVY570" s="156"/>
      <c r="GVZ570" s="156"/>
      <c r="GWA570" s="156"/>
      <c r="GWB570" s="156"/>
      <c r="GWC570" s="156"/>
      <c r="GWD570" s="156"/>
      <c r="GWE570" s="156"/>
      <c r="GWF570" s="156"/>
      <c r="GWG570" s="156"/>
      <c r="GWH570" s="156"/>
      <c r="GWI570" s="156"/>
      <c r="GWJ570" s="156"/>
      <c r="GWK570" s="156"/>
      <c r="GWL570" s="156"/>
      <c r="GWM570" s="156"/>
      <c r="GWN570" s="156"/>
      <c r="GWO570" s="156"/>
      <c r="GWP570" s="156"/>
      <c r="GWQ570" s="156"/>
      <c r="GWR570" s="156"/>
      <c r="GWS570" s="156"/>
      <c r="GWT570" s="156"/>
      <c r="GWU570" s="156"/>
      <c r="GWV570" s="156"/>
      <c r="GWW570" s="156"/>
      <c r="GWX570" s="156"/>
      <c r="GWY570" s="156"/>
      <c r="GWZ570" s="156"/>
      <c r="GXA570" s="156"/>
      <c r="GXB570" s="156"/>
      <c r="GXC570" s="156"/>
      <c r="GXD570" s="156"/>
      <c r="GXE570" s="156"/>
      <c r="GXF570" s="156"/>
      <c r="GXG570" s="156"/>
      <c r="GXH570" s="156"/>
      <c r="GXI570" s="156"/>
      <c r="GXJ570" s="156"/>
      <c r="GXK570" s="156"/>
      <c r="GXL570" s="156"/>
      <c r="GXM570" s="156"/>
      <c r="GXN570" s="156"/>
      <c r="GXO570" s="156"/>
      <c r="GXP570" s="156"/>
      <c r="GXQ570" s="156"/>
      <c r="GXR570" s="156"/>
      <c r="GXS570" s="156"/>
      <c r="GXT570" s="156"/>
      <c r="GXU570" s="156"/>
      <c r="GXV570" s="156"/>
      <c r="GXW570" s="156"/>
      <c r="GXX570" s="156"/>
      <c r="GXY570" s="156"/>
      <c r="GXZ570" s="156"/>
      <c r="GYA570" s="156"/>
      <c r="GYB570" s="156"/>
      <c r="GYC570" s="156"/>
      <c r="GYD570" s="156"/>
      <c r="GYE570" s="156"/>
      <c r="GYF570" s="156"/>
      <c r="GYG570" s="156"/>
      <c r="GYH570" s="156"/>
      <c r="GYI570" s="156"/>
      <c r="GYJ570" s="156"/>
      <c r="GYK570" s="156"/>
      <c r="GYL570" s="156"/>
      <c r="GYM570" s="156"/>
      <c r="GYN570" s="156"/>
      <c r="GYO570" s="156"/>
      <c r="GYP570" s="156"/>
      <c r="GYQ570" s="156"/>
      <c r="GYR570" s="156"/>
      <c r="GYS570" s="156"/>
      <c r="GYT570" s="156"/>
      <c r="GYU570" s="156"/>
      <c r="GYV570" s="156"/>
      <c r="GYW570" s="156"/>
      <c r="GYX570" s="156"/>
      <c r="GYY570" s="156"/>
      <c r="GYZ570" s="156"/>
      <c r="GZA570" s="156"/>
      <c r="GZB570" s="156"/>
      <c r="GZC570" s="156"/>
      <c r="GZD570" s="156"/>
      <c r="GZE570" s="156"/>
      <c r="GZF570" s="156"/>
      <c r="GZG570" s="156"/>
      <c r="GZH570" s="156"/>
      <c r="GZI570" s="156"/>
      <c r="GZJ570" s="156"/>
      <c r="GZK570" s="156"/>
      <c r="GZL570" s="156"/>
      <c r="GZM570" s="156"/>
      <c r="GZN570" s="156"/>
      <c r="GZO570" s="156"/>
      <c r="GZP570" s="156"/>
      <c r="GZQ570" s="156"/>
      <c r="GZR570" s="156"/>
      <c r="GZS570" s="156"/>
      <c r="GZT570" s="156"/>
      <c r="GZU570" s="156"/>
      <c r="GZV570" s="156"/>
      <c r="GZW570" s="156"/>
      <c r="GZX570" s="156"/>
      <c r="GZY570" s="156"/>
      <c r="GZZ570" s="156"/>
      <c r="HAA570" s="156"/>
      <c r="HAB570" s="156"/>
      <c r="HAC570" s="156"/>
      <c r="HAD570" s="156"/>
      <c r="HAE570" s="156"/>
      <c r="HAF570" s="156"/>
      <c r="HAG570" s="156"/>
      <c r="HAH570" s="156"/>
      <c r="HAI570" s="156"/>
      <c r="HAJ570" s="156"/>
      <c r="HAK570" s="156"/>
      <c r="HAL570" s="156"/>
      <c r="HAM570" s="156"/>
      <c r="HAN570" s="156"/>
      <c r="HAO570" s="156"/>
      <c r="HAP570" s="156"/>
      <c r="HAQ570" s="156"/>
      <c r="HAR570" s="156"/>
      <c r="HAS570" s="156"/>
      <c r="HAT570" s="156"/>
      <c r="HAU570" s="156"/>
      <c r="HAV570" s="156"/>
      <c r="HAW570" s="156"/>
      <c r="HAX570" s="156"/>
      <c r="HAY570" s="156"/>
      <c r="HAZ570" s="156"/>
      <c r="HBA570" s="156"/>
      <c r="HBB570" s="156"/>
      <c r="HBC570" s="156"/>
      <c r="HBD570" s="156"/>
      <c r="HBE570" s="156"/>
      <c r="HBF570" s="156"/>
      <c r="HBG570" s="156"/>
      <c r="HBH570" s="156"/>
      <c r="HBI570" s="156"/>
      <c r="HBJ570" s="156"/>
      <c r="HBK570" s="156"/>
      <c r="HBL570" s="156"/>
      <c r="HBM570" s="156"/>
      <c r="HBN570" s="156"/>
      <c r="HBO570" s="156"/>
      <c r="HBP570" s="156"/>
      <c r="HBQ570" s="156"/>
      <c r="HBR570" s="156"/>
      <c r="HBS570" s="156"/>
      <c r="HBT570" s="156"/>
      <c r="HBU570" s="156"/>
      <c r="HBV570" s="156"/>
      <c r="HBW570" s="156"/>
      <c r="HBX570" s="156"/>
      <c r="HBY570" s="156"/>
      <c r="HBZ570" s="156"/>
      <c r="HCA570" s="156"/>
      <c r="HCB570" s="156"/>
      <c r="HCC570" s="156"/>
      <c r="HCD570" s="156"/>
      <c r="HCE570" s="156"/>
      <c r="HCF570" s="156"/>
      <c r="HCG570" s="156"/>
      <c r="HCH570" s="156"/>
      <c r="HCI570" s="156"/>
      <c r="HCJ570" s="156"/>
      <c r="HCK570" s="156"/>
      <c r="HCL570" s="156"/>
      <c r="HCM570" s="156"/>
      <c r="HCN570" s="156"/>
      <c r="HCO570" s="156"/>
      <c r="HCP570" s="156"/>
      <c r="HCQ570" s="156"/>
      <c r="HCR570" s="156"/>
      <c r="HCS570" s="156"/>
      <c r="HCT570" s="156"/>
      <c r="HCU570" s="156"/>
      <c r="HCV570" s="156"/>
      <c r="HCW570" s="156"/>
      <c r="HCX570" s="156"/>
      <c r="HCY570" s="156"/>
      <c r="HCZ570" s="156"/>
      <c r="HDA570" s="156"/>
      <c r="HDB570" s="156"/>
      <c r="HDC570" s="156"/>
      <c r="HDD570" s="156"/>
      <c r="HDE570" s="156"/>
      <c r="HDF570" s="156"/>
      <c r="HDG570" s="156"/>
      <c r="HDH570" s="156"/>
      <c r="HDI570" s="156"/>
      <c r="HDJ570" s="156"/>
      <c r="HDK570" s="156"/>
      <c r="HDL570" s="156"/>
      <c r="HDM570" s="156"/>
      <c r="HDN570" s="156"/>
      <c r="HDO570" s="156"/>
      <c r="HDP570" s="156"/>
      <c r="HDQ570" s="156"/>
      <c r="HDR570" s="156"/>
      <c r="HDS570" s="156"/>
      <c r="HDT570" s="156"/>
      <c r="HDU570" s="156"/>
      <c r="HDV570" s="156"/>
      <c r="HDW570" s="156"/>
      <c r="HDX570" s="156"/>
      <c r="HDY570" s="156"/>
      <c r="HDZ570" s="156"/>
      <c r="HEA570" s="156"/>
      <c r="HEB570" s="156"/>
      <c r="HEC570" s="156"/>
      <c r="HED570" s="156"/>
      <c r="HEE570" s="156"/>
      <c r="HEF570" s="156"/>
      <c r="HEG570" s="156"/>
      <c r="HEH570" s="156"/>
      <c r="HEI570" s="156"/>
      <c r="HEJ570" s="156"/>
      <c r="HEK570" s="156"/>
      <c r="HEL570" s="156"/>
      <c r="HEM570" s="156"/>
      <c r="HEN570" s="156"/>
      <c r="HEO570" s="156"/>
      <c r="HEP570" s="156"/>
      <c r="HEQ570" s="156"/>
      <c r="HER570" s="156"/>
      <c r="HES570" s="156"/>
      <c r="HET570" s="156"/>
      <c r="HEU570" s="156"/>
      <c r="HEV570" s="156"/>
      <c r="HEW570" s="156"/>
      <c r="HEX570" s="156"/>
      <c r="HEY570" s="156"/>
      <c r="HEZ570" s="156"/>
      <c r="HFA570" s="156"/>
      <c r="HFB570" s="156"/>
      <c r="HFC570" s="156"/>
      <c r="HFD570" s="156"/>
      <c r="HFE570" s="156"/>
      <c r="HFF570" s="156"/>
      <c r="HFG570" s="156"/>
      <c r="HFH570" s="156"/>
      <c r="HFI570" s="156"/>
      <c r="HFJ570" s="156"/>
      <c r="HFK570" s="156"/>
      <c r="HFL570" s="156"/>
      <c r="HFM570" s="156"/>
      <c r="HFN570" s="156"/>
      <c r="HFO570" s="156"/>
      <c r="HFP570" s="156"/>
      <c r="HFQ570" s="156"/>
      <c r="HFR570" s="156"/>
      <c r="HFS570" s="156"/>
      <c r="HFT570" s="156"/>
      <c r="HFU570" s="156"/>
      <c r="HFV570" s="156"/>
      <c r="HFW570" s="156"/>
      <c r="HFX570" s="156"/>
      <c r="HFY570" s="156"/>
      <c r="HFZ570" s="156"/>
      <c r="HGA570" s="156"/>
      <c r="HGB570" s="156"/>
      <c r="HGC570" s="156"/>
      <c r="HGD570" s="156"/>
      <c r="HGE570" s="156"/>
      <c r="HGF570" s="156"/>
      <c r="HGG570" s="156"/>
      <c r="HGH570" s="156"/>
      <c r="HGI570" s="156"/>
      <c r="HGJ570" s="156"/>
      <c r="HGK570" s="156"/>
      <c r="HGL570" s="156"/>
      <c r="HGM570" s="156"/>
      <c r="HGN570" s="156"/>
      <c r="HGO570" s="156"/>
      <c r="HGP570" s="156"/>
      <c r="HGQ570" s="156"/>
      <c r="HGR570" s="156"/>
      <c r="HGS570" s="156"/>
      <c r="HGT570" s="156"/>
      <c r="HGU570" s="156"/>
      <c r="HGV570" s="156"/>
      <c r="HGW570" s="156"/>
      <c r="HGX570" s="156"/>
      <c r="HGY570" s="156"/>
      <c r="HGZ570" s="156"/>
      <c r="HHA570" s="156"/>
      <c r="HHB570" s="156"/>
      <c r="HHC570" s="156"/>
      <c r="HHD570" s="156"/>
      <c r="HHE570" s="156"/>
      <c r="HHF570" s="156"/>
      <c r="HHG570" s="156"/>
      <c r="HHH570" s="156"/>
      <c r="HHI570" s="156"/>
      <c r="HHJ570" s="156"/>
      <c r="HHK570" s="156"/>
      <c r="HHL570" s="156"/>
      <c r="HHM570" s="156"/>
      <c r="HHN570" s="156"/>
      <c r="HHO570" s="156"/>
      <c r="HHP570" s="156"/>
      <c r="HHQ570" s="156"/>
      <c r="HHR570" s="156"/>
      <c r="HHS570" s="156"/>
      <c r="HHT570" s="156"/>
      <c r="HHU570" s="156"/>
      <c r="HHV570" s="156"/>
      <c r="HHW570" s="156"/>
      <c r="HHX570" s="156"/>
      <c r="HHY570" s="156"/>
      <c r="HHZ570" s="156"/>
      <c r="HIA570" s="156"/>
      <c r="HIB570" s="156"/>
      <c r="HIC570" s="156"/>
      <c r="HID570" s="156"/>
      <c r="HIE570" s="156"/>
      <c r="HIF570" s="156"/>
      <c r="HIG570" s="156"/>
      <c r="HIH570" s="156"/>
      <c r="HII570" s="156"/>
      <c r="HIJ570" s="156"/>
      <c r="HIK570" s="156"/>
      <c r="HIL570" s="156"/>
      <c r="HIM570" s="156"/>
      <c r="HIN570" s="156"/>
      <c r="HIO570" s="156"/>
      <c r="HIP570" s="156"/>
      <c r="HIQ570" s="156"/>
      <c r="HIR570" s="156"/>
      <c r="HIS570" s="156"/>
      <c r="HIT570" s="156"/>
      <c r="HIU570" s="156"/>
      <c r="HIV570" s="156"/>
      <c r="HIW570" s="156"/>
      <c r="HIX570" s="156"/>
      <c r="HIY570" s="156"/>
      <c r="HIZ570" s="156"/>
      <c r="HJA570" s="156"/>
      <c r="HJB570" s="156"/>
      <c r="HJC570" s="156"/>
      <c r="HJD570" s="156"/>
      <c r="HJE570" s="156"/>
      <c r="HJF570" s="156"/>
      <c r="HJG570" s="156"/>
      <c r="HJH570" s="156"/>
      <c r="HJI570" s="156"/>
      <c r="HJJ570" s="156"/>
      <c r="HJK570" s="156"/>
      <c r="HJL570" s="156"/>
      <c r="HJM570" s="156"/>
      <c r="HJN570" s="156"/>
      <c r="HJO570" s="156"/>
      <c r="HJP570" s="156"/>
      <c r="HJQ570" s="156"/>
      <c r="HJR570" s="156"/>
      <c r="HJS570" s="156"/>
      <c r="HJT570" s="156"/>
      <c r="HJU570" s="156"/>
      <c r="HJV570" s="156"/>
      <c r="HJW570" s="156"/>
      <c r="HJX570" s="156"/>
      <c r="HJY570" s="156"/>
      <c r="HJZ570" s="156"/>
      <c r="HKA570" s="156"/>
      <c r="HKB570" s="156"/>
      <c r="HKC570" s="156"/>
      <c r="HKD570" s="156"/>
      <c r="HKE570" s="156"/>
      <c r="HKF570" s="156"/>
      <c r="HKG570" s="156"/>
      <c r="HKH570" s="156"/>
      <c r="HKI570" s="156"/>
      <c r="HKJ570" s="156"/>
      <c r="HKK570" s="156"/>
      <c r="HKL570" s="156"/>
      <c r="HKM570" s="156"/>
      <c r="HKN570" s="156"/>
      <c r="HKO570" s="156"/>
      <c r="HKP570" s="156"/>
      <c r="HKQ570" s="156"/>
      <c r="HKR570" s="156"/>
      <c r="HKS570" s="156"/>
      <c r="HKT570" s="156"/>
      <c r="HKU570" s="156"/>
      <c r="HKV570" s="156"/>
      <c r="HKW570" s="156"/>
      <c r="HKX570" s="156"/>
      <c r="HKY570" s="156"/>
      <c r="HKZ570" s="156"/>
      <c r="HLA570" s="156"/>
      <c r="HLB570" s="156"/>
      <c r="HLC570" s="156"/>
      <c r="HLD570" s="156"/>
      <c r="HLE570" s="156"/>
      <c r="HLF570" s="156"/>
      <c r="HLG570" s="156"/>
      <c r="HLH570" s="156"/>
      <c r="HLI570" s="156"/>
      <c r="HLJ570" s="156"/>
      <c r="HLK570" s="156"/>
      <c r="HLL570" s="156"/>
      <c r="HLM570" s="156"/>
      <c r="HLN570" s="156"/>
      <c r="HLO570" s="156"/>
      <c r="HLP570" s="156"/>
      <c r="HLQ570" s="156"/>
      <c r="HLR570" s="156"/>
      <c r="HLS570" s="156"/>
      <c r="HLT570" s="156"/>
      <c r="HLU570" s="156"/>
      <c r="HLV570" s="156"/>
      <c r="HLW570" s="156"/>
      <c r="HLX570" s="156"/>
      <c r="HLY570" s="156"/>
      <c r="HLZ570" s="156"/>
      <c r="HMA570" s="156"/>
      <c r="HMB570" s="156"/>
      <c r="HMC570" s="156"/>
      <c r="HMD570" s="156"/>
      <c r="HME570" s="156"/>
      <c r="HMF570" s="156"/>
      <c r="HMG570" s="156"/>
      <c r="HMH570" s="156"/>
      <c r="HMI570" s="156"/>
      <c r="HMJ570" s="156"/>
      <c r="HMK570" s="156"/>
      <c r="HML570" s="156"/>
      <c r="HMM570" s="156"/>
      <c r="HMN570" s="156"/>
      <c r="HMO570" s="156"/>
      <c r="HMP570" s="156"/>
      <c r="HMQ570" s="156"/>
      <c r="HMR570" s="156"/>
      <c r="HMS570" s="156"/>
      <c r="HMT570" s="156"/>
      <c r="HMU570" s="156"/>
      <c r="HMV570" s="156"/>
      <c r="HMW570" s="156"/>
      <c r="HMX570" s="156"/>
      <c r="HMY570" s="156"/>
      <c r="HMZ570" s="156"/>
      <c r="HNA570" s="156"/>
      <c r="HNB570" s="156"/>
      <c r="HNC570" s="156"/>
      <c r="HND570" s="156"/>
      <c r="HNE570" s="156"/>
      <c r="HNF570" s="156"/>
      <c r="HNG570" s="156"/>
      <c r="HNH570" s="156"/>
      <c r="HNI570" s="156"/>
      <c r="HNJ570" s="156"/>
      <c r="HNK570" s="156"/>
      <c r="HNL570" s="156"/>
      <c r="HNM570" s="156"/>
      <c r="HNN570" s="156"/>
      <c r="HNO570" s="156"/>
      <c r="HNP570" s="156"/>
      <c r="HNQ570" s="156"/>
      <c r="HNR570" s="156"/>
      <c r="HNS570" s="156"/>
      <c r="HNT570" s="156"/>
      <c r="HNU570" s="156"/>
      <c r="HNV570" s="156"/>
      <c r="HNW570" s="156"/>
      <c r="HNX570" s="156"/>
      <c r="HNY570" s="156"/>
      <c r="HNZ570" s="156"/>
      <c r="HOA570" s="156"/>
      <c r="HOB570" s="156"/>
      <c r="HOC570" s="156"/>
      <c r="HOD570" s="156"/>
      <c r="HOE570" s="156"/>
      <c r="HOF570" s="156"/>
      <c r="HOG570" s="156"/>
      <c r="HOH570" s="156"/>
      <c r="HOI570" s="156"/>
      <c r="HOJ570" s="156"/>
      <c r="HOK570" s="156"/>
      <c r="HOL570" s="156"/>
      <c r="HOM570" s="156"/>
      <c r="HON570" s="156"/>
      <c r="HOO570" s="156"/>
      <c r="HOP570" s="156"/>
      <c r="HOQ570" s="156"/>
      <c r="HOR570" s="156"/>
      <c r="HOS570" s="156"/>
      <c r="HOT570" s="156"/>
      <c r="HOU570" s="156"/>
      <c r="HOV570" s="156"/>
      <c r="HOW570" s="156"/>
      <c r="HOX570" s="156"/>
      <c r="HOY570" s="156"/>
      <c r="HOZ570" s="156"/>
      <c r="HPA570" s="156"/>
      <c r="HPB570" s="156"/>
      <c r="HPC570" s="156"/>
      <c r="HPD570" s="156"/>
      <c r="HPE570" s="156"/>
      <c r="HPF570" s="156"/>
      <c r="HPG570" s="156"/>
      <c r="HPH570" s="156"/>
      <c r="HPI570" s="156"/>
      <c r="HPJ570" s="156"/>
      <c r="HPK570" s="156"/>
      <c r="HPL570" s="156"/>
      <c r="HPM570" s="156"/>
      <c r="HPN570" s="156"/>
      <c r="HPO570" s="156"/>
      <c r="HPP570" s="156"/>
      <c r="HPQ570" s="156"/>
      <c r="HPR570" s="156"/>
      <c r="HPS570" s="156"/>
      <c r="HPT570" s="156"/>
      <c r="HPU570" s="156"/>
      <c r="HPV570" s="156"/>
      <c r="HPW570" s="156"/>
      <c r="HPX570" s="156"/>
      <c r="HPY570" s="156"/>
      <c r="HPZ570" s="156"/>
      <c r="HQA570" s="156"/>
      <c r="HQB570" s="156"/>
      <c r="HQC570" s="156"/>
      <c r="HQD570" s="156"/>
      <c r="HQE570" s="156"/>
      <c r="HQF570" s="156"/>
      <c r="HQG570" s="156"/>
      <c r="HQH570" s="156"/>
      <c r="HQI570" s="156"/>
      <c r="HQJ570" s="156"/>
      <c r="HQK570" s="156"/>
      <c r="HQL570" s="156"/>
      <c r="HQM570" s="156"/>
      <c r="HQN570" s="156"/>
      <c r="HQO570" s="156"/>
      <c r="HQP570" s="156"/>
      <c r="HQQ570" s="156"/>
      <c r="HQR570" s="156"/>
      <c r="HQS570" s="156"/>
      <c r="HQT570" s="156"/>
      <c r="HQU570" s="156"/>
      <c r="HQV570" s="156"/>
      <c r="HQW570" s="156"/>
      <c r="HQX570" s="156"/>
      <c r="HQY570" s="156"/>
      <c r="HQZ570" s="156"/>
      <c r="HRA570" s="156"/>
      <c r="HRB570" s="156"/>
      <c r="HRC570" s="156"/>
      <c r="HRD570" s="156"/>
      <c r="HRE570" s="156"/>
      <c r="HRF570" s="156"/>
      <c r="HRG570" s="156"/>
      <c r="HRH570" s="156"/>
      <c r="HRI570" s="156"/>
      <c r="HRJ570" s="156"/>
      <c r="HRK570" s="156"/>
      <c r="HRL570" s="156"/>
      <c r="HRM570" s="156"/>
      <c r="HRN570" s="156"/>
      <c r="HRO570" s="156"/>
      <c r="HRP570" s="156"/>
      <c r="HRQ570" s="156"/>
      <c r="HRR570" s="156"/>
      <c r="HRS570" s="156"/>
      <c r="HRT570" s="156"/>
      <c r="HRU570" s="156"/>
      <c r="HRV570" s="156"/>
      <c r="HRW570" s="156"/>
      <c r="HRX570" s="156"/>
      <c r="HRY570" s="156"/>
      <c r="HRZ570" s="156"/>
      <c r="HSA570" s="156"/>
      <c r="HSB570" s="156"/>
      <c r="HSC570" s="156"/>
      <c r="HSD570" s="156"/>
      <c r="HSE570" s="156"/>
      <c r="HSF570" s="156"/>
      <c r="HSG570" s="156"/>
      <c r="HSH570" s="156"/>
      <c r="HSI570" s="156"/>
      <c r="HSJ570" s="156"/>
      <c r="HSK570" s="156"/>
      <c r="HSL570" s="156"/>
      <c r="HSM570" s="156"/>
      <c r="HSN570" s="156"/>
      <c r="HSO570" s="156"/>
      <c r="HSP570" s="156"/>
      <c r="HSQ570" s="156"/>
      <c r="HSR570" s="156"/>
      <c r="HSS570" s="156"/>
      <c r="HST570" s="156"/>
      <c r="HSU570" s="156"/>
      <c r="HSV570" s="156"/>
      <c r="HSW570" s="156"/>
      <c r="HSX570" s="156"/>
      <c r="HSY570" s="156"/>
      <c r="HSZ570" s="156"/>
      <c r="HTA570" s="156"/>
      <c r="HTB570" s="156"/>
      <c r="HTC570" s="156"/>
      <c r="HTD570" s="156"/>
      <c r="HTE570" s="156"/>
      <c r="HTF570" s="156"/>
      <c r="HTG570" s="156"/>
      <c r="HTH570" s="156"/>
      <c r="HTI570" s="156"/>
      <c r="HTJ570" s="156"/>
      <c r="HTK570" s="156"/>
      <c r="HTL570" s="156"/>
      <c r="HTM570" s="156"/>
      <c r="HTN570" s="156"/>
      <c r="HTO570" s="156"/>
      <c r="HTP570" s="156"/>
      <c r="HTQ570" s="156"/>
      <c r="HTR570" s="156"/>
      <c r="HTS570" s="156"/>
      <c r="HTT570" s="156"/>
      <c r="HTU570" s="156"/>
      <c r="HTV570" s="156"/>
      <c r="HTW570" s="156"/>
      <c r="HTX570" s="156"/>
      <c r="HTY570" s="156"/>
      <c r="HTZ570" s="156"/>
      <c r="HUA570" s="156"/>
      <c r="HUB570" s="156"/>
      <c r="HUC570" s="156"/>
      <c r="HUD570" s="156"/>
      <c r="HUE570" s="156"/>
      <c r="HUF570" s="156"/>
      <c r="HUG570" s="156"/>
      <c r="HUH570" s="156"/>
      <c r="HUI570" s="156"/>
      <c r="HUJ570" s="156"/>
      <c r="HUK570" s="156"/>
      <c r="HUL570" s="156"/>
      <c r="HUM570" s="156"/>
      <c r="HUN570" s="156"/>
      <c r="HUO570" s="156"/>
      <c r="HUP570" s="156"/>
      <c r="HUQ570" s="156"/>
      <c r="HUR570" s="156"/>
      <c r="HUS570" s="156"/>
      <c r="HUT570" s="156"/>
      <c r="HUU570" s="156"/>
      <c r="HUV570" s="156"/>
      <c r="HUW570" s="156"/>
      <c r="HUX570" s="156"/>
      <c r="HUY570" s="156"/>
      <c r="HUZ570" s="156"/>
      <c r="HVA570" s="156"/>
      <c r="HVB570" s="156"/>
      <c r="HVC570" s="156"/>
      <c r="HVD570" s="156"/>
      <c r="HVE570" s="156"/>
      <c r="HVF570" s="156"/>
      <c r="HVG570" s="156"/>
      <c r="HVH570" s="156"/>
      <c r="HVI570" s="156"/>
      <c r="HVJ570" s="156"/>
      <c r="HVK570" s="156"/>
      <c r="HVL570" s="156"/>
      <c r="HVM570" s="156"/>
      <c r="HVN570" s="156"/>
      <c r="HVO570" s="156"/>
      <c r="HVP570" s="156"/>
      <c r="HVQ570" s="156"/>
      <c r="HVR570" s="156"/>
      <c r="HVS570" s="156"/>
      <c r="HVT570" s="156"/>
      <c r="HVU570" s="156"/>
      <c r="HVV570" s="156"/>
      <c r="HVW570" s="156"/>
      <c r="HVX570" s="156"/>
      <c r="HVY570" s="156"/>
      <c r="HVZ570" s="156"/>
      <c r="HWA570" s="156"/>
      <c r="HWB570" s="156"/>
      <c r="HWC570" s="156"/>
      <c r="HWD570" s="156"/>
      <c r="HWE570" s="156"/>
      <c r="HWF570" s="156"/>
      <c r="HWG570" s="156"/>
      <c r="HWH570" s="156"/>
      <c r="HWI570" s="156"/>
      <c r="HWJ570" s="156"/>
      <c r="HWK570" s="156"/>
      <c r="HWL570" s="156"/>
      <c r="HWM570" s="156"/>
      <c r="HWN570" s="156"/>
      <c r="HWO570" s="156"/>
      <c r="HWP570" s="156"/>
      <c r="HWQ570" s="156"/>
      <c r="HWR570" s="156"/>
      <c r="HWS570" s="156"/>
      <c r="HWT570" s="156"/>
      <c r="HWU570" s="156"/>
      <c r="HWV570" s="156"/>
      <c r="HWW570" s="156"/>
      <c r="HWX570" s="156"/>
      <c r="HWY570" s="156"/>
      <c r="HWZ570" s="156"/>
      <c r="HXA570" s="156"/>
      <c r="HXB570" s="156"/>
      <c r="HXC570" s="156"/>
      <c r="HXD570" s="156"/>
      <c r="HXE570" s="156"/>
      <c r="HXF570" s="156"/>
      <c r="HXG570" s="156"/>
      <c r="HXH570" s="156"/>
      <c r="HXI570" s="156"/>
      <c r="HXJ570" s="156"/>
      <c r="HXK570" s="156"/>
      <c r="HXL570" s="156"/>
      <c r="HXM570" s="156"/>
      <c r="HXN570" s="156"/>
      <c r="HXO570" s="156"/>
      <c r="HXP570" s="156"/>
      <c r="HXQ570" s="156"/>
      <c r="HXR570" s="156"/>
      <c r="HXS570" s="156"/>
      <c r="HXT570" s="156"/>
      <c r="HXU570" s="156"/>
      <c r="HXV570" s="156"/>
      <c r="HXW570" s="156"/>
      <c r="HXX570" s="156"/>
      <c r="HXY570" s="156"/>
      <c r="HXZ570" s="156"/>
      <c r="HYA570" s="156"/>
      <c r="HYB570" s="156"/>
      <c r="HYC570" s="156"/>
      <c r="HYD570" s="156"/>
      <c r="HYE570" s="156"/>
      <c r="HYF570" s="156"/>
      <c r="HYG570" s="156"/>
      <c r="HYH570" s="156"/>
      <c r="HYI570" s="156"/>
      <c r="HYJ570" s="156"/>
      <c r="HYK570" s="156"/>
      <c r="HYL570" s="156"/>
      <c r="HYM570" s="156"/>
      <c r="HYN570" s="156"/>
      <c r="HYO570" s="156"/>
      <c r="HYP570" s="156"/>
      <c r="HYQ570" s="156"/>
      <c r="HYR570" s="156"/>
      <c r="HYS570" s="156"/>
      <c r="HYT570" s="156"/>
      <c r="HYU570" s="156"/>
      <c r="HYV570" s="156"/>
      <c r="HYW570" s="156"/>
      <c r="HYX570" s="156"/>
      <c r="HYY570" s="156"/>
      <c r="HYZ570" s="156"/>
      <c r="HZA570" s="156"/>
      <c r="HZB570" s="156"/>
      <c r="HZC570" s="156"/>
      <c r="HZD570" s="156"/>
      <c r="HZE570" s="156"/>
      <c r="HZF570" s="156"/>
      <c r="HZG570" s="156"/>
      <c r="HZH570" s="156"/>
      <c r="HZI570" s="156"/>
      <c r="HZJ570" s="156"/>
      <c r="HZK570" s="156"/>
      <c r="HZL570" s="156"/>
      <c r="HZM570" s="156"/>
      <c r="HZN570" s="156"/>
      <c r="HZO570" s="156"/>
      <c r="HZP570" s="156"/>
      <c r="HZQ570" s="156"/>
      <c r="HZR570" s="156"/>
      <c r="HZS570" s="156"/>
      <c r="HZT570" s="156"/>
      <c r="HZU570" s="156"/>
      <c r="HZV570" s="156"/>
      <c r="HZW570" s="156"/>
      <c r="HZX570" s="156"/>
      <c r="HZY570" s="156"/>
      <c r="HZZ570" s="156"/>
      <c r="IAA570" s="156"/>
      <c r="IAB570" s="156"/>
      <c r="IAC570" s="156"/>
      <c r="IAD570" s="156"/>
      <c r="IAE570" s="156"/>
      <c r="IAF570" s="156"/>
      <c r="IAG570" s="156"/>
      <c r="IAH570" s="156"/>
      <c r="IAI570" s="156"/>
      <c r="IAJ570" s="156"/>
      <c r="IAK570" s="156"/>
      <c r="IAL570" s="156"/>
      <c r="IAM570" s="156"/>
      <c r="IAN570" s="156"/>
      <c r="IAO570" s="156"/>
      <c r="IAP570" s="156"/>
      <c r="IAQ570" s="156"/>
      <c r="IAR570" s="156"/>
      <c r="IAS570" s="156"/>
      <c r="IAT570" s="156"/>
      <c r="IAU570" s="156"/>
      <c r="IAV570" s="156"/>
      <c r="IAW570" s="156"/>
      <c r="IAX570" s="156"/>
      <c r="IAY570" s="156"/>
      <c r="IAZ570" s="156"/>
      <c r="IBA570" s="156"/>
      <c r="IBB570" s="156"/>
      <c r="IBC570" s="156"/>
      <c r="IBD570" s="156"/>
      <c r="IBE570" s="156"/>
      <c r="IBF570" s="156"/>
      <c r="IBG570" s="156"/>
      <c r="IBH570" s="156"/>
      <c r="IBI570" s="156"/>
      <c r="IBJ570" s="156"/>
      <c r="IBK570" s="156"/>
      <c r="IBL570" s="156"/>
      <c r="IBM570" s="156"/>
      <c r="IBN570" s="156"/>
      <c r="IBO570" s="156"/>
      <c r="IBP570" s="156"/>
      <c r="IBQ570" s="156"/>
      <c r="IBR570" s="156"/>
      <c r="IBS570" s="156"/>
      <c r="IBT570" s="156"/>
      <c r="IBU570" s="156"/>
      <c r="IBV570" s="156"/>
      <c r="IBW570" s="156"/>
      <c r="IBX570" s="156"/>
      <c r="IBY570" s="156"/>
      <c r="IBZ570" s="156"/>
      <c r="ICA570" s="156"/>
      <c r="ICB570" s="156"/>
      <c r="ICC570" s="156"/>
      <c r="ICD570" s="156"/>
      <c r="ICE570" s="156"/>
      <c r="ICF570" s="156"/>
      <c r="ICG570" s="156"/>
      <c r="ICH570" s="156"/>
      <c r="ICI570" s="156"/>
      <c r="ICJ570" s="156"/>
      <c r="ICK570" s="156"/>
      <c r="ICL570" s="156"/>
      <c r="ICM570" s="156"/>
      <c r="ICN570" s="156"/>
      <c r="ICO570" s="156"/>
      <c r="ICP570" s="156"/>
      <c r="ICQ570" s="156"/>
      <c r="ICR570" s="156"/>
      <c r="ICS570" s="156"/>
      <c r="ICT570" s="156"/>
      <c r="ICU570" s="156"/>
      <c r="ICV570" s="156"/>
      <c r="ICW570" s="156"/>
      <c r="ICX570" s="156"/>
      <c r="ICY570" s="156"/>
      <c r="ICZ570" s="156"/>
      <c r="IDA570" s="156"/>
      <c r="IDB570" s="156"/>
      <c r="IDC570" s="156"/>
      <c r="IDD570" s="156"/>
      <c r="IDE570" s="156"/>
      <c r="IDF570" s="156"/>
      <c r="IDG570" s="156"/>
      <c r="IDH570" s="156"/>
      <c r="IDI570" s="156"/>
      <c r="IDJ570" s="156"/>
      <c r="IDK570" s="156"/>
      <c r="IDL570" s="156"/>
      <c r="IDM570" s="156"/>
      <c r="IDN570" s="156"/>
      <c r="IDO570" s="156"/>
      <c r="IDP570" s="156"/>
      <c r="IDQ570" s="156"/>
      <c r="IDR570" s="156"/>
      <c r="IDS570" s="156"/>
      <c r="IDT570" s="156"/>
      <c r="IDU570" s="156"/>
      <c r="IDV570" s="156"/>
      <c r="IDW570" s="156"/>
      <c r="IDX570" s="156"/>
      <c r="IDY570" s="156"/>
      <c r="IDZ570" s="156"/>
      <c r="IEA570" s="156"/>
      <c r="IEB570" s="156"/>
      <c r="IEC570" s="156"/>
      <c r="IED570" s="156"/>
      <c r="IEE570" s="156"/>
      <c r="IEF570" s="156"/>
      <c r="IEG570" s="156"/>
      <c r="IEH570" s="156"/>
      <c r="IEI570" s="156"/>
      <c r="IEJ570" s="156"/>
      <c r="IEK570" s="156"/>
      <c r="IEL570" s="156"/>
      <c r="IEM570" s="156"/>
      <c r="IEN570" s="156"/>
      <c r="IEO570" s="156"/>
      <c r="IEP570" s="156"/>
      <c r="IEQ570" s="156"/>
      <c r="IER570" s="156"/>
      <c r="IES570" s="156"/>
      <c r="IET570" s="156"/>
      <c r="IEU570" s="156"/>
      <c r="IEV570" s="156"/>
      <c r="IEW570" s="156"/>
      <c r="IEX570" s="156"/>
      <c r="IEY570" s="156"/>
      <c r="IEZ570" s="156"/>
      <c r="IFA570" s="156"/>
      <c r="IFB570" s="156"/>
      <c r="IFC570" s="156"/>
      <c r="IFD570" s="156"/>
      <c r="IFE570" s="156"/>
      <c r="IFF570" s="156"/>
      <c r="IFG570" s="156"/>
      <c r="IFH570" s="156"/>
      <c r="IFI570" s="156"/>
      <c r="IFJ570" s="156"/>
      <c r="IFK570" s="156"/>
      <c r="IFL570" s="156"/>
      <c r="IFM570" s="156"/>
      <c r="IFN570" s="156"/>
      <c r="IFO570" s="156"/>
      <c r="IFP570" s="156"/>
      <c r="IFQ570" s="156"/>
      <c r="IFR570" s="156"/>
      <c r="IFS570" s="156"/>
      <c r="IFT570" s="156"/>
      <c r="IFU570" s="156"/>
      <c r="IFV570" s="156"/>
      <c r="IFW570" s="156"/>
      <c r="IFX570" s="156"/>
      <c r="IFY570" s="156"/>
      <c r="IFZ570" s="156"/>
      <c r="IGA570" s="156"/>
      <c r="IGB570" s="156"/>
      <c r="IGC570" s="156"/>
      <c r="IGD570" s="156"/>
      <c r="IGE570" s="156"/>
      <c r="IGF570" s="156"/>
      <c r="IGG570" s="156"/>
      <c r="IGH570" s="156"/>
      <c r="IGI570" s="156"/>
      <c r="IGJ570" s="156"/>
      <c r="IGK570" s="156"/>
      <c r="IGL570" s="156"/>
      <c r="IGM570" s="156"/>
      <c r="IGN570" s="156"/>
      <c r="IGO570" s="156"/>
      <c r="IGP570" s="156"/>
      <c r="IGQ570" s="156"/>
      <c r="IGR570" s="156"/>
      <c r="IGS570" s="156"/>
      <c r="IGT570" s="156"/>
      <c r="IGU570" s="156"/>
      <c r="IGV570" s="156"/>
      <c r="IGW570" s="156"/>
      <c r="IGX570" s="156"/>
      <c r="IGY570" s="156"/>
      <c r="IGZ570" s="156"/>
      <c r="IHA570" s="156"/>
      <c r="IHB570" s="156"/>
      <c r="IHC570" s="156"/>
      <c r="IHD570" s="156"/>
      <c r="IHE570" s="156"/>
      <c r="IHF570" s="156"/>
      <c r="IHG570" s="156"/>
      <c r="IHH570" s="156"/>
      <c r="IHI570" s="156"/>
      <c r="IHJ570" s="156"/>
      <c r="IHK570" s="156"/>
      <c r="IHL570" s="156"/>
      <c r="IHM570" s="156"/>
      <c r="IHN570" s="156"/>
      <c r="IHO570" s="156"/>
      <c r="IHP570" s="156"/>
      <c r="IHQ570" s="156"/>
      <c r="IHR570" s="156"/>
      <c r="IHS570" s="156"/>
      <c r="IHT570" s="156"/>
      <c r="IHU570" s="156"/>
      <c r="IHV570" s="156"/>
      <c r="IHW570" s="156"/>
      <c r="IHX570" s="156"/>
      <c r="IHY570" s="156"/>
      <c r="IHZ570" s="156"/>
      <c r="IIA570" s="156"/>
      <c r="IIB570" s="156"/>
      <c r="IIC570" s="156"/>
      <c r="IID570" s="156"/>
      <c r="IIE570" s="156"/>
      <c r="IIF570" s="156"/>
      <c r="IIG570" s="156"/>
      <c r="IIH570" s="156"/>
      <c r="III570" s="156"/>
      <c r="IIJ570" s="156"/>
      <c r="IIK570" s="156"/>
      <c r="IIL570" s="156"/>
      <c r="IIM570" s="156"/>
      <c r="IIN570" s="156"/>
      <c r="IIO570" s="156"/>
      <c r="IIP570" s="156"/>
      <c r="IIQ570" s="156"/>
      <c r="IIR570" s="156"/>
      <c r="IIS570" s="156"/>
      <c r="IIT570" s="156"/>
      <c r="IIU570" s="156"/>
      <c r="IIV570" s="156"/>
      <c r="IIW570" s="156"/>
      <c r="IIX570" s="156"/>
      <c r="IIY570" s="156"/>
      <c r="IIZ570" s="156"/>
      <c r="IJA570" s="156"/>
      <c r="IJB570" s="156"/>
      <c r="IJC570" s="156"/>
      <c r="IJD570" s="156"/>
      <c r="IJE570" s="156"/>
      <c r="IJF570" s="156"/>
      <c r="IJG570" s="156"/>
      <c r="IJH570" s="156"/>
      <c r="IJI570" s="156"/>
      <c r="IJJ570" s="156"/>
      <c r="IJK570" s="156"/>
      <c r="IJL570" s="156"/>
      <c r="IJM570" s="156"/>
      <c r="IJN570" s="156"/>
      <c r="IJO570" s="156"/>
      <c r="IJP570" s="156"/>
      <c r="IJQ570" s="156"/>
      <c r="IJR570" s="156"/>
      <c r="IJS570" s="156"/>
      <c r="IJT570" s="156"/>
      <c r="IJU570" s="156"/>
      <c r="IJV570" s="156"/>
      <c r="IJW570" s="156"/>
      <c r="IJX570" s="156"/>
      <c r="IJY570" s="156"/>
      <c r="IJZ570" s="156"/>
      <c r="IKA570" s="156"/>
      <c r="IKB570" s="156"/>
      <c r="IKC570" s="156"/>
      <c r="IKD570" s="156"/>
      <c r="IKE570" s="156"/>
      <c r="IKF570" s="156"/>
      <c r="IKG570" s="156"/>
      <c r="IKH570" s="156"/>
      <c r="IKI570" s="156"/>
      <c r="IKJ570" s="156"/>
      <c r="IKK570" s="156"/>
      <c r="IKL570" s="156"/>
      <c r="IKM570" s="156"/>
      <c r="IKN570" s="156"/>
      <c r="IKO570" s="156"/>
      <c r="IKP570" s="156"/>
      <c r="IKQ570" s="156"/>
      <c r="IKR570" s="156"/>
      <c r="IKS570" s="156"/>
      <c r="IKT570" s="156"/>
      <c r="IKU570" s="156"/>
      <c r="IKV570" s="156"/>
      <c r="IKW570" s="156"/>
      <c r="IKX570" s="156"/>
      <c r="IKY570" s="156"/>
      <c r="IKZ570" s="156"/>
      <c r="ILA570" s="156"/>
      <c r="ILB570" s="156"/>
      <c r="ILC570" s="156"/>
      <c r="ILD570" s="156"/>
      <c r="ILE570" s="156"/>
      <c r="ILF570" s="156"/>
      <c r="ILG570" s="156"/>
      <c r="ILH570" s="156"/>
      <c r="ILI570" s="156"/>
      <c r="ILJ570" s="156"/>
      <c r="ILK570" s="156"/>
      <c r="ILL570" s="156"/>
      <c r="ILM570" s="156"/>
      <c r="ILN570" s="156"/>
      <c r="ILO570" s="156"/>
      <c r="ILP570" s="156"/>
      <c r="ILQ570" s="156"/>
      <c r="ILR570" s="156"/>
      <c r="ILS570" s="156"/>
      <c r="ILT570" s="156"/>
      <c r="ILU570" s="156"/>
      <c r="ILV570" s="156"/>
      <c r="ILW570" s="156"/>
      <c r="ILX570" s="156"/>
      <c r="ILY570" s="156"/>
      <c r="ILZ570" s="156"/>
      <c r="IMA570" s="156"/>
      <c r="IMB570" s="156"/>
      <c r="IMC570" s="156"/>
      <c r="IMD570" s="156"/>
      <c r="IME570" s="156"/>
      <c r="IMF570" s="156"/>
      <c r="IMG570" s="156"/>
      <c r="IMH570" s="156"/>
      <c r="IMI570" s="156"/>
      <c r="IMJ570" s="156"/>
      <c r="IMK570" s="156"/>
      <c r="IML570" s="156"/>
      <c r="IMM570" s="156"/>
      <c r="IMN570" s="156"/>
      <c r="IMO570" s="156"/>
      <c r="IMP570" s="156"/>
      <c r="IMQ570" s="156"/>
      <c r="IMR570" s="156"/>
      <c r="IMS570" s="156"/>
      <c r="IMT570" s="156"/>
      <c r="IMU570" s="156"/>
      <c r="IMV570" s="156"/>
      <c r="IMW570" s="156"/>
      <c r="IMX570" s="156"/>
      <c r="IMY570" s="156"/>
      <c r="IMZ570" s="156"/>
      <c r="INA570" s="156"/>
      <c r="INB570" s="156"/>
      <c r="INC570" s="156"/>
      <c r="IND570" s="156"/>
      <c r="INE570" s="156"/>
      <c r="INF570" s="156"/>
      <c r="ING570" s="156"/>
      <c r="INH570" s="156"/>
      <c r="INI570" s="156"/>
      <c r="INJ570" s="156"/>
      <c r="INK570" s="156"/>
      <c r="INL570" s="156"/>
      <c r="INM570" s="156"/>
      <c r="INN570" s="156"/>
      <c r="INO570" s="156"/>
      <c r="INP570" s="156"/>
      <c r="INQ570" s="156"/>
      <c r="INR570" s="156"/>
      <c r="INS570" s="156"/>
      <c r="INT570" s="156"/>
      <c r="INU570" s="156"/>
      <c r="INV570" s="156"/>
      <c r="INW570" s="156"/>
      <c r="INX570" s="156"/>
      <c r="INY570" s="156"/>
      <c r="INZ570" s="156"/>
      <c r="IOA570" s="156"/>
      <c r="IOB570" s="156"/>
      <c r="IOC570" s="156"/>
      <c r="IOD570" s="156"/>
      <c r="IOE570" s="156"/>
      <c r="IOF570" s="156"/>
      <c r="IOG570" s="156"/>
      <c r="IOH570" s="156"/>
      <c r="IOI570" s="156"/>
      <c r="IOJ570" s="156"/>
      <c r="IOK570" s="156"/>
      <c r="IOL570" s="156"/>
      <c r="IOM570" s="156"/>
      <c r="ION570" s="156"/>
      <c r="IOO570" s="156"/>
      <c r="IOP570" s="156"/>
      <c r="IOQ570" s="156"/>
      <c r="IOR570" s="156"/>
      <c r="IOS570" s="156"/>
      <c r="IOT570" s="156"/>
      <c r="IOU570" s="156"/>
      <c r="IOV570" s="156"/>
      <c r="IOW570" s="156"/>
      <c r="IOX570" s="156"/>
      <c r="IOY570" s="156"/>
      <c r="IOZ570" s="156"/>
      <c r="IPA570" s="156"/>
      <c r="IPB570" s="156"/>
      <c r="IPC570" s="156"/>
      <c r="IPD570" s="156"/>
      <c r="IPE570" s="156"/>
      <c r="IPF570" s="156"/>
      <c r="IPG570" s="156"/>
      <c r="IPH570" s="156"/>
      <c r="IPI570" s="156"/>
      <c r="IPJ570" s="156"/>
      <c r="IPK570" s="156"/>
      <c r="IPL570" s="156"/>
      <c r="IPM570" s="156"/>
      <c r="IPN570" s="156"/>
      <c r="IPO570" s="156"/>
      <c r="IPP570" s="156"/>
      <c r="IPQ570" s="156"/>
      <c r="IPR570" s="156"/>
      <c r="IPS570" s="156"/>
      <c r="IPT570" s="156"/>
      <c r="IPU570" s="156"/>
      <c r="IPV570" s="156"/>
      <c r="IPW570" s="156"/>
      <c r="IPX570" s="156"/>
      <c r="IPY570" s="156"/>
      <c r="IPZ570" s="156"/>
      <c r="IQA570" s="156"/>
      <c r="IQB570" s="156"/>
      <c r="IQC570" s="156"/>
      <c r="IQD570" s="156"/>
      <c r="IQE570" s="156"/>
      <c r="IQF570" s="156"/>
      <c r="IQG570" s="156"/>
      <c r="IQH570" s="156"/>
      <c r="IQI570" s="156"/>
      <c r="IQJ570" s="156"/>
      <c r="IQK570" s="156"/>
      <c r="IQL570" s="156"/>
      <c r="IQM570" s="156"/>
      <c r="IQN570" s="156"/>
      <c r="IQO570" s="156"/>
      <c r="IQP570" s="156"/>
      <c r="IQQ570" s="156"/>
      <c r="IQR570" s="156"/>
      <c r="IQS570" s="156"/>
      <c r="IQT570" s="156"/>
      <c r="IQU570" s="156"/>
      <c r="IQV570" s="156"/>
      <c r="IQW570" s="156"/>
      <c r="IQX570" s="156"/>
      <c r="IQY570" s="156"/>
      <c r="IQZ570" s="156"/>
      <c r="IRA570" s="156"/>
      <c r="IRB570" s="156"/>
      <c r="IRC570" s="156"/>
      <c r="IRD570" s="156"/>
      <c r="IRE570" s="156"/>
      <c r="IRF570" s="156"/>
      <c r="IRG570" s="156"/>
      <c r="IRH570" s="156"/>
      <c r="IRI570" s="156"/>
      <c r="IRJ570" s="156"/>
      <c r="IRK570" s="156"/>
      <c r="IRL570" s="156"/>
      <c r="IRM570" s="156"/>
      <c r="IRN570" s="156"/>
      <c r="IRO570" s="156"/>
      <c r="IRP570" s="156"/>
      <c r="IRQ570" s="156"/>
      <c r="IRR570" s="156"/>
      <c r="IRS570" s="156"/>
      <c r="IRT570" s="156"/>
      <c r="IRU570" s="156"/>
      <c r="IRV570" s="156"/>
      <c r="IRW570" s="156"/>
      <c r="IRX570" s="156"/>
      <c r="IRY570" s="156"/>
      <c r="IRZ570" s="156"/>
      <c r="ISA570" s="156"/>
      <c r="ISB570" s="156"/>
      <c r="ISC570" s="156"/>
      <c r="ISD570" s="156"/>
      <c r="ISE570" s="156"/>
      <c r="ISF570" s="156"/>
      <c r="ISG570" s="156"/>
      <c r="ISH570" s="156"/>
      <c r="ISI570" s="156"/>
      <c r="ISJ570" s="156"/>
      <c r="ISK570" s="156"/>
      <c r="ISL570" s="156"/>
      <c r="ISM570" s="156"/>
      <c r="ISN570" s="156"/>
      <c r="ISO570" s="156"/>
      <c r="ISP570" s="156"/>
      <c r="ISQ570" s="156"/>
      <c r="ISR570" s="156"/>
      <c r="ISS570" s="156"/>
      <c r="IST570" s="156"/>
      <c r="ISU570" s="156"/>
      <c r="ISV570" s="156"/>
      <c r="ISW570" s="156"/>
      <c r="ISX570" s="156"/>
      <c r="ISY570" s="156"/>
      <c r="ISZ570" s="156"/>
      <c r="ITA570" s="156"/>
      <c r="ITB570" s="156"/>
      <c r="ITC570" s="156"/>
      <c r="ITD570" s="156"/>
      <c r="ITE570" s="156"/>
      <c r="ITF570" s="156"/>
      <c r="ITG570" s="156"/>
      <c r="ITH570" s="156"/>
      <c r="ITI570" s="156"/>
      <c r="ITJ570" s="156"/>
      <c r="ITK570" s="156"/>
      <c r="ITL570" s="156"/>
      <c r="ITM570" s="156"/>
      <c r="ITN570" s="156"/>
      <c r="ITO570" s="156"/>
      <c r="ITP570" s="156"/>
      <c r="ITQ570" s="156"/>
      <c r="ITR570" s="156"/>
      <c r="ITS570" s="156"/>
      <c r="ITT570" s="156"/>
      <c r="ITU570" s="156"/>
      <c r="ITV570" s="156"/>
      <c r="ITW570" s="156"/>
      <c r="ITX570" s="156"/>
      <c r="ITY570" s="156"/>
      <c r="ITZ570" s="156"/>
      <c r="IUA570" s="156"/>
      <c r="IUB570" s="156"/>
      <c r="IUC570" s="156"/>
      <c r="IUD570" s="156"/>
      <c r="IUE570" s="156"/>
      <c r="IUF570" s="156"/>
      <c r="IUG570" s="156"/>
      <c r="IUH570" s="156"/>
      <c r="IUI570" s="156"/>
      <c r="IUJ570" s="156"/>
      <c r="IUK570" s="156"/>
      <c r="IUL570" s="156"/>
      <c r="IUM570" s="156"/>
      <c r="IUN570" s="156"/>
      <c r="IUO570" s="156"/>
      <c r="IUP570" s="156"/>
      <c r="IUQ570" s="156"/>
      <c r="IUR570" s="156"/>
      <c r="IUS570" s="156"/>
      <c r="IUT570" s="156"/>
      <c r="IUU570" s="156"/>
      <c r="IUV570" s="156"/>
      <c r="IUW570" s="156"/>
      <c r="IUX570" s="156"/>
      <c r="IUY570" s="156"/>
      <c r="IUZ570" s="156"/>
      <c r="IVA570" s="156"/>
      <c r="IVB570" s="156"/>
      <c r="IVC570" s="156"/>
      <c r="IVD570" s="156"/>
      <c r="IVE570" s="156"/>
      <c r="IVF570" s="156"/>
      <c r="IVG570" s="156"/>
      <c r="IVH570" s="156"/>
      <c r="IVI570" s="156"/>
      <c r="IVJ570" s="156"/>
      <c r="IVK570" s="156"/>
      <c r="IVL570" s="156"/>
      <c r="IVM570" s="156"/>
      <c r="IVN570" s="156"/>
      <c r="IVO570" s="156"/>
      <c r="IVP570" s="156"/>
      <c r="IVQ570" s="156"/>
      <c r="IVR570" s="156"/>
      <c r="IVS570" s="156"/>
      <c r="IVT570" s="156"/>
      <c r="IVU570" s="156"/>
      <c r="IVV570" s="156"/>
      <c r="IVW570" s="156"/>
      <c r="IVX570" s="156"/>
      <c r="IVY570" s="156"/>
      <c r="IVZ570" s="156"/>
      <c r="IWA570" s="156"/>
      <c r="IWB570" s="156"/>
      <c r="IWC570" s="156"/>
      <c r="IWD570" s="156"/>
      <c r="IWE570" s="156"/>
      <c r="IWF570" s="156"/>
      <c r="IWG570" s="156"/>
      <c r="IWH570" s="156"/>
      <c r="IWI570" s="156"/>
      <c r="IWJ570" s="156"/>
      <c r="IWK570" s="156"/>
      <c r="IWL570" s="156"/>
      <c r="IWM570" s="156"/>
      <c r="IWN570" s="156"/>
      <c r="IWO570" s="156"/>
      <c r="IWP570" s="156"/>
      <c r="IWQ570" s="156"/>
      <c r="IWR570" s="156"/>
      <c r="IWS570" s="156"/>
      <c r="IWT570" s="156"/>
      <c r="IWU570" s="156"/>
      <c r="IWV570" s="156"/>
      <c r="IWW570" s="156"/>
      <c r="IWX570" s="156"/>
      <c r="IWY570" s="156"/>
      <c r="IWZ570" s="156"/>
      <c r="IXA570" s="156"/>
      <c r="IXB570" s="156"/>
      <c r="IXC570" s="156"/>
      <c r="IXD570" s="156"/>
      <c r="IXE570" s="156"/>
      <c r="IXF570" s="156"/>
      <c r="IXG570" s="156"/>
      <c r="IXH570" s="156"/>
      <c r="IXI570" s="156"/>
      <c r="IXJ570" s="156"/>
      <c r="IXK570" s="156"/>
      <c r="IXL570" s="156"/>
      <c r="IXM570" s="156"/>
      <c r="IXN570" s="156"/>
      <c r="IXO570" s="156"/>
      <c r="IXP570" s="156"/>
      <c r="IXQ570" s="156"/>
      <c r="IXR570" s="156"/>
      <c r="IXS570" s="156"/>
      <c r="IXT570" s="156"/>
      <c r="IXU570" s="156"/>
      <c r="IXV570" s="156"/>
      <c r="IXW570" s="156"/>
      <c r="IXX570" s="156"/>
      <c r="IXY570" s="156"/>
      <c r="IXZ570" s="156"/>
      <c r="IYA570" s="156"/>
      <c r="IYB570" s="156"/>
      <c r="IYC570" s="156"/>
      <c r="IYD570" s="156"/>
      <c r="IYE570" s="156"/>
      <c r="IYF570" s="156"/>
      <c r="IYG570" s="156"/>
      <c r="IYH570" s="156"/>
      <c r="IYI570" s="156"/>
      <c r="IYJ570" s="156"/>
      <c r="IYK570" s="156"/>
      <c r="IYL570" s="156"/>
      <c r="IYM570" s="156"/>
      <c r="IYN570" s="156"/>
      <c r="IYO570" s="156"/>
      <c r="IYP570" s="156"/>
      <c r="IYQ570" s="156"/>
      <c r="IYR570" s="156"/>
      <c r="IYS570" s="156"/>
      <c r="IYT570" s="156"/>
      <c r="IYU570" s="156"/>
      <c r="IYV570" s="156"/>
      <c r="IYW570" s="156"/>
      <c r="IYX570" s="156"/>
      <c r="IYY570" s="156"/>
      <c r="IYZ570" s="156"/>
      <c r="IZA570" s="156"/>
      <c r="IZB570" s="156"/>
      <c r="IZC570" s="156"/>
      <c r="IZD570" s="156"/>
      <c r="IZE570" s="156"/>
      <c r="IZF570" s="156"/>
      <c r="IZG570" s="156"/>
      <c r="IZH570" s="156"/>
      <c r="IZI570" s="156"/>
      <c r="IZJ570" s="156"/>
      <c r="IZK570" s="156"/>
      <c r="IZL570" s="156"/>
      <c r="IZM570" s="156"/>
      <c r="IZN570" s="156"/>
      <c r="IZO570" s="156"/>
      <c r="IZP570" s="156"/>
      <c r="IZQ570" s="156"/>
      <c r="IZR570" s="156"/>
      <c r="IZS570" s="156"/>
      <c r="IZT570" s="156"/>
      <c r="IZU570" s="156"/>
      <c r="IZV570" s="156"/>
      <c r="IZW570" s="156"/>
      <c r="IZX570" s="156"/>
      <c r="IZY570" s="156"/>
      <c r="IZZ570" s="156"/>
      <c r="JAA570" s="156"/>
      <c r="JAB570" s="156"/>
      <c r="JAC570" s="156"/>
      <c r="JAD570" s="156"/>
      <c r="JAE570" s="156"/>
      <c r="JAF570" s="156"/>
      <c r="JAG570" s="156"/>
      <c r="JAH570" s="156"/>
      <c r="JAI570" s="156"/>
      <c r="JAJ570" s="156"/>
      <c r="JAK570" s="156"/>
      <c r="JAL570" s="156"/>
      <c r="JAM570" s="156"/>
      <c r="JAN570" s="156"/>
      <c r="JAO570" s="156"/>
      <c r="JAP570" s="156"/>
      <c r="JAQ570" s="156"/>
      <c r="JAR570" s="156"/>
      <c r="JAS570" s="156"/>
      <c r="JAT570" s="156"/>
      <c r="JAU570" s="156"/>
      <c r="JAV570" s="156"/>
      <c r="JAW570" s="156"/>
      <c r="JAX570" s="156"/>
      <c r="JAY570" s="156"/>
      <c r="JAZ570" s="156"/>
      <c r="JBA570" s="156"/>
      <c r="JBB570" s="156"/>
      <c r="JBC570" s="156"/>
      <c r="JBD570" s="156"/>
      <c r="JBE570" s="156"/>
      <c r="JBF570" s="156"/>
      <c r="JBG570" s="156"/>
      <c r="JBH570" s="156"/>
      <c r="JBI570" s="156"/>
      <c r="JBJ570" s="156"/>
      <c r="JBK570" s="156"/>
      <c r="JBL570" s="156"/>
      <c r="JBM570" s="156"/>
      <c r="JBN570" s="156"/>
      <c r="JBO570" s="156"/>
      <c r="JBP570" s="156"/>
      <c r="JBQ570" s="156"/>
      <c r="JBR570" s="156"/>
      <c r="JBS570" s="156"/>
      <c r="JBT570" s="156"/>
      <c r="JBU570" s="156"/>
      <c r="JBV570" s="156"/>
      <c r="JBW570" s="156"/>
      <c r="JBX570" s="156"/>
      <c r="JBY570" s="156"/>
      <c r="JBZ570" s="156"/>
      <c r="JCA570" s="156"/>
      <c r="JCB570" s="156"/>
      <c r="JCC570" s="156"/>
      <c r="JCD570" s="156"/>
      <c r="JCE570" s="156"/>
      <c r="JCF570" s="156"/>
      <c r="JCG570" s="156"/>
      <c r="JCH570" s="156"/>
      <c r="JCI570" s="156"/>
      <c r="JCJ570" s="156"/>
      <c r="JCK570" s="156"/>
      <c r="JCL570" s="156"/>
      <c r="JCM570" s="156"/>
      <c r="JCN570" s="156"/>
      <c r="JCO570" s="156"/>
      <c r="JCP570" s="156"/>
      <c r="JCQ570" s="156"/>
      <c r="JCR570" s="156"/>
      <c r="JCS570" s="156"/>
      <c r="JCT570" s="156"/>
      <c r="JCU570" s="156"/>
      <c r="JCV570" s="156"/>
      <c r="JCW570" s="156"/>
      <c r="JCX570" s="156"/>
      <c r="JCY570" s="156"/>
      <c r="JCZ570" s="156"/>
      <c r="JDA570" s="156"/>
      <c r="JDB570" s="156"/>
      <c r="JDC570" s="156"/>
      <c r="JDD570" s="156"/>
      <c r="JDE570" s="156"/>
      <c r="JDF570" s="156"/>
      <c r="JDG570" s="156"/>
      <c r="JDH570" s="156"/>
      <c r="JDI570" s="156"/>
      <c r="JDJ570" s="156"/>
      <c r="JDK570" s="156"/>
      <c r="JDL570" s="156"/>
      <c r="JDM570" s="156"/>
      <c r="JDN570" s="156"/>
      <c r="JDO570" s="156"/>
      <c r="JDP570" s="156"/>
      <c r="JDQ570" s="156"/>
      <c r="JDR570" s="156"/>
      <c r="JDS570" s="156"/>
      <c r="JDT570" s="156"/>
      <c r="JDU570" s="156"/>
      <c r="JDV570" s="156"/>
      <c r="JDW570" s="156"/>
      <c r="JDX570" s="156"/>
      <c r="JDY570" s="156"/>
      <c r="JDZ570" s="156"/>
      <c r="JEA570" s="156"/>
      <c r="JEB570" s="156"/>
      <c r="JEC570" s="156"/>
      <c r="JED570" s="156"/>
      <c r="JEE570" s="156"/>
      <c r="JEF570" s="156"/>
      <c r="JEG570" s="156"/>
      <c r="JEH570" s="156"/>
      <c r="JEI570" s="156"/>
      <c r="JEJ570" s="156"/>
      <c r="JEK570" s="156"/>
      <c r="JEL570" s="156"/>
      <c r="JEM570" s="156"/>
      <c r="JEN570" s="156"/>
      <c r="JEO570" s="156"/>
      <c r="JEP570" s="156"/>
      <c r="JEQ570" s="156"/>
      <c r="JER570" s="156"/>
      <c r="JES570" s="156"/>
      <c r="JET570" s="156"/>
      <c r="JEU570" s="156"/>
      <c r="JEV570" s="156"/>
      <c r="JEW570" s="156"/>
      <c r="JEX570" s="156"/>
      <c r="JEY570" s="156"/>
      <c r="JEZ570" s="156"/>
      <c r="JFA570" s="156"/>
      <c r="JFB570" s="156"/>
      <c r="JFC570" s="156"/>
      <c r="JFD570" s="156"/>
      <c r="JFE570" s="156"/>
      <c r="JFF570" s="156"/>
      <c r="JFG570" s="156"/>
      <c r="JFH570" s="156"/>
      <c r="JFI570" s="156"/>
      <c r="JFJ570" s="156"/>
      <c r="JFK570" s="156"/>
      <c r="JFL570" s="156"/>
      <c r="JFM570" s="156"/>
      <c r="JFN570" s="156"/>
      <c r="JFO570" s="156"/>
      <c r="JFP570" s="156"/>
      <c r="JFQ570" s="156"/>
      <c r="JFR570" s="156"/>
      <c r="JFS570" s="156"/>
      <c r="JFT570" s="156"/>
      <c r="JFU570" s="156"/>
      <c r="JFV570" s="156"/>
      <c r="JFW570" s="156"/>
      <c r="JFX570" s="156"/>
      <c r="JFY570" s="156"/>
      <c r="JFZ570" s="156"/>
      <c r="JGA570" s="156"/>
      <c r="JGB570" s="156"/>
      <c r="JGC570" s="156"/>
      <c r="JGD570" s="156"/>
      <c r="JGE570" s="156"/>
      <c r="JGF570" s="156"/>
      <c r="JGG570" s="156"/>
      <c r="JGH570" s="156"/>
      <c r="JGI570" s="156"/>
      <c r="JGJ570" s="156"/>
      <c r="JGK570" s="156"/>
      <c r="JGL570" s="156"/>
      <c r="JGM570" s="156"/>
      <c r="JGN570" s="156"/>
      <c r="JGO570" s="156"/>
      <c r="JGP570" s="156"/>
      <c r="JGQ570" s="156"/>
      <c r="JGR570" s="156"/>
      <c r="JGS570" s="156"/>
      <c r="JGT570" s="156"/>
      <c r="JGU570" s="156"/>
      <c r="JGV570" s="156"/>
      <c r="JGW570" s="156"/>
      <c r="JGX570" s="156"/>
      <c r="JGY570" s="156"/>
      <c r="JGZ570" s="156"/>
      <c r="JHA570" s="156"/>
      <c r="JHB570" s="156"/>
      <c r="JHC570" s="156"/>
      <c r="JHD570" s="156"/>
      <c r="JHE570" s="156"/>
      <c r="JHF570" s="156"/>
      <c r="JHG570" s="156"/>
      <c r="JHH570" s="156"/>
      <c r="JHI570" s="156"/>
      <c r="JHJ570" s="156"/>
      <c r="JHK570" s="156"/>
      <c r="JHL570" s="156"/>
      <c r="JHM570" s="156"/>
      <c r="JHN570" s="156"/>
      <c r="JHO570" s="156"/>
      <c r="JHP570" s="156"/>
      <c r="JHQ570" s="156"/>
      <c r="JHR570" s="156"/>
      <c r="JHS570" s="156"/>
      <c r="JHT570" s="156"/>
      <c r="JHU570" s="156"/>
      <c r="JHV570" s="156"/>
      <c r="JHW570" s="156"/>
      <c r="JHX570" s="156"/>
      <c r="JHY570" s="156"/>
      <c r="JHZ570" s="156"/>
      <c r="JIA570" s="156"/>
      <c r="JIB570" s="156"/>
      <c r="JIC570" s="156"/>
      <c r="JID570" s="156"/>
      <c r="JIE570" s="156"/>
      <c r="JIF570" s="156"/>
      <c r="JIG570" s="156"/>
      <c r="JIH570" s="156"/>
      <c r="JII570" s="156"/>
      <c r="JIJ570" s="156"/>
      <c r="JIK570" s="156"/>
      <c r="JIL570" s="156"/>
      <c r="JIM570" s="156"/>
      <c r="JIN570" s="156"/>
      <c r="JIO570" s="156"/>
      <c r="JIP570" s="156"/>
      <c r="JIQ570" s="156"/>
      <c r="JIR570" s="156"/>
      <c r="JIS570" s="156"/>
      <c r="JIT570" s="156"/>
      <c r="JIU570" s="156"/>
      <c r="JIV570" s="156"/>
      <c r="JIW570" s="156"/>
      <c r="JIX570" s="156"/>
      <c r="JIY570" s="156"/>
      <c r="JIZ570" s="156"/>
      <c r="JJA570" s="156"/>
      <c r="JJB570" s="156"/>
      <c r="JJC570" s="156"/>
      <c r="JJD570" s="156"/>
      <c r="JJE570" s="156"/>
      <c r="JJF570" s="156"/>
      <c r="JJG570" s="156"/>
      <c r="JJH570" s="156"/>
      <c r="JJI570" s="156"/>
      <c r="JJJ570" s="156"/>
      <c r="JJK570" s="156"/>
      <c r="JJL570" s="156"/>
      <c r="JJM570" s="156"/>
      <c r="JJN570" s="156"/>
      <c r="JJO570" s="156"/>
      <c r="JJP570" s="156"/>
      <c r="JJQ570" s="156"/>
      <c r="JJR570" s="156"/>
      <c r="JJS570" s="156"/>
      <c r="JJT570" s="156"/>
      <c r="JJU570" s="156"/>
      <c r="JJV570" s="156"/>
      <c r="JJW570" s="156"/>
      <c r="JJX570" s="156"/>
      <c r="JJY570" s="156"/>
      <c r="JJZ570" s="156"/>
      <c r="JKA570" s="156"/>
      <c r="JKB570" s="156"/>
      <c r="JKC570" s="156"/>
      <c r="JKD570" s="156"/>
      <c r="JKE570" s="156"/>
      <c r="JKF570" s="156"/>
      <c r="JKG570" s="156"/>
      <c r="JKH570" s="156"/>
      <c r="JKI570" s="156"/>
      <c r="JKJ570" s="156"/>
      <c r="JKK570" s="156"/>
      <c r="JKL570" s="156"/>
      <c r="JKM570" s="156"/>
      <c r="JKN570" s="156"/>
      <c r="JKO570" s="156"/>
      <c r="JKP570" s="156"/>
      <c r="JKQ570" s="156"/>
      <c r="JKR570" s="156"/>
      <c r="JKS570" s="156"/>
      <c r="JKT570" s="156"/>
      <c r="JKU570" s="156"/>
      <c r="JKV570" s="156"/>
      <c r="JKW570" s="156"/>
      <c r="JKX570" s="156"/>
      <c r="JKY570" s="156"/>
      <c r="JKZ570" s="156"/>
      <c r="JLA570" s="156"/>
      <c r="JLB570" s="156"/>
      <c r="JLC570" s="156"/>
      <c r="JLD570" s="156"/>
      <c r="JLE570" s="156"/>
      <c r="JLF570" s="156"/>
      <c r="JLG570" s="156"/>
      <c r="JLH570" s="156"/>
      <c r="JLI570" s="156"/>
      <c r="JLJ570" s="156"/>
      <c r="JLK570" s="156"/>
      <c r="JLL570" s="156"/>
      <c r="JLM570" s="156"/>
      <c r="JLN570" s="156"/>
      <c r="JLO570" s="156"/>
      <c r="JLP570" s="156"/>
      <c r="JLQ570" s="156"/>
      <c r="JLR570" s="156"/>
      <c r="JLS570" s="156"/>
      <c r="JLT570" s="156"/>
      <c r="JLU570" s="156"/>
      <c r="JLV570" s="156"/>
      <c r="JLW570" s="156"/>
      <c r="JLX570" s="156"/>
      <c r="JLY570" s="156"/>
      <c r="JLZ570" s="156"/>
      <c r="JMA570" s="156"/>
      <c r="JMB570" s="156"/>
      <c r="JMC570" s="156"/>
      <c r="JMD570" s="156"/>
      <c r="JME570" s="156"/>
      <c r="JMF570" s="156"/>
      <c r="JMG570" s="156"/>
      <c r="JMH570" s="156"/>
      <c r="JMI570" s="156"/>
      <c r="JMJ570" s="156"/>
      <c r="JMK570" s="156"/>
      <c r="JML570" s="156"/>
      <c r="JMM570" s="156"/>
      <c r="JMN570" s="156"/>
      <c r="JMO570" s="156"/>
      <c r="JMP570" s="156"/>
      <c r="JMQ570" s="156"/>
      <c r="JMR570" s="156"/>
      <c r="JMS570" s="156"/>
      <c r="JMT570" s="156"/>
      <c r="JMU570" s="156"/>
      <c r="JMV570" s="156"/>
      <c r="JMW570" s="156"/>
      <c r="JMX570" s="156"/>
      <c r="JMY570" s="156"/>
      <c r="JMZ570" s="156"/>
      <c r="JNA570" s="156"/>
      <c r="JNB570" s="156"/>
      <c r="JNC570" s="156"/>
      <c r="JND570" s="156"/>
      <c r="JNE570" s="156"/>
      <c r="JNF570" s="156"/>
      <c r="JNG570" s="156"/>
      <c r="JNH570" s="156"/>
      <c r="JNI570" s="156"/>
      <c r="JNJ570" s="156"/>
      <c r="JNK570" s="156"/>
      <c r="JNL570" s="156"/>
      <c r="JNM570" s="156"/>
      <c r="JNN570" s="156"/>
      <c r="JNO570" s="156"/>
      <c r="JNP570" s="156"/>
      <c r="JNQ570" s="156"/>
      <c r="JNR570" s="156"/>
      <c r="JNS570" s="156"/>
      <c r="JNT570" s="156"/>
      <c r="JNU570" s="156"/>
      <c r="JNV570" s="156"/>
      <c r="JNW570" s="156"/>
      <c r="JNX570" s="156"/>
      <c r="JNY570" s="156"/>
      <c r="JNZ570" s="156"/>
      <c r="JOA570" s="156"/>
      <c r="JOB570" s="156"/>
      <c r="JOC570" s="156"/>
      <c r="JOD570" s="156"/>
      <c r="JOE570" s="156"/>
      <c r="JOF570" s="156"/>
      <c r="JOG570" s="156"/>
      <c r="JOH570" s="156"/>
      <c r="JOI570" s="156"/>
      <c r="JOJ570" s="156"/>
      <c r="JOK570" s="156"/>
      <c r="JOL570" s="156"/>
      <c r="JOM570" s="156"/>
      <c r="JON570" s="156"/>
      <c r="JOO570" s="156"/>
      <c r="JOP570" s="156"/>
      <c r="JOQ570" s="156"/>
      <c r="JOR570" s="156"/>
      <c r="JOS570" s="156"/>
      <c r="JOT570" s="156"/>
      <c r="JOU570" s="156"/>
      <c r="JOV570" s="156"/>
      <c r="JOW570" s="156"/>
      <c r="JOX570" s="156"/>
      <c r="JOY570" s="156"/>
      <c r="JOZ570" s="156"/>
      <c r="JPA570" s="156"/>
      <c r="JPB570" s="156"/>
      <c r="JPC570" s="156"/>
      <c r="JPD570" s="156"/>
      <c r="JPE570" s="156"/>
      <c r="JPF570" s="156"/>
      <c r="JPG570" s="156"/>
      <c r="JPH570" s="156"/>
      <c r="JPI570" s="156"/>
      <c r="JPJ570" s="156"/>
      <c r="JPK570" s="156"/>
      <c r="JPL570" s="156"/>
      <c r="JPM570" s="156"/>
      <c r="JPN570" s="156"/>
      <c r="JPO570" s="156"/>
      <c r="JPP570" s="156"/>
      <c r="JPQ570" s="156"/>
      <c r="JPR570" s="156"/>
      <c r="JPS570" s="156"/>
      <c r="JPT570" s="156"/>
      <c r="JPU570" s="156"/>
      <c r="JPV570" s="156"/>
      <c r="JPW570" s="156"/>
      <c r="JPX570" s="156"/>
      <c r="JPY570" s="156"/>
      <c r="JPZ570" s="156"/>
      <c r="JQA570" s="156"/>
      <c r="JQB570" s="156"/>
      <c r="JQC570" s="156"/>
      <c r="JQD570" s="156"/>
      <c r="JQE570" s="156"/>
      <c r="JQF570" s="156"/>
      <c r="JQG570" s="156"/>
      <c r="JQH570" s="156"/>
      <c r="JQI570" s="156"/>
      <c r="JQJ570" s="156"/>
      <c r="JQK570" s="156"/>
      <c r="JQL570" s="156"/>
      <c r="JQM570" s="156"/>
      <c r="JQN570" s="156"/>
      <c r="JQO570" s="156"/>
      <c r="JQP570" s="156"/>
      <c r="JQQ570" s="156"/>
      <c r="JQR570" s="156"/>
      <c r="JQS570" s="156"/>
      <c r="JQT570" s="156"/>
      <c r="JQU570" s="156"/>
      <c r="JQV570" s="156"/>
      <c r="JQW570" s="156"/>
      <c r="JQX570" s="156"/>
      <c r="JQY570" s="156"/>
      <c r="JQZ570" s="156"/>
      <c r="JRA570" s="156"/>
      <c r="JRB570" s="156"/>
      <c r="JRC570" s="156"/>
      <c r="JRD570" s="156"/>
      <c r="JRE570" s="156"/>
      <c r="JRF570" s="156"/>
      <c r="JRG570" s="156"/>
      <c r="JRH570" s="156"/>
      <c r="JRI570" s="156"/>
      <c r="JRJ570" s="156"/>
      <c r="JRK570" s="156"/>
      <c r="JRL570" s="156"/>
      <c r="JRM570" s="156"/>
      <c r="JRN570" s="156"/>
      <c r="JRO570" s="156"/>
      <c r="JRP570" s="156"/>
      <c r="JRQ570" s="156"/>
      <c r="JRR570" s="156"/>
      <c r="JRS570" s="156"/>
      <c r="JRT570" s="156"/>
      <c r="JRU570" s="156"/>
      <c r="JRV570" s="156"/>
      <c r="JRW570" s="156"/>
      <c r="JRX570" s="156"/>
      <c r="JRY570" s="156"/>
      <c r="JRZ570" s="156"/>
      <c r="JSA570" s="156"/>
      <c r="JSB570" s="156"/>
      <c r="JSC570" s="156"/>
      <c r="JSD570" s="156"/>
      <c r="JSE570" s="156"/>
      <c r="JSF570" s="156"/>
      <c r="JSG570" s="156"/>
      <c r="JSH570" s="156"/>
      <c r="JSI570" s="156"/>
      <c r="JSJ570" s="156"/>
      <c r="JSK570" s="156"/>
      <c r="JSL570" s="156"/>
      <c r="JSM570" s="156"/>
      <c r="JSN570" s="156"/>
      <c r="JSO570" s="156"/>
      <c r="JSP570" s="156"/>
      <c r="JSQ570" s="156"/>
      <c r="JSR570" s="156"/>
      <c r="JSS570" s="156"/>
      <c r="JST570" s="156"/>
      <c r="JSU570" s="156"/>
      <c r="JSV570" s="156"/>
      <c r="JSW570" s="156"/>
      <c r="JSX570" s="156"/>
      <c r="JSY570" s="156"/>
      <c r="JSZ570" s="156"/>
      <c r="JTA570" s="156"/>
      <c r="JTB570" s="156"/>
      <c r="JTC570" s="156"/>
      <c r="JTD570" s="156"/>
      <c r="JTE570" s="156"/>
      <c r="JTF570" s="156"/>
      <c r="JTG570" s="156"/>
      <c r="JTH570" s="156"/>
      <c r="JTI570" s="156"/>
      <c r="JTJ570" s="156"/>
      <c r="JTK570" s="156"/>
      <c r="JTL570" s="156"/>
      <c r="JTM570" s="156"/>
      <c r="JTN570" s="156"/>
      <c r="JTO570" s="156"/>
      <c r="JTP570" s="156"/>
      <c r="JTQ570" s="156"/>
      <c r="JTR570" s="156"/>
      <c r="JTS570" s="156"/>
      <c r="JTT570" s="156"/>
      <c r="JTU570" s="156"/>
      <c r="JTV570" s="156"/>
      <c r="JTW570" s="156"/>
      <c r="JTX570" s="156"/>
      <c r="JTY570" s="156"/>
      <c r="JTZ570" s="156"/>
      <c r="JUA570" s="156"/>
      <c r="JUB570" s="156"/>
      <c r="JUC570" s="156"/>
      <c r="JUD570" s="156"/>
      <c r="JUE570" s="156"/>
      <c r="JUF570" s="156"/>
      <c r="JUG570" s="156"/>
      <c r="JUH570" s="156"/>
      <c r="JUI570" s="156"/>
      <c r="JUJ570" s="156"/>
      <c r="JUK570" s="156"/>
      <c r="JUL570" s="156"/>
      <c r="JUM570" s="156"/>
      <c r="JUN570" s="156"/>
      <c r="JUO570" s="156"/>
      <c r="JUP570" s="156"/>
      <c r="JUQ570" s="156"/>
      <c r="JUR570" s="156"/>
      <c r="JUS570" s="156"/>
      <c r="JUT570" s="156"/>
      <c r="JUU570" s="156"/>
      <c r="JUV570" s="156"/>
      <c r="JUW570" s="156"/>
      <c r="JUX570" s="156"/>
      <c r="JUY570" s="156"/>
      <c r="JUZ570" s="156"/>
      <c r="JVA570" s="156"/>
      <c r="JVB570" s="156"/>
      <c r="JVC570" s="156"/>
      <c r="JVD570" s="156"/>
      <c r="JVE570" s="156"/>
      <c r="JVF570" s="156"/>
      <c r="JVG570" s="156"/>
      <c r="JVH570" s="156"/>
      <c r="JVI570" s="156"/>
      <c r="JVJ570" s="156"/>
      <c r="JVK570" s="156"/>
      <c r="JVL570" s="156"/>
      <c r="JVM570" s="156"/>
      <c r="JVN570" s="156"/>
      <c r="JVO570" s="156"/>
      <c r="JVP570" s="156"/>
      <c r="JVQ570" s="156"/>
      <c r="JVR570" s="156"/>
      <c r="JVS570" s="156"/>
      <c r="JVT570" s="156"/>
      <c r="JVU570" s="156"/>
      <c r="JVV570" s="156"/>
      <c r="JVW570" s="156"/>
      <c r="JVX570" s="156"/>
      <c r="JVY570" s="156"/>
      <c r="JVZ570" s="156"/>
      <c r="JWA570" s="156"/>
      <c r="JWB570" s="156"/>
      <c r="JWC570" s="156"/>
      <c r="JWD570" s="156"/>
      <c r="JWE570" s="156"/>
      <c r="JWF570" s="156"/>
      <c r="JWG570" s="156"/>
      <c r="JWH570" s="156"/>
      <c r="JWI570" s="156"/>
      <c r="JWJ570" s="156"/>
      <c r="JWK570" s="156"/>
      <c r="JWL570" s="156"/>
      <c r="JWM570" s="156"/>
      <c r="JWN570" s="156"/>
      <c r="JWO570" s="156"/>
      <c r="JWP570" s="156"/>
      <c r="JWQ570" s="156"/>
      <c r="JWR570" s="156"/>
      <c r="JWS570" s="156"/>
      <c r="JWT570" s="156"/>
      <c r="JWU570" s="156"/>
      <c r="JWV570" s="156"/>
      <c r="JWW570" s="156"/>
      <c r="JWX570" s="156"/>
      <c r="JWY570" s="156"/>
      <c r="JWZ570" s="156"/>
      <c r="JXA570" s="156"/>
      <c r="JXB570" s="156"/>
      <c r="JXC570" s="156"/>
      <c r="JXD570" s="156"/>
      <c r="JXE570" s="156"/>
      <c r="JXF570" s="156"/>
      <c r="JXG570" s="156"/>
      <c r="JXH570" s="156"/>
      <c r="JXI570" s="156"/>
      <c r="JXJ570" s="156"/>
      <c r="JXK570" s="156"/>
      <c r="JXL570" s="156"/>
      <c r="JXM570" s="156"/>
      <c r="JXN570" s="156"/>
      <c r="JXO570" s="156"/>
      <c r="JXP570" s="156"/>
      <c r="JXQ570" s="156"/>
      <c r="JXR570" s="156"/>
      <c r="JXS570" s="156"/>
      <c r="JXT570" s="156"/>
      <c r="JXU570" s="156"/>
      <c r="JXV570" s="156"/>
      <c r="JXW570" s="156"/>
      <c r="JXX570" s="156"/>
      <c r="JXY570" s="156"/>
      <c r="JXZ570" s="156"/>
      <c r="JYA570" s="156"/>
      <c r="JYB570" s="156"/>
      <c r="JYC570" s="156"/>
      <c r="JYD570" s="156"/>
      <c r="JYE570" s="156"/>
      <c r="JYF570" s="156"/>
      <c r="JYG570" s="156"/>
      <c r="JYH570" s="156"/>
      <c r="JYI570" s="156"/>
      <c r="JYJ570" s="156"/>
      <c r="JYK570" s="156"/>
      <c r="JYL570" s="156"/>
      <c r="JYM570" s="156"/>
      <c r="JYN570" s="156"/>
      <c r="JYO570" s="156"/>
      <c r="JYP570" s="156"/>
      <c r="JYQ570" s="156"/>
      <c r="JYR570" s="156"/>
      <c r="JYS570" s="156"/>
      <c r="JYT570" s="156"/>
      <c r="JYU570" s="156"/>
      <c r="JYV570" s="156"/>
      <c r="JYW570" s="156"/>
      <c r="JYX570" s="156"/>
      <c r="JYY570" s="156"/>
      <c r="JYZ570" s="156"/>
      <c r="JZA570" s="156"/>
      <c r="JZB570" s="156"/>
      <c r="JZC570" s="156"/>
      <c r="JZD570" s="156"/>
      <c r="JZE570" s="156"/>
      <c r="JZF570" s="156"/>
      <c r="JZG570" s="156"/>
      <c r="JZH570" s="156"/>
      <c r="JZI570" s="156"/>
      <c r="JZJ570" s="156"/>
      <c r="JZK570" s="156"/>
      <c r="JZL570" s="156"/>
      <c r="JZM570" s="156"/>
      <c r="JZN570" s="156"/>
      <c r="JZO570" s="156"/>
      <c r="JZP570" s="156"/>
      <c r="JZQ570" s="156"/>
      <c r="JZR570" s="156"/>
      <c r="JZS570" s="156"/>
      <c r="JZT570" s="156"/>
      <c r="JZU570" s="156"/>
      <c r="JZV570" s="156"/>
      <c r="JZW570" s="156"/>
      <c r="JZX570" s="156"/>
      <c r="JZY570" s="156"/>
      <c r="JZZ570" s="156"/>
      <c r="KAA570" s="156"/>
      <c r="KAB570" s="156"/>
      <c r="KAC570" s="156"/>
      <c r="KAD570" s="156"/>
      <c r="KAE570" s="156"/>
      <c r="KAF570" s="156"/>
      <c r="KAG570" s="156"/>
      <c r="KAH570" s="156"/>
      <c r="KAI570" s="156"/>
      <c r="KAJ570" s="156"/>
      <c r="KAK570" s="156"/>
      <c r="KAL570" s="156"/>
      <c r="KAM570" s="156"/>
      <c r="KAN570" s="156"/>
      <c r="KAO570" s="156"/>
      <c r="KAP570" s="156"/>
      <c r="KAQ570" s="156"/>
      <c r="KAR570" s="156"/>
      <c r="KAS570" s="156"/>
      <c r="KAT570" s="156"/>
      <c r="KAU570" s="156"/>
      <c r="KAV570" s="156"/>
      <c r="KAW570" s="156"/>
      <c r="KAX570" s="156"/>
      <c r="KAY570" s="156"/>
      <c r="KAZ570" s="156"/>
      <c r="KBA570" s="156"/>
      <c r="KBB570" s="156"/>
      <c r="KBC570" s="156"/>
      <c r="KBD570" s="156"/>
      <c r="KBE570" s="156"/>
      <c r="KBF570" s="156"/>
      <c r="KBG570" s="156"/>
      <c r="KBH570" s="156"/>
      <c r="KBI570" s="156"/>
      <c r="KBJ570" s="156"/>
      <c r="KBK570" s="156"/>
      <c r="KBL570" s="156"/>
      <c r="KBM570" s="156"/>
      <c r="KBN570" s="156"/>
      <c r="KBO570" s="156"/>
      <c r="KBP570" s="156"/>
      <c r="KBQ570" s="156"/>
      <c r="KBR570" s="156"/>
      <c r="KBS570" s="156"/>
      <c r="KBT570" s="156"/>
      <c r="KBU570" s="156"/>
      <c r="KBV570" s="156"/>
      <c r="KBW570" s="156"/>
      <c r="KBX570" s="156"/>
      <c r="KBY570" s="156"/>
      <c r="KBZ570" s="156"/>
      <c r="KCA570" s="156"/>
      <c r="KCB570" s="156"/>
      <c r="KCC570" s="156"/>
      <c r="KCD570" s="156"/>
      <c r="KCE570" s="156"/>
      <c r="KCF570" s="156"/>
      <c r="KCG570" s="156"/>
      <c r="KCH570" s="156"/>
      <c r="KCI570" s="156"/>
      <c r="KCJ570" s="156"/>
      <c r="KCK570" s="156"/>
      <c r="KCL570" s="156"/>
      <c r="KCM570" s="156"/>
      <c r="KCN570" s="156"/>
      <c r="KCO570" s="156"/>
      <c r="KCP570" s="156"/>
      <c r="KCQ570" s="156"/>
      <c r="KCR570" s="156"/>
      <c r="KCS570" s="156"/>
      <c r="KCT570" s="156"/>
      <c r="KCU570" s="156"/>
      <c r="KCV570" s="156"/>
      <c r="KCW570" s="156"/>
      <c r="KCX570" s="156"/>
      <c r="KCY570" s="156"/>
      <c r="KCZ570" s="156"/>
      <c r="KDA570" s="156"/>
      <c r="KDB570" s="156"/>
      <c r="KDC570" s="156"/>
      <c r="KDD570" s="156"/>
      <c r="KDE570" s="156"/>
      <c r="KDF570" s="156"/>
      <c r="KDG570" s="156"/>
      <c r="KDH570" s="156"/>
      <c r="KDI570" s="156"/>
      <c r="KDJ570" s="156"/>
      <c r="KDK570" s="156"/>
      <c r="KDL570" s="156"/>
      <c r="KDM570" s="156"/>
      <c r="KDN570" s="156"/>
      <c r="KDO570" s="156"/>
      <c r="KDP570" s="156"/>
      <c r="KDQ570" s="156"/>
      <c r="KDR570" s="156"/>
      <c r="KDS570" s="156"/>
      <c r="KDT570" s="156"/>
      <c r="KDU570" s="156"/>
      <c r="KDV570" s="156"/>
      <c r="KDW570" s="156"/>
      <c r="KDX570" s="156"/>
      <c r="KDY570" s="156"/>
      <c r="KDZ570" s="156"/>
      <c r="KEA570" s="156"/>
      <c r="KEB570" s="156"/>
      <c r="KEC570" s="156"/>
      <c r="KED570" s="156"/>
      <c r="KEE570" s="156"/>
      <c r="KEF570" s="156"/>
      <c r="KEG570" s="156"/>
      <c r="KEH570" s="156"/>
      <c r="KEI570" s="156"/>
      <c r="KEJ570" s="156"/>
      <c r="KEK570" s="156"/>
      <c r="KEL570" s="156"/>
      <c r="KEM570" s="156"/>
      <c r="KEN570" s="156"/>
      <c r="KEO570" s="156"/>
      <c r="KEP570" s="156"/>
      <c r="KEQ570" s="156"/>
      <c r="KER570" s="156"/>
      <c r="KES570" s="156"/>
      <c r="KET570" s="156"/>
      <c r="KEU570" s="156"/>
      <c r="KEV570" s="156"/>
      <c r="KEW570" s="156"/>
      <c r="KEX570" s="156"/>
      <c r="KEY570" s="156"/>
      <c r="KEZ570" s="156"/>
      <c r="KFA570" s="156"/>
      <c r="KFB570" s="156"/>
      <c r="KFC570" s="156"/>
      <c r="KFD570" s="156"/>
      <c r="KFE570" s="156"/>
      <c r="KFF570" s="156"/>
      <c r="KFG570" s="156"/>
      <c r="KFH570" s="156"/>
      <c r="KFI570" s="156"/>
      <c r="KFJ570" s="156"/>
      <c r="KFK570" s="156"/>
      <c r="KFL570" s="156"/>
      <c r="KFM570" s="156"/>
      <c r="KFN570" s="156"/>
      <c r="KFO570" s="156"/>
      <c r="KFP570" s="156"/>
      <c r="KFQ570" s="156"/>
      <c r="KFR570" s="156"/>
      <c r="KFS570" s="156"/>
      <c r="KFT570" s="156"/>
      <c r="KFU570" s="156"/>
      <c r="KFV570" s="156"/>
      <c r="KFW570" s="156"/>
      <c r="KFX570" s="156"/>
      <c r="KFY570" s="156"/>
      <c r="KFZ570" s="156"/>
      <c r="KGA570" s="156"/>
      <c r="KGB570" s="156"/>
      <c r="KGC570" s="156"/>
      <c r="KGD570" s="156"/>
      <c r="KGE570" s="156"/>
      <c r="KGF570" s="156"/>
      <c r="KGG570" s="156"/>
      <c r="KGH570" s="156"/>
      <c r="KGI570" s="156"/>
      <c r="KGJ570" s="156"/>
      <c r="KGK570" s="156"/>
      <c r="KGL570" s="156"/>
      <c r="KGM570" s="156"/>
      <c r="KGN570" s="156"/>
      <c r="KGO570" s="156"/>
      <c r="KGP570" s="156"/>
      <c r="KGQ570" s="156"/>
      <c r="KGR570" s="156"/>
      <c r="KGS570" s="156"/>
      <c r="KGT570" s="156"/>
      <c r="KGU570" s="156"/>
      <c r="KGV570" s="156"/>
      <c r="KGW570" s="156"/>
      <c r="KGX570" s="156"/>
      <c r="KGY570" s="156"/>
      <c r="KGZ570" s="156"/>
      <c r="KHA570" s="156"/>
      <c r="KHB570" s="156"/>
      <c r="KHC570" s="156"/>
      <c r="KHD570" s="156"/>
      <c r="KHE570" s="156"/>
      <c r="KHF570" s="156"/>
      <c r="KHG570" s="156"/>
      <c r="KHH570" s="156"/>
      <c r="KHI570" s="156"/>
      <c r="KHJ570" s="156"/>
      <c r="KHK570" s="156"/>
      <c r="KHL570" s="156"/>
      <c r="KHM570" s="156"/>
      <c r="KHN570" s="156"/>
      <c r="KHO570" s="156"/>
      <c r="KHP570" s="156"/>
      <c r="KHQ570" s="156"/>
      <c r="KHR570" s="156"/>
      <c r="KHS570" s="156"/>
      <c r="KHT570" s="156"/>
      <c r="KHU570" s="156"/>
      <c r="KHV570" s="156"/>
      <c r="KHW570" s="156"/>
      <c r="KHX570" s="156"/>
      <c r="KHY570" s="156"/>
      <c r="KHZ570" s="156"/>
      <c r="KIA570" s="156"/>
      <c r="KIB570" s="156"/>
      <c r="KIC570" s="156"/>
      <c r="KID570" s="156"/>
      <c r="KIE570" s="156"/>
      <c r="KIF570" s="156"/>
      <c r="KIG570" s="156"/>
      <c r="KIH570" s="156"/>
      <c r="KII570" s="156"/>
      <c r="KIJ570" s="156"/>
      <c r="KIK570" s="156"/>
      <c r="KIL570" s="156"/>
      <c r="KIM570" s="156"/>
      <c r="KIN570" s="156"/>
      <c r="KIO570" s="156"/>
      <c r="KIP570" s="156"/>
      <c r="KIQ570" s="156"/>
      <c r="KIR570" s="156"/>
      <c r="KIS570" s="156"/>
      <c r="KIT570" s="156"/>
      <c r="KIU570" s="156"/>
      <c r="KIV570" s="156"/>
      <c r="KIW570" s="156"/>
      <c r="KIX570" s="156"/>
      <c r="KIY570" s="156"/>
      <c r="KIZ570" s="156"/>
      <c r="KJA570" s="156"/>
      <c r="KJB570" s="156"/>
      <c r="KJC570" s="156"/>
      <c r="KJD570" s="156"/>
      <c r="KJE570" s="156"/>
      <c r="KJF570" s="156"/>
      <c r="KJG570" s="156"/>
      <c r="KJH570" s="156"/>
      <c r="KJI570" s="156"/>
      <c r="KJJ570" s="156"/>
      <c r="KJK570" s="156"/>
      <c r="KJL570" s="156"/>
      <c r="KJM570" s="156"/>
      <c r="KJN570" s="156"/>
      <c r="KJO570" s="156"/>
      <c r="KJP570" s="156"/>
      <c r="KJQ570" s="156"/>
      <c r="KJR570" s="156"/>
      <c r="KJS570" s="156"/>
      <c r="KJT570" s="156"/>
      <c r="KJU570" s="156"/>
      <c r="KJV570" s="156"/>
      <c r="KJW570" s="156"/>
      <c r="KJX570" s="156"/>
      <c r="KJY570" s="156"/>
      <c r="KJZ570" s="156"/>
      <c r="KKA570" s="156"/>
      <c r="KKB570" s="156"/>
      <c r="KKC570" s="156"/>
      <c r="KKD570" s="156"/>
      <c r="KKE570" s="156"/>
      <c r="KKF570" s="156"/>
      <c r="KKG570" s="156"/>
      <c r="KKH570" s="156"/>
      <c r="KKI570" s="156"/>
      <c r="KKJ570" s="156"/>
      <c r="KKK570" s="156"/>
      <c r="KKL570" s="156"/>
      <c r="KKM570" s="156"/>
      <c r="KKN570" s="156"/>
      <c r="KKO570" s="156"/>
      <c r="KKP570" s="156"/>
      <c r="KKQ570" s="156"/>
      <c r="KKR570" s="156"/>
      <c r="KKS570" s="156"/>
      <c r="KKT570" s="156"/>
      <c r="KKU570" s="156"/>
      <c r="KKV570" s="156"/>
      <c r="KKW570" s="156"/>
      <c r="KKX570" s="156"/>
      <c r="KKY570" s="156"/>
      <c r="KKZ570" s="156"/>
      <c r="KLA570" s="156"/>
      <c r="KLB570" s="156"/>
      <c r="KLC570" s="156"/>
      <c r="KLD570" s="156"/>
      <c r="KLE570" s="156"/>
      <c r="KLF570" s="156"/>
      <c r="KLG570" s="156"/>
      <c r="KLH570" s="156"/>
      <c r="KLI570" s="156"/>
      <c r="KLJ570" s="156"/>
      <c r="KLK570" s="156"/>
      <c r="KLL570" s="156"/>
      <c r="KLM570" s="156"/>
      <c r="KLN570" s="156"/>
      <c r="KLO570" s="156"/>
      <c r="KLP570" s="156"/>
      <c r="KLQ570" s="156"/>
      <c r="KLR570" s="156"/>
      <c r="KLS570" s="156"/>
      <c r="KLT570" s="156"/>
      <c r="KLU570" s="156"/>
      <c r="KLV570" s="156"/>
      <c r="KLW570" s="156"/>
      <c r="KLX570" s="156"/>
      <c r="KLY570" s="156"/>
      <c r="KLZ570" s="156"/>
      <c r="KMA570" s="156"/>
      <c r="KMB570" s="156"/>
      <c r="KMC570" s="156"/>
      <c r="KMD570" s="156"/>
      <c r="KME570" s="156"/>
      <c r="KMF570" s="156"/>
      <c r="KMG570" s="156"/>
      <c r="KMH570" s="156"/>
      <c r="KMI570" s="156"/>
      <c r="KMJ570" s="156"/>
      <c r="KMK570" s="156"/>
      <c r="KML570" s="156"/>
      <c r="KMM570" s="156"/>
      <c r="KMN570" s="156"/>
      <c r="KMO570" s="156"/>
      <c r="KMP570" s="156"/>
      <c r="KMQ570" s="156"/>
      <c r="KMR570" s="156"/>
      <c r="KMS570" s="156"/>
      <c r="KMT570" s="156"/>
      <c r="KMU570" s="156"/>
      <c r="KMV570" s="156"/>
      <c r="KMW570" s="156"/>
      <c r="KMX570" s="156"/>
      <c r="KMY570" s="156"/>
      <c r="KMZ570" s="156"/>
      <c r="KNA570" s="156"/>
      <c r="KNB570" s="156"/>
      <c r="KNC570" s="156"/>
      <c r="KND570" s="156"/>
      <c r="KNE570" s="156"/>
      <c r="KNF570" s="156"/>
      <c r="KNG570" s="156"/>
      <c r="KNH570" s="156"/>
      <c r="KNI570" s="156"/>
      <c r="KNJ570" s="156"/>
      <c r="KNK570" s="156"/>
      <c r="KNL570" s="156"/>
      <c r="KNM570" s="156"/>
      <c r="KNN570" s="156"/>
      <c r="KNO570" s="156"/>
      <c r="KNP570" s="156"/>
      <c r="KNQ570" s="156"/>
      <c r="KNR570" s="156"/>
      <c r="KNS570" s="156"/>
      <c r="KNT570" s="156"/>
      <c r="KNU570" s="156"/>
      <c r="KNV570" s="156"/>
      <c r="KNW570" s="156"/>
      <c r="KNX570" s="156"/>
      <c r="KNY570" s="156"/>
      <c r="KNZ570" s="156"/>
      <c r="KOA570" s="156"/>
      <c r="KOB570" s="156"/>
      <c r="KOC570" s="156"/>
      <c r="KOD570" s="156"/>
      <c r="KOE570" s="156"/>
      <c r="KOF570" s="156"/>
      <c r="KOG570" s="156"/>
      <c r="KOH570" s="156"/>
      <c r="KOI570" s="156"/>
      <c r="KOJ570" s="156"/>
      <c r="KOK570" s="156"/>
      <c r="KOL570" s="156"/>
      <c r="KOM570" s="156"/>
      <c r="KON570" s="156"/>
      <c r="KOO570" s="156"/>
      <c r="KOP570" s="156"/>
      <c r="KOQ570" s="156"/>
      <c r="KOR570" s="156"/>
      <c r="KOS570" s="156"/>
      <c r="KOT570" s="156"/>
      <c r="KOU570" s="156"/>
      <c r="KOV570" s="156"/>
      <c r="KOW570" s="156"/>
      <c r="KOX570" s="156"/>
      <c r="KOY570" s="156"/>
      <c r="KOZ570" s="156"/>
      <c r="KPA570" s="156"/>
      <c r="KPB570" s="156"/>
      <c r="KPC570" s="156"/>
      <c r="KPD570" s="156"/>
      <c r="KPE570" s="156"/>
      <c r="KPF570" s="156"/>
      <c r="KPG570" s="156"/>
      <c r="KPH570" s="156"/>
      <c r="KPI570" s="156"/>
      <c r="KPJ570" s="156"/>
      <c r="KPK570" s="156"/>
      <c r="KPL570" s="156"/>
      <c r="KPM570" s="156"/>
      <c r="KPN570" s="156"/>
      <c r="KPO570" s="156"/>
      <c r="KPP570" s="156"/>
      <c r="KPQ570" s="156"/>
      <c r="KPR570" s="156"/>
      <c r="KPS570" s="156"/>
      <c r="KPT570" s="156"/>
      <c r="KPU570" s="156"/>
      <c r="KPV570" s="156"/>
      <c r="KPW570" s="156"/>
      <c r="KPX570" s="156"/>
      <c r="KPY570" s="156"/>
      <c r="KPZ570" s="156"/>
      <c r="KQA570" s="156"/>
      <c r="KQB570" s="156"/>
      <c r="KQC570" s="156"/>
      <c r="KQD570" s="156"/>
      <c r="KQE570" s="156"/>
      <c r="KQF570" s="156"/>
      <c r="KQG570" s="156"/>
      <c r="KQH570" s="156"/>
      <c r="KQI570" s="156"/>
      <c r="KQJ570" s="156"/>
      <c r="KQK570" s="156"/>
      <c r="KQL570" s="156"/>
      <c r="KQM570" s="156"/>
      <c r="KQN570" s="156"/>
      <c r="KQO570" s="156"/>
      <c r="KQP570" s="156"/>
      <c r="KQQ570" s="156"/>
      <c r="KQR570" s="156"/>
      <c r="KQS570" s="156"/>
      <c r="KQT570" s="156"/>
      <c r="KQU570" s="156"/>
      <c r="KQV570" s="156"/>
      <c r="KQW570" s="156"/>
      <c r="KQX570" s="156"/>
      <c r="KQY570" s="156"/>
      <c r="KQZ570" s="156"/>
      <c r="KRA570" s="156"/>
      <c r="KRB570" s="156"/>
      <c r="KRC570" s="156"/>
      <c r="KRD570" s="156"/>
      <c r="KRE570" s="156"/>
      <c r="KRF570" s="156"/>
      <c r="KRG570" s="156"/>
      <c r="KRH570" s="156"/>
      <c r="KRI570" s="156"/>
      <c r="KRJ570" s="156"/>
      <c r="KRK570" s="156"/>
      <c r="KRL570" s="156"/>
      <c r="KRM570" s="156"/>
      <c r="KRN570" s="156"/>
      <c r="KRO570" s="156"/>
      <c r="KRP570" s="156"/>
      <c r="KRQ570" s="156"/>
      <c r="KRR570" s="156"/>
      <c r="KRS570" s="156"/>
      <c r="KRT570" s="156"/>
      <c r="KRU570" s="156"/>
      <c r="KRV570" s="156"/>
      <c r="KRW570" s="156"/>
      <c r="KRX570" s="156"/>
      <c r="KRY570" s="156"/>
      <c r="KRZ570" s="156"/>
      <c r="KSA570" s="156"/>
      <c r="KSB570" s="156"/>
      <c r="KSC570" s="156"/>
      <c r="KSD570" s="156"/>
      <c r="KSE570" s="156"/>
      <c r="KSF570" s="156"/>
      <c r="KSG570" s="156"/>
      <c r="KSH570" s="156"/>
      <c r="KSI570" s="156"/>
      <c r="KSJ570" s="156"/>
      <c r="KSK570" s="156"/>
      <c r="KSL570" s="156"/>
      <c r="KSM570" s="156"/>
      <c r="KSN570" s="156"/>
      <c r="KSO570" s="156"/>
      <c r="KSP570" s="156"/>
      <c r="KSQ570" s="156"/>
      <c r="KSR570" s="156"/>
      <c r="KSS570" s="156"/>
      <c r="KST570" s="156"/>
      <c r="KSU570" s="156"/>
      <c r="KSV570" s="156"/>
      <c r="KSW570" s="156"/>
      <c r="KSX570" s="156"/>
      <c r="KSY570" s="156"/>
      <c r="KSZ570" s="156"/>
      <c r="KTA570" s="156"/>
      <c r="KTB570" s="156"/>
      <c r="KTC570" s="156"/>
      <c r="KTD570" s="156"/>
      <c r="KTE570" s="156"/>
      <c r="KTF570" s="156"/>
      <c r="KTG570" s="156"/>
      <c r="KTH570" s="156"/>
      <c r="KTI570" s="156"/>
      <c r="KTJ570" s="156"/>
      <c r="KTK570" s="156"/>
      <c r="KTL570" s="156"/>
      <c r="KTM570" s="156"/>
      <c r="KTN570" s="156"/>
      <c r="KTO570" s="156"/>
      <c r="KTP570" s="156"/>
      <c r="KTQ570" s="156"/>
      <c r="KTR570" s="156"/>
      <c r="KTS570" s="156"/>
      <c r="KTT570" s="156"/>
      <c r="KTU570" s="156"/>
      <c r="KTV570" s="156"/>
      <c r="KTW570" s="156"/>
      <c r="KTX570" s="156"/>
      <c r="KTY570" s="156"/>
      <c r="KTZ570" s="156"/>
      <c r="KUA570" s="156"/>
      <c r="KUB570" s="156"/>
      <c r="KUC570" s="156"/>
      <c r="KUD570" s="156"/>
      <c r="KUE570" s="156"/>
      <c r="KUF570" s="156"/>
      <c r="KUG570" s="156"/>
      <c r="KUH570" s="156"/>
      <c r="KUI570" s="156"/>
      <c r="KUJ570" s="156"/>
      <c r="KUK570" s="156"/>
      <c r="KUL570" s="156"/>
      <c r="KUM570" s="156"/>
      <c r="KUN570" s="156"/>
      <c r="KUO570" s="156"/>
      <c r="KUP570" s="156"/>
      <c r="KUQ570" s="156"/>
      <c r="KUR570" s="156"/>
      <c r="KUS570" s="156"/>
      <c r="KUT570" s="156"/>
      <c r="KUU570" s="156"/>
      <c r="KUV570" s="156"/>
      <c r="KUW570" s="156"/>
      <c r="KUX570" s="156"/>
      <c r="KUY570" s="156"/>
      <c r="KUZ570" s="156"/>
      <c r="KVA570" s="156"/>
      <c r="KVB570" s="156"/>
      <c r="KVC570" s="156"/>
      <c r="KVD570" s="156"/>
      <c r="KVE570" s="156"/>
      <c r="KVF570" s="156"/>
      <c r="KVG570" s="156"/>
      <c r="KVH570" s="156"/>
      <c r="KVI570" s="156"/>
      <c r="KVJ570" s="156"/>
      <c r="KVK570" s="156"/>
      <c r="KVL570" s="156"/>
      <c r="KVM570" s="156"/>
      <c r="KVN570" s="156"/>
      <c r="KVO570" s="156"/>
      <c r="KVP570" s="156"/>
      <c r="KVQ570" s="156"/>
      <c r="KVR570" s="156"/>
      <c r="KVS570" s="156"/>
      <c r="KVT570" s="156"/>
      <c r="KVU570" s="156"/>
      <c r="KVV570" s="156"/>
      <c r="KVW570" s="156"/>
      <c r="KVX570" s="156"/>
      <c r="KVY570" s="156"/>
      <c r="KVZ570" s="156"/>
      <c r="KWA570" s="156"/>
      <c r="KWB570" s="156"/>
      <c r="KWC570" s="156"/>
      <c r="KWD570" s="156"/>
      <c r="KWE570" s="156"/>
      <c r="KWF570" s="156"/>
      <c r="KWG570" s="156"/>
      <c r="KWH570" s="156"/>
      <c r="KWI570" s="156"/>
      <c r="KWJ570" s="156"/>
      <c r="KWK570" s="156"/>
      <c r="KWL570" s="156"/>
      <c r="KWM570" s="156"/>
      <c r="KWN570" s="156"/>
      <c r="KWO570" s="156"/>
      <c r="KWP570" s="156"/>
      <c r="KWQ570" s="156"/>
      <c r="KWR570" s="156"/>
      <c r="KWS570" s="156"/>
      <c r="KWT570" s="156"/>
      <c r="KWU570" s="156"/>
      <c r="KWV570" s="156"/>
      <c r="KWW570" s="156"/>
      <c r="KWX570" s="156"/>
      <c r="KWY570" s="156"/>
      <c r="KWZ570" s="156"/>
      <c r="KXA570" s="156"/>
      <c r="KXB570" s="156"/>
      <c r="KXC570" s="156"/>
      <c r="KXD570" s="156"/>
      <c r="KXE570" s="156"/>
      <c r="KXF570" s="156"/>
      <c r="KXG570" s="156"/>
      <c r="KXH570" s="156"/>
      <c r="KXI570" s="156"/>
      <c r="KXJ570" s="156"/>
      <c r="KXK570" s="156"/>
      <c r="KXL570" s="156"/>
      <c r="KXM570" s="156"/>
      <c r="KXN570" s="156"/>
      <c r="KXO570" s="156"/>
      <c r="KXP570" s="156"/>
      <c r="KXQ570" s="156"/>
      <c r="KXR570" s="156"/>
      <c r="KXS570" s="156"/>
      <c r="KXT570" s="156"/>
      <c r="KXU570" s="156"/>
      <c r="KXV570" s="156"/>
      <c r="KXW570" s="156"/>
      <c r="KXX570" s="156"/>
      <c r="KXY570" s="156"/>
      <c r="KXZ570" s="156"/>
      <c r="KYA570" s="156"/>
      <c r="KYB570" s="156"/>
      <c r="KYC570" s="156"/>
      <c r="KYD570" s="156"/>
      <c r="KYE570" s="156"/>
      <c r="KYF570" s="156"/>
      <c r="KYG570" s="156"/>
      <c r="KYH570" s="156"/>
      <c r="KYI570" s="156"/>
      <c r="KYJ570" s="156"/>
      <c r="KYK570" s="156"/>
      <c r="KYL570" s="156"/>
      <c r="KYM570" s="156"/>
      <c r="KYN570" s="156"/>
      <c r="KYO570" s="156"/>
      <c r="KYP570" s="156"/>
      <c r="KYQ570" s="156"/>
      <c r="KYR570" s="156"/>
      <c r="KYS570" s="156"/>
      <c r="KYT570" s="156"/>
      <c r="KYU570" s="156"/>
      <c r="KYV570" s="156"/>
      <c r="KYW570" s="156"/>
      <c r="KYX570" s="156"/>
      <c r="KYY570" s="156"/>
      <c r="KYZ570" s="156"/>
      <c r="KZA570" s="156"/>
      <c r="KZB570" s="156"/>
      <c r="KZC570" s="156"/>
      <c r="KZD570" s="156"/>
      <c r="KZE570" s="156"/>
      <c r="KZF570" s="156"/>
      <c r="KZG570" s="156"/>
      <c r="KZH570" s="156"/>
      <c r="KZI570" s="156"/>
      <c r="KZJ570" s="156"/>
      <c r="KZK570" s="156"/>
      <c r="KZL570" s="156"/>
      <c r="KZM570" s="156"/>
      <c r="KZN570" s="156"/>
      <c r="KZO570" s="156"/>
      <c r="KZP570" s="156"/>
      <c r="KZQ570" s="156"/>
      <c r="KZR570" s="156"/>
      <c r="KZS570" s="156"/>
      <c r="KZT570" s="156"/>
      <c r="KZU570" s="156"/>
      <c r="KZV570" s="156"/>
      <c r="KZW570" s="156"/>
      <c r="KZX570" s="156"/>
      <c r="KZY570" s="156"/>
      <c r="KZZ570" s="156"/>
      <c r="LAA570" s="156"/>
      <c r="LAB570" s="156"/>
      <c r="LAC570" s="156"/>
      <c r="LAD570" s="156"/>
      <c r="LAE570" s="156"/>
      <c r="LAF570" s="156"/>
      <c r="LAG570" s="156"/>
      <c r="LAH570" s="156"/>
      <c r="LAI570" s="156"/>
      <c r="LAJ570" s="156"/>
      <c r="LAK570" s="156"/>
      <c r="LAL570" s="156"/>
      <c r="LAM570" s="156"/>
      <c r="LAN570" s="156"/>
      <c r="LAO570" s="156"/>
      <c r="LAP570" s="156"/>
      <c r="LAQ570" s="156"/>
      <c r="LAR570" s="156"/>
      <c r="LAS570" s="156"/>
      <c r="LAT570" s="156"/>
      <c r="LAU570" s="156"/>
      <c r="LAV570" s="156"/>
      <c r="LAW570" s="156"/>
      <c r="LAX570" s="156"/>
      <c r="LAY570" s="156"/>
      <c r="LAZ570" s="156"/>
      <c r="LBA570" s="156"/>
      <c r="LBB570" s="156"/>
      <c r="LBC570" s="156"/>
      <c r="LBD570" s="156"/>
      <c r="LBE570" s="156"/>
      <c r="LBF570" s="156"/>
      <c r="LBG570" s="156"/>
      <c r="LBH570" s="156"/>
      <c r="LBI570" s="156"/>
      <c r="LBJ570" s="156"/>
      <c r="LBK570" s="156"/>
      <c r="LBL570" s="156"/>
      <c r="LBM570" s="156"/>
      <c r="LBN570" s="156"/>
      <c r="LBO570" s="156"/>
      <c r="LBP570" s="156"/>
      <c r="LBQ570" s="156"/>
      <c r="LBR570" s="156"/>
      <c r="LBS570" s="156"/>
      <c r="LBT570" s="156"/>
      <c r="LBU570" s="156"/>
      <c r="LBV570" s="156"/>
      <c r="LBW570" s="156"/>
      <c r="LBX570" s="156"/>
      <c r="LBY570" s="156"/>
      <c r="LBZ570" s="156"/>
      <c r="LCA570" s="156"/>
      <c r="LCB570" s="156"/>
      <c r="LCC570" s="156"/>
      <c r="LCD570" s="156"/>
      <c r="LCE570" s="156"/>
      <c r="LCF570" s="156"/>
      <c r="LCG570" s="156"/>
      <c r="LCH570" s="156"/>
      <c r="LCI570" s="156"/>
      <c r="LCJ570" s="156"/>
      <c r="LCK570" s="156"/>
      <c r="LCL570" s="156"/>
      <c r="LCM570" s="156"/>
      <c r="LCN570" s="156"/>
      <c r="LCO570" s="156"/>
      <c r="LCP570" s="156"/>
      <c r="LCQ570" s="156"/>
      <c r="LCR570" s="156"/>
      <c r="LCS570" s="156"/>
      <c r="LCT570" s="156"/>
      <c r="LCU570" s="156"/>
      <c r="LCV570" s="156"/>
      <c r="LCW570" s="156"/>
      <c r="LCX570" s="156"/>
      <c r="LCY570" s="156"/>
      <c r="LCZ570" s="156"/>
      <c r="LDA570" s="156"/>
      <c r="LDB570" s="156"/>
      <c r="LDC570" s="156"/>
      <c r="LDD570" s="156"/>
      <c r="LDE570" s="156"/>
      <c r="LDF570" s="156"/>
      <c r="LDG570" s="156"/>
      <c r="LDH570" s="156"/>
      <c r="LDI570" s="156"/>
      <c r="LDJ570" s="156"/>
      <c r="LDK570" s="156"/>
      <c r="LDL570" s="156"/>
      <c r="LDM570" s="156"/>
      <c r="LDN570" s="156"/>
      <c r="LDO570" s="156"/>
      <c r="LDP570" s="156"/>
      <c r="LDQ570" s="156"/>
      <c r="LDR570" s="156"/>
      <c r="LDS570" s="156"/>
      <c r="LDT570" s="156"/>
      <c r="LDU570" s="156"/>
      <c r="LDV570" s="156"/>
      <c r="LDW570" s="156"/>
      <c r="LDX570" s="156"/>
      <c r="LDY570" s="156"/>
      <c r="LDZ570" s="156"/>
      <c r="LEA570" s="156"/>
      <c r="LEB570" s="156"/>
      <c r="LEC570" s="156"/>
      <c r="LED570" s="156"/>
      <c r="LEE570" s="156"/>
      <c r="LEF570" s="156"/>
      <c r="LEG570" s="156"/>
      <c r="LEH570" s="156"/>
      <c r="LEI570" s="156"/>
      <c r="LEJ570" s="156"/>
      <c r="LEK570" s="156"/>
      <c r="LEL570" s="156"/>
      <c r="LEM570" s="156"/>
      <c r="LEN570" s="156"/>
      <c r="LEO570" s="156"/>
      <c r="LEP570" s="156"/>
      <c r="LEQ570" s="156"/>
      <c r="LER570" s="156"/>
      <c r="LES570" s="156"/>
      <c r="LET570" s="156"/>
      <c r="LEU570" s="156"/>
      <c r="LEV570" s="156"/>
      <c r="LEW570" s="156"/>
      <c r="LEX570" s="156"/>
      <c r="LEY570" s="156"/>
      <c r="LEZ570" s="156"/>
      <c r="LFA570" s="156"/>
      <c r="LFB570" s="156"/>
      <c r="LFC570" s="156"/>
      <c r="LFD570" s="156"/>
      <c r="LFE570" s="156"/>
      <c r="LFF570" s="156"/>
      <c r="LFG570" s="156"/>
      <c r="LFH570" s="156"/>
      <c r="LFI570" s="156"/>
      <c r="LFJ570" s="156"/>
      <c r="LFK570" s="156"/>
      <c r="LFL570" s="156"/>
      <c r="LFM570" s="156"/>
      <c r="LFN570" s="156"/>
      <c r="LFO570" s="156"/>
      <c r="LFP570" s="156"/>
      <c r="LFQ570" s="156"/>
      <c r="LFR570" s="156"/>
      <c r="LFS570" s="156"/>
      <c r="LFT570" s="156"/>
      <c r="LFU570" s="156"/>
      <c r="LFV570" s="156"/>
      <c r="LFW570" s="156"/>
      <c r="LFX570" s="156"/>
      <c r="LFY570" s="156"/>
      <c r="LFZ570" s="156"/>
      <c r="LGA570" s="156"/>
      <c r="LGB570" s="156"/>
      <c r="LGC570" s="156"/>
      <c r="LGD570" s="156"/>
      <c r="LGE570" s="156"/>
      <c r="LGF570" s="156"/>
      <c r="LGG570" s="156"/>
      <c r="LGH570" s="156"/>
      <c r="LGI570" s="156"/>
      <c r="LGJ570" s="156"/>
      <c r="LGK570" s="156"/>
      <c r="LGL570" s="156"/>
      <c r="LGM570" s="156"/>
      <c r="LGN570" s="156"/>
      <c r="LGO570" s="156"/>
      <c r="LGP570" s="156"/>
      <c r="LGQ570" s="156"/>
      <c r="LGR570" s="156"/>
      <c r="LGS570" s="156"/>
      <c r="LGT570" s="156"/>
      <c r="LGU570" s="156"/>
      <c r="LGV570" s="156"/>
      <c r="LGW570" s="156"/>
      <c r="LGX570" s="156"/>
      <c r="LGY570" s="156"/>
      <c r="LGZ570" s="156"/>
      <c r="LHA570" s="156"/>
      <c r="LHB570" s="156"/>
      <c r="LHC570" s="156"/>
      <c r="LHD570" s="156"/>
      <c r="LHE570" s="156"/>
      <c r="LHF570" s="156"/>
      <c r="LHG570" s="156"/>
      <c r="LHH570" s="156"/>
      <c r="LHI570" s="156"/>
      <c r="LHJ570" s="156"/>
      <c r="LHK570" s="156"/>
      <c r="LHL570" s="156"/>
      <c r="LHM570" s="156"/>
      <c r="LHN570" s="156"/>
      <c r="LHO570" s="156"/>
      <c r="LHP570" s="156"/>
      <c r="LHQ570" s="156"/>
      <c r="LHR570" s="156"/>
      <c r="LHS570" s="156"/>
      <c r="LHT570" s="156"/>
      <c r="LHU570" s="156"/>
      <c r="LHV570" s="156"/>
      <c r="LHW570" s="156"/>
      <c r="LHX570" s="156"/>
      <c r="LHY570" s="156"/>
      <c r="LHZ570" s="156"/>
      <c r="LIA570" s="156"/>
      <c r="LIB570" s="156"/>
      <c r="LIC570" s="156"/>
      <c r="LID570" s="156"/>
      <c r="LIE570" s="156"/>
      <c r="LIF570" s="156"/>
      <c r="LIG570" s="156"/>
      <c r="LIH570" s="156"/>
      <c r="LII570" s="156"/>
      <c r="LIJ570" s="156"/>
      <c r="LIK570" s="156"/>
      <c r="LIL570" s="156"/>
      <c r="LIM570" s="156"/>
      <c r="LIN570" s="156"/>
      <c r="LIO570" s="156"/>
      <c r="LIP570" s="156"/>
      <c r="LIQ570" s="156"/>
      <c r="LIR570" s="156"/>
      <c r="LIS570" s="156"/>
      <c r="LIT570" s="156"/>
      <c r="LIU570" s="156"/>
      <c r="LIV570" s="156"/>
      <c r="LIW570" s="156"/>
      <c r="LIX570" s="156"/>
      <c r="LIY570" s="156"/>
      <c r="LIZ570" s="156"/>
      <c r="LJA570" s="156"/>
      <c r="LJB570" s="156"/>
      <c r="LJC570" s="156"/>
      <c r="LJD570" s="156"/>
      <c r="LJE570" s="156"/>
      <c r="LJF570" s="156"/>
      <c r="LJG570" s="156"/>
      <c r="LJH570" s="156"/>
      <c r="LJI570" s="156"/>
      <c r="LJJ570" s="156"/>
      <c r="LJK570" s="156"/>
      <c r="LJL570" s="156"/>
      <c r="LJM570" s="156"/>
      <c r="LJN570" s="156"/>
      <c r="LJO570" s="156"/>
      <c r="LJP570" s="156"/>
      <c r="LJQ570" s="156"/>
      <c r="LJR570" s="156"/>
      <c r="LJS570" s="156"/>
      <c r="LJT570" s="156"/>
      <c r="LJU570" s="156"/>
      <c r="LJV570" s="156"/>
      <c r="LJW570" s="156"/>
      <c r="LJX570" s="156"/>
      <c r="LJY570" s="156"/>
      <c r="LJZ570" s="156"/>
      <c r="LKA570" s="156"/>
      <c r="LKB570" s="156"/>
      <c r="LKC570" s="156"/>
      <c r="LKD570" s="156"/>
      <c r="LKE570" s="156"/>
      <c r="LKF570" s="156"/>
      <c r="LKG570" s="156"/>
      <c r="LKH570" s="156"/>
      <c r="LKI570" s="156"/>
      <c r="LKJ570" s="156"/>
      <c r="LKK570" s="156"/>
      <c r="LKL570" s="156"/>
      <c r="LKM570" s="156"/>
      <c r="LKN570" s="156"/>
      <c r="LKO570" s="156"/>
      <c r="LKP570" s="156"/>
      <c r="LKQ570" s="156"/>
      <c r="LKR570" s="156"/>
      <c r="LKS570" s="156"/>
      <c r="LKT570" s="156"/>
      <c r="LKU570" s="156"/>
      <c r="LKV570" s="156"/>
      <c r="LKW570" s="156"/>
      <c r="LKX570" s="156"/>
      <c r="LKY570" s="156"/>
      <c r="LKZ570" s="156"/>
      <c r="LLA570" s="156"/>
      <c r="LLB570" s="156"/>
      <c r="LLC570" s="156"/>
      <c r="LLD570" s="156"/>
      <c r="LLE570" s="156"/>
      <c r="LLF570" s="156"/>
      <c r="LLG570" s="156"/>
      <c r="LLH570" s="156"/>
      <c r="LLI570" s="156"/>
      <c r="LLJ570" s="156"/>
      <c r="LLK570" s="156"/>
      <c r="LLL570" s="156"/>
      <c r="LLM570" s="156"/>
      <c r="LLN570" s="156"/>
      <c r="LLO570" s="156"/>
      <c r="LLP570" s="156"/>
      <c r="LLQ570" s="156"/>
      <c r="LLR570" s="156"/>
      <c r="LLS570" s="156"/>
      <c r="LLT570" s="156"/>
      <c r="LLU570" s="156"/>
      <c r="LLV570" s="156"/>
      <c r="LLW570" s="156"/>
      <c r="LLX570" s="156"/>
      <c r="LLY570" s="156"/>
      <c r="LLZ570" s="156"/>
      <c r="LMA570" s="156"/>
      <c r="LMB570" s="156"/>
      <c r="LMC570" s="156"/>
      <c r="LMD570" s="156"/>
      <c r="LME570" s="156"/>
      <c r="LMF570" s="156"/>
      <c r="LMG570" s="156"/>
      <c r="LMH570" s="156"/>
      <c r="LMI570" s="156"/>
      <c r="LMJ570" s="156"/>
      <c r="LMK570" s="156"/>
      <c r="LML570" s="156"/>
      <c r="LMM570" s="156"/>
      <c r="LMN570" s="156"/>
      <c r="LMO570" s="156"/>
      <c r="LMP570" s="156"/>
      <c r="LMQ570" s="156"/>
      <c r="LMR570" s="156"/>
      <c r="LMS570" s="156"/>
      <c r="LMT570" s="156"/>
      <c r="LMU570" s="156"/>
      <c r="LMV570" s="156"/>
      <c r="LMW570" s="156"/>
      <c r="LMX570" s="156"/>
      <c r="LMY570" s="156"/>
      <c r="LMZ570" s="156"/>
      <c r="LNA570" s="156"/>
      <c r="LNB570" s="156"/>
      <c r="LNC570" s="156"/>
      <c r="LND570" s="156"/>
      <c r="LNE570" s="156"/>
      <c r="LNF570" s="156"/>
      <c r="LNG570" s="156"/>
      <c r="LNH570" s="156"/>
      <c r="LNI570" s="156"/>
      <c r="LNJ570" s="156"/>
      <c r="LNK570" s="156"/>
      <c r="LNL570" s="156"/>
      <c r="LNM570" s="156"/>
      <c r="LNN570" s="156"/>
      <c r="LNO570" s="156"/>
      <c r="LNP570" s="156"/>
      <c r="LNQ570" s="156"/>
      <c r="LNR570" s="156"/>
      <c r="LNS570" s="156"/>
      <c r="LNT570" s="156"/>
      <c r="LNU570" s="156"/>
      <c r="LNV570" s="156"/>
      <c r="LNW570" s="156"/>
      <c r="LNX570" s="156"/>
      <c r="LNY570" s="156"/>
      <c r="LNZ570" s="156"/>
      <c r="LOA570" s="156"/>
      <c r="LOB570" s="156"/>
      <c r="LOC570" s="156"/>
      <c r="LOD570" s="156"/>
      <c r="LOE570" s="156"/>
      <c r="LOF570" s="156"/>
      <c r="LOG570" s="156"/>
      <c r="LOH570" s="156"/>
      <c r="LOI570" s="156"/>
      <c r="LOJ570" s="156"/>
      <c r="LOK570" s="156"/>
      <c r="LOL570" s="156"/>
      <c r="LOM570" s="156"/>
      <c r="LON570" s="156"/>
      <c r="LOO570" s="156"/>
      <c r="LOP570" s="156"/>
      <c r="LOQ570" s="156"/>
      <c r="LOR570" s="156"/>
      <c r="LOS570" s="156"/>
      <c r="LOT570" s="156"/>
      <c r="LOU570" s="156"/>
      <c r="LOV570" s="156"/>
      <c r="LOW570" s="156"/>
      <c r="LOX570" s="156"/>
      <c r="LOY570" s="156"/>
      <c r="LOZ570" s="156"/>
      <c r="LPA570" s="156"/>
      <c r="LPB570" s="156"/>
      <c r="LPC570" s="156"/>
      <c r="LPD570" s="156"/>
      <c r="LPE570" s="156"/>
      <c r="LPF570" s="156"/>
      <c r="LPG570" s="156"/>
      <c r="LPH570" s="156"/>
      <c r="LPI570" s="156"/>
      <c r="LPJ570" s="156"/>
      <c r="LPK570" s="156"/>
      <c r="LPL570" s="156"/>
      <c r="LPM570" s="156"/>
      <c r="LPN570" s="156"/>
      <c r="LPO570" s="156"/>
      <c r="LPP570" s="156"/>
      <c r="LPQ570" s="156"/>
      <c r="LPR570" s="156"/>
      <c r="LPS570" s="156"/>
      <c r="LPT570" s="156"/>
      <c r="LPU570" s="156"/>
      <c r="LPV570" s="156"/>
      <c r="LPW570" s="156"/>
      <c r="LPX570" s="156"/>
      <c r="LPY570" s="156"/>
      <c r="LPZ570" s="156"/>
      <c r="LQA570" s="156"/>
      <c r="LQB570" s="156"/>
      <c r="LQC570" s="156"/>
      <c r="LQD570" s="156"/>
      <c r="LQE570" s="156"/>
      <c r="LQF570" s="156"/>
      <c r="LQG570" s="156"/>
      <c r="LQH570" s="156"/>
      <c r="LQI570" s="156"/>
      <c r="LQJ570" s="156"/>
      <c r="LQK570" s="156"/>
      <c r="LQL570" s="156"/>
      <c r="LQM570" s="156"/>
      <c r="LQN570" s="156"/>
      <c r="LQO570" s="156"/>
      <c r="LQP570" s="156"/>
      <c r="LQQ570" s="156"/>
      <c r="LQR570" s="156"/>
      <c r="LQS570" s="156"/>
      <c r="LQT570" s="156"/>
      <c r="LQU570" s="156"/>
      <c r="LQV570" s="156"/>
      <c r="LQW570" s="156"/>
      <c r="LQX570" s="156"/>
      <c r="LQY570" s="156"/>
      <c r="LQZ570" s="156"/>
      <c r="LRA570" s="156"/>
      <c r="LRB570" s="156"/>
      <c r="LRC570" s="156"/>
      <c r="LRD570" s="156"/>
      <c r="LRE570" s="156"/>
      <c r="LRF570" s="156"/>
      <c r="LRG570" s="156"/>
      <c r="LRH570" s="156"/>
      <c r="LRI570" s="156"/>
      <c r="LRJ570" s="156"/>
      <c r="LRK570" s="156"/>
      <c r="LRL570" s="156"/>
      <c r="LRM570" s="156"/>
      <c r="LRN570" s="156"/>
      <c r="LRO570" s="156"/>
      <c r="LRP570" s="156"/>
      <c r="LRQ570" s="156"/>
      <c r="LRR570" s="156"/>
      <c r="LRS570" s="156"/>
      <c r="LRT570" s="156"/>
      <c r="LRU570" s="156"/>
      <c r="LRV570" s="156"/>
      <c r="LRW570" s="156"/>
      <c r="LRX570" s="156"/>
      <c r="LRY570" s="156"/>
      <c r="LRZ570" s="156"/>
      <c r="LSA570" s="156"/>
      <c r="LSB570" s="156"/>
      <c r="LSC570" s="156"/>
      <c r="LSD570" s="156"/>
      <c r="LSE570" s="156"/>
      <c r="LSF570" s="156"/>
      <c r="LSG570" s="156"/>
      <c r="LSH570" s="156"/>
      <c r="LSI570" s="156"/>
      <c r="LSJ570" s="156"/>
      <c r="LSK570" s="156"/>
      <c r="LSL570" s="156"/>
      <c r="LSM570" s="156"/>
      <c r="LSN570" s="156"/>
      <c r="LSO570" s="156"/>
      <c r="LSP570" s="156"/>
      <c r="LSQ570" s="156"/>
      <c r="LSR570" s="156"/>
      <c r="LSS570" s="156"/>
      <c r="LST570" s="156"/>
      <c r="LSU570" s="156"/>
      <c r="LSV570" s="156"/>
      <c r="LSW570" s="156"/>
      <c r="LSX570" s="156"/>
      <c r="LSY570" s="156"/>
      <c r="LSZ570" s="156"/>
      <c r="LTA570" s="156"/>
      <c r="LTB570" s="156"/>
      <c r="LTC570" s="156"/>
      <c r="LTD570" s="156"/>
      <c r="LTE570" s="156"/>
      <c r="LTF570" s="156"/>
      <c r="LTG570" s="156"/>
      <c r="LTH570" s="156"/>
      <c r="LTI570" s="156"/>
      <c r="LTJ570" s="156"/>
      <c r="LTK570" s="156"/>
      <c r="LTL570" s="156"/>
      <c r="LTM570" s="156"/>
      <c r="LTN570" s="156"/>
      <c r="LTO570" s="156"/>
      <c r="LTP570" s="156"/>
      <c r="LTQ570" s="156"/>
      <c r="LTR570" s="156"/>
      <c r="LTS570" s="156"/>
      <c r="LTT570" s="156"/>
      <c r="LTU570" s="156"/>
      <c r="LTV570" s="156"/>
      <c r="LTW570" s="156"/>
      <c r="LTX570" s="156"/>
      <c r="LTY570" s="156"/>
      <c r="LTZ570" s="156"/>
      <c r="LUA570" s="156"/>
      <c r="LUB570" s="156"/>
      <c r="LUC570" s="156"/>
      <c r="LUD570" s="156"/>
      <c r="LUE570" s="156"/>
      <c r="LUF570" s="156"/>
      <c r="LUG570" s="156"/>
      <c r="LUH570" s="156"/>
      <c r="LUI570" s="156"/>
      <c r="LUJ570" s="156"/>
      <c r="LUK570" s="156"/>
      <c r="LUL570" s="156"/>
      <c r="LUM570" s="156"/>
      <c r="LUN570" s="156"/>
      <c r="LUO570" s="156"/>
      <c r="LUP570" s="156"/>
      <c r="LUQ570" s="156"/>
      <c r="LUR570" s="156"/>
      <c r="LUS570" s="156"/>
      <c r="LUT570" s="156"/>
      <c r="LUU570" s="156"/>
      <c r="LUV570" s="156"/>
      <c r="LUW570" s="156"/>
      <c r="LUX570" s="156"/>
      <c r="LUY570" s="156"/>
      <c r="LUZ570" s="156"/>
      <c r="LVA570" s="156"/>
      <c r="LVB570" s="156"/>
      <c r="LVC570" s="156"/>
      <c r="LVD570" s="156"/>
      <c r="LVE570" s="156"/>
      <c r="LVF570" s="156"/>
      <c r="LVG570" s="156"/>
      <c r="LVH570" s="156"/>
      <c r="LVI570" s="156"/>
      <c r="LVJ570" s="156"/>
      <c r="LVK570" s="156"/>
      <c r="LVL570" s="156"/>
      <c r="LVM570" s="156"/>
      <c r="LVN570" s="156"/>
      <c r="LVO570" s="156"/>
      <c r="LVP570" s="156"/>
      <c r="LVQ570" s="156"/>
      <c r="LVR570" s="156"/>
      <c r="LVS570" s="156"/>
      <c r="LVT570" s="156"/>
      <c r="LVU570" s="156"/>
      <c r="LVV570" s="156"/>
      <c r="LVW570" s="156"/>
      <c r="LVX570" s="156"/>
      <c r="LVY570" s="156"/>
      <c r="LVZ570" s="156"/>
      <c r="LWA570" s="156"/>
      <c r="LWB570" s="156"/>
      <c r="LWC570" s="156"/>
      <c r="LWD570" s="156"/>
      <c r="LWE570" s="156"/>
      <c r="LWF570" s="156"/>
      <c r="LWG570" s="156"/>
      <c r="LWH570" s="156"/>
      <c r="LWI570" s="156"/>
      <c r="LWJ570" s="156"/>
      <c r="LWK570" s="156"/>
      <c r="LWL570" s="156"/>
      <c r="LWM570" s="156"/>
      <c r="LWN570" s="156"/>
      <c r="LWO570" s="156"/>
      <c r="LWP570" s="156"/>
      <c r="LWQ570" s="156"/>
      <c r="LWR570" s="156"/>
      <c r="LWS570" s="156"/>
      <c r="LWT570" s="156"/>
      <c r="LWU570" s="156"/>
      <c r="LWV570" s="156"/>
      <c r="LWW570" s="156"/>
      <c r="LWX570" s="156"/>
      <c r="LWY570" s="156"/>
      <c r="LWZ570" s="156"/>
      <c r="LXA570" s="156"/>
      <c r="LXB570" s="156"/>
      <c r="LXC570" s="156"/>
      <c r="LXD570" s="156"/>
      <c r="LXE570" s="156"/>
      <c r="LXF570" s="156"/>
      <c r="LXG570" s="156"/>
      <c r="LXH570" s="156"/>
      <c r="LXI570" s="156"/>
      <c r="LXJ570" s="156"/>
      <c r="LXK570" s="156"/>
      <c r="LXL570" s="156"/>
      <c r="LXM570" s="156"/>
      <c r="LXN570" s="156"/>
      <c r="LXO570" s="156"/>
      <c r="LXP570" s="156"/>
      <c r="LXQ570" s="156"/>
      <c r="LXR570" s="156"/>
      <c r="LXS570" s="156"/>
      <c r="LXT570" s="156"/>
      <c r="LXU570" s="156"/>
      <c r="LXV570" s="156"/>
      <c r="LXW570" s="156"/>
      <c r="LXX570" s="156"/>
      <c r="LXY570" s="156"/>
      <c r="LXZ570" s="156"/>
      <c r="LYA570" s="156"/>
      <c r="LYB570" s="156"/>
      <c r="LYC570" s="156"/>
      <c r="LYD570" s="156"/>
      <c r="LYE570" s="156"/>
      <c r="LYF570" s="156"/>
      <c r="LYG570" s="156"/>
      <c r="LYH570" s="156"/>
      <c r="LYI570" s="156"/>
      <c r="LYJ570" s="156"/>
      <c r="LYK570" s="156"/>
      <c r="LYL570" s="156"/>
      <c r="LYM570" s="156"/>
      <c r="LYN570" s="156"/>
      <c r="LYO570" s="156"/>
      <c r="LYP570" s="156"/>
      <c r="LYQ570" s="156"/>
      <c r="LYR570" s="156"/>
      <c r="LYS570" s="156"/>
      <c r="LYT570" s="156"/>
      <c r="LYU570" s="156"/>
      <c r="LYV570" s="156"/>
      <c r="LYW570" s="156"/>
      <c r="LYX570" s="156"/>
      <c r="LYY570" s="156"/>
      <c r="LYZ570" s="156"/>
      <c r="LZA570" s="156"/>
      <c r="LZB570" s="156"/>
      <c r="LZC570" s="156"/>
      <c r="LZD570" s="156"/>
      <c r="LZE570" s="156"/>
      <c r="LZF570" s="156"/>
      <c r="LZG570" s="156"/>
      <c r="LZH570" s="156"/>
      <c r="LZI570" s="156"/>
      <c r="LZJ570" s="156"/>
      <c r="LZK570" s="156"/>
      <c r="LZL570" s="156"/>
      <c r="LZM570" s="156"/>
      <c r="LZN570" s="156"/>
      <c r="LZO570" s="156"/>
      <c r="LZP570" s="156"/>
      <c r="LZQ570" s="156"/>
      <c r="LZR570" s="156"/>
      <c r="LZS570" s="156"/>
      <c r="LZT570" s="156"/>
      <c r="LZU570" s="156"/>
      <c r="LZV570" s="156"/>
      <c r="LZW570" s="156"/>
      <c r="LZX570" s="156"/>
      <c r="LZY570" s="156"/>
      <c r="LZZ570" s="156"/>
      <c r="MAA570" s="156"/>
      <c r="MAB570" s="156"/>
      <c r="MAC570" s="156"/>
      <c r="MAD570" s="156"/>
      <c r="MAE570" s="156"/>
      <c r="MAF570" s="156"/>
      <c r="MAG570" s="156"/>
      <c r="MAH570" s="156"/>
      <c r="MAI570" s="156"/>
      <c r="MAJ570" s="156"/>
      <c r="MAK570" s="156"/>
      <c r="MAL570" s="156"/>
      <c r="MAM570" s="156"/>
      <c r="MAN570" s="156"/>
      <c r="MAO570" s="156"/>
      <c r="MAP570" s="156"/>
      <c r="MAQ570" s="156"/>
      <c r="MAR570" s="156"/>
      <c r="MAS570" s="156"/>
      <c r="MAT570" s="156"/>
      <c r="MAU570" s="156"/>
      <c r="MAV570" s="156"/>
      <c r="MAW570" s="156"/>
      <c r="MAX570" s="156"/>
      <c r="MAY570" s="156"/>
      <c r="MAZ570" s="156"/>
      <c r="MBA570" s="156"/>
      <c r="MBB570" s="156"/>
      <c r="MBC570" s="156"/>
      <c r="MBD570" s="156"/>
      <c r="MBE570" s="156"/>
      <c r="MBF570" s="156"/>
      <c r="MBG570" s="156"/>
      <c r="MBH570" s="156"/>
      <c r="MBI570" s="156"/>
      <c r="MBJ570" s="156"/>
      <c r="MBK570" s="156"/>
      <c r="MBL570" s="156"/>
      <c r="MBM570" s="156"/>
      <c r="MBN570" s="156"/>
      <c r="MBO570" s="156"/>
      <c r="MBP570" s="156"/>
      <c r="MBQ570" s="156"/>
      <c r="MBR570" s="156"/>
      <c r="MBS570" s="156"/>
      <c r="MBT570" s="156"/>
      <c r="MBU570" s="156"/>
      <c r="MBV570" s="156"/>
      <c r="MBW570" s="156"/>
      <c r="MBX570" s="156"/>
      <c r="MBY570" s="156"/>
      <c r="MBZ570" s="156"/>
      <c r="MCA570" s="156"/>
      <c r="MCB570" s="156"/>
      <c r="MCC570" s="156"/>
      <c r="MCD570" s="156"/>
      <c r="MCE570" s="156"/>
      <c r="MCF570" s="156"/>
      <c r="MCG570" s="156"/>
      <c r="MCH570" s="156"/>
      <c r="MCI570" s="156"/>
      <c r="MCJ570" s="156"/>
      <c r="MCK570" s="156"/>
      <c r="MCL570" s="156"/>
      <c r="MCM570" s="156"/>
      <c r="MCN570" s="156"/>
      <c r="MCO570" s="156"/>
      <c r="MCP570" s="156"/>
      <c r="MCQ570" s="156"/>
      <c r="MCR570" s="156"/>
      <c r="MCS570" s="156"/>
      <c r="MCT570" s="156"/>
      <c r="MCU570" s="156"/>
      <c r="MCV570" s="156"/>
      <c r="MCW570" s="156"/>
      <c r="MCX570" s="156"/>
      <c r="MCY570" s="156"/>
      <c r="MCZ570" s="156"/>
      <c r="MDA570" s="156"/>
      <c r="MDB570" s="156"/>
      <c r="MDC570" s="156"/>
      <c r="MDD570" s="156"/>
      <c r="MDE570" s="156"/>
      <c r="MDF570" s="156"/>
      <c r="MDG570" s="156"/>
      <c r="MDH570" s="156"/>
      <c r="MDI570" s="156"/>
      <c r="MDJ570" s="156"/>
      <c r="MDK570" s="156"/>
      <c r="MDL570" s="156"/>
      <c r="MDM570" s="156"/>
      <c r="MDN570" s="156"/>
      <c r="MDO570" s="156"/>
      <c r="MDP570" s="156"/>
      <c r="MDQ570" s="156"/>
      <c r="MDR570" s="156"/>
      <c r="MDS570" s="156"/>
      <c r="MDT570" s="156"/>
      <c r="MDU570" s="156"/>
      <c r="MDV570" s="156"/>
      <c r="MDW570" s="156"/>
      <c r="MDX570" s="156"/>
      <c r="MDY570" s="156"/>
      <c r="MDZ570" s="156"/>
      <c r="MEA570" s="156"/>
      <c r="MEB570" s="156"/>
      <c r="MEC570" s="156"/>
      <c r="MED570" s="156"/>
      <c r="MEE570" s="156"/>
      <c r="MEF570" s="156"/>
      <c r="MEG570" s="156"/>
      <c r="MEH570" s="156"/>
      <c r="MEI570" s="156"/>
      <c r="MEJ570" s="156"/>
      <c r="MEK570" s="156"/>
      <c r="MEL570" s="156"/>
      <c r="MEM570" s="156"/>
      <c r="MEN570" s="156"/>
      <c r="MEO570" s="156"/>
      <c r="MEP570" s="156"/>
      <c r="MEQ570" s="156"/>
      <c r="MER570" s="156"/>
      <c r="MES570" s="156"/>
      <c r="MET570" s="156"/>
      <c r="MEU570" s="156"/>
      <c r="MEV570" s="156"/>
      <c r="MEW570" s="156"/>
      <c r="MEX570" s="156"/>
      <c r="MEY570" s="156"/>
      <c r="MEZ570" s="156"/>
      <c r="MFA570" s="156"/>
      <c r="MFB570" s="156"/>
      <c r="MFC570" s="156"/>
      <c r="MFD570" s="156"/>
      <c r="MFE570" s="156"/>
      <c r="MFF570" s="156"/>
      <c r="MFG570" s="156"/>
      <c r="MFH570" s="156"/>
      <c r="MFI570" s="156"/>
      <c r="MFJ570" s="156"/>
      <c r="MFK570" s="156"/>
      <c r="MFL570" s="156"/>
      <c r="MFM570" s="156"/>
      <c r="MFN570" s="156"/>
      <c r="MFO570" s="156"/>
      <c r="MFP570" s="156"/>
      <c r="MFQ570" s="156"/>
      <c r="MFR570" s="156"/>
      <c r="MFS570" s="156"/>
      <c r="MFT570" s="156"/>
      <c r="MFU570" s="156"/>
      <c r="MFV570" s="156"/>
      <c r="MFW570" s="156"/>
      <c r="MFX570" s="156"/>
      <c r="MFY570" s="156"/>
      <c r="MFZ570" s="156"/>
      <c r="MGA570" s="156"/>
      <c r="MGB570" s="156"/>
      <c r="MGC570" s="156"/>
      <c r="MGD570" s="156"/>
      <c r="MGE570" s="156"/>
      <c r="MGF570" s="156"/>
      <c r="MGG570" s="156"/>
      <c r="MGH570" s="156"/>
      <c r="MGI570" s="156"/>
      <c r="MGJ570" s="156"/>
      <c r="MGK570" s="156"/>
      <c r="MGL570" s="156"/>
      <c r="MGM570" s="156"/>
      <c r="MGN570" s="156"/>
      <c r="MGO570" s="156"/>
      <c r="MGP570" s="156"/>
      <c r="MGQ570" s="156"/>
      <c r="MGR570" s="156"/>
      <c r="MGS570" s="156"/>
      <c r="MGT570" s="156"/>
      <c r="MGU570" s="156"/>
      <c r="MGV570" s="156"/>
      <c r="MGW570" s="156"/>
      <c r="MGX570" s="156"/>
      <c r="MGY570" s="156"/>
      <c r="MGZ570" s="156"/>
      <c r="MHA570" s="156"/>
      <c r="MHB570" s="156"/>
      <c r="MHC570" s="156"/>
      <c r="MHD570" s="156"/>
      <c r="MHE570" s="156"/>
      <c r="MHF570" s="156"/>
      <c r="MHG570" s="156"/>
      <c r="MHH570" s="156"/>
      <c r="MHI570" s="156"/>
      <c r="MHJ570" s="156"/>
      <c r="MHK570" s="156"/>
      <c r="MHL570" s="156"/>
      <c r="MHM570" s="156"/>
      <c r="MHN570" s="156"/>
      <c r="MHO570" s="156"/>
      <c r="MHP570" s="156"/>
      <c r="MHQ570" s="156"/>
      <c r="MHR570" s="156"/>
      <c r="MHS570" s="156"/>
      <c r="MHT570" s="156"/>
      <c r="MHU570" s="156"/>
      <c r="MHV570" s="156"/>
      <c r="MHW570" s="156"/>
      <c r="MHX570" s="156"/>
      <c r="MHY570" s="156"/>
      <c r="MHZ570" s="156"/>
      <c r="MIA570" s="156"/>
      <c r="MIB570" s="156"/>
      <c r="MIC570" s="156"/>
      <c r="MID570" s="156"/>
      <c r="MIE570" s="156"/>
      <c r="MIF570" s="156"/>
      <c r="MIG570" s="156"/>
      <c r="MIH570" s="156"/>
      <c r="MII570" s="156"/>
      <c r="MIJ570" s="156"/>
      <c r="MIK570" s="156"/>
      <c r="MIL570" s="156"/>
      <c r="MIM570" s="156"/>
      <c r="MIN570" s="156"/>
      <c r="MIO570" s="156"/>
      <c r="MIP570" s="156"/>
      <c r="MIQ570" s="156"/>
      <c r="MIR570" s="156"/>
      <c r="MIS570" s="156"/>
      <c r="MIT570" s="156"/>
      <c r="MIU570" s="156"/>
      <c r="MIV570" s="156"/>
      <c r="MIW570" s="156"/>
      <c r="MIX570" s="156"/>
      <c r="MIY570" s="156"/>
      <c r="MIZ570" s="156"/>
      <c r="MJA570" s="156"/>
      <c r="MJB570" s="156"/>
      <c r="MJC570" s="156"/>
      <c r="MJD570" s="156"/>
      <c r="MJE570" s="156"/>
      <c r="MJF570" s="156"/>
      <c r="MJG570" s="156"/>
      <c r="MJH570" s="156"/>
      <c r="MJI570" s="156"/>
      <c r="MJJ570" s="156"/>
      <c r="MJK570" s="156"/>
      <c r="MJL570" s="156"/>
      <c r="MJM570" s="156"/>
      <c r="MJN570" s="156"/>
      <c r="MJO570" s="156"/>
      <c r="MJP570" s="156"/>
      <c r="MJQ570" s="156"/>
      <c r="MJR570" s="156"/>
      <c r="MJS570" s="156"/>
      <c r="MJT570" s="156"/>
      <c r="MJU570" s="156"/>
      <c r="MJV570" s="156"/>
      <c r="MJW570" s="156"/>
      <c r="MJX570" s="156"/>
      <c r="MJY570" s="156"/>
      <c r="MJZ570" s="156"/>
      <c r="MKA570" s="156"/>
      <c r="MKB570" s="156"/>
      <c r="MKC570" s="156"/>
      <c r="MKD570" s="156"/>
      <c r="MKE570" s="156"/>
      <c r="MKF570" s="156"/>
      <c r="MKG570" s="156"/>
      <c r="MKH570" s="156"/>
      <c r="MKI570" s="156"/>
      <c r="MKJ570" s="156"/>
      <c r="MKK570" s="156"/>
      <c r="MKL570" s="156"/>
      <c r="MKM570" s="156"/>
      <c r="MKN570" s="156"/>
      <c r="MKO570" s="156"/>
      <c r="MKP570" s="156"/>
      <c r="MKQ570" s="156"/>
      <c r="MKR570" s="156"/>
      <c r="MKS570" s="156"/>
      <c r="MKT570" s="156"/>
      <c r="MKU570" s="156"/>
      <c r="MKV570" s="156"/>
      <c r="MKW570" s="156"/>
      <c r="MKX570" s="156"/>
      <c r="MKY570" s="156"/>
      <c r="MKZ570" s="156"/>
      <c r="MLA570" s="156"/>
      <c r="MLB570" s="156"/>
      <c r="MLC570" s="156"/>
      <c r="MLD570" s="156"/>
      <c r="MLE570" s="156"/>
      <c r="MLF570" s="156"/>
      <c r="MLG570" s="156"/>
      <c r="MLH570" s="156"/>
      <c r="MLI570" s="156"/>
      <c r="MLJ570" s="156"/>
      <c r="MLK570" s="156"/>
      <c r="MLL570" s="156"/>
      <c r="MLM570" s="156"/>
      <c r="MLN570" s="156"/>
      <c r="MLO570" s="156"/>
      <c r="MLP570" s="156"/>
      <c r="MLQ570" s="156"/>
      <c r="MLR570" s="156"/>
      <c r="MLS570" s="156"/>
      <c r="MLT570" s="156"/>
      <c r="MLU570" s="156"/>
      <c r="MLV570" s="156"/>
      <c r="MLW570" s="156"/>
      <c r="MLX570" s="156"/>
      <c r="MLY570" s="156"/>
      <c r="MLZ570" s="156"/>
      <c r="MMA570" s="156"/>
      <c r="MMB570" s="156"/>
      <c r="MMC570" s="156"/>
      <c r="MMD570" s="156"/>
      <c r="MME570" s="156"/>
      <c r="MMF570" s="156"/>
      <c r="MMG570" s="156"/>
      <c r="MMH570" s="156"/>
      <c r="MMI570" s="156"/>
      <c r="MMJ570" s="156"/>
      <c r="MMK570" s="156"/>
      <c r="MML570" s="156"/>
      <c r="MMM570" s="156"/>
      <c r="MMN570" s="156"/>
      <c r="MMO570" s="156"/>
      <c r="MMP570" s="156"/>
      <c r="MMQ570" s="156"/>
      <c r="MMR570" s="156"/>
      <c r="MMS570" s="156"/>
      <c r="MMT570" s="156"/>
      <c r="MMU570" s="156"/>
      <c r="MMV570" s="156"/>
      <c r="MMW570" s="156"/>
      <c r="MMX570" s="156"/>
      <c r="MMY570" s="156"/>
      <c r="MMZ570" s="156"/>
      <c r="MNA570" s="156"/>
      <c r="MNB570" s="156"/>
      <c r="MNC570" s="156"/>
      <c r="MND570" s="156"/>
      <c r="MNE570" s="156"/>
      <c r="MNF570" s="156"/>
      <c r="MNG570" s="156"/>
      <c r="MNH570" s="156"/>
      <c r="MNI570" s="156"/>
      <c r="MNJ570" s="156"/>
      <c r="MNK570" s="156"/>
      <c r="MNL570" s="156"/>
      <c r="MNM570" s="156"/>
      <c r="MNN570" s="156"/>
      <c r="MNO570" s="156"/>
      <c r="MNP570" s="156"/>
      <c r="MNQ570" s="156"/>
      <c r="MNR570" s="156"/>
      <c r="MNS570" s="156"/>
      <c r="MNT570" s="156"/>
      <c r="MNU570" s="156"/>
      <c r="MNV570" s="156"/>
      <c r="MNW570" s="156"/>
      <c r="MNX570" s="156"/>
      <c r="MNY570" s="156"/>
      <c r="MNZ570" s="156"/>
      <c r="MOA570" s="156"/>
      <c r="MOB570" s="156"/>
      <c r="MOC570" s="156"/>
      <c r="MOD570" s="156"/>
      <c r="MOE570" s="156"/>
      <c r="MOF570" s="156"/>
      <c r="MOG570" s="156"/>
      <c r="MOH570" s="156"/>
      <c r="MOI570" s="156"/>
      <c r="MOJ570" s="156"/>
      <c r="MOK570" s="156"/>
      <c r="MOL570" s="156"/>
      <c r="MOM570" s="156"/>
      <c r="MON570" s="156"/>
      <c r="MOO570" s="156"/>
      <c r="MOP570" s="156"/>
      <c r="MOQ570" s="156"/>
      <c r="MOR570" s="156"/>
      <c r="MOS570" s="156"/>
      <c r="MOT570" s="156"/>
      <c r="MOU570" s="156"/>
      <c r="MOV570" s="156"/>
      <c r="MOW570" s="156"/>
      <c r="MOX570" s="156"/>
      <c r="MOY570" s="156"/>
      <c r="MOZ570" s="156"/>
      <c r="MPA570" s="156"/>
      <c r="MPB570" s="156"/>
      <c r="MPC570" s="156"/>
      <c r="MPD570" s="156"/>
      <c r="MPE570" s="156"/>
      <c r="MPF570" s="156"/>
      <c r="MPG570" s="156"/>
      <c r="MPH570" s="156"/>
      <c r="MPI570" s="156"/>
      <c r="MPJ570" s="156"/>
      <c r="MPK570" s="156"/>
      <c r="MPL570" s="156"/>
      <c r="MPM570" s="156"/>
      <c r="MPN570" s="156"/>
      <c r="MPO570" s="156"/>
      <c r="MPP570" s="156"/>
      <c r="MPQ570" s="156"/>
      <c r="MPR570" s="156"/>
      <c r="MPS570" s="156"/>
      <c r="MPT570" s="156"/>
      <c r="MPU570" s="156"/>
      <c r="MPV570" s="156"/>
      <c r="MPW570" s="156"/>
      <c r="MPX570" s="156"/>
      <c r="MPY570" s="156"/>
      <c r="MPZ570" s="156"/>
      <c r="MQA570" s="156"/>
      <c r="MQB570" s="156"/>
      <c r="MQC570" s="156"/>
      <c r="MQD570" s="156"/>
      <c r="MQE570" s="156"/>
      <c r="MQF570" s="156"/>
      <c r="MQG570" s="156"/>
      <c r="MQH570" s="156"/>
      <c r="MQI570" s="156"/>
      <c r="MQJ570" s="156"/>
      <c r="MQK570" s="156"/>
      <c r="MQL570" s="156"/>
      <c r="MQM570" s="156"/>
      <c r="MQN570" s="156"/>
      <c r="MQO570" s="156"/>
      <c r="MQP570" s="156"/>
      <c r="MQQ570" s="156"/>
      <c r="MQR570" s="156"/>
      <c r="MQS570" s="156"/>
      <c r="MQT570" s="156"/>
      <c r="MQU570" s="156"/>
      <c r="MQV570" s="156"/>
      <c r="MQW570" s="156"/>
      <c r="MQX570" s="156"/>
      <c r="MQY570" s="156"/>
      <c r="MQZ570" s="156"/>
      <c r="MRA570" s="156"/>
      <c r="MRB570" s="156"/>
      <c r="MRC570" s="156"/>
      <c r="MRD570" s="156"/>
      <c r="MRE570" s="156"/>
      <c r="MRF570" s="156"/>
      <c r="MRG570" s="156"/>
      <c r="MRH570" s="156"/>
      <c r="MRI570" s="156"/>
      <c r="MRJ570" s="156"/>
      <c r="MRK570" s="156"/>
      <c r="MRL570" s="156"/>
      <c r="MRM570" s="156"/>
      <c r="MRN570" s="156"/>
      <c r="MRO570" s="156"/>
      <c r="MRP570" s="156"/>
      <c r="MRQ570" s="156"/>
      <c r="MRR570" s="156"/>
      <c r="MRS570" s="156"/>
      <c r="MRT570" s="156"/>
      <c r="MRU570" s="156"/>
      <c r="MRV570" s="156"/>
      <c r="MRW570" s="156"/>
      <c r="MRX570" s="156"/>
      <c r="MRY570" s="156"/>
      <c r="MRZ570" s="156"/>
      <c r="MSA570" s="156"/>
      <c r="MSB570" s="156"/>
      <c r="MSC570" s="156"/>
      <c r="MSD570" s="156"/>
      <c r="MSE570" s="156"/>
      <c r="MSF570" s="156"/>
      <c r="MSG570" s="156"/>
      <c r="MSH570" s="156"/>
      <c r="MSI570" s="156"/>
      <c r="MSJ570" s="156"/>
      <c r="MSK570" s="156"/>
      <c r="MSL570" s="156"/>
      <c r="MSM570" s="156"/>
      <c r="MSN570" s="156"/>
      <c r="MSO570" s="156"/>
      <c r="MSP570" s="156"/>
      <c r="MSQ570" s="156"/>
      <c r="MSR570" s="156"/>
      <c r="MSS570" s="156"/>
      <c r="MST570" s="156"/>
      <c r="MSU570" s="156"/>
      <c r="MSV570" s="156"/>
      <c r="MSW570" s="156"/>
      <c r="MSX570" s="156"/>
      <c r="MSY570" s="156"/>
      <c r="MSZ570" s="156"/>
      <c r="MTA570" s="156"/>
      <c r="MTB570" s="156"/>
      <c r="MTC570" s="156"/>
      <c r="MTD570" s="156"/>
      <c r="MTE570" s="156"/>
      <c r="MTF570" s="156"/>
      <c r="MTG570" s="156"/>
      <c r="MTH570" s="156"/>
      <c r="MTI570" s="156"/>
      <c r="MTJ570" s="156"/>
      <c r="MTK570" s="156"/>
      <c r="MTL570" s="156"/>
      <c r="MTM570" s="156"/>
      <c r="MTN570" s="156"/>
      <c r="MTO570" s="156"/>
      <c r="MTP570" s="156"/>
      <c r="MTQ570" s="156"/>
      <c r="MTR570" s="156"/>
      <c r="MTS570" s="156"/>
      <c r="MTT570" s="156"/>
      <c r="MTU570" s="156"/>
      <c r="MTV570" s="156"/>
      <c r="MTW570" s="156"/>
      <c r="MTX570" s="156"/>
      <c r="MTY570" s="156"/>
      <c r="MTZ570" s="156"/>
      <c r="MUA570" s="156"/>
      <c r="MUB570" s="156"/>
      <c r="MUC570" s="156"/>
      <c r="MUD570" s="156"/>
      <c r="MUE570" s="156"/>
      <c r="MUF570" s="156"/>
      <c r="MUG570" s="156"/>
      <c r="MUH570" s="156"/>
      <c r="MUI570" s="156"/>
      <c r="MUJ570" s="156"/>
      <c r="MUK570" s="156"/>
      <c r="MUL570" s="156"/>
      <c r="MUM570" s="156"/>
      <c r="MUN570" s="156"/>
      <c r="MUO570" s="156"/>
      <c r="MUP570" s="156"/>
      <c r="MUQ570" s="156"/>
      <c r="MUR570" s="156"/>
      <c r="MUS570" s="156"/>
      <c r="MUT570" s="156"/>
      <c r="MUU570" s="156"/>
      <c r="MUV570" s="156"/>
      <c r="MUW570" s="156"/>
      <c r="MUX570" s="156"/>
      <c r="MUY570" s="156"/>
      <c r="MUZ570" s="156"/>
      <c r="MVA570" s="156"/>
      <c r="MVB570" s="156"/>
      <c r="MVC570" s="156"/>
      <c r="MVD570" s="156"/>
      <c r="MVE570" s="156"/>
      <c r="MVF570" s="156"/>
      <c r="MVG570" s="156"/>
      <c r="MVH570" s="156"/>
      <c r="MVI570" s="156"/>
      <c r="MVJ570" s="156"/>
      <c r="MVK570" s="156"/>
      <c r="MVL570" s="156"/>
      <c r="MVM570" s="156"/>
      <c r="MVN570" s="156"/>
      <c r="MVO570" s="156"/>
      <c r="MVP570" s="156"/>
      <c r="MVQ570" s="156"/>
      <c r="MVR570" s="156"/>
      <c r="MVS570" s="156"/>
      <c r="MVT570" s="156"/>
      <c r="MVU570" s="156"/>
      <c r="MVV570" s="156"/>
      <c r="MVW570" s="156"/>
      <c r="MVX570" s="156"/>
      <c r="MVY570" s="156"/>
      <c r="MVZ570" s="156"/>
      <c r="MWA570" s="156"/>
      <c r="MWB570" s="156"/>
      <c r="MWC570" s="156"/>
      <c r="MWD570" s="156"/>
      <c r="MWE570" s="156"/>
      <c r="MWF570" s="156"/>
      <c r="MWG570" s="156"/>
      <c r="MWH570" s="156"/>
      <c r="MWI570" s="156"/>
      <c r="MWJ570" s="156"/>
      <c r="MWK570" s="156"/>
      <c r="MWL570" s="156"/>
      <c r="MWM570" s="156"/>
      <c r="MWN570" s="156"/>
      <c r="MWO570" s="156"/>
      <c r="MWP570" s="156"/>
      <c r="MWQ570" s="156"/>
      <c r="MWR570" s="156"/>
      <c r="MWS570" s="156"/>
      <c r="MWT570" s="156"/>
      <c r="MWU570" s="156"/>
      <c r="MWV570" s="156"/>
      <c r="MWW570" s="156"/>
      <c r="MWX570" s="156"/>
      <c r="MWY570" s="156"/>
      <c r="MWZ570" s="156"/>
      <c r="MXA570" s="156"/>
      <c r="MXB570" s="156"/>
      <c r="MXC570" s="156"/>
      <c r="MXD570" s="156"/>
      <c r="MXE570" s="156"/>
      <c r="MXF570" s="156"/>
      <c r="MXG570" s="156"/>
      <c r="MXH570" s="156"/>
      <c r="MXI570" s="156"/>
      <c r="MXJ570" s="156"/>
      <c r="MXK570" s="156"/>
      <c r="MXL570" s="156"/>
      <c r="MXM570" s="156"/>
      <c r="MXN570" s="156"/>
      <c r="MXO570" s="156"/>
      <c r="MXP570" s="156"/>
      <c r="MXQ570" s="156"/>
      <c r="MXR570" s="156"/>
      <c r="MXS570" s="156"/>
      <c r="MXT570" s="156"/>
      <c r="MXU570" s="156"/>
      <c r="MXV570" s="156"/>
      <c r="MXW570" s="156"/>
      <c r="MXX570" s="156"/>
      <c r="MXY570" s="156"/>
      <c r="MXZ570" s="156"/>
      <c r="MYA570" s="156"/>
      <c r="MYB570" s="156"/>
      <c r="MYC570" s="156"/>
      <c r="MYD570" s="156"/>
      <c r="MYE570" s="156"/>
      <c r="MYF570" s="156"/>
      <c r="MYG570" s="156"/>
      <c r="MYH570" s="156"/>
      <c r="MYI570" s="156"/>
      <c r="MYJ570" s="156"/>
      <c r="MYK570" s="156"/>
      <c r="MYL570" s="156"/>
      <c r="MYM570" s="156"/>
      <c r="MYN570" s="156"/>
      <c r="MYO570" s="156"/>
      <c r="MYP570" s="156"/>
      <c r="MYQ570" s="156"/>
      <c r="MYR570" s="156"/>
      <c r="MYS570" s="156"/>
      <c r="MYT570" s="156"/>
      <c r="MYU570" s="156"/>
      <c r="MYV570" s="156"/>
      <c r="MYW570" s="156"/>
      <c r="MYX570" s="156"/>
      <c r="MYY570" s="156"/>
      <c r="MYZ570" s="156"/>
      <c r="MZA570" s="156"/>
      <c r="MZB570" s="156"/>
      <c r="MZC570" s="156"/>
      <c r="MZD570" s="156"/>
      <c r="MZE570" s="156"/>
      <c r="MZF570" s="156"/>
      <c r="MZG570" s="156"/>
      <c r="MZH570" s="156"/>
      <c r="MZI570" s="156"/>
      <c r="MZJ570" s="156"/>
      <c r="MZK570" s="156"/>
      <c r="MZL570" s="156"/>
      <c r="MZM570" s="156"/>
      <c r="MZN570" s="156"/>
      <c r="MZO570" s="156"/>
      <c r="MZP570" s="156"/>
      <c r="MZQ570" s="156"/>
      <c r="MZR570" s="156"/>
      <c r="MZS570" s="156"/>
      <c r="MZT570" s="156"/>
      <c r="MZU570" s="156"/>
      <c r="MZV570" s="156"/>
      <c r="MZW570" s="156"/>
      <c r="MZX570" s="156"/>
      <c r="MZY570" s="156"/>
      <c r="MZZ570" s="156"/>
      <c r="NAA570" s="156"/>
      <c r="NAB570" s="156"/>
      <c r="NAC570" s="156"/>
      <c r="NAD570" s="156"/>
      <c r="NAE570" s="156"/>
      <c r="NAF570" s="156"/>
      <c r="NAG570" s="156"/>
      <c r="NAH570" s="156"/>
      <c r="NAI570" s="156"/>
      <c r="NAJ570" s="156"/>
      <c r="NAK570" s="156"/>
      <c r="NAL570" s="156"/>
      <c r="NAM570" s="156"/>
      <c r="NAN570" s="156"/>
      <c r="NAO570" s="156"/>
      <c r="NAP570" s="156"/>
      <c r="NAQ570" s="156"/>
      <c r="NAR570" s="156"/>
      <c r="NAS570" s="156"/>
      <c r="NAT570" s="156"/>
      <c r="NAU570" s="156"/>
      <c r="NAV570" s="156"/>
      <c r="NAW570" s="156"/>
      <c r="NAX570" s="156"/>
      <c r="NAY570" s="156"/>
      <c r="NAZ570" s="156"/>
      <c r="NBA570" s="156"/>
      <c r="NBB570" s="156"/>
      <c r="NBC570" s="156"/>
      <c r="NBD570" s="156"/>
      <c r="NBE570" s="156"/>
      <c r="NBF570" s="156"/>
      <c r="NBG570" s="156"/>
      <c r="NBH570" s="156"/>
      <c r="NBI570" s="156"/>
      <c r="NBJ570" s="156"/>
      <c r="NBK570" s="156"/>
      <c r="NBL570" s="156"/>
      <c r="NBM570" s="156"/>
      <c r="NBN570" s="156"/>
      <c r="NBO570" s="156"/>
      <c r="NBP570" s="156"/>
      <c r="NBQ570" s="156"/>
      <c r="NBR570" s="156"/>
      <c r="NBS570" s="156"/>
      <c r="NBT570" s="156"/>
      <c r="NBU570" s="156"/>
      <c r="NBV570" s="156"/>
      <c r="NBW570" s="156"/>
      <c r="NBX570" s="156"/>
      <c r="NBY570" s="156"/>
      <c r="NBZ570" s="156"/>
      <c r="NCA570" s="156"/>
      <c r="NCB570" s="156"/>
      <c r="NCC570" s="156"/>
      <c r="NCD570" s="156"/>
      <c r="NCE570" s="156"/>
      <c r="NCF570" s="156"/>
      <c r="NCG570" s="156"/>
      <c r="NCH570" s="156"/>
      <c r="NCI570" s="156"/>
      <c r="NCJ570" s="156"/>
      <c r="NCK570" s="156"/>
      <c r="NCL570" s="156"/>
      <c r="NCM570" s="156"/>
      <c r="NCN570" s="156"/>
      <c r="NCO570" s="156"/>
      <c r="NCP570" s="156"/>
      <c r="NCQ570" s="156"/>
      <c r="NCR570" s="156"/>
      <c r="NCS570" s="156"/>
      <c r="NCT570" s="156"/>
      <c r="NCU570" s="156"/>
      <c r="NCV570" s="156"/>
      <c r="NCW570" s="156"/>
      <c r="NCX570" s="156"/>
      <c r="NCY570" s="156"/>
      <c r="NCZ570" s="156"/>
      <c r="NDA570" s="156"/>
      <c r="NDB570" s="156"/>
      <c r="NDC570" s="156"/>
      <c r="NDD570" s="156"/>
      <c r="NDE570" s="156"/>
      <c r="NDF570" s="156"/>
      <c r="NDG570" s="156"/>
      <c r="NDH570" s="156"/>
      <c r="NDI570" s="156"/>
      <c r="NDJ570" s="156"/>
      <c r="NDK570" s="156"/>
      <c r="NDL570" s="156"/>
      <c r="NDM570" s="156"/>
      <c r="NDN570" s="156"/>
      <c r="NDO570" s="156"/>
      <c r="NDP570" s="156"/>
      <c r="NDQ570" s="156"/>
      <c r="NDR570" s="156"/>
      <c r="NDS570" s="156"/>
      <c r="NDT570" s="156"/>
      <c r="NDU570" s="156"/>
      <c r="NDV570" s="156"/>
      <c r="NDW570" s="156"/>
      <c r="NDX570" s="156"/>
      <c r="NDY570" s="156"/>
      <c r="NDZ570" s="156"/>
      <c r="NEA570" s="156"/>
      <c r="NEB570" s="156"/>
      <c r="NEC570" s="156"/>
      <c r="NED570" s="156"/>
      <c r="NEE570" s="156"/>
      <c r="NEF570" s="156"/>
      <c r="NEG570" s="156"/>
      <c r="NEH570" s="156"/>
      <c r="NEI570" s="156"/>
      <c r="NEJ570" s="156"/>
      <c r="NEK570" s="156"/>
      <c r="NEL570" s="156"/>
      <c r="NEM570" s="156"/>
      <c r="NEN570" s="156"/>
      <c r="NEO570" s="156"/>
      <c r="NEP570" s="156"/>
      <c r="NEQ570" s="156"/>
      <c r="NER570" s="156"/>
      <c r="NES570" s="156"/>
      <c r="NET570" s="156"/>
      <c r="NEU570" s="156"/>
      <c r="NEV570" s="156"/>
      <c r="NEW570" s="156"/>
      <c r="NEX570" s="156"/>
      <c r="NEY570" s="156"/>
      <c r="NEZ570" s="156"/>
      <c r="NFA570" s="156"/>
      <c r="NFB570" s="156"/>
      <c r="NFC570" s="156"/>
      <c r="NFD570" s="156"/>
      <c r="NFE570" s="156"/>
      <c r="NFF570" s="156"/>
      <c r="NFG570" s="156"/>
      <c r="NFH570" s="156"/>
      <c r="NFI570" s="156"/>
      <c r="NFJ570" s="156"/>
      <c r="NFK570" s="156"/>
      <c r="NFL570" s="156"/>
      <c r="NFM570" s="156"/>
      <c r="NFN570" s="156"/>
      <c r="NFO570" s="156"/>
      <c r="NFP570" s="156"/>
      <c r="NFQ570" s="156"/>
      <c r="NFR570" s="156"/>
      <c r="NFS570" s="156"/>
      <c r="NFT570" s="156"/>
      <c r="NFU570" s="156"/>
      <c r="NFV570" s="156"/>
      <c r="NFW570" s="156"/>
      <c r="NFX570" s="156"/>
      <c r="NFY570" s="156"/>
      <c r="NFZ570" s="156"/>
      <c r="NGA570" s="156"/>
      <c r="NGB570" s="156"/>
      <c r="NGC570" s="156"/>
      <c r="NGD570" s="156"/>
      <c r="NGE570" s="156"/>
      <c r="NGF570" s="156"/>
      <c r="NGG570" s="156"/>
      <c r="NGH570" s="156"/>
      <c r="NGI570" s="156"/>
      <c r="NGJ570" s="156"/>
      <c r="NGK570" s="156"/>
      <c r="NGL570" s="156"/>
      <c r="NGM570" s="156"/>
      <c r="NGN570" s="156"/>
      <c r="NGO570" s="156"/>
      <c r="NGP570" s="156"/>
      <c r="NGQ570" s="156"/>
      <c r="NGR570" s="156"/>
      <c r="NGS570" s="156"/>
      <c r="NGT570" s="156"/>
      <c r="NGU570" s="156"/>
      <c r="NGV570" s="156"/>
      <c r="NGW570" s="156"/>
      <c r="NGX570" s="156"/>
      <c r="NGY570" s="156"/>
      <c r="NGZ570" s="156"/>
      <c r="NHA570" s="156"/>
      <c r="NHB570" s="156"/>
      <c r="NHC570" s="156"/>
      <c r="NHD570" s="156"/>
      <c r="NHE570" s="156"/>
      <c r="NHF570" s="156"/>
      <c r="NHG570" s="156"/>
      <c r="NHH570" s="156"/>
      <c r="NHI570" s="156"/>
      <c r="NHJ570" s="156"/>
      <c r="NHK570" s="156"/>
      <c r="NHL570" s="156"/>
      <c r="NHM570" s="156"/>
      <c r="NHN570" s="156"/>
      <c r="NHO570" s="156"/>
      <c r="NHP570" s="156"/>
      <c r="NHQ570" s="156"/>
      <c r="NHR570" s="156"/>
      <c r="NHS570" s="156"/>
      <c r="NHT570" s="156"/>
      <c r="NHU570" s="156"/>
      <c r="NHV570" s="156"/>
      <c r="NHW570" s="156"/>
      <c r="NHX570" s="156"/>
      <c r="NHY570" s="156"/>
      <c r="NHZ570" s="156"/>
      <c r="NIA570" s="156"/>
      <c r="NIB570" s="156"/>
      <c r="NIC570" s="156"/>
      <c r="NID570" s="156"/>
      <c r="NIE570" s="156"/>
      <c r="NIF570" s="156"/>
      <c r="NIG570" s="156"/>
      <c r="NIH570" s="156"/>
      <c r="NII570" s="156"/>
      <c r="NIJ570" s="156"/>
      <c r="NIK570" s="156"/>
      <c r="NIL570" s="156"/>
      <c r="NIM570" s="156"/>
      <c r="NIN570" s="156"/>
      <c r="NIO570" s="156"/>
      <c r="NIP570" s="156"/>
      <c r="NIQ570" s="156"/>
      <c r="NIR570" s="156"/>
      <c r="NIS570" s="156"/>
      <c r="NIT570" s="156"/>
      <c r="NIU570" s="156"/>
      <c r="NIV570" s="156"/>
      <c r="NIW570" s="156"/>
      <c r="NIX570" s="156"/>
      <c r="NIY570" s="156"/>
      <c r="NIZ570" s="156"/>
      <c r="NJA570" s="156"/>
      <c r="NJB570" s="156"/>
      <c r="NJC570" s="156"/>
      <c r="NJD570" s="156"/>
      <c r="NJE570" s="156"/>
      <c r="NJF570" s="156"/>
      <c r="NJG570" s="156"/>
      <c r="NJH570" s="156"/>
      <c r="NJI570" s="156"/>
      <c r="NJJ570" s="156"/>
      <c r="NJK570" s="156"/>
      <c r="NJL570" s="156"/>
      <c r="NJM570" s="156"/>
      <c r="NJN570" s="156"/>
      <c r="NJO570" s="156"/>
      <c r="NJP570" s="156"/>
      <c r="NJQ570" s="156"/>
      <c r="NJR570" s="156"/>
      <c r="NJS570" s="156"/>
      <c r="NJT570" s="156"/>
      <c r="NJU570" s="156"/>
      <c r="NJV570" s="156"/>
      <c r="NJW570" s="156"/>
      <c r="NJX570" s="156"/>
      <c r="NJY570" s="156"/>
      <c r="NJZ570" s="156"/>
      <c r="NKA570" s="156"/>
      <c r="NKB570" s="156"/>
      <c r="NKC570" s="156"/>
      <c r="NKD570" s="156"/>
      <c r="NKE570" s="156"/>
      <c r="NKF570" s="156"/>
      <c r="NKG570" s="156"/>
      <c r="NKH570" s="156"/>
      <c r="NKI570" s="156"/>
      <c r="NKJ570" s="156"/>
      <c r="NKK570" s="156"/>
      <c r="NKL570" s="156"/>
      <c r="NKM570" s="156"/>
      <c r="NKN570" s="156"/>
      <c r="NKO570" s="156"/>
      <c r="NKP570" s="156"/>
      <c r="NKQ570" s="156"/>
      <c r="NKR570" s="156"/>
      <c r="NKS570" s="156"/>
      <c r="NKT570" s="156"/>
      <c r="NKU570" s="156"/>
      <c r="NKV570" s="156"/>
      <c r="NKW570" s="156"/>
      <c r="NKX570" s="156"/>
      <c r="NKY570" s="156"/>
      <c r="NKZ570" s="156"/>
      <c r="NLA570" s="156"/>
      <c r="NLB570" s="156"/>
      <c r="NLC570" s="156"/>
      <c r="NLD570" s="156"/>
      <c r="NLE570" s="156"/>
      <c r="NLF570" s="156"/>
      <c r="NLG570" s="156"/>
      <c r="NLH570" s="156"/>
      <c r="NLI570" s="156"/>
      <c r="NLJ570" s="156"/>
      <c r="NLK570" s="156"/>
      <c r="NLL570" s="156"/>
      <c r="NLM570" s="156"/>
      <c r="NLN570" s="156"/>
      <c r="NLO570" s="156"/>
      <c r="NLP570" s="156"/>
      <c r="NLQ570" s="156"/>
      <c r="NLR570" s="156"/>
      <c r="NLS570" s="156"/>
      <c r="NLT570" s="156"/>
      <c r="NLU570" s="156"/>
      <c r="NLV570" s="156"/>
      <c r="NLW570" s="156"/>
      <c r="NLX570" s="156"/>
      <c r="NLY570" s="156"/>
      <c r="NLZ570" s="156"/>
      <c r="NMA570" s="156"/>
      <c r="NMB570" s="156"/>
      <c r="NMC570" s="156"/>
      <c r="NMD570" s="156"/>
      <c r="NME570" s="156"/>
      <c r="NMF570" s="156"/>
      <c r="NMG570" s="156"/>
      <c r="NMH570" s="156"/>
      <c r="NMI570" s="156"/>
      <c r="NMJ570" s="156"/>
      <c r="NMK570" s="156"/>
      <c r="NML570" s="156"/>
      <c r="NMM570" s="156"/>
      <c r="NMN570" s="156"/>
      <c r="NMO570" s="156"/>
      <c r="NMP570" s="156"/>
      <c r="NMQ570" s="156"/>
      <c r="NMR570" s="156"/>
      <c r="NMS570" s="156"/>
      <c r="NMT570" s="156"/>
      <c r="NMU570" s="156"/>
      <c r="NMV570" s="156"/>
      <c r="NMW570" s="156"/>
      <c r="NMX570" s="156"/>
      <c r="NMY570" s="156"/>
      <c r="NMZ570" s="156"/>
      <c r="NNA570" s="156"/>
      <c r="NNB570" s="156"/>
      <c r="NNC570" s="156"/>
      <c r="NND570" s="156"/>
      <c r="NNE570" s="156"/>
      <c r="NNF570" s="156"/>
      <c r="NNG570" s="156"/>
      <c r="NNH570" s="156"/>
      <c r="NNI570" s="156"/>
      <c r="NNJ570" s="156"/>
      <c r="NNK570" s="156"/>
      <c r="NNL570" s="156"/>
      <c r="NNM570" s="156"/>
      <c r="NNN570" s="156"/>
      <c r="NNO570" s="156"/>
      <c r="NNP570" s="156"/>
      <c r="NNQ570" s="156"/>
      <c r="NNR570" s="156"/>
      <c r="NNS570" s="156"/>
      <c r="NNT570" s="156"/>
      <c r="NNU570" s="156"/>
      <c r="NNV570" s="156"/>
      <c r="NNW570" s="156"/>
      <c r="NNX570" s="156"/>
      <c r="NNY570" s="156"/>
      <c r="NNZ570" s="156"/>
      <c r="NOA570" s="156"/>
      <c r="NOB570" s="156"/>
      <c r="NOC570" s="156"/>
      <c r="NOD570" s="156"/>
      <c r="NOE570" s="156"/>
      <c r="NOF570" s="156"/>
      <c r="NOG570" s="156"/>
      <c r="NOH570" s="156"/>
      <c r="NOI570" s="156"/>
      <c r="NOJ570" s="156"/>
      <c r="NOK570" s="156"/>
      <c r="NOL570" s="156"/>
      <c r="NOM570" s="156"/>
      <c r="NON570" s="156"/>
      <c r="NOO570" s="156"/>
      <c r="NOP570" s="156"/>
      <c r="NOQ570" s="156"/>
      <c r="NOR570" s="156"/>
      <c r="NOS570" s="156"/>
      <c r="NOT570" s="156"/>
      <c r="NOU570" s="156"/>
      <c r="NOV570" s="156"/>
      <c r="NOW570" s="156"/>
      <c r="NOX570" s="156"/>
      <c r="NOY570" s="156"/>
      <c r="NOZ570" s="156"/>
      <c r="NPA570" s="156"/>
      <c r="NPB570" s="156"/>
      <c r="NPC570" s="156"/>
      <c r="NPD570" s="156"/>
      <c r="NPE570" s="156"/>
      <c r="NPF570" s="156"/>
      <c r="NPG570" s="156"/>
      <c r="NPH570" s="156"/>
      <c r="NPI570" s="156"/>
      <c r="NPJ570" s="156"/>
      <c r="NPK570" s="156"/>
      <c r="NPL570" s="156"/>
      <c r="NPM570" s="156"/>
      <c r="NPN570" s="156"/>
      <c r="NPO570" s="156"/>
      <c r="NPP570" s="156"/>
      <c r="NPQ570" s="156"/>
      <c r="NPR570" s="156"/>
      <c r="NPS570" s="156"/>
      <c r="NPT570" s="156"/>
      <c r="NPU570" s="156"/>
      <c r="NPV570" s="156"/>
      <c r="NPW570" s="156"/>
      <c r="NPX570" s="156"/>
      <c r="NPY570" s="156"/>
      <c r="NPZ570" s="156"/>
      <c r="NQA570" s="156"/>
      <c r="NQB570" s="156"/>
      <c r="NQC570" s="156"/>
      <c r="NQD570" s="156"/>
      <c r="NQE570" s="156"/>
      <c r="NQF570" s="156"/>
      <c r="NQG570" s="156"/>
      <c r="NQH570" s="156"/>
      <c r="NQI570" s="156"/>
      <c r="NQJ570" s="156"/>
      <c r="NQK570" s="156"/>
      <c r="NQL570" s="156"/>
      <c r="NQM570" s="156"/>
      <c r="NQN570" s="156"/>
      <c r="NQO570" s="156"/>
      <c r="NQP570" s="156"/>
      <c r="NQQ570" s="156"/>
      <c r="NQR570" s="156"/>
      <c r="NQS570" s="156"/>
      <c r="NQT570" s="156"/>
      <c r="NQU570" s="156"/>
      <c r="NQV570" s="156"/>
      <c r="NQW570" s="156"/>
      <c r="NQX570" s="156"/>
      <c r="NQY570" s="156"/>
      <c r="NQZ570" s="156"/>
      <c r="NRA570" s="156"/>
      <c r="NRB570" s="156"/>
      <c r="NRC570" s="156"/>
      <c r="NRD570" s="156"/>
      <c r="NRE570" s="156"/>
      <c r="NRF570" s="156"/>
      <c r="NRG570" s="156"/>
      <c r="NRH570" s="156"/>
      <c r="NRI570" s="156"/>
      <c r="NRJ570" s="156"/>
      <c r="NRK570" s="156"/>
      <c r="NRL570" s="156"/>
      <c r="NRM570" s="156"/>
      <c r="NRN570" s="156"/>
      <c r="NRO570" s="156"/>
      <c r="NRP570" s="156"/>
      <c r="NRQ570" s="156"/>
      <c r="NRR570" s="156"/>
      <c r="NRS570" s="156"/>
      <c r="NRT570" s="156"/>
      <c r="NRU570" s="156"/>
      <c r="NRV570" s="156"/>
      <c r="NRW570" s="156"/>
      <c r="NRX570" s="156"/>
      <c r="NRY570" s="156"/>
      <c r="NRZ570" s="156"/>
      <c r="NSA570" s="156"/>
      <c r="NSB570" s="156"/>
      <c r="NSC570" s="156"/>
      <c r="NSD570" s="156"/>
      <c r="NSE570" s="156"/>
      <c r="NSF570" s="156"/>
      <c r="NSG570" s="156"/>
      <c r="NSH570" s="156"/>
      <c r="NSI570" s="156"/>
      <c r="NSJ570" s="156"/>
      <c r="NSK570" s="156"/>
      <c r="NSL570" s="156"/>
      <c r="NSM570" s="156"/>
      <c r="NSN570" s="156"/>
      <c r="NSO570" s="156"/>
      <c r="NSP570" s="156"/>
      <c r="NSQ570" s="156"/>
      <c r="NSR570" s="156"/>
      <c r="NSS570" s="156"/>
      <c r="NST570" s="156"/>
      <c r="NSU570" s="156"/>
      <c r="NSV570" s="156"/>
      <c r="NSW570" s="156"/>
      <c r="NSX570" s="156"/>
      <c r="NSY570" s="156"/>
      <c r="NSZ570" s="156"/>
      <c r="NTA570" s="156"/>
      <c r="NTB570" s="156"/>
      <c r="NTC570" s="156"/>
      <c r="NTD570" s="156"/>
      <c r="NTE570" s="156"/>
      <c r="NTF570" s="156"/>
      <c r="NTG570" s="156"/>
      <c r="NTH570" s="156"/>
      <c r="NTI570" s="156"/>
      <c r="NTJ570" s="156"/>
      <c r="NTK570" s="156"/>
      <c r="NTL570" s="156"/>
      <c r="NTM570" s="156"/>
      <c r="NTN570" s="156"/>
      <c r="NTO570" s="156"/>
      <c r="NTP570" s="156"/>
      <c r="NTQ570" s="156"/>
      <c r="NTR570" s="156"/>
      <c r="NTS570" s="156"/>
      <c r="NTT570" s="156"/>
      <c r="NTU570" s="156"/>
      <c r="NTV570" s="156"/>
      <c r="NTW570" s="156"/>
      <c r="NTX570" s="156"/>
      <c r="NTY570" s="156"/>
      <c r="NTZ570" s="156"/>
      <c r="NUA570" s="156"/>
      <c r="NUB570" s="156"/>
      <c r="NUC570" s="156"/>
      <c r="NUD570" s="156"/>
      <c r="NUE570" s="156"/>
      <c r="NUF570" s="156"/>
      <c r="NUG570" s="156"/>
      <c r="NUH570" s="156"/>
      <c r="NUI570" s="156"/>
      <c r="NUJ570" s="156"/>
      <c r="NUK570" s="156"/>
      <c r="NUL570" s="156"/>
      <c r="NUM570" s="156"/>
      <c r="NUN570" s="156"/>
      <c r="NUO570" s="156"/>
      <c r="NUP570" s="156"/>
      <c r="NUQ570" s="156"/>
      <c r="NUR570" s="156"/>
      <c r="NUS570" s="156"/>
      <c r="NUT570" s="156"/>
      <c r="NUU570" s="156"/>
      <c r="NUV570" s="156"/>
      <c r="NUW570" s="156"/>
      <c r="NUX570" s="156"/>
      <c r="NUY570" s="156"/>
      <c r="NUZ570" s="156"/>
      <c r="NVA570" s="156"/>
      <c r="NVB570" s="156"/>
      <c r="NVC570" s="156"/>
      <c r="NVD570" s="156"/>
      <c r="NVE570" s="156"/>
      <c r="NVF570" s="156"/>
      <c r="NVG570" s="156"/>
      <c r="NVH570" s="156"/>
      <c r="NVI570" s="156"/>
      <c r="NVJ570" s="156"/>
      <c r="NVK570" s="156"/>
      <c r="NVL570" s="156"/>
      <c r="NVM570" s="156"/>
      <c r="NVN570" s="156"/>
      <c r="NVO570" s="156"/>
      <c r="NVP570" s="156"/>
      <c r="NVQ570" s="156"/>
      <c r="NVR570" s="156"/>
      <c r="NVS570" s="156"/>
      <c r="NVT570" s="156"/>
      <c r="NVU570" s="156"/>
      <c r="NVV570" s="156"/>
      <c r="NVW570" s="156"/>
      <c r="NVX570" s="156"/>
      <c r="NVY570" s="156"/>
      <c r="NVZ570" s="156"/>
      <c r="NWA570" s="156"/>
      <c r="NWB570" s="156"/>
      <c r="NWC570" s="156"/>
      <c r="NWD570" s="156"/>
      <c r="NWE570" s="156"/>
      <c r="NWF570" s="156"/>
      <c r="NWG570" s="156"/>
      <c r="NWH570" s="156"/>
      <c r="NWI570" s="156"/>
      <c r="NWJ570" s="156"/>
      <c r="NWK570" s="156"/>
      <c r="NWL570" s="156"/>
      <c r="NWM570" s="156"/>
      <c r="NWN570" s="156"/>
      <c r="NWO570" s="156"/>
      <c r="NWP570" s="156"/>
      <c r="NWQ570" s="156"/>
      <c r="NWR570" s="156"/>
      <c r="NWS570" s="156"/>
      <c r="NWT570" s="156"/>
      <c r="NWU570" s="156"/>
      <c r="NWV570" s="156"/>
      <c r="NWW570" s="156"/>
      <c r="NWX570" s="156"/>
      <c r="NWY570" s="156"/>
      <c r="NWZ570" s="156"/>
      <c r="NXA570" s="156"/>
      <c r="NXB570" s="156"/>
      <c r="NXC570" s="156"/>
      <c r="NXD570" s="156"/>
      <c r="NXE570" s="156"/>
      <c r="NXF570" s="156"/>
      <c r="NXG570" s="156"/>
      <c r="NXH570" s="156"/>
      <c r="NXI570" s="156"/>
      <c r="NXJ570" s="156"/>
      <c r="NXK570" s="156"/>
      <c r="NXL570" s="156"/>
      <c r="NXM570" s="156"/>
      <c r="NXN570" s="156"/>
      <c r="NXO570" s="156"/>
      <c r="NXP570" s="156"/>
      <c r="NXQ570" s="156"/>
      <c r="NXR570" s="156"/>
      <c r="NXS570" s="156"/>
      <c r="NXT570" s="156"/>
      <c r="NXU570" s="156"/>
      <c r="NXV570" s="156"/>
      <c r="NXW570" s="156"/>
      <c r="NXX570" s="156"/>
      <c r="NXY570" s="156"/>
      <c r="NXZ570" s="156"/>
      <c r="NYA570" s="156"/>
      <c r="NYB570" s="156"/>
      <c r="NYC570" s="156"/>
      <c r="NYD570" s="156"/>
      <c r="NYE570" s="156"/>
      <c r="NYF570" s="156"/>
      <c r="NYG570" s="156"/>
      <c r="NYH570" s="156"/>
      <c r="NYI570" s="156"/>
      <c r="NYJ570" s="156"/>
      <c r="NYK570" s="156"/>
      <c r="NYL570" s="156"/>
      <c r="NYM570" s="156"/>
      <c r="NYN570" s="156"/>
      <c r="NYO570" s="156"/>
      <c r="NYP570" s="156"/>
      <c r="NYQ570" s="156"/>
      <c r="NYR570" s="156"/>
      <c r="NYS570" s="156"/>
      <c r="NYT570" s="156"/>
      <c r="NYU570" s="156"/>
      <c r="NYV570" s="156"/>
      <c r="NYW570" s="156"/>
      <c r="NYX570" s="156"/>
      <c r="NYY570" s="156"/>
      <c r="NYZ570" s="156"/>
      <c r="NZA570" s="156"/>
      <c r="NZB570" s="156"/>
      <c r="NZC570" s="156"/>
      <c r="NZD570" s="156"/>
      <c r="NZE570" s="156"/>
      <c r="NZF570" s="156"/>
      <c r="NZG570" s="156"/>
      <c r="NZH570" s="156"/>
      <c r="NZI570" s="156"/>
      <c r="NZJ570" s="156"/>
      <c r="NZK570" s="156"/>
      <c r="NZL570" s="156"/>
      <c r="NZM570" s="156"/>
      <c r="NZN570" s="156"/>
      <c r="NZO570" s="156"/>
      <c r="NZP570" s="156"/>
      <c r="NZQ570" s="156"/>
      <c r="NZR570" s="156"/>
      <c r="NZS570" s="156"/>
      <c r="NZT570" s="156"/>
      <c r="NZU570" s="156"/>
      <c r="NZV570" s="156"/>
      <c r="NZW570" s="156"/>
      <c r="NZX570" s="156"/>
      <c r="NZY570" s="156"/>
      <c r="NZZ570" s="156"/>
      <c r="OAA570" s="156"/>
      <c r="OAB570" s="156"/>
      <c r="OAC570" s="156"/>
      <c r="OAD570" s="156"/>
      <c r="OAE570" s="156"/>
      <c r="OAF570" s="156"/>
      <c r="OAG570" s="156"/>
      <c r="OAH570" s="156"/>
      <c r="OAI570" s="156"/>
      <c r="OAJ570" s="156"/>
      <c r="OAK570" s="156"/>
      <c r="OAL570" s="156"/>
      <c r="OAM570" s="156"/>
      <c r="OAN570" s="156"/>
      <c r="OAO570" s="156"/>
      <c r="OAP570" s="156"/>
      <c r="OAQ570" s="156"/>
      <c r="OAR570" s="156"/>
      <c r="OAS570" s="156"/>
      <c r="OAT570" s="156"/>
      <c r="OAU570" s="156"/>
      <c r="OAV570" s="156"/>
      <c r="OAW570" s="156"/>
      <c r="OAX570" s="156"/>
      <c r="OAY570" s="156"/>
      <c r="OAZ570" s="156"/>
      <c r="OBA570" s="156"/>
      <c r="OBB570" s="156"/>
      <c r="OBC570" s="156"/>
      <c r="OBD570" s="156"/>
      <c r="OBE570" s="156"/>
      <c r="OBF570" s="156"/>
      <c r="OBG570" s="156"/>
      <c r="OBH570" s="156"/>
      <c r="OBI570" s="156"/>
      <c r="OBJ570" s="156"/>
      <c r="OBK570" s="156"/>
      <c r="OBL570" s="156"/>
      <c r="OBM570" s="156"/>
      <c r="OBN570" s="156"/>
      <c r="OBO570" s="156"/>
      <c r="OBP570" s="156"/>
      <c r="OBQ570" s="156"/>
      <c r="OBR570" s="156"/>
      <c r="OBS570" s="156"/>
      <c r="OBT570" s="156"/>
      <c r="OBU570" s="156"/>
      <c r="OBV570" s="156"/>
      <c r="OBW570" s="156"/>
      <c r="OBX570" s="156"/>
      <c r="OBY570" s="156"/>
      <c r="OBZ570" s="156"/>
      <c r="OCA570" s="156"/>
      <c r="OCB570" s="156"/>
      <c r="OCC570" s="156"/>
      <c r="OCD570" s="156"/>
      <c r="OCE570" s="156"/>
      <c r="OCF570" s="156"/>
      <c r="OCG570" s="156"/>
      <c r="OCH570" s="156"/>
      <c r="OCI570" s="156"/>
      <c r="OCJ570" s="156"/>
      <c r="OCK570" s="156"/>
      <c r="OCL570" s="156"/>
      <c r="OCM570" s="156"/>
      <c r="OCN570" s="156"/>
      <c r="OCO570" s="156"/>
      <c r="OCP570" s="156"/>
      <c r="OCQ570" s="156"/>
      <c r="OCR570" s="156"/>
      <c r="OCS570" s="156"/>
      <c r="OCT570" s="156"/>
      <c r="OCU570" s="156"/>
      <c r="OCV570" s="156"/>
      <c r="OCW570" s="156"/>
      <c r="OCX570" s="156"/>
      <c r="OCY570" s="156"/>
      <c r="OCZ570" s="156"/>
      <c r="ODA570" s="156"/>
      <c r="ODB570" s="156"/>
      <c r="ODC570" s="156"/>
      <c r="ODD570" s="156"/>
      <c r="ODE570" s="156"/>
      <c r="ODF570" s="156"/>
      <c r="ODG570" s="156"/>
      <c r="ODH570" s="156"/>
      <c r="ODI570" s="156"/>
      <c r="ODJ570" s="156"/>
      <c r="ODK570" s="156"/>
      <c r="ODL570" s="156"/>
      <c r="ODM570" s="156"/>
      <c r="ODN570" s="156"/>
      <c r="ODO570" s="156"/>
      <c r="ODP570" s="156"/>
      <c r="ODQ570" s="156"/>
      <c r="ODR570" s="156"/>
      <c r="ODS570" s="156"/>
      <c r="ODT570" s="156"/>
      <c r="ODU570" s="156"/>
      <c r="ODV570" s="156"/>
      <c r="ODW570" s="156"/>
      <c r="ODX570" s="156"/>
      <c r="ODY570" s="156"/>
      <c r="ODZ570" s="156"/>
      <c r="OEA570" s="156"/>
      <c r="OEB570" s="156"/>
      <c r="OEC570" s="156"/>
      <c r="OED570" s="156"/>
      <c r="OEE570" s="156"/>
      <c r="OEF570" s="156"/>
      <c r="OEG570" s="156"/>
      <c r="OEH570" s="156"/>
      <c r="OEI570" s="156"/>
      <c r="OEJ570" s="156"/>
      <c r="OEK570" s="156"/>
      <c r="OEL570" s="156"/>
      <c r="OEM570" s="156"/>
      <c r="OEN570" s="156"/>
      <c r="OEO570" s="156"/>
      <c r="OEP570" s="156"/>
      <c r="OEQ570" s="156"/>
      <c r="OER570" s="156"/>
      <c r="OES570" s="156"/>
      <c r="OET570" s="156"/>
      <c r="OEU570" s="156"/>
      <c r="OEV570" s="156"/>
      <c r="OEW570" s="156"/>
      <c r="OEX570" s="156"/>
      <c r="OEY570" s="156"/>
      <c r="OEZ570" s="156"/>
      <c r="OFA570" s="156"/>
      <c r="OFB570" s="156"/>
      <c r="OFC570" s="156"/>
      <c r="OFD570" s="156"/>
      <c r="OFE570" s="156"/>
      <c r="OFF570" s="156"/>
      <c r="OFG570" s="156"/>
      <c r="OFH570" s="156"/>
      <c r="OFI570" s="156"/>
      <c r="OFJ570" s="156"/>
      <c r="OFK570" s="156"/>
      <c r="OFL570" s="156"/>
      <c r="OFM570" s="156"/>
      <c r="OFN570" s="156"/>
      <c r="OFO570" s="156"/>
      <c r="OFP570" s="156"/>
      <c r="OFQ570" s="156"/>
      <c r="OFR570" s="156"/>
      <c r="OFS570" s="156"/>
      <c r="OFT570" s="156"/>
      <c r="OFU570" s="156"/>
      <c r="OFV570" s="156"/>
      <c r="OFW570" s="156"/>
      <c r="OFX570" s="156"/>
      <c r="OFY570" s="156"/>
      <c r="OFZ570" s="156"/>
      <c r="OGA570" s="156"/>
      <c r="OGB570" s="156"/>
      <c r="OGC570" s="156"/>
      <c r="OGD570" s="156"/>
      <c r="OGE570" s="156"/>
      <c r="OGF570" s="156"/>
      <c r="OGG570" s="156"/>
      <c r="OGH570" s="156"/>
      <c r="OGI570" s="156"/>
      <c r="OGJ570" s="156"/>
      <c r="OGK570" s="156"/>
      <c r="OGL570" s="156"/>
      <c r="OGM570" s="156"/>
      <c r="OGN570" s="156"/>
      <c r="OGO570" s="156"/>
      <c r="OGP570" s="156"/>
      <c r="OGQ570" s="156"/>
      <c r="OGR570" s="156"/>
      <c r="OGS570" s="156"/>
      <c r="OGT570" s="156"/>
      <c r="OGU570" s="156"/>
      <c r="OGV570" s="156"/>
      <c r="OGW570" s="156"/>
      <c r="OGX570" s="156"/>
      <c r="OGY570" s="156"/>
      <c r="OGZ570" s="156"/>
      <c r="OHA570" s="156"/>
      <c r="OHB570" s="156"/>
      <c r="OHC570" s="156"/>
      <c r="OHD570" s="156"/>
      <c r="OHE570" s="156"/>
      <c r="OHF570" s="156"/>
      <c r="OHG570" s="156"/>
      <c r="OHH570" s="156"/>
      <c r="OHI570" s="156"/>
      <c r="OHJ570" s="156"/>
      <c r="OHK570" s="156"/>
      <c r="OHL570" s="156"/>
      <c r="OHM570" s="156"/>
      <c r="OHN570" s="156"/>
      <c r="OHO570" s="156"/>
      <c r="OHP570" s="156"/>
      <c r="OHQ570" s="156"/>
      <c r="OHR570" s="156"/>
      <c r="OHS570" s="156"/>
      <c r="OHT570" s="156"/>
      <c r="OHU570" s="156"/>
      <c r="OHV570" s="156"/>
      <c r="OHW570" s="156"/>
      <c r="OHX570" s="156"/>
      <c r="OHY570" s="156"/>
      <c r="OHZ570" s="156"/>
      <c r="OIA570" s="156"/>
      <c r="OIB570" s="156"/>
      <c r="OIC570" s="156"/>
      <c r="OID570" s="156"/>
      <c r="OIE570" s="156"/>
      <c r="OIF570" s="156"/>
      <c r="OIG570" s="156"/>
      <c r="OIH570" s="156"/>
      <c r="OII570" s="156"/>
      <c r="OIJ570" s="156"/>
      <c r="OIK570" s="156"/>
      <c r="OIL570" s="156"/>
      <c r="OIM570" s="156"/>
      <c r="OIN570" s="156"/>
      <c r="OIO570" s="156"/>
      <c r="OIP570" s="156"/>
      <c r="OIQ570" s="156"/>
      <c r="OIR570" s="156"/>
      <c r="OIS570" s="156"/>
      <c r="OIT570" s="156"/>
      <c r="OIU570" s="156"/>
      <c r="OIV570" s="156"/>
      <c r="OIW570" s="156"/>
      <c r="OIX570" s="156"/>
      <c r="OIY570" s="156"/>
      <c r="OIZ570" s="156"/>
      <c r="OJA570" s="156"/>
      <c r="OJB570" s="156"/>
      <c r="OJC570" s="156"/>
      <c r="OJD570" s="156"/>
      <c r="OJE570" s="156"/>
      <c r="OJF570" s="156"/>
      <c r="OJG570" s="156"/>
      <c r="OJH570" s="156"/>
      <c r="OJI570" s="156"/>
      <c r="OJJ570" s="156"/>
      <c r="OJK570" s="156"/>
      <c r="OJL570" s="156"/>
      <c r="OJM570" s="156"/>
      <c r="OJN570" s="156"/>
      <c r="OJO570" s="156"/>
      <c r="OJP570" s="156"/>
      <c r="OJQ570" s="156"/>
      <c r="OJR570" s="156"/>
      <c r="OJS570" s="156"/>
      <c r="OJT570" s="156"/>
      <c r="OJU570" s="156"/>
      <c r="OJV570" s="156"/>
      <c r="OJW570" s="156"/>
      <c r="OJX570" s="156"/>
      <c r="OJY570" s="156"/>
      <c r="OJZ570" s="156"/>
      <c r="OKA570" s="156"/>
      <c r="OKB570" s="156"/>
      <c r="OKC570" s="156"/>
      <c r="OKD570" s="156"/>
      <c r="OKE570" s="156"/>
      <c r="OKF570" s="156"/>
      <c r="OKG570" s="156"/>
      <c r="OKH570" s="156"/>
      <c r="OKI570" s="156"/>
      <c r="OKJ570" s="156"/>
      <c r="OKK570" s="156"/>
      <c r="OKL570" s="156"/>
      <c r="OKM570" s="156"/>
      <c r="OKN570" s="156"/>
      <c r="OKO570" s="156"/>
      <c r="OKP570" s="156"/>
      <c r="OKQ570" s="156"/>
      <c r="OKR570" s="156"/>
      <c r="OKS570" s="156"/>
      <c r="OKT570" s="156"/>
      <c r="OKU570" s="156"/>
      <c r="OKV570" s="156"/>
      <c r="OKW570" s="156"/>
      <c r="OKX570" s="156"/>
      <c r="OKY570" s="156"/>
      <c r="OKZ570" s="156"/>
      <c r="OLA570" s="156"/>
      <c r="OLB570" s="156"/>
      <c r="OLC570" s="156"/>
      <c r="OLD570" s="156"/>
      <c r="OLE570" s="156"/>
      <c r="OLF570" s="156"/>
      <c r="OLG570" s="156"/>
      <c r="OLH570" s="156"/>
      <c r="OLI570" s="156"/>
      <c r="OLJ570" s="156"/>
      <c r="OLK570" s="156"/>
      <c r="OLL570" s="156"/>
      <c r="OLM570" s="156"/>
      <c r="OLN570" s="156"/>
      <c r="OLO570" s="156"/>
      <c r="OLP570" s="156"/>
      <c r="OLQ570" s="156"/>
      <c r="OLR570" s="156"/>
      <c r="OLS570" s="156"/>
      <c r="OLT570" s="156"/>
      <c r="OLU570" s="156"/>
      <c r="OLV570" s="156"/>
      <c r="OLW570" s="156"/>
      <c r="OLX570" s="156"/>
      <c r="OLY570" s="156"/>
      <c r="OLZ570" s="156"/>
      <c r="OMA570" s="156"/>
      <c r="OMB570" s="156"/>
      <c r="OMC570" s="156"/>
      <c r="OMD570" s="156"/>
      <c r="OME570" s="156"/>
      <c r="OMF570" s="156"/>
      <c r="OMG570" s="156"/>
      <c r="OMH570" s="156"/>
      <c r="OMI570" s="156"/>
      <c r="OMJ570" s="156"/>
      <c r="OMK570" s="156"/>
      <c r="OML570" s="156"/>
      <c r="OMM570" s="156"/>
      <c r="OMN570" s="156"/>
      <c r="OMO570" s="156"/>
      <c r="OMP570" s="156"/>
      <c r="OMQ570" s="156"/>
      <c r="OMR570" s="156"/>
      <c r="OMS570" s="156"/>
      <c r="OMT570" s="156"/>
      <c r="OMU570" s="156"/>
      <c r="OMV570" s="156"/>
      <c r="OMW570" s="156"/>
      <c r="OMX570" s="156"/>
      <c r="OMY570" s="156"/>
      <c r="OMZ570" s="156"/>
      <c r="ONA570" s="156"/>
      <c r="ONB570" s="156"/>
      <c r="ONC570" s="156"/>
      <c r="OND570" s="156"/>
      <c r="ONE570" s="156"/>
      <c r="ONF570" s="156"/>
      <c r="ONG570" s="156"/>
      <c r="ONH570" s="156"/>
      <c r="ONI570" s="156"/>
      <c r="ONJ570" s="156"/>
      <c r="ONK570" s="156"/>
      <c r="ONL570" s="156"/>
      <c r="ONM570" s="156"/>
      <c r="ONN570" s="156"/>
      <c r="ONO570" s="156"/>
      <c r="ONP570" s="156"/>
      <c r="ONQ570" s="156"/>
      <c r="ONR570" s="156"/>
      <c r="ONS570" s="156"/>
      <c r="ONT570" s="156"/>
      <c r="ONU570" s="156"/>
      <c r="ONV570" s="156"/>
      <c r="ONW570" s="156"/>
      <c r="ONX570" s="156"/>
      <c r="ONY570" s="156"/>
      <c r="ONZ570" s="156"/>
      <c r="OOA570" s="156"/>
      <c r="OOB570" s="156"/>
      <c r="OOC570" s="156"/>
      <c r="OOD570" s="156"/>
      <c r="OOE570" s="156"/>
      <c r="OOF570" s="156"/>
      <c r="OOG570" s="156"/>
      <c r="OOH570" s="156"/>
      <c r="OOI570" s="156"/>
      <c r="OOJ570" s="156"/>
      <c r="OOK570" s="156"/>
      <c r="OOL570" s="156"/>
      <c r="OOM570" s="156"/>
      <c r="OON570" s="156"/>
      <c r="OOO570" s="156"/>
      <c r="OOP570" s="156"/>
      <c r="OOQ570" s="156"/>
      <c r="OOR570" s="156"/>
      <c r="OOS570" s="156"/>
      <c r="OOT570" s="156"/>
      <c r="OOU570" s="156"/>
      <c r="OOV570" s="156"/>
      <c r="OOW570" s="156"/>
      <c r="OOX570" s="156"/>
      <c r="OOY570" s="156"/>
      <c r="OOZ570" s="156"/>
      <c r="OPA570" s="156"/>
      <c r="OPB570" s="156"/>
      <c r="OPC570" s="156"/>
      <c r="OPD570" s="156"/>
      <c r="OPE570" s="156"/>
      <c r="OPF570" s="156"/>
      <c r="OPG570" s="156"/>
      <c r="OPH570" s="156"/>
      <c r="OPI570" s="156"/>
      <c r="OPJ570" s="156"/>
      <c r="OPK570" s="156"/>
      <c r="OPL570" s="156"/>
      <c r="OPM570" s="156"/>
      <c r="OPN570" s="156"/>
      <c r="OPO570" s="156"/>
      <c r="OPP570" s="156"/>
      <c r="OPQ570" s="156"/>
      <c r="OPR570" s="156"/>
      <c r="OPS570" s="156"/>
      <c r="OPT570" s="156"/>
      <c r="OPU570" s="156"/>
      <c r="OPV570" s="156"/>
      <c r="OPW570" s="156"/>
      <c r="OPX570" s="156"/>
      <c r="OPY570" s="156"/>
      <c r="OPZ570" s="156"/>
      <c r="OQA570" s="156"/>
      <c r="OQB570" s="156"/>
      <c r="OQC570" s="156"/>
      <c r="OQD570" s="156"/>
      <c r="OQE570" s="156"/>
      <c r="OQF570" s="156"/>
      <c r="OQG570" s="156"/>
      <c r="OQH570" s="156"/>
      <c r="OQI570" s="156"/>
      <c r="OQJ570" s="156"/>
      <c r="OQK570" s="156"/>
      <c r="OQL570" s="156"/>
      <c r="OQM570" s="156"/>
      <c r="OQN570" s="156"/>
      <c r="OQO570" s="156"/>
      <c r="OQP570" s="156"/>
      <c r="OQQ570" s="156"/>
      <c r="OQR570" s="156"/>
      <c r="OQS570" s="156"/>
      <c r="OQT570" s="156"/>
      <c r="OQU570" s="156"/>
      <c r="OQV570" s="156"/>
      <c r="OQW570" s="156"/>
      <c r="OQX570" s="156"/>
      <c r="OQY570" s="156"/>
      <c r="OQZ570" s="156"/>
      <c r="ORA570" s="156"/>
      <c r="ORB570" s="156"/>
      <c r="ORC570" s="156"/>
      <c r="ORD570" s="156"/>
      <c r="ORE570" s="156"/>
      <c r="ORF570" s="156"/>
      <c r="ORG570" s="156"/>
      <c r="ORH570" s="156"/>
      <c r="ORI570" s="156"/>
      <c r="ORJ570" s="156"/>
      <c r="ORK570" s="156"/>
      <c r="ORL570" s="156"/>
      <c r="ORM570" s="156"/>
      <c r="ORN570" s="156"/>
      <c r="ORO570" s="156"/>
      <c r="ORP570" s="156"/>
      <c r="ORQ570" s="156"/>
      <c r="ORR570" s="156"/>
      <c r="ORS570" s="156"/>
      <c r="ORT570" s="156"/>
      <c r="ORU570" s="156"/>
      <c r="ORV570" s="156"/>
      <c r="ORW570" s="156"/>
      <c r="ORX570" s="156"/>
      <c r="ORY570" s="156"/>
      <c r="ORZ570" s="156"/>
      <c r="OSA570" s="156"/>
      <c r="OSB570" s="156"/>
      <c r="OSC570" s="156"/>
      <c r="OSD570" s="156"/>
      <c r="OSE570" s="156"/>
      <c r="OSF570" s="156"/>
      <c r="OSG570" s="156"/>
      <c r="OSH570" s="156"/>
      <c r="OSI570" s="156"/>
      <c r="OSJ570" s="156"/>
      <c r="OSK570" s="156"/>
      <c r="OSL570" s="156"/>
      <c r="OSM570" s="156"/>
      <c r="OSN570" s="156"/>
      <c r="OSO570" s="156"/>
      <c r="OSP570" s="156"/>
      <c r="OSQ570" s="156"/>
      <c r="OSR570" s="156"/>
      <c r="OSS570" s="156"/>
      <c r="OST570" s="156"/>
      <c r="OSU570" s="156"/>
      <c r="OSV570" s="156"/>
      <c r="OSW570" s="156"/>
      <c r="OSX570" s="156"/>
      <c r="OSY570" s="156"/>
      <c r="OSZ570" s="156"/>
      <c r="OTA570" s="156"/>
      <c r="OTB570" s="156"/>
      <c r="OTC570" s="156"/>
      <c r="OTD570" s="156"/>
      <c r="OTE570" s="156"/>
      <c r="OTF570" s="156"/>
      <c r="OTG570" s="156"/>
      <c r="OTH570" s="156"/>
      <c r="OTI570" s="156"/>
      <c r="OTJ570" s="156"/>
      <c r="OTK570" s="156"/>
      <c r="OTL570" s="156"/>
      <c r="OTM570" s="156"/>
      <c r="OTN570" s="156"/>
      <c r="OTO570" s="156"/>
      <c r="OTP570" s="156"/>
      <c r="OTQ570" s="156"/>
      <c r="OTR570" s="156"/>
      <c r="OTS570" s="156"/>
      <c r="OTT570" s="156"/>
      <c r="OTU570" s="156"/>
      <c r="OTV570" s="156"/>
      <c r="OTW570" s="156"/>
      <c r="OTX570" s="156"/>
      <c r="OTY570" s="156"/>
      <c r="OTZ570" s="156"/>
      <c r="OUA570" s="156"/>
      <c r="OUB570" s="156"/>
      <c r="OUC570" s="156"/>
      <c r="OUD570" s="156"/>
      <c r="OUE570" s="156"/>
      <c r="OUF570" s="156"/>
      <c r="OUG570" s="156"/>
      <c r="OUH570" s="156"/>
      <c r="OUI570" s="156"/>
      <c r="OUJ570" s="156"/>
      <c r="OUK570" s="156"/>
      <c r="OUL570" s="156"/>
      <c r="OUM570" s="156"/>
      <c r="OUN570" s="156"/>
      <c r="OUO570" s="156"/>
      <c r="OUP570" s="156"/>
      <c r="OUQ570" s="156"/>
      <c r="OUR570" s="156"/>
      <c r="OUS570" s="156"/>
      <c r="OUT570" s="156"/>
      <c r="OUU570" s="156"/>
      <c r="OUV570" s="156"/>
      <c r="OUW570" s="156"/>
      <c r="OUX570" s="156"/>
      <c r="OUY570" s="156"/>
      <c r="OUZ570" s="156"/>
      <c r="OVA570" s="156"/>
      <c r="OVB570" s="156"/>
      <c r="OVC570" s="156"/>
      <c r="OVD570" s="156"/>
      <c r="OVE570" s="156"/>
      <c r="OVF570" s="156"/>
      <c r="OVG570" s="156"/>
      <c r="OVH570" s="156"/>
      <c r="OVI570" s="156"/>
      <c r="OVJ570" s="156"/>
      <c r="OVK570" s="156"/>
      <c r="OVL570" s="156"/>
      <c r="OVM570" s="156"/>
      <c r="OVN570" s="156"/>
      <c r="OVO570" s="156"/>
      <c r="OVP570" s="156"/>
      <c r="OVQ570" s="156"/>
      <c r="OVR570" s="156"/>
      <c r="OVS570" s="156"/>
      <c r="OVT570" s="156"/>
      <c r="OVU570" s="156"/>
      <c r="OVV570" s="156"/>
      <c r="OVW570" s="156"/>
      <c r="OVX570" s="156"/>
      <c r="OVY570" s="156"/>
      <c r="OVZ570" s="156"/>
      <c r="OWA570" s="156"/>
      <c r="OWB570" s="156"/>
      <c r="OWC570" s="156"/>
      <c r="OWD570" s="156"/>
      <c r="OWE570" s="156"/>
      <c r="OWF570" s="156"/>
      <c r="OWG570" s="156"/>
      <c r="OWH570" s="156"/>
      <c r="OWI570" s="156"/>
      <c r="OWJ570" s="156"/>
      <c r="OWK570" s="156"/>
      <c r="OWL570" s="156"/>
      <c r="OWM570" s="156"/>
      <c r="OWN570" s="156"/>
      <c r="OWO570" s="156"/>
      <c r="OWP570" s="156"/>
      <c r="OWQ570" s="156"/>
      <c r="OWR570" s="156"/>
      <c r="OWS570" s="156"/>
      <c r="OWT570" s="156"/>
      <c r="OWU570" s="156"/>
      <c r="OWV570" s="156"/>
      <c r="OWW570" s="156"/>
      <c r="OWX570" s="156"/>
      <c r="OWY570" s="156"/>
      <c r="OWZ570" s="156"/>
      <c r="OXA570" s="156"/>
      <c r="OXB570" s="156"/>
      <c r="OXC570" s="156"/>
      <c r="OXD570" s="156"/>
      <c r="OXE570" s="156"/>
      <c r="OXF570" s="156"/>
      <c r="OXG570" s="156"/>
      <c r="OXH570" s="156"/>
      <c r="OXI570" s="156"/>
      <c r="OXJ570" s="156"/>
      <c r="OXK570" s="156"/>
      <c r="OXL570" s="156"/>
      <c r="OXM570" s="156"/>
      <c r="OXN570" s="156"/>
      <c r="OXO570" s="156"/>
      <c r="OXP570" s="156"/>
      <c r="OXQ570" s="156"/>
      <c r="OXR570" s="156"/>
      <c r="OXS570" s="156"/>
      <c r="OXT570" s="156"/>
      <c r="OXU570" s="156"/>
      <c r="OXV570" s="156"/>
      <c r="OXW570" s="156"/>
      <c r="OXX570" s="156"/>
      <c r="OXY570" s="156"/>
      <c r="OXZ570" s="156"/>
      <c r="OYA570" s="156"/>
      <c r="OYB570" s="156"/>
      <c r="OYC570" s="156"/>
      <c r="OYD570" s="156"/>
      <c r="OYE570" s="156"/>
      <c r="OYF570" s="156"/>
      <c r="OYG570" s="156"/>
      <c r="OYH570" s="156"/>
      <c r="OYI570" s="156"/>
      <c r="OYJ570" s="156"/>
      <c r="OYK570" s="156"/>
      <c r="OYL570" s="156"/>
      <c r="OYM570" s="156"/>
      <c r="OYN570" s="156"/>
      <c r="OYO570" s="156"/>
      <c r="OYP570" s="156"/>
      <c r="OYQ570" s="156"/>
      <c r="OYR570" s="156"/>
      <c r="OYS570" s="156"/>
      <c r="OYT570" s="156"/>
      <c r="OYU570" s="156"/>
      <c r="OYV570" s="156"/>
      <c r="OYW570" s="156"/>
      <c r="OYX570" s="156"/>
      <c r="OYY570" s="156"/>
      <c r="OYZ570" s="156"/>
      <c r="OZA570" s="156"/>
      <c r="OZB570" s="156"/>
      <c r="OZC570" s="156"/>
      <c r="OZD570" s="156"/>
      <c r="OZE570" s="156"/>
      <c r="OZF570" s="156"/>
      <c r="OZG570" s="156"/>
      <c r="OZH570" s="156"/>
      <c r="OZI570" s="156"/>
      <c r="OZJ570" s="156"/>
      <c r="OZK570" s="156"/>
      <c r="OZL570" s="156"/>
      <c r="OZM570" s="156"/>
      <c r="OZN570" s="156"/>
      <c r="OZO570" s="156"/>
      <c r="OZP570" s="156"/>
      <c r="OZQ570" s="156"/>
      <c r="OZR570" s="156"/>
      <c r="OZS570" s="156"/>
      <c r="OZT570" s="156"/>
      <c r="OZU570" s="156"/>
      <c r="OZV570" s="156"/>
      <c r="OZW570" s="156"/>
      <c r="OZX570" s="156"/>
      <c r="OZY570" s="156"/>
      <c r="OZZ570" s="156"/>
      <c r="PAA570" s="156"/>
      <c r="PAB570" s="156"/>
      <c r="PAC570" s="156"/>
      <c r="PAD570" s="156"/>
      <c r="PAE570" s="156"/>
      <c r="PAF570" s="156"/>
      <c r="PAG570" s="156"/>
      <c r="PAH570" s="156"/>
      <c r="PAI570" s="156"/>
      <c r="PAJ570" s="156"/>
      <c r="PAK570" s="156"/>
      <c r="PAL570" s="156"/>
      <c r="PAM570" s="156"/>
      <c r="PAN570" s="156"/>
      <c r="PAO570" s="156"/>
      <c r="PAP570" s="156"/>
      <c r="PAQ570" s="156"/>
      <c r="PAR570" s="156"/>
      <c r="PAS570" s="156"/>
      <c r="PAT570" s="156"/>
      <c r="PAU570" s="156"/>
      <c r="PAV570" s="156"/>
      <c r="PAW570" s="156"/>
      <c r="PAX570" s="156"/>
      <c r="PAY570" s="156"/>
      <c r="PAZ570" s="156"/>
      <c r="PBA570" s="156"/>
      <c r="PBB570" s="156"/>
      <c r="PBC570" s="156"/>
      <c r="PBD570" s="156"/>
      <c r="PBE570" s="156"/>
      <c r="PBF570" s="156"/>
      <c r="PBG570" s="156"/>
      <c r="PBH570" s="156"/>
      <c r="PBI570" s="156"/>
      <c r="PBJ570" s="156"/>
      <c r="PBK570" s="156"/>
      <c r="PBL570" s="156"/>
      <c r="PBM570" s="156"/>
      <c r="PBN570" s="156"/>
      <c r="PBO570" s="156"/>
      <c r="PBP570" s="156"/>
      <c r="PBQ570" s="156"/>
      <c r="PBR570" s="156"/>
      <c r="PBS570" s="156"/>
      <c r="PBT570" s="156"/>
      <c r="PBU570" s="156"/>
      <c r="PBV570" s="156"/>
      <c r="PBW570" s="156"/>
      <c r="PBX570" s="156"/>
      <c r="PBY570" s="156"/>
      <c r="PBZ570" s="156"/>
      <c r="PCA570" s="156"/>
      <c r="PCB570" s="156"/>
      <c r="PCC570" s="156"/>
      <c r="PCD570" s="156"/>
      <c r="PCE570" s="156"/>
      <c r="PCF570" s="156"/>
      <c r="PCG570" s="156"/>
      <c r="PCH570" s="156"/>
      <c r="PCI570" s="156"/>
      <c r="PCJ570" s="156"/>
      <c r="PCK570" s="156"/>
      <c r="PCL570" s="156"/>
      <c r="PCM570" s="156"/>
      <c r="PCN570" s="156"/>
      <c r="PCO570" s="156"/>
      <c r="PCP570" s="156"/>
      <c r="PCQ570" s="156"/>
      <c r="PCR570" s="156"/>
      <c r="PCS570" s="156"/>
      <c r="PCT570" s="156"/>
      <c r="PCU570" s="156"/>
      <c r="PCV570" s="156"/>
      <c r="PCW570" s="156"/>
      <c r="PCX570" s="156"/>
      <c r="PCY570" s="156"/>
      <c r="PCZ570" s="156"/>
      <c r="PDA570" s="156"/>
      <c r="PDB570" s="156"/>
      <c r="PDC570" s="156"/>
      <c r="PDD570" s="156"/>
      <c r="PDE570" s="156"/>
      <c r="PDF570" s="156"/>
      <c r="PDG570" s="156"/>
      <c r="PDH570" s="156"/>
      <c r="PDI570" s="156"/>
      <c r="PDJ570" s="156"/>
      <c r="PDK570" s="156"/>
      <c r="PDL570" s="156"/>
      <c r="PDM570" s="156"/>
      <c r="PDN570" s="156"/>
      <c r="PDO570" s="156"/>
      <c r="PDP570" s="156"/>
      <c r="PDQ570" s="156"/>
      <c r="PDR570" s="156"/>
      <c r="PDS570" s="156"/>
      <c r="PDT570" s="156"/>
      <c r="PDU570" s="156"/>
      <c r="PDV570" s="156"/>
      <c r="PDW570" s="156"/>
      <c r="PDX570" s="156"/>
      <c r="PDY570" s="156"/>
      <c r="PDZ570" s="156"/>
      <c r="PEA570" s="156"/>
      <c r="PEB570" s="156"/>
      <c r="PEC570" s="156"/>
      <c r="PED570" s="156"/>
      <c r="PEE570" s="156"/>
      <c r="PEF570" s="156"/>
      <c r="PEG570" s="156"/>
      <c r="PEH570" s="156"/>
      <c r="PEI570" s="156"/>
      <c r="PEJ570" s="156"/>
      <c r="PEK570" s="156"/>
      <c r="PEL570" s="156"/>
      <c r="PEM570" s="156"/>
      <c r="PEN570" s="156"/>
      <c r="PEO570" s="156"/>
      <c r="PEP570" s="156"/>
      <c r="PEQ570" s="156"/>
      <c r="PER570" s="156"/>
      <c r="PES570" s="156"/>
      <c r="PET570" s="156"/>
      <c r="PEU570" s="156"/>
      <c r="PEV570" s="156"/>
      <c r="PEW570" s="156"/>
      <c r="PEX570" s="156"/>
      <c r="PEY570" s="156"/>
      <c r="PEZ570" s="156"/>
      <c r="PFA570" s="156"/>
      <c r="PFB570" s="156"/>
      <c r="PFC570" s="156"/>
      <c r="PFD570" s="156"/>
      <c r="PFE570" s="156"/>
      <c r="PFF570" s="156"/>
      <c r="PFG570" s="156"/>
      <c r="PFH570" s="156"/>
      <c r="PFI570" s="156"/>
      <c r="PFJ570" s="156"/>
      <c r="PFK570" s="156"/>
      <c r="PFL570" s="156"/>
      <c r="PFM570" s="156"/>
      <c r="PFN570" s="156"/>
      <c r="PFO570" s="156"/>
      <c r="PFP570" s="156"/>
      <c r="PFQ570" s="156"/>
      <c r="PFR570" s="156"/>
      <c r="PFS570" s="156"/>
      <c r="PFT570" s="156"/>
      <c r="PFU570" s="156"/>
      <c r="PFV570" s="156"/>
      <c r="PFW570" s="156"/>
      <c r="PFX570" s="156"/>
      <c r="PFY570" s="156"/>
      <c r="PFZ570" s="156"/>
      <c r="PGA570" s="156"/>
      <c r="PGB570" s="156"/>
      <c r="PGC570" s="156"/>
      <c r="PGD570" s="156"/>
      <c r="PGE570" s="156"/>
      <c r="PGF570" s="156"/>
      <c r="PGG570" s="156"/>
      <c r="PGH570" s="156"/>
      <c r="PGI570" s="156"/>
      <c r="PGJ570" s="156"/>
      <c r="PGK570" s="156"/>
      <c r="PGL570" s="156"/>
      <c r="PGM570" s="156"/>
      <c r="PGN570" s="156"/>
      <c r="PGO570" s="156"/>
      <c r="PGP570" s="156"/>
      <c r="PGQ570" s="156"/>
      <c r="PGR570" s="156"/>
      <c r="PGS570" s="156"/>
      <c r="PGT570" s="156"/>
      <c r="PGU570" s="156"/>
      <c r="PGV570" s="156"/>
      <c r="PGW570" s="156"/>
      <c r="PGX570" s="156"/>
      <c r="PGY570" s="156"/>
      <c r="PGZ570" s="156"/>
      <c r="PHA570" s="156"/>
      <c r="PHB570" s="156"/>
      <c r="PHC570" s="156"/>
      <c r="PHD570" s="156"/>
      <c r="PHE570" s="156"/>
      <c r="PHF570" s="156"/>
      <c r="PHG570" s="156"/>
      <c r="PHH570" s="156"/>
      <c r="PHI570" s="156"/>
      <c r="PHJ570" s="156"/>
      <c r="PHK570" s="156"/>
      <c r="PHL570" s="156"/>
      <c r="PHM570" s="156"/>
      <c r="PHN570" s="156"/>
      <c r="PHO570" s="156"/>
      <c r="PHP570" s="156"/>
      <c r="PHQ570" s="156"/>
      <c r="PHR570" s="156"/>
      <c r="PHS570" s="156"/>
      <c r="PHT570" s="156"/>
      <c r="PHU570" s="156"/>
      <c r="PHV570" s="156"/>
      <c r="PHW570" s="156"/>
      <c r="PHX570" s="156"/>
      <c r="PHY570" s="156"/>
      <c r="PHZ570" s="156"/>
      <c r="PIA570" s="156"/>
      <c r="PIB570" s="156"/>
      <c r="PIC570" s="156"/>
      <c r="PID570" s="156"/>
      <c r="PIE570" s="156"/>
      <c r="PIF570" s="156"/>
      <c r="PIG570" s="156"/>
      <c r="PIH570" s="156"/>
      <c r="PII570" s="156"/>
      <c r="PIJ570" s="156"/>
      <c r="PIK570" s="156"/>
      <c r="PIL570" s="156"/>
      <c r="PIM570" s="156"/>
      <c r="PIN570" s="156"/>
      <c r="PIO570" s="156"/>
      <c r="PIP570" s="156"/>
      <c r="PIQ570" s="156"/>
      <c r="PIR570" s="156"/>
      <c r="PIS570" s="156"/>
      <c r="PIT570" s="156"/>
      <c r="PIU570" s="156"/>
      <c r="PIV570" s="156"/>
      <c r="PIW570" s="156"/>
      <c r="PIX570" s="156"/>
      <c r="PIY570" s="156"/>
      <c r="PIZ570" s="156"/>
      <c r="PJA570" s="156"/>
      <c r="PJB570" s="156"/>
      <c r="PJC570" s="156"/>
      <c r="PJD570" s="156"/>
      <c r="PJE570" s="156"/>
      <c r="PJF570" s="156"/>
      <c r="PJG570" s="156"/>
      <c r="PJH570" s="156"/>
      <c r="PJI570" s="156"/>
      <c r="PJJ570" s="156"/>
      <c r="PJK570" s="156"/>
      <c r="PJL570" s="156"/>
      <c r="PJM570" s="156"/>
      <c r="PJN570" s="156"/>
      <c r="PJO570" s="156"/>
      <c r="PJP570" s="156"/>
      <c r="PJQ570" s="156"/>
      <c r="PJR570" s="156"/>
      <c r="PJS570" s="156"/>
      <c r="PJT570" s="156"/>
      <c r="PJU570" s="156"/>
      <c r="PJV570" s="156"/>
      <c r="PJW570" s="156"/>
      <c r="PJX570" s="156"/>
      <c r="PJY570" s="156"/>
      <c r="PJZ570" s="156"/>
      <c r="PKA570" s="156"/>
      <c r="PKB570" s="156"/>
      <c r="PKC570" s="156"/>
      <c r="PKD570" s="156"/>
      <c r="PKE570" s="156"/>
      <c r="PKF570" s="156"/>
      <c r="PKG570" s="156"/>
      <c r="PKH570" s="156"/>
      <c r="PKI570" s="156"/>
      <c r="PKJ570" s="156"/>
      <c r="PKK570" s="156"/>
      <c r="PKL570" s="156"/>
      <c r="PKM570" s="156"/>
      <c r="PKN570" s="156"/>
      <c r="PKO570" s="156"/>
      <c r="PKP570" s="156"/>
      <c r="PKQ570" s="156"/>
      <c r="PKR570" s="156"/>
      <c r="PKS570" s="156"/>
      <c r="PKT570" s="156"/>
      <c r="PKU570" s="156"/>
      <c r="PKV570" s="156"/>
      <c r="PKW570" s="156"/>
      <c r="PKX570" s="156"/>
      <c r="PKY570" s="156"/>
      <c r="PKZ570" s="156"/>
      <c r="PLA570" s="156"/>
      <c r="PLB570" s="156"/>
      <c r="PLC570" s="156"/>
      <c r="PLD570" s="156"/>
      <c r="PLE570" s="156"/>
      <c r="PLF570" s="156"/>
      <c r="PLG570" s="156"/>
      <c r="PLH570" s="156"/>
      <c r="PLI570" s="156"/>
      <c r="PLJ570" s="156"/>
      <c r="PLK570" s="156"/>
      <c r="PLL570" s="156"/>
      <c r="PLM570" s="156"/>
      <c r="PLN570" s="156"/>
      <c r="PLO570" s="156"/>
      <c r="PLP570" s="156"/>
      <c r="PLQ570" s="156"/>
      <c r="PLR570" s="156"/>
      <c r="PLS570" s="156"/>
      <c r="PLT570" s="156"/>
      <c r="PLU570" s="156"/>
      <c r="PLV570" s="156"/>
      <c r="PLW570" s="156"/>
      <c r="PLX570" s="156"/>
      <c r="PLY570" s="156"/>
      <c r="PLZ570" s="156"/>
      <c r="PMA570" s="156"/>
      <c r="PMB570" s="156"/>
      <c r="PMC570" s="156"/>
      <c r="PMD570" s="156"/>
      <c r="PME570" s="156"/>
      <c r="PMF570" s="156"/>
      <c r="PMG570" s="156"/>
      <c r="PMH570" s="156"/>
      <c r="PMI570" s="156"/>
      <c r="PMJ570" s="156"/>
      <c r="PMK570" s="156"/>
      <c r="PML570" s="156"/>
      <c r="PMM570" s="156"/>
      <c r="PMN570" s="156"/>
      <c r="PMO570" s="156"/>
      <c r="PMP570" s="156"/>
      <c r="PMQ570" s="156"/>
      <c r="PMR570" s="156"/>
      <c r="PMS570" s="156"/>
      <c r="PMT570" s="156"/>
      <c r="PMU570" s="156"/>
      <c r="PMV570" s="156"/>
      <c r="PMW570" s="156"/>
      <c r="PMX570" s="156"/>
      <c r="PMY570" s="156"/>
      <c r="PMZ570" s="156"/>
      <c r="PNA570" s="156"/>
      <c r="PNB570" s="156"/>
      <c r="PNC570" s="156"/>
      <c r="PND570" s="156"/>
      <c r="PNE570" s="156"/>
      <c r="PNF570" s="156"/>
      <c r="PNG570" s="156"/>
      <c r="PNH570" s="156"/>
      <c r="PNI570" s="156"/>
      <c r="PNJ570" s="156"/>
      <c r="PNK570" s="156"/>
      <c r="PNL570" s="156"/>
      <c r="PNM570" s="156"/>
      <c r="PNN570" s="156"/>
      <c r="PNO570" s="156"/>
      <c r="PNP570" s="156"/>
      <c r="PNQ570" s="156"/>
      <c r="PNR570" s="156"/>
      <c r="PNS570" s="156"/>
      <c r="PNT570" s="156"/>
      <c r="PNU570" s="156"/>
      <c r="PNV570" s="156"/>
      <c r="PNW570" s="156"/>
      <c r="PNX570" s="156"/>
      <c r="PNY570" s="156"/>
      <c r="PNZ570" s="156"/>
      <c r="POA570" s="156"/>
      <c r="POB570" s="156"/>
      <c r="POC570" s="156"/>
      <c r="POD570" s="156"/>
      <c r="POE570" s="156"/>
      <c r="POF570" s="156"/>
      <c r="POG570" s="156"/>
      <c r="POH570" s="156"/>
      <c r="POI570" s="156"/>
      <c r="POJ570" s="156"/>
      <c r="POK570" s="156"/>
      <c r="POL570" s="156"/>
      <c r="POM570" s="156"/>
      <c r="PON570" s="156"/>
      <c r="POO570" s="156"/>
      <c r="POP570" s="156"/>
      <c r="POQ570" s="156"/>
      <c r="POR570" s="156"/>
      <c r="POS570" s="156"/>
      <c r="POT570" s="156"/>
      <c r="POU570" s="156"/>
      <c r="POV570" s="156"/>
      <c r="POW570" s="156"/>
      <c r="POX570" s="156"/>
      <c r="POY570" s="156"/>
      <c r="POZ570" s="156"/>
      <c r="PPA570" s="156"/>
      <c r="PPB570" s="156"/>
      <c r="PPC570" s="156"/>
      <c r="PPD570" s="156"/>
      <c r="PPE570" s="156"/>
      <c r="PPF570" s="156"/>
      <c r="PPG570" s="156"/>
      <c r="PPH570" s="156"/>
      <c r="PPI570" s="156"/>
      <c r="PPJ570" s="156"/>
      <c r="PPK570" s="156"/>
      <c r="PPL570" s="156"/>
      <c r="PPM570" s="156"/>
      <c r="PPN570" s="156"/>
      <c r="PPO570" s="156"/>
      <c r="PPP570" s="156"/>
      <c r="PPQ570" s="156"/>
      <c r="PPR570" s="156"/>
      <c r="PPS570" s="156"/>
      <c r="PPT570" s="156"/>
      <c r="PPU570" s="156"/>
      <c r="PPV570" s="156"/>
      <c r="PPW570" s="156"/>
      <c r="PPX570" s="156"/>
      <c r="PPY570" s="156"/>
      <c r="PPZ570" s="156"/>
      <c r="PQA570" s="156"/>
      <c r="PQB570" s="156"/>
      <c r="PQC570" s="156"/>
      <c r="PQD570" s="156"/>
      <c r="PQE570" s="156"/>
      <c r="PQF570" s="156"/>
      <c r="PQG570" s="156"/>
      <c r="PQH570" s="156"/>
      <c r="PQI570" s="156"/>
      <c r="PQJ570" s="156"/>
      <c r="PQK570" s="156"/>
      <c r="PQL570" s="156"/>
      <c r="PQM570" s="156"/>
      <c r="PQN570" s="156"/>
      <c r="PQO570" s="156"/>
      <c r="PQP570" s="156"/>
      <c r="PQQ570" s="156"/>
      <c r="PQR570" s="156"/>
      <c r="PQS570" s="156"/>
      <c r="PQT570" s="156"/>
      <c r="PQU570" s="156"/>
      <c r="PQV570" s="156"/>
      <c r="PQW570" s="156"/>
      <c r="PQX570" s="156"/>
      <c r="PQY570" s="156"/>
      <c r="PQZ570" s="156"/>
      <c r="PRA570" s="156"/>
      <c r="PRB570" s="156"/>
      <c r="PRC570" s="156"/>
      <c r="PRD570" s="156"/>
      <c r="PRE570" s="156"/>
      <c r="PRF570" s="156"/>
      <c r="PRG570" s="156"/>
      <c r="PRH570" s="156"/>
      <c r="PRI570" s="156"/>
      <c r="PRJ570" s="156"/>
      <c r="PRK570" s="156"/>
      <c r="PRL570" s="156"/>
      <c r="PRM570" s="156"/>
      <c r="PRN570" s="156"/>
      <c r="PRO570" s="156"/>
      <c r="PRP570" s="156"/>
      <c r="PRQ570" s="156"/>
      <c r="PRR570" s="156"/>
      <c r="PRS570" s="156"/>
      <c r="PRT570" s="156"/>
      <c r="PRU570" s="156"/>
      <c r="PRV570" s="156"/>
      <c r="PRW570" s="156"/>
      <c r="PRX570" s="156"/>
      <c r="PRY570" s="156"/>
      <c r="PRZ570" s="156"/>
      <c r="PSA570" s="156"/>
      <c r="PSB570" s="156"/>
      <c r="PSC570" s="156"/>
      <c r="PSD570" s="156"/>
      <c r="PSE570" s="156"/>
      <c r="PSF570" s="156"/>
      <c r="PSG570" s="156"/>
      <c r="PSH570" s="156"/>
      <c r="PSI570" s="156"/>
      <c r="PSJ570" s="156"/>
      <c r="PSK570" s="156"/>
      <c r="PSL570" s="156"/>
      <c r="PSM570" s="156"/>
      <c r="PSN570" s="156"/>
      <c r="PSO570" s="156"/>
      <c r="PSP570" s="156"/>
      <c r="PSQ570" s="156"/>
      <c r="PSR570" s="156"/>
      <c r="PSS570" s="156"/>
      <c r="PST570" s="156"/>
      <c r="PSU570" s="156"/>
      <c r="PSV570" s="156"/>
      <c r="PSW570" s="156"/>
      <c r="PSX570" s="156"/>
      <c r="PSY570" s="156"/>
      <c r="PSZ570" s="156"/>
      <c r="PTA570" s="156"/>
      <c r="PTB570" s="156"/>
      <c r="PTC570" s="156"/>
      <c r="PTD570" s="156"/>
      <c r="PTE570" s="156"/>
      <c r="PTF570" s="156"/>
      <c r="PTG570" s="156"/>
      <c r="PTH570" s="156"/>
      <c r="PTI570" s="156"/>
      <c r="PTJ570" s="156"/>
      <c r="PTK570" s="156"/>
      <c r="PTL570" s="156"/>
      <c r="PTM570" s="156"/>
      <c r="PTN570" s="156"/>
      <c r="PTO570" s="156"/>
      <c r="PTP570" s="156"/>
      <c r="PTQ570" s="156"/>
      <c r="PTR570" s="156"/>
      <c r="PTS570" s="156"/>
      <c r="PTT570" s="156"/>
      <c r="PTU570" s="156"/>
      <c r="PTV570" s="156"/>
      <c r="PTW570" s="156"/>
      <c r="PTX570" s="156"/>
      <c r="PTY570" s="156"/>
      <c r="PTZ570" s="156"/>
      <c r="PUA570" s="156"/>
      <c r="PUB570" s="156"/>
      <c r="PUC570" s="156"/>
      <c r="PUD570" s="156"/>
      <c r="PUE570" s="156"/>
      <c r="PUF570" s="156"/>
      <c r="PUG570" s="156"/>
      <c r="PUH570" s="156"/>
      <c r="PUI570" s="156"/>
      <c r="PUJ570" s="156"/>
      <c r="PUK570" s="156"/>
      <c r="PUL570" s="156"/>
      <c r="PUM570" s="156"/>
      <c r="PUN570" s="156"/>
      <c r="PUO570" s="156"/>
      <c r="PUP570" s="156"/>
      <c r="PUQ570" s="156"/>
      <c r="PUR570" s="156"/>
      <c r="PUS570" s="156"/>
      <c r="PUT570" s="156"/>
      <c r="PUU570" s="156"/>
      <c r="PUV570" s="156"/>
      <c r="PUW570" s="156"/>
      <c r="PUX570" s="156"/>
      <c r="PUY570" s="156"/>
      <c r="PUZ570" s="156"/>
      <c r="PVA570" s="156"/>
      <c r="PVB570" s="156"/>
      <c r="PVC570" s="156"/>
      <c r="PVD570" s="156"/>
      <c r="PVE570" s="156"/>
      <c r="PVF570" s="156"/>
      <c r="PVG570" s="156"/>
      <c r="PVH570" s="156"/>
      <c r="PVI570" s="156"/>
      <c r="PVJ570" s="156"/>
      <c r="PVK570" s="156"/>
      <c r="PVL570" s="156"/>
      <c r="PVM570" s="156"/>
      <c r="PVN570" s="156"/>
      <c r="PVO570" s="156"/>
      <c r="PVP570" s="156"/>
      <c r="PVQ570" s="156"/>
      <c r="PVR570" s="156"/>
      <c r="PVS570" s="156"/>
      <c r="PVT570" s="156"/>
      <c r="PVU570" s="156"/>
      <c r="PVV570" s="156"/>
      <c r="PVW570" s="156"/>
      <c r="PVX570" s="156"/>
      <c r="PVY570" s="156"/>
      <c r="PVZ570" s="156"/>
      <c r="PWA570" s="156"/>
      <c r="PWB570" s="156"/>
      <c r="PWC570" s="156"/>
      <c r="PWD570" s="156"/>
      <c r="PWE570" s="156"/>
      <c r="PWF570" s="156"/>
      <c r="PWG570" s="156"/>
      <c r="PWH570" s="156"/>
      <c r="PWI570" s="156"/>
      <c r="PWJ570" s="156"/>
      <c r="PWK570" s="156"/>
      <c r="PWL570" s="156"/>
      <c r="PWM570" s="156"/>
      <c r="PWN570" s="156"/>
      <c r="PWO570" s="156"/>
      <c r="PWP570" s="156"/>
      <c r="PWQ570" s="156"/>
      <c r="PWR570" s="156"/>
      <c r="PWS570" s="156"/>
      <c r="PWT570" s="156"/>
      <c r="PWU570" s="156"/>
      <c r="PWV570" s="156"/>
      <c r="PWW570" s="156"/>
      <c r="PWX570" s="156"/>
      <c r="PWY570" s="156"/>
      <c r="PWZ570" s="156"/>
      <c r="PXA570" s="156"/>
      <c r="PXB570" s="156"/>
      <c r="PXC570" s="156"/>
      <c r="PXD570" s="156"/>
      <c r="PXE570" s="156"/>
      <c r="PXF570" s="156"/>
      <c r="PXG570" s="156"/>
      <c r="PXH570" s="156"/>
      <c r="PXI570" s="156"/>
      <c r="PXJ570" s="156"/>
      <c r="PXK570" s="156"/>
      <c r="PXL570" s="156"/>
      <c r="PXM570" s="156"/>
      <c r="PXN570" s="156"/>
      <c r="PXO570" s="156"/>
      <c r="PXP570" s="156"/>
      <c r="PXQ570" s="156"/>
      <c r="PXR570" s="156"/>
      <c r="PXS570" s="156"/>
      <c r="PXT570" s="156"/>
      <c r="PXU570" s="156"/>
      <c r="PXV570" s="156"/>
      <c r="PXW570" s="156"/>
      <c r="PXX570" s="156"/>
      <c r="PXY570" s="156"/>
      <c r="PXZ570" s="156"/>
      <c r="PYA570" s="156"/>
      <c r="PYB570" s="156"/>
      <c r="PYC570" s="156"/>
      <c r="PYD570" s="156"/>
      <c r="PYE570" s="156"/>
      <c r="PYF570" s="156"/>
      <c r="PYG570" s="156"/>
      <c r="PYH570" s="156"/>
      <c r="PYI570" s="156"/>
      <c r="PYJ570" s="156"/>
      <c r="PYK570" s="156"/>
      <c r="PYL570" s="156"/>
      <c r="PYM570" s="156"/>
      <c r="PYN570" s="156"/>
      <c r="PYO570" s="156"/>
      <c r="PYP570" s="156"/>
      <c r="PYQ570" s="156"/>
      <c r="PYR570" s="156"/>
      <c r="PYS570" s="156"/>
      <c r="PYT570" s="156"/>
      <c r="PYU570" s="156"/>
      <c r="PYV570" s="156"/>
      <c r="PYW570" s="156"/>
      <c r="PYX570" s="156"/>
      <c r="PYY570" s="156"/>
      <c r="PYZ570" s="156"/>
      <c r="PZA570" s="156"/>
      <c r="PZB570" s="156"/>
      <c r="PZC570" s="156"/>
      <c r="PZD570" s="156"/>
      <c r="PZE570" s="156"/>
      <c r="PZF570" s="156"/>
      <c r="PZG570" s="156"/>
      <c r="PZH570" s="156"/>
      <c r="PZI570" s="156"/>
      <c r="PZJ570" s="156"/>
      <c r="PZK570" s="156"/>
      <c r="PZL570" s="156"/>
      <c r="PZM570" s="156"/>
      <c r="PZN570" s="156"/>
      <c r="PZO570" s="156"/>
      <c r="PZP570" s="156"/>
      <c r="PZQ570" s="156"/>
      <c r="PZR570" s="156"/>
      <c r="PZS570" s="156"/>
      <c r="PZT570" s="156"/>
      <c r="PZU570" s="156"/>
      <c r="PZV570" s="156"/>
      <c r="PZW570" s="156"/>
      <c r="PZX570" s="156"/>
      <c r="PZY570" s="156"/>
      <c r="PZZ570" s="156"/>
      <c r="QAA570" s="156"/>
      <c r="QAB570" s="156"/>
      <c r="QAC570" s="156"/>
      <c r="QAD570" s="156"/>
      <c r="QAE570" s="156"/>
      <c r="QAF570" s="156"/>
      <c r="QAG570" s="156"/>
      <c r="QAH570" s="156"/>
      <c r="QAI570" s="156"/>
      <c r="QAJ570" s="156"/>
      <c r="QAK570" s="156"/>
      <c r="QAL570" s="156"/>
      <c r="QAM570" s="156"/>
      <c r="QAN570" s="156"/>
      <c r="QAO570" s="156"/>
      <c r="QAP570" s="156"/>
      <c r="QAQ570" s="156"/>
      <c r="QAR570" s="156"/>
      <c r="QAS570" s="156"/>
      <c r="QAT570" s="156"/>
      <c r="QAU570" s="156"/>
      <c r="QAV570" s="156"/>
      <c r="QAW570" s="156"/>
      <c r="QAX570" s="156"/>
      <c r="QAY570" s="156"/>
      <c r="QAZ570" s="156"/>
      <c r="QBA570" s="156"/>
      <c r="QBB570" s="156"/>
      <c r="QBC570" s="156"/>
      <c r="QBD570" s="156"/>
      <c r="QBE570" s="156"/>
      <c r="QBF570" s="156"/>
      <c r="QBG570" s="156"/>
      <c r="QBH570" s="156"/>
      <c r="QBI570" s="156"/>
      <c r="QBJ570" s="156"/>
      <c r="QBK570" s="156"/>
      <c r="QBL570" s="156"/>
      <c r="QBM570" s="156"/>
      <c r="QBN570" s="156"/>
      <c r="QBO570" s="156"/>
      <c r="QBP570" s="156"/>
      <c r="QBQ570" s="156"/>
      <c r="QBR570" s="156"/>
      <c r="QBS570" s="156"/>
      <c r="QBT570" s="156"/>
      <c r="QBU570" s="156"/>
      <c r="QBV570" s="156"/>
      <c r="QBW570" s="156"/>
      <c r="QBX570" s="156"/>
      <c r="QBY570" s="156"/>
      <c r="QBZ570" s="156"/>
      <c r="QCA570" s="156"/>
      <c r="QCB570" s="156"/>
      <c r="QCC570" s="156"/>
      <c r="QCD570" s="156"/>
      <c r="QCE570" s="156"/>
      <c r="QCF570" s="156"/>
      <c r="QCG570" s="156"/>
      <c r="QCH570" s="156"/>
      <c r="QCI570" s="156"/>
      <c r="QCJ570" s="156"/>
      <c r="QCK570" s="156"/>
      <c r="QCL570" s="156"/>
      <c r="QCM570" s="156"/>
      <c r="QCN570" s="156"/>
      <c r="QCO570" s="156"/>
      <c r="QCP570" s="156"/>
      <c r="QCQ570" s="156"/>
      <c r="QCR570" s="156"/>
      <c r="QCS570" s="156"/>
      <c r="QCT570" s="156"/>
      <c r="QCU570" s="156"/>
      <c r="QCV570" s="156"/>
      <c r="QCW570" s="156"/>
      <c r="QCX570" s="156"/>
      <c r="QCY570" s="156"/>
      <c r="QCZ570" s="156"/>
      <c r="QDA570" s="156"/>
      <c r="QDB570" s="156"/>
      <c r="QDC570" s="156"/>
      <c r="QDD570" s="156"/>
      <c r="QDE570" s="156"/>
      <c r="QDF570" s="156"/>
      <c r="QDG570" s="156"/>
      <c r="QDH570" s="156"/>
      <c r="QDI570" s="156"/>
      <c r="QDJ570" s="156"/>
      <c r="QDK570" s="156"/>
      <c r="QDL570" s="156"/>
      <c r="QDM570" s="156"/>
      <c r="QDN570" s="156"/>
      <c r="QDO570" s="156"/>
      <c r="QDP570" s="156"/>
      <c r="QDQ570" s="156"/>
      <c r="QDR570" s="156"/>
      <c r="QDS570" s="156"/>
      <c r="QDT570" s="156"/>
      <c r="QDU570" s="156"/>
      <c r="QDV570" s="156"/>
      <c r="QDW570" s="156"/>
      <c r="QDX570" s="156"/>
      <c r="QDY570" s="156"/>
      <c r="QDZ570" s="156"/>
      <c r="QEA570" s="156"/>
      <c r="QEB570" s="156"/>
      <c r="QEC570" s="156"/>
      <c r="QED570" s="156"/>
      <c r="QEE570" s="156"/>
      <c r="QEF570" s="156"/>
      <c r="QEG570" s="156"/>
      <c r="QEH570" s="156"/>
      <c r="QEI570" s="156"/>
      <c r="QEJ570" s="156"/>
      <c r="QEK570" s="156"/>
      <c r="QEL570" s="156"/>
      <c r="QEM570" s="156"/>
      <c r="QEN570" s="156"/>
      <c r="QEO570" s="156"/>
      <c r="QEP570" s="156"/>
      <c r="QEQ570" s="156"/>
      <c r="QER570" s="156"/>
      <c r="QES570" s="156"/>
      <c r="QET570" s="156"/>
      <c r="QEU570" s="156"/>
      <c r="QEV570" s="156"/>
      <c r="QEW570" s="156"/>
      <c r="QEX570" s="156"/>
      <c r="QEY570" s="156"/>
      <c r="QEZ570" s="156"/>
      <c r="QFA570" s="156"/>
      <c r="QFB570" s="156"/>
      <c r="QFC570" s="156"/>
      <c r="QFD570" s="156"/>
      <c r="QFE570" s="156"/>
      <c r="QFF570" s="156"/>
      <c r="QFG570" s="156"/>
      <c r="QFH570" s="156"/>
      <c r="QFI570" s="156"/>
      <c r="QFJ570" s="156"/>
      <c r="QFK570" s="156"/>
      <c r="QFL570" s="156"/>
      <c r="QFM570" s="156"/>
      <c r="QFN570" s="156"/>
      <c r="QFO570" s="156"/>
      <c r="QFP570" s="156"/>
      <c r="QFQ570" s="156"/>
      <c r="QFR570" s="156"/>
      <c r="QFS570" s="156"/>
      <c r="QFT570" s="156"/>
      <c r="QFU570" s="156"/>
      <c r="QFV570" s="156"/>
      <c r="QFW570" s="156"/>
      <c r="QFX570" s="156"/>
      <c r="QFY570" s="156"/>
      <c r="QFZ570" s="156"/>
      <c r="QGA570" s="156"/>
      <c r="QGB570" s="156"/>
      <c r="QGC570" s="156"/>
      <c r="QGD570" s="156"/>
      <c r="QGE570" s="156"/>
      <c r="QGF570" s="156"/>
      <c r="QGG570" s="156"/>
      <c r="QGH570" s="156"/>
      <c r="QGI570" s="156"/>
      <c r="QGJ570" s="156"/>
      <c r="QGK570" s="156"/>
      <c r="QGL570" s="156"/>
      <c r="QGM570" s="156"/>
      <c r="QGN570" s="156"/>
      <c r="QGO570" s="156"/>
      <c r="QGP570" s="156"/>
      <c r="QGQ570" s="156"/>
      <c r="QGR570" s="156"/>
      <c r="QGS570" s="156"/>
      <c r="QGT570" s="156"/>
      <c r="QGU570" s="156"/>
      <c r="QGV570" s="156"/>
      <c r="QGW570" s="156"/>
      <c r="QGX570" s="156"/>
      <c r="QGY570" s="156"/>
      <c r="QGZ570" s="156"/>
      <c r="QHA570" s="156"/>
      <c r="QHB570" s="156"/>
      <c r="QHC570" s="156"/>
      <c r="QHD570" s="156"/>
      <c r="QHE570" s="156"/>
      <c r="QHF570" s="156"/>
      <c r="QHG570" s="156"/>
      <c r="QHH570" s="156"/>
      <c r="QHI570" s="156"/>
      <c r="QHJ570" s="156"/>
      <c r="QHK570" s="156"/>
      <c r="QHL570" s="156"/>
      <c r="QHM570" s="156"/>
      <c r="QHN570" s="156"/>
      <c r="QHO570" s="156"/>
      <c r="QHP570" s="156"/>
      <c r="QHQ570" s="156"/>
      <c r="QHR570" s="156"/>
      <c r="QHS570" s="156"/>
      <c r="QHT570" s="156"/>
      <c r="QHU570" s="156"/>
      <c r="QHV570" s="156"/>
      <c r="QHW570" s="156"/>
      <c r="QHX570" s="156"/>
      <c r="QHY570" s="156"/>
      <c r="QHZ570" s="156"/>
      <c r="QIA570" s="156"/>
      <c r="QIB570" s="156"/>
      <c r="QIC570" s="156"/>
      <c r="QID570" s="156"/>
      <c r="QIE570" s="156"/>
      <c r="QIF570" s="156"/>
      <c r="QIG570" s="156"/>
      <c r="QIH570" s="156"/>
      <c r="QII570" s="156"/>
      <c r="QIJ570" s="156"/>
      <c r="QIK570" s="156"/>
      <c r="QIL570" s="156"/>
      <c r="QIM570" s="156"/>
      <c r="QIN570" s="156"/>
      <c r="QIO570" s="156"/>
      <c r="QIP570" s="156"/>
      <c r="QIQ570" s="156"/>
      <c r="QIR570" s="156"/>
      <c r="QIS570" s="156"/>
      <c r="QIT570" s="156"/>
      <c r="QIU570" s="156"/>
      <c r="QIV570" s="156"/>
      <c r="QIW570" s="156"/>
      <c r="QIX570" s="156"/>
      <c r="QIY570" s="156"/>
      <c r="QIZ570" s="156"/>
      <c r="QJA570" s="156"/>
      <c r="QJB570" s="156"/>
      <c r="QJC570" s="156"/>
      <c r="QJD570" s="156"/>
      <c r="QJE570" s="156"/>
      <c r="QJF570" s="156"/>
      <c r="QJG570" s="156"/>
      <c r="QJH570" s="156"/>
      <c r="QJI570" s="156"/>
      <c r="QJJ570" s="156"/>
      <c r="QJK570" s="156"/>
      <c r="QJL570" s="156"/>
      <c r="QJM570" s="156"/>
      <c r="QJN570" s="156"/>
      <c r="QJO570" s="156"/>
      <c r="QJP570" s="156"/>
      <c r="QJQ570" s="156"/>
      <c r="QJR570" s="156"/>
      <c r="QJS570" s="156"/>
      <c r="QJT570" s="156"/>
      <c r="QJU570" s="156"/>
      <c r="QJV570" s="156"/>
      <c r="QJW570" s="156"/>
      <c r="QJX570" s="156"/>
      <c r="QJY570" s="156"/>
      <c r="QJZ570" s="156"/>
      <c r="QKA570" s="156"/>
      <c r="QKB570" s="156"/>
      <c r="QKC570" s="156"/>
      <c r="QKD570" s="156"/>
      <c r="QKE570" s="156"/>
      <c r="QKF570" s="156"/>
      <c r="QKG570" s="156"/>
      <c r="QKH570" s="156"/>
      <c r="QKI570" s="156"/>
      <c r="QKJ570" s="156"/>
      <c r="QKK570" s="156"/>
      <c r="QKL570" s="156"/>
      <c r="QKM570" s="156"/>
      <c r="QKN570" s="156"/>
      <c r="QKO570" s="156"/>
      <c r="QKP570" s="156"/>
      <c r="QKQ570" s="156"/>
      <c r="QKR570" s="156"/>
      <c r="QKS570" s="156"/>
      <c r="QKT570" s="156"/>
      <c r="QKU570" s="156"/>
      <c r="QKV570" s="156"/>
      <c r="QKW570" s="156"/>
      <c r="QKX570" s="156"/>
      <c r="QKY570" s="156"/>
      <c r="QKZ570" s="156"/>
      <c r="QLA570" s="156"/>
      <c r="QLB570" s="156"/>
      <c r="QLC570" s="156"/>
      <c r="QLD570" s="156"/>
      <c r="QLE570" s="156"/>
      <c r="QLF570" s="156"/>
      <c r="QLG570" s="156"/>
      <c r="QLH570" s="156"/>
      <c r="QLI570" s="156"/>
      <c r="QLJ570" s="156"/>
      <c r="QLK570" s="156"/>
      <c r="QLL570" s="156"/>
      <c r="QLM570" s="156"/>
      <c r="QLN570" s="156"/>
      <c r="QLO570" s="156"/>
      <c r="QLP570" s="156"/>
      <c r="QLQ570" s="156"/>
      <c r="QLR570" s="156"/>
      <c r="QLS570" s="156"/>
      <c r="QLT570" s="156"/>
      <c r="QLU570" s="156"/>
      <c r="QLV570" s="156"/>
      <c r="QLW570" s="156"/>
      <c r="QLX570" s="156"/>
      <c r="QLY570" s="156"/>
      <c r="QLZ570" s="156"/>
      <c r="QMA570" s="156"/>
      <c r="QMB570" s="156"/>
      <c r="QMC570" s="156"/>
      <c r="QMD570" s="156"/>
      <c r="QME570" s="156"/>
      <c r="QMF570" s="156"/>
      <c r="QMG570" s="156"/>
      <c r="QMH570" s="156"/>
      <c r="QMI570" s="156"/>
      <c r="QMJ570" s="156"/>
      <c r="QMK570" s="156"/>
      <c r="QML570" s="156"/>
      <c r="QMM570" s="156"/>
      <c r="QMN570" s="156"/>
      <c r="QMO570" s="156"/>
      <c r="QMP570" s="156"/>
      <c r="QMQ570" s="156"/>
      <c r="QMR570" s="156"/>
      <c r="QMS570" s="156"/>
      <c r="QMT570" s="156"/>
      <c r="QMU570" s="156"/>
      <c r="QMV570" s="156"/>
      <c r="QMW570" s="156"/>
      <c r="QMX570" s="156"/>
      <c r="QMY570" s="156"/>
      <c r="QMZ570" s="156"/>
      <c r="QNA570" s="156"/>
      <c r="QNB570" s="156"/>
      <c r="QNC570" s="156"/>
      <c r="QND570" s="156"/>
      <c r="QNE570" s="156"/>
      <c r="QNF570" s="156"/>
      <c r="QNG570" s="156"/>
      <c r="QNH570" s="156"/>
      <c r="QNI570" s="156"/>
      <c r="QNJ570" s="156"/>
      <c r="QNK570" s="156"/>
      <c r="QNL570" s="156"/>
      <c r="QNM570" s="156"/>
      <c r="QNN570" s="156"/>
      <c r="QNO570" s="156"/>
      <c r="QNP570" s="156"/>
      <c r="QNQ570" s="156"/>
      <c r="QNR570" s="156"/>
      <c r="QNS570" s="156"/>
      <c r="QNT570" s="156"/>
      <c r="QNU570" s="156"/>
      <c r="QNV570" s="156"/>
      <c r="QNW570" s="156"/>
      <c r="QNX570" s="156"/>
      <c r="QNY570" s="156"/>
      <c r="QNZ570" s="156"/>
      <c r="QOA570" s="156"/>
      <c r="QOB570" s="156"/>
      <c r="QOC570" s="156"/>
      <c r="QOD570" s="156"/>
      <c r="QOE570" s="156"/>
      <c r="QOF570" s="156"/>
      <c r="QOG570" s="156"/>
      <c r="QOH570" s="156"/>
      <c r="QOI570" s="156"/>
      <c r="QOJ570" s="156"/>
      <c r="QOK570" s="156"/>
      <c r="QOL570" s="156"/>
      <c r="QOM570" s="156"/>
      <c r="QON570" s="156"/>
      <c r="QOO570" s="156"/>
      <c r="QOP570" s="156"/>
      <c r="QOQ570" s="156"/>
      <c r="QOR570" s="156"/>
      <c r="QOS570" s="156"/>
      <c r="QOT570" s="156"/>
      <c r="QOU570" s="156"/>
      <c r="QOV570" s="156"/>
      <c r="QOW570" s="156"/>
      <c r="QOX570" s="156"/>
      <c r="QOY570" s="156"/>
      <c r="QOZ570" s="156"/>
      <c r="QPA570" s="156"/>
      <c r="QPB570" s="156"/>
      <c r="QPC570" s="156"/>
      <c r="QPD570" s="156"/>
      <c r="QPE570" s="156"/>
      <c r="QPF570" s="156"/>
      <c r="QPG570" s="156"/>
      <c r="QPH570" s="156"/>
      <c r="QPI570" s="156"/>
      <c r="QPJ570" s="156"/>
      <c r="QPK570" s="156"/>
      <c r="QPL570" s="156"/>
      <c r="QPM570" s="156"/>
      <c r="QPN570" s="156"/>
      <c r="QPO570" s="156"/>
      <c r="QPP570" s="156"/>
      <c r="QPQ570" s="156"/>
      <c r="QPR570" s="156"/>
      <c r="QPS570" s="156"/>
      <c r="QPT570" s="156"/>
      <c r="QPU570" s="156"/>
      <c r="QPV570" s="156"/>
      <c r="QPW570" s="156"/>
      <c r="QPX570" s="156"/>
      <c r="QPY570" s="156"/>
      <c r="QPZ570" s="156"/>
      <c r="QQA570" s="156"/>
      <c r="QQB570" s="156"/>
      <c r="QQC570" s="156"/>
      <c r="QQD570" s="156"/>
      <c r="QQE570" s="156"/>
      <c r="QQF570" s="156"/>
      <c r="QQG570" s="156"/>
      <c r="QQH570" s="156"/>
      <c r="QQI570" s="156"/>
      <c r="QQJ570" s="156"/>
      <c r="QQK570" s="156"/>
      <c r="QQL570" s="156"/>
      <c r="QQM570" s="156"/>
      <c r="QQN570" s="156"/>
      <c r="QQO570" s="156"/>
      <c r="QQP570" s="156"/>
      <c r="QQQ570" s="156"/>
      <c r="QQR570" s="156"/>
      <c r="QQS570" s="156"/>
      <c r="QQT570" s="156"/>
      <c r="QQU570" s="156"/>
      <c r="QQV570" s="156"/>
      <c r="QQW570" s="156"/>
      <c r="QQX570" s="156"/>
      <c r="QQY570" s="156"/>
      <c r="QQZ570" s="156"/>
      <c r="QRA570" s="156"/>
      <c r="QRB570" s="156"/>
      <c r="QRC570" s="156"/>
      <c r="QRD570" s="156"/>
      <c r="QRE570" s="156"/>
      <c r="QRF570" s="156"/>
      <c r="QRG570" s="156"/>
      <c r="QRH570" s="156"/>
      <c r="QRI570" s="156"/>
      <c r="QRJ570" s="156"/>
      <c r="QRK570" s="156"/>
      <c r="QRL570" s="156"/>
      <c r="QRM570" s="156"/>
      <c r="QRN570" s="156"/>
      <c r="QRO570" s="156"/>
      <c r="QRP570" s="156"/>
      <c r="QRQ570" s="156"/>
      <c r="QRR570" s="156"/>
      <c r="QRS570" s="156"/>
      <c r="QRT570" s="156"/>
      <c r="QRU570" s="156"/>
      <c r="QRV570" s="156"/>
      <c r="QRW570" s="156"/>
      <c r="QRX570" s="156"/>
      <c r="QRY570" s="156"/>
      <c r="QRZ570" s="156"/>
      <c r="QSA570" s="156"/>
      <c r="QSB570" s="156"/>
      <c r="QSC570" s="156"/>
      <c r="QSD570" s="156"/>
      <c r="QSE570" s="156"/>
      <c r="QSF570" s="156"/>
      <c r="QSG570" s="156"/>
      <c r="QSH570" s="156"/>
      <c r="QSI570" s="156"/>
      <c r="QSJ570" s="156"/>
      <c r="QSK570" s="156"/>
      <c r="QSL570" s="156"/>
      <c r="QSM570" s="156"/>
      <c r="QSN570" s="156"/>
      <c r="QSO570" s="156"/>
      <c r="QSP570" s="156"/>
      <c r="QSQ570" s="156"/>
      <c r="QSR570" s="156"/>
      <c r="QSS570" s="156"/>
      <c r="QST570" s="156"/>
      <c r="QSU570" s="156"/>
      <c r="QSV570" s="156"/>
      <c r="QSW570" s="156"/>
      <c r="QSX570" s="156"/>
      <c r="QSY570" s="156"/>
      <c r="QSZ570" s="156"/>
      <c r="QTA570" s="156"/>
      <c r="QTB570" s="156"/>
      <c r="QTC570" s="156"/>
      <c r="QTD570" s="156"/>
      <c r="QTE570" s="156"/>
      <c r="QTF570" s="156"/>
      <c r="QTG570" s="156"/>
      <c r="QTH570" s="156"/>
      <c r="QTI570" s="156"/>
      <c r="QTJ570" s="156"/>
      <c r="QTK570" s="156"/>
      <c r="QTL570" s="156"/>
      <c r="QTM570" s="156"/>
      <c r="QTN570" s="156"/>
      <c r="QTO570" s="156"/>
      <c r="QTP570" s="156"/>
      <c r="QTQ570" s="156"/>
      <c r="QTR570" s="156"/>
      <c r="QTS570" s="156"/>
      <c r="QTT570" s="156"/>
      <c r="QTU570" s="156"/>
      <c r="QTV570" s="156"/>
      <c r="QTW570" s="156"/>
      <c r="QTX570" s="156"/>
      <c r="QTY570" s="156"/>
      <c r="QTZ570" s="156"/>
      <c r="QUA570" s="156"/>
      <c r="QUB570" s="156"/>
      <c r="QUC570" s="156"/>
      <c r="QUD570" s="156"/>
      <c r="QUE570" s="156"/>
      <c r="QUF570" s="156"/>
      <c r="QUG570" s="156"/>
      <c r="QUH570" s="156"/>
      <c r="QUI570" s="156"/>
      <c r="QUJ570" s="156"/>
      <c r="QUK570" s="156"/>
      <c r="QUL570" s="156"/>
      <c r="QUM570" s="156"/>
      <c r="QUN570" s="156"/>
      <c r="QUO570" s="156"/>
      <c r="QUP570" s="156"/>
      <c r="QUQ570" s="156"/>
      <c r="QUR570" s="156"/>
      <c r="QUS570" s="156"/>
      <c r="QUT570" s="156"/>
      <c r="QUU570" s="156"/>
      <c r="QUV570" s="156"/>
      <c r="QUW570" s="156"/>
      <c r="QUX570" s="156"/>
      <c r="QUY570" s="156"/>
      <c r="QUZ570" s="156"/>
      <c r="QVA570" s="156"/>
      <c r="QVB570" s="156"/>
      <c r="QVC570" s="156"/>
      <c r="QVD570" s="156"/>
      <c r="QVE570" s="156"/>
      <c r="QVF570" s="156"/>
      <c r="QVG570" s="156"/>
      <c r="QVH570" s="156"/>
      <c r="QVI570" s="156"/>
      <c r="QVJ570" s="156"/>
      <c r="QVK570" s="156"/>
      <c r="QVL570" s="156"/>
      <c r="QVM570" s="156"/>
      <c r="QVN570" s="156"/>
      <c r="QVO570" s="156"/>
      <c r="QVP570" s="156"/>
      <c r="QVQ570" s="156"/>
      <c r="QVR570" s="156"/>
      <c r="QVS570" s="156"/>
      <c r="QVT570" s="156"/>
      <c r="QVU570" s="156"/>
      <c r="QVV570" s="156"/>
      <c r="QVW570" s="156"/>
      <c r="QVX570" s="156"/>
      <c r="QVY570" s="156"/>
      <c r="QVZ570" s="156"/>
      <c r="QWA570" s="156"/>
      <c r="QWB570" s="156"/>
      <c r="QWC570" s="156"/>
      <c r="QWD570" s="156"/>
      <c r="QWE570" s="156"/>
      <c r="QWF570" s="156"/>
      <c r="QWG570" s="156"/>
      <c r="QWH570" s="156"/>
      <c r="QWI570" s="156"/>
      <c r="QWJ570" s="156"/>
      <c r="QWK570" s="156"/>
      <c r="QWL570" s="156"/>
      <c r="QWM570" s="156"/>
      <c r="QWN570" s="156"/>
      <c r="QWO570" s="156"/>
      <c r="QWP570" s="156"/>
      <c r="QWQ570" s="156"/>
      <c r="QWR570" s="156"/>
      <c r="QWS570" s="156"/>
      <c r="QWT570" s="156"/>
      <c r="QWU570" s="156"/>
      <c r="QWV570" s="156"/>
      <c r="QWW570" s="156"/>
      <c r="QWX570" s="156"/>
      <c r="QWY570" s="156"/>
      <c r="QWZ570" s="156"/>
      <c r="QXA570" s="156"/>
      <c r="QXB570" s="156"/>
      <c r="QXC570" s="156"/>
      <c r="QXD570" s="156"/>
      <c r="QXE570" s="156"/>
      <c r="QXF570" s="156"/>
      <c r="QXG570" s="156"/>
      <c r="QXH570" s="156"/>
      <c r="QXI570" s="156"/>
      <c r="QXJ570" s="156"/>
      <c r="QXK570" s="156"/>
      <c r="QXL570" s="156"/>
      <c r="QXM570" s="156"/>
      <c r="QXN570" s="156"/>
      <c r="QXO570" s="156"/>
      <c r="QXP570" s="156"/>
      <c r="QXQ570" s="156"/>
      <c r="QXR570" s="156"/>
      <c r="QXS570" s="156"/>
      <c r="QXT570" s="156"/>
      <c r="QXU570" s="156"/>
      <c r="QXV570" s="156"/>
      <c r="QXW570" s="156"/>
      <c r="QXX570" s="156"/>
      <c r="QXY570" s="156"/>
      <c r="QXZ570" s="156"/>
      <c r="QYA570" s="156"/>
      <c r="QYB570" s="156"/>
      <c r="QYC570" s="156"/>
      <c r="QYD570" s="156"/>
      <c r="QYE570" s="156"/>
      <c r="QYF570" s="156"/>
      <c r="QYG570" s="156"/>
      <c r="QYH570" s="156"/>
      <c r="QYI570" s="156"/>
      <c r="QYJ570" s="156"/>
      <c r="QYK570" s="156"/>
      <c r="QYL570" s="156"/>
      <c r="QYM570" s="156"/>
      <c r="QYN570" s="156"/>
      <c r="QYO570" s="156"/>
      <c r="QYP570" s="156"/>
      <c r="QYQ570" s="156"/>
      <c r="QYR570" s="156"/>
      <c r="QYS570" s="156"/>
      <c r="QYT570" s="156"/>
      <c r="QYU570" s="156"/>
      <c r="QYV570" s="156"/>
      <c r="QYW570" s="156"/>
      <c r="QYX570" s="156"/>
      <c r="QYY570" s="156"/>
      <c r="QYZ570" s="156"/>
      <c r="QZA570" s="156"/>
      <c r="QZB570" s="156"/>
      <c r="QZC570" s="156"/>
      <c r="QZD570" s="156"/>
      <c r="QZE570" s="156"/>
      <c r="QZF570" s="156"/>
      <c r="QZG570" s="156"/>
      <c r="QZH570" s="156"/>
      <c r="QZI570" s="156"/>
      <c r="QZJ570" s="156"/>
      <c r="QZK570" s="156"/>
      <c r="QZL570" s="156"/>
      <c r="QZM570" s="156"/>
      <c r="QZN570" s="156"/>
      <c r="QZO570" s="156"/>
      <c r="QZP570" s="156"/>
      <c r="QZQ570" s="156"/>
      <c r="QZR570" s="156"/>
      <c r="QZS570" s="156"/>
      <c r="QZT570" s="156"/>
      <c r="QZU570" s="156"/>
      <c r="QZV570" s="156"/>
      <c r="QZW570" s="156"/>
      <c r="QZX570" s="156"/>
      <c r="QZY570" s="156"/>
      <c r="QZZ570" s="156"/>
      <c r="RAA570" s="156"/>
      <c r="RAB570" s="156"/>
      <c r="RAC570" s="156"/>
      <c r="RAD570" s="156"/>
      <c r="RAE570" s="156"/>
      <c r="RAF570" s="156"/>
      <c r="RAG570" s="156"/>
      <c r="RAH570" s="156"/>
      <c r="RAI570" s="156"/>
      <c r="RAJ570" s="156"/>
      <c r="RAK570" s="156"/>
      <c r="RAL570" s="156"/>
      <c r="RAM570" s="156"/>
      <c r="RAN570" s="156"/>
      <c r="RAO570" s="156"/>
      <c r="RAP570" s="156"/>
      <c r="RAQ570" s="156"/>
      <c r="RAR570" s="156"/>
      <c r="RAS570" s="156"/>
      <c r="RAT570" s="156"/>
      <c r="RAU570" s="156"/>
      <c r="RAV570" s="156"/>
      <c r="RAW570" s="156"/>
      <c r="RAX570" s="156"/>
      <c r="RAY570" s="156"/>
      <c r="RAZ570" s="156"/>
      <c r="RBA570" s="156"/>
      <c r="RBB570" s="156"/>
      <c r="RBC570" s="156"/>
      <c r="RBD570" s="156"/>
      <c r="RBE570" s="156"/>
      <c r="RBF570" s="156"/>
      <c r="RBG570" s="156"/>
      <c r="RBH570" s="156"/>
      <c r="RBI570" s="156"/>
      <c r="RBJ570" s="156"/>
      <c r="RBK570" s="156"/>
      <c r="RBL570" s="156"/>
      <c r="RBM570" s="156"/>
      <c r="RBN570" s="156"/>
      <c r="RBO570" s="156"/>
      <c r="RBP570" s="156"/>
      <c r="RBQ570" s="156"/>
      <c r="RBR570" s="156"/>
      <c r="RBS570" s="156"/>
      <c r="RBT570" s="156"/>
      <c r="RBU570" s="156"/>
      <c r="RBV570" s="156"/>
      <c r="RBW570" s="156"/>
      <c r="RBX570" s="156"/>
      <c r="RBY570" s="156"/>
      <c r="RBZ570" s="156"/>
      <c r="RCA570" s="156"/>
      <c r="RCB570" s="156"/>
      <c r="RCC570" s="156"/>
      <c r="RCD570" s="156"/>
      <c r="RCE570" s="156"/>
      <c r="RCF570" s="156"/>
      <c r="RCG570" s="156"/>
      <c r="RCH570" s="156"/>
      <c r="RCI570" s="156"/>
      <c r="RCJ570" s="156"/>
      <c r="RCK570" s="156"/>
      <c r="RCL570" s="156"/>
      <c r="RCM570" s="156"/>
      <c r="RCN570" s="156"/>
      <c r="RCO570" s="156"/>
      <c r="RCP570" s="156"/>
      <c r="RCQ570" s="156"/>
      <c r="RCR570" s="156"/>
      <c r="RCS570" s="156"/>
      <c r="RCT570" s="156"/>
      <c r="RCU570" s="156"/>
      <c r="RCV570" s="156"/>
      <c r="RCW570" s="156"/>
      <c r="RCX570" s="156"/>
      <c r="RCY570" s="156"/>
      <c r="RCZ570" s="156"/>
      <c r="RDA570" s="156"/>
      <c r="RDB570" s="156"/>
      <c r="RDC570" s="156"/>
      <c r="RDD570" s="156"/>
      <c r="RDE570" s="156"/>
      <c r="RDF570" s="156"/>
      <c r="RDG570" s="156"/>
      <c r="RDH570" s="156"/>
      <c r="RDI570" s="156"/>
      <c r="RDJ570" s="156"/>
      <c r="RDK570" s="156"/>
      <c r="RDL570" s="156"/>
      <c r="RDM570" s="156"/>
      <c r="RDN570" s="156"/>
      <c r="RDO570" s="156"/>
      <c r="RDP570" s="156"/>
      <c r="RDQ570" s="156"/>
      <c r="RDR570" s="156"/>
      <c r="RDS570" s="156"/>
      <c r="RDT570" s="156"/>
      <c r="RDU570" s="156"/>
      <c r="RDV570" s="156"/>
      <c r="RDW570" s="156"/>
      <c r="RDX570" s="156"/>
      <c r="RDY570" s="156"/>
      <c r="RDZ570" s="156"/>
      <c r="REA570" s="156"/>
      <c r="REB570" s="156"/>
      <c r="REC570" s="156"/>
      <c r="RED570" s="156"/>
      <c r="REE570" s="156"/>
      <c r="REF570" s="156"/>
      <c r="REG570" s="156"/>
      <c r="REH570" s="156"/>
      <c r="REI570" s="156"/>
      <c r="REJ570" s="156"/>
      <c r="REK570" s="156"/>
      <c r="REL570" s="156"/>
      <c r="REM570" s="156"/>
      <c r="REN570" s="156"/>
      <c r="REO570" s="156"/>
      <c r="REP570" s="156"/>
      <c r="REQ570" s="156"/>
      <c r="RER570" s="156"/>
      <c r="RES570" s="156"/>
      <c r="RET570" s="156"/>
      <c r="REU570" s="156"/>
      <c r="REV570" s="156"/>
      <c r="REW570" s="156"/>
      <c r="REX570" s="156"/>
      <c r="REY570" s="156"/>
      <c r="REZ570" s="156"/>
      <c r="RFA570" s="156"/>
      <c r="RFB570" s="156"/>
      <c r="RFC570" s="156"/>
      <c r="RFD570" s="156"/>
      <c r="RFE570" s="156"/>
      <c r="RFF570" s="156"/>
      <c r="RFG570" s="156"/>
      <c r="RFH570" s="156"/>
      <c r="RFI570" s="156"/>
      <c r="RFJ570" s="156"/>
      <c r="RFK570" s="156"/>
      <c r="RFL570" s="156"/>
      <c r="RFM570" s="156"/>
      <c r="RFN570" s="156"/>
      <c r="RFO570" s="156"/>
      <c r="RFP570" s="156"/>
      <c r="RFQ570" s="156"/>
      <c r="RFR570" s="156"/>
      <c r="RFS570" s="156"/>
      <c r="RFT570" s="156"/>
      <c r="RFU570" s="156"/>
      <c r="RFV570" s="156"/>
      <c r="RFW570" s="156"/>
      <c r="RFX570" s="156"/>
      <c r="RFY570" s="156"/>
      <c r="RFZ570" s="156"/>
      <c r="RGA570" s="156"/>
      <c r="RGB570" s="156"/>
      <c r="RGC570" s="156"/>
      <c r="RGD570" s="156"/>
      <c r="RGE570" s="156"/>
      <c r="RGF570" s="156"/>
      <c r="RGG570" s="156"/>
      <c r="RGH570" s="156"/>
      <c r="RGI570" s="156"/>
      <c r="RGJ570" s="156"/>
      <c r="RGK570" s="156"/>
      <c r="RGL570" s="156"/>
      <c r="RGM570" s="156"/>
      <c r="RGN570" s="156"/>
      <c r="RGO570" s="156"/>
      <c r="RGP570" s="156"/>
      <c r="RGQ570" s="156"/>
      <c r="RGR570" s="156"/>
      <c r="RGS570" s="156"/>
      <c r="RGT570" s="156"/>
      <c r="RGU570" s="156"/>
      <c r="RGV570" s="156"/>
      <c r="RGW570" s="156"/>
      <c r="RGX570" s="156"/>
      <c r="RGY570" s="156"/>
      <c r="RGZ570" s="156"/>
      <c r="RHA570" s="156"/>
      <c r="RHB570" s="156"/>
      <c r="RHC570" s="156"/>
      <c r="RHD570" s="156"/>
      <c r="RHE570" s="156"/>
      <c r="RHF570" s="156"/>
      <c r="RHG570" s="156"/>
      <c r="RHH570" s="156"/>
      <c r="RHI570" s="156"/>
      <c r="RHJ570" s="156"/>
      <c r="RHK570" s="156"/>
      <c r="RHL570" s="156"/>
      <c r="RHM570" s="156"/>
      <c r="RHN570" s="156"/>
      <c r="RHO570" s="156"/>
      <c r="RHP570" s="156"/>
      <c r="RHQ570" s="156"/>
      <c r="RHR570" s="156"/>
      <c r="RHS570" s="156"/>
      <c r="RHT570" s="156"/>
      <c r="RHU570" s="156"/>
      <c r="RHV570" s="156"/>
      <c r="RHW570" s="156"/>
      <c r="RHX570" s="156"/>
      <c r="RHY570" s="156"/>
      <c r="RHZ570" s="156"/>
      <c r="RIA570" s="156"/>
      <c r="RIB570" s="156"/>
      <c r="RIC570" s="156"/>
      <c r="RID570" s="156"/>
      <c r="RIE570" s="156"/>
      <c r="RIF570" s="156"/>
      <c r="RIG570" s="156"/>
      <c r="RIH570" s="156"/>
      <c r="RII570" s="156"/>
      <c r="RIJ570" s="156"/>
      <c r="RIK570" s="156"/>
      <c r="RIL570" s="156"/>
      <c r="RIM570" s="156"/>
      <c r="RIN570" s="156"/>
      <c r="RIO570" s="156"/>
      <c r="RIP570" s="156"/>
      <c r="RIQ570" s="156"/>
      <c r="RIR570" s="156"/>
      <c r="RIS570" s="156"/>
      <c r="RIT570" s="156"/>
      <c r="RIU570" s="156"/>
      <c r="RIV570" s="156"/>
      <c r="RIW570" s="156"/>
      <c r="RIX570" s="156"/>
      <c r="RIY570" s="156"/>
      <c r="RIZ570" s="156"/>
      <c r="RJA570" s="156"/>
      <c r="RJB570" s="156"/>
      <c r="RJC570" s="156"/>
      <c r="RJD570" s="156"/>
      <c r="RJE570" s="156"/>
      <c r="RJF570" s="156"/>
      <c r="RJG570" s="156"/>
      <c r="RJH570" s="156"/>
      <c r="RJI570" s="156"/>
      <c r="RJJ570" s="156"/>
      <c r="RJK570" s="156"/>
      <c r="RJL570" s="156"/>
      <c r="RJM570" s="156"/>
      <c r="RJN570" s="156"/>
      <c r="RJO570" s="156"/>
      <c r="RJP570" s="156"/>
      <c r="RJQ570" s="156"/>
      <c r="RJR570" s="156"/>
      <c r="RJS570" s="156"/>
      <c r="RJT570" s="156"/>
      <c r="RJU570" s="156"/>
      <c r="RJV570" s="156"/>
      <c r="RJW570" s="156"/>
      <c r="RJX570" s="156"/>
      <c r="RJY570" s="156"/>
      <c r="RJZ570" s="156"/>
      <c r="RKA570" s="156"/>
      <c r="RKB570" s="156"/>
      <c r="RKC570" s="156"/>
      <c r="RKD570" s="156"/>
      <c r="RKE570" s="156"/>
      <c r="RKF570" s="156"/>
      <c r="RKG570" s="156"/>
      <c r="RKH570" s="156"/>
      <c r="RKI570" s="156"/>
      <c r="RKJ570" s="156"/>
      <c r="RKK570" s="156"/>
      <c r="RKL570" s="156"/>
      <c r="RKM570" s="156"/>
      <c r="RKN570" s="156"/>
      <c r="RKO570" s="156"/>
      <c r="RKP570" s="156"/>
      <c r="RKQ570" s="156"/>
      <c r="RKR570" s="156"/>
      <c r="RKS570" s="156"/>
      <c r="RKT570" s="156"/>
      <c r="RKU570" s="156"/>
      <c r="RKV570" s="156"/>
      <c r="RKW570" s="156"/>
      <c r="RKX570" s="156"/>
      <c r="RKY570" s="156"/>
      <c r="RKZ570" s="156"/>
      <c r="RLA570" s="156"/>
      <c r="RLB570" s="156"/>
      <c r="RLC570" s="156"/>
      <c r="RLD570" s="156"/>
      <c r="RLE570" s="156"/>
      <c r="RLF570" s="156"/>
      <c r="RLG570" s="156"/>
      <c r="RLH570" s="156"/>
      <c r="RLI570" s="156"/>
      <c r="RLJ570" s="156"/>
      <c r="RLK570" s="156"/>
      <c r="RLL570" s="156"/>
      <c r="RLM570" s="156"/>
      <c r="RLN570" s="156"/>
      <c r="RLO570" s="156"/>
      <c r="RLP570" s="156"/>
      <c r="RLQ570" s="156"/>
      <c r="RLR570" s="156"/>
      <c r="RLS570" s="156"/>
      <c r="RLT570" s="156"/>
      <c r="RLU570" s="156"/>
      <c r="RLV570" s="156"/>
      <c r="RLW570" s="156"/>
      <c r="RLX570" s="156"/>
      <c r="RLY570" s="156"/>
      <c r="RLZ570" s="156"/>
      <c r="RMA570" s="156"/>
      <c r="RMB570" s="156"/>
      <c r="RMC570" s="156"/>
      <c r="RMD570" s="156"/>
      <c r="RME570" s="156"/>
      <c r="RMF570" s="156"/>
      <c r="RMG570" s="156"/>
      <c r="RMH570" s="156"/>
      <c r="RMI570" s="156"/>
      <c r="RMJ570" s="156"/>
      <c r="RMK570" s="156"/>
      <c r="RML570" s="156"/>
      <c r="RMM570" s="156"/>
      <c r="RMN570" s="156"/>
      <c r="RMO570" s="156"/>
      <c r="RMP570" s="156"/>
      <c r="RMQ570" s="156"/>
      <c r="RMR570" s="156"/>
      <c r="RMS570" s="156"/>
      <c r="RMT570" s="156"/>
      <c r="RMU570" s="156"/>
      <c r="RMV570" s="156"/>
      <c r="RMW570" s="156"/>
      <c r="RMX570" s="156"/>
      <c r="RMY570" s="156"/>
      <c r="RMZ570" s="156"/>
      <c r="RNA570" s="156"/>
      <c r="RNB570" s="156"/>
      <c r="RNC570" s="156"/>
      <c r="RND570" s="156"/>
      <c r="RNE570" s="156"/>
      <c r="RNF570" s="156"/>
      <c r="RNG570" s="156"/>
      <c r="RNH570" s="156"/>
      <c r="RNI570" s="156"/>
      <c r="RNJ570" s="156"/>
      <c r="RNK570" s="156"/>
      <c r="RNL570" s="156"/>
      <c r="RNM570" s="156"/>
      <c r="RNN570" s="156"/>
      <c r="RNO570" s="156"/>
      <c r="RNP570" s="156"/>
      <c r="RNQ570" s="156"/>
      <c r="RNR570" s="156"/>
      <c r="RNS570" s="156"/>
      <c r="RNT570" s="156"/>
      <c r="RNU570" s="156"/>
      <c r="RNV570" s="156"/>
      <c r="RNW570" s="156"/>
      <c r="RNX570" s="156"/>
      <c r="RNY570" s="156"/>
      <c r="RNZ570" s="156"/>
      <c r="ROA570" s="156"/>
      <c r="ROB570" s="156"/>
      <c r="ROC570" s="156"/>
      <c r="ROD570" s="156"/>
      <c r="ROE570" s="156"/>
      <c r="ROF570" s="156"/>
      <c r="ROG570" s="156"/>
      <c r="ROH570" s="156"/>
      <c r="ROI570" s="156"/>
      <c r="ROJ570" s="156"/>
      <c r="ROK570" s="156"/>
      <c r="ROL570" s="156"/>
      <c r="ROM570" s="156"/>
      <c r="RON570" s="156"/>
      <c r="ROO570" s="156"/>
      <c r="ROP570" s="156"/>
      <c r="ROQ570" s="156"/>
      <c r="ROR570" s="156"/>
      <c r="ROS570" s="156"/>
      <c r="ROT570" s="156"/>
      <c r="ROU570" s="156"/>
      <c r="ROV570" s="156"/>
      <c r="ROW570" s="156"/>
      <c r="ROX570" s="156"/>
      <c r="ROY570" s="156"/>
      <c r="ROZ570" s="156"/>
      <c r="RPA570" s="156"/>
      <c r="RPB570" s="156"/>
      <c r="RPC570" s="156"/>
      <c r="RPD570" s="156"/>
      <c r="RPE570" s="156"/>
      <c r="RPF570" s="156"/>
      <c r="RPG570" s="156"/>
      <c r="RPH570" s="156"/>
      <c r="RPI570" s="156"/>
      <c r="RPJ570" s="156"/>
      <c r="RPK570" s="156"/>
      <c r="RPL570" s="156"/>
      <c r="RPM570" s="156"/>
      <c r="RPN570" s="156"/>
      <c r="RPO570" s="156"/>
      <c r="RPP570" s="156"/>
      <c r="RPQ570" s="156"/>
      <c r="RPR570" s="156"/>
      <c r="RPS570" s="156"/>
      <c r="RPT570" s="156"/>
      <c r="RPU570" s="156"/>
      <c r="RPV570" s="156"/>
      <c r="RPW570" s="156"/>
      <c r="RPX570" s="156"/>
      <c r="RPY570" s="156"/>
      <c r="RPZ570" s="156"/>
      <c r="RQA570" s="156"/>
      <c r="RQB570" s="156"/>
      <c r="RQC570" s="156"/>
      <c r="RQD570" s="156"/>
      <c r="RQE570" s="156"/>
      <c r="RQF570" s="156"/>
      <c r="RQG570" s="156"/>
      <c r="RQH570" s="156"/>
      <c r="RQI570" s="156"/>
      <c r="RQJ570" s="156"/>
      <c r="RQK570" s="156"/>
      <c r="RQL570" s="156"/>
      <c r="RQM570" s="156"/>
      <c r="RQN570" s="156"/>
      <c r="RQO570" s="156"/>
      <c r="RQP570" s="156"/>
      <c r="RQQ570" s="156"/>
      <c r="RQR570" s="156"/>
      <c r="RQS570" s="156"/>
      <c r="RQT570" s="156"/>
      <c r="RQU570" s="156"/>
      <c r="RQV570" s="156"/>
      <c r="RQW570" s="156"/>
      <c r="RQX570" s="156"/>
      <c r="RQY570" s="156"/>
      <c r="RQZ570" s="156"/>
      <c r="RRA570" s="156"/>
      <c r="RRB570" s="156"/>
      <c r="RRC570" s="156"/>
      <c r="RRD570" s="156"/>
      <c r="RRE570" s="156"/>
      <c r="RRF570" s="156"/>
      <c r="RRG570" s="156"/>
      <c r="RRH570" s="156"/>
      <c r="RRI570" s="156"/>
      <c r="RRJ570" s="156"/>
      <c r="RRK570" s="156"/>
      <c r="RRL570" s="156"/>
      <c r="RRM570" s="156"/>
      <c r="RRN570" s="156"/>
      <c r="RRO570" s="156"/>
      <c r="RRP570" s="156"/>
      <c r="RRQ570" s="156"/>
      <c r="RRR570" s="156"/>
      <c r="RRS570" s="156"/>
      <c r="RRT570" s="156"/>
      <c r="RRU570" s="156"/>
      <c r="RRV570" s="156"/>
      <c r="RRW570" s="156"/>
      <c r="RRX570" s="156"/>
      <c r="RRY570" s="156"/>
      <c r="RRZ570" s="156"/>
      <c r="RSA570" s="156"/>
      <c r="RSB570" s="156"/>
      <c r="RSC570" s="156"/>
      <c r="RSD570" s="156"/>
      <c r="RSE570" s="156"/>
      <c r="RSF570" s="156"/>
      <c r="RSG570" s="156"/>
      <c r="RSH570" s="156"/>
      <c r="RSI570" s="156"/>
      <c r="RSJ570" s="156"/>
      <c r="RSK570" s="156"/>
      <c r="RSL570" s="156"/>
      <c r="RSM570" s="156"/>
      <c r="RSN570" s="156"/>
      <c r="RSO570" s="156"/>
      <c r="RSP570" s="156"/>
      <c r="RSQ570" s="156"/>
      <c r="RSR570" s="156"/>
      <c r="RSS570" s="156"/>
      <c r="RST570" s="156"/>
      <c r="RSU570" s="156"/>
      <c r="RSV570" s="156"/>
      <c r="RSW570" s="156"/>
      <c r="RSX570" s="156"/>
      <c r="RSY570" s="156"/>
      <c r="RSZ570" s="156"/>
      <c r="RTA570" s="156"/>
      <c r="RTB570" s="156"/>
      <c r="RTC570" s="156"/>
      <c r="RTD570" s="156"/>
      <c r="RTE570" s="156"/>
      <c r="RTF570" s="156"/>
      <c r="RTG570" s="156"/>
      <c r="RTH570" s="156"/>
      <c r="RTI570" s="156"/>
      <c r="RTJ570" s="156"/>
      <c r="RTK570" s="156"/>
      <c r="RTL570" s="156"/>
      <c r="RTM570" s="156"/>
      <c r="RTN570" s="156"/>
      <c r="RTO570" s="156"/>
      <c r="RTP570" s="156"/>
      <c r="RTQ570" s="156"/>
      <c r="RTR570" s="156"/>
      <c r="RTS570" s="156"/>
      <c r="RTT570" s="156"/>
      <c r="RTU570" s="156"/>
      <c r="RTV570" s="156"/>
      <c r="RTW570" s="156"/>
      <c r="RTX570" s="156"/>
      <c r="RTY570" s="156"/>
      <c r="RTZ570" s="156"/>
      <c r="RUA570" s="156"/>
      <c r="RUB570" s="156"/>
      <c r="RUC570" s="156"/>
      <c r="RUD570" s="156"/>
      <c r="RUE570" s="156"/>
      <c r="RUF570" s="156"/>
      <c r="RUG570" s="156"/>
      <c r="RUH570" s="156"/>
      <c r="RUI570" s="156"/>
      <c r="RUJ570" s="156"/>
      <c r="RUK570" s="156"/>
      <c r="RUL570" s="156"/>
      <c r="RUM570" s="156"/>
      <c r="RUN570" s="156"/>
      <c r="RUO570" s="156"/>
      <c r="RUP570" s="156"/>
      <c r="RUQ570" s="156"/>
      <c r="RUR570" s="156"/>
      <c r="RUS570" s="156"/>
      <c r="RUT570" s="156"/>
      <c r="RUU570" s="156"/>
      <c r="RUV570" s="156"/>
      <c r="RUW570" s="156"/>
      <c r="RUX570" s="156"/>
      <c r="RUY570" s="156"/>
      <c r="RUZ570" s="156"/>
      <c r="RVA570" s="156"/>
      <c r="RVB570" s="156"/>
      <c r="RVC570" s="156"/>
      <c r="RVD570" s="156"/>
      <c r="RVE570" s="156"/>
      <c r="RVF570" s="156"/>
      <c r="RVG570" s="156"/>
      <c r="RVH570" s="156"/>
      <c r="RVI570" s="156"/>
      <c r="RVJ570" s="156"/>
      <c r="RVK570" s="156"/>
      <c r="RVL570" s="156"/>
      <c r="RVM570" s="156"/>
      <c r="RVN570" s="156"/>
      <c r="RVO570" s="156"/>
      <c r="RVP570" s="156"/>
      <c r="RVQ570" s="156"/>
      <c r="RVR570" s="156"/>
      <c r="RVS570" s="156"/>
      <c r="RVT570" s="156"/>
      <c r="RVU570" s="156"/>
      <c r="RVV570" s="156"/>
      <c r="RVW570" s="156"/>
      <c r="RVX570" s="156"/>
      <c r="RVY570" s="156"/>
      <c r="RVZ570" s="156"/>
      <c r="RWA570" s="156"/>
      <c r="RWB570" s="156"/>
      <c r="RWC570" s="156"/>
      <c r="RWD570" s="156"/>
      <c r="RWE570" s="156"/>
      <c r="RWF570" s="156"/>
      <c r="RWG570" s="156"/>
      <c r="RWH570" s="156"/>
      <c r="RWI570" s="156"/>
      <c r="RWJ570" s="156"/>
      <c r="RWK570" s="156"/>
      <c r="RWL570" s="156"/>
      <c r="RWM570" s="156"/>
      <c r="RWN570" s="156"/>
      <c r="RWO570" s="156"/>
      <c r="RWP570" s="156"/>
      <c r="RWQ570" s="156"/>
      <c r="RWR570" s="156"/>
      <c r="RWS570" s="156"/>
      <c r="RWT570" s="156"/>
      <c r="RWU570" s="156"/>
      <c r="RWV570" s="156"/>
      <c r="RWW570" s="156"/>
      <c r="RWX570" s="156"/>
      <c r="RWY570" s="156"/>
      <c r="RWZ570" s="156"/>
      <c r="RXA570" s="156"/>
      <c r="RXB570" s="156"/>
      <c r="RXC570" s="156"/>
      <c r="RXD570" s="156"/>
      <c r="RXE570" s="156"/>
      <c r="RXF570" s="156"/>
      <c r="RXG570" s="156"/>
      <c r="RXH570" s="156"/>
      <c r="RXI570" s="156"/>
      <c r="RXJ570" s="156"/>
      <c r="RXK570" s="156"/>
      <c r="RXL570" s="156"/>
      <c r="RXM570" s="156"/>
      <c r="RXN570" s="156"/>
      <c r="RXO570" s="156"/>
      <c r="RXP570" s="156"/>
      <c r="RXQ570" s="156"/>
      <c r="RXR570" s="156"/>
      <c r="RXS570" s="156"/>
      <c r="RXT570" s="156"/>
      <c r="RXU570" s="156"/>
      <c r="RXV570" s="156"/>
      <c r="RXW570" s="156"/>
      <c r="RXX570" s="156"/>
      <c r="RXY570" s="156"/>
      <c r="RXZ570" s="156"/>
      <c r="RYA570" s="156"/>
      <c r="RYB570" s="156"/>
      <c r="RYC570" s="156"/>
      <c r="RYD570" s="156"/>
      <c r="RYE570" s="156"/>
      <c r="RYF570" s="156"/>
      <c r="RYG570" s="156"/>
      <c r="RYH570" s="156"/>
      <c r="RYI570" s="156"/>
      <c r="RYJ570" s="156"/>
      <c r="RYK570" s="156"/>
      <c r="RYL570" s="156"/>
      <c r="RYM570" s="156"/>
      <c r="RYN570" s="156"/>
      <c r="RYO570" s="156"/>
      <c r="RYP570" s="156"/>
      <c r="RYQ570" s="156"/>
      <c r="RYR570" s="156"/>
      <c r="RYS570" s="156"/>
      <c r="RYT570" s="156"/>
      <c r="RYU570" s="156"/>
      <c r="RYV570" s="156"/>
      <c r="RYW570" s="156"/>
      <c r="RYX570" s="156"/>
      <c r="RYY570" s="156"/>
      <c r="RYZ570" s="156"/>
      <c r="RZA570" s="156"/>
      <c r="RZB570" s="156"/>
      <c r="RZC570" s="156"/>
      <c r="RZD570" s="156"/>
      <c r="RZE570" s="156"/>
      <c r="RZF570" s="156"/>
      <c r="RZG570" s="156"/>
      <c r="RZH570" s="156"/>
      <c r="RZI570" s="156"/>
      <c r="RZJ570" s="156"/>
      <c r="RZK570" s="156"/>
      <c r="RZL570" s="156"/>
      <c r="RZM570" s="156"/>
      <c r="RZN570" s="156"/>
      <c r="RZO570" s="156"/>
      <c r="RZP570" s="156"/>
      <c r="RZQ570" s="156"/>
      <c r="RZR570" s="156"/>
      <c r="RZS570" s="156"/>
      <c r="RZT570" s="156"/>
      <c r="RZU570" s="156"/>
      <c r="RZV570" s="156"/>
      <c r="RZW570" s="156"/>
      <c r="RZX570" s="156"/>
      <c r="RZY570" s="156"/>
      <c r="RZZ570" s="156"/>
      <c r="SAA570" s="156"/>
      <c r="SAB570" s="156"/>
      <c r="SAC570" s="156"/>
      <c r="SAD570" s="156"/>
      <c r="SAE570" s="156"/>
      <c r="SAF570" s="156"/>
      <c r="SAG570" s="156"/>
      <c r="SAH570" s="156"/>
      <c r="SAI570" s="156"/>
      <c r="SAJ570" s="156"/>
      <c r="SAK570" s="156"/>
      <c r="SAL570" s="156"/>
      <c r="SAM570" s="156"/>
      <c r="SAN570" s="156"/>
      <c r="SAO570" s="156"/>
      <c r="SAP570" s="156"/>
      <c r="SAQ570" s="156"/>
      <c r="SAR570" s="156"/>
      <c r="SAS570" s="156"/>
      <c r="SAT570" s="156"/>
      <c r="SAU570" s="156"/>
      <c r="SAV570" s="156"/>
      <c r="SAW570" s="156"/>
      <c r="SAX570" s="156"/>
      <c r="SAY570" s="156"/>
      <c r="SAZ570" s="156"/>
      <c r="SBA570" s="156"/>
      <c r="SBB570" s="156"/>
      <c r="SBC570" s="156"/>
      <c r="SBD570" s="156"/>
      <c r="SBE570" s="156"/>
      <c r="SBF570" s="156"/>
      <c r="SBG570" s="156"/>
      <c r="SBH570" s="156"/>
      <c r="SBI570" s="156"/>
      <c r="SBJ570" s="156"/>
      <c r="SBK570" s="156"/>
      <c r="SBL570" s="156"/>
      <c r="SBM570" s="156"/>
      <c r="SBN570" s="156"/>
      <c r="SBO570" s="156"/>
      <c r="SBP570" s="156"/>
      <c r="SBQ570" s="156"/>
      <c r="SBR570" s="156"/>
      <c r="SBS570" s="156"/>
      <c r="SBT570" s="156"/>
      <c r="SBU570" s="156"/>
      <c r="SBV570" s="156"/>
      <c r="SBW570" s="156"/>
      <c r="SBX570" s="156"/>
      <c r="SBY570" s="156"/>
      <c r="SBZ570" s="156"/>
      <c r="SCA570" s="156"/>
      <c r="SCB570" s="156"/>
      <c r="SCC570" s="156"/>
      <c r="SCD570" s="156"/>
      <c r="SCE570" s="156"/>
      <c r="SCF570" s="156"/>
      <c r="SCG570" s="156"/>
      <c r="SCH570" s="156"/>
      <c r="SCI570" s="156"/>
      <c r="SCJ570" s="156"/>
      <c r="SCK570" s="156"/>
      <c r="SCL570" s="156"/>
      <c r="SCM570" s="156"/>
      <c r="SCN570" s="156"/>
      <c r="SCO570" s="156"/>
      <c r="SCP570" s="156"/>
      <c r="SCQ570" s="156"/>
      <c r="SCR570" s="156"/>
      <c r="SCS570" s="156"/>
      <c r="SCT570" s="156"/>
      <c r="SCU570" s="156"/>
      <c r="SCV570" s="156"/>
      <c r="SCW570" s="156"/>
      <c r="SCX570" s="156"/>
      <c r="SCY570" s="156"/>
      <c r="SCZ570" s="156"/>
      <c r="SDA570" s="156"/>
      <c r="SDB570" s="156"/>
      <c r="SDC570" s="156"/>
      <c r="SDD570" s="156"/>
      <c r="SDE570" s="156"/>
      <c r="SDF570" s="156"/>
      <c r="SDG570" s="156"/>
      <c r="SDH570" s="156"/>
      <c r="SDI570" s="156"/>
      <c r="SDJ570" s="156"/>
      <c r="SDK570" s="156"/>
      <c r="SDL570" s="156"/>
      <c r="SDM570" s="156"/>
      <c r="SDN570" s="156"/>
      <c r="SDO570" s="156"/>
      <c r="SDP570" s="156"/>
      <c r="SDQ570" s="156"/>
      <c r="SDR570" s="156"/>
      <c r="SDS570" s="156"/>
      <c r="SDT570" s="156"/>
      <c r="SDU570" s="156"/>
      <c r="SDV570" s="156"/>
      <c r="SDW570" s="156"/>
      <c r="SDX570" s="156"/>
      <c r="SDY570" s="156"/>
      <c r="SDZ570" s="156"/>
      <c r="SEA570" s="156"/>
      <c r="SEB570" s="156"/>
      <c r="SEC570" s="156"/>
      <c r="SED570" s="156"/>
      <c r="SEE570" s="156"/>
      <c r="SEF570" s="156"/>
      <c r="SEG570" s="156"/>
      <c r="SEH570" s="156"/>
      <c r="SEI570" s="156"/>
      <c r="SEJ570" s="156"/>
      <c r="SEK570" s="156"/>
      <c r="SEL570" s="156"/>
      <c r="SEM570" s="156"/>
      <c r="SEN570" s="156"/>
      <c r="SEO570" s="156"/>
      <c r="SEP570" s="156"/>
      <c r="SEQ570" s="156"/>
      <c r="SER570" s="156"/>
      <c r="SES570" s="156"/>
      <c r="SET570" s="156"/>
      <c r="SEU570" s="156"/>
      <c r="SEV570" s="156"/>
      <c r="SEW570" s="156"/>
      <c r="SEX570" s="156"/>
      <c r="SEY570" s="156"/>
      <c r="SEZ570" s="156"/>
      <c r="SFA570" s="156"/>
      <c r="SFB570" s="156"/>
      <c r="SFC570" s="156"/>
      <c r="SFD570" s="156"/>
      <c r="SFE570" s="156"/>
      <c r="SFF570" s="156"/>
      <c r="SFG570" s="156"/>
      <c r="SFH570" s="156"/>
      <c r="SFI570" s="156"/>
      <c r="SFJ570" s="156"/>
      <c r="SFK570" s="156"/>
      <c r="SFL570" s="156"/>
      <c r="SFM570" s="156"/>
      <c r="SFN570" s="156"/>
      <c r="SFO570" s="156"/>
      <c r="SFP570" s="156"/>
      <c r="SFQ570" s="156"/>
      <c r="SFR570" s="156"/>
      <c r="SFS570" s="156"/>
      <c r="SFT570" s="156"/>
      <c r="SFU570" s="156"/>
      <c r="SFV570" s="156"/>
      <c r="SFW570" s="156"/>
      <c r="SFX570" s="156"/>
      <c r="SFY570" s="156"/>
      <c r="SFZ570" s="156"/>
      <c r="SGA570" s="156"/>
      <c r="SGB570" s="156"/>
      <c r="SGC570" s="156"/>
      <c r="SGD570" s="156"/>
      <c r="SGE570" s="156"/>
      <c r="SGF570" s="156"/>
      <c r="SGG570" s="156"/>
      <c r="SGH570" s="156"/>
      <c r="SGI570" s="156"/>
      <c r="SGJ570" s="156"/>
      <c r="SGK570" s="156"/>
      <c r="SGL570" s="156"/>
      <c r="SGM570" s="156"/>
      <c r="SGN570" s="156"/>
      <c r="SGO570" s="156"/>
      <c r="SGP570" s="156"/>
      <c r="SGQ570" s="156"/>
      <c r="SGR570" s="156"/>
      <c r="SGS570" s="156"/>
      <c r="SGT570" s="156"/>
      <c r="SGU570" s="156"/>
      <c r="SGV570" s="156"/>
      <c r="SGW570" s="156"/>
      <c r="SGX570" s="156"/>
      <c r="SGY570" s="156"/>
      <c r="SGZ570" s="156"/>
      <c r="SHA570" s="156"/>
      <c r="SHB570" s="156"/>
      <c r="SHC570" s="156"/>
      <c r="SHD570" s="156"/>
      <c r="SHE570" s="156"/>
      <c r="SHF570" s="156"/>
      <c r="SHG570" s="156"/>
      <c r="SHH570" s="156"/>
      <c r="SHI570" s="156"/>
      <c r="SHJ570" s="156"/>
      <c r="SHK570" s="156"/>
      <c r="SHL570" s="156"/>
      <c r="SHM570" s="156"/>
      <c r="SHN570" s="156"/>
      <c r="SHO570" s="156"/>
      <c r="SHP570" s="156"/>
      <c r="SHQ570" s="156"/>
      <c r="SHR570" s="156"/>
      <c r="SHS570" s="156"/>
      <c r="SHT570" s="156"/>
      <c r="SHU570" s="156"/>
      <c r="SHV570" s="156"/>
      <c r="SHW570" s="156"/>
      <c r="SHX570" s="156"/>
      <c r="SHY570" s="156"/>
      <c r="SHZ570" s="156"/>
      <c r="SIA570" s="156"/>
      <c r="SIB570" s="156"/>
      <c r="SIC570" s="156"/>
      <c r="SID570" s="156"/>
      <c r="SIE570" s="156"/>
      <c r="SIF570" s="156"/>
      <c r="SIG570" s="156"/>
      <c r="SIH570" s="156"/>
      <c r="SII570" s="156"/>
      <c r="SIJ570" s="156"/>
      <c r="SIK570" s="156"/>
      <c r="SIL570" s="156"/>
      <c r="SIM570" s="156"/>
      <c r="SIN570" s="156"/>
      <c r="SIO570" s="156"/>
      <c r="SIP570" s="156"/>
      <c r="SIQ570" s="156"/>
      <c r="SIR570" s="156"/>
      <c r="SIS570" s="156"/>
      <c r="SIT570" s="156"/>
      <c r="SIU570" s="156"/>
      <c r="SIV570" s="156"/>
      <c r="SIW570" s="156"/>
      <c r="SIX570" s="156"/>
      <c r="SIY570" s="156"/>
      <c r="SIZ570" s="156"/>
      <c r="SJA570" s="156"/>
      <c r="SJB570" s="156"/>
      <c r="SJC570" s="156"/>
      <c r="SJD570" s="156"/>
      <c r="SJE570" s="156"/>
      <c r="SJF570" s="156"/>
      <c r="SJG570" s="156"/>
      <c r="SJH570" s="156"/>
      <c r="SJI570" s="156"/>
      <c r="SJJ570" s="156"/>
      <c r="SJK570" s="156"/>
      <c r="SJL570" s="156"/>
      <c r="SJM570" s="156"/>
      <c r="SJN570" s="156"/>
      <c r="SJO570" s="156"/>
      <c r="SJP570" s="156"/>
      <c r="SJQ570" s="156"/>
      <c r="SJR570" s="156"/>
      <c r="SJS570" s="156"/>
      <c r="SJT570" s="156"/>
      <c r="SJU570" s="156"/>
      <c r="SJV570" s="156"/>
      <c r="SJW570" s="156"/>
      <c r="SJX570" s="156"/>
      <c r="SJY570" s="156"/>
      <c r="SJZ570" s="156"/>
      <c r="SKA570" s="156"/>
      <c r="SKB570" s="156"/>
      <c r="SKC570" s="156"/>
      <c r="SKD570" s="156"/>
      <c r="SKE570" s="156"/>
      <c r="SKF570" s="156"/>
      <c r="SKG570" s="156"/>
      <c r="SKH570" s="156"/>
      <c r="SKI570" s="156"/>
      <c r="SKJ570" s="156"/>
      <c r="SKK570" s="156"/>
      <c r="SKL570" s="156"/>
      <c r="SKM570" s="156"/>
      <c r="SKN570" s="156"/>
      <c r="SKO570" s="156"/>
      <c r="SKP570" s="156"/>
      <c r="SKQ570" s="156"/>
      <c r="SKR570" s="156"/>
      <c r="SKS570" s="156"/>
      <c r="SKT570" s="156"/>
      <c r="SKU570" s="156"/>
      <c r="SKV570" s="156"/>
      <c r="SKW570" s="156"/>
      <c r="SKX570" s="156"/>
      <c r="SKY570" s="156"/>
      <c r="SKZ570" s="156"/>
      <c r="SLA570" s="156"/>
      <c r="SLB570" s="156"/>
      <c r="SLC570" s="156"/>
      <c r="SLD570" s="156"/>
      <c r="SLE570" s="156"/>
      <c r="SLF570" s="156"/>
      <c r="SLG570" s="156"/>
      <c r="SLH570" s="156"/>
      <c r="SLI570" s="156"/>
      <c r="SLJ570" s="156"/>
      <c r="SLK570" s="156"/>
      <c r="SLL570" s="156"/>
      <c r="SLM570" s="156"/>
      <c r="SLN570" s="156"/>
      <c r="SLO570" s="156"/>
      <c r="SLP570" s="156"/>
      <c r="SLQ570" s="156"/>
      <c r="SLR570" s="156"/>
      <c r="SLS570" s="156"/>
      <c r="SLT570" s="156"/>
      <c r="SLU570" s="156"/>
      <c r="SLV570" s="156"/>
      <c r="SLW570" s="156"/>
      <c r="SLX570" s="156"/>
      <c r="SLY570" s="156"/>
      <c r="SLZ570" s="156"/>
      <c r="SMA570" s="156"/>
      <c r="SMB570" s="156"/>
      <c r="SMC570" s="156"/>
      <c r="SMD570" s="156"/>
      <c r="SME570" s="156"/>
      <c r="SMF570" s="156"/>
      <c r="SMG570" s="156"/>
      <c r="SMH570" s="156"/>
      <c r="SMI570" s="156"/>
      <c r="SMJ570" s="156"/>
      <c r="SMK570" s="156"/>
      <c r="SML570" s="156"/>
      <c r="SMM570" s="156"/>
      <c r="SMN570" s="156"/>
      <c r="SMO570" s="156"/>
      <c r="SMP570" s="156"/>
      <c r="SMQ570" s="156"/>
      <c r="SMR570" s="156"/>
      <c r="SMS570" s="156"/>
      <c r="SMT570" s="156"/>
      <c r="SMU570" s="156"/>
      <c r="SMV570" s="156"/>
      <c r="SMW570" s="156"/>
      <c r="SMX570" s="156"/>
      <c r="SMY570" s="156"/>
      <c r="SMZ570" s="156"/>
      <c r="SNA570" s="156"/>
      <c r="SNB570" s="156"/>
      <c r="SNC570" s="156"/>
      <c r="SND570" s="156"/>
      <c r="SNE570" s="156"/>
      <c r="SNF570" s="156"/>
      <c r="SNG570" s="156"/>
      <c r="SNH570" s="156"/>
      <c r="SNI570" s="156"/>
      <c r="SNJ570" s="156"/>
      <c r="SNK570" s="156"/>
      <c r="SNL570" s="156"/>
      <c r="SNM570" s="156"/>
      <c r="SNN570" s="156"/>
      <c r="SNO570" s="156"/>
      <c r="SNP570" s="156"/>
      <c r="SNQ570" s="156"/>
      <c r="SNR570" s="156"/>
      <c r="SNS570" s="156"/>
      <c r="SNT570" s="156"/>
      <c r="SNU570" s="156"/>
      <c r="SNV570" s="156"/>
      <c r="SNW570" s="156"/>
      <c r="SNX570" s="156"/>
      <c r="SNY570" s="156"/>
      <c r="SNZ570" s="156"/>
      <c r="SOA570" s="156"/>
      <c r="SOB570" s="156"/>
      <c r="SOC570" s="156"/>
      <c r="SOD570" s="156"/>
      <c r="SOE570" s="156"/>
      <c r="SOF570" s="156"/>
      <c r="SOG570" s="156"/>
      <c r="SOH570" s="156"/>
      <c r="SOI570" s="156"/>
      <c r="SOJ570" s="156"/>
      <c r="SOK570" s="156"/>
      <c r="SOL570" s="156"/>
      <c r="SOM570" s="156"/>
      <c r="SON570" s="156"/>
      <c r="SOO570" s="156"/>
      <c r="SOP570" s="156"/>
      <c r="SOQ570" s="156"/>
      <c r="SOR570" s="156"/>
      <c r="SOS570" s="156"/>
      <c r="SOT570" s="156"/>
      <c r="SOU570" s="156"/>
      <c r="SOV570" s="156"/>
      <c r="SOW570" s="156"/>
      <c r="SOX570" s="156"/>
      <c r="SOY570" s="156"/>
      <c r="SOZ570" s="156"/>
      <c r="SPA570" s="156"/>
      <c r="SPB570" s="156"/>
      <c r="SPC570" s="156"/>
      <c r="SPD570" s="156"/>
      <c r="SPE570" s="156"/>
      <c r="SPF570" s="156"/>
      <c r="SPG570" s="156"/>
      <c r="SPH570" s="156"/>
      <c r="SPI570" s="156"/>
      <c r="SPJ570" s="156"/>
      <c r="SPK570" s="156"/>
      <c r="SPL570" s="156"/>
      <c r="SPM570" s="156"/>
      <c r="SPN570" s="156"/>
      <c r="SPO570" s="156"/>
      <c r="SPP570" s="156"/>
      <c r="SPQ570" s="156"/>
      <c r="SPR570" s="156"/>
      <c r="SPS570" s="156"/>
      <c r="SPT570" s="156"/>
      <c r="SPU570" s="156"/>
      <c r="SPV570" s="156"/>
      <c r="SPW570" s="156"/>
      <c r="SPX570" s="156"/>
      <c r="SPY570" s="156"/>
      <c r="SPZ570" s="156"/>
      <c r="SQA570" s="156"/>
      <c r="SQB570" s="156"/>
      <c r="SQC570" s="156"/>
      <c r="SQD570" s="156"/>
      <c r="SQE570" s="156"/>
      <c r="SQF570" s="156"/>
      <c r="SQG570" s="156"/>
      <c r="SQH570" s="156"/>
      <c r="SQI570" s="156"/>
      <c r="SQJ570" s="156"/>
      <c r="SQK570" s="156"/>
      <c r="SQL570" s="156"/>
      <c r="SQM570" s="156"/>
      <c r="SQN570" s="156"/>
      <c r="SQO570" s="156"/>
      <c r="SQP570" s="156"/>
      <c r="SQQ570" s="156"/>
      <c r="SQR570" s="156"/>
      <c r="SQS570" s="156"/>
      <c r="SQT570" s="156"/>
      <c r="SQU570" s="156"/>
      <c r="SQV570" s="156"/>
      <c r="SQW570" s="156"/>
      <c r="SQX570" s="156"/>
      <c r="SQY570" s="156"/>
      <c r="SQZ570" s="156"/>
      <c r="SRA570" s="156"/>
      <c r="SRB570" s="156"/>
      <c r="SRC570" s="156"/>
      <c r="SRD570" s="156"/>
      <c r="SRE570" s="156"/>
      <c r="SRF570" s="156"/>
      <c r="SRG570" s="156"/>
      <c r="SRH570" s="156"/>
      <c r="SRI570" s="156"/>
      <c r="SRJ570" s="156"/>
      <c r="SRK570" s="156"/>
      <c r="SRL570" s="156"/>
      <c r="SRM570" s="156"/>
      <c r="SRN570" s="156"/>
      <c r="SRO570" s="156"/>
      <c r="SRP570" s="156"/>
      <c r="SRQ570" s="156"/>
      <c r="SRR570" s="156"/>
      <c r="SRS570" s="156"/>
      <c r="SRT570" s="156"/>
      <c r="SRU570" s="156"/>
      <c r="SRV570" s="156"/>
      <c r="SRW570" s="156"/>
      <c r="SRX570" s="156"/>
      <c r="SRY570" s="156"/>
      <c r="SRZ570" s="156"/>
      <c r="SSA570" s="156"/>
      <c r="SSB570" s="156"/>
      <c r="SSC570" s="156"/>
      <c r="SSD570" s="156"/>
      <c r="SSE570" s="156"/>
      <c r="SSF570" s="156"/>
      <c r="SSG570" s="156"/>
      <c r="SSH570" s="156"/>
      <c r="SSI570" s="156"/>
      <c r="SSJ570" s="156"/>
      <c r="SSK570" s="156"/>
      <c r="SSL570" s="156"/>
      <c r="SSM570" s="156"/>
      <c r="SSN570" s="156"/>
      <c r="SSO570" s="156"/>
      <c r="SSP570" s="156"/>
      <c r="SSQ570" s="156"/>
      <c r="SSR570" s="156"/>
      <c r="SSS570" s="156"/>
      <c r="SST570" s="156"/>
      <c r="SSU570" s="156"/>
      <c r="SSV570" s="156"/>
      <c r="SSW570" s="156"/>
      <c r="SSX570" s="156"/>
      <c r="SSY570" s="156"/>
      <c r="SSZ570" s="156"/>
      <c r="STA570" s="156"/>
      <c r="STB570" s="156"/>
      <c r="STC570" s="156"/>
      <c r="STD570" s="156"/>
      <c r="STE570" s="156"/>
      <c r="STF570" s="156"/>
      <c r="STG570" s="156"/>
      <c r="STH570" s="156"/>
      <c r="STI570" s="156"/>
      <c r="STJ570" s="156"/>
      <c r="STK570" s="156"/>
      <c r="STL570" s="156"/>
      <c r="STM570" s="156"/>
      <c r="STN570" s="156"/>
      <c r="STO570" s="156"/>
      <c r="STP570" s="156"/>
      <c r="STQ570" s="156"/>
      <c r="STR570" s="156"/>
      <c r="STS570" s="156"/>
      <c r="STT570" s="156"/>
      <c r="STU570" s="156"/>
      <c r="STV570" s="156"/>
      <c r="STW570" s="156"/>
      <c r="STX570" s="156"/>
      <c r="STY570" s="156"/>
      <c r="STZ570" s="156"/>
      <c r="SUA570" s="156"/>
      <c r="SUB570" s="156"/>
      <c r="SUC570" s="156"/>
      <c r="SUD570" s="156"/>
      <c r="SUE570" s="156"/>
      <c r="SUF570" s="156"/>
      <c r="SUG570" s="156"/>
      <c r="SUH570" s="156"/>
      <c r="SUI570" s="156"/>
      <c r="SUJ570" s="156"/>
      <c r="SUK570" s="156"/>
      <c r="SUL570" s="156"/>
      <c r="SUM570" s="156"/>
      <c r="SUN570" s="156"/>
      <c r="SUO570" s="156"/>
      <c r="SUP570" s="156"/>
      <c r="SUQ570" s="156"/>
      <c r="SUR570" s="156"/>
      <c r="SUS570" s="156"/>
      <c r="SUT570" s="156"/>
      <c r="SUU570" s="156"/>
      <c r="SUV570" s="156"/>
      <c r="SUW570" s="156"/>
      <c r="SUX570" s="156"/>
      <c r="SUY570" s="156"/>
      <c r="SUZ570" s="156"/>
      <c r="SVA570" s="156"/>
      <c r="SVB570" s="156"/>
      <c r="SVC570" s="156"/>
      <c r="SVD570" s="156"/>
      <c r="SVE570" s="156"/>
      <c r="SVF570" s="156"/>
      <c r="SVG570" s="156"/>
      <c r="SVH570" s="156"/>
      <c r="SVI570" s="156"/>
      <c r="SVJ570" s="156"/>
      <c r="SVK570" s="156"/>
      <c r="SVL570" s="156"/>
      <c r="SVM570" s="156"/>
      <c r="SVN570" s="156"/>
      <c r="SVO570" s="156"/>
      <c r="SVP570" s="156"/>
      <c r="SVQ570" s="156"/>
      <c r="SVR570" s="156"/>
      <c r="SVS570" s="156"/>
      <c r="SVT570" s="156"/>
      <c r="SVU570" s="156"/>
      <c r="SVV570" s="156"/>
      <c r="SVW570" s="156"/>
      <c r="SVX570" s="156"/>
      <c r="SVY570" s="156"/>
      <c r="SVZ570" s="156"/>
      <c r="SWA570" s="156"/>
      <c r="SWB570" s="156"/>
      <c r="SWC570" s="156"/>
      <c r="SWD570" s="156"/>
      <c r="SWE570" s="156"/>
      <c r="SWF570" s="156"/>
      <c r="SWG570" s="156"/>
      <c r="SWH570" s="156"/>
      <c r="SWI570" s="156"/>
      <c r="SWJ570" s="156"/>
      <c r="SWK570" s="156"/>
      <c r="SWL570" s="156"/>
      <c r="SWM570" s="156"/>
      <c r="SWN570" s="156"/>
      <c r="SWO570" s="156"/>
      <c r="SWP570" s="156"/>
      <c r="SWQ570" s="156"/>
      <c r="SWR570" s="156"/>
      <c r="SWS570" s="156"/>
      <c r="SWT570" s="156"/>
      <c r="SWU570" s="156"/>
      <c r="SWV570" s="156"/>
      <c r="SWW570" s="156"/>
      <c r="SWX570" s="156"/>
      <c r="SWY570" s="156"/>
      <c r="SWZ570" s="156"/>
      <c r="SXA570" s="156"/>
      <c r="SXB570" s="156"/>
      <c r="SXC570" s="156"/>
      <c r="SXD570" s="156"/>
      <c r="SXE570" s="156"/>
      <c r="SXF570" s="156"/>
      <c r="SXG570" s="156"/>
      <c r="SXH570" s="156"/>
      <c r="SXI570" s="156"/>
      <c r="SXJ570" s="156"/>
      <c r="SXK570" s="156"/>
      <c r="SXL570" s="156"/>
      <c r="SXM570" s="156"/>
      <c r="SXN570" s="156"/>
      <c r="SXO570" s="156"/>
      <c r="SXP570" s="156"/>
      <c r="SXQ570" s="156"/>
      <c r="SXR570" s="156"/>
      <c r="SXS570" s="156"/>
      <c r="SXT570" s="156"/>
      <c r="SXU570" s="156"/>
      <c r="SXV570" s="156"/>
      <c r="SXW570" s="156"/>
      <c r="SXX570" s="156"/>
      <c r="SXY570" s="156"/>
      <c r="SXZ570" s="156"/>
      <c r="SYA570" s="156"/>
      <c r="SYB570" s="156"/>
      <c r="SYC570" s="156"/>
      <c r="SYD570" s="156"/>
      <c r="SYE570" s="156"/>
      <c r="SYF570" s="156"/>
      <c r="SYG570" s="156"/>
      <c r="SYH570" s="156"/>
      <c r="SYI570" s="156"/>
      <c r="SYJ570" s="156"/>
      <c r="SYK570" s="156"/>
      <c r="SYL570" s="156"/>
      <c r="SYM570" s="156"/>
      <c r="SYN570" s="156"/>
      <c r="SYO570" s="156"/>
      <c r="SYP570" s="156"/>
      <c r="SYQ570" s="156"/>
      <c r="SYR570" s="156"/>
      <c r="SYS570" s="156"/>
      <c r="SYT570" s="156"/>
      <c r="SYU570" s="156"/>
      <c r="SYV570" s="156"/>
      <c r="SYW570" s="156"/>
      <c r="SYX570" s="156"/>
      <c r="SYY570" s="156"/>
      <c r="SYZ570" s="156"/>
      <c r="SZA570" s="156"/>
      <c r="SZB570" s="156"/>
      <c r="SZC570" s="156"/>
      <c r="SZD570" s="156"/>
      <c r="SZE570" s="156"/>
      <c r="SZF570" s="156"/>
      <c r="SZG570" s="156"/>
      <c r="SZH570" s="156"/>
      <c r="SZI570" s="156"/>
      <c r="SZJ570" s="156"/>
      <c r="SZK570" s="156"/>
      <c r="SZL570" s="156"/>
      <c r="SZM570" s="156"/>
      <c r="SZN570" s="156"/>
      <c r="SZO570" s="156"/>
      <c r="SZP570" s="156"/>
      <c r="SZQ570" s="156"/>
      <c r="SZR570" s="156"/>
      <c r="SZS570" s="156"/>
      <c r="SZT570" s="156"/>
      <c r="SZU570" s="156"/>
      <c r="SZV570" s="156"/>
      <c r="SZW570" s="156"/>
      <c r="SZX570" s="156"/>
      <c r="SZY570" s="156"/>
      <c r="SZZ570" s="156"/>
      <c r="TAA570" s="156"/>
      <c r="TAB570" s="156"/>
      <c r="TAC570" s="156"/>
      <c r="TAD570" s="156"/>
      <c r="TAE570" s="156"/>
      <c r="TAF570" s="156"/>
      <c r="TAG570" s="156"/>
      <c r="TAH570" s="156"/>
      <c r="TAI570" s="156"/>
      <c r="TAJ570" s="156"/>
      <c r="TAK570" s="156"/>
      <c r="TAL570" s="156"/>
      <c r="TAM570" s="156"/>
      <c r="TAN570" s="156"/>
      <c r="TAO570" s="156"/>
      <c r="TAP570" s="156"/>
      <c r="TAQ570" s="156"/>
      <c r="TAR570" s="156"/>
      <c r="TAS570" s="156"/>
      <c r="TAT570" s="156"/>
      <c r="TAU570" s="156"/>
      <c r="TAV570" s="156"/>
      <c r="TAW570" s="156"/>
      <c r="TAX570" s="156"/>
      <c r="TAY570" s="156"/>
      <c r="TAZ570" s="156"/>
      <c r="TBA570" s="156"/>
      <c r="TBB570" s="156"/>
      <c r="TBC570" s="156"/>
      <c r="TBD570" s="156"/>
      <c r="TBE570" s="156"/>
      <c r="TBF570" s="156"/>
      <c r="TBG570" s="156"/>
      <c r="TBH570" s="156"/>
      <c r="TBI570" s="156"/>
      <c r="TBJ570" s="156"/>
      <c r="TBK570" s="156"/>
      <c r="TBL570" s="156"/>
      <c r="TBM570" s="156"/>
      <c r="TBN570" s="156"/>
      <c r="TBO570" s="156"/>
      <c r="TBP570" s="156"/>
      <c r="TBQ570" s="156"/>
      <c r="TBR570" s="156"/>
      <c r="TBS570" s="156"/>
      <c r="TBT570" s="156"/>
      <c r="TBU570" s="156"/>
      <c r="TBV570" s="156"/>
      <c r="TBW570" s="156"/>
      <c r="TBX570" s="156"/>
      <c r="TBY570" s="156"/>
      <c r="TBZ570" s="156"/>
      <c r="TCA570" s="156"/>
      <c r="TCB570" s="156"/>
      <c r="TCC570" s="156"/>
      <c r="TCD570" s="156"/>
      <c r="TCE570" s="156"/>
      <c r="TCF570" s="156"/>
      <c r="TCG570" s="156"/>
      <c r="TCH570" s="156"/>
      <c r="TCI570" s="156"/>
      <c r="TCJ570" s="156"/>
      <c r="TCK570" s="156"/>
      <c r="TCL570" s="156"/>
      <c r="TCM570" s="156"/>
      <c r="TCN570" s="156"/>
      <c r="TCO570" s="156"/>
      <c r="TCP570" s="156"/>
      <c r="TCQ570" s="156"/>
      <c r="TCR570" s="156"/>
      <c r="TCS570" s="156"/>
      <c r="TCT570" s="156"/>
      <c r="TCU570" s="156"/>
      <c r="TCV570" s="156"/>
      <c r="TCW570" s="156"/>
      <c r="TCX570" s="156"/>
      <c r="TCY570" s="156"/>
      <c r="TCZ570" s="156"/>
      <c r="TDA570" s="156"/>
      <c r="TDB570" s="156"/>
      <c r="TDC570" s="156"/>
      <c r="TDD570" s="156"/>
      <c r="TDE570" s="156"/>
      <c r="TDF570" s="156"/>
      <c r="TDG570" s="156"/>
      <c r="TDH570" s="156"/>
      <c r="TDI570" s="156"/>
      <c r="TDJ570" s="156"/>
      <c r="TDK570" s="156"/>
      <c r="TDL570" s="156"/>
      <c r="TDM570" s="156"/>
      <c r="TDN570" s="156"/>
      <c r="TDO570" s="156"/>
      <c r="TDP570" s="156"/>
      <c r="TDQ570" s="156"/>
      <c r="TDR570" s="156"/>
      <c r="TDS570" s="156"/>
      <c r="TDT570" s="156"/>
      <c r="TDU570" s="156"/>
      <c r="TDV570" s="156"/>
      <c r="TDW570" s="156"/>
      <c r="TDX570" s="156"/>
      <c r="TDY570" s="156"/>
      <c r="TDZ570" s="156"/>
      <c r="TEA570" s="156"/>
      <c r="TEB570" s="156"/>
      <c r="TEC570" s="156"/>
      <c r="TED570" s="156"/>
      <c r="TEE570" s="156"/>
      <c r="TEF570" s="156"/>
      <c r="TEG570" s="156"/>
      <c r="TEH570" s="156"/>
      <c r="TEI570" s="156"/>
      <c r="TEJ570" s="156"/>
      <c r="TEK570" s="156"/>
      <c r="TEL570" s="156"/>
      <c r="TEM570" s="156"/>
      <c r="TEN570" s="156"/>
      <c r="TEO570" s="156"/>
      <c r="TEP570" s="156"/>
      <c r="TEQ570" s="156"/>
      <c r="TER570" s="156"/>
      <c r="TES570" s="156"/>
      <c r="TET570" s="156"/>
      <c r="TEU570" s="156"/>
      <c r="TEV570" s="156"/>
      <c r="TEW570" s="156"/>
      <c r="TEX570" s="156"/>
      <c r="TEY570" s="156"/>
      <c r="TEZ570" s="156"/>
      <c r="TFA570" s="156"/>
      <c r="TFB570" s="156"/>
      <c r="TFC570" s="156"/>
      <c r="TFD570" s="156"/>
      <c r="TFE570" s="156"/>
      <c r="TFF570" s="156"/>
      <c r="TFG570" s="156"/>
      <c r="TFH570" s="156"/>
      <c r="TFI570" s="156"/>
      <c r="TFJ570" s="156"/>
      <c r="TFK570" s="156"/>
      <c r="TFL570" s="156"/>
      <c r="TFM570" s="156"/>
      <c r="TFN570" s="156"/>
      <c r="TFO570" s="156"/>
      <c r="TFP570" s="156"/>
      <c r="TFQ570" s="156"/>
      <c r="TFR570" s="156"/>
      <c r="TFS570" s="156"/>
      <c r="TFT570" s="156"/>
      <c r="TFU570" s="156"/>
      <c r="TFV570" s="156"/>
      <c r="TFW570" s="156"/>
      <c r="TFX570" s="156"/>
      <c r="TFY570" s="156"/>
      <c r="TFZ570" s="156"/>
      <c r="TGA570" s="156"/>
      <c r="TGB570" s="156"/>
      <c r="TGC570" s="156"/>
      <c r="TGD570" s="156"/>
      <c r="TGE570" s="156"/>
      <c r="TGF570" s="156"/>
      <c r="TGG570" s="156"/>
      <c r="TGH570" s="156"/>
      <c r="TGI570" s="156"/>
      <c r="TGJ570" s="156"/>
      <c r="TGK570" s="156"/>
      <c r="TGL570" s="156"/>
      <c r="TGM570" s="156"/>
      <c r="TGN570" s="156"/>
      <c r="TGO570" s="156"/>
      <c r="TGP570" s="156"/>
      <c r="TGQ570" s="156"/>
      <c r="TGR570" s="156"/>
      <c r="TGS570" s="156"/>
      <c r="TGT570" s="156"/>
      <c r="TGU570" s="156"/>
      <c r="TGV570" s="156"/>
      <c r="TGW570" s="156"/>
      <c r="TGX570" s="156"/>
      <c r="TGY570" s="156"/>
      <c r="TGZ570" s="156"/>
      <c r="THA570" s="156"/>
      <c r="THB570" s="156"/>
      <c r="THC570" s="156"/>
      <c r="THD570" s="156"/>
      <c r="THE570" s="156"/>
      <c r="THF570" s="156"/>
      <c r="THG570" s="156"/>
      <c r="THH570" s="156"/>
      <c r="THI570" s="156"/>
      <c r="THJ570" s="156"/>
      <c r="THK570" s="156"/>
      <c r="THL570" s="156"/>
      <c r="THM570" s="156"/>
      <c r="THN570" s="156"/>
      <c r="THO570" s="156"/>
      <c r="THP570" s="156"/>
      <c r="THQ570" s="156"/>
      <c r="THR570" s="156"/>
      <c r="THS570" s="156"/>
      <c r="THT570" s="156"/>
      <c r="THU570" s="156"/>
      <c r="THV570" s="156"/>
      <c r="THW570" s="156"/>
      <c r="THX570" s="156"/>
      <c r="THY570" s="156"/>
      <c r="THZ570" s="156"/>
      <c r="TIA570" s="156"/>
      <c r="TIB570" s="156"/>
      <c r="TIC570" s="156"/>
      <c r="TID570" s="156"/>
      <c r="TIE570" s="156"/>
      <c r="TIF570" s="156"/>
      <c r="TIG570" s="156"/>
      <c r="TIH570" s="156"/>
      <c r="TII570" s="156"/>
      <c r="TIJ570" s="156"/>
      <c r="TIK570" s="156"/>
      <c r="TIL570" s="156"/>
      <c r="TIM570" s="156"/>
      <c r="TIN570" s="156"/>
      <c r="TIO570" s="156"/>
      <c r="TIP570" s="156"/>
      <c r="TIQ570" s="156"/>
      <c r="TIR570" s="156"/>
      <c r="TIS570" s="156"/>
      <c r="TIT570" s="156"/>
      <c r="TIU570" s="156"/>
      <c r="TIV570" s="156"/>
      <c r="TIW570" s="156"/>
      <c r="TIX570" s="156"/>
      <c r="TIY570" s="156"/>
      <c r="TIZ570" s="156"/>
      <c r="TJA570" s="156"/>
      <c r="TJB570" s="156"/>
      <c r="TJC570" s="156"/>
      <c r="TJD570" s="156"/>
      <c r="TJE570" s="156"/>
      <c r="TJF570" s="156"/>
      <c r="TJG570" s="156"/>
      <c r="TJH570" s="156"/>
      <c r="TJI570" s="156"/>
      <c r="TJJ570" s="156"/>
      <c r="TJK570" s="156"/>
      <c r="TJL570" s="156"/>
      <c r="TJM570" s="156"/>
      <c r="TJN570" s="156"/>
      <c r="TJO570" s="156"/>
      <c r="TJP570" s="156"/>
      <c r="TJQ570" s="156"/>
      <c r="TJR570" s="156"/>
      <c r="TJS570" s="156"/>
      <c r="TJT570" s="156"/>
      <c r="TJU570" s="156"/>
      <c r="TJV570" s="156"/>
      <c r="TJW570" s="156"/>
      <c r="TJX570" s="156"/>
      <c r="TJY570" s="156"/>
      <c r="TJZ570" s="156"/>
      <c r="TKA570" s="156"/>
      <c r="TKB570" s="156"/>
      <c r="TKC570" s="156"/>
      <c r="TKD570" s="156"/>
      <c r="TKE570" s="156"/>
      <c r="TKF570" s="156"/>
      <c r="TKG570" s="156"/>
      <c r="TKH570" s="156"/>
      <c r="TKI570" s="156"/>
      <c r="TKJ570" s="156"/>
      <c r="TKK570" s="156"/>
      <c r="TKL570" s="156"/>
      <c r="TKM570" s="156"/>
      <c r="TKN570" s="156"/>
      <c r="TKO570" s="156"/>
      <c r="TKP570" s="156"/>
      <c r="TKQ570" s="156"/>
      <c r="TKR570" s="156"/>
      <c r="TKS570" s="156"/>
      <c r="TKT570" s="156"/>
      <c r="TKU570" s="156"/>
      <c r="TKV570" s="156"/>
      <c r="TKW570" s="156"/>
      <c r="TKX570" s="156"/>
      <c r="TKY570" s="156"/>
      <c r="TKZ570" s="156"/>
      <c r="TLA570" s="156"/>
      <c r="TLB570" s="156"/>
      <c r="TLC570" s="156"/>
      <c r="TLD570" s="156"/>
      <c r="TLE570" s="156"/>
      <c r="TLF570" s="156"/>
      <c r="TLG570" s="156"/>
      <c r="TLH570" s="156"/>
      <c r="TLI570" s="156"/>
      <c r="TLJ570" s="156"/>
      <c r="TLK570" s="156"/>
      <c r="TLL570" s="156"/>
      <c r="TLM570" s="156"/>
      <c r="TLN570" s="156"/>
      <c r="TLO570" s="156"/>
      <c r="TLP570" s="156"/>
      <c r="TLQ570" s="156"/>
      <c r="TLR570" s="156"/>
      <c r="TLS570" s="156"/>
      <c r="TLT570" s="156"/>
      <c r="TLU570" s="156"/>
      <c r="TLV570" s="156"/>
      <c r="TLW570" s="156"/>
      <c r="TLX570" s="156"/>
      <c r="TLY570" s="156"/>
      <c r="TLZ570" s="156"/>
      <c r="TMA570" s="156"/>
      <c r="TMB570" s="156"/>
      <c r="TMC570" s="156"/>
      <c r="TMD570" s="156"/>
      <c r="TME570" s="156"/>
      <c r="TMF570" s="156"/>
      <c r="TMG570" s="156"/>
      <c r="TMH570" s="156"/>
      <c r="TMI570" s="156"/>
      <c r="TMJ570" s="156"/>
      <c r="TMK570" s="156"/>
      <c r="TML570" s="156"/>
      <c r="TMM570" s="156"/>
      <c r="TMN570" s="156"/>
      <c r="TMO570" s="156"/>
      <c r="TMP570" s="156"/>
      <c r="TMQ570" s="156"/>
      <c r="TMR570" s="156"/>
      <c r="TMS570" s="156"/>
      <c r="TMT570" s="156"/>
      <c r="TMU570" s="156"/>
      <c r="TMV570" s="156"/>
      <c r="TMW570" s="156"/>
      <c r="TMX570" s="156"/>
      <c r="TMY570" s="156"/>
      <c r="TMZ570" s="156"/>
      <c r="TNA570" s="156"/>
      <c r="TNB570" s="156"/>
      <c r="TNC570" s="156"/>
      <c r="TND570" s="156"/>
      <c r="TNE570" s="156"/>
      <c r="TNF570" s="156"/>
      <c r="TNG570" s="156"/>
      <c r="TNH570" s="156"/>
      <c r="TNI570" s="156"/>
      <c r="TNJ570" s="156"/>
      <c r="TNK570" s="156"/>
      <c r="TNL570" s="156"/>
      <c r="TNM570" s="156"/>
      <c r="TNN570" s="156"/>
      <c r="TNO570" s="156"/>
      <c r="TNP570" s="156"/>
      <c r="TNQ570" s="156"/>
      <c r="TNR570" s="156"/>
      <c r="TNS570" s="156"/>
      <c r="TNT570" s="156"/>
      <c r="TNU570" s="156"/>
      <c r="TNV570" s="156"/>
      <c r="TNW570" s="156"/>
      <c r="TNX570" s="156"/>
      <c r="TNY570" s="156"/>
      <c r="TNZ570" s="156"/>
      <c r="TOA570" s="156"/>
      <c r="TOB570" s="156"/>
      <c r="TOC570" s="156"/>
      <c r="TOD570" s="156"/>
      <c r="TOE570" s="156"/>
      <c r="TOF570" s="156"/>
      <c r="TOG570" s="156"/>
      <c r="TOH570" s="156"/>
      <c r="TOI570" s="156"/>
      <c r="TOJ570" s="156"/>
      <c r="TOK570" s="156"/>
      <c r="TOL570" s="156"/>
      <c r="TOM570" s="156"/>
      <c r="TON570" s="156"/>
      <c r="TOO570" s="156"/>
      <c r="TOP570" s="156"/>
      <c r="TOQ570" s="156"/>
      <c r="TOR570" s="156"/>
      <c r="TOS570" s="156"/>
      <c r="TOT570" s="156"/>
      <c r="TOU570" s="156"/>
      <c r="TOV570" s="156"/>
      <c r="TOW570" s="156"/>
      <c r="TOX570" s="156"/>
      <c r="TOY570" s="156"/>
      <c r="TOZ570" s="156"/>
      <c r="TPA570" s="156"/>
      <c r="TPB570" s="156"/>
      <c r="TPC570" s="156"/>
      <c r="TPD570" s="156"/>
      <c r="TPE570" s="156"/>
      <c r="TPF570" s="156"/>
      <c r="TPG570" s="156"/>
      <c r="TPH570" s="156"/>
      <c r="TPI570" s="156"/>
      <c r="TPJ570" s="156"/>
      <c r="TPK570" s="156"/>
      <c r="TPL570" s="156"/>
      <c r="TPM570" s="156"/>
      <c r="TPN570" s="156"/>
      <c r="TPO570" s="156"/>
      <c r="TPP570" s="156"/>
      <c r="TPQ570" s="156"/>
      <c r="TPR570" s="156"/>
      <c r="TPS570" s="156"/>
      <c r="TPT570" s="156"/>
      <c r="TPU570" s="156"/>
      <c r="TPV570" s="156"/>
      <c r="TPW570" s="156"/>
      <c r="TPX570" s="156"/>
      <c r="TPY570" s="156"/>
      <c r="TPZ570" s="156"/>
      <c r="TQA570" s="156"/>
      <c r="TQB570" s="156"/>
      <c r="TQC570" s="156"/>
      <c r="TQD570" s="156"/>
      <c r="TQE570" s="156"/>
      <c r="TQF570" s="156"/>
      <c r="TQG570" s="156"/>
      <c r="TQH570" s="156"/>
      <c r="TQI570" s="156"/>
      <c r="TQJ570" s="156"/>
      <c r="TQK570" s="156"/>
      <c r="TQL570" s="156"/>
      <c r="TQM570" s="156"/>
      <c r="TQN570" s="156"/>
      <c r="TQO570" s="156"/>
      <c r="TQP570" s="156"/>
      <c r="TQQ570" s="156"/>
      <c r="TQR570" s="156"/>
      <c r="TQS570" s="156"/>
      <c r="TQT570" s="156"/>
      <c r="TQU570" s="156"/>
      <c r="TQV570" s="156"/>
      <c r="TQW570" s="156"/>
      <c r="TQX570" s="156"/>
      <c r="TQY570" s="156"/>
      <c r="TQZ570" s="156"/>
      <c r="TRA570" s="156"/>
      <c r="TRB570" s="156"/>
      <c r="TRC570" s="156"/>
      <c r="TRD570" s="156"/>
      <c r="TRE570" s="156"/>
      <c r="TRF570" s="156"/>
      <c r="TRG570" s="156"/>
      <c r="TRH570" s="156"/>
      <c r="TRI570" s="156"/>
      <c r="TRJ570" s="156"/>
      <c r="TRK570" s="156"/>
      <c r="TRL570" s="156"/>
      <c r="TRM570" s="156"/>
      <c r="TRN570" s="156"/>
      <c r="TRO570" s="156"/>
      <c r="TRP570" s="156"/>
      <c r="TRQ570" s="156"/>
      <c r="TRR570" s="156"/>
      <c r="TRS570" s="156"/>
      <c r="TRT570" s="156"/>
      <c r="TRU570" s="156"/>
      <c r="TRV570" s="156"/>
      <c r="TRW570" s="156"/>
      <c r="TRX570" s="156"/>
      <c r="TRY570" s="156"/>
      <c r="TRZ570" s="156"/>
      <c r="TSA570" s="156"/>
      <c r="TSB570" s="156"/>
      <c r="TSC570" s="156"/>
      <c r="TSD570" s="156"/>
      <c r="TSE570" s="156"/>
      <c r="TSF570" s="156"/>
      <c r="TSG570" s="156"/>
      <c r="TSH570" s="156"/>
      <c r="TSI570" s="156"/>
      <c r="TSJ570" s="156"/>
      <c r="TSK570" s="156"/>
      <c r="TSL570" s="156"/>
      <c r="TSM570" s="156"/>
      <c r="TSN570" s="156"/>
      <c r="TSO570" s="156"/>
      <c r="TSP570" s="156"/>
      <c r="TSQ570" s="156"/>
      <c r="TSR570" s="156"/>
      <c r="TSS570" s="156"/>
      <c r="TST570" s="156"/>
      <c r="TSU570" s="156"/>
      <c r="TSV570" s="156"/>
      <c r="TSW570" s="156"/>
      <c r="TSX570" s="156"/>
      <c r="TSY570" s="156"/>
      <c r="TSZ570" s="156"/>
      <c r="TTA570" s="156"/>
      <c r="TTB570" s="156"/>
      <c r="TTC570" s="156"/>
      <c r="TTD570" s="156"/>
      <c r="TTE570" s="156"/>
      <c r="TTF570" s="156"/>
      <c r="TTG570" s="156"/>
      <c r="TTH570" s="156"/>
      <c r="TTI570" s="156"/>
      <c r="TTJ570" s="156"/>
      <c r="TTK570" s="156"/>
      <c r="TTL570" s="156"/>
      <c r="TTM570" s="156"/>
      <c r="TTN570" s="156"/>
      <c r="TTO570" s="156"/>
      <c r="TTP570" s="156"/>
      <c r="TTQ570" s="156"/>
      <c r="TTR570" s="156"/>
      <c r="TTS570" s="156"/>
      <c r="TTT570" s="156"/>
      <c r="TTU570" s="156"/>
      <c r="TTV570" s="156"/>
      <c r="TTW570" s="156"/>
      <c r="TTX570" s="156"/>
      <c r="TTY570" s="156"/>
      <c r="TTZ570" s="156"/>
      <c r="TUA570" s="156"/>
      <c r="TUB570" s="156"/>
      <c r="TUC570" s="156"/>
      <c r="TUD570" s="156"/>
      <c r="TUE570" s="156"/>
      <c r="TUF570" s="156"/>
      <c r="TUG570" s="156"/>
      <c r="TUH570" s="156"/>
      <c r="TUI570" s="156"/>
      <c r="TUJ570" s="156"/>
      <c r="TUK570" s="156"/>
      <c r="TUL570" s="156"/>
      <c r="TUM570" s="156"/>
      <c r="TUN570" s="156"/>
      <c r="TUO570" s="156"/>
      <c r="TUP570" s="156"/>
      <c r="TUQ570" s="156"/>
      <c r="TUR570" s="156"/>
      <c r="TUS570" s="156"/>
      <c r="TUT570" s="156"/>
      <c r="TUU570" s="156"/>
      <c r="TUV570" s="156"/>
      <c r="TUW570" s="156"/>
      <c r="TUX570" s="156"/>
      <c r="TUY570" s="156"/>
      <c r="TUZ570" s="156"/>
      <c r="TVA570" s="156"/>
      <c r="TVB570" s="156"/>
      <c r="TVC570" s="156"/>
      <c r="TVD570" s="156"/>
      <c r="TVE570" s="156"/>
      <c r="TVF570" s="156"/>
      <c r="TVG570" s="156"/>
      <c r="TVH570" s="156"/>
      <c r="TVI570" s="156"/>
      <c r="TVJ570" s="156"/>
      <c r="TVK570" s="156"/>
      <c r="TVL570" s="156"/>
      <c r="TVM570" s="156"/>
      <c r="TVN570" s="156"/>
      <c r="TVO570" s="156"/>
      <c r="TVP570" s="156"/>
      <c r="TVQ570" s="156"/>
      <c r="TVR570" s="156"/>
      <c r="TVS570" s="156"/>
      <c r="TVT570" s="156"/>
      <c r="TVU570" s="156"/>
      <c r="TVV570" s="156"/>
      <c r="TVW570" s="156"/>
      <c r="TVX570" s="156"/>
      <c r="TVY570" s="156"/>
      <c r="TVZ570" s="156"/>
      <c r="TWA570" s="156"/>
      <c r="TWB570" s="156"/>
      <c r="TWC570" s="156"/>
      <c r="TWD570" s="156"/>
      <c r="TWE570" s="156"/>
      <c r="TWF570" s="156"/>
      <c r="TWG570" s="156"/>
      <c r="TWH570" s="156"/>
      <c r="TWI570" s="156"/>
      <c r="TWJ570" s="156"/>
      <c r="TWK570" s="156"/>
      <c r="TWL570" s="156"/>
      <c r="TWM570" s="156"/>
      <c r="TWN570" s="156"/>
      <c r="TWO570" s="156"/>
      <c r="TWP570" s="156"/>
      <c r="TWQ570" s="156"/>
      <c r="TWR570" s="156"/>
      <c r="TWS570" s="156"/>
      <c r="TWT570" s="156"/>
      <c r="TWU570" s="156"/>
      <c r="TWV570" s="156"/>
      <c r="TWW570" s="156"/>
      <c r="TWX570" s="156"/>
      <c r="TWY570" s="156"/>
      <c r="TWZ570" s="156"/>
      <c r="TXA570" s="156"/>
      <c r="TXB570" s="156"/>
      <c r="TXC570" s="156"/>
      <c r="TXD570" s="156"/>
      <c r="TXE570" s="156"/>
      <c r="TXF570" s="156"/>
      <c r="TXG570" s="156"/>
      <c r="TXH570" s="156"/>
      <c r="TXI570" s="156"/>
      <c r="TXJ570" s="156"/>
      <c r="TXK570" s="156"/>
      <c r="TXL570" s="156"/>
      <c r="TXM570" s="156"/>
      <c r="TXN570" s="156"/>
      <c r="TXO570" s="156"/>
      <c r="TXP570" s="156"/>
      <c r="TXQ570" s="156"/>
      <c r="TXR570" s="156"/>
      <c r="TXS570" s="156"/>
      <c r="TXT570" s="156"/>
      <c r="TXU570" s="156"/>
      <c r="TXV570" s="156"/>
      <c r="TXW570" s="156"/>
      <c r="TXX570" s="156"/>
      <c r="TXY570" s="156"/>
      <c r="TXZ570" s="156"/>
      <c r="TYA570" s="156"/>
      <c r="TYB570" s="156"/>
      <c r="TYC570" s="156"/>
      <c r="TYD570" s="156"/>
      <c r="TYE570" s="156"/>
      <c r="TYF570" s="156"/>
      <c r="TYG570" s="156"/>
      <c r="TYH570" s="156"/>
      <c r="TYI570" s="156"/>
      <c r="TYJ570" s="156"/>
      <c r="TYK570" s="156"/>
      <c r="TYL570" s="156"/>
      <c r="TYM570" s="156"/>
      <c r="TYN570" s="156"/>
      <c r="TYO570" s="156"/>
      <c r="TYP570" s="156"/>
      <c r="TYQ570" s="156"/>
      <c r="TYR570" s="156"/>
      <c r="TYS570" s="156"/>
      <c r="TYT570" s="156"/>
      <c r="TYU570" s="156"/>
      <c r="TYV570" s="156"/>
      <c r="TYW570" s="156"/>
      <c r="TYX570" s="156"/>
      <c r="TYY570" s="156"/>
      <c r="TYZ570" s="156"/>
      <c r="TZA570" s="156"/>
      <c r="TZB570" s="156"/>
      <c r="TZC570" s="156"/>
      <c r="TZD570" s="156"/>
      <c r="TZE570" s="156"/>
      <c r="TZF570" s="156"/>
      <c r="TZG570" s="156"/>
      <c r="TZH570" s="156"/>
      <c r="TZI570" s="156"/>
      <c r="TZJ570" s="156"/>
      <c r="TZK570" s="156"/>
      <c r="TZL570" s="156"/>
      <c r="TZM570" s="156"/>
      <c r="TZN570" s="156"/>
      <c r="TZO570" s="156"/>
      <c r="TZP570" s="156"/>
      <c r="TZQ570" s="156"/>
      <c r="TZR570" s="156"/>
      <c r="TZS570" s="156"/>
      <c r="TZT570" s="156"/>
      <c r="TZU570" s="156"/>
      <c r="TZV570" s="156"/>
      <c r="TZW570" s="156"/>
      <c r="TZX570" s="156"/>
      <c r="TZY570" s="156"/>
      <c r="TZZ570" s="156"/>
      <c r="UAA570" s="156"/>
      <c r="UAB570" s="156"/>
      <c r="UAC570" s="156"/>
      <c r="UAD570" s="156"/>
      <c r="UAE570" s="156"/>
      <c r="UAF570" s="156"/>
      <c r="UAG570" s="156"/>
      <c r="UAH570" s="156"/>
      <c r="UAI570" s="156"/>
      <c r="UAJ570" s="156"/>
      <c r="UAK570" s="156"/>
      <c r="UAL570" s="156"/>
      <c r="UAM570" s="156"/>
      <c r="UAN570" s="156"/>
      <c r="UAO570" s="156"/>
      <c r="UAP570" s="156"/>
      <c r="UAQ570" s="156"/>
      <c r="UAR570" s="156"/>
      <c r="UAS570" s="156"/>
      <c r="UAT570" s="156"/>
      <c r="UAU570" s="156"/>
      <c r="UAV570" s="156"/>
      <c r="UAW570" s="156"/>
      <c r="UAX570" s="156"/>
      <c r="UAY570" s="156"/>
      <c r="UAZ570" s="156"/>
      <c r="UBA570" s="156"/>
      <c r="UBB570" s="156"/>
      <c r="UBC570" s="156"/>
      <c r="UBD570" s="156"/>
      <c r="UBE570" s="156"/>
      <c r="UBF570" s="156"/>
      <c r="UBG570" s="156"/>
      <c r="UBH570" s="156"/>
      <c r="UBI570" s="156"/>
      <c r="UBJ570" s="156"/>
      <c r="UBK570" s="156"/>
      <c r="UBL570" s="156"/>
      <c r="UBM570" s="156"/>
      <c r="UBN570" s="156"/>
      <c r="UBO570" s="156"/>
      <c r="UBP570" s="156"/>
      <c r="UBQ570" s="156"/>
      <c r="UBR570" s="156"/>
      <c r="UBS570" s="156"/>
      <c r="UBT570" s="156"/>
      <c r="UBU570" s="156"/>
      <c r="UBV570" s="156"/>
      <c r="UBW570" s="156"/>
      <c r="UBX570" s="156"/>
      <c r="UBY570" s="156"/>
      <c r="UBZ570" s="156"/>
      <c r="UCA570" s="156"/>
      <c r="UCB570" s="156"/>
      <c r="UCC570" s="156"/>
      <c r="UCD570" s="156"/>
      <c r="UCE570" s="156"/>
      <c r="UCF570" s="156"/>
      <c r="UCG570" s="156"/>
      <c r="UCH570" s="156"/>
      <c r="UCI570" s="156"/>
      <c r="UCJ570" s="156"/>
      <c r="UCK570" s="156"/>
      <c r="UCL570" s="156"/>
      <c r="UCM570" s="156"/>
      <c r="UCN570" s="156"/>
      <c r="UCO570" s="156"/>
      <c r="UCP570" s="156"/>
      <c r="UCQ570" s="156"/>
      <c r="UCR570" s="156"/>
      <c r="UCS570" s="156"/>
      <c r="UCT570" s="156"/>
      <c r="UCU570" s="156"/>
      <c r="UCV570" s="156"/>
      <c r="UCW570" s="156"/>
      <c r="UCX570" s="156"/>
      <c r="UCY570" s="156"/>
      <c r="UCZ570" s="156"/>
      <c r="UDA570" s="156"/>
      <c r="UDB570" s="156"/>
      <c r="UDC570" s="156"/>
      <c r="UDD570" s="156"/>
      <c r="UDE570" s="156"/>
      <c r="UDF570" s="156"/>
      <c r="UDG570" s="156"/>
      <c r="UDH570" s="156"/>
      <c r="UDI570" s="156"/>
      <c r="UDJ570" s="156"/>
      <c r="UDK570" s="156"/>
      <c r="UDL570" s="156"/>
      <c r="UDM570" s="156"/>
      <c r="UDN570" s="156"/>
      <c r="UDO570" s="156"/>
      <c r="UDP570" s="156"/>
      <c r="UDQ570" s="156"/>
      <c r="UDR570" s="156"/>
      <c r="UDS570" s="156"/>
      <c r="UDT570" s="156"/>
      <c r="UDU570" s="156"/>
      <c r="UDV570" s="156"/>
      <c r="UDW570" s="156"/>
      <c r="UDX570" s="156"/>
      <c r="UDY570" s="156"/>
      <c r="UDZ570" s="156"/>
      <c r="UEA570" s="156"/>
      <c r="UEB570" s="156"/>
      <c r="UEC570" s="156"/>
      <c r="UED570" s="156"/>
      <c r="UEE570" s="156"/>
      <c r="UEF570" s="156"/>
      <c r="UEG570" s="156"/>
      <c r="UEH570" s="156"/>
      <c r="UEI570" s="156"/>
      <c r="UEJ570" s="156"/>
      <c r="UEK570" s="156"/>
      <c r="UEL570" s="156"/>
      <c r="UEM570" s="156"/>
      <c r="UEN570" s="156"/>
      <c r="UEO570" s="156"/>
      <c r="UEP570" s="156"/>
      <c r="UEQ570" s="156"/>
      <c r="UER570" s="156"/>
      <c r="UES570" s="156"/>
      <c r="UET570" s="156"/>
      <c r="UEU570" s="156"/>
      <c r="UEV570" s="156"/>
      <c r="UEW570" s="156"/>
      <c r="UEX570" s="156"/>
      <c r="UEY570" s="156"/>
      <c r="UEZ570" s="156"/>
      <c r="UFA570" s="156"/>
      <c r="UFB570" s="156"/>
      <c r="UFC570" s="156"/>
      <c r="UFD570" s="156"/>
      <c r="UFE570" s="156"/>
      <c r="UFF570" s="156"/>
      <c r="UFG570" s="156"/>
      <c r="UFH570" s="156"/>
      <c r="UFI570" s="156"/>
      <c r="UFJ570" s="156"/>
      <c r="UFK570" s="156"/>
      <c r="UFL570" s="156"/>
      <c r="UFM570" s="156"/>
      <c r="UFN570" s="156"/>
      <c r="UFO570" s="156"/>
      <c r="UFP570" s="156"/>
      <c r="UFQ570" s="156"/>
      <c r="UFR570" s="156"/>
      <c r="UFS570" s="156"/>
      <c r="UFT570" s="156"/>
      <c r="UFU570" s="156"/>
      <c r="UFV570" s="156"/>
      <c r="UFW570" s="156"/>
      <c r="UFX570" s="156"/>
      <c r="UFY570" s="156"/>
      <c r="UFZ570" s="156"/>
      <c r="UGA570" s="156"/>
      <c r="UGB570" s="156"/>
      <c r="UGC570" s="156"/>
      <c r="UGD570" s="156"/>
      <c r="UGE570" s="156"/>
      <c r="UGF570" s="156"/>
      <c r="UGG570" s="156"/>
      <c r="UGH570" s="156"/>
      <c r="UGI570" s="156"/>
      <c r="UGJ570" s="156"/>
      <c r="UGK570" s="156"/>
      <c r="UGL570" s="156"/>
      <c r="UGM570" s="156"/>
      <c r="UGN570" s="156"/>
      <c r="UGO570" s="156"/>
      <c r="UGP570" s="156"/>
      <c r="UGQ570" s="156"/>
      <c r="UGR570" s="156"/>
      <c r="UGS570" s="156"/>
      <c r="UGT570" s="156"/>
      <c r="UGU570" s="156"/>
      <c r="UGV570" s="156"/>
      <c r="UGW570" s="156"/>
      <c r="UGX570" s="156"/>
      <c r="UGY570" s="156"/>
      <c r="UGZ570" s="156"/>
      <c r="UHA570" s="156"/>
      <c r="UHB570" s="156"/>
      <c r="UHC570" s="156"/>
      <c r="UHD570" s="156"/>
      <c r="UHE570" s="156"/>
      <c r="UHF570" s="156"/>
      <c r="UHG570" s="156"/>
      <c r="UHH570" s="156"/>
      <c r="UHI570" s="156"/>
      <c r="UHJ570" s="156"/>
      <c r="UHK570" s="156"/>
      <c r="UHL570" s="156"/>
      <c r="UHM570" s="156"/>
      <c r="UHN570" s="156"/>
      <c r="UHO570" s="156"/>
      <c r="UHP570" s="156"/>
      <c r="UHQ570" s="156"/>
      <c r="UHR570" s="156"/>
      <c r="UHS570" s="156"/>
      <c r="UHT570" s="156"/>
      <c r="UHU570" s="156"/>
      <c r="UHV570" s="156"/>
      <c r="UHW570" s="156"/>
      <c r="UHX570" s="156"/>
      <c r="UHY570" s="156"/>
      <c r="UHZ570" s="156"/>
      <c r="UIA570" s="156"/>
      <c r="UIB570" s="156"/>
      <c r="UIC570" s="156"/>
      <c r="UID570" s="156"/>
      <c r="UIE570" s="156"/>
      <c r="UIF570" s="156"/>
      <c r="UIG570" s="156"/>
      <c r="UIH570" s="156"/>
      <c r="UII570" s="156"/>
      <c r="UIJ570" s="156"/>
      <c r="UIK570" s="156"/>
      <c r="UIL570" s="156"/>
      <c r="UIM570" s="156"/>
      <c r="UIN570" s="156"/>
      <c r="UIO570" s="156"/>
      <c r="UIP570" s="156"/>
      <c r="UIQ570" s="156"/>
      <c r="UIR570" s="156"/>
      <c r="UIS570" s="156"/>
      <c r="UIT570" s="156"/>
      <c r="UIU570" s="156"/>
      <c r="UIV570" s="156"/>
      <c r="UIW570" s="156"/>
      <c r="UIX570" s="156"/>
      <c r="UIY570" s="156"/>
      <c r="UIZ570" s="156"/>
      <c r="UJA570" s="156"/>
      <c r="UJB570" s="156"/>
      <c r="UJC570" s="156"/>
      <c r="UJD570" s="156"/>
      <c r="UJE570" s="156"/>
      <c r="UJF570" s="156"/>
      <c r="UJG570" s="156"/>
      <c r="UJH570" s="156"/>
      <c r="UJI570" s="156"/>
      <c r="UJJ570" s="156"/>
      <c r="UJK570" s="156"/>
      <c r="UJL570" s="156"/>
      <c r="UJM570" s="156"/>
      <c r="UJN570" s="156"/>
      <c r="UJO570" s="156"/>
      <c r="UJP570" s="156"/>
      <c r="UJQ570" s="156"/>
      <c r="UJR570" s="156"/>
      <c r="UJS570" s="156"/>
      <c r="UJT570" s="156"/>
      <c r="UJU570" s="156"/>
      <c r="UJV570" s="156"/>
      <c r="UJW570" s="156"/>
      <c r="UJX570" s="156"/>
      <c r="UJY570" s="156"/>
      <c r="UJZ570" s="156"/>
      <c r="UKA570" s="156"/>
      <c r="UKB570" s="156"/>
      <c r="UKC570" s="156"/>
      <c r="UKD570" s="156"/>
      <c r="UKE570" s="156"/>
      <c r="UKF570" s="156"/>
      <c r="UKG570" s="156"/>
      <c r="UKH570" s="156"/>
      <c r="UKI570" s="156"/>
      <c r="UKJ570" s="156"/>
      <c r="UKK570" s="156"/>
      <c r="UKL570" s="156"/>
      <c r="UKM570" s="156"/>
      <c r="UKN570" s="156"/>
      <c r="UKO570" s="156"/>
      <c r="UKP570" s="156"/>
      <c r="UKQ570" s="156"/>
      <c r="UKR570" s="156"/>
      <c r="UKS570" s="156"/>
      <c r="UKT570" s="156"/>
      <c r="UKU570" s="156"/>
      <c r="UKV570" s="156"/>
      <c r="UKW570" s="156"/>
      <c r="UKX570" s="156"/>
      <c r="UKY570" s="156"/>
      <c r="UKZ570" s="156"/>
      <c r="ULA570" s="156"/>
      <c r="ULB570" s="156"/>
      <c r="ULC570" s="156"/>
      <c r="ULD570" s="156"/>
      <c r="ULE570" s="156"/>
      <c r="ULF570" s="156"/>
      <c r="ULG570" s="156"/>
      <c r="ULH570" s="156"/>
      <c r="ULI570" s="156"/>
      <c r="ULJ570" s="156"/>
      <c r="ULK570" s="156"/>
      <c r="ULL570" s="156"/>
      <c r="ULM570" s="156"/>
      <c r="ULN570" s="156"/>
      <c r="ULO570" s="156"/>
      <c r="ULP570" s="156"/>
      <c r="ULQ570" s="156"/>
      <c r="ULR570" s="156"/>
      <c r="ULS570" s="156"/>
      <c r="ULT570" s="156"/>
      <c r="ULU570" s="156"/>
      <c r="ULV570" s="156"/>
      <c r="ULW570" s="156"/>
      <c r="ULX570" s="156"/>
      <c r="ULY570" s="156"/>
      <c r="ULZ570" s="156"/>
      <c r="UMA570" s="156"/>
      <c r="UMB570" s="156"/>
      <c r="UMC570" s="156"/>
      <c r="UMD570" s="156"/>
      <c r="UME570" s="156"/>
      <c r="UMF570" s="156"/>
      <c r="UMG570" s="156"/>
      <c r="UMH570" s="156"/>
      <c r="UMI570" s="156"/>
      <c r="UMJ570" s="156"/>
      <c r="UMK570" s="156"/>
      <c r="UML570" s="156"/>
      <c r="UMM570" s="156"/>
      <c r="UMN570" s="156"/>
      <c r="UMO570" s="156"/>
      <c r="UMP570" s="156"/>
      <c r="UMQ570" s="156"/>
      <c r="UMR570" s="156"/>
      <c r="UMS570" s="156"/>
      <c r="UMT570" s="156"/>
      <c r="UMU570" s="156"/>
      <c r="UMV570" s="156"/>
      <c r="UMW570" s="156"/>
      <c r="UMX570" s="156"/>
      <c r="UMY570" s="156"/>
      <c r="UMZ570" s="156"/>
      <c r="UNA570" s="156"/>
      <c r="UNB570" s="156"/>
      <c r="UNC570" s="156"/>
      <c r="UND570" s="156"/>
      <c r="UNE570" s="156"/>
      <c r="UNF570" s="156"/>
      <c r="UNG570" s="156"/>
      <c r="UNH570" s="156"/>
      <c r="UNI570" s="156"/>
      <c r="UNJ570" s="156"/>
      <c r="UNK570" s="156"/>
      <c r="UNL570" s="156"/>
      <c r="UNM570" s="156"/>
      <c r="UNN570" s="156"/>
      <c r="UNO570" s="156"/>
      <c r="UNP570" s="156"/>
      <c r="UNQ570" s="156"/>
      <c r="UNR570" s="156"/>
      <c r="UNS570" s="156"/>
      <c r="UNT570" s="156"/>
      <c r="UNU570" s="156"/>
      <c r="UNV570" s="156"/>
      <c r="UNW570" s="156"/>
      <c r="UNX570" s="156"/>
      <c r="UNY570" s="156"/>
      <c r="UNZ570" s="156"/>
      <c r="UOA570" s="156"/>
      <c r="UOB570" s="156"/>
      <c r="UOC570" s="156"/>
      <c r="UOD570" s="156"/>
      <c r="UOE570" s="156"/>
      <c r="UOF570" s="156"/>
      <c r="UOG570" s="156"/>
      <c r="UOH570" s="156"/>
      <c r="UOI570" s="156"/>
      <c r="UOJ570" s="156"/>
      <c r="UOK570" s="156"/>
      <c r="UOL570" s="156"/>
      <c r="UOM570" s="156"/>
      <c r="UON570" s="156"/>
      <c r="UOO570" s="156"/>
      <c r="UOP570" s="156"/>
      <c r="UOQ570" s="156"/>
      <c r="UOR570" s="156"/>
      <c r="UOS570" s="156"/>
      <c r="UOT570" s="156"/>
      <c r="UOU570" s="156"/>
      <c r="UOV570" s="156"/>
      <c r="UOW570" s="156"/>
      <c r="UOX570" s="156"/>
      <c r="UOY570" s="156"/>
      <c r="UOZ570" s="156"/>
      <c r="UPA570" s="156"/>
      <c r="UPB570" s="156"/>
      <c r="UPC570" s="156"/>
      <c r="UPD570" s="156"/>
      <c r="UPE570" s="156"/>
      <c r="UPF570" s="156"/>
      <c r="UPG570" s="156"/>
      <c r="UPH570" s="156"/>
      <c r="UPI570" s="156"/>
      <c r="UPJ570" s="156"/>
      <c r="UPK570" s="156"/>
      <c r="UPL570" s="156"/>
      <c r="UPM570" s="156"/>
      <c r="UPN570" s="156"/>
      <c r="UPO570" s="156"/>
      <c r="UPP570" s="156"/>
      <c r="UPQ570" s="156"/>
      <c r="UPR570" s="156"/>
      <c r="UPS570" s="156"/>
      <c r="UPT570" s="156"/>
      <c r="UPU570" s="156"/>
      <c r="UPV570" s="156"/>
      <c r="UPW570" s="156"/>
      <c r="UPX570" s="156"/>
      <c r="UPY570" s="156"/>
      <c r="UPZ570" s="156"/>
      <c r="UQA570" s="156"/>
      <c r="UQB570" s="156"/>
      <c r="UQC570" s="156"/>
      <c r="UQD570" s="156"/>
      <c r="UQE570" s="156"/>
      <c r="UQF570" s="156"/>
      <c r="UQG570" s="156"/>
      <c r="UQH570" s="156"/>
      <c r="UQI570" s="156"/>
      <c r="UQJ570" s="156"/>
      <c r="UQK570" s="156"/>
      <c r="UQL570" s="156"/>
      <c r="UQM570" s="156"/>
      <c r="UQN570" s="156"/>
      <c r="UQO570" s="156"/>
      <c r="UQP570" s="156"/>
      <c r="UQQ570" s="156"/>
      <c r="UQR570" s="156"/>
      <c r="UQS570" s="156"/>
      <c r="UQT570" s="156"/>
      <c r="UQU570" s="156"/>
      <c r="UQV570" s="156"/>
      <c r="UQW570" s="156"/>
      <c r="UQX570" s="156"/>
      <c r="UQY570" s="156"/>
      <c r="UQZ570" s="156"/>
      <c r="URA570" s="156"/>
      <c r="URB570" s="156"/>
      <c r="URC570" s="156"/>
      <c r="URD570" s="156"/>
      <c r="URE570" s="156"/>
      <c r="URF570" s="156"/>
      <c r="URG570" s="156"/>
      <c r="URH570" s="156"/>
      <c r="URI570" s="156"/>
      <c r="URJ570" s="156"/>
      <c r="URK570" s="156"/>
      <c r="URL570" s="156"/>
      <c r="URM570" s="156"/>
      <c r="URN570" s="156"/>
      <c r="URO570" s="156"/>
      <c r="URP570" s="156"/>
      <c r="URQ570" s="156"/>
      <c r="URR570" s="156"/>
      <c r="URS570" s="156"/>
      <c r="URT570" s="156"/>
      <c r="URU570" s="156"/>
      <c r="URV570" s="156"/>
      <c r="URW570" s="156"/>
      <c r="URX570" s="156"/>
      <c r="URY570" s="156"/>
      <c r="URZ570" s="156"/>
      <c r="USA570" s="156"/>
      <c r="USB570" s="156"/>
      <c r="USC570" s="156"/>
      <c r="USD570" s="156"/>
      <c r="USE570" s="156"/>
      <c r="USF570" s="156"/>
      <c r="USG570" s="156"/>
      <c r="USH570" s="156"/>
      <c r="USI570" s="156"/>
      <c r="USJ570" s="156"/>
      <c r="USK570" s="156"/>
      <c r="USL570" s="156"/>
      <c r="USM570" s="156"/>
      <c r="USN570" s="156"/>
      <c r="USO570" s="156"/>
      <c r="USP570" s="156"/>
      <c r="USQ570" s="156"/>
      <c r="USR570" s="156"/>
      <c r="USS570" s="156"/>
      <c r="UST570" s="156"/>
      <c r="USU570" s="156"/>
      <c r="USV570" s="156"/>
      <c r="USW570" s="156"/>
      <c r="USX570" s="156"/>
      <c r="USY570" s="156"/>
      <c r="USZ570" s="156"/>
      <c r="UTA570" s="156"/>
      <c r="UTB570" s="156"/>
      <c r="UTC570" s="156"/>
      <c r="UTD570" s="156"/>
      <c r="UTE570" s="156"/>
      <c r="UTF570" s="156"/>
      <c r="UTG570" s="156"/>
      <c r="UTH570" s="156"/>
      <c r="UTI570" s="156"/>
      <c r="UTJ570" s="156"/>
      <c r="UTK570" s="156"/>
      <c r="UTL570" s="156"/>
      <c r="UTM570" s="156"/>
      <c r="UTN570" s="156"/>
      <c r="UTO570" s="156"/>
      <c r="UTP570" s="156"/>
      <c r="UTQ570" s="156"/>
      <c r="UTR570" s="156"/>
      <c r="UTS570" s="156"/>
      <c r="UTT570" s="156"/>
      <c r="UTU570" s="156"/>
      <c r="UTV570" s="156"/>
      <c r="UTW570" s="156"/>
      <c r="UTX570" s="156"/>
      <c r="UTY570" s="156"/>
      <c r="UTZ570" s="156"/>
      <c r="UUA570" s="156"/>
      <c r="UUB570" s="156"/>
      <c r="UUC570" s="156"/>
      <c r="UUD570" s="156"/>
      <c r="UUE570" s="156"/>
      <c r="UUF570" s="156"/>
      <c r="UUG570" s="156"/>
      <c r="UUH570" s="156"/>
      <c r="UUI570" s="156"/>
      <c r="UUJ570" s="156"/>
      <c r="UUK570" s="156"/>
      <c r="UUL570" s="156"/>
      <c r="UUM570" s="156"/>
      <c r="UUN570" s="156"/>
      <c r="UUO570" s="156"/>
      <c r="UUP570" s="156"/>
      <c r="UUQ570" s="156"/>
      <c r="UUR570" s="156"/>
      <c r="UUS570" s="156"/>
      <c r="UUT570" s="156"/>
      <c r="UUU570" s="156"/>
      <c r="UUV570" s="156"/>
      <c r="UUW570" s="156"/>
      <c r="UUX570" s="156"/>
      <c r="UUY570" s="156"/>
      <c r="UUZ570" s="156"/>
      <c r="UVA570" s="156"/>
      <c r="UVB570" s="156"/>
      <c r="UVC570" s="156"/>
      <c r="UVD570" s="156"/>
      <c r="UVE570" s="156"/>
      <c r="UVF570" s="156"/>
      <c r="UVG570" s="156"/>
      <c r="UVH570" s="156"/>
      <c r="UVI570" s="156"/>
      <c r="UVJ570" s="156"/>
      <c r="UVK570" s="156"/>
      <c r="UVL570" s="156"/>
      <c r="UVM570" s="156"/>
      <c r="UVN570" s="156"/>
      <c r="UVO570" s="156"/>
      <c r="UVP570" s="156"/>
      <c r="UVQ570" s="156"/>
      <c r="UVR570" s="156"/>
      <c r="UVS570" s="156"/>
      <c r="UVT570" s="156"/>
      <c r="UVU570" s="156"/>
      <c r="UVV570" s="156"/>
      <c r="UVW570" s="156"/>
      <c r="UVX570" s="156"/>
      <c r="UVY570" s="156"/>
      <c r="UVZ570" s="156"/>
      <c r="UWA570" s="156"/>
      <c r="UWB570" s="156"/>
      <c r="UWC570" s="156"/>
      <c r="UWD570" s="156"/>
      <c r="UWE570" s="156"/>
      <c r="UWF570" s="156"/>
      <c r="UWG570" s="156"/>
      <c r="UWH570" s="156"/>
      <c r="UWI570" s="156"/>
      <c r="UWJ570" s="156"/>
      <c r="UWK570" s="156"/>
      <c r="UWL570" s="156"/>
      <c r="UWM570" s="156"/>
      <c r="UWN570" s="156"/>
      <c r="UWO570" s="156"/>
      <c r="UWP570" s="156"/>
      <c r="UWQ570" s="156"/>
      <c r="UWR570" s="156"/>
      <c r="UWS570" s="156"/>
      <c r="UWT570" s="156"/>
      <c r="UWU570" s="156"/>
      <c r="UWV570" s="156"/>
      <c r="UWW570" s="156"/>
      <c r="UWX570" s="156"/>
      <c r="UWY570" s="156"/>
      <c r="UWZ570" s="156"/>
      <c r="UXA570" s="156"/>
      <c r="UXB570" s="156"/>
      <c r="UXC570" s="156"/>
      <c r="UXD570" s="156"/>
      <c r="UXE570" s="156"/>
      <c r="UXF570" s="156"/>
      <c r="UXG570" s="156"/>
      <c r="UXH570" s="156"/>
      <c r="UXI570" s="156"/>
      <c r="UXJ570" s="156"/>
      <c r="UXK570" s="156"/>
      <c r="UXL570" s="156"/>
      <c r="UXM570" s="156"/>
      <c r="UXN570" s="156"/>
      <c r="UXO570" s="156"/>
      <c r="UXP570" s="156"/>
      <c r="UXQ570" s="156"/>
      <c r="UXR570" s="156"/>
      <c r="UXS570" s="156"/>
      <c r="UXT570" s="156"/>
      <c r="UXU570" s="156"/>
      <c r="UXV570" s="156"/>
      <c r="UXW570" s="156"/>
      <c r="UXX570" s="156"/>
      <c r="UXY570" s="156"/>
      <c r="UXZ570" s="156"/>
      <c r="UYA570" s="156"/>
      <c r="UYB570" s="156"/>
      <c r="UYC570" s="156"/>
      <c r="UYD570" s="156"/>
      <c r="UYE570" s="156"/>
      <c r="UYF570" s="156"/>
      <c r="UYG570" s="156"/>
      <c r="UYH570" s="156"/>
      <c r="UYI570" s="156"/>
      <c r="UYJ570" s="156"/>
      <c r="UYK570" s="156"/>
      <c r="UYL570" s="156"/>
      <c r="UYM570" s="156"/>
      <c r="UYN570" s="156"/>
      <c r="UYO570" s="156"/>
      <c r="UYP570" s="156"/>
      <c r="UYQ570" s="156"/>
      <c r="UYR570" s="156"/>
      <c r="UYS570" s="156"/>
      <c r="UYT570" s="156"/>
      <c r="UYU570" s="156"/>
      <c r="UYV570" s="156"/>
      <c r="UYW570" s="156"/>
      <c r="UYX570" s="156"/>
      <c r="UYY570" s="156"/>
      <c r="UYZ570" s="156"/>
      <c r="UZA570" s="156"/>
      <c r="UZB570" s="156"/>
      <c r="UZC570" s="156"/>
      <c r="UZD570" s="156"/>
      <c r="UZE570" s="156"/>
      <c r="UZF570" s="156"/>
      <c r="UZG570" s="156"/>
      <c r="UZH570" s="156"/>
      <c r="UZI570" s="156"/>
      <c r="UZJ570" s="156"/>
      <c r="UZK570" s="156"/>
      <c r="UZL570" s="156"/>
      <c r="UZM570" s="156"/>
      <c r="UZN570" s="156"/>
      <c r="UZO570" s="156"/>
      <c r="UZP570" s="156"/>
      <c r="UZQ570" s="156"/>
      <c r="UZR570" s="156"/>
      <c r="UZS570" s="156"/>
      <c r="UZT570" s="156"/>
      <c r="UZU570" s="156"/>
      <c r="UZV570" s="156"/>
      <c r="UZW570" s="156"/>
      <c r="UZX570" s="156"/>
      <c r="UZY570" s="156"/>
      <c r="UZZ570" s="156"/>
      <c r="VAA570" s="156"/>
      <c r="VAB570" s="156"/>
      <c r="VAC570" s="156"/>
      <c r="VAD570" s="156"/>
      <c r="VAE570" s="156"/>
      <c r="VAF570" s="156"/>
      <c r="VAG570" s="156"/>
      <c r="VAH570" s="156"/>
      <c r="VAI570" s="156"/>
      <c r="VAJ570" s="156"/>
      <c r="VAK570" s="156"/>
      <c r="VAL570" s="156"/>
      <c r="VAM570" s="156"/>
      <c r="VAN570" s="156"/>
      <c r="VAO570" s="156"/>
      <c r="VAP570" s="156"/>
      <c r="VAQ570" s="156"/>
      <c r="VAR570" s="156"/>
      <c r="VAS570" s="156"/>
      <c r="VAT570" s="156"/>
      <c r="VAU570" s="156"/>
      <c r="VAV570" s="156"/>
      <c r="VAW570" s="156"/>
      <c r="VAX570" s="156"/>
      <c r="VAY570" s="156"/>
      <c r="VAZ570" s="156"/>
      <c r="VBA570" s="156"/>
      <c r="VBB570" s="156"/>
      <c r="VBC570" s="156"/>
      <c r="VBD570" s="156"/>
      <c r="VBE570" s="156"/>
      <c r="VBF570" s="156"/>
      <c r="VBG570" s="156"/>
      <c r="VBH570" s="156"/>
      <c r="VBI570" s="156"/>
      <c r="VBJ570" s="156"/>
      <c r="VBK570" s="156"/>
      <c r="VBL570" s="156"/>
      <c r="VBM570" s="156"/>
      <c r="VBN570" s="156"/>
      <c r="VBO570" s="156"/>
      <c r="VBP570" s="156"/>
      <c r="VBQ570" s="156"/>
      <c r="VBR570" s="156"/>
      <c r="VBS570" s="156"/>
      <c r="VBT570" s="156"/>
      <c r="VBU570" s="156"/>
      <c r="VBV570" s="156"/>
      <c r="VBW570" s="156"/>
      <c r="VBX570" s="156"/>
      <c r="VBY570" s="156"/>
      <c r="VBZ570" s="156"/>
      <c r="VCA570" s="156"/>
      <c r="VCB570" s="156"/>
      <c r="VCC570" s="156"/>
      <c r="VCD570" s="156"/>
      <c r="VCE570" s="156"/>
      <c r="VCF570" s="156"/>
      <c r="VCG570" s="156"/>
      <c r="VCH570" s="156"/>
      <c r="VCI570" s="156"/>
      <c r="VCJ570" s="156"/>
      <c r="VCK570" s="156"/>
      <c r="VCL570" s="156"/>
      <c r="VCM570" s="156"/>
      <c r="VCN570" s="156"/>
      <c r="VCO570" s="156"/>
      <c r="VCP570" s="156"/>
      <c r="VCQ570" s="156"/>
      <c r="VCR570" s="156"/>
      <c r="VCS570" s="156"/>
      <c r="VCT570" s="156"/>
      <c r="VCU570" s="156"/>
      <c r="VCV570" s="156"/>
      <c r="VCW570" s="156"/>
      <c r="VCX570" s="156"/>
      <c r="VCY570" s="156"/>
      <c r="VCZ570" s="156"/>
      <c r="VDA570" s="156"/>
      <c r="VDB570" s="156"/>
      <c r="VDC570" s="156"/>
      <c r="VDD570" s="156"/>
      <c r="VDE570" s="156"/>
      <c r="VDF570" s="156"/>
      <c r="VDG570" s="156"/>
      <c r="VDH570" s="156"/>
      <c r="VDI570" s="156"/>
      <c r="VDJ570" s="156"/>
      <c r="VDK570" s="156"/>
      <c r="VDL570" s="156"/>
      <c r="VDM570" s="156"/>
      <c r="VDN570" s="156"/>
      <c r="VDO570" s="156"/>
      <c r="VDP570" s="156"/>
      <c r="VDQ570" s="156"/>
      <c r="VDR570" s="156"/>
      <c r="VDS570" s="156"/>
      <c r="VDT570" s="156"/>
      <c r="VDU570" s="156"/>
      <c r="VDV570" s="156"/>
      <c r="VDW570" s="156"/>
      <c r="VDX570" s="156"/>
      <c r="VDY570" s="156"/>
      <c r="VDZ570" s="156"/>
      <c r="VEA570" s="156"/>
      <c r="VEB570" s="156"/>
      <c r="VEC570" s="156"/>
      <c r="VED570" s="156"/>
      <c r="VEE570" s="156"/>
      <c r="VEF570" s="156"/>
      <c r="VEG570" s="156"/>
      <c r="VEH570" s="156"/>
      <c r="VEI570" s="156"/>
      <c r="VEJ570" s="156"/>
      <c r="VEK570" s="156"/>
      <c r="VEL570" s="156"/>
      <c r="VEM570" s="156"/>
      <c r="VEN570" s="156"/>
      <c r="VEO570" s="156"/>
      <c r="VEP570" s="156"/>
      <c r="VEQ570" s="156"/>
      <c r="VER570" s="156"/>
      <c r="VES570" s="156"/>
      <c r="VET570" s="156"/>
      <c r="VEU570" s="156"/>
      <c r="VEV570" s="156"/>
      <c r="VEW570" s="156"/>
      <c r="VEX570" s="156"/>
      <c r="VEY570" s="156"/>
      <c r="VEZ570" s="156"/>
      <c r="VFA570" s="156"/>
      <c r="VFB570" s="156"/>
      <c r="VFC570" s="156"/>
      <c r="VFD570" s="156"/>
      <c r="VFE570" s="156"/>
      <c r="VFF570" s="156"/>
      <c r="VFG570" s="156"/>
      <c r="VFH570" s="156"/>
      <c r="VFI570" s="156"/>
      <c r="VFJ570" s="156"/>
      <c r="VFK570" s="156"/>
      <c r="VFL570" s="156"/>
      <c r="VFM570" s="156"/>
      <c r="VFN570" s="156"/>
      <c r="VFO570" s="156"/>
      <c r="VFP570" s="156"/>
      <c r="VFQ570" s="156"/>
      <c r="VFR570" s="156"/>
      <c r="VFS570" s="156"/>
      <c r="VFT570" s="156"/>
      <c r="VFU570" s="156"/>
      <c r="VFV570" s="156"/>
      <c r="VFW570" s="156"/>
      <c r="VFX570" s="156"/>
      <c r="VFY570" s="156"/>
      <c r="VFZ570" s="156"/>
      <c r="VGA570" s="156"/>
      <c r="VGB570" s="156"/>
      <c r="VGC570" s="156"/>
      <c r="VGD570" s="156"/>
      <c r="VGE570" s="156"/>
      <c r="VGF570" s="156"/>
      <c r="VGG570" s="156"/>
      <c r="VGH570" s="156"/>
      <c r="VGI570" s="156"/>
      <c r="VGJ570" s="156"/>
      <c r="VGK570" s="156"/>
      <c r="VGL570" s="156"/>
      <c r="VGM570" s="156"/>
      <c r="VGN570" s="156"/>
      <c r="VGO570" s="156"/>
      <c r="VGP570" s="156"/>
      <c r="VGQ570" s="156"/>
      <c r="VGR570" s="156"/>
      <c r="VGS570" s="156"/>
      <c r="VGT570" s="156"/>
      <c r="VGU570" s="156"/>
      <c r="VGV570" s="156"/>
      <c r="VGW570" s="156"/>
      <c r="VGX570" s="156"/>
      <c r="VGY570" s="156"/>
      <c r="VGZ570" s="156"/>
      <c r="VHA570" s="156"/>
      <c r="VHB570" s="156"/>
      <c r="VHC570" s="156"/>
      <c r="VHD570" s="156"/>
      <c r="VHE570" s="156"/>
      <c r="VHF570" s="156"/>
      <c r="VHG570" s="156"/>
      <c r="VHH570" s="156"/>
      <c r="VHI570" s="156"/>
      <c r="VHJ570" s="156"/>
      <c r="VHK570" s="156"/>
      <c r="VHL570" s="156"/>
      <c r="VHM570" s="156"/>
      <c r="VHN570" s="156"/>
      <c r="VHO570" s="156"/>
      <c r="VHP570" s="156"/>
      <c r="VHQ570" s="156"/>
      <c r="VHR570" s="156"/>
      <c r="VHS570" s="156"/>
      <c r="VHT570" s="156"/>
      <c r="VHU570" s="156"/>
      <c r="VHV570" s="156"/>
      <c r="VHW570" s="156"/>
      <c r="VHX570" s="156"/>
      <c r="VHY570" s="156"/>
      <c r="VHZ570" s="156"/>
      <c r="VIA570" s="156"/>
      <c r="VIB570" s="156"/>
      <c r="VIC570" s="156"/>
      <c r="VID570" s="156"/>
      <c r="VIE570" s="156"/>
      <c r="VIF570" s="156"/>
      <c r="VIG570" s="156"/>
      <c r="VIH570" s="156"/>
      <c r="VII570" s="156"/>
      <c r="VIJ570" s="156"/>
      <c r="VIK570" s="156"/>
      <c r="VIL570" s="156"/>
      <c r="VIM570" s="156"/>
      <c r="VIN570" s="156"/>
      <c r="VIO570" s="156"/>
      <c r="VIP570" s="156"/>
      <c r="VIQ570" s="156"/>
      <c r="VIR570" s="156"/>
      <c r="VIS570" s="156"/>
      <c r="VIT570" s="156"/>
      <c r="VIU570" s="156"/>
      <c r="VIV570" s="156"/>
      <c r="VIW570" s="156"/>
      <c r="VIX570" s="156"/>
      <c r="VIY570" s="156"/>
      <c r="VIZ570" s="156"/>
      <c r="VJA570" s="156"/>
      <c r="VJB570" s="156"/>
      <c r="VJC570" s="156"/>
      <c r="VJD570" s="156"/>
      <c r="VJE570" s="156"/>
      <c r="VJF570" s="156"/>
      <c r="VJG570" s="156"/>
      <c r="VJH570" s="156"/>
      <c r="VJI570" s="156"/>
      <c r="VJJ570" s="156"/>
      <c r="VJK570" s="156"/>
      <c r="VJL570" s="156"/>
      <c r="VJM570" s="156"/>
      <c r="VJN570" s="156"/>
      <c r="VJO570" s="156"/>
      <c r="VJP570" s="156"/>
      <c r="VJQ570" s="156"/>
      <c r="VJR570" s="156"/>
      <c r="VJS570" s="156"/>
      <c r="VJT570" s="156"/>
      <c r="VJU570" s="156"/>
      <c r="VJV570" s="156"/>
      <c r="VJW570" s="156"/>
      <c r="VJX570" s="156"/>
      <c r="VJY570" s="156"/>
      <c r="VJZ570" s="156"/>
      <c r="VKA570" s="156"/>
      <c r="VKB570" s="156"/>
      <c r="VKC570" s="156"/>
      <c r="VKD570" s="156"/>
      <c r="VKE570" s="156"/>
      <c r="VKF570" s="156"/>
      <c r="VKG570" s="156"/>
      <c r="VKH570" s="156"/>
      <c r="VKI570" s="156"/>
      <c r="VKJ570" s="156"/>
      <c r="VKK570" s="156"/>
      <c r="VKL570" s="156"/>
      <c r="VKM570" s="156"/>
      <c r="VKN570" s="156"/>
      <c r="VKO570" s="156"/>
      <c r="VKP570" s="156"/>
      <c r="VKQ570" s="156"/>
      <c r="VKR570" s="156"/>
      <c r="VKS570" s="156"/>
      <c r="VKT570" s="156"/>
      <c r="VKU570" s="156"/>
      <c r="VKV570" s="156"/>
      <c r="VKW570" s="156"/>
      <c r="VKX570" s="156"/>
      <c r="VKY570" s="156"/>
      <c r="VKZ570" s="156"/>
      <c r="VLA570" s="156"/>
      <c r="VLB570" s="156"/>
      <c r="VLC570" s="156"/>
      <c r="VLD570" s="156"/>
      <c r="VLE570" s="156"/>
      <c r="VLF570" s="156"/>
      <c r="VLG570" s="156"/>
      <c r="VLH570" s="156"/>
      <c r="VLI570" s="156"/>
      <c r="VLJ570" s="156"/>
      <c r="VLK570" s="156"/>
      <c r="VLL570" s="156"/>
      <c r="VLM570" s="156"/>
      <c r="VLN570" s="156"/>
      <c r="VLO570" s="156"/>
      <c r="VLP570" s="156"/>
      <c r="VLQ570" s="156"/>
      <c r="VLR570" s="156"/>
      <c r="VLS570" s="156"/>
      <c r="VLT570" s="156"/>
      <c r="VLU570" s="156"/>
      <c r="VLV570" s="156"/>
      <c r="VLW570" s="156"/>
      <c r="VLX570" s="156"/>
      <c r="VLY570" s="156"/>
      <c r="VLZ570" s="156"/>
      <c r="VMA570" s="156"/>
      <c r="VMB570" s="156"/>
      <c r="VMC570" s="156"/>
      <c r="VMD570" s="156"/>
      <c r="VME570" s="156"/>
      <c r="VMF570" s="156"/>
      <c r="VMG570" s="156"/>
      <c r="VMH570" s="156"/>
      <c r="VMI570" s="156"/>
      <c r="VMJ570" s="156"/>
      <c r="VMK570" s="156"/>
      <c r="VML570" s="156"/>
      <c r="VMM570" s="156"/>
      <c r="VMN570" s="156"/>
      <c r="VMO570" s="156"/>
      <c r="VMP570" s="156"/>
      <c r="VMQ570" s="156"/>
      <c r="VMR570" s="156"/>
      <c r="VMS570" s="156"/>
      <c r="VMT570" s="156"/>
      <c r="VMU570" s="156"/>
      <c r="VMV570" s="156"/>
      <c r="VMW570" s="156"/>
      <c r="VMX570" s="156"/>
      <c r="VMY570" s="156"/>
      <c r="VMZ570" s="156"/>
      <c r="VNA570" s="156"/>
      <c r="VNB570" s="156"/>
      <c r="VNC570" s="156"/>
      <c r="VND570" s="156"/>
      <c r="VNE570" s="156"/>
      <c r="VNF570" s="156"/>
      <c r="VNG570" s="156"/>
      <c r="VNH570" s="156"/>
      <c r="VNI570" s="156"/>
      <c r="VNJ570" s="156"/>
      <c r="VNK570" s="156"/>
      <c r="VNL570" s="156"/>
      <c r="VNM570" s="156"/>
      <c r="VNN570" s="156"/>
      <c r="VNO570" s="156"/>
      <c r="VNP570" s="156"/>
      <c r="VNQ570" s="156"/>
      <c r="VNR570" s="156"/>
      <c r="VNS570" s="156"/>
      <c r="VNT570" s="156"/>
      <c r="VNU570" s="156"/>
      <c r="VNV570" s="156"/>
      <c r="VNW570" s="156"/>
      <c r="VNX570" s="156"/>
      <c r="VNY570" s="156"/>
      <c r="VNZ570" s="156"/>
      <c r="VOA570" s="156"/>
      <c r="VOB570" s="156"/>
      <c r="VOC570" s="156"/>
      <c r="VOD570" s="156"/>
      <c r="VOE570" s="156"/>
      <c r="VOF570" s="156"/>
      <c r="VOG570" s="156"/>
      <c r="VOH570" s="156"/>
      <c r="VOI570" s="156"/>
      <c r="VOJ570" s="156"/>
      <c r="VOK570" s="156"/>
      <c r="VOL570" s="156"/>
      <c r="VOM570" s="156"/>
      <c r="VON570" s="156"/>
      <c r="VOO570" s="156"/>
      <c r="VOP570" s="156"/>
      <c r="VOQ570" s="156"/>
      <c r="VOR570" s="156"/>
      <c r="VOS570" s="156"/>
      <c r="VOT570" s="156"/>
      <c r="VOU570" s="156"/>
      <c r="VOV570" s="156"/>
      <c r="VOW570" s="156"/>
      <c r="VOX570" s="156"/>
      <c r="VOY570" s="156"/>
      <c r="VOZ570" s="156"/>
      <c r="VPA570" s="156"/>
      <c r="VPB570" s="156"/>
      <c r="VPC570" s="156"/>
      <c r="VPD570" s="156"/>
      <c r="VPE570" s="156"/>
      <c r="VPF570" s="156"/>
      <c r="VPG570" s="156"/>
      <c r="VPH570" s="156"/>
      <c r="VPI570" s="156"/>
      <c r="VPJ570" s="156"/>
      <c r="VPK570" s="156"/>
      <c r="VPL570" s="156"/>
      <c r="VPM570" s="156"/>
      <c r="VPN570" s="156"/>
      <c r="VPO570" s="156"/>
      <c r="VPP570" s="156"/>
      <c r="VPQ570" s="156"/>
      <c r="VPR570" s="156"/>
      <c r="VPS570" s="156"/>
      <c r="VPT570" s="156"/>
      <c r="VPU570" s="156"/>
      <c r="VPV570" s="156"/>
      <c r="VPW570" s="156"/>
      <c r="VPX570" s="156"/>
      <c r="VPY570" s="156"/>
      <c r="VPZ570" s="156"/>
      <c r="VQA570" s="156"/>
      <c r="VQB570" s="156"/>
      <c r="VQC570" s="156"/>
      <c r="VQD570" s="156"/>
      <c r="VQE570" s="156"/>
      <c r="VQF570" s="156"/>
      <c r="VQG570" s="156"/>
      <c r="VQH570" s="156"/>
      <c r="VQI570" s="156"/>
      <c r="VQJ570" s="156"/>
      <c r="VQK570" s="156"/>
      <c r="VQL570" s="156"/>
      <c r="VQM570" s="156"/>
      <c r="VQN570" s="156"/>
      <c r="VQO570" s="156"/>
      <c r="VQP570" s="156"/>
      <c r="VQQ570" s="156"/>
      <c r="VQR570" s="156"/>
      <c r="VQS570" s="156"/>
      <c r="VQT570" s="156"/>
      <c r="VQU570" s="156"/>
      <c r="VQV570" s="156"/>
      <c r="VQW570" s="156"/>
      <c r="VQX570" s="156"/>
      <c r="VQY570" s="156"/>
      <c r="VQZ570" s="156"/>
      <c r="VRA570" s="156"/>
      <c r="VRB570" s="156"/>
      <c r="VRC570" s="156"/>
      <c r="VRD570" s="156"/>
      <c r="VRE570" s="156"/>
      <c r="VRF570" s="156"/>
      <c r="VRG570" s="156"/>
      <c r="VRH570" s="156"/>
      <c r="VRI570" s="156"/>
      <c r="VRJ570" s="156"/>
      <c r="VRK570" s="156"/>
      <c r="VRL570" s="156"/>
      <c r="VRM570" s="156"/>
      <c r="VRN570" s="156"/>
      <c r="VRO570" s="156"/>
      <c r="VRP570" s="156"/>
      <c r="VRQ570" s="156"/>
      <c r="VRR570" s="156"/>
      <c r="VRS570" s="156"/>
      <c r="VRT570" s="156"/>
      <c r="VRU570" s="156"/>
      <c r="VRV570" s="156"/>
      <c r="VRW570" s="156"/>
      <c r="VRX570" s="156"/>
      <c r="VRY570" s="156"/>
      <c r="VRZ570" s="156"/>
      <c r="VSA570" s="156"/>
      <c r="VSB570" s="156"/>
      <c r="VSC570" s="156"/>
      <c r="VSD570" s="156"/>
      <c r="VSE570" s="156"/>
      <c r="VSF570" s="156"/>
      <c r="VSG570" s="156"/>
      <c r="VSH570" s="156"/>
      <c r="VSI570" s="156"/>
      <c r="VSJ570" s="156"/>
      <c r="VSK570" s="156"/>
      <c r="VSL570" s="156"/>
      <c r="VSM570" s="156"/>
      <c r="VSN570" s="156"/>
      <c r="VSO570" s="156"/>
      <c r="VSP570" s="156"/>
      <c r="VSQ570" s="156"/>
      <c r="VSR570" s="156"/>
      <c r="VSS570" s="156"/>
      <c r="VST570" s="156"/>
      <c r="VSU570" s="156"/>
      <c r="VSV570" s="156"/>
      <c r="VSW570" s="156"/>
      <c r="VSX570" s="156"/>
      <c r="VSY570" s="156"/>
      <c r="VSZ570" s="156"/>
      <c r="VTA570" s="156"/>
      <c r="VTB570" s="156"/>
      <c r="VTC570" s="156"/>
      <c r="VTD570" s="156"/>
      <c r="VTE570" s="156"/>
      <c r="VTF570" s="156"/>
      <c r="VTG570" s="156"/>
      <c r="VTH570" s="156"/>
      <c r="VTI570" s="156"/>
      <c r="VTJ570" s="156"/>
      <c r="VTK570" s="156"/>
      <c r="VTL570" s="156"/>
      <c r="VTM570" s="156"/>
      <c r="VTN570" s="156"/>
      <c r="VTO570" s="156"/>
      <c r="VTP570" s="156"/>
      <c r="VTQ570" s="156"/>
      <c r="VTR570" s="156"/>
      <c r="VTS570" s="156"/>
      <c r="VTT570" s="156"/>
      <c r="VTU570" s="156"/>
      <c r="VTV570" s="156"/>
      <c r="VTW570" s="156"/>
      <c r="VTX570" s="156"/>
      <c r="VTY570" s="156"/>
      <c r="VTZ570" s="156"/>
      <c r="VUA570" s="156"/>
      <c r="VUB570" s="156"/>
      <c r="VUC570" s="156"/>
      <c r="VUD570" s="156"/>
      <c r="VUE570" s="156"/>
      <c r="VUF570" s="156"/>
      <c r="VUG570" s="156"/>
      <c r="VUH570" s="156"/>
      <c r="VUI570" s="156"/>
      <c r="VUJ570" s="156"/>
      <c r="VUK570" s="156"/>
      <c r="VUL570" s="156"/>
      <c r="VUM570" s="156"/>
      <c r="VUN570" s="156"/>
      <c r="VUO570" s="156"/>
      <c r="VUP570" s="156"/>
      <c r="VUQ570" s="156"/>
      <c r="VUR570" s="156"/>
      <c r="VUS570" s="156"/>
      <c r="VUT570" s="156"/>
      <c r="VUU570" s="156"/>
      <c r="VUV570" s="156"/>
      <c r="VUW570" s="156"/>
      <c r="VUX570" s="156"/>
      <c r="VUY570" s="156"/>
      <c r="VUZ570" s="156"/>
      <c r="VVA570" s="156"/>
      <c r="VVB570" s="156"/>
      <c r="VVC570" s="156"/>
      <c r="VVD570" s="156"/>
      <c r="VVE570" s="156"/>
      <c r="VVF570" s="156"/>
      <c r="VVG570" s="156"/>
      <c r="VVH570" s="156"/>
      <c r="VVI570" s="156"/>
      <c r="VVJ570" s="156"/>
      <c r="VVK570" s="156"/>
      <c r="VVL570" s="156"/>
      <c r="VVM570" s="156"/>
      <c r="VVN570" s="156"/>
      <c r="VVO570" s="156"/>
      <c r="VVP570" s="156"/>
      <c r="VVQ570" s="156"/>
      <c r="VVR570" s="156"/>
      <c r="VVS570" s="156"/>
      <c r="VVT570" s="156"/>
      <c r="VVU570" s="156"/>
      <c r="VVV570" s="156"/>
      <c r="VVW570" s="156"/>
      <c r="VVX570" s="156"/>
      <c r="VVY570" s="156"/>
      <c r="VVZ570" s="156"/>
      <c r="VWA570" s="156"/>
      <c r="VWB570" s="156"/>
      <c r="VWC570" s="156"/>
      <c r="VWD570" s="156"/>
      <c r="VWE570" s="156"/>
      <c r="VWF570" s="156"/>
      <c r="VWG570" s="156"/>
      <c r="VWH570" s="156"/>
      <c r="VWI570" s="156"/>
      <c r="VWJ570" s="156"/>
      <c r="VWK570" s="156"/>
      <c r="VWL570" s="156"/>
      <c r="VWM570" s="156"/>
      <c r="VWN570" s="156"/>
      <c r="VWO570" s="156"/>
      <c r="VWP570" s="156"/>
      <c r="VWQ570" s="156"/>
      <c r="VWR570" s="156"/>
      <c r="VWS570" s="156"/>
      <c r="VWT570" s="156"/>
      <c r="VWU570" s="156"/>
      <c r="VWV570" s="156"/>
      <c r="VWW570" s="156"/>
      <c r="VWX570" s="156"/>
      <c r="VWY570" s="156"/>
      <c r="VWZ570" s="156"/>
      <c r="VXA570" s="156"/>
      <c r="VXB570" s="156"/>
      <c r="VXC570" s="156"/>
      <c r="VXD570" s="156"/>
      <c r="VXE570" s="156"/>
      <c r="VXF570" s="156"/>
      <c r="VXG570" s="156"/>
      <c r="VXH570" s="156"/>
      <c r="VXI570" s="156"/>
      <c r="VXJ570" s="156"/>
      <c r="VXK570" s="156"/>
      <c r="VXL570" s="156"/>
      <c r="VXM570" s="156"/>
      <c r="VXN570" s="156"/>
      <c r="VXO570" s="156"/>
      <c r="VXP570" s="156"/>
      <c r="VXQ570" s="156"/>
      <c r="VXR570" s="156"/>
      <c r="VXS570" s="156"/>
      <c r="VXT570" s="156"/>
      <c r="VXU570" s="156"/>
      <c r="VXV570" s="156"/>
      <c r="VXW570" s="156"/>
      <c r="VXX570" s="156"/>
      <c r="VXY570" s="156"/>
      <c r="VXZ570" s="156"/>
      <c r="VYA570" s="156"/>
      <c r="VYB570" s="156"/>
      <c r="VYC570" s="156"/>
      <c r="VYD570" s="156"/>
      <c r="VYE570" s="156"/>
      <c r="VYF570" s="156"/>
      <c r="VYG570" s="156"/>
      <c r="VYH570" s="156"/>
      <c r="VYI570" s="156"/>
      <c r="VYJ570" s="156"/>
      <c r="VYK570" s="156"/>
      <c r="VYL570" s="156"/>
      <c r="VYM570" s="156"/>
      <c r="VYN570" s="156"/>
      <c r="VYO570" s="156"/>
      <c r="VYP570" s="156"/>
      <c r="VYQ570" s="156"/>
      <c r="VYR570" s="156"/>
      <c r="VYS570" s="156"/>
      <c r="VYT570" s="156"/>
      <c r="VYU570" s="156"/>
      <c r="VYV570" s="156"/>
      <c r="VYW570" s="156"/>
      <c r="VYX570" s="156"/>
      <c r="VYY570" s="156"/>
      <c r="VYZ570" s="156"/>
      <c r="VZA570" s="156"/>
      <c r="VZB570" s="156"/>
      <c r="VZC570" s="156"/>
      <c r="VZD570" s="156"/>
      <c r="VZE570" s="156"/>
      <c r="VZF570" s="156"/>
      <c r="VZG570" s="156"/>
      <c r="VZH570" s="156"/>
      <c r="VZI570" s="156"/>
      <c r="VZJ570" s="156"/>
      <c r="VZK570" s="156"/>
      <c r="VZL570" s="156"/>
      <c r="VZM570" s="156"/>
      <c r="VZN570" s="156"/>
      <c r="VZO570" s="156"/>
      <c r="VZP570" s="156"/>
      <c r="VZQ570" s="156"/>
      <c r="VZR570" s="156"/>
      <c r="VZS570" s="156"/>
      <c r="VZT570" s="156"/>
      <c r="VZU570" s="156"/>
      <c r="VZV570" s="156"/>
      <c r="VZW570" s="156"/>
      <c r="VZX570" s="156"/>
      <c r="VZY570" s="156"/>
      <c r="VZZ570" s="156"/>
      <c r="WAA570" s="156"/>
      <c r="WAB570" s="156"/>
      <c r="WAC570" s="156"/>
      <c r="WAD570" s="156"/>
      <c r="WAE570" s="156"/>
      <c r="WAF570" s="156"/>
      <c r="WAG570" s="156"/>
      <c r="WAH570" s="156"/>
      <c r="WAI570" s="156"/>
      <c r="WAJ570" s="156"/>
      <c r="WAK570" s="156"/>
      <c r="WAL570" s="156"/>
      <c r="WAM570" s="156"/>
      <c r="WAN570" s="156"/>
      <c r="WAO570" s="156"/>
      <c r="WAP570" s="156"/>
      <c r="WAQ570" s="156"/>
      <c r="WAR570" s="156"/>
      <c r="WAS570" s="156"/>
      <c r="WAT570" s="156"/>
      <c r="WAU570" s="156"/>
      <c r="WAV570" s="156"/>
      <c r="WAW570" s="156"/>
      <c r="WAX570" s="156"/>
      <c r="WAY570" s="156"/>
      <c r="WAZ570" s="156"/>
      <c r="WBA570" s="156"/>
      <c r="WBB570" s="156"/>
      <c r="WBC570" s="156"/>
      <c r="WBD570" s="156"/>
      <c r="WBE570" s="156"/>
      <c r="WBF570" s="156"/>
      <c r="WBG570" s="156"/>
      <c r="WBH570" s="156"/>
      <c r="WBI570" s="156"/>
      <c r="WBJ570" s="156"/>
      <c r="WBK570" s="156"/>
      <c r="WBL570" s="156"/>
      <c r="WBM570" s="156"/>
      <c r="WBN570" s="156"/>
      <c r="WBO570" s="156"/>
      <c r="WBP570" s="156"/>
      <c r="WBQ570" s="156"/>
      <c r="WBR570" s="156"/>
      <c r="WBS570" s="156"/>
      <c r="WBT570" s="156"/>
      <c r="WBU570" s="156"/>
      <c r="WBV570" s="156"/>
      <c r="WBW570" s="156"/>
      <c r="WBX570" s="156"/>
      <c r="WBY570" s="156"/>
      <c r="WBZ570" s="156"/>
      <c r="WCA570" s="156"/>
      <c r="WCB570" s="156"/>
      <c r="WCC570" s="156"/>
      <c r="WCD570" s="156"/>
      <c r="WCE570" s="156"/>
      <c r="WCF570" s="156"/>
      <c r="WCG570" s="156"/>
      <c r="WCH570" s="156"/>
      <c r="WCI570" s="156"/>
      <c r="WCJ570" s="156"/>
      <c r="WCK570" s="156"/>
      <c r="WCL570" s="156"/>
      <c r="WCM570" s="156"/>
      <c r="WCN570" s="156"/>
      <c r="WCO570" s="156"/>
      <c r="WCP570" s="156"/>
      <c r="WCQ570" s="156"/>
      <c r="WCR570" s="156"/>
      <c r="WCS570" s="156"/>
      <c r="WCT570" s="156"/>
      <c r="WCU570" s="156"/>
      <c r="WCV570" s="156"/>
      <c r="WCW570" s="156"/>
      <c r="WCX570" s="156"/>
      <c r="WCY570" s="156"/>
      <c r="WCZ570" s="156"/>
      <c r="WDA570" s="156"/>
      <c r="WDB570" s="156"/>
      <c r="WDC570" s="156"/>
      <c r="WDD570" s="156"/>
      <c r="WDE570" s="156"/>
      <c r="WDF570" s="156"/>
      <c r="WDG570" s="156"/>
      <c r="WDH570" s="156"/>
      <c r="WDI570" s="156"/>
      <c r="WDJ570" s="156"/>
      <c r="WDK570" s="156"/>
      <c r="WDL570" s="156"/>
      <c r="WDM570" s="156"/>
      <c r="WDN570" s="156"/>
      <c r="WDO570" s="156"/>
      <c r="WDP570" s="156"/>
      <c r="WDQ570" s="156"/>
      <c r="WDR570" s="156"/>
      <c r="WDS570" s="156"/>
      <c r="WDT570" s="156"/>
      <c r="WDU570" s="156"/>
      <c r="WDV570" s="156"/>
      <c r="WDW570" s="156"/>
      <c r="WDX570" s="156"/>
      <c r="WDY570" s="156"/>
      <c r="WDZ570" s="156"/>
      <c r="WEA570" s="156"/>
      <c r="WEB570" s="156"/>
      <c r="WEC570" s="156"/>
      <c r="WED570" s="156"/>
      <c r="WEE570" s="156"/>
      <c r="WEF570" s="156"/>
      <c r="WEG570" s="156"/>
      <c r="WEH570" s="156"/>
      <c r="WEI570" s="156"/>
      <c r="WEJ570" s="156"/>
      <c r="WEK570" s="156"/>
      <c r="WEL570" s="156"/>
      <c r="WEM570" s="156"/>
      <c r="WEN570" s="156"/>
      <c r="WEO570" s="156"/>
      <c r="WEP570" s="156"/>
      <c r="WEQ570" s="156"/>
      <c r="WER570" s="156"/>
      <c r="WES570" s="156"/>
      <c r="WET570" s="156"/>
      <c r="WEU570" s="156"/>
      <c r="WEV570" s="156"/>
      <c r="WEW570" s="156"/>
      <c r="WEX570" s="156"/>
      <c r="WEY570" s="156"/>
      <c r="WEZ570" s="156"/>
      <c r="WFA570" s="156"/>
      <c r="WFB570" s="156"/>
      <c r="WFC570" s="156"/>
      <c r="WFD570" s="156"/>
      <c r="WFE570" s="156"/>
      <c r="WFF570" s="156"/>
      <c r="WFG570" s="156"/>
      <c r="WFH570" s="156"/>
      <c r="WFI570" s="156"/>
      <c r="WFJ570" s="156"/>
      <c r="WFK570" s="156"/>
      <c r="WFL570" s="156"/>
      <c r="WFM570" s="156"/>
      <c r="WFN570" s="156"/>
      <c r="WFO570" s="156"/>
      <c r="WFP570" s="156"/>
      <c r="WFQ570" s="156"/>
      <c r="WFR570" s="156"/>
      <c r="WFS570" s="156"/>
      <c r="WFT570" s="156"/>
      <c r="WFU570" s="156"/>
      <c r="WFV570" s="156"/>
      <c r="WFW570" s="156"/>
      <c r="WFX570" s="156"/>
      <c r="WFY570" s="156"/>
      <c r="WFZ570" s="156"/>
      <c r="WGA570" s="156"/>
      <c r="WGB570" s="156"/>
      <c r="WGC570" s="156"/>
      <c r="WGD570" s="156"/>
      <c r="WGE570" s="156"/>
      <c r="WGF570" s="156"/>
      <c r="WGG570" s="156"/>
      <c r="WGH570" s="156"/>
      <c r="WGI570" s="156"/>
      <c r="WGJ570" s="156"/>
      <c r="WGK570" s="156"/>
      <c r="WGL570" s="156"/>
      <c r="WGM570" s="156"/>
      <c r="WGN570" s="156"/>
      <c r="WGO570" s="156"/>
      <c r="WGP570" s="156"/>
      <c r="WGQ570" s="156"/>
      <c r="WGR570" s="156"/>
      <c r="WGS570" s="156"/>
      <c r="WGT570" s="156"/>
      <c r="WGU570" s="156"/>
      <c r="WGV570" s="156"/>
      <c r="WGW570" s="156"/>
      <c r="WGX570" s="156"/>
      <c r="WGY570" s="156"/>
      <c r="WGZ570" s="156"/>
      <c r="WHA570" s="156"/>
      <c r="WHB570" s="156"/>
      <c r="WHC570" s="156"/>
      <c r="WHD570" s="156"/>
      <c r="WHE570" s="156"/>
      <c r="WHF570" s="156"/>
      <c r="WHG570" s="156"/>
      <c r="WHH570" s="156"/>
      <c r="WHI570" s="156"/>
      <c r="WHJ570" s="156"/>
      <c r="WHK570" s="156"/>
      <c r="WHL570" s="156"/>
      <c r="WHM570" s="156"/>
      <c r="WHN570" s="156"/>
      <c r="WHO570" s="156"/>
      <c r="WHP570" s="156"/>
      <c r="WHQ570" s="156"/>
      <c r="WHR570" s="156"/>
      <c r="WHS570" s="156"/>
      <c r="WHT570" s="156"/>
      <c r="WHU570" s="156"/>
      <c r="WHV570" s="156"/>
      <c r="WHW570" s="156"/>
      <c r="WHX570" s="156"/>
      <c r="WHY570" s="156"/>
      <c r="WHZ570" s="156"/>
      <c r="WIA570" s="156"/>
      <c r="WIB570" s="156"/>
      <c r="WIC570" s="156"/>
      <c r="WID570" s="156"/>
      <c r="WIE570" s="156"/>
      <c r="WIF570" s="156"/>
      <c r="WIG570" s="156"/>
      <c r="WIH570" s="156"/>
      <c r="WII570" s="156"/>
      <c r="WIJ570" s="156"/>
      <c r="WIK570" s="156"/>
      <c r="WIL570" s="156"/>
      <c r="WIM570" s="156"/>
      <c r="WIN570" s="156"/>
      <c r="WIO570" s="156"/>
      <c r="WIP570" s="156"/>
      <c r="WIQ570" s="156"/>
      <c r="WIR570" s="156"/>
      <c r="WIS570" s="156"/>
      <c r="WIT570" s="156"/>
      <c r="WIU570" s="156"/>
      <c r="WIV570" s="156"/>
      <c r="WIW570" s="156"/>
      <c r="WIX570" s="156"/>
      <c r="WIY570" s="156"/>
      <c r="WIZ570" s="156"/>
      <c r="WJA570" s="156"/>
      <c r="WJB570" s="156"/>
      <c r="WJC570" s="156"/>
      <c r="WJD570" s="156"/>
      <c r="WJE570" s="156"/>
      <c r="WJF570" s="156"/>
      <c r="WJG570" s="156"/>
      <c r="WJH570" s="156"/>
      <c r="WJI570" s="156"/>
      <c r="WJJ570" s="156"/>
      <c r="WJK570" s="156"/>
      <c r="WJL570" s="156"/>
      <c r="WJM570" s="156"/>
      <c r="WJN570" s="156"/>
      <c r="WJO570" s="156"/>
      <c r="WJP570" s="156"/>
      <c r="WJQ570" s="156"/>
      <c r="WJR570" s="156"/>
      <c r="WJS570" s="156"/>
      <c r="WJT570" s="156"/>
      <c r="WJU570" s="156"/>
      <c r="WJV570" s="156"/>
      <c r="WJW570" s="156"/>
      <c r="WJX570" s="156"/>
      <c r="WJY570" s="156"/>
      <c r="WJZ570" s="156"/>
      <c r="WKA570" s="156"/>
      <c r="WKB570" s="156"/>
      <c r="WKC570" s="156"/>
      <c r="WKD570" s="156"/>
      <c r="WKE570" s="156"/>
      <c r="WKF570" s="156"/>
      <c r="WKG570" s="156"/>
      <c r="WKH570" s="156"/>
      <c r="WKI570" s="156"/>
      <c r="WKJ570" s="156"/>
      <c r="WKK570" s="156"/>
      <c r="WKL570" s="156"/>
      <c r="WKM570" s="156"/>
      <c r="WKN570" s="156"/>
      <c r="WKO570" s="156"/>
      <c r="WKP570" s="156"/>
      <c r="WKQ570" s="156"/>
      <c r="WKR570" s="156"/>
      <c r="WKS570" s="156"/>
      <c r="WKT570" s="156"/>
      <c r="WKU570" s="156"/>
      <c r="WKV570" s="156"/>
      <c r="WKW570" s="156"/>
      <c r="WKX570" s="156"/>
      <c r="WKY570" s="156"/>
      <c r="WKZ570" s="156"/>
      <c r="WLA570" s="156"/>
      <c r="WLB570" s="156"/>
      <c r="WLC570" s="156"/>
      <c r="WLD570" s="156"/>
      <c r="WLE570" s="156"/>
      <c r="WLF570" s="156"/>
      <c r="WLG570" s="156"/>
      <c r="WLH570" s="156"/>
      <c r="WLI570" s="156"/>
      <c r="WLJ570" s="156"/>
      <c r="WLK570" s="156"/>
      <c r="WLL570" s="156"/>
      <c r="WLM570" s="156"/>
      <c r="WLN570" s="156"/>
      <c r="WLO570" s="156"/>
      <c r="WLP570" s="156"/>
      <c r="WLQ570" s="156"/>
      <c r="WLR570" s="156"/>
      <c r="WLS570" s="156"/>
      <c r="WLT570" s="156"/>
      <c r="WLU570" s="156"/>
      <c r="WLV570" s="156"/>
      <c r="WLW570" s="156"/>
      <c r="WLX570" s="156"/>
      <c r="WLY570" s="156"/>
      <c r="WLZ570" s="156"/>
      <c r="WMA570" s="156"/>
      <c r="WMB570" s="156"/>
      <c r="WMC570" s="156"/>
      <c r="WMD570" s="156"/>
      <c r="WME570" s="156"/>
      <c r="WMF570" s="156"/>
      <c r="WMG570" s="156"/>
      <c r="WMH570" s="156"/>
      <c r="WMI570" s="156"/>
      <c r="WMJ570" s="156"/>
      <c r="WMK570" s="156"/>
      <c r="WML570" s="156"/>
      <c r="WMM570" s="156"/>
      <c r="WMN570" s="156"/>
      <c r="WMO570" s="156"/>
      <c r="WMP570" s="156"/>
      <c r="WMQ570" s="156"/>
      <c r="WMR570" s="156"/>
      <c r="WMS570" s="156"/>
      <c r="WMT570" s="156"/>
      <c r="WMU570" s="156"/>
      <c r="WMV570" s="156"/>
      <c r="WMW570" s="156"/>
      <c r="WMX570" s="156"/>
      <c r="WMY570" s="156"/>
      <c r="WMZ570" s="156"/>
      <c r="WNA570" s="156"/>
      <c r="WNB570" s="156"/>
      <c r="WNC570" s="156"/>
      <c r="WND570" s="156"/>
      <c r="WNE570" s="156"/>
      <c r="WNF570" s="156"/>
      <c r="WNG570" s="156"/>
      <c r="WNH570" s="156"/>
      <c r="WNI570" s="156"/>
      <c r="WNJ570" s="156"/>
      <c r="WNK570" s="156"/>
      <c r="WNL570" s="156"/>
      <c r="WNM570" s="156"/>
      <c r="WNN570" s="156"/>
      <c r="WNO570" s="156"/>
      <c r="WNP570" s="156"/>
      <c r="WNQ570" s="156"/>
      <c r="WNR570" s="156"/>
      <c r="WNS570" s="156"/>
      <c r="WNT570" s="156"/>
      <c r="WNU570" s="156"/>
      <c r="WNV570" s="156"/>
      <c r="WNW570" s="156"/>
      <c r="WNX570" s="156"/>
      <c r="WNY570" s="156"/>
      <c r="WNZ570" s="156"/>
      <c r="WOA570" s="156"/>
      <c r="WOB570" s="156"/>
      <c r="WOC570" s="156"/>
      <c r="WOD570" s="156"/>
      <c r="WOE570" s="156"/>
      <c r="WOF570" s="156"/>
      <c r="WOG570" s="156"/>
      <c r="WOH570" s="156"/>
      <c r="WOI570" s="156"/>
      <c r="WOJ570" s="156"/>
      <c r="WOK570" s="156"/>
      <c r="WOL570" s="156"/>
      <c r="WOM570" s="156"/>
      <c r="WON570" s="156"/>
      <c r="WOO570" s="156"/>
      <c r="WOP570" s="156"/>
      <c r="WOQ570" s="156"/>
      <c r="WOR570" s="156"/>
      <c r="WOS570" s="156"/>
      <c r="WOT570" s="156"/>
      <c r="WOU570" s="156"/>
      <c r="WOV570" s="156"/>
      <c r="WOW570" s="156"/>
      <c r="WOX570" s="156"/>
      <c r="WOY570" s="156"/>
      <c r="WOZ570" s="156"/>
      <c r="WPA570" s="156"/>
      <c r="WPB570" s="156"/>
      <c r="WPC570" s="156"/>
      <c r="WPD570" s="156"/>
      <c r="WPE570" s="156"/>
      <c r="WPF570" s="156"/>
      <c r="WPG570" s="156"/>
      <c r="WPH570" s="156"/>
      <c r="WPI570" s="156"/>
      <c r="WPJ570" s="156"/>
      <c r="WPK570" s="156"/>
      <c r="WPL570" s="156"/>
      <c r="WPM570" s="156"/>
      <c r="WPN570" s="156"/>
      <c r="WPO570" s="156"/>
      <c r="WPP570" s="156"/>
      <c r="WPQ570" s="156"/>
      <c r="WPR570" s="156"/>
      <c r="WPS570" s="156"/>
      <c r="WPT570" s="156"/>
      <c r="WPU570" s="156"/>
      <c r="WPV570" s="156"/>
      <c r="WPW570" s="156"/>
      <c r="WPX570" s="156"/>
      <c r="WPY570" s="156"/>
      <c r="WPZ570" s="156"/>
      <c r="WQA570" s="156"/>
      <c r="WQB570" s="156"/>
      <c r="WQC570" s="156"/>
      <c r="WQD570" s="156"/>
      <c r="WQE570" s="156"/>
      <c r="WQF570" s="156"/>
      <c r="WQG570" s="156"/>
      <c r="WQH570" s="156"/>
      <c r="WQI570" s="156"/>
      <c r="WQJ570" s="156"/>
      <c r="WQK570" s="156"/>
      <c r="WQL570" s="156"/>
      <c r="WQM570" s="156"/>
      <c r="WQN570" s="156"/>
      <c r="WQO570" s="156"/>
      <c r="WQP570" s="156"/>
      <c r="WQQ570" s="156"/>
      <c r="WQR570" s="156"/>
      <c r="WQS570" s="156"/>
      <c r="WQT570" s="156"/>
      <c r="WQU570" s="156"/>
      <c r="WQV570" s="156"/>
      <c r="WQW570" s="156"/>
      <c r="WQX570" s="156"/>
      <c r="WQY570" s="156"/>
      <c r="WQZ570" s="156"/>
      <c r="WRA570" s="156"/>
      <c r="WRB570" s="156"/>
      <c r="WRC570" s="156"/>
      <c r="WRD570" s="156"/>
      <c r="WRE570" s="156"/>
      <c r="WRF570" s="156"/>
      <c r="WRG570" s="156"/>
      <c r="WRH570" s="156"/>
      <c r="WRI570" s="156"/>
      <c r="WRJ570" s="156"/>
      <c r="WRK570" s="156"/>
      <c r="WRL570" s="156"/>
      <c r="WRM570" s="156"/>
      <c r="WRN570" s="156"/>
      <c r="WRO570" s="156"/>
      <c r="WRP570" s="156"/>
      <c r="WRQ570" s="156"/>
      <c r="WRR570" s="156"/>
      <c r="WRS570" s="156"/>
      <c r="WRT570" s="156"/>
      <c r="WRU570" s="156"/>
      <c r="WRV570" s="156"/>
      <c r="WRW570" s="156"/>
      <c r="WRX570" s="156"/>
      <c r="WRY570" s="156"/>
      <c r="WRZ570" s="156"/>
      <c r="WSA570" s="156"/>
      <c r="WSB570" s="156"/>
      <c r="WSC570" s="156"/>
      <c r="WSD570" s="156"/>
      <c r="WSE570" s="156"/>
      <c r="WSF570" s="156"/>
      <c r="WSG570" s="156"/>
      <c r="WSH570" s="156"/>
      <c r="WSI570" s="156"/>
      <c r="WSJ570" s="156"/>
      <c r="WSK570" s="156"/>
      <c r="WSL570" s="156"/>
      <c r="WSM570" s="156"/>
      <c r="WSN570" s="156"/>
      <c r="WSO570" s="156"/>
      <c r="WSP570" s="156"/>
      <c r="WSQ570" s="156"/>
      <c r="WSR570" s="156"/>
      <c r="WSS570" s="156"/>
      <c r="WST570" s="156"/>
      <c r="WSU570" s="156"/>
      <c r="WSV570" s="156"/>
      <c r="WSW570" s="156"/>
      <c r="WSX570" s="156"/>
      <c r="WSY570" s="156"/>
      <c r="WSZ570" s="156"/>
      <c r="WTA570" s="156"/>
      <c r="WTB570" s="156"/>
      <c r="WTC570" s="156"/>
      <c r="WTD570" s="156"/>
      <c r="WTE570" s="156"/>
      <c r="WTF570" s="156"/>
      <c r="WTG570" s="156"/>
      <c r="WTH570" s="156"/>
      <c r="WTI570" s="156"/>
      <c r="WTJ570" s="156"/>
      <c r="WTK570" s="156"/>
      <c r="WTL570" s="156"/>
      <c r="WTM570" s="156"/>
      <c r="WTN570" s="156"/>
      <c r="WTO570" s="156"/>
      <c r="WTP570" s="156"/>
      <c r="WTQ570" s="156"/>
      <c r="WTR570" s="156"/>
      <c r="WTS570" s="156"/>
      <c r="WTT570" s="156"/>
      <c r="WTU570" s="156"/>
      <c r="WTV570" s="156"/>
      <c r="WTW570" s="156"/>
      <c r="WTX570" s="156"/>
      <c r="WTY570" s="156"/>
      <c r="WTZ570" s="156"/>
      <c r="WUA570" s="156"/>
      <c r="WUB570" s="156"/>
      <c r="WUC570" s="156"/>
      <c r="WUD570" s="156"/>
      <c r="WUE570" s="156"/>
      <c r="WUF570" s="156"/>
      <c r="WUG570" s="156"/>
      <c r="WUH570" s="156"/>
      <c r="WUI570" s="156"/>
      <c r="WUJ570" s="156"/>
      <c r="WUK570" s="156"/>
      <c r="WUL570" s="156"/>
      <c r="WUM570" s="156"/>
      <c r="WUN570" s="156"/>
      <c r="WUO570" s="156"/>
      <c r="WUP570" s="156"/>
      <c r="WUQ570" s="156"/>
      <c r="WUR570" s="156"/>
      <c r="WUS570" s="156"/>
      <c r="WUT570" s="156"/>
      <c r="WUU570" s="156"/>
      <c r="WUV570" s="156"/>
      <c r="WUW570" s="156"/>
      <c r="WUX570" s="156"/>
      <c r="WUY570" s="156"/>
      <c r="WUZ570" s="156"/>
      <c r="WVA570" s="156"/>
      <c r="WVB570" s="156"/>
      <c r="WVC570" s="156"/>
      <c r="WVD570" s="156"/>
      <c r="WVE570" s="156"/>
      <c r="WVF570" s="156"/>
      <c r="WVG570" s="156"/>
      <c r="WVH570" s="156"/>
      <c r="WVI570" s="156"/>
      <c r="WVJ570" s="156"/>
      <c r="WVK570" s="156"/>
      <c r="WVL570" s="156"/>
      <c r="WVM570" s="156"/>
      <c r="WVN570" s="156"/>
      <c r="WVO570" s="156"/>
      <c r="WVP570" s="156"/>
      <c r="WVQ570" s="156"/>
      <c r="WVR570" s="156"/>
      <c r="WVS570" s="156"/>
      <c r="WVT570" s="156"/>
      <c r="WVU570" s="156"/>
      <c r="WVV570" s="156"/>
      <c r="WVW570" s="156"/>
      <c r="WVX570" s="156"/>
      <c r="WVY570" s="156"/>
      <c r="WVZ570" s="156"/>
      <c r="WWA570" s="156"/>
      <c r="WWB570" s="156"/>
      <c r="WWC570" s="156"/>
      <c r="WWD570" s="156"/>
      <c r="WWE570" s="156"/>
      <c r="WWF570" s="156"/>
      <c r="WWG570" s="156"/>
      <c r="WWH570" s="156"/>
      <c r="WWI570" s="156"/>
      <c r="WWJ570" s="156"/>
      <c r="WWK570" s="156"/>
      <c r="WWL570" s="156"/>
      <c r="WWM570" s="156"/>
      <c r="WWN570" s="156"/>
      <c r="WWO570" s="156"/>
      <c r="WWP570" s="156"/>
      <c r="WWQ570" s="156"/>
      <c r="WWR570" s="156"/>
      <c r="WWS570" s="156"/>
      <c r="WWT570" s="156"/>
      <c r="WWU570" s="156"/>
      <c r="WWV570" s="156"/>
      <c r="WWW570" s="156"/>
      <c r="WWX570" s="156"/>
      <c r="WWY570" s="156"/>
      <c r="WWZ570" s="156"/>
      <c r="WXA570" s="156"/>
      <c r="WXB570" s="156"/>
      <c r="WXC570" s="156"/>
      <c r="WXD570" s="156"/>
      <c r="WXE570" s="156"/>
      <c r="WXF570" s="156"/>
      <c r="WXG570" s="156"/>
      <c r="WXH570" s="156"/>
      <c r="WXI570" s="156"/>
      <c r="WXJ570" s="156"/>
      <c r="WXK570" s="156"/>
      <c r="WXL570" s="156"/>
      <c r="WXM570" s="156"/>
      <c r="WXN570" s="156"/>
      <c r="WXO570" s="156"/>
      <c r="WXP570" s="156"/>
      <c r="WXQ570" s="156"/>
      <c r="WXR570" s="156"/>
      <c r="WXS570" s="156"/>
      <c r="WXT570" s="156"/>
      <c r="WXU570" s="156"/>
      <c r="WXV570" s="156"/>
      <c r="WXW570" s="156"/>
      <c r="WXX570" s="156"/>
      <c r="WXY570" s="156"/>
      <c r="WXZ570" s="156"/>
      <c r="WYA570" s="156"/>
      <c r="WYB570" s="156"/>
      <c r="WYC570" s="156"/>
      <c r="WYD570" s="156"/>
      <c r="WYE570" s="156"/>
      <c r="WYF570" s="156"/>
      <c r="WYG570" s="156"/>
      <c r="WYH570" s="156"/>
      <c r="WYI570" s="156"/>
      <c r="WYJ570" s="156"/>
      <c r="WYK570" s="156"/>
      <c r="WYL570" s="156"/>
      <c r="WYM570" s="156"/>
      <c r="WYN570" s="156"/>
      <c r="WYO570" s="156"/>
      <c r="WYP570" s="156"/>
      <c r="WYQ570" s="156"/>
      <c r="WYR570" s="156"/>
      <c r="WYS570" s="156"/>
      <c r="WYT570" s="156"/>
      <c r="WYU570" s="156"/>
      <c r="WYV570" s="156"/>
      <c r="WYW570" s="156"/>
      <c r="WYX570" s="156"/>
      <c r="WYY570" s="156"/>
      <c r="WYZ570" s="156"/>
      <c r="WZA570" s="156"/>
      <c r="WZB570" s="156"/>
      <c r="WZC570" s="156"/>
      <c r="WZD570" s="156"/>
      <c r="WZE570" s="156"/>
      <c r="WZF570" s="156"/>
      <c r="WZG570" s="156"/>
      <c r="WZH570" s="156"/>
      <c r="WZI570" s="156"/>
      <c r="WZJ570" s="156"/>
      <c r="WZK570" s="156"/>
      <c r="WZL570" s="156"/>
      <c r="WZM570" s="156"/>
      <c r="WZN570" s="156"/>
      <c r="WZO570" s="156"/>
      <c r="WZP570" s="156"/>
      <c r="WZQ570" s="156"/>
      <c r="WZR570" s="156"/>
      <c r="WZS570" s="156"/>
      <c r="WZT570" s="156"/>
      <c r="WZU570" s="156"/>
      <c r="WZV570" s="156"/>
      <c r="WZW570" s="156"/>
      <c r="WZX570" s="156"/>
      <c r="WZY570" s="156"/>
      <c r="WZZ570" s="156"/>
      <c r="XAA570" s="156"/>
      <c r="XAB570" s="156"/>
      <c r="XAC570" s="156"/>
      <c r="XAD570" s="156"/>
      <c r="XAE570" s="156"/>
      <c r="XAF570" s="156"/>
      <c r="XAG570" s="156"/>
      <c r="XAH570" s="156"/>
      <c r="XAI570" s="156"/>
      <c r="XAJ570" s="156"/>
      <c r="XAK570" s="156"/>
      <c r="XAL570" s="156"/>
      <c r="XAM570" s="156"/>
      <c r="XAN570" s="156"/>
      <c r="XAO570" s="156"/>
      <c r="XAP570" s="156"/>
      <c r="XAQ570" s="156"/>
      <c r="XAR570" s="156"/>
      <c r="XAS570" s="156"/>
      <c r="XAT570" s="156"/>
      <c r="XAU570" s="156"/>
      <c r="XAV570" s="156"/>
      <c r="XAW570" s="156"/>
      <c r="XAX570" s="156"/>
      <c r="XAY570" s="156"/>
      <c r="XAZ570" s="156"/>
      <c r="XBA570" s="156"/>
      <c r="XBB570" s="156"/>
      <c r="XBC570" s="156"/>
      <c r="XBD570" s="156"/>
      <c r="XBE570" s="156"/>
      <c r="XBF570" s="156"/>
      <c r="XBG570" s="156"/>
      <c r="XBH570" s="156"/>
      <c r="XBI570" s="156"/>
      <c r="XBJ570" s="156"/>
      <c r="XBK570" s="156"/>
      <c r="XBL570" s="156"/>
      <c r="XBM570" s="156"/>
      <c r="XBN570" s="156"/>
      <c r="XBO570" s="156"/>
      <c r="XBP570" s="156"/>
      <c r="XBQ570" s="156"/>
      <c r="XBR570" s="156"/>
      <c r="XBS570" s="156"/>
      <c r="XBT570" s="156"/>
      <c r="XBU570" s="156"/>
      <c r="XBV570" s="156"/>
      <c r="XBW570" s="156"/>
      <c r="XBX570" s="156"/>
      <c r="XBY570" s="156"/>
      <c r="XBZ570" s="156"/>
      <c r="XCA570" s="156"/>
      <c r="XCB570" s="156"/>
      <c r="XCC570" s="156"/>
      <c r="XCD570" s="156"/>
      <c r="XCE570" s="156"/>
      <c r="XCF570" s="156"/>
      <c r="XCG570" s="156"/>
      <c r="XCH570" s="156"/>
      <c r="XCI570" s="156"/>
      <c r="XCJ570" s="156"/>
      <c r="XCK570" s="156"/>
      <c r="XCL570" s="156"/>
      <c r="XCM570" s="156"/>
      <c r="XCN570" s="156"/>
      <c r="XCO570" s="156"/>
      <c r="XCP570" s="156"/>
      <c r="XCQ570" s="156"/>
      <c r="XCR570" s="156"/>
      <c r="XCS570" s="156"/>
      <c r="XCT570" s="156"/>
      <c r="XCU570" s="156"/>
      <c r="XCV570" s="156"/>
      <c r="XCW570" s="156"/>
      <c r="XCX570" s="156"/>
      <c r="XCY570" s="156"/>
      <c r="XCZ570" s="156"/>
      <c r="XDA570" s="156"/>
      <c r="XDB570" s="156"/>
      <c r="XDC570" s="156"/>
      <c r="XDD570" s="156"/>
      <c r="XDE570" s="156"/>
      <c r="XDF570" s="156"/>
      <c r="XDG570" s="156"/>
      <c r="XDH570" s="156"/>
      <c r="XDI570" s="156"/>
      <c r="XDJ570" s="156"/>
      <c r="XDK570" s="156"/>
      <c r="XDL570" s="156"/>
      <c r="XDM570" s="156"/>
      <c r="XDN570" s="156"/>
      <c r="XDO570" s="156"/>
      <c r="XDP570" s="156"/>
      <c r="XDQ570" s="156"/>
      <c r="XDR570" s="156"/>
      <c r="XDS570" s="156"/>
      <c r="XDT570" s="156"/>
      <c r="XDU570" s="156"/>
      <c r="XDV570" s="156"/>
      <c r="XDW570" s="156"/>
      <c r="XDX570" s="156"/>
      <c r="XDY570" s="156"/>
      <c r="XDZ570" s="156"/>
      <c r="XEA570" s="156"/>
      <c r="XEB570" s="156"/>
      <c r="XEC570" s="156"/>
      <c r="XED570" s="156"/>
      <c r="XEE570" s="156"/>
      <c r="XEF570" s="156"/>
      <c r="XEG570" s="156"/>
      <c r="XEH570" s="156"/>
      <c r="XEI570" s="156"/>
      <c r="XEJ570" s="156"/>
      <c r="XEK570" s="156"/>
      <c r="XEL570" s="156"/>
      <c r="XEM570" s="156"/>
      <c r="XEN570" s="156"/>
      <c r="XEO570" s="156"/>
      <c r="XEP570" s="156"/>
      <c r="XEQ570" s="156"/>
      <c r="XER570" s="156"/>
      <c r="XES570" s="156"/>
      <c r="XET570" s="156"/>
      <c r="XEU570" s="156"/>
      <c r="XEV570" s="156"/>
      <c r="XEW570" s="156"/>
      <c r="XEX570" s="156"/>
      <c r="XEY570" s="156"/>
      <c r="XEZ570" s="156"/>
      <c r="XFA570" s="156"/>
      <c r="XFB570" s="156"/>
      <c r="XFC570" s="156"/>
      <c r="XFD570" s="156"/>
    </row>
    <row r="571" spans="1:16384" s="154" customFormat="1" hidden="1" outlineLevel="2" x14ac:dyDescent="0.2">
      <c r="A571" s="44"/>
      <c r="B571" s="35" t="s">
        <v>40</v>
      </c>
      <c r="C571" s="34"/>
      <c r="D571" s="34"/>
      <c r="E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</row>
    <row r="572" spans="1:16384" s="154" customFormat="1" hidden="1" outlineLevel="2" x14ac:dyDescent="0.2">
      <c r="A572" s="44"/>
      <c r="B572" s="43" t="s">
        <v>312</v>
      </c>
      <c r="C572" s="43"/>
      <c r="D572" s="43"/>
      <c r="E572" s="43"/>
      <c r="F572" s="154" t="s">
        <v>401</v>
      </c>
      <c r="G572" s="43"/>
      <c r="H572" s="43"/>
      <c r="I572" s="43">
        <v>8322.1083683324996</v>
      </c>
      <c r="J572" s="43">
        <v>8738.2137867491256</v>
      </c>
      <c r="K572" s="43">
        <v>9175.1244760865811</v>
      </c>
      <c r="L572" s="43">
        <v>9633.8806998909113</v>
      </c>
      <c r="M572" s="43">
        <v>9258.6465287185274</v>
      </c>
      <c r="N572" s="43">
        <v>8868.9514493022398</v>
      </c>
      <c r="O572" s="43">
        <v>8181.4408533324349</v>
      </c>
      <c r="P572" s="43">
        <v>7750.6195149869272</v>
      </c>
      <c r="Q572" s="43">
        <v>7309.4867788275906</v>
      </c>
      <c r="R572" s="43">
        <v>6852.6781143768485</v>
      </c>
      <c r="S572" s="43">
        <v>6147.9556384335674</v>
      </c>
      <c r="T572" s="43">
        <v>5761.1887211704425</v>
      </c>
      <c r="U572" s="43">
        <v>5321.1425781628122</v>
      </c>
      <c r="V572" s="43">
        <v>4898.434586810321</v>
      </c>
      <c r="W572" s="43">
        <v>4453.0555255431336</v>
      </c>
      <c r="X572" s="43">
        <v>3700.082422986578</v>
      </c>
      <c r="Y572" s="43">
        <v>3382.1439071322666</v>
      </c>
      <c r="Z572" s="43">
        <v>3059.6971136336729</v>
      </c>
      <c r="AA572" s="43">
        <v>2719.0467162091418</v>
      </c>
      <c r="AB572" s="43">
        <v>2168.0676698477355</v>
      </c>
      <c r="AC572" s="43">
        <v>1868.2343521439077</v>
      </c>
      <c r="AD572" s="43">
        <v>1576.7000553002358</v>
      </c>
      <c r="AE572" s="43">
        <v>1270.2817628746891</v>
      </c>
      <c r="AF572" s="43">
        <v>952.70589795937667</v>
      </c>
      <c r="AG572" s="43">
        <f t="shared" ref="AG572:AJ572" si="233">SUM(AH425,AH441)</f>
        <v>617.04033724757983</v>
      </c>
      <c r="AH572" s="43">
        <f t="shared" si="233"/>
        <v>141.72883402289227</v>
      </c>
      <c r="AI572" s="43">
        <f t="shared" si="233"/>
        <v>1.6484591469634324E-12</v>
      </c>
      <c r="AJ572" s="43">
        <f t="shared" si="233"/>
        <v>0</v>
      </c>
    </row>
    <row r="573" spans="1:16384" s="154" customFormat="1" hidden="1" outlineLevel="2" x14ac:dyDescent="0.2">
      <c r="A573" s="44"/>
      <c r="B573" s="43" t="s">
        <v>313</v>
      </c>
      <c r="C573" s="43"/>
      <c r="D573" s="43"/>
      <c r="E573" s="43"/>
      <c r="F573" s="154" t="s">
        <v>401</v>
      </c>
      <c r="G573" s="43"/>
      <c r="H573" s="43"/>
      <c r="I573" s="43">
        <v>0</v>
      </c>
      <c r="J573" s="43">
        <v>0</v>
      </c>
      <c r="K573" s="43">
        <v>0</v>
      </c>
      <c r="L573" s="43">
        <v>0</v>
      </c>
      <c r="M573" s="43">
        <v>0</v>
      </c>
      <c r="N573" s="43">
        <v>198.84176240326664</v>
      </c>
      <c r="O573" s="43">
        <v>405.34655952479</v>
      </c>
      <c r="P573" s="43">
        <v>769.66790623591726</v>
      </c>
      <c r="Q573" s="43">
        <v>997.9660751630754</v>
      </c>
      <c r="R573" s="43">
        <v>1231.728396002989</v>
      </c>
      <c r="S573" s="43">
        <v>1473.797607441463</v>
      </c>
      <c r="T573" s="43">
        <v>1847.2397667307905</v>
      </c>
      <c r="U573" s="43">
        <v>2052.1928903431594</v>
      </c>
      <c r="V573" s="43">
        <v>2285.3794104860699</v>
      </c>
      <c r="W573" s="43">
        <v>2459.378204945172</v>
      </c>
      <c r="X573" s="43">
        <v>2695.3907120235731</v>
      </c>
      <c r="Y573" s="43">
        <v>3094.4015438111146</v>
      </c>
      <c r="Z573" s="43">
        <v>3262.8815482596092</v>
      </c>
      <c r="AA573" s="43">
        <v>3433.7505512084044</v>
      </c>
      <c r="AB573" s="43">
        <v>3614.2658949353199</v>
      </c>
      <c r="AC573" s="43">
        <v>3906.2372905133689</v>
      </c>
      <c r="AD573" s="43">
        <v>4065.1231007613342</v>
      </c>
      <c r="AE573" s="43">
        <v>4219.6111453982967</v>
      </c>
      <c r="AF573" s="43">
        <v>4381.9864245689787</v>
      </c>
      <c r="AG573" s="43">
        <f t="shared" ref="AG573:AJ573" si="234">AG464</f>
        <v>4550.2742552833424</v>
      </c>
      <c r="AH573" s="43">
        <f t="shared" si="234"/>
        <v>4728.1480652870478</v>
      </c>
      <c r="AI573" s="43">
        <f t="shared" si="234"/>
        <v>4980.022186176544</v>
      </c>
      <c r="AJ573" s="43">
        <f t="shared" si="234"/>
        <v>5055.1262499999984</v>
      </c>
    </row>
    <row r="574" spans="1:16384" s="154" customFormat="1" hidden="1" outlineLevel="2" x14ac:dyDescent="0.2">
      <c r="A574" s="44"/>
      <c r="B574" s="43" t="s">
        <v>291</v>
      </c>
      <c r="C574" s="43"/>
      <c r="D574" s="43"/>
      <c r="E574" s="43"/>
      <c r="F574" s="154" t="s">
        <v>401</v>
      </c>
      <c r="G574" s="43"/>
      <c r="H574" s="43"/>
      <c r="I574" s="43">
        <v>168.85499999999999</v>
      </c>
      <c r="J574" s="43">
        <v>168.85499999999999</v>
      </c>
      <c r="K574" s="43">
        <v>168.85499999999999</v>
      </c>
      <c r="L574" s="43">
        <v>168.85499999999999</v>
      </c>
      <c r="M574" s="43">
        <v>168.85499999999999</v>
      </c>
      <c r="N574" s="43">
        <v>168.85499999999999</v>
      </c>
      <c r="O574" s="43">
        <v>168.85499999999999</v>
      </c>
      <c r="P574" s="43">
        <v>168.85499999999999</v>
      </c>
      <c r="Q574" s="43">
        <v>168.85499999999999</v>
      </c>
      <c r="R574" s="43">
        <v>168.85499999999999</v>
      </c>
      <c r="S574" s="43">
        <v>168.85499999999999</v>
      </c>
      <c r="T574" s="43">
        <v>168.85499999999999</v>
      </c>
      <c r="U574" s="43">
        <v>168.85499999999999</v>
      </c>
      <c r="V574" s="43">
        <v>168.85499999999999</v>
      </c>
      <c r="W574" s="43">
        <v>168.85499999999999</v>
      </c>
      <c r="X574" s="43">
        <v>168.85499999999999</v>
      </c>
      <c r="Y574" s="43">
        <v>168.85499999999999</v>
      </c>
      <c r="Z574" s="43">
        <v>168.85499999999999</v>
      </c>
      <c r="AA574" s="43">
        <v>168.85499999999999</v>
      </c>
      <c r="AB574" s="43">
        <v>168.85499999999999</v>
      </c>
      <c r="AC574" s="43">
        <v>168.85499999999999</v>
      </c>
      <c r="AD574" s="43">
        <v>168.85499999999999</v>
      </c>
      <c r="AE574" s="43">
        <v>168.85499999999999</v>
      </c>
      <c r="AF574" s="43">
        <v>168.85499999999999</v>
      </c>
      <c r="AG574" s="43">
        <f t="shared" ref="AG574:AJ574" si="235">AG164</f>
        <v>168.85499999999999</v>
      </c>
      <c r="AH574" s="43">
        <f t="shared" si="235"/>
        <v>168.85499999999999</v>
      </c>
      <c r="AI574" s="43">
        <f t="shared" si="235"/>
        <v>168.85499999999999</v>
      </c>
      <c r="AJ574" s="43">
        <f t="shared" si="235"/>
        <v>168.85499999999999</v>
      </c>
    </row>
    <row r="575" spans="1:16384" s="154" customFormat="1" hidden="1" outlineLevel="2" x14ac:dyDescent="0.2">
      <c r="A575" s="44"/>
      <c r="B575" s="43" t="s">
        <v>292</v>
      </c>
      <c r="C575" s="43"/>
      <c r="D575" s="43"/>
      <c r="E575" s="43"/>
      <c r="F575" s="154" t="s">
        <v>401</v>
      </c>
      <c r="G575" s="43"/>
      <c r="H575" s="43"/>
      <c r="I575" s="43">
        <v>114.518</v>
      </c>
      <c r="J575" s="43">
        <v>115.66318</v>
      </c>
      <c r="K575" s="43">
        <v>116.8198118</v>
      </c>
      <c r="L575" s="43">
        <v>117.988009918</v>
      </c>
      <c r="M575" s="43">
        <v>119.16789001718</v>
      </c>
      <c r="N575" s="43">
        <v>120.35956891735179</v>
      </c>
      <c r="O575" s="43">
        <v>121.56316460652532</v>
      </c>
      <c r="P575" s="43">
        <v>122.77879625259057</v>
      </c>
      <c r="Q575" s="43">
        <v>124.00658421511648</v>
      </c>
      <c r="R575" s="43">
        <v>125.24665005726764</v>
      </c>
      <c r="S575" s="43">
        <v>126.49911655784032</v>
      </c>
      <c r="T575" s="43">
        <v>127.76410772341873</v>
      </c>
      <c r="U575" s="43">
        <v>129.04174880065293</v>
      </c>
      <c r="V575" s="43">
        <v>130.33216628865947</v>
      </c>
      <c r="W575" s="43">
        <v>131.63548795154605</v>
      </c>
      <c r="X575" s="43">
        <v>132.95184283106153</v>
      </c>
      <c r="Y575" s="43">
        <v>134.28136125937215</v>
      </c>
      <c r="Z575" s="43">
        <v>135.62417487196586</v>
      </c>
      <c r="AA575" s="43">
        <v>136.98041662068553</v>
      </c>
      <c r="AB575" s="43">
        <v>138.35022078689238</v>
      </c>
      <c r="AC575" s="43">
        <v>139.73372299476131</v>
      </c>
      <c r="AD575" s="43">
        <v>141.13106022470893</v>
      </c>
      <c r="AE575" s="43">
        <v>142.54237082695602</v>
      </c>
      <c r="AF575" s="43">
        <v>143.96779453522558</v>
      </c>
      <c r="AG575" s="43">
        <f t="shared" ref="AG575:AJ575" si="236">AG136</f>
        <v>145.40747248057784</v>
      </c>
      <c r="AH575" s="43">
        <f t="shared" si="236"/>
        <v>146.86154720538363</v>
      </c>
      <c r="AI575" s="43">
        <f t="shared" si="236"/>
        <v>148.33016267743747</v>
      </c>
      <c r="AJ575" s="43">
        <f t="shared" si="236"/>
        <v>149.81346430421183</v>
      </c>
    </row>
    <row r="576" spans="1:16384" s="154" customFormat="1" hidden="1" outlineLevel="2" x14ac:dyDescent="0.2">
      <c r="A576" s="44"/>
      <c r="B576" s="43" t="s">
        <v>293</v>
      </c>
      <c r="C576" s="43"/>
      <c r="D576" s="43"/>
      <c r="E576" s="43"/>
      <c r="F576" s="154" t="s">
        <v>401</v>
      </c>
      <c r="G576" s="43"/>
      <c r="H576" s="43"/>
      <c r="I576" s="43">
        <v>131.58699999999999</v>
      </c>
      <c r="J576" s="43">
        <v>131.58699999999999</v>
      </c>
      <c r="K576" s="43">
        <v>131.58699999999999</v>
      </c>
      <c r="L576" s="43">
        <v>131.58699999999999</v>
      </c>
      <c r="M576" s="43">
        <v>131.58699999999999</v>
      </c>
      <c r="N576" s="43">
        <v>131.58699999999999</v>
      </c>
      <c r="O576" s="43">
        <v>131.58699999999999</v>
      </c>
      <c r="P576" s="43">
        <v>131.58699999999999</v>
      </c>
      <c r="Q576" s="43">
        <v>131.58699999999999</v>
      </c>
      <c r="R576" s="43">
        <v>131.58699999999999</v>
      </c>
      <c r="S576" s="43">
        <v>131.58699999999999</v>
      </c>
      <c r="T576" s="43">
        <v>131.58699999999999</v>
      </c>
      <c r="U576" s="43">
        <v>131.58699999999999</v>
      </c>
      <c r="V576" s="43">
        <v>131.58699999999999</v>
      </c>
      <c r="W576" s="43">
        <v>131.58699999999999</v>
      </c>
      <c r="X576" s="43">
        <v>131.58699999999999</v>
      </c>
      <c r="Y576" s="43">
        <v>131.58699999999999</v>
      </c>
      <c r="Z576" s="43">
        <v>131.58699999999999</v>
      </c>
      <c r="AA576" s="43">
        <v>131.58699999999999</v>
      </c>
      <c r="AB576" s="43">
        <v>131.58699999999999</v>
      </c>
      <c r="AC576" s="43">
        <v>131.58699999999999</v>
      </c>
      <c r="AD576" s="43">
        <v>131.58699999999999</v>
      </c>
      <c r="AE576" s="43">
        <v>131.58699999999999</v>
      </c>
      <c r="AF576" s="43">
        <v>131.58699999999999</v>
      </c>
      <c r="AG576" s="43">
        <f t="shared" ref="AG576:AJ576" si="237">AG137</f>
        <v>131.58699999999999</v>
      </c>
      <c r="AH576" s="43">
        <f t="shared" si="237"/>
        <v>131.58699999999999</v>
      </c>
      <c r="AI576" s="43">
        <f t="shared" si="237"/>
        <v>131.58699999999999</v>
      </c>
      <c r="AJ576" s="43">
        <f t="shared" si="237"/>
        <v>131.58699999999999</v>
      </c>
    </row>
    <row r="577" spans="1:16384" s="156" customFormat="1" ht="16" hidden="1" outlineLevel="2" thickBot="1" x14ac:dyDescent="0.25">
      <c r="A577" s="44"/>
      <c r="B577" s="39" t="s">
        <v>39</v>
      </c>
      <c r="C577" s="39"/>
      <c r="D577" s="39"/>
      <c r="E577" s="39"/>
      <c r="F577" s="49" t="s">
        <v>401</v>
      </c>
      <c r="G577" s="39"/>
      <c r="H577" s="39"/>
      <c r="I577" s="39">
        <v>8737.0683683324987</v>
      </c>
      <c r="J577" s="39">
        <v>9154.3189667491242</v>
      </c>
      <c r="K577" s="39">
        <v>9592.3862878865802</v>
      </c>
      <c r="L577" s="39">
        <v>10052.310709808911</v>
      </c>
      <c r="M577" s="39">
        <v>9678.2564187357057</v>
      </c>
      <c r="N577" s="39">
        <v>9488.5947806228578</v>
      </c>
      <c r="O577" s="39">
        <v>9008.7925774637497</v>
      </c>
      <c r="P577" s="39">
        <v>8943.5082174754352</v>
      </c>
      <c r="Q577" s="39">
        <v>8731.9014382057812</v>
      </c>
      <c r="R577" s="39">
        <v>8510.0951604371057</v>
      </c>
      <c r="S577" s="39">
        <v>8048.6943624328705</v>
      </c>
      <c r="T577" s="39">
        <v>8036.6345956246514</v>
      </c>
      <c r="U577" s="39">
        <v>7802.8192173066236</v>
      </c>
      <c r="V577" s="39">
        <v>7614.5881635850492</v>
      </c>
      <c r="W577" s="39">
        <v>7344.5112184398513</v>
      </c>
      <c r="X577" s="39">
        <v>6828.8669778412113</v>
      </c>
      <c r="Y577" s="39">
        <v>6911.2688122027521</v>
      </c>
      <c r="Z577" s="39">
        <v>6758.6448367652465</v>
      </c>
      <c r="AA577" s="39">
        <v>6590.2196840382312</v>
      </c>
      <c r="AB577" s="39">
        <v>6221.1257855699478</v>
      </c>
      <c r="AC577" s="39">
        <v>6214.6473656520375</v>
      </c>
      <c r="AD577" s="39">
        <v>6083.3962162862772</v>
      </c>
      <c r="AE577" s="39">
        <v>5932.877279099941</v>
      </c>
      <c r="AF577" s="39">
        <v>5779.1021170635813</v>
      </c>
      <c r="AG577" s="39">
        <f t="shared" ref="AG577:AJ577" si="238">IF(AG25="","",SUM(AG572:AG576))</f>
        <v>5613.1640650114987</v>
      </c>
      <c r="AH577" s="39">
        <f t="shared" si="238"/>
        <v>5317.1804465153236</v>
      </c>
      <c r="AI577" s="39">
        <f t="shared" si="238"/>
        <v>5428.7943488539822</v>
      </c>
      <c r="AJ577" s="39">
        <f t="shared" si="238"/>
        <v>5505.3817143042106</v>
      </c>
    </row>
    <row r="578" spans="1:16384" s="154" customFormat="1" ht="16" hidden="1" outlineLevel="2" thickBot="1" x14ac:dyDescent="0.25">
      <c r="A578" s="44"/>
      <c r="B578" s="39" t="s">
        <v>38</v>
      </c>
      <c r="C578" s="39"/>
      <c r="D578" s="39"/>
      <c r="E578" s="39"/>
      <c r="F578" s="49" t="s">
        <v>401</v>
      </c>
      <c r="G578" s="39"/>
      <c r="H578" s="39"/>
      <c r="I578" s="39">
        <v>11366.265348055789</v>
      </c>
      <c r="J578" s="39">
        <v>11414.294751137326</v>
      </c>
      <c r="K578" s="39">
        <v>11517.024990174243</v>
      </c>
      <c r="L578" s="39">
        <v>11650.440174085214</v>
      </c>
      <c r="M578" s="39">
        <v>11726.238769983871</v>
      </c>
      <c r="N578" s="39">
        <v>11544.200078392372</v>
      </c>
      <c r="O578" s="39">
        <v>11330.56105497934</v>
      </c>
      <c r="P578" s="39">
        <v>10976.952841629318</v>
      </c>
      <c r="Q578" s="39">
        <v>10765.434221397072</v>
      </c>
      <c r="R578" s="39">
        <v>10552.687358264966</v>
      </c>
      <c r="S578" s="39">
        <v>10335.878995371295</v>
      </c>
      <c r="T578" s="39">
        <v>10005.913127670878</v>
      </c>
      <c r="U578" s="39">
        <v>9821.5611114476706</v>
      </c>
      <c r="V578" s="39">
        <v>9615.0494540110958</v>
      </c>
      <c r="W578" s="39">
        <v>9418.7617528238061</v>
      </c>
      <c r="X578" s="39">
        <v>9208.2147151121062</v>
      </c>
      <c r="Y578" s="39">
        <v>8853.2506500377131</v>
      </c>
      <c r="Z578" s="39">
        <v>8699.2961653549464</v>
      </c>
      <c r="AA578" s="39">
        <v>8548.9259315595555</v>
      </c>
      <c r="AB578" s="39">
        <v>8393.2147136196636</v>
      </c>
      <c r="AC578" s="39">
        <v>8133.0186276793838</v>
      </c>
      <c r="AD578" s="39">
        <v>7988.6632378271997</v>
      </c>
      <c r="AE578" s="39">
        <v>7851.6147233687752</v>
      </c>
      <c r="AF578" s="39">
        <v>7709.9572152314668</v>
      </c>
      <c r="AG578" s="39">
        <f t="shared" ref="AG578:AJ578" ca="1" si="239">IF(AG25="","",AG577+AG570)</f>
        <v>7559.8262709253504</v>
      </c>
      <c r="AH578" s="39">
        <f t="shared" ca="1" si="239"/>
        <v>7400.973999682159</v>
      </c>
      <c r="AI578" s="39">
        <f t="shared" ca="1" si="239"/>
        <v>7176.3839161714941</v>
      </c>
      <c r="AJ578" s="39">
        <f t="shared" ca="1" si="239"/>
        <v>7107.352715109063</v>
      </c>
      <c r="AK578" s="156"/>
      <c r="AL578" s="156"/>
      <c r="AM578" s="156"/>
      <c r="AN578" s="156"/>
      <c r="AO578" s="156"/>
      <c r="AP578" s="156"/>
      <c r="AQ578" s="156"/>
      <c r="AR578" s="156"/>
      <c r="AS578" s="156"/>
      <c r="AT578" s="156"/>
      <c r="AU578" s="156"/>
      <c r="AV578" s="156"/>
      <c r="AW578" s="156"/>
      <c r="AX578" s="156"/>
      <c r="AY578" s="156"/>
      <c r="AZ578" s="156"/>
      <c r="BA578" s="156"/>
      <c r="BB578" s="156"/>
      <c r="BC578" s="156"/>
      <c r="BD578" s="156"/>
      <c r="BE578" s="156"/>
      <c r="BF578" s="156"/>
      <c r="BG578" s="156"/>
      <c r="BH578" s="156"/>
      <c r="BI578" s="156"/>
      <c r="BJ578" s="156"/>
      <c r="BK578" s="156"/>
      <c r="BL578" s="156"/>
      <c r="BM578" s="156"/>
      <c r="BN578" s="156"/>
      <c r="BO578" s="156"/>
      <c r="BP578" s="156"/>
      <c r="BQ578" s="156"/>
      <c r="BR578" s="156"/>
      <c r="BS578" s="156"/>
      <c r="BT578" s="156"/>
      <c r="BU578" s="156"/>
      <c r="BV578" s="156"/>
      <c r="BW578" s="156"/>
      <c r="BX578" s="156"/>
      <c r="BY578" s="156"/>
      <c r="BZ578" s="156"/>
      <c r="CA578" s="156"/>
      <c r="CB578" s="156"/>
      <c r="CC578" s="156"/>
      <c r="CD578" s="156"/>
      <c r="CE578" s="156"/>
      <c r="CF578" s="156"/>
      <c r="CG578" s="156"/>
      <c r="CH578" s="156"/>
      <c r="CI578" s="156"/>
      <c r="CJ578" s="156"/>
      <c r="CK578" s="156"/>
      <c r="CL578" s="156"/>
      <c r="CM578" s="156"/>
      <c r="CN578" s="156"/>
      <c r="CO578" s="156"/>
      <c r="CP578" s="156"/>
      <c r="CQ578" s="156"/>
      <c r="CR578" s="156"/>
      <c r="CS578" s="156"/>
      <c r="CT578" s="156"/>
      <c r="CU578" s="156"/>
      <c r="CV578" s="156"/>
      <c r="CW578" s="156"/>
      <c r="CX578" s="156"/>
      <c r="CY578" s="156"/>
      <c r="CZ578" s="156"/>
      <c r="DA578" s="156"/>
      <c r="DB578" s="156"/>
      <c r="DC578" s="156"/>
      <c r="DD578" s="156"/>
      <c r="DE578" s="156"/>
      <c r="DF578" s="156"/>
      <c r="DG578" s="156"/>
      <c r="DH578" s="156"/>
      <c r="DI578" s="156"/>
      <c r="DJ578" s="156"/>
      <c r="DK578" s="156"/>
      <c r="DL578" s="156"/>
      <c r="DM578" s="156"/>
      <c r="DN578" s="156"/>
      <c r="DO578" s="156"/>
      <c r="DP578" s="156"/>
      <c r="DQ578" s="156"/>
      <c r="DR578" s="156"/>
      <c r="DS578" s="156"/>
      <c r="DT578" s="156"/>
      <c r="DU578" s="156"/>
      <c r="DV578" s="156"/>
      <c r="DW578" s="156"/>
      <c r="DX578" s="156"/>
      <c r="DY578" s="156"/>
      <c r="DZ578" s="156"/>
      <c r="EA578" s="156"/>
      <c r="EB578" s="156"/>
      <c r="EC578" s="156"/>
      <c r="ED578" s="156"/>
      <c r="EE578" s="156"/>
      <c r="EF578" s="156"/>
      <c r="EG578" s="156"/>
      <c r="EH578" s="156"/>
      <c r="EI578" s="156"/>
      <c r="EJ578" s="156"/>
      <c r="EK578" s="156"/>
      <c r="EL578" s="156"/>
      <c r="EM578" s="156"/>
      <c r="EN578" s="156"/>
      <c r="EO578" s="156"/>
      <c r="EP578" s="156"/>
      <c r="EQ578" s="156"/>
      <c r="ER578" s="156"/>
      <c r="ES578" s="156"/>
      <c r="ET578" s="156"/>
      <c r="EU578" s="156"/>
      <c r="EV578" s="156"/>
      <c r="EW578" s="156"/>
      <c r="EX578" s="156"/>
      <c r="EY578" s="156"/>
      <c r="EZ578" s="156"/>
      <c r="FA578" s="156"/>
      <c r="FB578" s="156"/>
      <c r="FC578" s="156"/>
      <c r="FD578" s="156"/>
      <c r="FE578" s="156"/>
      <c r="FF578" s="156"/>
      <c r="FG578" s="156"/>
      <c r="FH578" s="156"/>
      <c r="FI578" s="156"/>
      <c r="FJ578" s="156"/>
      <c r="FK578" s="156"/>
      <c r="FL578" s="156"/>
      <c r="FM578" s="156"/>
      <c r="FN578" s="156"/>
      <c r="FO578" s="156"/>
      <c r="FP578" s="156"/>
      <c r="FQ578" s="156"/>
      <c r="FR578" s="156"/>
      <c r="FS578" s="156"/>
      <c r="FT578" s="156"/>
      <c r="FU578" s="156"/>
      <c r="FV578" s="156"/>
      <c r="FW578" s="156"/>
      <c r="FX578" s="156"/>
      <c r="FY578" s="156"/>
      <c r="FZ578" s="156"/>
      <c r="GA578" s="156"/>
      <c r="GB578" s="156"/>
      <c r="GC578" s="156"/>
      <c r="GD578" s="156"/>
      <c r="GE578" s="156"/>
      <c r="GF578" s="156"/>
      <c r="GG578" s="156"/>
      <c r="GH578" s="156"/>
      <c r="GI578" s="156"/>
      <c r="GJ578" s="156"/>
      <c r="GK578" s="156"/>
      <c r="GL578" s="156"/>
      <c r="GM578" s="156"/>
      <c r="GN578" s="156"/>
      <c r="GO578" s="156"/>
      <c r="GP578" s="156"/>
      <c r="GQ578" s="156"/>
      <c r="GR578" s="156"/>
      <c r="GS578" s="156"/>
      <c r="GT578" s="156"/>
      <c r="GU578" s="156"/>
      <c r="GV578" s="156"/>
      <c r="GW578" s="156"/>
      <c r="GX578" s="156"/>
      <c r="GY578" s="156"/>
      <c r="GZ578" s="156"/>
      <c r="HA578" s="156"/>
      <c r="HB578" s="156"/>
      <c r="HC578" s="156"/>
      <c r="HD578" s="156"/>
      <c r="HE578" s="156"/>
      <c r="HF578" s="156"/>
      <c r="HG578" s="156"/>
      <c r="HH578" s="156"/>
      <c r="HI578" s="156"/>
      <c r="HJ578" s="156"/>
      <c r="HK578" s="156"/>
      <c r="HL578" s="156"/>
      <c r="HM578" s="156"/>
      <c r="HN578" s="156"/>
      <c r="HO578" s="156"/>
      <c r="HP578" s="156"/>
      <c r="HQ578" s="156"/>
      <c r="HR578" s="156"/>
      <c r="HS578" s="156"/>
      <c r="HT578" s="156"/>
      <c r="HU578" s="156"/>
      <c r="HV578" s="156"/>
      <c r="HW578" s="156"/>
      <c r="HX578" s="156"/>
      <c r="HY578" s="156"/>
      <c r="HZ578" s="156"/>
      <c r="IA578" s="156"/>
      <c r="IB578" s="156"/>
      <c r="IC578" s="156"/>
      <c r="ID578" s="156"/>
      <c r="IE578" s="156"/>
      <c r="IF578" s="156"/>
      <c r="IG578" s="156"/>
      <c r="IH578" s="156"/>
      <c r="II578" s="156"/>
      <c r="IJ578" s="156"/>
      <c r="IK578" s="156"/>
      <c r="IL578" s="156"/>
      <c r="IM578" s="156"/>
      <c r="IN578" s="156"/>
      <c r="IO578" s="156"/>
      <c r="IP578" s="156"/>
      <c r="IQ578" s="156"/>
      <c r="IR578" s="156"/>
      <c r="IS578" s="156"/>
      <c r="IT578" s="156"/>
      <c r="IU578" s="156"/>
      <c r="IV578" s="156"/>
      <c r="IW578" s="156"/>
      <c r="IX578" s="156"/>
      <c r="IY578" s="156"/>
      <c r="IZ578" s="156"/>
      <c r="JA578" s="156"/>
      <c r="JB578" s="156"/>
      <c r="JC578" s="156"/>
      <c r="JD578" s="156"/>
      <c r="JE578" s="156"/>
      <c r="JF578" s="156"/>
      <c r="JG578" s="156"/>
      <c r="JH578" s="156"/>
      <c r="JI578" s="156"/>
      <c r="JJ578" s="156"/>
      <c r="JK578" s="156"/>
      <c r="JL578" s="156"/>
      <c r="JM578" s="156"/>
      <c r="JN578" s="156"/>
      <c r="JO578" s="156"/>
      <c r="JP578" s="156"/>
      <c r="JQ578" s="156"/>
      <c r="JR578" s="156"/>
      <c r="JS578" s="156"/>
      <c r="JT578" s="156"/>
      <c r="JU578" s="156"/>
      <c r="JV578" s="156"/>
      <c r="JW578" s="156"/>
      <c r="JX578" s="156"/>
      <c r="JY578" s="156"/>
      <c r="JZ578" s="156"/>
      <c r="KA578" s="156"/>
      <c r="KB578" s="156"/>
      <c r="KC578" s="156"/>
      <c r="KD578" s="156"/>
      <c r="KE578" s="156"/>
      <c r="KF578" s="156"/>
      <c r="KG578" s="156"/>
      <c r="KH578" s="156"/>
      <c r="KI578" s="156"/>
      <c r="KJ578" s="156"/>
      <c r="KK578" s="156"/>
      <c r="KL578" s="156"/>
      <c r="KM578" s="156"/>
      <c r="KN578" s="156"/>
      <c r="KO578" s="156"/>
      <c r="KP578" s="156"/>
      <c r="KQ578" s="156"/>
      <c r="KR578" s="156"/>
      <c r="KS578" s="156"/>
      <c r="KT578" s="156"/>
      <c r="KU578" s="156"/>
      <c r="KV578" s="156"/>
      <c r="KW578" s="156"/>
      <c r="KX578" s="156"/>
      <c r="KY578" s="156"/>
      <c r="KZ578" s="156"/>
      <c r="LA578" s="156"/>
      <c r="LB578" s="156"/>
      <c r="LC578" s="156"/>
      <c r="LD578" s="156"/>
      <c r="LE578" s="156"/>
      <c r="LF578" s="156"/>
      <c r="LG578" s="156"/>
      <c r="LH578" s="156"/>
      <c r="LI578" s="156"/>
      <c r="LJ578" s="156"/>
      <c r="LK578" s="156"/>
      <c r="LL578" s="156"/>
      <c r="LM578" s="156"/>
      <c r="LN578" s="156"/>
      <c r="LO578" s="156"/>
      <c r="LP578" s="156"/>
      <c r="LQ578" s="156"/>
      <c r="LR578" s="156"/>
      <c r="LS578" s="156"/>
      <c r="LT578" s="156"/>
      <c r="LU578" s="156"/>
      <c r="LV578" s="156"/>
      <c r="LW578" s="156"/>
      <c r="LX578" s="156"/>
      <c r="LY578" s="156"/>
      <c r="LZ578" s="156"/>
      <c r="MA578" s="156"/>
      <c r="MB578" s="156"/>
      <c r="MC578" s="156"/>
      <c r="MD578" s="156"/>
      <c r="ME578" s="156"/>
      <c r="MF578" s="156"/>
      <c r="MG578" s="156"/>
      <c r="MH578" s="156"/>
      <c r="MI578" s="156"/>
      <c r="MJ578" s="156"/>
      <c r="MK578" s="156"/>
      <c r="ML578" s="156"/>
      <c r="MM578" s="156"/>
      <c r="MN578" s="156"/>
      <c r="MO578" s="156"/>
      <c r="MP578" s="156"/>
      <c r="MQ578" s="156"/>
      <c r="MR578" s="156"/>
      <c r="MS578" s="156"/>
      <c r="MT578" s="156"/>
      <c r="MU578" s="156"/>
      <c r="MV578" s="156"/>
      <c r="MW578" s="156"/>
      <c r="MX578" s="156"/>
      <c r="MY578" s="156"/>
      <c r="MZ578" s="156"/>
      <c r="NA578" s="156"/>
      <c r="NB578" s="156"/>
      <c r="NC578" s="156"/>
      <c r="ND578" s="156"/>
      <c r="NE578" s="156"/>
      <c r="NF578" s="156"/>
      <c r="NG578" s="156"/>
      <c r="NH578" s="156"/>
      <c r="NI578" s="156"/>
      <c r="NJ578" s="156"/>
      <c r="NK578" s="156"/>
      <c r="NL578" s="156"/>
      <c r="NM578" s="156"/>
      <c r="NN578" s="156"/>
      <c r="NO578" s="156"/>
      <c r="NP578" s="156"/>
      <c r="NQ578" s="156"/>
      <c r="NR578" s="156"/>
      <c r="NS578" s="156"/>
      <c r="NT578" s="156"/>
      <c r="NU578" s="156"/>
      <c r="NV578" s="156"/>
      <c r="NW578" s="156"/>
      <c r="NX578" s="156"/>
      <c r="NY578" s="156"/>
      <c r="NZ578" s="156"/>
      <c r="OA578" s="156"/>
      <c r="OB578" s="156"/>
      <c r="OC578" s="156"/>
      <c r="OD578" s="156"/>
      <c r="OE578" s="156"/>
      <c r="OF578" s="156"/>
      <c r="OG578" s="156"/>
      <c r="OH578" s="156"/>
      <c r="OI578" s="156"/>
      <c r="OJ578" s="156"/>
      <c r="OK578" s="156"/>
      <c r="OL578" s="156"/>
      <c r="OM578" s="156"/>
      <c r="ON578" s="156"/>
      <c r="OO578" s="156"/>
      <c r="OP578" s="156"/>
      <c r="OQ578" s="156"/>
      <c r="OR578" s="156"/>
      <c r="OS578" s="156"/>
      <c r="OT578" s="156"/>
      <c r="OU578" s="156"/>
      <c r="OV578" s="156"/>
      <c r="OW578" s="156"/>
      <c r="OX578" s="156"/>
      <c r="OY578" s="156"/>
      <c r="OZ578" s="156"/>
      <c r="PA578" s="156"/>
      <c r="PB578" s="156"/>
      <c r="PC578" s="156"/>
      <c r="PD578" s="156"/>
      <c r="PE578" s="156"/>
      <c r="PF578" s="156"/>
      <c r="PG578" s="156"/>
      <c r="PH578" s="156"/>
      <c r="PI578" s="156"/>
      <c r="PJ578" s="156"/>
      <c r="PK578" s="156"/>
      <c r="PL578" s="156"/>
      <c r="PM578" s="156"/>
      <c r="PN578" s="156"/>
      <c r="PO578" s="156"/>
      <c r="PP578" s="156"/>
      <c r="PQ578" s="156"/>
      <c r="PR578" s="156"/>
      <c r="PS578" s="156"/>
      <c r="PT578" s="156"/>
      <c r="PU578" s="156"/>
      <c r="PV578" s="156"/>
      <c r="PW578" s="156"/>
      <c r="PX578" s="156"/>
      <c r="PY578" s="156"/>
      <c r="PZ578" s="156"/>
      <c r="QA578" s="156"/>
      <c r="QB578" s="156"/>
      <c r="QC578" s="156"/>
      <c r="QD578" s="156"/>
      <c r="QE578" s="156"/>
      <c r="QF578" s="156"/>
      <c r="QG578" s="156"/>
      <c r="QH578" s="156"/>
      <c r="QI578" s="156"/>
      <c r="QJ578" s="156"/>
      <c r="QK578" s="156"/>
      <c r="QL578" s="156"/>
      <c r="QM578" s="156"/>
      <c r="QN578" s="156"/>
      <c r="QO578" s="156"/>
      <c r="QP578" s="156"/>
      <c r="QQ578" s="156"/>
      <c r="QR578" s="156"/>
      <c r="QS578" s="156"/>
      <c r="QT578" s="156"/>
      <c r="QU578" s="156"/>
      <c r="QV578" s="156"/>
      <c r="QW578" s="156"/>
      <c r="QX578" s="156"/>
      <c r="QY578" s="156"/>
      <c r="QZ578" s="156"/>
      <c r="RA578" s="156"/>
      <c r="RB578" s="156"/>
      <c r="RC578" s="156"/>
      <c r="RD578" s="156"/>
      <c r="RE578" s="156"/>
      <c r="RF578" s="156"/>
      <c r="RG578" s="156"/>
      <c r="RH578" s="156"/>
      <c r="RI578" s="156"/>
      <c r="RJ578" s="156"/>
      <c r="RK578" s="156"/>
      <c r="RL578" s="156"/>
      <c r="RM578" s="156"/>
      <c r="RN578" s="156"/>
      <c r="RO578" s="156"/>
      <c r="RP578" s="156"/>
      <c r="RQ578" s="156"/>
      <c r="RR578" s="156"/>
      <c r="RS578" s="156"/>
      <c r="RT578" s="156"/>
      <c r="RU578" s="156"/>
      <c r="RV578" s="156"/>
      <c r="RW578" s="156"/>
      <c r="RX578" s="156"/>
      <c r="RY578" s="156"/>
      <c r="RZ578" s="156"/>
      <c r="SA578" s="156"/>
      <c r="SB578" s="156"/>
      <c r="SC578" s="156"/>
      <c r="SD578" s="156"/>
      <c r="SE578" s="156"/>
      <c r="SF578" s="156"/>
      <c r="SG578" s="156"/>
      <c r="SH578" s="156"/>
      <c r="SI578" s="156"/>
      <c r="SJ578" s="156"/>
      <c r="SK578" s="156"/>
      <c r="SL578" s="156"/>
      <c r="SM578" s="156"/>
      <c r="SN578" s="156"/>
      <c r="SO578" s="156"/>
      <c r="SP578" s="156"/>
      <c r="SQ578" s="156"/>
      <c r="SR578" s="156"/>
      <c r="SS578" s="156"/>
      <c r="ST578" s="156"/>
      <c r="SU578" s="156"/>
      <c r="SV578" s="156"/>
      <c r="SW578" s="156"/>
      <c r="SX578" s="156"/>
      <c r="SY578" s="156"/>
      <c r="SZ578" s="156"/>
      <c r="TA578" s="156"/>
      <c r="TB578" s="156"/>
      <c r="TC578" s="156"/>
      <c r="TD578" s="156"/>
      <c r="TE578" s="156"/>
      <c r="TF578" s="156"/>
      <c r="TG578" s="156"/>
      <c r="TH578" s="156"/>
      <c r="TI578" s="156"/>
      <c r="TJ578" s="156"/>
      <c r="TK578" s="156"/>
      <c r="TL578" s="156"/>
      <c r="TM578" s="156"/>
      <c r="TN578" s="156"/>
      <c r="TO578" s="156"/>
      <c r="TP578" s="156"/>
      <c r="TQ578" s="156"/>
      <c r="TR578" s="156"/>
      <c r="TS578" s="156"/>
      <c r="TT578" s="156"/>
      <c r="TU578" s="156"/>
      <c r="TV578" s="156"/>
      <c r="TW578" s="156"/>
      <c r="TX578" s="156"/>
      <c r="TY578" s="156"/>
      <c r="TZ578" s="156"/>
      <c r="UA578" s="156"/>
      <c r="UB578" s="156"/>
      <c r="UC578" s="156"/>
      <c r="UD578" s="156"/>
      <c r="UE578" s="156"/>
      <c r="UF578" s="156"/>
      <c r="UG578" s="156"/>
      <c r="UH578" s="156"/>
      <c r="UI578" s="156"/>
      <c r="UJ578" s="156"/>
      <c r="UK578" s="156"/>
      <c r="UL578" s="156"/>
      <c r="UM578" s="156"/>
      <c r="UN578" s="156"/>
      <c r="UO578" s="156"/>
      <c r="UP578" s="156"/>
      <c r="UQ578" s="156"/>
      <c r="UR578" s="156"/>
      <c r="US578" s="156"/>
      <c r="UT578" s="156"/>
      <c r="UU578" s="156"/>
      <c r="UV578" s="156"/>
      <c r="UW578" s="156"/>
      <c r="UX578" s="156"/>
      <c r="UY578" s="156"/>
      <c r="UZ578" s="156"/>
      <c r="VA578" s="156"/>
      <c r="VB578" s="156"/>
      <c r="VC578" s="156"/>
      <c r="VD578" s="156"/>
      <c r="VE578" s="156"/>
      <c r="VF578" s="156"/>
      <c r="VG578" s="156"/>
      <c r="VH578" s="156"/>
      <c r="VI578" s="156"/>
      <c r="VJ578" s="156"/>
      <c r="VK578" s="156"/>
      <c r="VL578" s="156"/>
      <c r="VM578" s="156"/>
      <c r="VN578" s="156"/>
      <c r="VO578" s="156"/>
      <c r="VP578" s="156"/>
      <c r="VQ578" s="156"/>
      <c r="VR578" s="156"/>
      <c r="VS578" s="156"/>
      <c r="VT578" s="156"/>
      <c r="VU578" s="156"/>
      <c r="VV578" s="156"/>
      <c r="VW578" s="156"/>
      <c r="VX578" s="156"/>
      <c r="VY578" s="156"/>
      <c r="VZ578" s="156"/>
      <c r="WA578" s="156"/>
      <c r="WB578" s="156"/>
      <c r="WC578" s="156"/>
      <c r="WD578" s="156"/>
      <c r="WE578" s="156"/>
      <c r="WF578" s="156"/>
      <c r="WG578" s="156"/>
      <c r="WH578" s="156"/>
      <c r="WI578" s="156"/>
      <c r="WJ578" s="156"/>
      <c r="WK578" s="156"/>
      <c r="WL578" s="156"/>
      <c r="WM578" s="156"/>
      <c r="WN578" s="156"/>
      <c r="WO578" s="156"/>
      <c r="WP578" s="156"/>
      <c r="WQ578" s="156"/>
      <c r="WR578" s="156"/>
      <c r="WS578" s="156"/>
      <c r="WT578" s="156"/>
      <c r="WU578" s="156"/>
      <c r="WV578" s="156"/>
      <c r="WW578" s="156"/>
      <c r="WX578" s="156"/>
      <c r="WY578" s="156"/>
      <c r="WZ578" s="156"/>
      <c r="XA578" s="156"/>
      <c r="XB578" s="156"/>
      <c r="XC578" s="156"/>
      <c r="XD578" s="156"/>
      <c r="XE578" s="156"/>
      <c r="XF578" s="156"/>
      <c r="XG578" s="156"/>
      <c r="XH578" s="156"/>
      <c r="XI578" s="156"/>
      <c r="XJ578" s="156"/>
      <c r="XK578" s="156"/>
      <c r="XL578" s="156"/>
      <c r="XM578" s="156"/>
      <c r="XN578" s="156"/>
      <c r="XO578" s="156"/>
      <c r="XP578" s="156"/>
      <c r="XQ578" s="156"/>
      <c r="XR578" s="156"/>
      <c r="XS578" s="156"/>
      <c r="XT578" s="156"/>
      <c r="XU578" s="156"/>
      <c r="XV578" s="156"/>
      <c r="XW578" s="156"/>
      <c r="XX578" s="156"/>
      <c r="XY578" s="156"/>
      <c r="XZ578" s="156"/>
      <c r="YA578" s="156"/>
      <c r="YB578" s="156"/>
      <c r="YC578" s="156"/>
      <c r="YD578" s="156"/>
      <c r="YE578" s="156"/>
      <c r="YF578" s="156"/>
      <c r="YG578" s="156"/>
      <c r="YH578" s="156"/>
      <c r="YI578" s="156"/>
      <c r="YJ578" s="156"/>
      <c r="YK578" s="156"/>
      <c r="YL578" s="156"/>
      <c r="YM578" s="156"/>
      <c r="YN578" s="156"/>
      <c r="YO578" s="156"/>
      <c r="YP578" s="156"/>
      <c r="YQ578" s="156"/>
      <c r="YR578" s="156"/>
      <c r="YS578" s="156"/>
      <c r="YT578" s="156"/>
      <c r="YU578" s="156"/>
      <c r="YV578" s="156"/>
      <c r="YW578" s="156"/>
      <c r="YX578" s="156"/>
      <c r="YY578" s="156"/>
      <c r="YZ578" s="156"/>
      <c r="ZA578" s="156"/>
      <c r="ZB578" s="156"/>
      <c r="ZC578" s="156"/>
      <c r="ZD578" s="156"/>
      <c r="ZE578" s="156"/>
      <c r="ZF578" s="156"/>
      <c r="ZG578" s="156"/>
      <c r="ZH578" s="156"/>
      <c r="ZI578" s="156"/>
      <c r="ZJ578" s="156"/>
      <c r="ZK578" s="156"/>
      <c r="ZL578" s="156"/>
      <c r="ZM578" s="156"/>
      <c r="ZN578" s="156"/>
      <c r="ZO578" s="156"/>
      <c r="ZP578" s="156"/>
      <c r="ZQ578" s="156"/>
      <c r="ZR578" s="156"/>
      <c r="ZS578" s="156"/>
      <c r="ZT578" s="156"/>
      <c r="ZU578" s="156"/>
      <c r="ZV578" s="156"/>
      <c r="ZW578" s="156"/>
      <c r="ZX578" s="156"/>
      <c r="ZY578" s="156"/>
      <c r="ZZ578" s="156"/>
      <c r="AAA578" s="156"/>
      <c r="AAB578" s="156"/>
      <c r="AAC578" s="156"/>
      <c r="AAD578" s="156"/>
      <c r="AAE578" s="156"/>
      <c r="AAF578" s="156"/>
      <c r="AAG578" s="156"/>
      <c r="AAH578" s="156"/>
      <c r="AAI578" s="156"/>
      <c r="AAJ578" s="156"/>
      <c r="AAK578" s="156"/>
      <c r="AAL578" s="156"/>
      <c r="AAM578" s="156"/>
      <c r="AAN578" s="156"/>
      <c r="AAO578" s="156"/>
      <c r="AAP578" s="156"/>
      <c r="AAQ578" s="156"/>
      <c r="AAR578" s="156"/>
      <c r="AAS578" s="156"/>
      <c r="AAT578" s="156"/>
      <c r="AAU578" s="156"/>
      <c r="AAV578" s="156"/>
      <c r="AAW578" s="156"/>
      <c r="AAX578" s="156"/>
      <c r="AAY578" s="156"/>
      <c r="AAZ578" s="156"/>
      <c r="ABA578" s="156"/>
      <c r="ABB578" s="156"/>
      <c r="ABC578" s="156"/>
      <c r="ABD578" s="156"/>
      <c r="ABE578" s="156"/>
      <c r="ABF578" s="156"/>
      <c r="ABG578" s="156"/>
      <c r="ABH578" s="156"/>
      <c r="ABI578" s="156"/>
      <c r="ABJ578" s="156"/>
      <c r="ABK578" s="156"/>
      <c r="ABL578" s="156"/>
      <c r="ABM578" s="156"/>
      <c r="ABN578" s="156"/>
      <c r="ABO578" s="156"/>
      <c r="ABP578" s="156"/>
      <c r="ABQ578" s="156"/>
      <c r="ABR578" s="156"/>
      <c r="ABS578" s="156"/>
      <c r="ABT578" s="156"/>
      <c r="ABU578" s="156"/>
      <c r="ABV578" s="156"/>
      <c r="ABW578" s="156"/>
      <c r="ABX578" s="156"/>
      <c r="ABY578" s="156"/>
      <c r="ABZ578" s="156"/>
      <c r="ACA578" s="156"/>
      <c r="ACB578" s="156"/>
      <c r="ACC578" s="156"/>
      <c r="ACD578" s="156"/>
      <c r="ACE578" s="156"/>
      <c r="ACF578" s="156"/>
      <c r="ACG578" s="156"/>
      <c r="ACH578" s="156"/>
      <c r="ACI578" s="156"/>
      <c r="ACJ578" s="156"/>
      <c r="ACK578" s="156"/>
      <c r="ACL578" s="156"/>
      <c r="ACM578" s="156"/>
      <c r="ACN578" s="156"/>
      <c r="ACO578" s="156"/>
      <c r="ACP578" s="156"/>
      <c r="ACQ578" s="156"/>
      <c r="ACR578" s="156"/>
      <c r="ACS578" s="156"/>
      <c r="ACT578" s="156"/>
      <c r="ACU578" s="156"/>
      <c r="ACV578" s="156"/>
      <c r="ACW578" s="156"/>
      <c r="ACX578" s="156"/>
      <c r="ACY578" s="156"/>
      <c r="ACZ578" s="156"/>
      <c r="ADA578" s="156"/>
      <c r="ADB578" s="156"/>
      <c r="ADC578" s="156"/>
      <c r="ADD578" s="156"/>
      <c r="ADE578" s="156"/>
      <c r="ADF578" s="156"/>
      <c r="ADG578" s="156"/>
      <c r="ADH578" s="156"/>
      <c r="ADI578" s="156"/>
      <c r="ADJ578" s="156"/>
      <c r="ADK578" s="156"/>
      <c r="ADL578" s="156"/>
      <c r="ADM578" s="156"/>
      <c r="ADN578" s="156"/>
      <c r="ADO578" s="156"/>
      <c r="ADP578" s="156"/>
      <c r="ADQ578" s="156"/>
      <c r="ADR578" s="156"/>
      <c r="ADS578" s="156"/>
      <c r="ADT578" s="156"/>
      <c r="ADU578" s="156"/>
      <c r="ADV578" s="156"/>
      <c r="ADW578" s="156"/>
      <c r="ADX578" s="156"/>
      <c r="ADY578" s="156"/>
      <c r="ADZ578" s="156"/>
      <c r="AEA578" s="156"/>
      <c r="AEB578" s="156"/>
      <c r="AEC578" s="156"/>
      <c r="AED578" s="156"/>
      <c r="AEE578" s="156"/>
      <c r="AEF578" s="156"/>
      <c r="AEG578" s="156"/>
      <c r="AEH578" s="156"/>
      <c r="AEI578" s="156"/>
      <c r="AEJ578" s="156"/>
      <c r="AEK578" s="156"/>
      <c r="AEL578" s="156"/>
      <c r="AEM578" s="156"/>
      <c r="AEN578" s="156"/>
      <c r="AEO578" s="156"/>
      <c r="AEP578" s="156"/>
      <c r="AEQ578" s="156"/>
      <c r="AER578" s="156"/>
      <c r="AES578" s="156"/>
      <c r="AET578" s="156"/>
      <c r="AEU578" s="156"/>
      <c r="AEV578" s="156"/>
      <c r="AEW578" s="156"/>
      <c r="AEX578" s="156"/>
      <c r="AEY578" s="156"/>
      <c r="AEZ578" s="156"/>
      <c r="AFA578" s="156"/>
      <c r="AFB578" s="156"/>
      <c r="AFC578" s="156"/>
      <c r="AFD578" s="156"/>
      <c r="AFE578" s="156"/>
      <c r="AFF578" s="156"/>
      <c r="AFG578" s="156"/>
      <c r="AFH578" s="156"/>
      <c r="AFI578" s="156"/>
      <c r="AFJ578" s="156"/>
      <c r="AFK578" s="156"/>
      <c r="AFL578" s="156"/>
      <c r="AFM578" s="156"/>
      <c r="AFN578" s="156"/>
      <c r="AFO578" s="156"/>
      <c r="AFP578" s="156"/>
      <c r="AFQ578" s="156"/>
      <c r="AFR578" s="156"/>
      <c r="AFS578" s="156"/>
      <c r="AFT578" s="156"/>
      <c r="AFU578" s="156"/>
      <c r="AFV578" s="156"/>
      <c r="AFW578" s="156"/>
      <c r="AFX578" s="156"/>
      <c r="AFY578" s="156"/>
      <c r="AFZ578" s="156"/>
      <c r="AGA578" s="156"/>
      <c r="AGB578" s="156"/>
      <c r="AGC578" s="156"/>
      <c r="AGD578" s="156"/>
      <c r="AGE578" s="156"/>
      <c r="AGF578" s="156"/>
      <c r="AGG578" s="156"/>
      <c r="AGH578" s="156"/>
      <c r="AGI578" s="156"/>
      <c r="AGJ578" s="156"/>
      <c r="AGK578" s="156"/>
      <c r="AGL578" s="156"/>
      <c r="AGM578" s="156"/>
      <c r="AGN578" s="156"/>
      <c r="AGO578" s="156"/>
      <c r="AGP578" s="156"/>
      <c r="AGQ578" s="156"/>
      <c r="AGR578" s="156"/>
      <c r="AGS578" s="156"/>
      <c r="AGT578" s="156"/>
      <c r="AGU578" s="156"/>
      <c r="AGV578" s="156"/>
      <c r="AGW578" s="156"/>
      <c r="AGX578" s="156"/>
      <c r="AGY578" s="156"/>
      <c r="AGZ578" s="156"/>
      <c r="AHA578" s="156"/>
      <c r="AHB578" s="156"/>
      <c r="AHC578" s="156"/>
      <c r="AHD578" s="156"/>
      <c r="AHE578" s="156"/>
      <c r="AHF578" s="156"/>
      <c r="AHG578" s="156"/>
      <c r="AHH578" s="156"/>
      <c r="AHI578" s="156"/>
      <c r="AHJ578" s="156"/>
      <c r="AHK578" s="156"/>
      <c r="AHL578" s="156"/>
      <c r="AHM578" s="156"/>
      <c r="AHN578" s="156"/>
      <c r="AHO578" s="156"/>
      <c r="AHP578" s="156"/>
      <c r="AHQ578" s="156"/>
      <c r="AHR578" s="156"/>
      <c r="AHS578" s="156"/>
      <c r="AHT578" s="156"/>
      <c r="AHU578" s="156"/>
      <c r="AHV578" s="156"/>
      <c r="AHW578" s="156"/>
      <c r="AHX578" s="156"/>
      <c r="AHY578" s="156"/>
      <c r="AHZ578" s="156"/>
      <c r="AIA578" s="156"/>
      <c r="AIB578" s="156"/>
      <c r="AIC578" s="156"/>
      <c r="AID578" s="156"/>
      <c r="AIE578" s="156"/>
      <c r="AIF578" s="156"/>
      <c r="AIG578" s="156"/>
      <c r="AIH578" s="156"/>
      <c r="AII578" s="156"/>
      <c r="AIJ578" s="156"/>
      <c r="AIK578" s="156"/>
      <c r="AIL578" s="156"/>
      <c r="AIM578" s="156"/>
      <c r="AIN578" s="156"/>
      <c r="AIO578" s="156"/>
      <c r="AIP578" s="156"/>
      <c r="AIQ578" s="156"/>
      <c r="AIR578" s="156"/>
      <c r="AIS578" s="156"/>
      <c r="AIT578" s="156"/>
      <c r="AIU578" s="156"/>
      <c r="AIV578" s="156"/>
      <c r="AIW578" s="156"/>
      <c r="AIX578" s="156"/>
      <c r="AIY578" s="156"/>
      <c r="AIZ578" s="156"/>
      <c r="AJA578" s="156"/>
      <c r="AJB578" s="156"/>
      <c r="AJC578" s="156"/>
      <c r="AJD578" s="156"/>
      <c r="AJE578" s="156"/>
      <c r="AJF578" s="156"/>
      <c r="AJG578" s="156"/>
      <c r="AJH578" s="156"/>
      <c r="AJI578" s="156"/>
      <c r="AJJ578" s="156"/>
      <c r="AJK578" s="156"/>
      <c r="AJL578" s="156"/>
      <c r="AJM578" s="156"/>
      <c r="AJN578" s="156"/>
      <c r="AJO578" s="156"/>
      <c r="AJP578" s="156"/>
      <c r="AJQ578" s="156"/>
      <c r="AJR578" s="156"/>
      <c r="AJS578" s="156"/>
      <c r="AJT578" s="156"/>
      <c r="AJU578" s="156"/>
      <c r="AJV578" s="156"/>
      <c r="AJW578" s="156"/>
      <c r="AJX578" s="156"/>
      <c r="AJY578" s="156"/>
      <c r="AJZ578" s="156"/>
      <c r="AKA578" s="156"/>
      <c r="AKB578" s="156"/>
      <c r="AKC578" s="156"/>
      <c r="AKD578" s="156"/>
      <c r="AKE578" s="156"/>
      <c r="AKF578" s="156"/>
      <c r="AKG578" s="156"/>
      <c r="AKH578" s="156"/>
      <c r="AKI578" s="156"/>
      <c r="AKJ578" s="156"/>
      <c r="AKK578" s="156"/>
      <c r="AKL578" s="156"/>
      <c r="AKM578" s="156"/>
      <c r="AKN578" s="156"/>
      <c r="AKO578" s="156"/>
      <c r="AKP578" s="156"/>
      <c r="AKQ578" s="156"/>
      <c r="AKR578" s="156"/>
      <c r="AKS578" s="156"/>
      <c r="AKT578" s="156"/>
      <c r="AKU578" s="156"/>
      <c r="AKV578" s="156"/>
      <c r="AKW578" s="156"/>
      <c r="AKX578" s="156"/>
      <c r="AKY578" s="156"/>
      <c r="AKZ578" s="156"/>
      <c r="ALA578" s="156"/>
      <c r="ALB578" s="156"/>
      <c r="ALC578" s="156"/>
      <c r="ALD578" s="156"/>
      <c r="ALE578" s="156"/>
      <c r="ALF578" s="156"/>
      <c r="ALG578" s="156"/>
      <c r="ALH578" s="156"/>
      <c r="ALI578" s="156"/>
      <c r="ALJ578" s="156"/>
      <c r="ALK578" s="156"/>
      <c r="ALL578" s="156"/>
      <c r="ALM578" s="156"/>
      <c r="ALN578" s="156"/>
      <c r="ALO578" s="156"/>
      <c r="ALP578" s="156"/>
      <c r="ALQ578" s="156"/>
      <c r="ALR578" s="156"/>
      <c r="ALS578" s="156"/>
      <c r="ALT578" s="156"/>
      <c r="ALU578" s="156"/>
      <c r="ALV578" s="156"/>
      <c r="ALW578" s="156"/>
      <c r="ALX578" s="156"/>
      <c r="ALY578" s="156"/>
      <c r="ALZ578" s="156"/>
      <c r="AMA578" s="156"/>
      <c r="AMB578" s="156"/>
      <c r="AMC578" s="156"/>
      <c r="AMD578" s="156"/>
      <c r="AME578" s="156"/>
      <c r="AMF578" s="156"/>
      <c r="AMG578" s="156"/>
      <c r="AMH578" s="156"/>
      <c r="AMI578" s="156"/>
      <c r="AMJ578" s="156"/>
      <c r="AMK578" s="156"/>
      <c r="AML578" s="156"/>
      <c r="AMM578" s="156"/>
      <c r="AMN578" s="156"/>
      <c r="AMO578" s="156"/>
      <c r="AMP578" s="156"/>
      <c r="AMQ578" s="156"/>
      <c r="AMR578" s="156"/>
      <c r="AMS578" s="156"/>
      <c r="AMT578" s="156"/>
      <c r="AMU578" s="156"/>
      <c r="AMV578" s="156"/>
      <c r="AMW578" s="156"/>
      <c r="AMX578" s="156"/>
      <c r="AMY578" s="156"/>
      <c r="AMZ578" s="156"/>
      <c r="ANA578" s="156"/>
      <c r="ANB578" s="156"/>
      <c r="ANC578" s="156"/>
      <c r="AND578" s="156"/>
      <c r="ANE578" s="156"/>
      <c r="ANF578" s="156"/>
      <c r="ANG578" s="156"/>
      <c r="ANH578" s="156"/>
      <c r="ANI578" s="156"/>
      <c r="ANJ578" s="156"/>
      <c r="ANK578" s="156"/>
      <c r="ANL578" s="156"/>
      <c r="ANM578" s="156"/>
      <c r="ANN578" s="156"/>
      <c r="ANO578" s="156"/>
      <c r="ANP578" s="156"/>
      <c r="ANQ578" s="156"/>
      <c r="ANR578" s="156"/>
      <c r="ANS578" s="156"/>
      <c r="ANT578" s="156"/>
      <c r="ANU578" s="156"/>
      <c r="ANV578" s="156"/>
      <c r="ANW578" s="156"/>
      <c r="ANX578" s="156"/>
      <c r="ANY578" s="156"/>
      <c r="ANZ578" s="156"/>
      <c r="AOA578" s="156"/>
      <c r="AOB578" s="156"/>
      <c r="AOC578" s="156"/>
      <c r="AOD578" s="156"/>
      <c r="AOE578" s="156"/>
      <c r="AOF578" s="156"/>
      <c r="AOG578" s="156"/>
      <c r="AOH578" s="156"/>
      <c r="AOI578" s="156"/>
      <c r="AOJ578" s="156"/>
      <c r="AOK578" s="156"/>
      <c r="AOL578" s="156"/>
      <c r="AOM578" s="156"/>
      <c r="AON578" s="156"/>
      <c r="AOO578" s="156"/>
      <c r="AOP578" s="156"/>
      <c r="AOQ578" s="156"/>
      <c r="AOR578" s="156"/>
      <c r="AOS578" s="156"/>
      <c r="AOT578" s="156"/>
      <c r="AOU578" s="156"/>
      <c r="AOV578" s="156"/>
      <c r="AOW578" s="156"/>
      <c r="AOX578" s="156"/>
      <c r="AOY578" s="156"/>
      <c r="AOZ578" s="156"/>
      <c r="APA578" s="156"/>
      <c r="APB578" s="156"/>
      <c r="APC578" s="156"/>
      <c r="APD578" s="156"/>
      <c r="APE578" s="156"/>
      <c r="APF578" s="156"/>
      <c r="APG578" s="156"/>
      <c r="APH578" s="156"/>
      <c r="API578" s="156"/>
      <c r="APJ578" s="156"/>
      <c r="APK578" s="156"/>
      <c r="APL578" s="156"/>
      <c r="APM578" s="156"/>
      <c r="APN578" s="156"/>
      <c r="APO578" s="156"/>
      <c r="APP578" s="156"/>
      <c r="APQ578" s="156"/>
      <c r="APR578" s="156"/>
      <c r="APS578" s="156"/>
      <c r="APT578" s="156"/>
      <c r="APU578" s="156"/>
      <c r="APV578" s="156"/>
      <c r="APW578" s="156"/>
      <c r="APX578" s="156"/>
      <c r="APY578" s="156"/>
      <c r="APZ578" s="156"/>
      <c r="AQA578" s="156"/>
      <c r="AQB578" s="156"/>
      <c r="AQC578" s="156"/>
      <c r="AQD578" s="156"/>
      <c r="AQE578" s="156"/>
      <c r="AQF578" s="156"/>
      <c r="AQG578" s="156"/>
      <c r="AQH578" s="156"/>
      <c r="AQI578" s="156"/>
      <c r="AQJ578" s="156"/>
      <c r="AQK578" s="156"/>
      <c r="AQL578" s="156"/>
      <c r="AQM578" s="156"/>
      <c r="AQN578" s="156"/>
      <c r="AQO578" s="156"/>
      <c r="AQP578" s="156"/>
      <c r="AQQ578" s="156"/>
      <c r="AQR578" s="156"/>
      <c r="AQS578" s="156"/>
      <c r="AQT578" s="156"/>
      <c r="AQU578" s="156"/>
      <c r="AQV578" s="156"/>
      <c r="AQW578" s="156"/>
      <c r="AQX578" s="156"/>
      <c r="AQY578" s="156"/>
      <c r="AQZ578" s="156"/>
      <c r="ARA578" s="156"/>
      <c r="ARB578" s="156"/>
      <c r="ARC578" s="156"/>
      <c r="ARD578" s="156"/>
      <c r="ARE578" s="156"/>
      <c r="ARF578" s="156"/>
      <c r="ARG578" s="156"/>
      <c r="ARH578" s="156"/>
      <c r="ARI578" s="156"/>
      <c r="ARJ578" s="156"/>
      <c r="ARK578" s="156"/>
      <c r="ARL578" s="156"/>
      <c r="ARM578" s="156"/>
      <c r="ARN578" s="156"/>
      <c r="ARO578" s="156"/>
      <c r="ARP578" s="156"/>
      <c r="ARQ578" s="156"/>
      <c r="ARR578" s="156"/>
      <c r="ARS578" s="156"/>
      <c r="ART578" s="156"/>
      <c r="ARU578" s="156"/>
      <c r="ARV578" s="156"/>
      <c r="ARW578" s="156"/>
      <c r="ARX578" s="156"/>
      <c r="ARY578" s="156"/>
      <c r="ARZ578" s="156"/>
      <c r="ASA578" s="156"/>
      <c r="ASB578" s="156"/>
      <c r="ASC578" s="156"/>
      <c r="ASD578" s="156"/>
      <c r="ASE578" s="156"/>
      <c r="ASF578" s="156"/>
      <c r="ASG578" s="156"/>
      <c r="ASH578" s="156"/>
      <c r="ASI578" s="156"/>
      <c r="ASJ578" s="156"/>
      <c r="ASK578" s="156"/>
      <c r="ASL578" s="156"/>
      <c r="ASM578" s="156"/>
      <c r="ASN578" s="156"/>
      <c r="ASO578" s="156"/>
      <c r="ASP578" s="156"/>
      <c r="ASQ578" s="156"/>
      <c r="ASR578" s="156"/>
      <c r="ASS578" s="156"/>
      <c r="AST578" s="156"/>
      <c r="ASU578" s="156"/>
      <c r="ASV578" s="156"/>
      <c r="ASW578" s="156"/>
      <c r="ASX578" s="156"/>
      <c r="ASY578" s="156"/>
      <c r="ASZ578" s="156"/>
      <c r="ATA578" s="156"/>
      <c r="ATB578" s="156"/>
      <c r="ATC578" s="156"/>
      <c r="ATD578" s="156"/>
      <c r="ATE578" s="156"/>
      <c r="ATF578" s="156"/>
      <c r="ATG578" s="156"/>
      <c r="ATH578" s="156"/>
      <c r="ATI578" s="156"/>
      <c r="ATJ578" s="156"/>
      <c r="ATK578" s="156"/>
      <c r="ATL578" s="156"/>
      <c r="ATM578" s="156"/>
      <c r="ATN578" s="156"/>
      <c r="ATO578" s="156"/>
      <c r="ATP578" s="156"/>
      <c r="ATQ578" s="156"/>
      <c r="ATR578" s="156"/>
      <c r="ATS578" s="156"/>
      <c r="ATT578" s="156"/>
      <c r="ATU578" s="156"/>
      <c r="ATV578" s="156"/>
      <c r="ATW578" s="156"/>
      <c r="ATX578" s="156"/>
      <c r="ATY578" s="156"/>
      <c r="ATZ578" s="156"/>
      <c r="AUA578" s="156"/>
      <c r="AUB578" s="156"/>
      <c r="AUC578" s="156"/>
      <c r="AUD578" s="156"/>
      <c r="AUE578" s="156"/>
      <c r="AUF578" s="156"/>
      <c r="AUG578" s="156"/>
      <c r="AUH578" s="156"/>
      <c r="AUI578" s="156"/>
      <c r="AUJ578" s="156"/>
      <c r="AUK578" s="156"/>
      <c r="AUL578" s="156"/>
      <c r="AUM578" s="156"/>
      <c r="AUN578" s="156"/>
      <c r="AUO578" s="156"/>
      <c r="AUP578" s="156"/>
      <c r="AUQ578" s="156"/>
      <c r="AUR578" s="156"/>
      <c r="AUS578" s="156"/>
      <c r="AUT578" s="156"/>
      <c r="AUU578" s="156"/>
      <c r="AUV578" s="156"/>
      <c r="AUW578" s="156"/>
      <c r="AUX578" s="156"/>
      <c r="AUY578" s="156"/>
      <c r="AUZ578" s="156"/>
      <c r="AVA578" s="156"/>
      <c r="AVB578" s="156"/>
      <c r="AVC578" s="156"/>
      <c r="AVD578" s="156"/>
      <c r="AVE578" s="156"/>
      <c r="AVF578" s="156"/>
      <c r="AVG578" s="156"/>
      <c r="AVH578" s="156"/>
      <c r="AVI578" s="156"/>
      <c r="AVJ578" s="156"/>
      <c r="AVK578" s="156"/>
      <c r="AVL578" s="156"/>
      <c r="AVM578" s="156"/>
      <c r="AVN578" s="156"/>
      <c r="AVO578" s="156"/>
      <c r="AVP578" s="156"/>
      <c r="AVQ578" s="156"/>
      <c r="AVR578" s="156"/>
      <c r="AVS578" s="156"/>
      <c r="AVT578" s="156"/>
      <c r="AVU578" s="156"/>
      <c r="AVV578" s="156"/>
      <c r="AVW578" s="156"/>
      <c r="AVX578" s="156"/>
      <c r="AVY578" s="156"/>
      <c r="AVZ578" s="156"/>
      <c r="AWA578" s="156"/>
      <c r="AWB578" s="156"/>
      <c r="AWC578" s="156"/>
      <c r="AWD578" s="156"/>
      <c r="AWE578" s="156"/>
      <c r="AWF578" s="156"/>
      <c r="AWG578" s="156"/>
      <c r="AWH578" s="156"/>
      <c r="AWI578" s="156"/>
      <c r="AWJ578" s="156"/>
      <c r="AWK578" s="156"/>
      <c r="AWL578" s="156"/>
      <c r="AWM578" s="156"/>
      <c r="AWN578" s="156"/>
      <c r="AWO578" s="156"/>
      <c r="AWP578" s="156"/>
      <c r="AWQ578" s="156"/>
      <c r="AWR578" s="156"/>
      <c r="AWS578" s="156"/>
      <c r="AWT578" s="156"/>
      <c r="AWU578" s="156"/>
      <c r="AWV578" s="156"/>
      <c r="AWW578" s="156"/>
      <c r="AWX578" s="156"/>
      <c r="AWY578" s="156"/>
      <c r="AWZ578" s="156"/>
      <c r="AXA578" s="156"/>
      <c r="AXB578" s="156"/>
      <c r="AXC578" s="156"/>
      <c r="AXD578" s="156"/>
      <c r="AXE578" s="156"/>
      <c r="AXF578" s="156"/>
      <c r="AXG578" s="156"/>
      <c r="AXH578" s="156"/>
      <c r="AXI578" s="156"/>
      <c r="AXJ578" s="156"/>
      <c r="AXK578" s="156"/>
      <c r="AXL578" s="156"/>
      <c r="AXM578" s="156"/>
      <c r="AXN578" s="156"/>
      <c r="AXO578" s="156"/>
      <c r="AXP578" s="156"/>
      <c r="AXQ578" s="156"/>
      <c r="AXR578" s="156"/>
      <c r="AXS578" s="156"/>
      <c r="AXT578" s="156"/>
      <c r="AXU578" s="156"/>
      <c r="AXV578" s="156"/>
      <c r="AXW578" s="156"/>
      <c r="AXX578" s="156"/>
      <c r="AXY578" s="156"/>
      <c r="AXZ578" s="156"/>
      <c r="AYA578" s="156"/>
      <c r="AYB578" s="156"/>
      <c r="AYC578" s="156"/>
      <c r="AYD578" s="156"/>
      <c r="AYE578" s="156"/>
      <c r="AYF578" s="156"/>
      <c r="AYG578" s="156"/>
      <c r="AYH578" s="156"/>
      <c r="AYI578" s="156"/>
      <c r="AYJ578" s="156"/>
      <c r="AYK578" s="156"/>
      <c r="AYL578" s="156"/>
      <c r="AYM578" s="156"/>
      <c r="AYN578" s="156"/>
      <c r="AYO578" s="156"/>
      <c r="AYP578" s="156"/>
      <c r="AYQ578" s="156"/>
      <c r="AYR578" s="156"/>
      <c r="AYS578" s="156"/>
      <c r="AYT578" s="156"/>
      <c r="AYU578" s="156"/>
      <c r="AYV578" s="156"/>
      <c r="AYW578" s="156"/>
      <c r="AYX578" s="156"/>
      <c r="AYY578" s="156"/>
      <c r="AYZ578" s="156"/>
      <c r="AZA578" s="156"/>
      <c r="AZB578" s="156"/>
      <c r="AZC578" s="156"/>
      <c r="AZD578" s="156"/>
      <c r="AZE578" s="156"/>
      <c r="AZF578" s="156"/>
      <c r="AZG578" s="156"/>
      <c r="AZH578" s="156"/>
      <c r="AZI578" s="156"/>
      <c r="AZJ578" s="156"/>
      <c r="AZK578" s="156"/>
      <c r="AZL578" s="156"/>
      <c r="AZM578" s="156"/>
      <c r="AZN578" s="156"/>
      <c r="AZO578" s="156"/>
      <c r="AZP578" s="156"/>
      <c r="AZQ578" s="156"/>
      <c r="AZR578" s="156"/>
      <c r="AZS578" s="156"/>
      <c r="AZT578" s="156"/>
      <c r="AZU578" s="156"/>
      <c r="AZV578" s="156"/>
      <c r="AZW578" s="156"/>
      <c r="AZX578" s="156"/>
      <c r="AZY578" s="156"/>
      <c r="AZZ578" s="156"/>
      <c r="BAA578" s="156"/>
      <c r="BAB578" s="156"/>
      <c r="BAC578" s="156"/>
      <c r="BAD578" s="156"/>
      <c r="BAE578" s="156"/>
      <c r="BAF578" s="156"/>
      <c r="BAG578" s="156"/>
      <c r="BAH578" s="156"/>
      <c r="BAI578" s="156"/>
      <c r="BAJ578" s="156"/>
      <c r="BAK578" s="156"/>
      <c r="BAL578" s="156"/>
      <c r="BAM578" s="156"/>
      <c r="BAN578" s="156"/>
      <c r="BAO578" s="156"/>
      <c r="BAP578" s="156"/>
      <c r="BAQ578" s="156"/>
      <c r="BAR578" s="156"/>
      <c r="BAS578" s="156"/>
      <c r="BAT578" s="156"/>
      <c r="BAU578" s="156"/>
      <c r="BAV578" s="156"/>
      <c r="BAW578" s="156"/>
      <c r="BAX578" s="156"/>
      <c r="BAY578" s="156"/>
      <c r="BAZ578" s="156"/>
      <c r="BBA578" s="156"/>
      <c r="BBB578" s="156"/>
      <c r="BBC578" s="156"/>
      <c r="BBD578" s="156"/>
      <c r="BBE578" s="156"/>
      <c r="BBF578" s="156"/>
      <c r="BBG578" s="156"/>
      <c r="BBH578" s="156"/>
      <c r="BBI578" s="156"/>
      <c r="BBJ578" s="156"/>
      <c r="BBK578" s="156"/>
      <c r="BBL578" s="156"/>
      <c r="BBM578" s="156"/>
      <c r="BBN578" s="156"/>
      <c r="BBO578" s="156"/>
      <c r="BBP578" s="156"/>
      <c r="BBQ578" s="156"/>
      <c r="BBR578" s="156"/>
      <c r="BBS578" s="156"/>
      <c r="BBT578" s="156"/>
      <c r="BBU578" s="156"/>
      <c r="BBV578" s="156"/>
      <c r="BBW578" s="156"/>
      <c r="BBX578" s="156"/>
      <c r="BBY578" s="156"/>
      <c r="BBZ578" s="156"/>
      <c r="BCA578" s="156"/>
      <c r="BCB578" s="156"/>
      <c r="BCC578" s="156"/>
      <c r="BCD578" s="156"/>
      <c r="BCE578" s="156"/>
      <c r="BCF578" s="156"/>
      <c r="BCG578" s="156"/>
      <c r="BCH578" s="156"/>
      <c r="BCI578" s="156"/>
      <c r="BCJ578" s="156"/>
      <c r="BCK578" s="156"/>
      <c r="BCL578" s="156"/>
      <c r="BCM578" s="156"/>
      <c r="BCN578" s="156"/>
      <c r="BCO578" s="156"/>
      <c r="BCP578" s="156"/>
      <c r="BCQ578" s="156"/>
      <c r="BCR578" s="156"/>
      <c r="BCS578" s="156"/>
      <c r="BCT578" s="156"/>
      <c r="BCU578" s="156"/>
      <c r="BCV578" s="156"/>
      <c r="BCW578" s="156"/>
      <c r="BCX578" s="156"/>
      <c r="BCY578" s="156"/>
      <c r="BCZ578" s="156"/>
      <c r="BDA578" s="156"/>
      <c r="BDB578" s="156"/>
      <c r="BDC578" s="156"/>
      <c r="BDD578" s="156"/>
      <c r="BDE578" s="156"/>
      <c r="BDF578" s="156"/>
      <c r="BDG578" s="156"/>
      <c r="BDH578" s="156"/>
      <c r="BDI578" s="156"/>
      <c r="BDJ578" s="156"/>
      <c r="BDK578" s="156"/>
      <c r="BDL578" s="156"/>
      <c r="BDM578" s="156"/>
      <c r="BDN578" s="156"/>
      <c r="BDO578" s="156"/>
      <c r="BDP578" s="156"/>
      <c r="BDQ578" s="156"/>
      <c r="BDR578" s="156"/>
      <c r="BDS578" s="156"/>
      <c r="BDT578" s="156"/>
      <c r="BDU578" s="156"/>
      <c r="BDV578" s="156"/>
      <c r="BDW578" s="156"/>
      <c r="BDX578" s="156"/>
      <c r="BDY578" s="156"/>
      <c r="BDZ578" s="156"/>
      <c r="BEA578" s="156"/>
      <c r="BEB578" s="156"/>
      <c r="BEC578" s="156"/>
      <c r="BED578" s="156"/>
      <c r="BEE578" s="156"/>
      <c r="BEF578" s="156"/>
      <c r="BEG578" s="156"/>
      <c r="BEH578" s="156"/>
      <c r="BEI578" s="156"/>
      <c r="BEJ578" s="156"/>
      <c r="BEK578" s="156"/>
      <c r="BEL578" s="156"/>
      <c r="BEM578" s="156"/>
      <c r="BEN578" s="156"/>
      <c r="BEO578" s="156"/>
      <c r="BEP578" s="156"/>
      <c r="BEQ578" s="156"/>
      <c r="BER578" s="156"/>
      <c r="BES578" s="156"/>
      <c r="BET578" s="156"/>
      <c r="BEU578" s="156"/>
      <c r="BEV578" s="156"/>
      <c r="BEW578" s="156"/>
      <c r="BEX578" s="156"/>
      <c r="BEY578" s="156"/>
      <c r="BEZ578" s="156"/>
      <c r="BFA578" s="156"/>
      <c r="BFB578" s="156"/>
      <c r="BFC578" s="156"/>
      <c r="BFD578" s="156"/>
      <c r="BFE578" s="156"/>
      <c r="BFF578" s="156"/>
      <c r="BFG578" s="156"/>
      <c r="BFH578" s="156"/>
      <c r="BFI578" s="156"/>
      <c r="BFJ578" s="156"/>
      <c r="BFK578" s="156"/>
      <c r="BFL578" s="156"/>
      <c r="BFM578" s="156"/>
      <c r="BFN578" s="156"/>
      <c r="BFO578" s="156"/>
      <c r="BFP578" s="156"/>
      <c r="BFQ578" s="156"/>
      <c r="BFR578" s="156"/>
      <c r="BFS578" s="156"/>
      <c r="BFT578" s="156"/>
      <c r="BFU578" s="156"/>
      <c r="BFV578" s="156"/>
      <c r="BFW578" s="156"/>
      <c r="BFX578" s="156"/>
      <c r="BFY578" s="156"/>
      <c r="BFZ578" s="156"/>
      <c r="BGA578" s="156"/>
      <c r="BGB578" s="156"/>
      <c r="BGC578" s="156"/>
      <c r="BGD578" s="156"/>
      <c r="BGE578" s="156"/>
      <c r="BGF578" s="156"/>
      <c r="BGG578" s="156"/>
      <c r="BGH578" s="156"/>
      <c r="BGI578" s="156"/>
      <c r="BGJ578" s="156"/>
      <c r="BGK578" s="156"/>
      <c r="BGL578" s="156"/>
      <c r="BGM578" s="156"/>
      <c r="BGN578" s="156"/>
      <c r="BGO578" s="156"/>
      <c r="BGP578" s="156"/>
      <c r="BGQ578" s="156"/>
      <c r="BGR578" s="156"/>
      <c r="BGS578" s="156"/>
      <c r="BGT578" s="156"/>
      <c r="BGU578" s="156"/>
      <c r="BGV578" s="156"/>
      <c r="BGW578" s="156"/>
      <c r="BGX578" s="156"/>
      <c r="BGY578" s="156"/>
      <c r="BGZ578" s="156"/>
      <c r="BHA578" s="156"/>
      <c r="BHB578" s="156"/>
      <c r="BHC578" s="156"/>
      <c r="BHD578" s="156"/>
      <c r="BHE578" s="156"/>
      <c r="BHF578" s="156"/>
      <c r="BHG578" s="156"/>
      <c r="BHH578" s="156"/>
      <c r="BHI578" s="156"/>
      <c r="BHJ578" s="156"/>
      <c r="BHK578" s="156"/>
      <c r="BHL578" s="156"/>
      <c r="BHM578" s="156"/>
      <c r="BHN578" s="156"/>
      <c r="BHO578" s="156"/>
      <c r="BHP578" s="156"/>
      <c r="BHQ578" s="156"/>
      <c r="BHR578" s="156"/>
      <c r="BHS578" s="156"/>
      <c r="BHT578" s="156"/>
      <c r="BHU578" s="156"/>
      <c r="BHV578" s="156"/>
      <c r="BHW578" s="156"/>
      <c r="BHX578" s="156"/>
      <c r="BHY578" s="156"/>
      <c r="BHZ578" s="156"/>
      <c r="BIA578" s="156"/>
      <c r="BIB578" s="156"/>
      <c r="BIC578" s="156"/>
      <c r="BID578" s="156"/>
      <c r="BIE578" s="156"/>
      <c r="BIF578" s="156"/>
      <c r="BIG578" s="156"/>
      <c r="BIH578" s="156"/>
      <c r="BII578" s="156"/>
      <c r="BIJ578" s="156"/>
      <c r="BIK578" s="156"/>
      <c r="BIL578" s="156"/>
      <c r="BIM578" s="156"/>
      <c r="BIN578" s="156"/>
      <c r="BIO578" s="156"/>
      <c r="BIP578" s="156"/>
      <c r="BIQ578" s="156"/>
      <c r="BIR578" s="156"/>
      <c r="BIS578" s="156"/>
      <c r="BIT578" s="156"/>
      <c r="BIU578" s="156"/>
      <c r="BIV578" s="156"/>
      <c r="BIW578" s="156"/>
      <c r="BIX578" s="156"/>
      <c r="BIY578" s="156"/>
      <c r="BIZ578" s="156"/>
      <c r="BJA578" s="156"/>
      <c r="BJB578" s="156"/>
      <c r="BJC578" s="156"/>
      <c r="BJD578" s="156"/>
      <c r="BJE578" s="156"/>
      <c r="BJF578" s="156"/>
      <c r="BJG578" s="156"/>
      <c r="BJH578" s="156"/>
      <c r="BJI578" s="156"/>
      <c r="BJJ578" s="156"/>
      <c r="BJK578" s="156"/>
      <c r="BJL578" s="156"/>
      <c r="BJM578" s="156"/>
      <c r="BJN578" s="156"/>
      <c r="BJO578" s="156"/>
      <c r="BJP578" s="156"/>
      <c r="BJQ578" s="156"/>
      <c r="BJR578" s="156"/>
      <c r="BJS578" s="156"/>
      <c r="BJT578" s="156"/>
      <c r="BJU578" s="156"/>
      <c r="BJV578" s="156"/>
      <c r="BJW578" s="156"/>
      <c r="BJX578" s="156"/>
      <c r="BJY578" s="156"/>
      <c r="BJZ578" s="156"/>
      <c r="BKA578" s="156"/>
      <c r="BKB578" s="156"/>
      <c r="BKC578" s="156"/>
      <c r="BKD578" s="156"/>
      <c r="BKE578" s="156"/>
      <c r="BKF578" s="156"/>
      <c r="BKG578" s="156"/>
      <c r="BKH578" s="156"/>
      <c r="BKI578" s="156"/>
      <c r="BKJ578" s="156"/>
      <c r="BKK578" s="156"/>
      <c r="BKL578" s="156"/>
      <c r="BKM578" s="156"/>
      <c r="BKN578" s="156"/>
      <c r="BKO578" s="156"/>
      <c r="BKP578" s="156"/>
      <c r="BKQ578" s="156"/>
      <c r="BKR578" s="156"/>
      <c r="BKS578" s="156"/>
      <c r="BKT578" s="156"/>
      <c r="BKU578" s="156"/>
      <c r="BKV578" s="156"/>
      <c r="BKW578" s="156"/>
      <c r="BKX578" s="156"/>
      <c r="BKY578" s="156"/>
      <c r="BKZ578" s="156"/>
      <c r="BLA578" s="156"/>
      <c r="BLB578" s="156"/>
      <c r="BLC578" s="156"/>
      <c r="BLD578" s="156"/>
      <c r="BLE578" s="156"/>
      <c r="BLF578" s="156"/>
      <c r="BLG578" s="156"/>
      <c r="BLH578" s="156"/>
      <c r="BLI578" s="156"/>
      <c r="BLJ578" s="156"/>
      <c r="BLK578" s="156"/>
      <c r="BLL578" s="156"/>
      <c r="BLM578" s="156"/>
      <c r="BLN578" s="156"/>
      <c r="BLO578" s="156"/>
      <c r="BLP578" s="156"/>
      <c r="BLQ578" s="156"/>
      <c r="BLR578" s="156"/>
      <c r="BLS578" s="156"/>
      <c r="BLT578" s="156"/>
      <c r="BLU578" s="156"/>
      <c r="BLV578" s="156"/>
      <c r="BLW578" s="156"/>
      <c r="BLX578" s="156"/>
      <c r="BLY578" s="156"/>
      <c r="BLZ578" s="156"/>
      <c r="BMA578" s="156"/>
      <c r="BMB578" s="156"/>
      <c r="BMC578" s="156"/>
      <c r="BMD578" s="156"/>
      <c r="BME578" s="156"/>
      <c r="BMF578" s="156"/>
      <c r="BMG578" s="156"/>
      <c r="BMH578" s="156"/>
      <c r="BMI578" s="156"/>
      <c r="BMJ578" s="156"/>
      <c r="BMK578" s="156"/>
      <c r="BML578" s="156"/>
      <c r="BMM578" s="156"/>
      <c r="BMN578" s="156"/>
      <c r="BMO578" s="156"/>
      <c r="BMP578" s="156"/>
      <c r="BMQ578" s="156"/>
      <c r="BMR578" s="156"/>
      <c r="BMS578" s="156"/>
      <c r="BMT578" s="156"/>
      <c r="BMU578" s="156"/>
      <c r="BMV578" s="156"/>
      <c r="BMW578" s="156"/>
      <c r="BMX578" s="156"/>
      <c r="BMY578" s="156"/>
      <c r="BMZ578" s="156"/>
      <c r="BNA578" s="156"/>
      <c r="BNB578" s="156"/>
      <c r="BNC578" s="156"/>
      <c r="BND578" s="156"/>
      <c r="BNE578" s="156"/>
      <c r="BNF578" s="156"/>
      <c r="BNG578" s="156"/>
      <c r="BNH578" s="156"/>
      <c r="BNI578" s="156"/>
      <c r="BNJ578" s="156"/>
      <c r="BNK578" s="156"/>
      <c r="BNL578" s="156"/>
      <c r="BNM578" s="156"/>
      <c r="BNN578" s="156"/>
      <c r="BNO578" s="156"/>
      <c r="BNP578" s="156"/>
      <c r="BNQ578" s="156"/>
      <c r="BNR578" s="156"/>
      <c r="BNS578" s="156"/>
      <c r="BNT578" s="156"/>
      <c r="BNU578" s="156"/>
      <c r="BNV578" s="156"/>
      <c r="BNW578" s="156"/>
      <c r="BNX578" s="156"/>
      <c r="BNY578" s="156"/>
      <c r="BNZ578" s="156"/>
      <c r="BOA578" s="156"/>
      <c r="BOB578" s="156"/>
      <c r="BOC578" s="156"/>
      <c r="BOD578" s="156"/>
      <c r="BOE578" s="156"/>
      <c r="BOF578" s="156"/>
      <c r="BOG578" s="156"/>
      <c r="BOH578" s="156"/>
      <c r="BOI578" s="156"/>
      <c r="BOJ578" s="156"/>
      <c r="BOK578" s="156"/>
      <c r="BOL578" s="156"/>
      <c r="BOM578" s="156"/>
      <c r="BON578" s="156"/>
      <c r="BOO578" s="156"/>
      <c r="BOP578" s="156"/>
      <c r="BOQ578" s="156"/>
      <c r="BOR578" s="156"/>
      <c r="BOS578" s="156"/>
      <c r="BOT578" s="156"/>
      <c r="BOU578" s="156"/>
      <c r="BOV578" s="156"/>
      <c r="BOW578" s="156"/>
      <c r="BOX578" s="156"/>
      <c r="BOY578" s="156"/>
      <c r="BOZ578" s="156"/>
      <c r="BPA578" s="156"/>
      <c r="BPB578" s="156"/>
      <c r="BPC578" s="156"/>
      <c r="BPD578" s="156"/>
      <c r="BPE578" s="156"/>
      <c r="BPF578" s="156"/>
      <c r="BPG578" s="156"/>
      <c r="BPH578" s="156"/>
      <c r="BPI578" s="156"/>
      <c r="BPJ578" s="156"/>
      <c r="BPK578" s="156"/>
      <c r="BPL578" s="156"/>
      <c r="BPM578" s="156"/>
      <c r="BPN578" s="156"/>
      <c r="BPO578" s="156"/>
      <c r="BPP578" s="156"/>
      <c r="BPQ578" s="156"/>
      <c r="BPR578" s="156"/>
      <c r="BPS578" s="156"/>
      <c r="BPT578" s="156"/>
      <c r="BPU578" s="156"/>
      <c r="BPV578" s="156"/>
      <c r="BPW578" s="156"/>
      <c r="BPX578" s="156"/>
      <c r="BPY578" s="156"/>
      <c r="BPZ578" s="156"/>
      <c r="BQA578" s="156"/>
      <c r="BQB578" s="156"/>
      <c r="BQC578" s="156"/>
      <c r="BQD578" s="156"/>
      <c r="BQE578" s="156"/>
      <c r="BQF578" s="156"/>
      <c r="BQG578" s="156"/>
      <c r="BQH578" s="156"/>
      <c r="BQI578" s="156"/>
      <c r="BQJ578" s="156"/>
      <c r="BQK578" s="156"/>
      <c r="BQL578" s="156"/>
      <c r="BQM578" s="156"/>
      <c r="BQN578" s="156"/>
      <c r="BQO578" s="156"/>
      <c r="BQP578" s="156"/>
      <c r="BQQ578" s="156"/>
      <c r="BQR578" s="156"/>
      <c r="BQS578" s="156"/>
      <c r="BQT578" s="156"/>
      <c r="BQU578" s="156"/>
      <c r="BQV578" s="156"/>
      <c r="BQW578" s="156"/>
      <c r="BQX578" s="156"/>
      <c r="BQY578" s="156"/>
      <c r="BQZ578" s="156"/>
      <c r="BRA578" s="156"/>
      <c r="BRB578" s="156"/>
      <c r="BRC578" s="156"/>
      <c r="BRD578" s="156"/>
      <c r="BRE578" s="156"/>
      <c r="BRF578" s="156"/>
      <c r="BRG578" s="156"/>
      <c r="BRH578" s="156"/>
      <c r="BRI578" s="156"/>
      <c r="BRJ578" s="156"/>
      <c r="BRK578" s="156"/>
      <c r="BRL578" s="156"/>
      <c r="BRM578" s="156"/>
      <c r="BRN578" s="156"/>
      <c r="BRO578" s="156"/>
      <c r="BRP578" s="156"/>
      <c r="BRQ578" s="156"/>
      <c r="BRR578" s="156"/>
      <c r="BRS578" s="156"/>
      <c r="BRT578" s="156"/>
      <c r="BRU578" s="156"/>
      <c r="BRV578" s="156"/>
      <c r="BRW578" s="156"/>
      <c r="BRX578" s="156"/>
      <c r="BRY578" s="156"/>
      <c r="BRZ578" s="156"/>
      <c r="BSA578" s="156"/>
      <c r="BSB578" s="156"/>
      <c r="BSC578" s="156"/>
      <c r="BSD578" s="156"/>
      <c r="BSE578" s="156"/>
      <c r="BSF578" s="156"/>
      <c r="BSG578" s="156"/>
      <c r="BSH578" s="156"/>
      <c r="BSI578" s="156"/>
      <c r="BSJ578" s="156"/>
      <c r="BSK578" s="156"/>
      <c r="BSL578" s="156"/>
      <c r="BSM578" s="156"/>
      <c r="BSN578" s="156"/>
      <c r="BSO578" s="156"/>
      <c r="BSP578" s="156"/>
      <c r="BSQ578" s="156"/>
      <c r="BSR578" s="156"/>
      <c r="BSS578" s="156"/>
      <c r="BST578" s="156"/>
      <c r="BSU578" s="156"/>
      <c r="BSV578" s="156"/>
      <c r="BSW578" s="156"/>
      <c r="BSX578" s="156"/>
      <c r="BSY578" s="156"/>
      <c r="BSZ578" s="156"/>
      <c r="BTA578" s="156"/>
      <c r="BTB578" s="156"/>
      <c r="BTC578" s="156"/>
      <c r="BTD578" s="156"/>
      <c r="BTE578" s="156"/>
      <c r="BTF578" s="156"/>
      <c r="BTG578" s="156"/>
      <c r="BTH578" s="156"/>
      <c r="BTI578" s="156"/>
      <c r="BTJ578" s="156"/>
      <c r="BTK578" s="156"/>
      <c r="BTL578" s="156"/>
      <c r="BTM578" s="156"/>
      <c r="BTN578" s="156"/>
      <c r="BTO578" s="156"/>
      <c r="BTP578" s="156"/>
      <c r="BTQ578" s="156"/>
      <c r="BTR578" s="156"/>
      <c r="BTS578" s="156"/>
      <c r="BTT578" s="156"/>
      <c r="BTU578" s="156"/>
      <c r="BTV578" s="156"/>
      <c r="BTW578" s="156"/>
      <c r="BTX578" s="156"/>
      <c r="BTY578" s="156"/>
      <c r="BTZ578" s="156"/>
      <c r="BUA578" s="156"/>
      <c r="BUB578" s="156"/>
      <c r="BUC578" s="156"/>
      <c r="BUD578" s="156"/>
      <c r="BUE578" s="156"/>
      <c r="BUF578" s="156"/>
      <c r="BUG578" s="156"/>
      <c r="BUH578" s="156"/>
      <c r="BUI578" s="156"/>
      <c r="BUJ578" s="156"/>
      <c r="BUK578" s="156"/>
      <c r="BUL578" s="156"/>
      <c r="BUM578" s="156"/>
      <c r="BUN578" s="156"/>
      <c r="BUO578" s="156"/>
      <c r="BUP578" s="156"/>
      <c r="BUQ578" s="156"/>
      <c r="BUR578" s="156"/>
      <c r="BUS578" s="156"/>
      <c r="BUT578" s="156"/>
      <c r="BUU578" s="156"/>
      <c r="BUV578" s="156"/>
      <c r="BUW578" s="156"/>
      <c r="BUX578" s="156"/>
      <c r="BUY578" s="156"/>
      <c r="BUZ578" s="156"/>
      <c r="BVA578" s="156"/>
      <c r="BVB578" s="156"/>
      <c r="BVC578" s="156"/>
      <c r="BVD578" s="156"/>
      <c r="BVE578" s="156"/>
      <c r="BVF578" s="156"/>
      <c r="BVG578" s="156"/>
      <c r="BVH578" s="156"/>
      <c r="BVI578" s="156"/>
      <c r="BVJ578" s="156"/>
      <c r="BVK578" s="156"/>
      <c r="BVL578" s="156"/>
      <c r="BVM578" s="156"/>
      <c r="BVN578" s="156"/>
      <c r="BVO578" s="156"/>
      <c r="BVP578" s="156"/>
      <c r="BVQ578" s="156"/>
      <c r="BVR578" s="156"/>
      <c r="BVS578" s="156"/>
      <c r="BVT578" s="156"/>
      <c r="BVU578" s="156"/>
      <c r="BVV578" s="156"/>
      <c r="BVW578" s="156"/>
      <c r="BVX578" s="156"/>
      <c r="BVY578" s="156"/>
      <c r="BVZ578" s="156"/>
      <c r="BWA578" s="156"/>
      <c r="BWB578" s="156"/>
      <c r="BWC578" s="156"/>
      <c r="BWD578" s="156"/>
      <c r="BWE578" s="156"/>
      <c r="BWF578" s="156"/>
      <c r="BWG578" s="156"/>
      <c r="BWH578" s="156"/>
      <c r="BWI578" s="156"/>
      <c r="BWJ578" s="156"/>
      <c r="BWK578" s="156"/>
      <c r="BWL578" s="156"/>
      <c r="BWM578" s="156"/>
      <c r="BWN578" s="156"/>
      <c r="BWO578" s="156"/>
      <c r="BWP578" s="156"/>
      <c r="BWQ578" s="156"/>
      <c r="BWR578" s="156"/>
      <c r="BWS578" s="156"/>
      <c r="BWT578" s="156"/>
      <c r="BWU578" s="156"/>
      <c r="BWV578" s="156"/>
      <c r="BWW578" s="156"/>
      <c r="BWX578" s="156"/>
      <c r="BWY578" s="156"/>
      <c r="BWZ578" s="156"/>
      <c r="BXA578" s="156"/>
      <c r="BXB578" s="156"/>
      <c r="BXC578" s="156"/>
      <c r="BXD578" s="156"/>
      <c r="BXE578" s="156"/>
      <c r="BXF578" s="156"/>
      <c r="BXG578" s="156"/>
      <c r="BXH578" s="156"/>
      <c r="BXI578" s="156"/>
      <c r="BXJ578" s="156"/>
      <c r="BXK578" s="156"/>
      <c r="BXL578" s="156"/>
      <c r="BXM578" s="156"/>
      <c r="BXN578" s="156"/>
      <c r="BXO578" s="156"/>
      <c r="BXP578" s="156"/>
      <c r="BXQ578" s="156"/>
      <c r="BXR578" s="156"/>
      <c r="BXS578" s="156"/>
      <c r="BXT578" s="156"/>
      <c r="BXU578" s="156"/>
      <c r="BXV578" s="156"/>
      <c r="BXW578" s="156"/>
      <c r="BXX578" s="156"/>
      <c r="BXY578" s="156"/>
      <c r="BXZ578" s="156"/>
      <c r="BYA578" s="156"/>
      <c r="BYB578" s="156"/>
      <c r="BYC578" s="156"/>
      <c r="BYD578" s="156"/>
      <c r="BYE578" s="156"/>
      <c r="BYF578" s="156"/>
      <c r="BYG578" s="156"/>
      <c r="BYH578" s="156"/>
      <c r="BYI578" s="156"/>
      <c r="BYJ578" s="156"/>
      <c r="BYK578" s="156"/>
      <c r="BYL578" s="156"/>
      <c r="BYM578" s="156"/>
      <c r="BYN578" s="156"/>
      <c r="BYO578" s="156"/>
      <c r="BYP578" s="156"/>
      <c r="BYQ578" s="156"/>
      <c r="BYR578" s="156"/>
      <c r="BYS578" s="156"/>
      <c r="BYT578" s="156"/>
      <c r="BYU578" s="156"/>
      <c r="BYV578" s="156"/>
      <c r="BYW578" s="156"/>
      <c r="BYX578" s="156"/>
      <c r="BYY578" s="156"/>
      <c r="BYZ578" s="156"/>
      <c r="BZA578" s="156"/>
      <c r="BZB578" s="156"/>
      <c r="BZC578" s="156"/>
      <c r="BZD578" s="156"/>
      <c r="BZE578" s="156"/>
      <c r="BZF578" s="156"/>
      <c r="BZG578" s="156"/>
      <c r="BZH578" s="156"/>
      <c r="BZI578" s="156"/>
      <c r="BZJ578" s="156"/>
      <c r="BZK578" s="156"/>
      <c r="BZL578" s="156"/>
      <c r="BZM578" s="156"/>
      <c r="BZN578" s="156"/>
      <c r="BZO578" s="156"/>
      <c r="BZP578" s="156"/>
      <c r="BZQ578" s="156"/>
      <c r="BZR578" s="156"/>
      <c r="BZS578" s="156"/>
      <c r="BZT578" s="156"/>
      <c r="BZU578" s="156"/>
      <c r="BZV578" s="156"/>
      <c r="BZW578" s="156"/>
      <c r="BZX578" s="156"/>
      <c r="BZY578" s="156"/>
      <c r="BZZ578" s="156"/>
      <c r="CAA578" s="156"/>
      <c r="CAB578" s="156"/>
      <c r="CAC578" s="156"/>
      <c r="CAD578" s="156"/>
      <c r="CAE578" s="156"/>
      <c r="CAF578" s="156"/>
      <c r="CAG578" s="156"/>
      <c r="CAH578" s="156"/>
      <c r="CAI578" s="156"/>
      <c r="CAJ578" s="156"/>
      <c r="CAK578" s="156"/>
      <c r="CAL578" s="156"/>
      <c r="CAM578" s="156"/>
      <c r="CAN578" s="156"/>
      <c r="CAO578" s="156"/>
      <c r="CAP578" s="156"/>
      <c r="CAQ578" s="156"/>
      <c r="CAR578" s="156"/>
      <c r="CAS578" s="156"/>
      <c r="CAT578" s="156"/>
      <c r="CAU578" s="156"/>
      <c r="CAV578" s="156"/>
      <c r="CAW578" s="156"/>
      <c r="CAX578" s="156"/>
      <c r="CAY578" s="156"/>
      <c r="CAZ578" s="156"/>
      <c r="CBA578" s="156"/>
      <c r="CBB578" s="156"/>
      <c r="CBC578" s="156"/>
      <c r="CBD578" s="156"/>
      <c r="CBE578" s="156"/>
      <c r="CBF578" s="156"/>
      <c r="CBG578" s="156"/>
      <c r="CBH578" s="156"/>
      <c r="CBI578" s="156"/>
      <c r="CBJ578" s="156"/>
      <c r="CBK578" s="156"/>
      <c r="CBL578" s="156"/>
      <c r="CBM578" s="156"/>
      <c r="CBN578" s="156"/>
      <c r="CBO578" s="156"/>
      <c r="CBP578" s="156"/>
      <c r="CBQ578" s="156"/>
      <c r="CBR578" s="156"/>
      <c r="CBS578" s="156"/>
      <c r="CBT578" s="156"/>
      <c r="CBU578" s="156"/>
      <c r="CBV578" s="156"/>
      <c r="CBW578" s="156"/>
      <c r="CBX578" s="156"/>
      <c r="CBY578" s="156"/>
      <c r="CBZ578" s="156"/>
      <c r="CCA578" s="156"/>
      <c r="CCB578" s="156"/>
      <c r="CCC578" s="156"/>
      <c r="CCD578" s="156"/>
      <c r="CCE578" s="156"/>
      <c r="CCF578" s="156"/>
      <c r="CCG578" s="156"/>
      <c r="CCH578" s="156"/>
      <c r="CCI578" s="156"/>
      <c r="CCJ578" s="156"/>
      <c r="CCK578" s="156"/>
      <c r="CCL578" s="156"/>
      <c r="CCM578" s="156"/>
      <c r="CCN578" s="156"/>
      <c r="CCO578" s="156"/>
      <c r="CCP578" s="156"/>
      <c r="CCQ578" s="156"/>
      <c r="CCR578" s="156"/>
      <c r="CCS578" s="156"/>
      <c r="CCT578" s="156"/>
      <c r="CCU578" s="156"/>
      <c r="CCV578" s="156"/>
      <c r="CCW578" s="156"/>
      <c r="CCX578" s="156"/>
      <c r="CCY578" s="156"/>
      <c r="CCZ578" s="156"/>
      <c r="CDA578" s="156"/>
      <c r="CDB578" s="156"/>
      <c r="CDC578" s="156"/>
      <c r="CDD578" s="156"/>
      <c r="CDE578" s="156"/>
      <c r="CDF578" s="156"/>
      <c r="CDG578" s="156"/>
      <c r="CDH578" s="156"/>
      <c r="CDI578" s="156"/>
      <c r="CDJ578" s="156"/>
      <c r="CDK578" s="156"/>
      <c r="CDL578" s="156"/>
      <c r="CDM578" s="156"/>
      <c r="CDN578" s="156"/>
      <c r="CDO578" s="156"/>
      <c r="CDP578" s="156"/>
      <c r="CDQ578" s="156"/>
      <c r="CDR578" s="156"/>
      <c r="CDS578" s="156"/>
      <c r="CDT578" s="156"/>
      <c r="CDU578" s="156"/>
      <c r="CDV578" s="156"/>
      <c r="CDW578" s="156"/>
      <c r="CDX578" s="156"/>
      <c r="CDY578" s="156"/>
      <c r="CDZ578" s="156"/>
      <c r="CEA578" s="156"/>
      <c r="CEB578" s="156"/>
      <c r="CEC578" s="156"/>
      <c r="CED578" s="156"/>
      <c r="CEE578" s="156"/>
      <c r="CEF578" s="156"/>
      <c r="CEG578" s="156"/>
      <c r="CEH578" s="156"/>
      <c r="CEI578" s="156"/>
      <c r="CEJ578" s="156"/>
      <c r="CEK578" s="156"/>
      <c r="CEL578" s="156"/>
      <c r="CEM578" s="156"/>
      <c r="CEN578" s="156"/>
      <c r="CEO578" s="156"/>
      <c r="CEP578" s="156"/>
      <c r="CEQ578" s="156"/>
      <c r="CER578" s="156"/>
      <c r="CES578" s="156"/>
      <c r="CET578" s="156"/>
      <c r="CEU578" s="156"/>
      <c r="CEV578" s="156"/>
      <c r="CEW578" s="156"/>
      <c r="CEX578" s="156"/>
      <c r="CEY578" s="156"/>
      <c r="CEZ578" s="156"/>
      <c r="CFA578" s="156"/>
      <c r="CFB578" s="156"/>
      <c r="CFC578" s="156"/>
      <c r="CFD578" s="156"/>
      <c r="CFE578" s="156"/>
      <c r="CFF578" s="156"/>
      <c r="CFG578" s="156"/>
      <c r="CFH578" s="156"/>
      <c r="CFI578" s="156"/>
      <c r="CFJ578" s="156"/>
      <c r="CFK578" s="156"/>
      <c r="CFL578" s="156"/>
      <c r="CFM578" s="156"/>
      <c r="CFN578" s="156"/>
      <c r="CFO578" s="156"/>
      <c r="CFP578" s="156"/>
      <c r="CFQ578" s="156"/>
      <c r="CFR578" s="156"/>
      <c r="CFS578" s="156"/>
      <c r="CFT578" s="156"/>
      <c r="CFU578" s="156"/>
      <c r="CFV578" s="156"/>
      <c r="CFW578" s="156"/>
      <c r="CFX578" s="156"/>
      <c r="CFY578" s="156"/>
      <c r="CFZ578" s="156"/>
      <c r="CGA578" s="156"/>
      <c r="CGB578" s="156"/>
      <c r="CGC578" s="156"/>
      <c r="CGD578" s="156"/>
      <c r="CGE578" s="156"/>
      <c r="CGF578" s="156"/>
      <c r="CGG578" s="156"/>
      <c r="CGH578" s="156"/>
      <c r="CGI578" s="156"/>
      <c r="CGJ578" s="156"/>
      <c r="CGK578" s="156"/>
      <c r="CGL578" s="156"/>
      <c r="CGM578" s="156"/>
      <c r="CGN578" s="156"/>
      <c r="CGO578" s="156"/>
      <c r="CGP578" s="156"/>
      <c r="CGQ578" s="156"/>
      <c r="CGR578" s="156"/>
      <c r="CGS578" s="156"/>
      <c r="CGT578" s="156"/>
      <c r="CGU578" s="156"/>
      <c r="CGV578" s="156"/>
      <c r="CGW578" s="156"/>
      <c r="CGX578" s="156"/>
      <c r="CGY578" s="156"/>
      <c r="CGZ578" s="156"/>
      <c r="CHA578" s="156"/>
      <c r="CHB578" s="156"/>
      <c r="CHC578" s="156"/>
      <c r="CHD578" s="156"/>
      <c r="CHE578" s="156"/>
      <c r="CHF578" s="156"/>
      <c r="CHG578" s="156"/>
      <c r="CHH578" s="156"/>
      <c r="CHI578" s="156"/>
      <c r="CHJ578" s="156"/>
      <c r="CHK578" s="156"/>
      <c r="CHL578" s="156"/>
      <c r="CHM578" s="156"/>
      <c r="CHN578" s="156"/>
      <c r="CHO578" s="156"/>
      <c r="CHP578" s="156"/>
      <c r="CHQ578" s="156"/>
      <c r="CHR578" s="156"/>
      <c r="CHS578" s="156"/>
      <c r="CHT578" s="156"/>
      <c r="CHU578" s="156"/>
      <c r="CHV578" s="156"/>
      <c r="CHW578" s="156"/>
      <c r="CHX578" s="156"/>
      <c r="CHY578" s="156"/>
      <c r="CHZ578" s="156"/>
      <c r="CIA578" s="156"/>
      <c r="CIB578" s="156"/>
      <c r="CIC578" s="156"/>
      <c r="CID578" s="156"/>
      <c r="CIE578" s="156"/>
      <c r="CIF578" s="156"/>
      <c r="CIG578" s="156"/>
      <c r="CIH578" s="156"/>
      <c r="CII578" s="156"/>
      <c r="CIJ578" s="156"/>
      <c r="CIK578" s="156"/>
      <c r="CIL578" s="156"/>
      <c r="CIM578" s="156"/>
      <c r="CIN578" s="156"/>
      <c r="CIO578" s="156"/>
      <c r="CIP578" s="156"/>
      <c r="CIQ578" s="156"/>
      <c r="CIR578" s="156"/>
      <c r="CIS578" s="156"/>
      <c r="CIT578" s="156"/>
      <c r="CIU578" s="156"/>
      <c r="CIV578" s="156"/>
      <c r="CIW578" s="156"/>
      <c r="CIX578" s="156"/>
      <c r="CIY578" s="156"/>
      <c r="CIZ578" s="156"/>
      <c r="CJA578" s="156"/>
      <c r="CJB578" s="156"/>
      <c r="CJC578" s="156"/>
      <c r="CJD578" s="156"/>
      <c r="CJE578" s="156"/>
      <c r="CJF578" s="156"/>
      <c r="CJG578" s="156"/>
      <c r="CJH578" s="156"/>
      <c r="CJI578" s="156"/>
      <c r="CJJ578" s="156"/>
      <c r="CJK578" s="156"/>
      <c r="CJL578" s="156"/>
      <c r="CJM578" s="156"/>
      <c r="CJN578" s="156"/>
      <c r="CJO578" s="156"/>
      <c r="CJP578" s="156"/>
      <c r="CJQ578" s="156"/>
      <c r="CJR578" s="156"/>
      <c r="CJS578" s="156"/>
      <c r="CJT578" s="156"/>
      <c r="CJU578" s="156"/>
      <c r="CJV578" s="156"/>
      <c r="CJW578" s="156"/>
      <c r="CJX578" s="156"/>
      <c r="CJY578" s="156"/>
      <c r="CJZ578" s="156"/>
      <c r="CKA578" s="156"/>
      <c r="CKB578" s="156"/>
      <c r="CKC578" s="156"/>
      <c r="CKD578" s="156"/>
      <c r="CKE578" s="156"/>
      <c r="CKF578" s="156"/>
      <c r="CKG578" s="156"/>
      <c r="CKH578" s="156"/>
      <c r="CKI578" s="156"/>
      <c r="CKJ578" s="156"/>
      <c r="CKK578" s="156"/>
      <c r="CKL578" s="156"/>
      <c r="CKM578" s="156"/>
      <c r="CKN578" s="156"/>
      <c r="CKO578" s="156"/>
      <c r="CKP578" s="156"/>
      <c r="CKQ578" s="156"/>
      <c r="CKR578" s="156"/>
      <c r="CKS578" s="156"/>
      <c r="CKT578" s="156"/>
      <c r="CKU578" s="156"/>
      <c r="CKV578" s="156"/>
      <c r="CKW578" s="156"/>
      <c r="CKX578" s="156"/>
      <c r="CKY578" s="156"/>
      <c r="CKZ578" s="156"/>
      <c r="CLA578" s="156"/>
      <c r="CLB578" s="156"/>
      <c r="CLC578" s="156"/>
      <c r="CLD578" s="156"/>
      <c r="CLE578" s="156"/>
      <c r="CLF578" s="156"/>
      <c r="CLG578" s="156"/>
      <c r="CLH578" s="156"/>
      <c r="CLI578" s="156"/>
      <c r="CLJ578" s="156"/>
      <c r="CLK578" s="156"/>
      <c r="CLL578" s="156"/>
      <c r="CLM578" s="156"/>
      <c r="CLN578" s="156"/>
      <c r="CLO578" s="156"/>
      <c r="CLP578" s="156"/>
      <c r="CLQ578" s="156"/>
      <c r="CLR578" s="156"/>
      <c r="CLS578" s="156"/>
      <c r="CLT578" s="156"/>
      <c r="CLU578" s="156"/>
      <c r="CLV578" s="156"/>
      <c r="CLW578" s="156"/>
      <c r="CLX578" s="156"/>
      <c r="CLY578" s="156"/>
      <c r="CLZ578" s="156"/>
      <c r="CMA578" s="156"/>
      <c r="CMB578" s="156"/>
      <c r="CMC578" s="156"/>
      <c r="CMD578" s="156"/>
      <c r="CME578" s="156"/>
      <c r="CMF578" s="156"/>
      <c r="CMG578" s="156"/>
      <c r="CMH578" s="156"/>
      <c r="CMI578" s="156"/>
      <c r="CMJ578" s="156"/>
      <c r="CMK578" s="156"/>
      <c r="CML578" s="156"/>
      <c r="CMM578" s="156"/>
      <c r="CMN578" s="156"/>
      <c r="CMO578" s="156"/>
      <c r="CMP578" s="156"/>
      <c r="CMQ578" s="156"/>
      <c r="CMR578" s="156"/>
      <c r="CMS578" s="156"/>
      <c r="CMT578" s="156"/>
      <c r="CMU578" s="156"/>
      <c r="CMV578" s="156"/>
      <c r="CMW578" s="156"/>
      <c r="CMX578" s="156"/>
      <c r="CMY578" s="156"/>
      <c r="CMZ578" s="156"/>
      <c r="CNA578" s="156"/>
      <c r="CNB578" s="156"/>
      <c r="CNC578" s="156"/>
      <c r="CND578" s="156"/>
      <c r="CNE578" s="156"/>
      <c r="CNF578" s="156"/>
      <c r="CNG578" s="156"/>
      <c r="CNH578" s="156"/>
      <c r="CNI578" s="156"/>
      <c r="CNJ578" s="156"/>
      <c r="CNK578" s="156"/>
      <c r="CNL578" s="156"/>
      <c r="CNM578" s="156"/>
      <c r="CNN578" s="156"/>
      <c r="CNO578" s="156"/>
      <c r="CNP578" s="156"/>
      <c r="CNQ578" s="156"/>
      <c r="CNR578" s="156"/>
      <c r="CNS578" s="156"/>
      <c r="CNT578" s="156"/>
      <c r="CNU578" s="156"/>
      <c r="CNV578" s="156"/>
      <c r="CNW578" s="156"/>
      <c r="CNX578" s="156"/>
      <c r="CNY578" s="156"/>
      <c r="CNZ578" s="156"/>
      <c r="COA578" s="156"/>
      <c r="COB578" s="156"/>
      <c r="COC578" s="156"/>
      <c r="COD578" s="156"/>
      <c r="COE578" s="156"/>
      <c r="COF578" s="156"/>
      <c r="COG578" s="156"/>
      <c r="COH578" s="156"/>
      <c r="COI578" s="156"/>
      <c r="COJ578" s="156"/>
      <c r="COK578" s="156"/>
      <c r="COL578" s="156"/>
      <c r="COM578" s="156"/>
      <c r="CON578" s="156"/>
      <c r="COO578" s="156"/>
      <c r="COP578" s="156"/>
      <c r="COQ578" s="156"/>
      <c r="COR578" s="156"/>
      <c r="COS578" s="156"/>
      <c r="COT578" s="156"/>
      <c r="COU578" s="156"/>
      <c r="COV578" s="156"/>
      <c r="COW578" s="156"/>
      <c r="COX578" s="156"/>
      <c r="COY578" s="156"/>
      <c r="COZ578" s="156"/>
      <c r="CPA578" s="156"/>
      <c r="CPB578" s="156"/>
      <c r="CPC578" s="156"/>
      <c r="CPD578" s="156"/>
      <c r="CPE578" s="156"/>
      <c r="CPF578" s="156"/>
      <c r="CPG578" s="156"/>
      <c r="CPH578" s="156"/>
      <c r="CPI578" s="156"/>
      <c r="CPJ578" s="156"/>
      <c r="CPK578" s="156"/>
      <c r="CPL578" s="156"/>
      <c r="CPM578" s="156"/>
      <c r="CPN578" s="156"/>
      <c r="CPO578" s="156"/>
      <c r="CPP578" s="156"/>
      <c r="CPQ578" s="156"/>
      <c r="CPR578" s="156"/>
      <c r="CPS578" s="156"/>
      <c r="CPT578" s="156"/>
      <c r="CPU578" s="156"/>
      <c r="CPV578" s="156"/>
      <c r="CPW578" s="156"/>
      <c r="CPX578" s="156"/>
      <c r="CPY578" s="156"/>
      <c r="CPZ578" s="156"/>
      <c r="CQA578" s="156"/>
      <c r="CQB578" s="156"/>
      <c r="CQC578" s="156"/>
      <c r="CQD578" s="156"/>
      <c r="CQE578" s="156"/>
      <c r="CQF578" s="156"/>
      <c r="CQG578" s="156"/>
      <c r="CQH578" s="156"/>
      <c r="CQI578" s="156"/>
      <c r="CQJ578" s="156"/>
      <c r="CQK578" s="156"/>
      <c r="CQL578" s="156"/>
      <c r="CQM578" s="156"/>
      <c r="CQN578" s="156"/>
      <c r="CQO578" s="156"/>
      <c r="CQP578" s="156"/>
      <c r="CQQ578" s="156"/>
      <c r="CQR578" s="156"/>
      <c r="CQS578" s="156"/>
      <c r="CQT578" s="156"/>
      <c r="CQU578" s="156"/>
      <c r="CQV578" s="156"/>
      <c r="CQW578" s="156"/>
      <c r="CQX578" s="156"/>
      <c r="CQY578" s="156"/>
      <c r="CQZ578" s="156"/>
      <c r="CRA578" s="156"/>
      <c r="CRB578" s="156"/>
      <c r="CRC578" s="156"/>
      <c r="CRD578" s="156"/>
      <c r="CRE578" s="156"/>
      <c r="CRF578" s="156"/>
      <c r="CRG578" s="156"/>
      <c r="CRH578" s="156"/>
      <c r="CRI578" s="156"/>
      <c r="CRJ578" s="156"/>
      <c r="CRK578" s="156"/>
      <c r="CRL578" s="156"/>
      <c r="CRM578" s="156"/>
      <c r="CRN578" s="156"/>
      <c r="CRO578" s="156"/>
      <c r="CRP578" s="156"/>
      <c r="CRQ578" s="156"/>
      <c r="CRR578" s="156"/>
      <c r="CRS578" s="156"/>
      <c r="CRT578" s="156"/>
      <c r="CRU578" s="156"/>
      <c r="CRV578" s="156"/>
      <c r="CRW578" s="156"/>
      <c r="CRX578" s="156"/>
      <c r="CRY578" s="156"/>
      <c r="CRZ578" s="156"/>
      <c r="CSA578" s="156"/>
      <c r="CSB578" s="156"/>
      <c r="CSC578" s="156"/>
      <c r="CSD578" s="156"/>
      <c r="CSE578" s="156"/>
      <c r="CSF578" s="156"/>
      <c r="CSG578" s="156"/>
      <c r="CSH578" s="156"/>
      <c r="CSI578" s="156"/>
      <c r="CSJ578" s="156"/>
      <c r="CSK578" s="156"/>
      <c r="CSL578" s="156"/>
      <c r="CSM578" s="156"/>
      <c r="CSN578" s="156"/>
      <c r="CSO578" s="156"/>
      <c r="CSP578" s="156"/>
      <c r="CSQ578" s="156"/>
      <c r="CSR578" s="156"/>
      <c r="CSS578" s="156"/>
      <c r="CST578" s="156"/>
      <c r="CSU578" s="156"/>
      <c r="CSV578" s="156"/>
      <c r="CSW578" s="156"/>
      <c r="CSX578" s="156"/>
      <c r="CSY578" s="156"/>
      <c r="CSZ578" s="156"/>
      <c r="CTA578" s="156"/>
      <c r="CTB578" s="156"/>
      <c r="CTC578" s="156"/>
      <c r="CTD578" s="156"/>
      <c r="CTE578" s="156"/>
      <c r="CTF578" s="156"/>
      <c r="CTG578" s="156"/>
      <c r="CTH578" s="156"/>
      <c r="CTI578" s="156"/>
      <c r="CTJ578" s="156"/>
      <c r="CTK578" s="156"/>
      <c r="CTL578" s="156"/>
      <c r="CTM578" s="156"/>
      <c r="CTN578" s="156"/>
      <c r="CTO578" s="156"/>
      <c r="CTP578" s="156"/>
      <c r="CTQ578" s="156"/>
      <c r="CTR578" s="156"/>
      <c r="CTS578" s="156"/>
      <c r="CTT578" s="156"/>
      <c r="CTU578" s="156"/>
      <c r="CTV578" s="156"/>
      <c r="CTW578" s="156"/>
      <c r="CTX578" s="156"/>
      <c r="CTY578" s="156"/>
      <c r="CTZ578" s="156"/>
      <c r="CUA578" s="156"/>
      <c r="CUB578" s="156"/>
      <c r="CUC578" s="156"/>
      <c r="CUD578" s="156"/>
      <c r="CUE578" s="156"/>
      <c r="CUF578" s="156"/>
      <c r="CUG578" s="156"/>
      <c r="CUH578" s="156"/>
      <c r="CUI578" s="156"/>
      <c r="CUJ578" s="156"/>
      <c r="CUK578" s="156"/>
      <c r="CUL578" s="156"/>
      <c r="CUM578" s="156"/>
      <c r="CUN578" s="156"/>
      <c r="CUO578" s="156"/>
      <c r="CUP578" s="156"/>
      <c r="CUQ578" s="156"/>
      <c r="CUR578" s="156"/>
      <c r="CUS578" s="156"/>
      <c r="CUT578" s="156"/>
      <c r="CUU578" s="156"/>
      <c r="CUV578" s="156"/>
      <c r="CUW578" s="156"/>
      <c r="CUX578" s="156"/>
      <c r="CUY578" s="156"/>
      <c r="CUZ578" s="156"/>
      <c r="CVA578" s="156"/>
      <c r="CVB578" s="156"/>
      <c r="CVC578" s="156"/>
      <c r="CVD578" s="156"/>
      <c r="CVE578" s="156"/>
      <c r="CVF578" s="156"/>
      <c r="CVG578" s="156"/>
      <c r="CVH578" s="156"/>
      <c r="CVI578" s="156"/>
      <c r="CVJ578" s="156"/>
      <c r="CVK578" s="156"/>
      <c r="CVL578" s="156"/>
      <c r="CVM578" s="156"/>
      <c r="CVN578" s="156"/>
      <c r="CVO578" s="156"/>
      <c r="CVP578" s="156"/>
      <c r="CVQ578" s="156"/>
      <c r="CVR578" s="156"/>
      <c r="CVS578" s="156"/>
      <c r="CVT578" s="156"/>
      <c r="CVU578" s="156"/>
      <c r="CVV578" s="156"/>
      <c r="CVW578" s="156"/>
      <c r="CVX578" s="156"/>
      <c r="CVY578" s="156"/>
      <c r="CVZ578" s="156"/>
      <c r="CWA578" s="156"/>
      <c r="CWB578" s="156"/>
      <c r="CWC578" s="156"/>
      <c r="CWD578" s="156"/>
      <c r="CWE578" s="156"/>
      <c r="CWF578" s="156"/>
      <c r="CWG578" s="156"/>
      <c r="CWH578" s="156"/>
      <c r="CWI578" s="156"/>
      <c r="CWJ578" s="156"/>
      <c r="CWK578" s="156"/>
      <c r="CWL578" s="156"/>
      <c r="CWM578" s="156"/>
      <c r="CWN578" s="156"/>
      <c r="CWO578" s="156"/>
      <c r="CWP578" s="156"/>
      <c r="CWQ578" s="156"/>
      <c r="CWR578" s="156"/>
      <c r="CWS578" s="156"/>
      <c r="CWT578" s="156"/>
      <c r="CWU578" s="156"/>
      <c r="CWV578" s="156"/>
      <c r="CWW578" s="156"/>
      <c r="CWX578" s="156"/>
      <c r="CWY578" s="156"/>
      <c r="CWZ578" s="156"/>
      <c r="CXA578" s="156"/>
      <c r="CXB578" s="156"/>
      <c r="CXC578" s="156"/>
      <c r="CXD578" s="156"/>
      <c r="CXE578" s="156"/>
      <c r="CXF578" s="156"/>
      <c r="CXG578" s="156"/>
      <c r="CXH578" s="156"/>
      <c r="CXI578" s="156"/>
      <c r="CXJ578" s="156"/>
      <c r="CXK578" s="156"/>
      <c r="CXL578" s="156"/>
      <c r="CXM578" s="156"/>
      <c r="CXN578" s="156"/>
      <c r="CXO578" s="156"/>
      <c r="CXP578" s="156"/>
      <c r="CXQ578" s="156"/>
      <c r="CXR578" s="156"/>
      <c r="CXS578" s="156"/>
      <c r="CXT578" s="156"/>
      <c r="CXU578" s="156"/>
      <c r="CXV578" s="156"/>
      <c r="CXW578" s="156"/>
      <c r="CXX578" s="156"/>
      <c r="CXY578" s="156"/>
      <c r="CXZ578" s="156"/>
      <c r="CYA578" s="156"/>
      <c r="CYB578" s="156"/>
      <c r="CYC578" s="156"/>
      <c r="CYD578" s="156"/>
      <c r="CYE578" s="156"/>
      <c r="CYF578" s="156"/>
      <c r="CYG578" s="156"/>
      <c r="CYH578" s="156"/>
      <c r="CYI578" s="156"/>
      <c r="CYJ578" s="156"/>
      <c r="CYK578" s="156"/>
      <c r="CYL578" s="156"/>
      <c r="CYM578" s="156"/>
      <c r="CYN578" s="156"/>
      <c r="CYO578" s="156"/>
      <c r="CYP578" s="156"/>
      <c r="CYQ578" s="156"/>
      <c r="CYR578" s="156"/>
      <c r="CYS578" s="156"/>
      <c r="CYT578" s="156"/>
      <c r="CYU578" s="156"/>
      <c r="CYV578" s="156"/>
      <c r="CYW578" s="156"/>
      <c r="CYX578" s="156"/>
      <c r="CYY578" s="156"/>
      <c r="CYZ578" s="156"/>
      <c r="CZA578" s="156"/>
      <c r="CZB578" s="156"/>
      <c r="CZC578" s="156"/>
      <c r="CZD578" s="156"/>
      <c r="CZE578" s="156"/>
      <c r="CZF578" s="156"/>
      <c r="CZG578" s="156"/>
      <c r="CZH578" s="156"/>
      <c r="CZI578" s="156"/>
      <c r="CZJ578" s="156"/>
      <c r="CZK578" s="156"/>
      <c r="CZL578" s="156"/>
      <c r="CZM578" s="156"/>
      <c r="CZN578" s="156"/>
      <c r="CZO578" s="156"/>
      <c r="CZP578" s="156"/>
      <c r="CZQ578" s="156"/>
      <c r="CZR578" s="156"/>
      <c r="CZS578" s="156"/>
      <c r="CZT578" s="156"/>
      <c r="CZU578" s="156"/>
      <c r="CZV578" s="156"/>
      <c r="CZW578" s="156"/>
      <c r="CZX578" s="156"/>
      <c r="CZY578" s="156"/>
      <c r="CZZ578" s="156"/>
      <c r="DAA578" s="156"/>
      <c r="DAB578" s="156"/>
      <c r="DAC578" s="156"/>
      <c r="DAD578" s="156"/>
      <c r="DAE578" s="156"/>
      <c r="DAF578" s="156"/>
      <c r="DAG578" s="156"/>
      <c r="DAH578" s="156"/>
      <c r="DAI578" s="156"/>
      <c r="DAJ578" s="156"/>
      <c r="DAK578" s="156"/>
      <c r="DAL578" s="156"/>
      <c r="DAM578" s="156"/>
      <c r="DAN578" s="156"/>
      <c r="DAO578" s="156"/>
      <c r="DAP578" s="156"/>
      <c r="DAQ578" s="156"/>
      <c r="DAR578" s="156"/>
      <c r="DAS578" s="156"/>
      <c r="DAT578" s="156"/>
      <c r="DAU578" s="156"/>
      <c r="DAV578" s="156"/>
      <c r="DAW578" s="156"/>
      <c r="DAX578" s="156"/>
      <c r="DAY578" s="156"/>
      <c r="DAZ578" s="156"/>
      <c r="DBA578" s="156"/>
      <c r="DBB578" s="156"/>
      <c r="DBC578" s="156"/>
      <c r="DBD578" s="156"/>
      <c r="DBE578" s="156"/>
      <c r="DBF578" s="156"/>
      <c r="DBG578" s="156"/>
      <c r="DBH578" s="156"/>
      <c r="DBI578" s="156"/>
      <c r="DBJ578" s="156"/>
      <c r="DBK578" s="156"/>
      <c r="DBL578" s="156"/>
      <c r="DBM578" s="156"/>
      <c r="DBN578" s="156"/>
      <c r="DBO578" s="156"/>
      <c r="DBP578" s="156"/>
      <c r="DBQ578" s="156"/>
      <c r="DBR578" s="156"/>
      <c r="DBS578" s="156"/>
      <c r="DBT578" s="156"/>
      <c r="DBU578" s="156"/>
      <c r="DBV578" s="156"/>
      <c r="DBW578" s="156"/>
      <c r="DBX578" s="156"/>
      <c r="DBY578" s="156"/>
      <c r="DBZ578" s="156"/>
      <c r="DCA578" s="156"/>
      <c r="DCB578" s="156"/>
      <c r="DCC578" s="156"/>
      <c r="DCD578" s="156"/>
      <c r="DCE578" s="156"/>
      <c r="DCF578" s="156"/>
      <c r="DCG578" s="156"/>
      <c r="DCH578" s="156"/>
      <c r="DCI578" s="156"/>
      <c r="DCJ578" s="156"/>
      <c r="DCK578" s="156"/>
      <c r="DCL578" s="156"/>
      <c r="DCM578" s="156"/>
      <c r="DCN578" s="156"/>
      <c r="DCO578" s="156"/>
      <c r="DCP578" s="156"/>
      <c r="DCQ578" s="156"/>
      <c r="DCR578" s="156"/>
      <c r="DCS578" s="156"/>
      <c r="DCT578" s="156"/>
      <c r="DCU578" s="156"/>
      <c r="DCV578" s="156"/>
      <c r="DCW578" s="156"/>
      <c r="DCX578" s="156"/>
      <c r="DCY578" s="156"/>
      <c r="DCZ578" s="156"/>
      <c r="DDA578" s="156"/>
      <c r="DDB578" s="156"/>
      <c r="DDC578" s="156"/>
      <c r="DDD578" s="156"/>
      <c r="DDE578" s="156"/>
      <c r="DDF578" s="156"/>
      <c r="DDG578" s="156"/>
      <c r="DDH578" s="156"/>
      <c r="DDI578" s="156"/>
      <c r="DDJ578" s="156"/>
      <c r="DDK578" s="156"/>
      <c r="DDL578" s="156"/>
      <c r="DDM578" s="156"/>
      <c r="DDN578" s="156"/>
      <c r="DDO578" s="156"/>
      <c r="DDP578" s="156"/>
      <c r="DDQ578" s="156"/>
      <c r="DDR578" s="156"/>
      <c r="DDS578" s="156"/>
      <c r="DDT578" s="156"/>
      <c r="DDU578" s="156"/>
      <c r="DDV578" s="156"/>
      <c r="DDW578" s="156"/>
      <c r="DDX578" s="156"/>
      <c r="DDY578" s="156"/>
      <c r="DDZ578" s="156"/>
      <c r="DEA578" s="156"/>
      <c r="DEB578" s="156"/>
      <c r="DEC578" s="156"/>
      <c r="DED578" s="156"/>
      <c r="DEE578" s="156"/>
      <c r="DEF578" s="156"/>
      <c r="DEG578" s="156"/>
      <c r="DEH578" s="156"/>
      <c r="DEI578" s="156"/>
      <c r="DEJ578" s="156"/>
      <c r="DEK578" s="156"/>
      <c r="DEL578" s="156"/>
      <c r="DEM578" s="156"/>
      <c r="DEN578" s="156"/>
      <c r="DEO578" s="156"/>
      <c r="DEP578" s="156"/>
      <c r="DEQ578" s="156"/>
      <c r="DER578" s="156"/>
      <c r="DES578" s="156"/>
      <c r="DET578" s="156"/>
      <c r="DEU578" s="156"/>
      <c r="DEV578" s="156"/>
      <c r="DEW578" s="156"/>
      <c r="DEX578" s="156"/>
      <c r="DEY578" s="156"/>
      <c r="DEZ578" s="156"/>
      <c r="DFA578" s="156"/>
      <c r="DFB578" s="156"/>
      <c r="DFC578" s="156"/>
      <c r="DFD578" s="156"/>
      <c r="DFE578" s="156"/>
      <c r="DFF578" s="156"/>
      <c r="DFG578" s="156"/>
      <c r="DFH578" s="156"/>
      <c r="DFI578" s="156"/>
      <c r="DFJ578" s="156"/>
      <c r="DFK578" s="156"/>
      <c r="DFL578" s="156"/>
      <c r="DFM578" s="156"/>
      <c r="DFN578" s="156"/>
      <c r="DFO578" s="156"/>
      <c r="DFP578" s="156"/>
      <c r="DFQ578" s="156"/>
      <c r="DFR578" s="156"/>
      <c r="DFS578" s="156"/>
      <c r="DFT578" s="156"/>
      <c r="DFU578" s="156"/>
      <c r="DFV578" s="156"/>
      <c r="DFW578" s="156"/>
      <c r="DFX578" s="156"/>
      <c r="DFY578" s="156"/>
      <c r="DFZ578" s="156"/>
      <c r="DGA578" s="156"/>
      <c r="DGB578" s="156"/>
      <c r="DGC578" s="156"/>
      <c r="DGD578" s="156"/>
      <c r="DGE578" s="156"/>
      <c r="DGF578" s="156"/>
      <c r="DGG578" s="156"/>
      <c r="DGH578" s="156"/>
      <c r="DGI578" s="156"/>
      <c r="DGJ578" s="156"/>
      <c r="DGK578" s="156"/>
      <c r="DGL578" s="156"/>
      <c r="DGM578" s="156"/>
      <c r="DGN578" s="156"/>
      <c r="DGO578" s="156"/>
      <c r="DGP578" s="156"/>
      <c r="DGQ578" s="156"/>
      <c r="DGR578" s="156"/>
      <c r="DGS578" s="156"/>
      <c r="DGT578" s="156"/>
      <c r="DGU578" s="156"/>
      <c r="DGV578" s="156"/>
      <c r="DGW578" s="156"/>
      <c r="DGX578" s="156"/>
      <c r="DGY578" s="156"/>
      <c r="DGZ578" s="156"/>
      <c r="DHA578" s="156"/>
      <c r="DHB578" s="156"/>
      <c r="DHC578" s="156"/>
      <c r="DHD578" s="156"/>
      <c r="DHE578" s="156"/>
      <c r="DHF578" s="156"/>
      <c r="DHG578" s="156"/>
      <c r="DHH578" s="156"/>
      <c r="DHI578" s="156"/>
      <c r="DHJ578" s="156"/>
      <c r="DHK578" s="156"/>
      <c r="DHL578" s="156"/>
      <c r="DHM578" s="156"/>
      <c r="DHN578" s="156"/>
      <c r="DHO578" s="156"/>
      <c r="DHP578" s="156"/>
      <c r="DHQ578" s="156"/>
      <c r="DHR578" s="156"/>
      <c r="DHS578" s="156"/>
      <c r="DHT578" s="156"/>
      <c r="DHU578" s="156"/>
      <c r="DHV578" s="156"/>
      <c r="DHW578" s="156"/>
      <c r="DHX578" s="156"/>
      <c r="DHY578" s="156"/>
      <c r="DHZ578" s="156"/>
      <c r="DIA578" s="156"/>
      <c r="DIB578" s="156"/>
      <c r="DIC578" s="156"/>
      <c r="DID578" s="156"/>
      <c r="DIE578" s="156"/>
      <c r="DIF578" s="156"/>
      <c r="DIG578" s="156"/>
      <c r="DIH578" s="156"/>
      <c r="DII578" s="156"/>
      <c r="DIJ578" s="156"/>
      <c r="DIK578" s="156"/>
      <c r="DIL578" s="156"/>
      <c r="DIM578" s="156"/>
      <c r="DIN578" s="156"/>
      <c r="DIO578" s="156"/>
      <c r="DIP578" s="156"/>
      <c r="DIQ578" s="156"/>
      <c r="DIR578" s="156"/>
      <c r="DIS578" s="156"/>
      <c r="DIT578" s="156"/>
      <c r="DIU578" s="156"/>
      <c r="DIV578" s="156"/>
      <c r="DIW578" s="156"/>
      <c r="DIX578" s="156"/>
      <c r="DIY578" s="156"/>
      <c r="DIZ578" s="156"/>
      <c r="DJA578" s="156"/>
      <c r="DJB578" s="156"/>
      <c r="DJC578" s="156"/>
      <c r="DJD578" s="156"/>
      <c r="DJE578" s="156"/>
      <c r="DJF578" s="156"/>
      <c r="DJG578" s="156"/>
      <c r="DJH578" s="156"/>
      <c r="DJI578" s="156"/>
      <c r="DJJ578" s="156"/>
      <c r="DJK578" s="156"/>
      <c r="DJL578" s="156"/>
      <c r="DJM578" s="156"/>
      <c r="DJN578" s="156"/>
      <c r="DJO578" s="156"/>
      <c r="DJP578" s="156"/>
      <c r="DJQ578" s="156"/>
      <c r="DJR578" s="156"/>
      <c r="DJS578" s="156"/>
      <c r="DJT578" s="156"/>
      <c r="DJU578" s="156"/>
      <c r="DJV578" s="156"/>
      <c r="DJW578" s="156"/>
      <c r="DJX578" s="156"/>
      <c r="DJY578" s="156"/>
      <c r="DJZ578" s="156"/>
      <c r="DKA578" s="156"/>
      <c r="DKB578" s="156"/>
      <c r="DKC578" s="156"/>
      <c r="DKD578" s="156"/>
      <c r="DKE578" s="156"/>
      <c r="DKF578" s="156"/>
      <c r="DKG578" s="156"/>
      <c r="DKH578" s="156"/>
      <c r="DKI578" s="156"/>
      <c r="DKJ578" s="156"/>
      <c r="DKK578" s="156"/>
      <c r="DKL578" s="156"/>
      <c r="DKM578" s="156"/>
      <c r="DKN578" s="156"/>
      <c r="DKO578" s="156"/>
      <c r="DKP578" s="156"/>
      <c r="DKQ578" s="156"/>
      <c r="DKR578" s="156"/>
      <c r="DKS578" s="156"/>
      <c r="DKT578" s="156"/>
      <c r="DKU578" s="156"/>
      <c r="DKV578" s="156"/>
      <c r="DKW578" s="156"/>
      <c r="DKX578" s="156"/>
      <c r="DKY578" s="156"/>
      <c r="DKZ578" s="156"/>
      <c r="DLA578" s="156"/>
      <c r="DLB578" s="156"/>
      <c r="DLC578" s="156"/>
      <c r="DLD578" s="156"/>
      <c r="DLE578" s="156"/>
      <c r="DLF578" s="156"/>
      <c r="DLG578" s="156"/>
      <c r="DLH578" s="156"/>
      <c r="DLI578" s="156"/>
      <c r="DLJ578" s="156"/>
      <c r="DLK578" s="156"/>
      <c r="DLL578" s="156"/>
      <c r="DLM578" s="156"/>
      <c r="DLN578" s="156"/>
      <c r="DLO578" s="156"/>
      <c r="DLP578" s="156"/>
      <c r="DLQ578" s="156"/>
      <c r="DLR578" s="156"/>
      <c r="DLS578" s="156"/>
      <c r="DLT578" s="156"/>
      <c r="DLU578" s="156"/>
      <c r="DLV578" s="156"/>
      <c r="DLW578" s="156"/>
      <c r="DLX578" s="156"/>
      <c r="DLY578" s="156"/>
      <c r="DLZ578" s="156"/>
      <c r="DMA578" s="156"/>
      <c r="DMB578" s="156"/>
      <c r="DMC578" s="156"/>
      <c r="DMD578" s="156"/>
      <c r="DME578" s="156"/>
      <c r="DMF578" s="156"/>
      <c r="DMG578" s="156"/>
      <c r="DMH578" s="156"/>
      <c r="DMI578" s="156"/>
      <c r="DMJ578" s="156"/>
      <c r="DMK578" s="156"/>
      <c r="DML578" s="156"/>
      <c r="DMM578" s="156"/>
      <c r="DMN578" s="156"/>
      <c r="DMO578" s="156"/>
      <c r="DMP578" s="156"/>
      <c r="DMQ578" s="156"/>
      <c r="DMR578" s="156"/>
      <c r="DMS578" s="156"/>
      <c r="DMT578" s="156"/>
      <c r="DMU578" s="156"/>
      <c r="DMV578" s="156"/>
      <c r="DMW578" s="156"/>
      <c r="DMX578" s="156"/>
      <c r="DMY578" s="156"/>
      <c r="DMZ578" s="156"/>
      <c r="DNA578" s="156"/>
      <c r="DNB578" s="156"/>
      <c r="DNC578" s="156"/>
      <c r="DND578" s="156"/>
      <c r="DNE578" s="156"/>
      <c r="DNF578" s="156"/>
      <c r="DNG578" s="156"/>
      <c r="DNH578" s="156"/>
      <c r="DNI578" s="156"/>
      <c r="DNJ578" s="156"/>
      <c r="DNK578" s="156"/>
      <c r="DNL578" s="156"/>
      <c r="DNM578" s="156"/>
      <c r="DNN578" s="156"/>
      <c r="DNO578" s="156"/>
      <c r="DNP578" s="156"/>
      <c r="DNQ578" s="156"/>
      <c r="DNR578" s="156"/>
      <c r="DNS578" s="156"/>
      <c r="DNT578" s="156"/>
      <c r="DNU578" s="156"/>
      <c r="DNV578" s="156"/>
      <c r="DNW578" s="156"/>
      <c r="DNX578" s="156"/>
      <c r="DNY578" s="156"/>
      <c r="DNZ578" s="156"/>
      <c r="DOA578" s="156"/>
      <c r="DOB578" s="156"/>
      <c r="DOC578" s="156"/>
      <c r="DOD578" s="156"/>
      <c r="DOE578" s="156"/>
      <c r="DOF578" s="156"/>
      <c r="DOG578" s="156"/>
      <c r="DOH578" s="156"/>
      <c r="DOI578" s="156"/>
      <c r="DOJ578" s="156"/>
      <c r="DOK578" s="156"/>
      <c r="DOL578" s="156"/>
      <c r="DOM578" s="156"/>
      <c r="DON578" s="156"/>
      <c r="DOO578" s="156"/>
      <c r="DOP578" s="156"/>
      <c r="DOQ578" s="156"/>
      <c r="DOR578" s="156"/>
      <c r="DOS578" s="156"/>
      <c r="DOT578" s="156"/>
      <c r="DOU578" s="156"/>
      <c r="DOV578" s="156"/>
      <c r="DOW578" s="156"/>
      <c r="DOX578" s="156"/>
      <c r="DOY578" s="156"/>
      <c r="DOZ578" s="156"/>
      <c r="DPA578" s="156"/>
      <c r="DPB578" s="156"/>
      <c r="DPC578" s="156"/>
      <c r="DPD578" s="156"/>
      <c r="DPE578" s="156"/>
      <c r="DPF578" s="156"/>
      <c r="DPG578" s="156"/>
      <c r="DPH578" s="156"/>
      <c r="DPI578" s="156"/>
      <c r="DPJ578" s="156"/>
      <c r="DPK578" s="156"/>
      <c r="DPL578" s="156"/>
      <c r="DPM578" s="156"/>
      <c r="DPN578" s="156"/>
      <c r="DPO578" s="156"/>
      <c r="DPP578" s="156"/>
      <c r="DPQ578" s="156"/>
      <c r="DPR578" s="156"/>
      <c r="DPS578" s="156"/>
      <c r="DPT578" s="156"/>
      <c r="DPU578" s="156"/>
      <c r="DPV578" s="156"/>
      <c r="DPW578" s="156"/>
      <c r="DPX578" s="156"/>
      <c r="DPY578" s="156"/>
      <c r="DPZ578" s="156"/>
      <c r="DQA578" s="156"/>
      <c r="DQB578" s="156"/>
      <c r="DQC578" s="156"/>
      <c r="DQD578" s="156"/>
      <c r="DQE578" s="156"/>
      <c r="DQF578" s="156"/>
      <c r="DQG578" s="156"/>
      <c r="DQH578" s="156"/>
      <c r="DQI578" s="156"/>
      <c r="DQJ578" s="156"/>
      <c r="DQK578" s="156"/>
      <c r="DQL578" s="156"/>
      <c r="DQM578" s="156"/>
      <c r="DQN578" s="156"/>
      <c r="DQO578" s="156"/>
      <c r="DQP578" s="156"/>
      <c r="DQQ578" s="156"/>
      <c r="DQR578" s="156"/>
      <c r="DQS578" s="156"/>
      <c r="DQT578" s="156"/>
      <c r="DQU578" s="156"/>
      <c r="DQV578" s="156"/>
      <c r="DQW578" s="156"/>
      <c r="DQX578" s="156"/>
      <c r="DQY578" s="156"/>
      <c r="DQZ578" s="156"/>
      <c r="DRA578" s="156"/>
      <c r="DRB578" s="156"/>
      <c r="DRC578" s="156"/>
      <c r="DRD578" s="156"/>
      <c r="DRE578" s="156"/>
      <c r="DRF578" s="156"/>
      <c r="DRG578" s="156"/>
      <c r="DRH578" s="156"/>
      <c r="DRI578" s="156"/>
      <c r="DRJ578" s="156"/>
      <c r="DRK578" s="156"/>
      <c r="DRL578" s="156"/>
      <c r="DRM578" s="156"/>
      <c r="DRN578" s="156"/>
      <c r="DRO578" s="156"/>
      <c r="DRP578" s="156"/>
      <c r="DRQ578" s="156"/>
      <c r="DRR578" s="156"/>
      <c r="DRS578" s="156"/>
      <c r="DRT578" s="156"/>
      <c r="DRU578" s="156"/>
      <c r="DRV578" s="156"/>
      <c r="DRW578" s="156"/>
      <c r="DRX578" s="156"/>
      <c r="DRY578" s="156"/>
      <c r="DRZ578" s="156"/>
      <c r="DSA578" s="156"/>
      <c r="DSB578" s="156"/>
      <c r="DSC578" s="156"/>
      <c r="DSD578" s="156"/>
      <c r="DSE578" s="156"/>
      <c r="DSF578" s="156"/>
      <c r="DSG578" s="156"/>
      <c r="DSH578" s="156"/>
      <c r="DSI578" s="156"/>
      <c r="DSJ578" s="156"/>
      <c r="DSK578" s="156"/>
      <c r="DSL578" s="156"/>
      <c r="DSM578" s="156"/>
      <c r="DSN578" s="156"/>
      <c r="DSO578" s="156"/>
      <c r="DSP578" s="156"/>
      <c r="DSQ578" s="156"/>
      <c r="DSR578" s="156"/>
      <c r="DSS578" s="156"/>
      <c r="DST578" s="156"/>
      <c r="DSU578" s="156"/>
      <c r="DSV578" s="156"/>
      <c r="DSW578" s="156"/>
      <c r="DSX578" s="156"/>
      <c r="DSY578" s="156"/>
      <c r="DSZ578" s="156"/>
      <c r="DTA578" s="156"/>
      <c r="DTB578" s="156"/>
      <c r="DTC578" s="156"/>
      <c r="DTD578" s="156"/>
      <c r="DTE578" s="156"/>
      <c r="DTF578" s="156"/>
      <c r="DTG578" s="156"/>
      <c r="DTH578" s="156"/>
      <c r="DTI578" s="156"/>
      <c r="DTJ578" s="156"/>
      <c r="DTK578" s="156"/>
      <c r="DTL578" s="156"/>
      <c r="DTM578" s="156"/>
      <c r="DTN578" s="156"/>
      <c r="DTO578" s="156"/>
      <c r="DTP578" s="156"/>
      <c r="DTQ578" s="156"/>
      <c r="DTR578" s="156"/>
      <c r="DTS578" s="156"/>
      <c r="DTT578" s="156"/>
      <c r="DTU578" s="156"/>
      <c r="DTV578" s="156"/>
      <c r="DTW578" s="156"/>
      <c r="DTX578" s="156"/>
      <c r="DTY578" s="156"/>
      <c r="DTZ578" s="156"/>
      <c r="DUA578" s="156"/>
      <c r="DUB578" s="156"/>
      <c r="DUC578" s="156"/>
      <c r="DUD578" s="156"/>
      <c r="DUE578" s="156"/>
      <c r="DUF578" s="156"/>
      <c r="DUG578" s="156"/>
      <c r="DUH578" s="156"/>
      <c r="DUI578" s="156"/>
      <c r="DUJ578" s="156"/>
      <c r="DUK578" s="156"/>
      <c r="DUL578" s="156"/>
      <c r="DUM578" s="156"/>
      <c r="DUN578" s="156"/>
      <c r="DUO578" s="156"/>
      <c r="DUP578" s="156"/>
      <c r="DUQ578" s="156"/>
      <c r="DUR578" s="156"/>
      <c r="DUS578" s="156"/>
      <c r="DUT578" s="156"/>
      <c r="DUU578" s="156"/>
      <c r="DUV578" s="156"/>
      <c r="DUW578" s="156"/>
      <c r="DUX578" s="156"/>
      <c r="DUY578" s="156"/>
      <c r="DUZ578" s="156"/>
      <c r="DVA578" s="156"/>
      <c r="DVB578" s="156"/>
      <c r="DVC578" s="156"/>
      <c r="DVD578" s="156"/>
      <c r="DVE578" s="156"/>
      <c r="DVF578" s="156"/>
      <c r="DVG578" s="156"/>
      <c r="DVH578" s="156"/>
      <c r="DVI578" s="156"/>
      <c r="DVJ578" s="156"/>
      <c r="DVK578" s="156"/>
      <c r="DVL578" s="156"/>
      <c r="DVM578" s="156"/>
      <c r="DVN578" s="156"/>
      <c r="DVO578" s="156"/>
      <c r="DVP578" s="156"/>
      <c r="DVQ578" s="156"/>
      <c r="DVR578" s="156"/>
      <c r="DVS578" s="156"/>
      <c r="DVT578" s="156"/>
      <c r="DVU578" s="156"/>
      <c r="DVV578" s="156"/>
      <c r="DVW578" s="156"/>
      <c r="DVX578" s="156"/>
      <c r="DVY578" s="156"/>
      <c r="DVZ578" s="156"/>
      <c r="DWA578" s="156"/>
      <c r="DWB578" s="156"/>
      <c r="DWC578" s="156"/>
      <c r="DWD578" s="156"/>
      <c r="DWE578" s="156"/>
      <c r="DWF578" s="156"/>
      <c r="DWG578" s="156"/>
      <c r="DWH578" s="156"/>
      <c r="DWI578" s="156"/>
      <c r="DWJ578" s="156"/>
      <c r="DWK578" s="156"/>
      <c r="DWL578" s="156"/>
      <c r="DWM578" s="156"/>
      <c r="DWN578" s="156"/>
      <c r="DWO578" s="156"/>
      <c r="DWP578" s="156"/>
      <c r="DWQ578" s="156"/>
      <c r="DWR578" s="156"/>
      <c r="DWS578" s="156"/>
      <c r="DWT578" s="156"/>
      <c r="DWU578" s="156"/>
      <c r="DWV578" s="156"/>
      <c r="DWW578" s="156"/>
      <c r="DWX578" s="156"/>
      <c r="DWY578" s="156"/>
      <c r="DWZ578" s="156"/>
      <c r="DXA578" s="156"/>
      <c r="DXB578" s="156"/>
      <c r="DXC578" s="156"/>
      <c r="DXD578" s="156"/>
      <c r="DXE578" s="156"/>
      <c r="DXF578" s="156"/>
      <c r="DXG578" s="156"/>
      <c r="DXH578" s="156"/>
      <c r="DXI578" s="156"/>
      <c r="DXJ578" s="156"/>
      <c r="DXK578" s="156"/>
      <c r="DXL578" s="156"/>
      <c r="DXM578" s="156"/>
      <c r="DXN578" s="156"/>
      <c r="DXO578" s="156"/>
      <c r="DXP578" s="156"/>
      <c r="DXQ578" s="156"/>
      <c r="DXR578" s="156"/>
      <c r="DXS578" s="156"/>
      <c r="DXT578" s="156"/>
      <c r="DXU578" s="156"/>
      <c r="DXV578" s="156"/>
      <c r="DXW578" s="156"/>
      <c r="DXX578" s="156"/>
      <c r="DXY578" s="156"/>
      <c r="DXZ578" s="156"/>
      <c r="DYA578" s="156"/>
      <c r="DYB578" s="156"/>
      <c r="DYC578" s="156"/>
      <c r="DYD578" s="156"/>
      <c r="DYE578" s="156"/>
      <c r="DYF578" s="156"/>
      <c r="DYG578" s="156"/>
      <c r="DYH578" s="156"/>
      <c r="DYI578" s="156"/>
      <c r="DYJ578" s="156"/>
      <c r="DYK578" s="156"/>
      <c r="DYL578" s="156"/>
      <c r="DYM578" s="156"/>
      <c r="DYN578" s="156"/>
      <c r="DYO578" s="156"/>
      <c r="DYP578" s="156"/>
      <c r="DYQ578" s="156"/>
      <c r="DYR578" s="156"/>
      <c r="DYS578" s="156"/>
      <c r="DYT578" s="156"/>
      <c r="DYU578" s="156"/>
      <c r="DYV578" s="156"/>
      <c r="DYW578" s="156"/>
      <c r="DYX578" s="156"/>
      <c r="DYY578" s="156"/>
      <c r="DYZ578" s="156"/>
      <c r="DZA578" s="156"/>
      <c r="DZB578" s="156"/>
      <c r="DZC578" s="156"/>
      <c r="DZD578" s="156"/>
      <c r="DZE578" s="156"/>
      <c r="DZF578" s="156"/>
      <c r="DZG578" s="156"/>
      <c r="DZH578" s="156"/>
      <c r="DZI578" s="156"/>
      <c r="DZJ578" s="156"/>
      <c r="DZK578" s="156"/>
      <c r="DZL578" s="156"/>
      <c r="DZM578" s="156"/>
      <c r="DZN578" s="156"/>
      <c r="DZO578" s="156"/>
      <c r="DZP578" s="156"/>
      <c r="DZQ578" s="156"/>
      <c r="DZR578" s="156"/>
      <c r="DZS578" s="156"/>
      <c r="DZT578" s="156"/>
      <c r="DZU578" s="156"/>
      <c r="DZV578" s="156"/>
      <c r="DZW578" s="156"/>
      <c r="DZX578" s="156"/>
      <c r="DZY578" s="156"/>
      <c r="DZZ578" s="156"/>
      <c r="EAA578" s="156"/>
      <c r="EAB578" s="156"/>
      <c r="EAC578" s="156"/>
      <c r="EAD578" s="156"/>
      <c r="EAE578" s="156"/>
      <c r="EAF578" s="156"/>
      <c r="EAG578" s="156"/>
      <c r="EAH578" s="156"/>
      <c r="EAI578" s="156"/>
      <c r="EAJ578" s="156"/>
      <c r="EAK578" s="156"/>
      <c r="EAL578" s="156"/>
      <c r="EAM578" s="156"/>
      <c r="EAN578" s="156"/>
      <c r="EAO578" s="156"/>
      <c r="EAP578" s="156"/>
      <c r="EAQ578" s="156"/>
      <c r="EAR578" s="156"/>
      <c r="EAS578" s="156"/>
      <c r="EAT578" s="156"/>
      <c r="EAU578" s="156"/>
      <c r="EAV578" s="156"/>
      <c r="EAW578" s="156"/>
      <c r="EAX578" s="156"/>
      <c r="EAY578" s="156"/>
      <c r="EAZ578" s="156"/>
      <c r="EBA578" s="156"/>
      <c r="EBB578" s="156"/>
      <c r="EBC578" s="156"/>
      <c r="EBD578" s="156"/>
      <c r="EBE578" s="156"/>
      <c r="EBF578" s="156"/>
      <c r="EBG578" s="156"/>
      <c r="EBH578" s="156"/>
      <c r="EBI578" s="156"/>
      <c r="EBJ578" s="156"/>
      <c r="EBK578" s="156"/>
      <c r="EBL578" s="156"/>
      <c r="EBM578" s="156"/>
      <c r="EBN578" s="156"/>
      <c r="EBO578" s="156"/>
      <c r="EBP578" s="156"/>
      <c r="EBQ578" s="156"/>
      <c r="EBR578" s="156"/>
      <c r="EBS578" s="156"/>
      <c r="EBT578" s="156"/>
      <c r="EBU578" s="156"/>
      <c r="EBV578" s="156"/>
      <c r="EBW578" s="156"/>
      <c r="EBX578" s="156"/>
      <c r="EBY578" s="156"/>
      <c r="EBZ578" s="156"/>
      <c r="ECA578" s="156"/>
      <c r="ECB578" s="156"/>
      <c r="ECC578" s="156"/>
      <c r="ECD578" s="156"/>
      <c r="ECE578" s="156"/>
      <c r="ECF578" s="156"/>
      <c r="ECG578" s="156"/>
      <c r="ECH578" s="156"/>
      <c r="ECI578" s="156"/>
      <c r="ECJ578" s="156"/>
      <c r="ECK578" s="156"/>
      <c r="ECL578" s="156"/>
      <c r="ECM578" s="156"/>
      <c r="ECN578" s="156"/>
      <c r="ECO578" s="156"/>
      <c r="ECP578" s="156"/>
      <c r="ECQ578" s="156"/>
      <c r="ECR578" s="156"/>
      <c r="ECS578" s="156"/>
      <c r="ECT578" s="156"/>
      <c r="ECU578" s="156"/>
      <c r="ECV578" s="156"/>
      <c r="ECW578" s="156"/>
      <c r="ECX578" s="156"/>
      <c r="ECY578" s="156"/>
      <c r="ECZ578" s="156"/>
      <c r="EDA578" s="156"/>
      <c r="EDB578" s="156"/>
      <c r="EDC578" s="156"/>
      <c r="EDD578" s="156"/>
      <c r="EDE578" s="156"/>
      <c r="EDF578" s="156"/>
      <c r="EDG578" s="156"/>
      <c r="EDH578" s="156"/>
      <c r="EDI578" s="156"/>
      <c r="EDJ578" s="156"/>
      <c r="EDK578" s="156"/>
      <c r="EDL578" s="156"/>
      <c r="EDM578" s="156"/>
      <c r="EDN578" s="156"/>
      <c r="EDO578" s="156"/>
      <c r="EDP578" s="156"/>
      <c r="EDQ578" s="156"/>
      <c r="EDR578" s="156"/>
      <c r="EDS578" s="156"/>
      <c r="EDT578" s="156"/>
      <c r="EDU578" s="156"/>
      <c r="EDV578" s="156"/>
      <c r="EDW578" s="156"/>
      <c r="EDX578" s="156"/>
      <c r="EDY578" s="156"/>
      <c r="EDZ578" s="156"/>
      <c r="EEA578" s="156"/>
      <c r="EEB578" s="156"/>
      <c r="EEC578" s="156"/>
      <c r="EED578" s="156"/>
      <c r="EEE578" s="156"/>
      <c r="EEF578" s="156"/>
      <c r="EEG578" s="156"/>
      <c r="EEH578" s="156"/>
      <c r="EEI578" s="156"/>
      <c r="EEJ578" s="156"/>
      <c r="EEK578" s="156"/>
      <c r="EEL578" s="156"/>
      <c r="EEM578" s="156"/>
      <c r="EEN578" s="156"/>
      <c r="EEO578" s="156"/>
      <c r="EEP578" s="156"/>
      <c r="EEQ578" s="156"/>
      <c r="EER578" s="156"/>
      <c r="EES578" s="156"/>
      <c r="EET578" s="156"/>
      <c r="EEU578" s="156"/>
      <c r="EEV578" s="156"/>
      <c r="EEW578" s="156"/>
      <c r="EEX578" s="156"/>
      <c r="EEY578" s="156"/>
      <c r="EEZ578" s="156"/>
      <c r="EFA578" s="156"/>
      <c r="EFB578" s="156"/>
      <c r="EFC578" s="156"/>
      <c r="EFD578" s="156"/>
      <c r="EFE578" s="156"/>
      <c r="EFF578" s="156"/>
      <c r="EFG578" s="156"/>
      <c r="EFH578" s="156"/>
      <c r="EFI578" s="156"/>
      <c r="EFJ578" s="156"/>
      <c r="EFK578" s="156"/>
      <c r="EFL578" s="156"/>
      <c r="EFM578" s="156"/>
      <c r="EFN578" s="156"/>
      <c r="EFO578" s="156"/>
      <c r="EFP578" s="156"/>
      <c r="EFQ578" s="156"/>
      <c r="EFR578" s="156"/>
      <c r="EFS578" s="156"/>
      <c r="EFT578" s="156"/>
      <c r="EFU578" s="156"/>
      <c r="EFV578" s="156"/>
      <c r="EFW578" s="156"/>
      <c r="EFX578" s="156"/>
      <c r="EFY578" s="156"/>
      <c r="EFZ578" s="156"/>
      <c r="EGA578" s="156"/>
      <c r="EGB578" s="156"/>
      <c r="EGC578" s="156"/>
      <c r="EGD578" s="156"/>
      <c r="EGE578" s="156"/>
      <c r="EGF578" s="156"/>
      <c r="EGG578" s="156"/>
      <c r="EGH578" s="156"/>
      <c r="EGI578" s="156"/>
      <c r="EGJ578" s="156"/>
      <c r="EGK578" s="156"/>
      <c r="EGL578" s="156"/>
      <c r="EGM578" s="156"/>
      <c r="EGN578" s="156"/>
      <c r="EGO578" s="156"/>
      <c r="EGP578" s="156"/>
      <c r="EGQ578" s="156"/>
      <c r="EGR578" s="156"/>
      <c r="EGS578" s="156"/>
      <c r="EGT578" s="156"/>
      <c r="EGU578" s="156"/>
      <c r="EGV578" s="156"/>
      <c r="EGW578" s="156"/>
      <c r="EGX578" s="156"/>
      <c r="EGY578" s="156"/>
      <c r="EGZ578" s="156"/>
      <c r="EHA578" s="156"/>
      <c r="EHB578" s="156"/>
      <c r="EHC578" s="156"/>
      <c r="EHD578" s="156"/>
      <c r="EHE578" s="156"/>
      <c r="EHF578" s="156"/>
      <c r="EHG578" s="156"/>
      <c r="EHH578" s="156"/>
      <c r="EHI578" s="156"/>
      <c r="EHJ578" s="156"/>
      <c r="EHK578" s="156"/>
      <c r="EHL578" s="156"/>
      <c r="EHM578" s="156"/>
      <c r="EHN578" s="156"/>
      <c r="EHO578" s="156"/>
      <c r="EHP578" s="156"/>
      <c r="EHQ578" s="156"/>
      <c r="EHR578" s="156"/>
      <c r="EHS578" s="156"/>
      <c r="EHT578" s="156"/>
      <c r="EHU578" s="156"/>
      <c r="EHV578" s="156"/>
      <c r="EHW578" s="156"/>
      <c r="EHX578" s="156"/>
      <c r="EHY578" s="156"/>
      <c r="EHZ578" s="156"/>
      <c r="EIA578" s="156"/>
      <c r="EIB578" s="156"/>
      <c r="EIC578" s="156"/>
      <c r="EID578" s="156"/>
      <c r="EIE578" s="156"/>
      <c r="EIF578" s="156"/>
      <c r="EIG578" s="156"/>
      <c r="EIH578" s="156"/>
      <c r="EII578" s="156"/>
      <c r="EIJ578" s="156"/>
      <c r="EIK578" s="156"/>
      <c r="EIL578" s="156"/>
      <c r="EIM578" s="156"/>
      <c r="EIN578" s="156"/>
      <c r="EIO578" s="156"/>
      <c r="EIP578" s="156"/>
      <c r="EIQ578" s="156"/>
      <c r="EIR578" s="156"/>
      <c r="EIS578" s="156"/>
      <c r="EIT578" s="156"/>
      <c r="EIU578" s="156"/>
      <c r="EIV578" s="156"/>
      <c r="EIW578" s="156"/>
      <c r="EIX578" s="156"/>
      <c r="EIY578" s="156"/>
      <c r="EIZ578" s="156"/>
      <c r="EJA578" s="156"/>
      <c r="EJB578" s="156"/>
      <c r="EJC578" s="156"/>
      <c r="EJD578" s="156"/>
      <c r="EJE578" s="156"/>
      <c r="EJF578" s="156"/>
      <c r="EJG578" s="156"/>
      <c r="EJH578" s="156"/>
      <c r="EJI578" s="156"/>
      <c r="EJJ578" s="156"/>
      <c r="EJK578" s="156"/>
      <c r="EJL578" s="156"/>
      <c r="EJM578" s="156"/>
      <c r="EJN578" s="156"/>
      <c r="EJO578" s="156"/>
      <c r="EJP578" s="156"/>
      <c r="EJQ578" s="156"/>
      <c r="EJR578" s="156"/>
      <c r="EJS578" s="156"/>
      <c r="EJT578" s="156"/>
      <c r="EJU578" s="156"/>
      <c r="EJV578" s="156"/>
      <c r="EJW578" s="156"/>
      <c r="EJX578" s="156"/>
      <c r="EJY578" s="156"/>
      <c r="EJZ578" s="156"/>
      <c r="EKA578" s="156"/>
      <c r="EKB578" s="156"/>
      <c r="EKC578" s="156"/>
      <c r="EKD578" s="156"/>
      <c r="EKE578" s="156"/>
      <c r="EKF578" s="156"/>
      <c r="EKG578" s="156"/>
      <c r="EKH578" s="156"/>
      <c r="EKI578" s="156"/>
      <c r="EKJ578" s="156"/>
      <c r="EKK578" s="156"/>
      <c r="EKL578" s="156"/>
      <c r="EKM578" s="156"/>
      <c r="EKN578" s="156"/>
      <c r="EKO578" s="156"/>
      <c r="EKP578" s="156"/>
      <c r="EKQ578" s="156"/>
      <c r="EKR578" s="156"/>
      <c r="EKS578" s="156"/>
      <c r="EKT578" s="156"/>
      <c r="EKU578" s="156"/>
      <c r="EKV578" s="156"/>
      <c r="EKW578" s="156"/>
      <c r="EKX578" s="156"/>
      <c r="EKY578" s="156"/>
      <c r="EKZ578" s="156"/>
      <c r="ELA578" s="156"/>
      <c r="ELB578" s="156"/>
      <c r="ELC578" s="156"/>
      <c r="ELD578" s="156"/>
      <c r="ELE578" s="156"/>
      <c r="ELF578" s="156"/>
      <c r="ELG578" s="156"/>
      <c r="ELH578" s="156"/>
      <c r="ELI578" s="156"/>
      <c r="ELJ578" s="156"/>
      <c r="ELK578" s="156"/>
      <c r="ELL578" s="156"/>
      <c r="ELM578" s="156"/>
      <c r="ELN578" s="156"/>
      <c r="ELO578" s="156"/>
      <c r="ELP578" s="156"/>
      <c r="ELQ578" s="156"/>
      <c r="ELR578" s="156"/>
      <c r="ELS578" s="156"/>
      <c r="ELT578" s="156"/>
      <c r="ELU578" s="156"/>
      <c r="ELV578" s="156"/>
      <c r="ELW578" s="156"/>
      <c r="ELX578" s="156"/>
      <c r="ELY578" s="156"/>
      <c r="ELZ578" s="156"/>
      <c r="EMA578" s="156"/>
      <c r="EMB578" s="156"/>
      <c r="EMC578" s="156"/>
      <c r="EMD578" s="156"/>
      <c r="EME578" s="156"/>
      <c r="EMF578" s="156"/>
      <c r="EMG578" s="156"/>
      <c r="EMH578" s="156"/>
      <c r="EMI578" s="156"/>
      <c r="EMJ578" s="156"/>
      <c r="EMK578" s="156"/>
      <c r="EML578" s="156"/>
      <c r="EMM578" s="156"/>
      <c r="EMN578" s="156"/>
      <c r="EMO578" s="156"/>
      <c r="EMP578" s="156"/>
      <c r="EMQ578" s="156"/>
      <c r="EMR578" s="156"/>
      <c r="EMS578" s="156"/>
      <c r="EMT578" s="156"/>
      <c r="EMU578" s="156"/>
      <c r="EMV578" s="156"/>
      <c r="EMW578" s="156"/>
      <c r="EMX578" s="156"/>
      <c r="EMY578" s="156"/>
      <c r="EMZ578" s="156"/>
      <c r="ENA578" s="156"/>
      <c r="ENB578" s="156"/>
      <c r="ENC578" s="156"/>
      <c r="END578" s="156"/>
      <c r="ENE578" s="156"/>
      <c r="ENF578" s="156"/>
      <c r="ENG578" s="156"/>
      <c r="ENH578" s="156"/>
      <c r="ENI578" s="156"/>
      <c r="ENJ578" s="156"/>
      <c r="ENK578" s="156"/>
      <c r="ENL578" s="156"/>
      <c r="ENM578" s="156"/>
      <c r="ENN578" s="156"/>
      <c r="ENO578" s="156"/>
      <c r="ENP578" s="156"/>
      <c r="ENQ578" s="156"/>
      <c r="ENR578" s="156"/>
      <c r="ENS578" s="156"/>
      <c r="ENT578" s="156"/>
      <c r="ENU578" s="156"/>
      <c r="ENV578" s="156"/>
      <c r="ENW578" s="156"/>
      <c r="ENX578" s="156"/>
      <c r="ENY578" s="156"/>
      <c r="ENZ578" s="156"/>
      <c r="EOA578" s="156"/>
      <c r="EOB578" s="156"/>
      <c r="EOC578" s="156"/>
      <c r="EOD578" s="156"/>
      <c r="EOE578" s="156"/>
      <c r="EOF578" s="156"/>
      <c r="EOG578" s="156"/>
      <c r="EOH578" s="156"/>
      <c r="EOI578" s="156"/>
      <c r="EOJ578" s="156"/>
      <c r="EOK578" s="156"/>
      <c r="EOL578" s="156"/>
      <c r="EOM578" s="156"/>
      <c r="EON578" s="156"/>
      <c r="EOO578" s="156"/>
      <c r="EOP578" s="156"/>
      <c r="EOQ578" s="156"/>
      <c r="EOR578" s="156"/>
      <c r="EOS578" s="156"/>
      <c r="EOT578" s="156"/>
      <c r="EOU578" s="156"/>
      <c r="EOV578" s="156"/>
      <c r="EOW578" s="156"/>
      <c r="EOX578" s="156"/>
      <c r="EOY578" s="156"/>
      <c r="EOZ578" s="156"/>
      <c r="EPA578" s="156"/>
      <c r="EPB578" s="156"/>
      <c r="EPC578" s="156"/>
      <c r="EPD578" s="156"/>
      <c r="EPE578" s="156"/>
      <c r="EPF578" s="156"/>
      <c r="EPG578" s="156"/>
      <c r="EPH578" s="156"/>
      <c r="EPI578" s="156"/>
      <c r="EPJ578" s="156"/>
      <c r="EPK578" s="156"/>
      <c r="EPL578" s="156"/>
      <c r="EPM578" s="156"/>
      <c r="EPN578" s="156"/>
      <c r="EPO578" s="156"/>
      <c r="EPP578" s="156"/>
      <c r="EPQ578" s="156"/>
      <c r="EPR578" s="156"/>
      <c r="EPS578" s="156"/>
      <c r="EPT578" s="156"/>
      <c r="EPU578" s="156"/>
      <c r="EPV578" s="156"/>
      <c r="EPW578" s="156"/>
      <c r="EPX578" s="156"/>
      <c r="EPY578" s="156"/>
      <c r="EPZ578" s="156"/>
      <c r="EQA578" s="156"/>
      <c r="EQB578" s="156"/>
      <c r="EQC578" s="156"/>
      <c r="EQD578" s="156"/>
      <c r="EQE578" s="156"/>
      <c r="EQF578" s="156"/>
      <c r="EQG578" s="156"/>
      <c r="EQH578" s="156"/>
      <c r="EQI578" s="156"/>
      <c r="EQJ578" s="156"/>
      <c r="EQK578" s="156"/>
      <c r="EQL578" s="156"/>
      <c r="EQM578" s="156"/>
      <c r="EQN578" s="156"/>
      <c r="EQO578" s="156"/>
      <c r="EQP578" s="156"/>
      <c r="EQQ578" s="156"/>
      <c r="EQR578" s="156"/>
      <c r="EQS578" s="156"/>
      <c r="EQT578" s="156"/>
      <c r="EQU578" s="156"/>
      <c r="EQV578" s="156"/>
      <c r="EQW578" s="156"/>
      <c r="EQX578" s="156"/>
      <c r="EQY578" s="156"/>
      <c r="EQZ578" s="156"/>
      <c r="ERA578" s="156"/>
      <c r="ERB578" s="156"/>
      <c r="ERC578" s="156"/>
      <c r="ERD578" s="156"/>
      <c r="ERE578" s="156"/>
      <c r="ERF578" s="156"/>
      <c r="ERG578" s="156"/>
      <c r="ERH578" s="156"/>
      <c r="ERI578" s="156"/>
      <c r="ERJ578" s="156"/>
      <c r="ERK578" s="156"/>
      <c r="ERL578" s="156"/>
      <c r="ERM578" s="156"/>
      <c r="ERN578" s="156"/>
      <c r="ERO578" s="156"/>
      <c r="ERP578" s="156"/>
      <c r="ERQ578" s="156"/>
      <c r="ERR578" s="156"/>
      <c r="ERS578" s="156"/>
      <c r="ERT578" s="156"/>
      <c r="ERU578" s="156"/>
      <c r="ERV578" s="156"/>
      <c r="ERW578" s="156"/>
      <c r="ERX578" s="156"/>
      <c r="ERY578" s="156"/>
      <c r="ERZ578" s="156"/>
      <c r="ESA578" s="156"/>
      <c r="ESB578" s="156"/>
      <c r="ESC578" s="156"/>
      <c r="ESD578" s="156"/>
      <c r="ESE578" s="156"/>
      <c r="ESF578" s="156"/>
      <c r="ESG578" s="156"/>
      <c r="ESH578" s="156"/>
      <c r="ESI578" s="156"/>
      <c r="ESJ578" s="156"/>
      <c r="ESK578" s="156"/>
      <c r="ESL578" s="156"/>
      <c r="ESM578" s="156"/>
      <c r="ESN578" s="156"/>
      <c r="ESO578" s="156"/>
      <c r="ESP578" s="156"/>
      <c r="ESQ578" s="156"/>
      <c r="ESR578" s="156"/>
      <c r="ESS578" s="156"/>
      <c r="EST578" s="156"/>
      <c r="ESU578" s="156"/>
      <c r="ESV578" s="156"/>
      <c r="ESW578" s="156"/>
      <c r="ESX578" s="156"/>
      <c r="ESY578" s="156"/>
      <c r="ESZ578" s="156"/>
      <c r="ETA578" s="156"/>
      <c r="ETB578" s="156"/>
      <c r="ETC578" s="156"/>
      <c r="ETD578" s="156"/>
      <c r="ETE578" s="156"/>
      <c r="ETF578" s="156"/>
      <c r="ETG578" s="156"/>
      <c r="ETH578" s="156"/>
      <c r="ETI578" s="156"/>
      <c r="ETJ578" s="156"/>
      <c r="ETK578" s="156"/>
      <c r="ETL578" s="156"/>
      <c r="ETM578" s="156"/>
      <c r="ETN578" s="156"/>
      <c r="ETO578" s="156"/>
      <c r="ETP578" s="156"/>
      <c r="ETQ578" s="156"/>
      <c r="ETR578" s="156"/>
      <c r="ETS578" s="156"/>
      <c r="ETT578" s="156"/>
      <c r="ETU578" s="156"/>
      <c r="ETV578" s="156"/>
      <c r="ETW578" s="156"/>
      <c r="ETX578" s="156"/>
      <c r="ETY578" s="156"/>
      <c r="ETZ578" s="156"/>
      <c r="EUA578" s="156"/>
      <c r="EUB578" s="156"/>
      <c r="EUC578" s="156"/>
      <c r="EUD578" s="156"/>
      <c r="EUE578" s="156"/>
      <c r="EUF578" s="156"/>
      <c r="EUG578" s="156"/>
      <c r="EUH578" s="156"/>
      <c r="EUI578" s="156"/>
      <c r="EUJ578" s="156"/>
      <c r="EUK578" s="156"/>
      <c r="EUL578" s="156"/>
      <c r="EUM578" s="156"/>
      <c r="EUN578" s="156"/>
      <c r="EUO578" s="156"/>
      <c r="EUP578" s="156"/>
      <c r="EUQ578" s="156"/>
      <c r="EUR578" s="156"/>
      <c r="EUS578" s="156"/>
      <c r="EUT578" s="156"/>
      <c r="EUU578" s="156"/>
      <c r="EUV578" s="156"/>
      <c r="EUW578" s="156"/>
      <c r="EUX578" s="156"/>
      <c r="EUY578" s="156"/>
      <c r="EUZ578" s="156"/>
      <c r="EVA578" s="156"/>
      <c r="EVB578" s="156"/>
      <c r="EVC578" s="156"/>
      <c r="EVD578" s="156"/>
      <c r="EVE578" s="156"/>
      <c r="EVF578" s="156"/>
      <c r="EVG578" s="156"/>
      <c r="EVH578" s="156"/>
      <c r="EVI578" s="156"/>
      <c r="EVJ578" s="156"/>
      <c r="EVK578" s="156"/>
      <c r="EVL578" s="156"/>
      <c r="EVM578" s="156"/>
      <c r="EVN578" s="156"/>
      <c r="EVO578" s="156"/>
      <c r="EVP578" s="156"/>
      <c r="EVQ578" s="156"/>
      <c r="EVR578" s="156"/>
      <c r="EVS578" s="156"/>
      <c r="EVT578" s="156"/>
      <c r="EVU578" s="156"/>
      <c r="EVV578" s="156"/>
      <c r="EVW578" s="156"/>
      <c r="EVX578" s="156"/>
      <c r="EVY578" s="156"/>
      <c r="EVZ578" s="156"/>
      <c r="EWA578" s="156"/>
      <c r="EWB578" s="156"/>
      <c r="EWC578" s="156"/>
      <c r="EWD578" s="156"/>
      <c r="EWE578" s="156"/>
      <c r="EWF578" s="156"/>
      <c r="EWG578" s="156"/>
      <c r="EWH578" s="156"/>
      <c r="EWI578" s="156"/>
      <c r="EWJ578" s="156"/>
      <c r="EWK578" s="156"/>
      <c r="EWL578" s="156"/>
      <c r="EWM578" s="156"/>
      <c r="EWN578" s="156"/>
      <c r="EWO578" s="156"/>
      <c r="EWP578" s="156"/>
      <c r="EWQ578" s="156"/>
      <c r="EWR578" s="156"/>
      <c r="EWS578" s="156"/>
      <c r="EWT578" s="156"/>
      <c r="EWU578" s="156"/>
      <c r="EWV578" s="156"/>
      <c r="EWW578" s="156"/>
      <c r="EWX578" s="156"/>
      <c r="EWY578" s="156"/>
      <c r="EWZ578" s="156"/>
      <c r="EXA578" s="156"/>
      <c r="EXB578" s="156"/>
      <c r="EXC578" s="156"/>
      <c r="EXD578" s="156"/>
      <c r="EXE578" s="156"/>
      <c r="EXF578" s="156"/>
      <c r="EXG578" s="156"/>
      <c r="EXH578" s="156"/>
      <c r="EXI578" s="156"/>
      <c r="EXJ578" s="156"/>
      <c r="EXK578" s="156"/>
      <c r="EXL578" s="156"/>
      <c r="EXM578" s="156"/>
      <c r="EXN578" s="156"/>
      <c r="EXO578" s="156"/>
      <c r="EXP578" s="156"/>
      <c r="EXQ578" s="156"/>
      <c r="EXR578" s="156"/>
      <c r="EXS578" s="156"/>
      <c r="EXT578" s="156"/>
      <c r="EXU578" s="156"/>
      <c r="EXV578" s="156"/>
      <c r="EXW578" s="156"/>
      <c r="EXX578" s="156"/>
      <c r="EXY578" s="156"/>
      <c r="EXZ578" s="156"/>
      <c r="EYA578" s="156"/>
      <c r="EYB578" s="156"/>
      <c r="EYC578" s="156"/>
      <c r="EYD578" s="156"/>
      <c r="EYE578" s="156"/>
      <c r="EYF578" s="156"/>
      <c r="EYG578" s="156"/>
      <c r="EYH578" s="156"/>
      <c r="EYI578" s="156"/>
      <c r="EYJ578" s="156"/>
      <c r="EYK578" s="156"/>
      <c r="EYL578" s="156"/>
      <c r="EYM578" s="156"/>
      <c r="EYN578" s="156"/>
      <c r="EYO578" s="156"/>
      <c r="EYP578" s="156"/>
      <c r="EYQ578" s="156"/>
      <c r="EYR578" s="156"/>
      <c r="EYS578" s="156"/>
      <c r="EYT578" s="156"/>
      <c r="EYU578" s="156"/>
      <c r="EYV578" s="156"/>
      <c r="EYW578" s="156"/>
      <c r="EYX578" s="156"/>
      <c r="EYY578" s="156"/>
      <c r="EYZ578" s="156"/>
      <c r="EZA578" s="156"/>
      <c r="EZB578" s="156"/>
      <c r="EZC578" s="156"/>
      <c r="EZD578" s="156"/>
      <c r="EZE578" s="156"/>
      <c r="EZF578" s="156"/>
      <c r="EZG578" s="156"/>
      <c r="EZH578" s="156"/>
      <c r="EZI578" s="156"/>
      <c r="EZJ578" s="156"/>
      <c r="EZK578" s="156"/>
      <c r="EZL578" s="156"/>
      <c r="EZM578" s="156"/>
      <c r="EZN578" s="156"/>
      <c r="EZO578" s="156"/>
      <c r="EZP578" s="156"/>
      <c r="EZQ578" s="156"/>
      <c r="EZR578" s="156"/>
      <c r="EZS578" s="156"/>
      <c r="EZT578" s="156"/>
      <c r="EZU578" s="156"/>
      <c r="EZV578" s="156"/>
      <c r="EZW578" s="156"/>
      <c r="EZX578" s="156"/>
      <c r="EZY578" s="156"/>
      <c r="EZZ578" s="156"/>
      <c r="FAA578" s="156"/>
      <c r="FAB578" s="156"/>
      <c r="FAC578" s="156"/>
      <c r="FAD578" s="156"/>
      <c r="FAE578" s="156"/>
      <c r="FAF578" s="156"/>
      <c r="FAG578" s="156"/>
      <c r="FAH578" s="156"/>
      <c r="FAI578" s="156"/>
      <c r="FAJ578" s="156"/>
      <c r="FAK578" s="156"/>
      <c r="FAL578" s="156"/>
      <c r="FAM578" s="156"/>
      <c r="FAN578" s="156"/>
      <c r="FAO578" s="156"/>
      <c r="FAP578" s="156"/>
      <c r="FAQ578" s="156"/>
      <c r="FAR578" s="156"/>
      <c r="FAS578" s="156"/>
      <c r="FAT578" s="156"/>
      <c r="FAU578" s="156"/>
      <c r="FAV578" s="156"/>
      <c r="FAW578" s="156"/>
      <c r="FAX578" s="156"/>
      <c r="FAY578" s="156"/>
      <c r="FAZ578" s="156"/>
      <c r="FBA578" s="156"/>
      <c r="FBB578" s="156"/>
      <c r="FBC578" s="156"/>
      <c r="FBD578" s="156"/>
      <c r="FBE578" s="156"/>
      <c r="FBF578" s="156"/>
      <c r="FBG578" s="156"/>
      <c r="FBH578" s="156"/>
      <c r="FBI578" s="156"/>
      <c r="FBJ578" s="156"/>
      <c r="FBK578" s="156"/>
      <c r="FBL578" s="156"/>
      <c r="FBM578" s="156"/>
      <c r="FBN578" s="156"/>
      <c r="FBO578" s="156"/>
      <c r="FBP578" s="156"/>
      <c r="FBQ578" s="156"/>
      <c r="FBR578" s="156"/>
      <c r="FBS578" s="156"/>
      <c r="FBT578" s="156"/>
      <c r="FBU578" s="156"/>
      <c r="FBV578" s="156"/>
      <c r="FBW578" s="156"/>
      <c r="FBX578" s="156"/>
      <c r="FBY578" s="156"/>
      <c r="FBZ578" s="156"/>
      <c r="FCA578" s="156"/>
      <c r="FCB578" s="156"/>
      <c r="FCC578" s="156"/>
      <c r="FCD578" s="156"/>
      <c r="FCE578" s="156"/>
      <c r="FCF578" s="156"/>
      <c r="FCG578" s="156"/>
      <c r="FCH578" s="156"/>
      <c r="FCI578" s="156"/>
      <c r="FCJ578" s="156"/>
      <c r="FCK578" s="156"/>
      <c r="FCL578" s="156"/>
      <c r="FCM578" s="156"/>
      <c r="FCN578" s="156"/>
      <c r="FCO578" s="156"/>
      <c r="FCP578" s="156"/>
      <c r="FCQ578" s="156"/>
      <c r="FCR578" s="156"/>
      <c r="FCS578" s="156"/>
      <c r="FCT578" s="156"/>
      <c r="FCU578" s="156"/>
      <c r="FCV578" s="156"/>
      <c r="FCW578" s="156"/>
      <c r="FCX578" s="156"/>
      <c r="FCY578" s="156"/>
      <c r="FCZ578" s="156"/>
      <c r="FDA578" s="156"/>
      <c r="FDB578" s="156"/>
      <c r="FDC578" s="156"/>
      <c r="FDD578" s="156"/>
      <c r="FDE578" s="156"/>
      <c r="FDF578" s="156"/>
      <c r="FDG578" s="156"/>
      <c r="FDH578" s="156"/>
      <c r="FDI578" s="156"/>
      <c r="FDJ578" s="156"/>
      <c r="FDK578" s="156"/>
      <c r="FDL578" s="156"/>
      <c r="FDM578" s="156"/>
      <c r="FDN578" s="156"/>
      <c r="FDO578" s="156"/>
      <c r="FDP578" s="156"/>
      <c r="FDQ578" s="156"/>
      <c r="FDR578" s="156"/>
      <c r="FDS578" s="156"/>
      <c r="FDT578" s="156"/>
      <c r="FDU578" s="156"/>
      <c r="FDV578" s="156"/>
      <c r="FDW578" s="156"/>
      <c r="FDX578" s="156"/>
      <c r="FDY578" s="156"/>
      <c r="FDZ578" s="156"/>
      <c r="FEA578" s="156"/>
      <c r="FEB578" s="156"/>
      <c r="FEC578" s="156"/>
      <c r="FED578" s="156"/>
      <c r="FEE578" s="156"/>
      <c r="FEF578" s="156"/>
      <c r="FEG578" s="156"/>
      <c r="FEH578" s="156"/>
      <c r="FEI578" s="156"/>
      <c r="FEJ578" s="156"/>
      <c r="FEK578" s="156"/>
      <c r="FEL578" s="156"/>
      <c r="FEM578" s="156"/>
      <c r="FEN578" s="156"/>
      <c r="FEO578" s="156"/>
      <c r="FEP578" s="156"/>
      <c r="FEQ578" s="156"/>
      <c r="FER578" s="156"/>
      <c r="FES578" s="156"/>
      <c r="FET578" s="156"/>
      <c r="FEU578" s="156"/>
      <c r="FEV578" s="156"/>
      <c r="FEW578" s="156"/>
      <c r="FEX578" s="156"/>
      <c r="FEY578" s="156"/>
      <c r="FEZ578" s="156"/>
      <c r="FFA578" s="156"/>
      <c r="FFB578" s="156"/>
      <c r="FFC578" s="156"/>
      <c r="FFD578" s="156"/>
      <c r="FFE578" s="156"/>
      <c r="FFF578" s="156"/>
      <c r="FFG578" s="156"/>
      <c r="FFH578" s="156"/>
      <c r="FFI578" s="156"/>
      <c r="FFJ578" s="156"/>
      <c r="FFK578" s="156"/>
      <c r="FFL578" s="156"/>
      <c r="FFM578" s="156"/>
      <c r="FFN578" s="156"/>
      <c r="FFO578" s="156"/>
      <c r="FFP578" s="156"/>
      <c r="FFQ578" s="156"/>
      <c r="FFR578" s="156"/>
      <c r="FFS578" s="156"/>
      <c r="FFT578" s="156"/>
      <c r="FFU578" s="156"/>
      <c r="FFV578" s="156"/>
      <c r="FFW578" s="156"/>
      <c r="FFX578" s="156"/>
      <c r="FFY578" s="156"/>
      <c r="FFZ578" s="156"/>
      <c r="FGA578" s="156"/>
      <c r="FGB578" s="156"/>
      <c r="FGC578" s="156"/>
      <c r="FGD578" s="156"/>
      <c r="FGE578" s="156"/>
      <c r="FGF578" s="156"/>
      <c r="FGG578" s="156"/>
      <c r="FGH578" s="156"/>
      <c r="FGI578" s="156"/>
      <c r="FGJ578" s="156"/>
      <c r="FGK578" s="156"/>
      <c r="FGL578" s="156"/>
      <c r="FGM578" s="156"/>
      <c r="FGN578" s="156"/>
      <c r="FGO578" s="156"/>
      <c r="FGP578" s="156"/>
      <c r="FGQ578" s="156"/>
      <c r="FGR578" s="156"/>
      <c r="FGS578" s="156"/>
      <c r="FGT578" s="156"/>
      <c r="FGU578" s="156"/>
      <c r="FGV578" s="156"/>
      <c r="FGW578" s="156"/>
      <c r="FGX578" s="156"/>
      <c r="FGY578" s="156"/>
      <c r="FGZ578" s="156"/>
      <c r="FHA578" s="156"/>
      <c r="FHB578" s="156"/>
      <c r="FHC578" s="156"/>
      <c r="FHD578" s="156"/>
      <c r="FHE578" s="156"/>
      <c r="FHF578" s="156"/>
      <c r="FHG578" s="156"/>
      <c r="FHH578" s="156"/>
      <c r="FHI578" s="156"/>
      <c r="FHJ578" s="156"/>
      <c r="FHK578" s="156"/>
      <c r="FHL578" s="156"/>
      <c r="FHM578" s="156"/>
      <c r="FHN578" s="156"/>
      <c r="FHO578" s="156"/>
      <c r="FHP578" s="156"/>
      <c r="FHQ578" s="156"/>
      <c r="FHR578" s="156"/>
      <c r="FHS578" s="156"/>
      <c r="FHT578" s="156"/>
      <c r="FHU578" s="156"/>
      <c r="FHV578" s="156"/>
      <c r="FHW578" s="156"/>
      <c r="FHX578" s="156"/>
      <c r="FHY578" s="156"/>
      <c r="FHZ578" s="156"/>
      <c r="FIA578" s="156"/>
      <c r="FIB578" s="156"/>
      <c r="FIC578" s="156"/>
      <c r="FID578" s="156"/>
      <c r="FIE578" s="156"/>
      <c r="FIF578" s="156"/>
      <c r="FIG578" s="156"/>
      <c r="FIH578" s="156"/>
      <c r="FII578" s="156"/>
      <c r="FIJ578" s="156"/>
      <c r="FIK578" s="156"/>
      <c r="FIL578" s="156"/>
      <c r="FIM578" s="156"/>
      <c r="FIN578" s="156"/>
      <c r="FIO578" s="156"/>
      <c r="FIP578" s="156"/>
      <c r="FIQ578" s="156"/>
      <c r="FIR578" s="156"/>
      <c r="FIS578" s="156"/>
      <c r="FIT578" s="156"/>
      <c r="FIU578" s="156"/>
      <c r="FIV578" s="156"/>
      <c r="FIW578" s="156"/>
      <c r="FIX578" s="156"/>
      <c r="FIY578" s="156"/>
      <c r="FIZ578" s="156"/>
      <c r="FJA578" s="156"/>
      <c r="FJB578" s="156"/>
      <c r="FJC578" s="156"/>
      <c r="FJD578" s="156"/>
      <c r="FJE578" s="156"/>
      <c r="FJF578" s="156"/>
      <c r="FJG578" s="156"/>
      <c r="FJH578" s="156"/>
      <c r="FJI578" s="156"/>
      <c r="FJJ578" s="156"/>
      <c r="FJK578" s="156"/>
      <c r="FJL578" s="156"/>
      <c r="FJM578" s="156"/>
      <c r="FJN578" s="156"/>
      <c r="FJO578" s="156"/>
      <c r="FJP578" s="156"/>
      <c r="FJQ578" s="156"/>
      <c r="FJR578" s="156"/>
      <c r="FJS578" s="156"/>
      <c r="FJT578" s="156"/>
      <c r="FJU578" s="156"/>
      <c r="FJV578" s="156"/>
      <c r="FJW578" s="156"/>
      <c r="FJX578" s="156"/>
      <c r="FJY578" s="156"/>
      <c r="FJZ578" s="156"/>
      <c r="FKA578" s="156"/>
      <c r="FKB578" s="156"/>
      <c r="FKC578" s="156"/>
      <c r="FKD578" s="156"/>
      <c r="FKE578" s="156"/>
      <c r="FKF578" s="156"/>
      <c r="FKG578" s="156"/>
      <c r="FKH578" s="156"/>
      <c r="FKI578" s="156"/>
      <c r="FKJ578" s="156"/>
      <c r="FKK578" s="156"/>
      <c r="FKL578" s="156"/>
      <c r="FKM578" s="156"/>
      <c r="FKN578" s="156"/>
      <c r="FKO578" s="156"/>
      <c r="FKP578" s="156"/>
      <c r="FKQ578" s="156"/>
      <c r="FKR578" s="156"/>
      <c r="FKS578" s="156"/>
      <c r="FKT578" s="156"/>
      <c r="FKU578" s="156"/>
      <c r="FKV578" s="156"/>
      <c r="FKW578" s="156"/>
      <c r="FKX578" s="156"/>
      <c r="FKY578" s="156"/>
      <c r="FKZ578" s="156"/>
      <c r="FLA578" s="156"/>
      <c r="FLB578" s="156"/>
      <c r="FLC578" s="156"/>
      <c r="FLD578" s="156"/>
      <c r="FLE578" s="156"/>
      <c r="FLF578" s="156"/>
      <c r="FLG578" s="156"/>
      <c r="FLH578" s="156"/>
      <c r="FLI578" s="156"/>
      <c r="FLJ578" s="156"/>
      <c r="FLK578" s="156"/>
      <c r="FLL578" s="156"/>
      <c r="FLM578" s="156"/>
      <c r="FLN578" s="156"/>
      <c r="FLO578" s="156"/>
      <c r="FLP578" s="156"/>
      <c r="FLQ578" s="156"/>
      <c r="FLR578" s="156"/>
      <c r="FLS578" s="156"/>
      <c r="FLT578" s="156"/>
      <c r="FLU578" s="156"/>
      <c r="FLV578" s="156"/>
      <c r="FLW578" s="156"/>
      <c r="FLX578" s="156"/>
      <c r="FLY578" s="156"/>
      <c r="FLZ578" s="156"/>
      <c r="FMA578" s="156"/>
      <c r="FMB578" s="156"/>
      <c r="FMC578" s="156"/>
      <c r="FMD578" s="156"/>
      <c r="FME578" s="156"/>
      <c r="FMF578" s="156"/>
      <c r="FMG578" s="156"/>
      <c r="FMH578" s="156"/>
      <c r="FMI578" s="156"/>
      <c r="FMJ578" s="156"/>
      <c r="FMK578" s="156"/>
      <c r="FML578" s="156"/>
      <c r="FMM578" s="156"/>
      <c r="FMN578" s="156"/>
      <c r="FMO578" s="156"/>
      <c r="FMP578" s="156"/>
      <c r="FMQ578" s="156"/>
      <c r="FMR578" s="156"/>
      <c r="FMS578" s="156"/>
      <c r="FMT578" s="156"/>
      <c r="FMU578" s="156"/>
      <c r="FMV578" s="156"/>
      <c r="FMW578" s="156"/>
      <c r="FMX578" s="156"/>
      <c r="FMY578" s="156"/>
      <c r="FMZ578" s="156"/>
      <c r="FNA578" s="156"/>
      <c r="FNB578" s="156"/>
      <c r="FNC578" s="156"/>
      <c r="FND578" s="156"/>
      <c r="FNE578" s="156"/>
      <c r="FNF578" s="156"/>
      <c r="FNG578" s="156"/>
      <c r="FNH578" s="156"/>
      <c r="FNI578" s="156"/>
      <c r="FNJ578" s="156"/>
      <c r="FNK578" s="156"/>
      <c r="FNL578" s="156"/>
      <c r="FNM578" s="156"/>
      <c r="FNN578" s="156"/>
      <c r="FNO578" s="156"/>
      <c r="FNP578" s="156"/>
      <c r="FNQ578" s="156"/>
      <c r="FNR578" s="156"/>
      <c r="FNS578" s="156"/>
      <c r="FNT578" s="156"/>
      <c r="FNU578" s="156"/>
      <c r="FNV578" s="156"/>
      <c r="FNW578" s="156"/>
      <c r="FNX578" s="156"/>
      <c r="FNY578" s="156"/>
      <c r="FNZ578" s="156"/>
      <c r="FOA578" s="156"/>
      <c r="FOB578" s="156"/>
      <c r="FOC578" s="156"/>
      <c r="FOD578" s="156"/>
      <c r="FOE578" s="156"/>
      <c r="FOF578" s="156"/>
      <c r="FOG578" s="156"/>
      <c r="FOH578" s="156"/>
      <c r="FOI578" s="156"/>
      <c r="FOJ578" s="156"/>
      <c r="FOK578" s="156"/>
      <c r="FOL578" s="156"/>
      <c r="FOM578" s="156"/>
      <c r="FON578" s="156"/>
      <c r="FOO578" s="156"/>
      <c r="FOP578" s="156"/>
      <c r="FOQ578" s="156"/>
      <c r="FOR578" s="156"/>
      <c r="FOS578" s="156"/>
      <c r="FOT578" s="156"/>
      <c r="FOU578" s="156"/>
      <c r="FOV578" s="156"/>
      <c r="FOW578" s="156"/>
      <c r="FOX578" s="156"/>
      <c r="FOY578" s="156"/>
      <c r="FOZ578" s="156"/>
      <c r="FPA578" s="156"/>
      <c r="FPB578" s="156"/>
      <c r="FPC578" s="156"/>
      <c r="FPD578" s="156"/>
      <c r="FPE578" s="156"/>
      <c r="FPF578" s="156"/>
      <c r="FPG578" s="156"/>
      <c r="FPH578" s="156"/>
      <c r="FPI578" s="156"/>
      <c r="FPJ578" s="156"/>
      <c r="FPK578" s="156"/>
      <c r="FPL578" s="156"/>
      <c r="FPM578" s="156"/>
      <c r="FPN578" s="156"/>
      <c r="FPO578" s="156"/>
      <c r="FPP578" s="156"/>
      <c r="FPQ578" s="156"/>
      <c r="FPR578" s="156"/>
      <c r="FPS578" s="156"/>
      <c r="FPT578" s="156"/>
      <c r="FPU578" s="156"/>
      <c r="FPV578" s="156"/>
      <c r="FPW578" s="156"/>
      <c r="FPX578" s="156"/>
      <c r="FPY578" s="156"/>
      <c r="FPZ578" s="156"/>
      <c r="FQA578" s="156"/>
      <c r="FQB578" s="156"/>
      <c r="FQC578" s="156"/>
      <c r="FQD578" s="156"/>
      <c r="FQE578" s="156"/>
      <c r="FQF578" s="156"/>
      <c r="FQG578" s="156"/>
      <c r="FQH578" s="156"/>
      <c r="FQI578" s="156"/>
      <c r="FQJ578" s="156"/>
      <c r="FQK578" s="156"/>
      <c r="FQL578" s="156"/>
      <c r="FQM578" s="156"/>
      <c r="FQN578" s="156"/>
      <c r="FQO578" s="156"/>
      <c r="FQP578" s="156"/>
      <c r="FQQ578" s="156"/>
      <c r="FQR578" s="156"/>
      <c r="FQS578" s="156"/>
      <c r="FQT578" s="156"/>
      <c r="FQU578" s="156"/>
      <c r="FQV578" s="156"/>
      <c r="FQW578" s="156"/>
      <c r="FQX578" s="156"/>
      <c r="FQY578" s="156"/>
      <c r="FQZ578" s="156"/>
      <c r="FRA578" s="156"/>
      <c r="FRB578" s="156"/>
      <c r="FRC578" s="156"/>
      <c r="FRD578" s="156"/>
      <c r="FRE578" s="156"/>
      <c r="FRF578" s="156"/>
      <c r="FRG578" s="156"/>
      <c r="FRH578" s="156"/>
      <c r="FRI578" s="156"/>
      <c r="FRJ578" s="156"/>
      <c r="FRK578" s="156"/>
      <c r="FRL578" s="156"/>
      <c r="FRM578" s="156"/>
      <c r="FRN578" s="156"/>
      <c r="FRO578" s="156"/>
      <c r="FRP578" s="156"/>
      <c r="FRQ578" s="156"/>
      <c r="FRR578" s="156"/>
      <c r="FRS578" s="156"/>
      <c r="FRT578" s="156"/>
      <c r="FRU578" s="156"/>
      <c r="FRV578" s="156"/>
      <c r="FRW578" s="156"/>
      <c r="FRX578" s="156"/>
      <c r="FRY578" s="156"/>
      <c r="FRZ578" s="156"/>
      <c r="FSA578" s="156"/>
      <c r="FSB578" s="156"/>
      <c r="FSC578" s="156"/>
      <c r="FSD578" s="156"/>
      <c r="FSE578" s="156"/>
      <c r="FSF578" s="156"/>
      <c r="FSG578" s="156"/>
      <c r="FSH578" s="156"/>
      <c r="FSI578" s="156"/>
      <c r="FSJ578" s="156"/>
      <c r="FSK578" s="156"/>
      <c r="FSL578" s="156"/>
      <c r="FSM578" s="156"/>
      <c r="FSN578" s="156"/>
      <c r="FSO578" s="156"/>
      <c r="FSP578" s="156"/>
      <c r="FSQ578" s="156"/>
      <c r="FSR578" s="156"/>
      <c r="FSS578" s="156"/>
      <c r="FST578" s="156"/>
      <c r="FSU578" s="156"/>
      <c r="FSV578" s="156"/>
      <c r="FSW578" s="156"/>
      <c r="FSX578" s="156"/>
      <c r="FSY578" s="156"/>
      <c r="FSZ578" s="156"/>
      <c r="FTA578" s="156"/>
      <c r="FTB578" s="156"/>
      <c r="FTC578" s="156"/>
      <c r="FTD578" s="156"/>
      <c r="FTE578" s="156"/>
      <c r="FTF578" s="156"/>
      <c r="FTG578" s="156"/>
      <c r="FTH578" s="156"/>
      <c r="FTI578" s="156"/>
      <c r="FTJ578" s="156"/>
      <c r="FTK578" s="156"/>
      <c r="FTL578" s="156"/>
      <c r="FTM578" s="156"/>
      <c r="FTN578" s="156"/>
      <c r="FTO578" s="156"/>
      <c r="FTP578" s="156"/>
      <c r="FTQ578" s="156"/>
      <c r="FTR578" s="156"/>
      <c r="FTS578" s="156"/>
      <c r="FTT578" s="156"/>
      <c r="FTU578" s="156"/>
      <c r="FTV578" s="156"/>
      <c r="FTW578" s="156"/>
      <c r="FTX578" s="156"/>
      <c r="FTY578" s="156"/>
      <c r="FTZ578" s="156"/>
      <c r="FUA578" s="156"/>
      <c r="FUB578" s="156"/>
      <c r="FUC578" s="156"/>
      <c r="FUD578" s="156"/>
      <c r="FUE578" s="156"/>
      <c r="FUF578" s="156"/>
      <c r="FUG578" s="156"/>
      <c r="FUH578" s="156"/>
      <c r="FUI578" s="156"/>
      <c r="FUJ578" s="156"/>
      <c r="FUK578" s="156"/>
      <c r="FUL578" s="156"/>
      <c r="FUM578" s="156"/>
      <c r="FUN578" s="156"/>
      <c r="FUO578" s="156"/>
      <c r="FUP578" s="156"/>
      <c r="FUQ578" s="156"/>
      <c r="FUR578" s="156"/>
      <c r="FUS578" s="156"/>
      <c r="FUT578" s="156"/>
      <c r="FUU578" s="156"/>
      <c r="FUV578" s="156"/>
      <c r="FUW578" s="156"/>
      <c r="FUX578" s="156"/>
      <c r="FUY578" s="156"/>
      <c r="FUZ578" s="156"/>
      <c r="FVA578" s="156"/>
      <c r="FVB578" s="156"/>
      <c r="FVC578" s="156"/>
      <c r="FVD578" s="156"/>
      <c r="FVE578" s="156"/>
      <c r="FVF578" s="156"/>
      <c r="FVG578" s="156"/>
      <c r="FVH578" s="156"/>
      <c r="FVI578" s="156"/>
      <c r="FVJ578" s="156"/>
      <c r="FVK578" s="156"/>
      <c r="FVL578" s="156"/>
      <c r="FVM578" s="156"/>
      <c r="FVN578" s="156"/>
      <c r="FVO578" s="156"/>
      <c r="FVP578" s="156"/>
      <c r="FVQ578" s="156"/>
      <c r="FVR578" s="156"/>
      <c r="FVS578" s="156"/>
      <c r="FVT578" s="156"/>
      <c r="FVU578" s="156"/>
      <c r="FVV578" s="156"/>
      <c r="FVW578" s="156"/>
      <c r="FVX578" s="156"/>
      <c r="FVY578" s="156"/>
      <c r="FVZ578" s="156"/>
      <c r="FWA578" s="156"/>
      <c r="FWB578" s="156"/>
      <c r="FWC578" s="156"/>
      <c r="FWD578" s="156"/>
      <c r="FWE578" s="156"/>
      <c r="FWF578" s="156"/>
      <c r="FWG578" s="156"/>
      <c r="FWH578" s="156"/>
      <c r="FWI578" s="156"/>
      <c r="FWJ578" s="156"/>
      <c r="FWK578" s="156"/>
      <c r="FWL578" s="156"/>
      <c r="FWM578" s="156"/>
      <c r="FWN578" s="156"/>
      <c r="FWO578" s="156"/>
      <c r="FWP578" s="156"/>
      <c r="FWQ578" s="156"/>
      <c r="FWR578" s="156"/>
      <c r="FWS578" s="156"/>
      <c r="FWT578" s="156"/>
      <c r="FWU578" s="156"/>
      <c r="FWV578" s="156"/>
      <c r="FWW578" s="156"/>
      <c r="FWX578" s="156"/>
      <c r="FWY578" s="156"/>
      <c r="FWZ578" s="156"/>
      <c r="FXA578" s="156"/>
      <c r="FXB578" s="156"/>
      <c r="FXC578" s="156"/>
      <c r="FXD578" s="156"/>
      <c r="FXE578" s="156"/>
      <c r="FXF578" s="156"/>
      <c r="FXG578" s="156"/>
      <c r="FXH578" s="156"/>
      <c r="FXI578" s="156"/>
      <c r="FXJ578" s="156"/>
      <c r="FXK578" s="156"/>
      <c r="FXL578" s="156"/>
      <c r="FXM578" s="156"/>
      <c r="FXN578" s="156"/>
      <c r="FXO578" s="156"/>
      <c r="FXP578" s="156"/>
      <c r="FXQ578" s="156"/>
      <c r="FXR578" s="156"/>
      <c r="FXS578" s="156"/>
      <c r="FXT578" s="156"/>
      <c r="FXU578" s="156"/>
      <c r="FXV578" s="156"/>
      <c r="FXW578" s="156"/>
      <c r="FXX578" s="156"/>
      <c r="FXY578" s="156"/>
      <c r="FXZ578" s="156"/>
      <c r="FYA578" s="156"/>
      <c r="FYB578" s="156"/>
      <c r="FYC578" s="156"/>
      <c r="FYD578" s="156"/>
      <c r="FYE578" s="156"/>
      <c r="FYF578" s="156"/>
      <c r="FYG578" s="156"/>
      <c r="FYH578" s="156"/>
      <c r="FYI578" s="156"/>
      <c r="FYJ578" s="156"/>
      <c r="FYK578" s="156"/>
      <c r="FYL578" s="156"/>
      <c r="FYM578" s="156"/>
      <c r="FYN578" s="156"/>
      <c r="FYO578" s="156"/>
      <c r="FYP578" s="156"/>
      <c r="FYQ578" s="156"/>
      <c r="FYR578" s="156"/>
      <c r="FYS578" s="156"/>
      <c r="FYT578" s="156"/>
      <c r="FYU578" s="156"/>
      <c r="FYV578" s="156"/>
      <c r="FYW578" s="156"/>
      <c r="FYX578" s="156"/>
      <c r="FYY578" s="156"/>
      <c r="FYZ578" s="156"/>
      <c r="FZA578" s="156"/>
      <c r="FZB578" s="156"/>
      <c r="FZC578" s="156"/>
      <c r="FZD578" s="156"/>
      <c r="FZE578" s="156"/>
      <c r="FZF578" s="156"/>
      <c r="FZG578" s="156"/>
      <c r="FZH578" s="156"/>
      <c r="FZI578" s="156"/>
      <c r="FZJ578" s="156"/>
      <c r="FZK578" s="156"/>
      <c r="FZL578" s="156"/>
      <c r="FZM578" s="156"/>
      <c r="FZN578" s="156"/>
      <c r="FZO578" s="156"/>
      <c r="FZP578" s="156"/>
      <c r="FZQ578" s="156"/>
      <c r="FZR578" s="156"/>
      <c r="FZS578" s="156"/>
      <c r="FZT578" s="156"/>
      <c r="FZU578" s="156"/>
      <c r="FZV578" s="156"/>
      <c r="FZW578" s="156"/>
      <c r="FZX578" s="156"/>
      <c r="FZY578" s="156"/>
      <c r="FZZ578" s="156"/>
      <c r="GAA578" s="156"/>
      <c r="GAB578" s="156"/>
      <c r="GAC578" s="156"/>
      <c r="GAD578" s="156"/>
      <c r="GAE578" s="156"/>
      <c r="GAF578" s="156"/>
      <c r="GAG578" s="156"/>
      <c r="GAH578" s="156"/>
      <c r="GAI578" s="156"/>
      <c r="GAJ578" s="156"/>
      <c r="GAK578" s="156"/>
      <c r="GAL578" s="156"/>
      <c r="GAM578" s="156"/>
      <c r="GAN578" s="156"/>
      <c r="GAO578" s="156"/>
      <c r="GAP578" s="156"/>
      <c r="GAQ578" s="156"/>
      <c r="GAR578" s="156"/>
      <c r="GAS578" s="156"/>
      <c r="GAT578" s="156"/>
      <c r="GAU578" s="156"/>
      <c r="GAV578" s="156"/>
      <c r="GAW578" s="156"/>
      <c r="GAX578" s="156"/>
      <c r="GAY578" s="156"/>
      <c r="GAZ578" s="156"/>
      <c r="GBA578" s="156"/>
      <c r="GBB578" s="156"/>
      <c r="GBC578" s="156"/>
      <c r="GBD578" s="156"/>
      <c r="GBE578" s="156"/>
      <c r="GBF578" s="156"/>
      <c r="GBG578" s="156"/>
      <c r="GBH578" s="156"/>
      <c r="GBI578" s="156"/>
      <c r="GBJ578" s="156"/>
      <c r="GBK578" s="156"/>
      <c r="GBL578" s="156"/>
      <c r="GBM578" s="156"/>
      <c r="GBN578" s="156"/>
      <c r="GBO578" s="156"/>
      <c r="GBP578" s="156"/>
      <c r="GBQ578" s="156"/>
      <c r="GBR578" s="156"/>
      <c r="GBS578" s="156"/>
      <c r="GBT578" s="156"/>
      <c r="GBU578" s="156"/>
      <c r="GBV578" s="156"/>
      <c r="GBW578" s="156"/>
      <c r="GBX578" s="156"/>
      <c r="GBY578" s="156"/>
      <c r="GBZ578" s="156"/>
      <c r="GCA578" s="156"/>
      <c r="GCB578" s="156"/>
      <c r="GCC578" s="156"/>
      <c r="GCD578" s="156"/>
      <c r="GCE578" s="156"/>
      <c r="GCF578" s="156"/>
      <c r="GCG578" s="156"/>
      <c r="GCH578" s="156"/>
      <c r="GCI578" s="156"/>
      <c r="GCJ578" s="156"/>
      <c r="GCK578" s="156"/>
      <c r="GCL578" s="156"/>
      <c r="GCM578" s="156"/>
      <c r="GCN578" s="156"/>
      <c r="GCO578" s="156"/>
      <c r="GCP578" s="156"/>
      <c r="GCQ578" s="156"/>
      <c r="GCR578" s="156"/>
      <c r="GCS578" s="156"/>
      <c r="GCT578" s="156"/>
      <c r="GCU578" s="156"/>
      <c r="GCV578" s="156"/>
      <c r="GCW578" s="156"/>
      <c r="GCX578" s="156"/>
      <c r="GCY578" s="156"/>
      <c r="GCZ578" s="156"/>
      <c r="GDA578" s="156"/>
      <c r="GDB578" s="156"/>
      <c r="GDC578" s="156"/>
      <c r="GDD578" s="156"/>
      <c r="GDE578" s="156"/>
      <c r="GDF578" s="156"/>
      <c r="GDG578" s="156"/>
      <c r="GDH578" s="156"/>
      <c r="GDI578" s="156"/>
      <c r="GDJ578" s="156"/>
      <c r="GDK578" s="156"/>
      <c r="GDL578" s="156"/>
      <c r="GDM578" s="156"/>
      <c r="GDN578" s="156"/>
      <c r="GDO578" s="156"/>
      <c r="GDP578" s="156"/>
      <c r="GDQ578" s="156"/>
      <c r="GDR578" s="156"/>
      <c r="GDS578" s="156"/>
      <c r="GDT578" s="156"/>
      <c r="GDU578" s="156"/>
      <c r="GDV578" s="156"/>
      <c r="GDW578" s="156"/>
      <c r="GDX578" s="156"/>
      <c r="GDY578" s="156"/>
      <c r="GDZ578" s="156"/>
      <c r="GEA578" s="156"/>
      <c r="GEB578" s="156"/>
      <c r="GEC578" s="156"/>
      <c r="GED578" s="156"/>
      <c r="GEE578" s="156"/>
      <c r="GEF578" s="156"/>
      <c r="GEG578" s="156"/>
      <c r="GEH578" s="156"/>
      <c r="GEI578" s="156"/>
      <c r="GEJ578" s="156"/>
      <c r="GEK578" s="156"/>
      <c r="GEL578" s="156"/>
      <c r="GEM578" s="156"/>
      <c r="GEN578" s="156"/>
      <c r="GEO578" s="156"/>
      <c r="GEP578" s="156"/>
      <c r="GEQ578" s="156"/>
      <c r="GER578" s="156"/>
      <c r="GES578" s="156"/>
      <c r="GET578" s="156"/>
      <c r="GEU578" s="156"/>
      <c r="GEV578" s="156"/>
      <c r="GEW578" s="156"/>
      <c r="GEX578" s="156"/>
      <c r="GEY578" s="156"/>
      <c r="GEZ578" s="156"/>
      <c r="GFA578" s="156"/>
      <c r="GFB578" s="156"/>
      <c r="GFC578" s="156"/>
      <c r="GFD578" s="156"/>
      <c r="GFE578" s="156"/>
      <c r="GFF578" s="156"/>
      <c r="GFG578" s="156"/>
      <c r="GFH578" s="156"/>
      <c r="GFI578" s="156"/>
      <c r="GFJ578" s="156"/>
      <c r="GFK578" s="156"/>
      <c r="GFL578" s="156"/>
      <c r="GFM578" s="156"/>
      <c r="GFN578" s="156"/>
      <c r="GFO578" s="156"/>
      <c r="GFP578" s="156"/>
      <c r="GFQ578" s="156"/>
      <c r="GFR578" s="156"/>
      <c r="GFS578" s="156"/>
      <c r="GFT578" s="156"/>
      <c r="GFU578" s="156"/>
      <c r="GFV578" s="156"/>
      <c r="GFW578" s="156"/>
      <c r="GFX578" s="156"/>
      <c r="GFY578" s="156"/>
      <c r="GFZ578" s="156"/>
      <c r="GGA578" s="156"/>
      <c r="GGB578" s="156"/>
      <c r="GGC578" s="156"/>
      <c r="GGD578" s="156"/>
      <c r="GGE578" s="156"/>
      <c r="GGF578" s="156"/>
      <c r="GGG578" s="156"/>
      <c r="GGH578" s="156"/>
      <c r="GGI578" s="156"/>
      <c r="GGJ578" s="156"/>
      <c r="GGK578" s="156"/>
      <c r="GGL578" s="156"/>
      <c r="GGM578" s="156"/>
      <c r="GGN578" s="156"/>
      <c r="GGO578" s="156"/>
      <c r="GGP578" s="156"/>
      <c r="GGQ578" s="156"/>
      <c r="GGR578" s="156"/>
      <c r="GGS578" s="156"/>
      <c r="GGT578" s="156"/>
      <c r="GGU578" s="156"/>
      <c r="GGV578" s="156"/>
      <c r="GGW578" s="156"/>
      <c r="GGX578" s="156"/>
      <c r="GGY578" s="156"/>
      <c r="GGZ578" s="156"/>
      <c r="GHA578" s="156"/>
      <c r="GHB578" s="156"/>
      <c r="GHC578" s="156"/>
      <c r="GHD578" s="156"/>
      <c r="GHE578" s="156"/>
      <c r="GHF578" s="156"/>
      <c r="GHG578" s="156"/>
      <c r="GHH578" s="156"/>
      <c r="GHI578" s="156"/>
      <c r="GHJ578" s="156"/>
      <c r="GHK578" s="156"/>
      <c r="GHL578" s="156"/>
      <c r="GHM578" s="156"/>
      <c r="GHN578" s="156"/>
      <c r="GHO578" s="156"/>
      <c r="GHP578" s="156"/>
      <c r="GHQ578" s="156"/>
      <c r="GHR578" s="156"/>
      <c r="GHS578" s="156"/>
      <c r="GHT578" s="156"/>
      <c r="GHU578" s="156"/>
      <c r="GHV578" s="156"/>
      <c r="GHW578" s="156"/>
      <c r="GHX578" s="156"/>
      <c r="GHY578" s="156"/>
      <c r="GHZ578" s="156"/>
      <c r="GIA578" s="156"/>
      <c r="GIB578" s="156"/>
      <c r="GIC578" s="156"/>
      <c r="GID578" s="156"/>
      <c r="GIE578" s="156"/>
      <c r="GIF578" s="156"/>
      <c r="GIG578" s="156"/>
      <c r="GIH578" s="156"/>
      <c r="GII578" s="156"/>
      <c r="GIJ578" s="156"/>
      <c r="GIK578" s="156"/>
      <c r="GIL578" s="156"/>
      <c r="GIM578" s="156"/>
      <c r="GIN578" s="156"/>
      <c r="GIO578" s="156"/>
      <c r="GIP578" s="156"/>
      <c r="GIQ578" s="156"/>
      <c r="GIR578" s="156"/>
      <c r="GIS578" s="156"/>
      <c r="GIT578" s="156"/>
      <c r="GIU578" s="156"/>
      <c r="GIV578" s="156"/>
      <c r="GIW578" s="156"/>
      <c r="GIX578" s="156"/>
      <c r="GIY578" s="156"/>
      <c r="GIZ578" s="156"/>
      <c r="GJA578" s="156"/>
      <c r="GJB578" s="156"/>
      <c r="GJC578" s="156"/>
      <c r="GJD578" s="156"/>
      <c r="GJE578" s="156"/>
      <c r="GJF578" s="156"/>
      <c r="GJG578" s="156"/>
      <c r="GJH578" s="156"/>
      <c r="GJI578" s="156"/>
      <c r="GJJ578" s="156"/>
      <c r="GJK578" s="156"/>
      <c r="GJL578" s="156"/>
      <c r="GJM578" s="156"/>
      <c r="GJN578" s="156"/>
      <c r="GJO578" s="156"/>
      <c r="GJP578" s="156"/>
      <c r="GJQ578" s="156"/>
      <c r="GJR578" s="156"/>
      <c r="GJS578" s="156"/>
      <c r="GJT578" s="156"/>
      <c r="GJU578" s="156"/>
      <c r="GJV578" s="156"/>
      <c r="GJW578" s="156"/>
      <c r="GJX578" s="156"/>
      <c r="GJY578" s="156"/>
      <c r="GJZ578" s="156"/>
      <c r="GKA578" s="156"/>
      <c r="GKB578" s="156"/>
      <c r="GKC578" s="156"/>
      <c r="GKD578" s="156"/>
      <c r="GKE578" s="156"/>
      <c r="GKF578" s="156"/>
      <c r="GKG578" s="156"/>
      <c r="GKH578" s="156"/>
      <c r="GKI578" s="156"/>
      <c r="GKJ578" s="156"/>
      <c r="GKK578" s="156"/>
      <c r="GKL578" s="156"/>
      <c r="GKM578" s="156"/>
      <c r="GKN578" s="156"/>
      <c r="GKO578" s="156"/>
      <c r="GKP578" s="156"/>
      <c r="GKQ578" s="156"/>
      <c r="GKR578" s="156"/>
      <c r="GKS578" s="156"/>
      <c r="GKT578" s="156"/>
      <c r="GKU578" s="156"/>
      <c r="GKV578" s="156"/>
      <c r="GKW578" s="156"/>
      <c r="GKX578" s="156"/>
      <c r="GKY578" s="156"/>
      <c r="GKZ578" s="156"/>
      <c r="GLA578" s="156"/>
      <c r="GLB578" s="156"/>
      <c r="GLC578" s="156"/>
      <c r="GLD578" s="156"/>
      <c r="GLE578" s="156"/>
      <c r="GLF578" s="156"/>
      <c r="GLG578" s="156"/>
      <c r="GLH578" s="156"/>
      <c r="GLI578" s="156"/>
      <c r="GLJ578" s="156"/>
      <c r="GLK578" s="156"/>
      <c r="GLL578" s="156"/>
      <c r="GLM578" s="156"/>
      <c r="GLN578" s="156"/>
      <c r="GLO578" s="156"/>
      <c r="GLP578" s="156"/>
      <c r="GLQ578" s="156"/>
      <c r="GLR578" s="156"/>
      <c r="GLS578" s="156"/>
      <c r="GLT578" s="156"/>
      <c r="GLU578" s="156"/>
      <c r="GLV578" s="156"/>
      <c r="GLW578" s="156"/>
      <c r="GLX578" s="156"/>
      <c r="GLY578" s="156"/>
      <c r="GLZ578" s="156"/>
      <c r="GMA578" s="156"/>
      <c r="GMB578" s="156"/>
      <c r="GMC578" s="156"/>
      <c r="GMD578" s="156"/>
      <c r="GME578" s="156"/>
      <c r="GMF578" s="156"/>
      <c r="GMG578" s="156"/>
      <c r="GMH578" s="156"/>
      <c r="GMI578" s="156"/>
      <c r="GMJ578" s="156"/>
      <c r="GMK578" s="156"/>
      <c r="GML578" s="156"/>
      <c r="GMM578" s="156"/>
      <c r="GMN578" s="156"/>
      <c r="GMO578" s="156"/>
      <c r="GMP578" s="156"/>
      <c r="GMQ578" s="156"/>
      <c r="GMR578" s="156"/>
      <c r="GMS578" s="156"/>
      <c r="GMT578" s="156"/>
      <c r="GMU578" s="156"/>
      <c r="GMV578" s="156"/>
      <c r="GMW578" s="156"/>
      <c r="GMX578" s="156"/>
      <c r="GMY578" s="156"/>
      <c r="GMZ578" s="156"/>
      <c r="GNA578" s="156"/>
      <c r="GNB578" s="156"/>
      <c r="GNC578" s="156"/>
      <c r="GND578" s="156"/>
      <c r="GNE578" s="156"/>
      <c r="GNF578" s="156"/>
      <c r="GNG578" s="156"/>
      <c r="GNH578" s="156"/>
      <c r="GNI578" s="156"/>
      <c r="GNJ578" s="156"/>
      <c r="GNK578" s="156"/>
      <c r="GNL578" s="156"/>
      <c r="GNM578" s="156"/>
      <c r="GNN578" s="156"/>
      <c r="GNO578" s="156"/>
      <c r="GNP578" s="156"/>
      <c r="GNQ578" s="156"/>
      <c r="GNR578" s="156"/>
      <c r="GNS578" s="156"/>
      <c r="GNT578" s="156"/>
      <c r="GNU578" s="156"/>
      <c r="GNV578" s="156"/>
      <c r="GNW578" s="156"/>
      <c r="GNX578" s="156"/>
      <c r="GNY578" s="156"/>
      <c r="GNZ578" s="156"/>
      <c r="GOA578" s="156"/>
      <c r="GOB578" s="156"/>
      <c r="GOC578" s="156"/>
      <c r="GOD578" s="156"/>
      <c r="GOE578" s="156"/>
      <c r="GOF578" s="156"/>
      <c r="GOG578" s="156"/>
      <c r="GOH578" s="156"/>
      <c r="GOI578" s="156"/>
      <c r="GOJ578" s="156"/>
      <c r="GOK578" s="156"/>
      <c r="GOL578" s="156"/>
      <c r="GOM578" s="156"/>
      <c r="GON578" s="156"/>
      <c r="GOO578" s="156"/>
      <c r="GOP578" s="156"/>
      <c r="GOQ578" s="156"/>
      <c r="GOR578" s="156"/>
      <c r="GOS578" s="156"/>
      <c r="GOT578" s="156"/>
      <c r="GOU578" s="156"/>
      <c r="GOV578" s="156"/>
      <c r="GOW578" s="156"/>
      <c r="GOX578" s="156"/>
      <c r="GOY578" s="156"/>
      <c r="GOZ578" s="156"/>
      <c r="GPA578" s="156"/>
      <c r="GPB578" s="156"/>
      <c r="GPC578" s="156"/>
      <c r="GPD578" s="156"/>
      <c r="GPE578" s="156"/>
      <c r="GPF578" s="156"/>
      <c r="GPG578" s="156"/>
      <c r="GPH578" s="156"/>
      <c r="GPI578" s="156"/>
      <c r="GPJ578" s="156"/>
      <c r="GPK578" s="156"/>
      <c r="GPL578" s="156"/>
      <c r="GPM578" s="156"/>
      <c r="GPN578" s="156"/>
      <c r="GPO578" s="156"/>
      <c r="GPP578" s="156"/>
      <c r="GPQ578" s="156"/>
      <c r="GPR578" s="156"/>
      <c r="GPS578" s="156"/>
      <c r="GPT578" s="156"/>
      <c r="GPU578" s="156"/>
      <c r="GPV578" s="156"/>
      <c r="GPW578" s="156"/>
      <c r="GPX578" s="156"/>
      <c r="GPY578" s="156"/>
      <c r="GPZ578" s="156"/>
      <c r="GQA578" s="156"/>
      <c r="GQB578" s="156"/>
      <c r="GQC578" s="156"/>
      <c r="GQD578" s="156"/>
      <c r="GQE578" s="156"/>
      <c r="GQF578" s="156"/>
      <c r="GQG578" s="156"/>
      <c r="GQH578" s="156"/>
      <c r="GQI578" s="156"/>
      <c r="GQJ578" s="156"/>
      <c r="GQK578" s="156"/>
      <c r="GQL578" s="156"/>
      <c r="GQM578" s="156"/>
      <c r="GQN578" s="156"/>
      <c r="GQO578" s="156"/>
      <c r="GQP578" s="156"/>
      <c r="GQQ578" s="156"/>
      <c r="GQR578" s="156"/>
      <c r="GQS578" s="156"/>
      <c r="GQT578" s="156"/>
      <c r="GQU578" s="156"/>
      <c r="GQV578" s="156"/>
      <c r="GQW578" s="156"/>
      <c r="GQX578" s="156"/>
      <c r="GQY578" s="156"/>
      <c r="GQZ578" s="156"/>
      <c r="GRA578" s="156"/>
      <c r="GRB578" s="156"/>
      <c r="GRC578" s="156"/>
      <c r="GRD578" s="156"/>
      <c r="GRE578" s="156"/>
      <c r="GRF578" s="156"/>
      <c r="GRG578" s="156"/>
      <c r="GRH578" s="156"/>
      <c r="GRI578" s="156"/>
      <c r="GRJ578" s="156"/>
      <c r="GRK578" s="156"/>
      <c r="GRL578" s="156"/>
      <c r="GRM578" s="156"/>
      <c r="GRN578" s="156"/>
      <c r="GRO578" s="156"/>
      <c r="GRP578" s="156"/>
      <c r="GRQ578" s="156"/>
      <c r="GRR578" s="156"/>
      <c r="GRS578" s="156"/>
      <c r="GRT578" s="156"/>
      <c r="GRU578" s="156"/>
      <c r="GRV578" s="156"/>
      <c r="GRW578" s="156"/>
      <c r="GRX578" s="156"/>
      <c r="GRY578" s="156"/>
      <c r="GRZ578" s="156"/>
      <c r="GSA578" s="156"/>
      <c r="GSB578" s="156"/>
      <c r="GSC578" s="156"/>
      <c r="GSD578" s="156"/>
      <c r="GSE578" s="156"/>
      <c r="GSF578" s="156"/>
      <c r="GSG578" s="156"/>
      <c r="GSH578" s="156"/>
      <c r="GSI578" s="156"/>
      <c r="GSJ578" s="156"/>
      <c r="GSK578" s="156"/>
      <c r="GSL578" s="156"/>
      <c r="GSM578" s="156"/>
      <c r="GSN578" s="156"/>
      <c r="GSO578" s="156"/>
      <c r="GSP578" s="156"/>
      <c r="GSQ578" s="156"/>
      <c r="GSR578" s="156"/>
      <c r="GSS578" s="156"/>
      <c r="GST578" s="156"/>
      <c r="GSU578" s="156"/>
      <c r="GSV578" s="156"/>
      <c r="GSW578" s="156"/>
      <c r="GSX578" s="156"/>
      <c r="GSY578" s="156"/>
      <c r="GSZ578" s="156"/>
      <c r="GTA578" s="156"/>
      <c r="GTB578" s="156"/>
      <c r="GTC578" s="156"/>
      <c r="GTD578" s="156"/>
      <c r="GTE578" s="156"/>
      <c r="GTF578" s="156"/>
      <c r="GTG578" s="156"/>
      <c r="GTH578" s="156"/>
      <c r="GTI578" s="156"/>
      <c r="GTJ578" s="156"/>
      <c r="GTK578" s="156"/>
      <c r="GTL578" s="156"/>
      <c r="GTM578" s="156"/>
      <c r="GTN578" s="156"/>
      <c r="GTO578" s="156"/>
      <c r="GTP578" s="156"/>
      <c r="GTQ578" s="156"/>
      <c r="GTR578" s="156"/>
      <c r="GTS578" s="156"/>
      <c r="GTT578" s="156"/>
      <c r="GTU578" s="156"/>
      <c r="GTV578" s="156"/>
      <c r="GTW578" s="156"/>
      <c r="GTX578" s="156"/>
      <c r="GTY578" s="156"/>
      <c r="GTZ578" s="156"/>
      <c r="GUA578" s="156"/>
      <c r="GUB578" s="156"/>
      <c r="GUC578" s="156"/>
      <c r="GUD578" s="156"/>
      <c r="GUE578" s="156"/>
      <c r="GUF578" s="156"/>
      <c r="GUG578" s="156"/>
      <c r="GUH578" s="156"/>
      <c r="GUI578" s="156"/>
      <c r="GUJ578" s="156"/>
      <c r="GUK578" s="156"/>
      <c r="GUL578" s="156"/>
      <c r="GUM578" s="156"/>
      <c r="GUN578" s="156"/>
      <c r="GUO578" s="156"/>
      <c r="GUP578" s="156"/>
      <c r="GUQ578" s="156"/>
      <c r="GUR578" s="156"/>
      <c r="GUS578" s="156"/>
      <c r="GUT578" s="156"/>
      <c r="GUU578" s="156"/>
      <c r="GUV578" s="156"/>
      <c r="GUW578" s="156"/>
      <c r="GUX578" s="156"/>
      <c r="GUY578" s="156"/>
      <c r="GUZ578" s="156"/>
      <c r="GVA578" s="156"/>
      <c r="GVB578" s="156"/>
      <c r="GVC578" s="156"/>
      <c r="GVD578" s="156"/>
      <c r="GVE578" s="156"/>
      <c r="GVF578" s="156"/>
      <c r="GVG578" s="156"/>
      <c r="GVH578" s="156"/>
      <c r="GVI578" s="156"/>
      <c r="GVJ578" s="156"/>
      <c r="GVK578" s="156"/>
      <c r="GVL578" s="156"/>
      <c r="GVM578" s="156"/>
      <c r="GVN578" s="156"/>
      <c r="GVO578" s="156"/>
      <c r="GVP578" s="156"/>
      <c r="GVQ578" s="156"/>
      <c r="GVR578" s="156"/>
      <c r="GVS578" s="156"/>
      <c r="GVT578" s="156"/>
      <c r="GVU578" s="156"/>
      <c r="GVV578" s="156"/>
      <c r="GVW578" s="156"/>
      <c r="GVX578" s="156"/>
      <c r="GVY578" s="156"/>
      <c r="GVZ578" s="156"/>
      <c r="GWA578" s="156"/>
      <c r="GWB578" s="156"/>
      <c r="GWC578" s="156"/>
      <c r="GWD578" s="156"/>
      <c r="GWE578" s="156"/>
      <c r="GWF578" s="156"/>
      <c r="GWG578" s="156"/>
      <c r="GWH578" s="156"/>
      <c r="GWI578" s="156"/>
      <c r="GWJ578" s="156"/>
      <c r="GWK578" s="156"/>
      <c r="GWL578" s="156"/>
      <c r="GWM578" s="156"/>
      <c r="GWN578" s="156"/>
      <c r="GWO578" s="156"/>
      <c r="GWP578" s="156"/>
      <c r="GWQ578" s="156"/>
      <c r="GWR578" s="156"/>
      <c r="GWS578" s="156"/>
      <c r="GWT578" s="156"/>
      <c r="GWU578" s="156"/>
      <c r="GWV578" s="156"/>
      <c r="GWW578" s="156"/>
      <c r="GWX578" s="156"/>
      <c r="GWY578" s="156"/>
      <c r="GWZ578" s="156"/>
      <c r="GXA578" s="156"/>
      <c r="GXB578" s="156"/>
      <c r="GXC578" s="156"/>
      <c r="GXD578" s="156"/>
      <c r="GXE578" s="156"/>
      <c r="GXF578" s="156"/>
      <c r="GXG578" s="156"/>
      <c r="GXH578" s="156"/>
      <c r="GXI578" s="156"/>
      <c r="GXJ578" s="156"/>
      <c r="GXK578" s="156"/>
      <c r="GXL578" s="156"/>
      <c r="GXM578" s="156"/>
      <c r="GXN578" s="156"/>
      <c r="GXO578" s="156"/>
      <c r="GXP578" s="156"/>
      <c r="GXQ578" s="156"/>
      <c r="GXR578" s="156"/>
      <c r="GXS578" s="156"/>
      <c r="GXT578" s="156"/>
      <c r="GXU578" s="156"/>
      <c r="GXV578" s="156"/>
      <c r="GXW578" s="156"/>
      <c r="GXX578" s="156"/>
      <c r="GXY578" s="156"/>
      <c r="GXZ578" s="156"/>
      <c r="GYA578" s="156"/>
      <c r="GYB578" s="156"/>
      <c r="GYC578" s="156"/>
      <c r="GYD578" s="156"/>
      <c r="GYE578" s="156"/>
      <c r="GYF578" s="156"/>
      <c r="GYG578" s="156"/>
      <c r="GYH578" s="156"/>
      <c r="GYI578" s="156"/>
      <c r="GYJ578" s="156"/>
      <c r="GYK578" s="156"/>
      <c r="GYL578" s="156"/>
      <c r="GYM578" s="156"/>
      <c r="GYN578" s="156"/>
      <c r="GYO578" s="156"/>
      <c r="GYP578" s="156"/>
      <c r="GYQ578" s="156"/>
      <c r="GYR578" s="156"/>
      <c r="GYS578" s="156"/>
      <c r="GYT578" s="156"/>
      <c r="GYU578" s="156"/>
      <c r="GYV578" s="156"/>
      <c r="GYW578" s="156"/>
      <c r="GYX578" s="156"/>
      <c r="GYY578" s="156"/>
      <c r="GYZ578" s="156"/>
      <c r="GZA578" s="156"/>
      <c r="GZB578" s="156"/>
      <c r="GZC578" s="156"/>
      <c r="GZD578" s="156"/>
      <c r="GZE578" s="156"/>
      <c r="GZF578" s="156"/>
      <c r="GZG578" s="156"/>
      <c r="GZH578" s="156"/>
      <c r="GZI578" s="156"/>
      <c r="GZJ578" s="156"/>
      <c r="GZK578" s="156"/>
      <c r="GZL578" s="156"/>
      <c r="GZM578" s="156"/>
      <c r="GZN578" s="156"/>
      <c r="GZO578" s="156"/>
      <c r="GZP578" s="156"/>
      <c r="GZQ578" s="156"/>
      <c r="GZR578" s="156"/>
      <c r="GZS578" s="156"/>
      <c r="GZT578" s="156"/>
      <c r="GZU578" s="156"/>
      <c r="GZV578" s="156"/>
      <c r="GZW578" s="156"/>
      <c r="GZX578" s="156"/>
      <c r="GZY578" s="156"/>
      <c r="GZZ578" s="156"/>
      <c r="HAA578" s="156"/>
      <c r="HAB578" s="156"/>
      <c r="HAC578" s="156"/>
      <c r="HAD578" s="156"/>
      <c r="HAE578" s="156"/>
      <c r="HAF578" s="156"/>
      <c r="HAG578" s="156"/>
      <c r="HAH578" s="156"/>
      <c r="HAI578" s="156"/>
      <c r="HAJ578" s="156"/>
      <c r="HAK578" s="156"/>
      <c r="HAL578" s="156"/>
      <c r="HAM578" s="156"/>
      <c r="HAN578" s="156"/>
      <c r="HAO578" s="156"/>
      <c r="HAP578" s="156"/>
      <c r="HAQ578" s="156"/>
      <c r="HAR578" s="156"/>
      <c r="HAS578" s="156"/>
      <c r="HAT578" s="156"/>
      <c r="HAU578" s="156"/>
      <c r="HAV578" s="156"/>
      <c r="HAW578" s="156"/>
      <c r="HAX578" s="156"/>
      <c r="HAY578" s="156"/>
      <c r="HAZ578" s="156"/>
      <c r="HBA578" s="156"/>
      <c r="HBB578" s="156"/>
      <c r="HBC578" s="156"/>
      <c r="HBD578" s="156"/>
      <c r="HBE578" s="156"/>
      <c r="HBF578" s="156"/>
      <c r="HBG578" s="156"/>
      <c r="HBH578" s="156"/>
      <c r="HBI578" s="156"/>
      <c r="HBJ578" s="156"/>
      <c r="HBK578" s="156"/>
      <c r="HBL578" s="156"/>
      <c r="HBM578" s="156"/>
      <c r="HBN578" s="156"/>
      <c r="HBO578" s="156"/>
      <c r="HBP578" s="156"/>
      <c r="HBQ578" s="156"/>
      <c r="HBR578" s="156"/>
      <c r="HBS578" s="156"/>
      <c r="HBT578" s="156"/>
      <c r="HBU578" s="156"/>
      <c r="HBV578" s="156"/>
      <c r="HBW578" s="156"/>
      <c r="HBX578" s="156"/>
      <c r="HBY578" s="156"/>
      <c r="HBZ578" s="156"/>
      <c r="HCA578" s="156"/>
      <c r="HCB578" s="156"/>
      <c r="HCC578" s="156"/>
      <c r="HCD578" s="156"/>
      <c r="HCE578" s="156"/>
      <c r="HCF578" s="156"/>
      <c r="HCG578" s="156"/>
      <c r="HCH578" s="156"/>
      <c r="HCI578" s="156"/>
      <c r="HCJ578" s="156"/>
      <c r="HCK578" s="156"/>
      <c r="HCL578" s="156"/>
      <c r="HCM578" s="156"/>
      <c r="HCN578" s="156"/>
      <c r="HCO578" s="156"/>
      <c r="HCP578" s="156"/>
      <c r="HCQ578" s="156"/>
      <c r="HCR578" s="156"/>
      <c r="HCS578" s="156"/>
      <c r="HCT578" s="156"/>
      <c r="HCU578" s="156"/>
      <c r="HCV578" s="156"/>
      <c r="HCW578" s="156"/>
      <c r="HCX578" s="156"/>
      <c r="HCY578" s="156"/>
      <c r="HCZ578" s="156"/>
      <c r="HDA578" s="156"/>
      <c r="HDB578" s="156"/>
      <c r="HDC578" s="156"/>
      <c r="HDD578" s="156"/>
      <c r="HDE578" s="156"/>
      <c r="HDF578" s="156"/>
      <c r="HDG578" s="156"/>
      <c r="HDH578" s="156"/>
      <c r="HDI578" s="156"/>
      <c r="HDJ578" s="156"/>
      <c r="HDK578" s="156"/>
      <c r="HDL578" s="156"/>
      <c r="HDM578" s="156"/>
      <c r="HDN578" s="156"/>
      <c r="HDO578" s="156"/>
      <c r="HDP578" s="156"/>
      <c r="HDQ578" s="156"/>
      <c r="HDR578" s="156"/>
      <c r="HDS578" s="156"/>
      <c r="HDT578" s="156"/>
      <c r="HDU578" s="156"/>
      <c r="HDV578" s="156"/>
      <c r="HDW578" s="156"/>
      <c r="HDX578" s="156"/>
      <c r="HDY578" s="156"/>
      <c r="HDZ578" s="156"/>
      <c r="HEA578" s="156"/>
      <c r="HEB578" s="156"/>
      <c r="HEC578" s="156"/>
      <c r="HED578" s="156"/>
      <c r="HEE578" s="156"/>
      <c r="HEF578" s="156"/>
      <c r="HEG578" s="156"/>
      <c r="HEH578" s="156"/>
      <c r="HEI578" s="156"/>
      <c r="HEJ578" s="156"/>
      <c r="HEK578" s="156"/>
      <c r="HEL578" s="156"/>
      <c r="HEM578" s="156"/>
      <c r="HEN578" s="156"/>
      <c r="HEO578" s="156"/>
      <c r="HEP578" s="156"/>
      <c r="HEQ578" s="156"/>
      <c r="HER578" s="156"/>
      <c r="HES578" s="156"/>
      <c r="HET578" s="156"/>
      <c r="HEU578" s="156"/>
      <c r="HEV578" s="156"/>
      <c r="HEW578" s="156"/>
      <c r="HEX578" s="156"/>
      <c r="HEY578" s="156"/>
      <c r="HEZ578" s="156"/>
      <c r="HFA578" s="156"/>
      <c r="HFB578" s="156"/>
      <c r="HFC578" s="156"/>
      <c r="HFD578" s="156"/>
      <c r="HFE578" s="156"/>
      <c r="HFF578" s="156"/>
      <c r="HFG578" s="156"/>
      <c r="HFH578" s="156"/>
      <c r="HFI578" s="156"/>
      <c r="HFJ578" s="156"/>
      <c r="HFK578" s="156"/>
      <c r="HFL578" s="156"/>
      <c r="HFM578" s="156"/>
      <c r="HFN578" s="156"/>
      <c r="HFO578" s="156"/>
      <c r="HFP578" s="156"/>
      <c r="HFQ578" s="156"/>
      <c r="HFR578" s="156"/>
      <c r="HFS578" s="156"/>
      <c r="HFT578" s="156"/>
      <c r="HFU578" s="156"/>
      <c r="HFV578" s="156"/>
      <c r="HFW578" s="156"/>
      <c r="HFX578" s="156"/>
      <c r="HFY578" s="156"/>
      <c r="HFZ578" s="156"/>
      <c r="HGA578" s="156"/>
      <c r="HGB578" s="156"/>
      <c r="HGC578" s="156"/>
      <c r="HGD578" s="156"/>
      <c r="HGE578" s="156"/>
      <c r="HGF578" s="156"/>
      <c r="HGG578" s="156"/>
      <c r="HGH578" s="156"/>
      <c r="HGI578" s="156"/>
      <c r="HGJ578" s="156"/>
      <c r="HGK578" s="156"/>
      <c r="HGL578" s="156"/>
      <c r="HGM578" s="156"/>
      <c r="HGN578" s="156"/>
      <c r="HGO578" s="156"/>
      <c r="HGP578" s="156"/>
      <c r="HGQ578" s="156"/>
      <c r="HGR578" s="156"/>
      <c r="HGS578" s="156"/>
      <c r="HGT578" s="156"/>
      <c r="HGU578" s="156"/>
      <c r="HGV578" s="156"/>
      <c r="HGW578" s="156"/>
      <c r="HGX578" s="156"/>
      <c r="HGY578" s="156"/>
      <c r="HGZ578" s="156"/>
      <c r="HHA578" s="156"/>
      <c r="HHB578" s="156"/>
      <c r="HHC578" s="156"/>
      <c r="HHD578" s="156"/>
      <c r="HHE578" s="156"/>
      <c r="HHF578" s="156"/>
      <c r="HHG578" s="156"/>
      <c r="HHH578" s="156"/>
      <c r="HHI578" s="156"/>
      <c r="HHJ578" s="156"/>
      <c r="HHK578" s="156"/>
      <c r="HHL578" s="156"/>
      <c r="HHM578" s="156"/>
      <c r="HHN578" s="156"/>
      <c r="HHO578" s="156"/>
      <c r="HHP578" s="156"/>
      <c r="HHQ578" s="156"/>
      <c r="HHR578" s="156"/>
      <c r="HHS578" s="156"/>
      <c r="HHT578" s="156"/>
      <c r="HHU578" s="156"/>
      <c r="HHV578" s="156"/>
      <c r="HHW578" s="156"/>
      <c r="HHX578" s="156"/>
      <c r="HHY578" s="156"/>
      <c r="HHZ578" s="156"/>
      <c r="HIA578" s="156"/>
      <c r="HIB578" s="156"/>
      <c r="HIC578" s="156"/>
      <c r="HID578" s="156"/>
      <c r="HIE578" s="156"/>
      <c r="HIF578" s="156"/>
      <c r="HIG578" s="156"/>
      <c r="HIH578" s="156"/>
      <c r="HII578" s="156"/>
      <c r="HIJ578" s="156"/>
      <c r="HIK578" s="156"/>
      <c r="HIL578" s="156"/>
      <c r="HIM578" s="156"/>
      <c r="HIN578" s="156"/>
      <c r="HIO578" s="156"/>
      <c r="HIP578" s="156"/>
      <c r="HIQ578" s="156"/>
      <c r="HIR578" s="156"/>
      <c r="HIS578" s="156"/>
      <c r="HIT578" s="156"/>
      <c r="HIU578" s="156"/>
      <c r="HIV578" s="156"/>
      <c r="HIW578" s="156"/>
      <c r="HIX578" s="156"/>
      <c r="HIY578" s="156"/>
      <c r="HIZ578" s="156"/>
      <c r="HJA578" s="156"/>
      <c r="HJB578" s="156"/>
      <c r="HJC578" s="156"/>
      <c r="HJD578" s="156"/>
      <c r="HJE578" s="156"/>
      <c r="HJF578" s="156"/>
      <c r="HJG578" s="156"/>
      <c r="HJH578" s="156"/>
      <c r="HJI578" s="156"/>
      <c r="HJJ578" s="156"/>
      <c r="HJK578" s="156"/>
      <c r="HJL578" s="156"/>
      <c r="HJM578" s="156"/>
      <c r="HJN578" s="156"/>
      <c r="HJO578" s="156"/>
      <c r="HJP578" s="156"/>
      <c r="HJQ578" s="156"/>
      <c r="HJR578" s="156"/>
      <c r="HJS578" s="156"/>
      <c r="HJT578" s="156"/>
      <c r="HJU578" s="156"/>
      <c r="HJV578" s="156"/>
      <c r="HJW578" s="156"/>
      <c r="HJX578" s="156"/>
      <c r="HJY578" s="156"/>
      <c r="HJZ578" s="156"/>
      <c r="HKA578" s="156"/>
      <c r="HKB578" s="156"/>
      <c r="HKC578" s="156"/>
      <c r="HKD578" s="156"/>
      <c r="HKE578" s="156"/>
      <c r="HKF578" s="156"/>
      <c r="HKG578" s="156"/>
      <c r="HKH578" s="156"/>
      <c r="HKI578" s="156"/>
      <c r="HKJ578" s="156"/>
      <c r="HKK578" s="156"/>
      <c r="HKL578" s="156"/>
      <c r="HKM578" s="156"/>
      <c r="HKN578" s="156"/>
      <c r="HKO578" s="156"/>
      <c r="HKP578" s="156"/>
      <c r="HKQ578" s="156"/>
      <c r="HKR578" s="156"/>
      <c r="HKS578" s="156"/>
      <c r="HKT578" s="156"/>
      <c r="HKU578" s="156"/>
      <c r="HKV578" s="156"/>
      <c r="HKW578" s="156"/>
      <c r="HKX578" s="156"/>
      <c r="HKY578" s="156"/>
      <c r="HKZ578" s="156"/>
      <c r="HLA578" s="156"/>
      <c r="HLB578" s="156"/>
      <c r="HLC578" s="156"/>
      <c r="HLD578" s="156"/>
      <c r="HLE578" s="156"/>
      <c r="HLF578" s="156"/>
      <c r="HLG578" s="156"/>
      <c r="HLH578" s="156"/>
      <c r="HLI578" s="156"/>
      <c r="HLJ578" s="156"/>
      <c r="HLK578" s="156"/>
      <c r="HLL578" s="156"/>
      <c r="HLM578" s="156"/>
      <c r="HLN578" s="156"/>
      <c r="HLO578" s="156"/>
      <c r="HLP578" s="156"/>
      <c r="HLQ578" s="156"/>
      <c r="HLR578" s="156"/>
      <c r="HLS578" s="156"/>
      <c r="HLT578" s="156"/>
      <c r="HLU578" s="156"/>
      <c r="HLV578" s="156"/>
      <c r="HLW578" s="156"/>
      <c r="HLX578" s="156"/>
      <c r="HLY578" s="156"/>
      <c r="HLZ578" s="156"/>
      <c r="HMA578" s="156"/>
      <c r="HMB578" s="156"/>
      <c r="HMC578" s="156"/>
      <c r="HMD578" s="156"/>
      <c r="HME578" s="156"/>
      <c r="HMF578" s="156"/>
      <c r="HMG578" s="156"/>
      <c r="HMH578" s="156"/>
      <c r="HMI578" s="156"/>
      <c r="HMJ578" s="156"/>
      <c r="HMK578" s="156"/>
      <c r="HML578" s="156"/>
      <c r="HMM578" s="156"/>
      <c r="HMN578" s="156"/>
      <c r="HMO578" s="156"/>
      <c r="HMP578" s="156"/>
      <c r="HMQ578" s="156"/>
      <c r="HMR578" s="156"/>
      <c r="HMS578" s="156"/>
      <c r="HMT578" s="156"/>
      <c r="HMU578" s="156"/>
      <c r="HMV578" s="156"/>
      <c r="HMW578" s="156"/>
      <c r="HMX578" s="156"/>
      <c r="HMY578" s="156"/>
      <c r="HMZ578" s="156"/>
      <c r="HNA578" s="156"/>
      <c r="HNB578" s="156"/>
      <c r="HNC578" s="156"/>
      <c r="HND578" s="156"/>
      <c r="HNE578" s="156"/>
      <c r="HNF578" s="156"/>
      <c r="HNG578" s="156"/>
      <c r="HNH578" s="156"/>
      <c r="HNI578" s="156"/>
      <c r="HNJ578" s="156"/>
      <c r="HNK578" s="156"/>
      <c r="HNL578" s="156"/>
      <c r="HNM578" s="156"/>
      <c r="HNN578" s="156"/>
      <c r="HNO578" s="156"/>
      <c r="HNP578" s="156"/>
      <c r="HNQ578" s="156"/>
      <c r="HNR578" s="156"/>
      <c r="HNS578" s="156"/>
      <c r="HNT578" s="156"/>
      <c r="HNU578" s="156"/>
      <c r="HNV578" s="156"/>
      <c r="HNW578" s="156"/>
      <c r="HNX578" s="156"/>
      <c r="HNY578" s="156"/>
      <c r="HNZ578" s="156"/>
      <c r="HOA578" s="156"/>
      <c r="HOB578" s="156"/>
      <c r="HOC578" s="156"/>
      <c r="HOD578" s="156"/>
      <c r="HOE578" s="156"/>
      <c r="HOF578" s="156"/>
      <c r="HOG578" s="156"/>
      <c r="HOH578" s="156"/>
      <c r="HOI578" s="156"/>
      <c r="HOJ578" s="156"/>
      <c r="HOK578" s="156"/>
      <c r="HOL578" s="156"/>
      <c r="HOM578" s="156"/>
      <c r="HON578" s="156"/>
      <c r="HOO578" s="156"/>
      <c r="HOP578" s="156"/>
      <c r="HOQ578" s="156"/>
      <c r="HOR578" s="156"/>
      <c r="HOS578" s="156"/>
      <c r="HOT578" s="156"/>
      <c r="HOU578" s="156"/>
      <c r="HOV578" s="156"/>
      <c r="HOW578" s="156"/>
      <c r="HOX578" s="156"/>
      <c r="HOY578" s="156"/>
      <c r="HOZ578" s="156"/>
      <c r="HPA578" s="156"/>
      <c r="HPB578" s="156"/>
      <c r="HPC578" s="156"/>
      <c r="HPD578" s="156"/>
      <c r="HPE578" s="156"/>
      <c r="HPF578" s="156"/>
      <c r="HPG578" s="156"/>
      <c r="HPH578" s="156"/>
      <c r="HPI578" s="156"/>
      <c r="HPJ578" s="156"/>
      <c r="HPK578" s="156"/>
      <c r="HPL578" s="156"/>
      <c r="HPM578" s="156"/>
      <c r="HPN578" s="156"/>
      <c r="HPO578" s="156"/>
      <c r="HPP578" s="156"/>
      <c r="HPQ578" s="156"/>
      <c r="HPR578" s="156"/>
      <c r="HPS578" s="156"/>
      <c r="HPT578" s="156"/>
      <c r="HPU578" s="156"/>
      <c r="HPV578" s="156"/>
      <c r="HPW578" s="156"/>
      <c r="HPX578" s="156"/>
      <c r="HPY578" s="156"/>
      <c r="HPZ578" s="156"/>
      <c r="HQA578" s="156"/>
      <c r="HQB578" s="156"/>
      <c r="HQC578" s="156"/>
      <c r="HQD578" s="156"/>
      <c r="HQE578" s="156"/>
      <c r="HQF578" s="156"/>
      <c r="HQG578" s="156"/>
      <c r="HQH578" s="156"/>
      <c r="HQI578" s="156"/>
      <c r="HQJ578" s="156"/>
      <c r="HQK578" s="156"/>
      <c r="HQL578" s="156"/>
      <c r="HQM578" s="156"/>
      <c r="HQN578" s="156"/>
      <c r="HQO578" s="156"/>
      <c r="HQP578" s="156"/>
      <c r="HQQ578" s="156"/>
      <c r="HQR578" s="156"/>
      <c r="HQS578" s="156"/>
      <c r="HQT578" s="156"/>
      <c r="HQU578" s="156"/>
      <c r="HQV578" s="156"/>
      <c r="HQW578" s="156"/>
      <c r="HQX578" s="156"/>
      <c r="HQY578" s="156"/>
      <c r="HQZ578" s="156"/>
      <c r="HRA578" s="156"/>
      <c r="HRB578" s="156"/>
      <c r="HRC578" s="156"/>
      <c r="HRD578" s="156"/>
      <c r="HRE578" s="156"/>
      <c r="HRF578" s="156"/>
      <c r="HRG578" s="156"/>
      <c r="HRH578" s="156"/>
      <c r="HRI578" s="156"/>
      <c r="HRJ578" s="156"/>
      <c r="HRK578" s="156"/>
      <c r="HRL578" s="156"/>
      <c r="HRM578" s="156"/>
      <c r="HRN578" s="156"/>
      <c r="HRO578" s="156"/>
      <c r="HRP578" s="156"/>
      <c r="HRQ578" s="156"/>
      <c r="HRR578" s="156"/>
      <c r="HRS578" s="156"/>
      <c r="HRT578" s="156"/>
      <c r="HRU578" s="156"/>
      <c r="HRV578" s="156"/>
      <c r="HRW578" s="156"/>
      <c r="HRX578" s="156"/>
      <c r="HRY578" s="156"/>
      <c r="HRZ578" s="156"/>
      <c r="HSA578" s="156"/>
      <c r="HSB578" s="156"/>
      <c r="HSC578" s="156"/>
      <c r="HSD578" s="156"/>
      <c r="HSE578" s="156"/>
      <c r="HSF578" s="156"/>
      <c r="HSG578" s="156"/>
      <c r="HSH578" s="156"/>
      <c r="HSI578" s="156"/>
      <c r="HSJ578" s="156"/>
      <c r="HSK578" s="156"/>
      <c r="HSL578" s="156"/>
      <c r="HSM578" s="156"/>
      <c r="HSN578" s="156"/>
      <c r="HSO578" s="156"/>
      <c r="HSP578" s="156"/>
      <c r="HSQ578" s="156"/>
      <c r="HSR578" s="156"/>
      <c r="HSS578" s="156"/>
      <c r="HST578" s="156"/>
      <c r="HSU578" s="156"/>
      <c r="HSV578" s="156"/>
      <c r="HSW578" s="156"/>
      <c r="HSX578" s="156"/>
      <c r="HSY578" s="156"/>
      <c r="HSZ578" s="156"/>
      <c r="HTA578" s="156"/>
      <c r="HTB578" s="156"/>
      <c r="HTC578" s="156"/>
      <c r="HTD578" s="156"/>
      <c r="HTE578" s="156"/>
      <c r="HTF578" s="156"/>
      <c r="HTG578" s="156"/>
      <c r="HTH578" s="156"/>
      <c r="HTI578" s="156"/>
      <c r="HTJ578" s="156"/>
      <c r="HTK578" s="156"/>
      <c r="HTL578" s="156"/>
      <c r="HTM578" s="156"/>
      <c r="HTN578" s="156"/>
      <c r="HTO578" s="156"/>
      <c r="HTP578" s="156"/>
      <c r="HTQ578" s="156"/>
      <c r="HTR578" s="156"/>
      <c r="HTS578" s="156"/>
      <c r="HTT578" s="156"/>
      <c r="HTU578" s="156"/>
      <c r="HTV578" s="156"/>
      <c r="HTW578" s="156"/>
      <c r="HTX578" s="156"/>
      <c r="HTY578" s="156"/>
      <c r="HTZ578" s="156"/>
      <c r="HUA578" s="156"/>
      <c r="HUB578" s="156"/>
      <c r="HUC578" s="156"/>
      <c r="HUD578" s="156"/>
      <c r="HUE578" s="156"/>
      <c r="HUF578" s="156"/>
      <c r="HUG578" s="156"/>
      <c r="HUH578" s="156"/>
      <c r="HUI578" s="156"/>
      <c r="HUJ578" s="156"/>
      <c r="HUK578" s="156"/>
      <c r="HUL578" s="156"/>
      <c r="HUM578" s="156"/>
      <c r="HUN578" s="156"/>
      <c r="HUO578" s="156"/>
      <c r="HUP578" s="156"/>
      <c r="HUQ578" s="156"/>
      <c r="HUR578" s="156"/>
      <c r="HUS578" s="156"/>
      <c r="HUT578" s="156"/>
      <c r="HUU578" s="156"/>
      <c r="HUV578" s="156"/>
      <c r="HUW578" s="156"/>
      <c r="HUX578" s="156"/>
      <c r="HUY578" s="156"/>
      <c r="HUZ578" s="156"/>
      <c r="HVA578" s="156"/>
      <c r="HVB578" s="156"/>
      <c r="HVC578" s="156"/>
      <c r="HVD578" s="156"/>
      <c r="HVE578" s="156"/>
      <c r="HVF578" s="156"/>
      <c r="HVG578" s="156"/>
      <c r="HVH578" s="156"/>
      <c r="HVI578" s="156"/>
      <c r="HVJ578" s="156"/>
      <c r="HVK578" s="156"/>
      <c r="HVL578" s="156"/>
      <c r="HVM578" s="156"/>
      <c r="HVN578" s="156"/>
      <c r="HVO578" s="156"/>
      <c r="HVP578" s="156"/>
      <c r="HVQ578" s="156"/>
      <c r="HVR578" s="156"/>
      <c r="HVS578" s="156"/>
      <c r="HVT578" s="156"/>
      <c r="HVU578" s="156"/>
      <c r="HVV578" s="156"/>
      <c r="HVW578" s="156"/>
      <c r="HVX578" s="156"/>
      <c r="HVY578" s="156"/>
      <c r="HVZ578" s="156"/>
      <c r="HWA578" s="156"/>
      <c r="HWB578" s="156"/>
      <c r="HWC578" s="156"/>
      <c r="HWD578" s="156"/>
      <c r="HWE578" s="156"/>
      <c r="HWF578" s="156"/>
      <c r="HWG578" s="156"/>
      <c r="HWH578" s="156"/>
      <c r="HWI578" s="156"/>
      <c r="HWJ578" s="156"/>
      <c r="HWK578" s="156"/>
      <c r="HWL578" s="156"/>
      <c r="HWM578" s="156"/>
      <c r="HWN578" s="156"/>
      <c r="HWO578" s="156"/>
      <c r="HWP578" s="156"/>
      <c r="HWQ578" s="156"/>
      <c r="HWR578" s="156"/>
      <c r="HWS578" s="156"/>
      <c r="HWT578" s="156"/>
      <c r="HWU578" s="156"/>
      <c r="HWV578" s="156"/>
      <c r="HWW578" s="156"/>
      <c r="HWX578" s="156"/>
      <c r="HWY578" s="156"/>
      <c r="HWZ578" s="156"/>
      <c r="HXA578" s="156"/>
      <c r="HXB578" s="156"/>
      <c r="HXC578" s="156"/>
      <c r="HXD578" s="156"/>
      <c r="HXE578" s="156"/>
      <c r="HXF578" s="156"/>
      <c r="HXG578" s="156"/>
      <c r="HXH578" s="156"/>
      <c r="HXI578" s="156"/>
      <c r="HXJ578" s="156"/>
      <c r="HXK578" s="156"/>
      <c r="HXL578" s="156"/>
      <c r="HXM578" s="156"/>
      <c r="HXN578" s="156"/>
      <c r="HXO578" s="156"/>
      <c r="HXP578" s="156"/>
      <c r="HXQ578" s="156"/>
      <c r="HXR578" s="156"/>
      <c r="HXS578" s="156"/>
      <c r="HXT578" s="156"/>
      <c r="HXU578" s="156"/>
      <c r="HXV578" s="156"/>
      <c r="HXW578" s="156"/>
      <c r="HXX578" s="156"/>
      <c r="HXY578" s="156"/>
      <c r="HXZ578" s="156"/>
      <c r="HYA578" s="156"/>
      <c r="HYB578" s="156"/>
      <c r="HYC578" s="156"/>
      <c r="HYD578" s="156"/>
      <c r="HYE578" s="156"/>
      <c r="HYF578" s="156"/>
      <c r="HYG578" s="156"/>
      <c r="HYH578" s="156"/>
      <c r="HYI578" s="156"/>
      <c r="HYJ578" s="156"/>
      <c r="HYK578" s="156"/>
      <c r="HYL578" s="156"/>
      <c r="HYM578" s="156"/>
      <c r="HYN578" s="156"/>
      <c r="HYO578" s="156"/>
      <c r="HYP578" s="156"/>
      <c r="HYQ578" s="156"/>
      <c r="HYR578" s="156"/>
      <c r="HYS578" s="156"/>
      <c r="HYT578" s="156"/>
      <c r="HYU578" s="156"/>
      <c r="HYV578" s="156"/>
      <c r="HYW578" s="156"/>
      <c r="HYX578" s="156"/>
      <c r="HYY578" s="156"/>
      <c r="HYZ578" s="156"/>
      <c r="HZA578" s="156"/>
      <c r="HZB578" s="156"/>
      <c r="HZC578" s="156"/>
      <c r="HZD578" s="156"/>
      <c r="HZE578" s="156"/>
      <c r="HZF578" s="156"/>
      <c r="HZG578" s="156"/>
      <c r="HZH578" s="156"/>
      <c r="HZI578" s="156"/>
      <c r="HZJ578" s="156"/>
      <c r="HZK578" s="156"/>
      <c r="HZL578" s="156"/>
      <c r="HZM578" s="156"/>
      <c r="HZN578" s="156"/>
      <c r="HZO578" s="156"/>
      <c r="HZP578" s="156"/>
      <c r="HZQ578" s="156"/>
      <c r="HZR578" s="156"/>
      <c r="HZS578" s="156"/>
      <c r="HZT578" s="156"/>
      <c r="HZU578" s="156"/>
      <c r="HZV578" s="156"/>
      <c r="HZW578" s="156"/>
      <c r="HZX578" s="156"/>
      <c r="HZY578" s="156"/>
      <c r="HZZ578" s="156"/>
      <c r="IAA578" s="156"/>
      <c r="IAB578" s="156"/>
      <c r="IAC578" s="156"/>
      <c r="IAD578" s="156"/>
      <c r="IAE578" s="156"/>
      <c r="IAF578" s="156"/>
      <c r="IAG578" s="156"/>
      <c r="IAH578" s="156"/>
      <c r="IAI578" s="156"/>
      <c r="IAJ578" s="156"/>
      <c r="IAK578" s="156"/>
      <c r="IAL578" s="156"/>
      <c r="IAM578" s="156"/>
      <c r="IAN578" s="156"/>
      <c r="IAO578" s="156"/>
      <c r="IAP578" s="156"/>
      <c r="IAQ578" s="156"/>
      <c r="IAR578" s="156"/>
      <c r="IAS578" s="156"/>
      <c r="IAT578" s="156"/>
      <c r="IAU578" s="156"/>
      <c r="IAV578" s="156"/>
      <c r="IAW578" s="156"/>
      <c r="IAX578" s="156"/>
      <c r="IAY578" s="156"/>
      <c r="IAZ578" s="156"/>
      <c r="IBA578" s="156"/>
      <c r="IBB578" s="156"/>
      <c r="IBC578" s="156"/>
      <c r="IBD578" s="156"/>
      <c r="IBE578" s="156"/>
      <c r="IBF578" s="156"/>
      <c r="IBG578" s="156"/>
      <c r="IBH578" s="156"/>
      <c r="IBI578" s="156"/>
      <c r="IBJ578" s="156"/>
      <c r="IBK578" s="156"/>
      <c r="IBL578" s="156"/>
      <c r="IBM578" s="156"/>
      <c r="IBN578" s="156"/>
      <c r="IBO578" s="156"/>
      <c r="IBP578" s="156"/>
      <c r="IBQ578" s="156"/>
      <c r="IBR578" s="156"/>
      <c r="IBS578" s="156"/>
      <c r="IBT578" s="156"/>
      <c r="IBU578" s="156"/>
      <c r="IBV578" s="156"/>
      <c r="IBW578" s="156"/>
      <c r="IBX578" s="156"/>
      <c r="IBY578" s="156"/>
      <c r="IBZ578" s="156"/>
      <c r="ICA578" s="156"/>
      <c r="ICB578" s="156"/>
      <c r="ICC578" s="156"/>
      <c r="ICD578" s="156"/>
      <c r="ICE578" s="156"/>
      <c r="ICF578" s="156"/>
      <c r="ICG578" s="156"/>
      <c r="ICH578" s="156"/>
      <c r="ICI578" s="156"/>
      <c r="ICJ578" s="156"/>
      <c r="ICK578" s="156"/>
      <c r="ICL578" s="156"/>
      <c r="ICM578" s="156"/>
      <c r="ICN578" s="156"/>
      <c r="ICO578" s="156"/>
      <c r="ICP578" s="156"/>
      <c r="ICQ578" s="156"/>
      <c r="ICR578" s="156"/>
      <c r="ICS578" s="156"/>
      <c r="ICT578" s="156"/>
      <c r="ICU578" s="156"/>
      <c r="ICV578" s="156"/>
      <c r="ICW578" s="156"/>
      <c r="ICX578" s="156"/>
      <c r="ICY578" s="156"/>
      <c r="ICZ578" s="156"/>
      <c r="IDA578" s="156"/>
      <c r="IDB578" s="156"/>
      <c r="IDC578" s="156"/>
      <c r="IDD578" s="156"/>
      <c r="IDE578" s="156"/>
      <c r="IDF578" s="156"/>
      <c r="IDG578" s="156"/>
      <c r="IDH578" s="156"/>
      <c r="IDI578" s="156"/>
      <c r="IDJ578" s="156"/>
      <c r="IDK578" s="156"/>
      <c r="IDL578" s="156"/>
      <c r="IDM578" s="156"/>
      <c r="IDN578" s="156"/>
      <c r="IDO578" s="156"/>
      <c r="IDP578" s="156"/>
      <c r="IDQ578" s="156"/>
      <c r="IDR578" s="156"/>
      <c r="IDS578" s="156"/>
      <c r="IDT578" s="156"/>
      <c r="IDU578" s="156"/>
      <c r="IDV578" s="156"/>
      <c r="IDW578" s="156"/>
      <c r="IDX578" s="156"/>
      <c r="IDY578" s="156"/>
      <c r="IDZ578" s="156"/>
      <c r="IEA578" s="156"/>
      <c r="IEB578" s="156"/>
      <c r="IEC578" s="156"/>
      <c r="IED578" s="156"/>
      <c r="IEE578" s="156"/>
      <c r="IEF578" s="156"/>
      <c r="IEG578" s="156"/>
      <c r="IEH578" s="156"/>
      <c r="IEI578" s="156"/>
      <c r="IEJ578" s="156"/>
      <c r="IEK578" s="156"/>
      <c r="IEL578" s="156"/>
      <c r="IEM578" s="156"/>
      <c r="IEN578" s="156"/>
      <c r="IEO578" s="156"/>
      <c r="IEP578" s="156"/>
      <c r="IEQ578" s="156"/>
      <c r="IER578" s="156"/>
      <c r="IES578" s="156"/>
      <c r="IET578" s="156"/>
      <c r="IEU578" s="156"/>
      <c r="IEV578" s="156"/>
      <c r="IEW578" s="156"/>
      <c r="IEX578" s="156"/>
      <c r="IEY578" s="156"/>
      <c r="IEZ578" s="156"/>
      <c r="IFA578" s="156"/>
      <c r="IFB578" s="156"/>
      <c r="IFC578" s="156"/>
      <c r="IFD578" s="156"/>
      <c r="IFE578" s="156"/>
      <c r="IFF578" s="156"/>
      <c r="IFG578" s="156"/>
      <c r="IFH578" s="156"/>
      <c r="IFI578" s="156"/>
      <c r="IFJ578" s="156"/>
      <c r="IFK578" s="156"/>
      <c r="IFL578" s="156"/>
      <c r="IFM578" s="156"/>
      <c r="IFN578" s="156"/>
      <c r="IFO578" s="156"/>
      <c r="IFP578" s="156"/>
      <c r="IFQ578" s="156"/>
      <c r="IFR578" s="156"/>
      <c r="IFS578" s="156"/>
      <c r="IFT578" s="156"/>
      <c r="IFU578" s="156"/>
      <c r="IFV578" s="156"/>
      <c r="IFW578" s="156"/>
      <c r="IFX578" s="156"/>
      <c r="IFY578" s="156"/>
      <c r="IFZ578" s="156"/>
      <c r="IGA578" s="156"/>
      <c r="IGB578" s="156"/>
      <c r="IGC578" s="156"/>
      <c r="IGD578" s="156"/>
      <c r="IGE578" s="156"/>
      <c r="IGF578" s="156"/>
      <c r="IGG578" s="156"/>
      <c r="IGH578" s="156"/>
      <c r="IGI578" s="156"/>
      <c r="IGJ578" s="156"/>
      <c r="IGK578" s="156"/>
      <c r="IGL578" s="156"/>
      <c r="IGM578" s="156"/>
      <c r="IGN578" s="156"/>
      <c r="IGO578" s="156"/>
      <c r="IGP578" s="156"/>
      <c r="IGQ578" s="156"/>
      <c r="IGR578" s="156"/>
      <c r="IGS578" s="156"/>
      <c r="IGT578" s="156"/>
      <c r="IGU578" s="156"/>
      <c r="IGV578" s="156"/>
      <c r="IGW578" s="156"/>
      <c r="IGX578" s="156"/>
      <c r="IGY578" s="156"/>
      <c r="IGZ578" s="156"/>
      <c r="IHA578" s="156"/>
      <c r="IHB578" s="156"/>
      <c r="IHC578" s="156"/>
      <c r="IHD578" s="156"/>
      <c r="IHE578" s="156"/>
      <c r="IHF578" s="156"/>
      <c r="IHG578" s="156"/>
      <c r="IHH578" s="156"/>
      <c r="IHI578" s="156"/>
      <c r="IHJ578" s="156"/>
      <c r="IHK578" s="156"/>
      <c r="IHL578" s="156"/>
      <c r="IHM578" s="156"/>
      <c r="IHN578" s="156"/>
      <c r="IHO578" s="156"/>
      <c r="IHP578" s="156"/>
      <c r="IHQ578" s="156"/>
      <c r="IHR578" s="156"/>
      <c r="IHS578" s="156"/>
      <c r="IHT578" s="156"/>
      <c r="IHU578" s="156"/>
      <c r="IHV578" s="156"/>
      <c r="IHW578" s="156"/>
      <c r="IHX578" s="156"/>
      <c r="IHY578" s="156"/>
      <c r="IHZ578" s="156"/>
      <c r="IIA578" s="156"/>
      <c r="IIB578" s="156"/>
      <c r="IIC578" s="156"/>
      <c r="IID578" s="156"/>
      <c r="IIE578" s="156"/>
      <c r="IIF578" s="156"/>
      <c r="IIG578" s="156"/>
      <c r="IIH578" s="156"/>
      <c r="III578" s="156"/>
      <c r="IIJ578" s="156"/>
      <c r="IIK578" s="156"/>
      <c r="IIL578" s="156"/>
      <c r="IIM578" s="156"/>
      <c r="IIN578" s="156"/>
      <c r="IIO578" s="156"/>
      <c r="IIP578" s="156"/>
      <c r="IIQ578" s="156"/>
      <c r="IIR578" s="156"/>
      <c r="IIS578" s="156"/>
      <c r="IIT578" s="156"/>
      <c r="IIU578" s="156"/>
      <c r="IIV578" s="156"/>
      <c r="IIW578" s="156"/>
      <c r="IIX578" s="156"/>
      <c r="IIY578" s="156"/>
      <c r="IIZ578" s="156"/>
      <c r="IJA578" s="156"/>
      <c r="IJB578" s="156"/>
      <c r="IJC578" s="156"/>
      <c r="IJD578" s="156"/>
      <c r="IJE578" s="156"/>
      <c r="IJF578" s="156"/>
      <c r="IJG578" s="156"/>
      <c r="IJH578" s="156"/>
      <c r="IJI578" s="156"/>
      <c r="IJJ578" s="156"/>
      <c r="IJK578" s="156"/>
      <c r="IJL578" s="156"/>
      <c r="IJM578" s="156"/>
      <c r="IJN578" s="156"/>
      <c r="IJO578" s="156"/>
      <c r="IJP578" s="156"/>
      <c r="IJQ578" s="156"/>
      <c r="IJR578" s="156"/>
      <c r="IJS578" s="156"/>
      <c r="IJT578" s="156"/>
      <c r="IJU578" s="156"/>
      <c r="IJV578" s="156"/>
      <c r="IJW578" s="156"/>
      <c r="IJX578" s="156"/>
      <c r="IJY578" s="156"/>
      <c r="IJZ578" s="156"/>
      <c r="IKA578" s="156"/>
      <c r="IKB578" s="156"/>
      <c r="IKC578" s="156"/>
      <c r="IKD578" s="156"/>
      <c r="IKE578" s="156"/>
      <c r="IKF578" s="156"/>
      <c r="IKG578" s="156"/>
      <c r="IKH578" s="156"/>
      <c r="IKI578" s="156"/>
      <c r="IKJ578" s="156"/>
      <c r="IKK578" s="156"/>
      <c r="IKL578" s="156"/>
      <c r="IKM578" s="156"/>
      <c r="IKN578" s="156"/>
      <c r="IKO578" s="156"/>
      <c r="IKP578" s="156"/>
      <c r="IKQ578" s="156"/>
      <c r="IKR578" s="156"/>
      <c r="IKS578" s="156"/>
      <c r="IKT578" s="156"/>
      <c r="IKU578" s="156"/>
      <c r="IKV578" s="156"/>
      <c r="IKW578" s="156"/>
      <c r="IKX578" s="156"/>
      <c r="IKY578" s="156"/>
      <c r="IKZ578" s="156"/>
      <c r="ILA578" s="156"/>
      <c r="ILB578" s="156"/>
      <c r="ILC578" s="156"/>
      <c r="ILD578" s="156"/>
      <c r="ILE578" s="156"/>
      <c r="ILF578" s="156"/>
      <c r="ILG578" s="156"/>
      <c r="ILH578" s="156"/>
      <c r="ILI578" s="156"/>
      <c r="ILJ578" s="156"/>
      <c r="ILK578" s="156"/>
      <c r="ILL578" s="156"/>
      <c r="ILM578" s="156"/>
      <c r="ILN578" s="156"/>
      <c r="ILO578" s="156"/>
      <c r="ILP578" s="156"/>
      <c r="ILQ578" s="156"/>
      <c r="ILR578" s="156"/>
      <c r="ILS578" s="156"/>
      <c r="ILT578" s="156"/>
      <c r="ILU578" s="156"/>
      <c r="ILV578" s="156"/>
      <c r="ILW578" s="156"/>
      <c r="ILX578" s="156"/>
      <c r="ILY578" s="156"/>
      <c r="ILZ578" s="156"/>
      <c r="IMA578" s="156"/>
      <c r="IMB578" s="156"/>
      <c r="IMC578" s="156"/>
      <c r="IMD578" s="156"/>
      <c r="IME578" s="156"/>
      <c r="IMF578" s="156"/>
      <c r="IMG578" s="156"/>
      <c r="IMH578" s="156"/>
      <c r="IMI578" s="156"/>
      <c r="IMJ578" s="156"/>
      <c r="IMK578" s="156"/>
      <c r="IML578" s="156"/>
      <c r="IMM578" s="156"/>
      <c r="IMN578" s="156"/>
      <c r="IMO578" s="156"/>
      <c r="IMP578" s="156"/>
      <c r="IMQ578" s="156"/>
      <c r="IMR578" s="156"/>
      <c r="IMS578" s="156"/>
      <c r="IMT578" s="156"/>
      <c r="IMU578" s="156"/>
      <c r="IMV578" s="156"/>
      <c r="IMW578" s="156"/>
      <c r="IMX578" s="156"/>
      <c r="IMY578" s="156"/>
      <c r="IMZ578" s="156"/>
      <c r="INA578" s="156"/>
      <c r="INB578" s="156"/>
      <c r="INC578" s="156"/>
      <c r="IND578" s="156"/>
      <c r="INE578" s="156"/>
      <c r="INF578" s="156"/>
      <c r="ING578" s="156"/>
      <c r="INH578" s="156"/>
      <c r="INI578" s="156"/>
      <c r="INJ578" s="156"/>
      <c r="INK578" s="156"/>
      <c r="INL578" s="156"/>
      <c r="INM578" s="156"/>
      <c r="INN578" s="156"/>
      <c r="INO578" s="156"/>
      <c r="INP578" s="156"/>
      <c r="INQ578" s="156"/>
      <c r="INR578" s="156"/>
      <c r="INS578" s="156"/>
      <c r="INT578" s="156"/>
      <c r="INU578" s="156"/>
      <c r="INV578" s="156"/>
      <c r="INW578" s="156"/>
      <c r="INX578" s="156"/>
      <c r="INY578" s="156"/>
      <c r="INZ578" s="156"/>
      <c r="IOA578" s="156"/>
      <c r="IOB578" s="156"/>
      <c r="IOC578" s="156"/>
      <c r="IOD578" s="156"/>
      <c r="IOE578" s="156"/>
      <c r="IOF578" s="156"/>
      <c r="IOG578" s="156"/>
      <c r="IOH578" s="156"/>
      <c r="IOI578" s="156"/>
      <c r="IOJ578" s="156"/>
      <c r="IOK578" s="156"/>
      <c r="IOL578" s="156"/>
      <c r="IOM578" s="156"/>
      <c r="ION578" s="156"/>
      <c r="IOO578" s="156"/>
      <c r="IOP578" s="156"/>
      <c r="IOQ578" s="156"/>
      <c r="IOR578" s="156"/>
      <c r="IOS578" s="156"/>
      <c r="IOT578" s="156"/>
      <c r="IOU578" s="156"/>
      <c r="IOV578" s="156"/>
      <c r="IOW578" s="156"/>
      <c r="IOX578" s="156"/>
      <c r="IOY578" s="156"/>
      <c r="IOZ578" s="156"/>
      <c r="IPA578" s="156"/>
      <c r="IPB578" s="156"/>
      <c r="IPC578" s="156"/>
      <c r="IPD578" s="156"/>
      <c r="IPE578" s="156"/>
      <c r="IPF578" s="156"/>
      <c r="IPG578" s="156"/>
      <c r="IPH578" s="156"/>
      <c r="IPI578" s="156"/>
      <c r="IPJ578" s="156"/>
      <c r="IPK578" s="156"/>
      <c r="IPL578" s="156"/>
      <c r="IPM578" s="156"/>
      <c r="IPN578" s="156"/>
      <c r="IPO578" s="156"/>
      <c r="IPP578" s="156"/>
      <c r="IPQ578" s="156"/>
      <c r="IPR578" s="156"/>
      <c r="IPS578" s="156"/>
      <c r="IPT578" s="156"/>
      <c r="IPU578" s="156"/>
      <c r="IPV578" s="156"/>
      <c r="IPW578" s="156"/>
      <c r="IPX578" s="156"/>
      <c r="IPY578" s="156"/>
      <c r="IPZ578" s="156"/>
      <c r="IQA578" s="156"/>
      <c r="IQB578" s="156"/>
      <c r="IQC578" s="156"/>
      <c r="IQD578" s="156"/>
      <c r="IQE578" s="156"/>
      <c r="IQF578" s="156"/>
      <c r="IQG578" s="156"/>
      <c r="IQH578" s="156"/>
      <c r="IQI578" s="156"/>
      <c r="IQJ578" s="156"/>
      <c r="IQK578" s="156"/>
      <c r="IQL578" s="156"/>
      <c r="IQM578" s="156"/>
      <c r="IQN578" s="156"/>
      <c r="IQO578" s="156"/>
      <c r="IQP578" s="156"/>
      <c r="IQQ578" s="156"/>
      <c r="IQR578" s="156"/>
      <c r="IQS578" s="156"/>
      <c r="IQT578" s="156"/>
      <c r="IQU578" s="156"/>
      <c r="IQV578" s="156"/>
      <c r="IQW578" s="156"/>
      <c r="IQX578" s="156"/>
      <c r="IQY578" s="156"/>
      <c r="IQZ578" s="156"/>
      <c r="IRA578" s="156"/>
      <c r="IRB578" s="156"/>
      <c r="IRC578" s="156"/>
      <c r="IRD578" s="156"/>
      <c r="IRE578" s="156"/>
      <c r="IRF578" s="156"/>
      <c r="IRG578" s="156"/>
      <c r="IRH578" s="156"/>
      <c r="IRI578" s="156"/>
      <c r="IRJ578" s="156"/>
      <c r="IRK578" s="156"/>
      <c r="IRL578" s="156"/>
      <c r="IRM578" s="156"/>
      <c r="IRN578" s="156"/>
      <c r="IRO578" s="156"/>
      <c r="IRP578" s="156"/>
      <c r="IRQ578" s="156"/>
      <c r="IRR578" s="156"/>
      <c r="IRS578" s="156"/>
      <c r="IRT578" s="156"/>
      <c r="IRU578" s="156"/>
      <c r="IRV578" s="156"/>
      <c r="IRW578" s="156"/>
      <c r="IRX578" s="156"/>
      <c r="IRY578" s="156"/>
      <c r="IRZ578" s="156"/>
      <c r="ISA578" s="156"/>
      <c r="ISB578" s="156"/>
      <c r="ISC578" s="156"/>
      <c r="ISD578" s="156"/>
      <c r="ISE578" s="156"/>
      <c r="ISF578" s="156"/>
      <c r="ISG578" s="156"/>
      <c r="ISH578" s="156"/>
      <c r="ISI578" s="156"/>
      <c r="ISJ578" s="156"/>
      <c r="ISK578" s="156"/>
      <c r="ISL578" s="156"/>
      <c r="ISM578" s="156"/>
      <c r="ISN578" s="156"/>
      <c r="ISO578" s="156"/>
      <c r="ISP578" s="156"/>
      <c r="ISQ578" s="156"/>
      <c r="ISR578" s="156"/>
      <c r="ISS578" s="156"/>
      <c r="IST578" s="156"/>
      <c r="ISU578" s="156"/>
      <c r="ISV578" s="156"/>
      <c r="ISW578" s="156"/>
      <c r="ISX578" s="156"/>
      <c r="ISY578" s="156"/>
      <c r="ISZ578" s="156"/>
      <c r="ITA578" s="156"/>
      <c r="ITB578" s="156"/>
      <c r="ITC578" s="156"/>
      <c r="ITD578" s="156"/>
      <c r="ITE578" s="156"/>
      <c r="ITF578" s="156"/>
      <c r="ITG578" s="156"/>
      <c r="ITH578" s="156"/>
      <c r="ITI578" s="156"/>
      <c r="ITJ578" s="156"/>
      <c r="ITK578" s="156"/>
      <c r="ITL578" s="156"/>
      <c r="ITM578" s="156"/>
      <c r="ITN578" s="156"/>
      <c r="ITO578" s="156"/>
      <c r="ITP578" s="156"/>
      <c r="ITQ578" s="156"/>
      <c r="ITR578" s="156"/>
      <c r="ITS578" s="156"/>
      <c r="ITT578" s="156"/>
      <c r="ITU578" s="156"/>
      <c r="ITV578" s="156"/>
      <c r="ITW578" s="156"/>
      <c r="ITX578" s="156"/>
      <c r="ITY578" s="156"/>
      <c r="ITZ578" s="156"/>
      <c r="IUA578" s="156"/>
      <c r="IUB578" s="156"/>
      <c r="IUC578" s="156"/>
      <c r="IUD578" s="156"/>
      <c r="IUE578" s="156"/>
      <c r="IUF578" s="156"/>
      <c r="IUG578" s="156"/>
      <c r="IUH578" s="156"/>
      <c r="IUI578" s="156"/>
      <c r="IUJ578" s="156"/>
      <c r="IUK578" s="156"/>
      <c r="IUL578" s="156"/>
      <c r="IUM578" s="156"/>
      <c r="IUN578" s="156"/>
      <c r="IUO578" s="156"/>
      <c r="IUP578" s="156"/>
      <c r="IUQ578" s="156"/>
      <c r="IUR578" s="156"/>
      <c r="IUS578" s="156"/>
      <c r="IUT578" s="156"/>
      <c r="IUU578" s="156"/>
      <c r="IUV578" s="156"/>
      <c r="IUW578" s="156"/>
      <c r="IUX578" s="156"/>
      <c r="IUY578" s="156"/>
      <c r="IUZ578" s="156"/>
      <c r="IVA578" s="156"/>
      <c r="IVB578" s="156"/>
      <c r="IVC578" s="156"/>
      <c r="IVD578" s="156"/>
      <c r="IVE578" s="156"/>
      <c r="IVF578" s="156"/>
      <c r="IVG578" s="156"/>
      <c r="IVH578" s="156"/>
      <c r="IVI578" s="156"/>
      <c r="IVJ578" s="156"/>
      <c r="IVK578" s="156"/>
      <c r="IVL578" s="156"/>
      <c r="IVM578" s="156"/>
      <c r="IVN578" s="156"/>
      <c r="IVO578" s="156"/>
      <c r="IVP578" s="156"/>
      <c r="IVQ578" s="156"/>
      <c r="IVR578" s="156"/>
      <c r="IVS578" s="156"/>
      <c r="IVT578" s="156"/>
      <c r="IVU578" s="156"/>
      <c r="IVV578" s="156"/>
      <c r="IVW578" s="156"/>
      <c r="IVX578" s="156"/>
      <c r="IVY578" s="156"/>
      <c r="IVZ578" s="156"/>
      <c r="IWA578" s="156"/>
      <c r="IWB578" s="156"/>
      <c r="IWC578" s="156"/>
      <c r="IWD578" s="156"/>
      <c r="IWE578" s="156"/>
      <c r="IWF578" s="156"/>
      <c r="IWG578" s="156"/>
      <c r="IWH578" s="156"/>
      <c r="IWI578" s="156"/>
      <c r="IWJ578" s="156"/>
      <c r="IWK578" s="156"/>
      <c r="IWL578" s="156"/>
      <c r="IWM578" s="156"/>
      <c r="IWN578" s="156"/>
      <c r="IWO578" s="156"/>
      <c r="IWP578" s="156"/>
      <c r="IWQ578" s="156"/>
      <c r="IWR578" s="156"/>
      <c r="IWS578" s="156"/>
      <c r="IWT578" s="156"/>
      <c r="IWU578" s="156"/>
      <c r="IWV578" s="156"/>
      <c r="IWW578" s="156"/>
      <c r="IWX578" s="156"/>
      <c r="IWY578" s="156"/>
      <c r="IWZ578" s="156"/>
      <c r="IXA578" s="156"/>
      <c r="IXB578" s="156"/>
      <c r="IXC578" s="156"/>
      <c r="IXD578" s="156"/>
      <c r="IXE578" s="156"/>
      <c r="IXF578" s="156"/>
      <c r="IXG578" s="156"/>
      <c r="IXH578" s="156"/>
      <c r="IXI578" s="156"/>
      <c r="IXJ578" s="156"/>
      <c r="IXK578" s="156"/>
      <c r="IXL578" s="156"/>
      <c r="IXM578" s="156"/>
      <c r="IXN578" s="156"/>
      <c r="IXO578" s="156"/>
      <c r="IXP578" s="156"/>
      <c r="IXQ578" s="156"/>
      <c r="IXR578" s="156"/>
      <c r="IXS578" s="156"/>
      <c r="IXT578" s="156"/>
      <c r="IXU578" s="156"/>
      <c r="IXV578" s="156"/>
      <c r="IXW578" s="156"/>
      <c r="IXX578" s="156"/>
      <c r="IXY578" s="156"/>
      <c r="IXZ578" s="156"/>
      <c r="IYA578" s="156"/>
      <c r="IYB578" s="156"/>
      <c r="IYC578" s="156"/>
      <c r="IYD578" s="156"/>
      <c r="IYE578" s="156"/>
      <c r="IYF578" s="156"/>
      <c r="IYG578" s="156"/>
      <c r="IYH578" s="156"/>
      <c r="IYI578" s="156"/>
      <c r="IYJ578" s="156"/>
      <c r="IYK578" s="156"/>
      <c r="IYL578" s="156"/>
      <c r="IYM578" s="156"/>
      <c r="IYN578" s="156"/>
      <c r="IYO578" s="156"/>
      <c r="IYP578" s="156"/>
      <c r="IYQ578" s="156"/>
      <c r="IYR578" s="156"/>
      <c r="IYS578" s="156"/>
      <c r="IYT578" s="156"/>
      <c r="IYU578" s="156"/>
      <c r="IYV578" s="156"/>
      <c r="IYW578" s="156"/>
      <c r="IYX578" s="156"/>
      <c r="IYY578" s="156"/>
      <c r="IYZ578" s="156"/>
      <c r="IZA578" s="156"/>
      <c r="IZB578" s="156"/>
      <c r="IZC578" s="156"/>
      <c r="IZD578" s="156"/>
      <c r="IZE578" s="156"/>
      <c r="IZF578" s="156"/>
      <c r="IZG578" s="156"/>
      <c r="IZH578" s="156"/>
      <c r="IZI578" s="156"/>
      <c r="IZJ578" s="156"/>
      <c r="IZK578" s="156"/>
      <c r="IZL578" s="156"/>
      <c r="IZM578" s="156"/>
      <c r="IZN578" s="156"/>
      <c r="IZO578" s="156"/>
      <c r="IZP578" s="156"/>
      <c r="IZQ578" s="156"/>
      <c r="IZR578" s="156"/>
      <c r="IZS578" s="156"/>
      <c r="IZT578" s="156"/>
      <c r="IZU578" s="156"/>
      <c r="IZV578" s="156"/>
      <c r="IZW578" s="156"/>
      <c r="IZX578" s="156"/>
      <c r="IZY578" s="156"/>
      <c r="IZZ578" s="156"/>
      <c r="JAA578" s="156"/>
      <c r="JAB578" s="156"/>
      <c r="JAC578" s="156"/>
      <c r="JAD578" s="156"/>
      <c r="JAE578" s="156"/>
      <c r="JAF578" s="156"/>
      <c r="JAG578" s="156"/>
      <c r="JAH578" s="156"/>
      <c r="JAI578" s="156"/>
      <c r="JAJ578" s="156"/>
      <c r="JAK578" s="156"/>
      <c r="JAL578" s="156"/>
      <c r="JAM578" s="156"/>
      <c r="JAN578" s="156"/>
      <c r="JAO578" s="156"/>
      <c r="JAP578" s="156"/>
      <c r="JAQ578" s="156"/>
      <c r="JAR578" s="156"/>
      <c r="JAS578" s="156"/>
      <c r="JAT578" s="156"/>
      <c r="JAU578" s="156"/>
      <c r="JAV578" s="156"/>
      <c r="JAW578" s="156"/>
      <c r="JAX578" s="156"/>
      <c r="JAY578" s="156"/>
      <c r="JAZ578" s="156"/>
      <c r="JBA578" s="156"/>
      <c r="JBB578" s="156"/>
      <c r="JBC578" s="156"/>
      <c r="JBD578" s="156"/>
      <c r="JBE578" s="156"/>
      <c r="JBF578" s="156"/>
      <c r="JBG578" s="156"/>
      <c r="JBH578" s="156"/>
      <c r="JBI578" s="156"/>
      <c r="JBJ578" s="156"/>
      <c r="JBK578" s="156"/>
      <c r="JBL578" s="156"/>
      <c r="JBM578" s="156"/>
      <c r="JBN578" s="156"/>
      <c r="JBO578" s="156"/>
      <c r="JBP578" s="156"/>
      <c r="JBQ578" s="156"/>
      <c r="JBR578" s="156"/>
      <c r="JBS578" s="156"/>
      <c r="JBT578" s="156"/>
      <c r="JBU578" s="156"/>
      <c r="JBV578" s="156"/>
      <c r="JBW578" s="156"/>
      <c r="JBX578" s="156"/>
      <c r="JBY578" s="156"/>
      <c r="JBZ578" s="156"/>
      <c r="JCA578" s="156"/>
      <c r="JCB578" s="156"/>
      <c r="JCC578" s="156"/>
      <c r="JCD578" s="156"/>
      <c r="JCE578" s="156"/>
      <c r="JCF578" s="156"/>
      <c r="JCG578" s="156"/>
      <c r="JCH578" s="156"/>
      <c r="JCI578" s="156"/>
      <c r="JCJ578" s="156"/>
      <c r="JCK578" s="156"/>
      <c r="JCL578" s="156"/>
      <c r="JCM578" s="156"/>
      <c r="JCN578" s="156"/>
      <c r="JCO578" s="156"/>
      <c r="JCP578" s="156"/>
      <c r="JCQ578" s="156"/>
      <c r="JCR578" s="156"/>
      <c r="JCS578" s="156"/>
      <c r="JCT578" s="156"/>
      <c r="JCU578" s="156"/>
      <c r="JCV578" s="156"/>
      <c r="JCW578" s="156"/>
      <c r="JCX578" s="156"/>
      <c r="JCY578" s="156"/>
      <c r="JCZ578" s="156"/>
      <c r="JDA578" s="156"/>
      <c r="JDB578" s="156"/>
      <c r="JDC578" s="156"/>
      <c r="JDD578" s="156"/>
      <c r="JDE578" s="156"/>
      <c r="JDF578" s="156"/>
      <c r="JDG578" s="156"/>
      <c r="JDH578" s="156"/>
      <c r="JDI578" s="156"/>
      <c r="JDJ578" s="156"/>
      <c r="JDK578" s="156"/>
      <c r="JDL578" s="156"/>
      <c r="JDM578" s="156"/>
      <c r="JDN578" s="156"/>
      <c r="JDO578" s="156"/>
      <c r="JDP578" s="156"/>
      <c r="JDQ578" s="156"/>
      <c r="JDR578" s="156"/>
      <c r="JDS578" s="156"/>
      <c r="JDT578" s="156"/>
      <c r="JDU578" s="156"/>
      <c r="JDV578" s="156"/>
      <c r="JDW578" s="156"/>
      <c r="JDX578" s="156"/>
      <c r="JDY578" s="156"/>
      <c r="JDZ578" s="156"/>
      <c r="JEA578" s="156"/>
      <c r="JEB578" s="156"/>
      <c r="JEC578" s="156"/>
      <c r="JED578" s="156"/>
      <c r="JEE578" s="156"/>
      <c r="JEF578" s="156"/>
      <c r="JEG578" s="156"/>
      <c r="JEH578" s="156"/>
      <c r="JEI578" s="156"/>
      <c r="JEJ578" s="156"/>
      <c r="JEK578" s="156"/>
      <c r="JEL578" s="156"/>
      <c r="JEM578" s="156"/>
      <c r="JEN578" s="156"/>
      <c r="JEO578" s="156"/>
      <c r="JEP578" s="156"/>
      <c r="JEQ578" s="156"/>
      <c r="JER578" s="156"/>
      <c r="JES578" s="156"/>
      <c r="JET578" s="156"/>
      <c r="JEU578" s="156"/>
      <c r="JEV578" s="156"/>
      <c r="JEW578" s="156"/>
      <c r="JEX578" s="156"/>
      <c r="JEY578" s="156"/>
      <c r="JEZ578" s="156"/>
      <c r="JFA578" s="156"/>
      <c r="JFB578" s="156"/>
      <c r="JFC578" s="156"/>
      <c r="JFD578" s="156"/>
      <c r="JFE578" s="156"/>
      <c r="JFF578" s="156"/>
      <c r="JFG578" s="156"/>
      <c r="JFH578" s="156"/>
      <c r="JFI578" s="156"/>
      <c r="JFJ578" s="156"/>
      <c r="JFK578" s="156"/>
      <c r="JFL578" s="156"/>
      <c r="JFM578" s="156"/>
      <c r="JFN578" s="156"/>
      <c r="JFO578" s="156"/>
      <c r="JFP578" s="156"/>
      <c r="JFQ578" s="156"/>
      <c r="JFR578" s="156"/>
      <c r="JFS578" s="156"/>
      <c r="JFT578" s="156"/>
      <c r="JFU578" s="156"/>
      <c r="JFV578" s="156"/>
      <c r="JFW578" s="156"/>
      <c r="JFX578" s="156"/>
      <c r="JFY578" s="156"/>
      <c r="JFZ578" s="156"/>
      <c r="JGA578" s="156"/>
      <c r="JGB578" s="156"/>
      <c r="JGC578" s="156"/>
      <c r="JGD578" s="156"/>
      <c r="JGE578" s="156"/>
      <c r="JGF578" s="156"/>
      <c r="JGG578" s="156"/>
      <c r="JGH578" s="156"/>
      <c r="JGI578" s="156"/>
      <c r="JGJ578" s="156"/>
      <c r="JGK578" s="156"/>
      <c r="JGL578" s="156"/>
      <c r="JGM578" s="156"/>
      <c r="JGN578" s="156"/>
      <c r="JGO578" s="156"/>
      <c r="JGP578" s="156"/>
      <c r="JGQ578" s="156"/>
      <c r="JGR578" s="156"/>
      <c r="JGS578" s="156"/>
      <c r="JGT578" s="156"/>
      <c r="JGU578" s="156"/>
      <c r="JGV578" s="156"/>
      <c r="JGW578" s="156"/>
      <c r="JGX578" s="156"/>
      <c r="JGY578" s="156"/>
      <c r="JGZ578" s="156"/>
      <c r="JHA578" s="156"/>
      <c r="JHB578" s="156"/>
      <c r="JHC578" s="156"/>
      <c r="JHD578" s="156"/>
      <c r="JHE578" s="156"/>
      <c r="JHF578" s="156"/>
      <c r="JHG578" s="156"/>
      <c r="JHH578" s="156"/>
      <c r="JHI578" s="156"/>
      <c r="JHJ578" s="156"/>
      <c r="JHK578" s="156"/>
      <c r="JHL578" s="156"/>
      <c r="JHM578" s="156"/>
      <c r="JHN578" s="156"/>
      <c r="JHO578" s="156"/>
      <c r="JHP578" s="156"/>
      <c r="JHQ578" s="156"/>
      <c r="JHR578" s="156"/>
      <c r="JHS578" s="156"/>
      <c r="JHT578" s="156"/>
      <c r="JHU578" s="156"/>
      <c r="JHV578" s="156"/>
      <c r="JHW578" s="156"/>
      <c r="JHX578" s="156"/>
      <c r="JHY578" s="156"/>
      <c r="JHZ578" s="156"/>
      <c r="JIA578" s="156"/>
      <c r="JIB578" s="156"/>
      <c r="JIC578" s="156"/>
      <c r="JID578" s="156"/>
      <c r="JIE578" s="156"/>
      <c r="JIF578" s="156"/>
      <c r="JIG578" s="156"/>
      <c r="JIH578" s="156"/>
      <c r="JII578" s="156"/>
      <c r="JIJ578" s="156"/>
      <c r="JIK578" s="156"/>
      <c r="JIL578" s="156"/>
      <c r="JIM578" s="156"/>
      <c r="JIN578" s="156"/>
      <c r="JIO578" s="156"/>
      <c r="JIP578" s="156"/>
      <c r="JIQ578" s="156"/>
      <c r="JIR578" s="156"/>
      <c r="JIS578" s="156"/>
      <c r="JIT578" s="156"/>
      <c r="JIU578" s="156"/>
      <c r="JIV578" s="156"/>
      <c r="JIW578" s="156"/>
      <c r="JIX578" s="156"/>
      <c r="JIY578" s="156"/>
      <c r="JIZ578" s="156"/>
      <c r="JJA578" s="156"/>
      <c r="JJB578" s="156"/>
      <c r="JJC578" s="156"/>
      <c r="JJD578" s="156"/>
      <c r="JJE578" s="156"/>
      <c r="JJF578" s="156"/>
      <c r="JJG578" s="156"/>
      <c r="JJH578" s="156"/>
      <c r="JJI578" s="156"/>
      <c r="JJJ578" s="156"/>
      <c r="JJK578" s="156"/>
      <c r="JJL578" s="156"/>
      <c r="JJM578" s="156"/>
      <c r="JJN578" s="156"/>
      <c r="JJO578" s="156"/>
      <c r="JJP578" s="156"/>
      <c r="JJQ578" s="156"/>
      <c r="JJR578" s="156"/>
      <c r="JJS578" s="156"/>
      <c r="JJT578" s="156"/>
      <c r="JJU578" s="156"/>
      <c r="JJV578" s="156"/>
      <c r="JJW578" s="156"/>
      <c r="JJX578" s="156"/>
      <c r="JJY578" s="156"/>
      <c r="JJZ578" s="156"/>
      <c r="JKA578" s="156"/>
      <c r="JKB578" s="156"/>
      <c r="JKC578" s="156"/>
      <c r="JKD578" s="156"/>
      <c r="JKE578" s="156"/>
      <c r="JKF578" s="156"/>
      <c r="JKG578" s="156"/>
      <c r="JKH578" s="156"/>
      <c r="JKI578" s="156"/>
      <c r="JKJ578" s="156"/>
      <c r="JKK578" s="156"/>
      <c r="JKL578" s="156"/>
      <c r="JKM578" s="156"/>
      <c r="JKN578" s="156"/>
      <c r="JKO578" s="156"/>
      <c r="JKP578" s="156"/>
      <c r="JKQ578" s="156"/>
      <c r="JKR578" s="156"/>
      <c r="JKS578" s="156"/>
      <c r="JKT578" s="156"/>
      <c r="JKU578" s="156"/>
      <c r="JKV578" s="156"/>
      <c r="JKW578" s="156"/>
      <c r="JKX578" s="156"/>
      <c r="JKY578" s="156"/>
      <c r="JKZ578" s="156"/>
      <c r="JLA578" s="156"/>
      <c r="JLB578" s="156"/>
      <c r="JLC578" s="156"/>
      <c r="JLD578" s="156"/>
      <c r="JLE578" s="156"/>
      <c r="JLF578" s="156"/>
      <c r="JLG578" s="156"/>
      <c r="JLH578" s="156"/>
      <c r="JLI578" s="156"/>
      <c r="JLJ578" s="156"/>
      <c r="JLK578" s="156"/>
      <c r="JLL578" s="156"/>
      <c r="JLM578" s="156"/>
      <c r="JLN578" s="156"/>
      <c r="JLO578" s="156"/>
      <c r="JLP578" s="156"/>
      <c r="JLQ578" s="156"/>
      <c r="JLR578" s="156"/>
      <c r="JLS578" s="156"/>
      <c r="JLT578" s="156"/>
      <c r="JLU578" s="156"/>
      <c r="JLV578" s="156"/>
      <c r="JLW578" s="156"/>
      <c r="JLX578" s="156"/>
      <c r="JLY578" s="156"/>
      <c r="JLZ578" s="156"/>
      <c r="JMA578" s="156"/>
      <c r="JMB578" s="156"/>
      <c r="JMC578" s="156"/>
      <c r="JMD578" s="156"/>
      <c r="JME578" s="156"/>
      <c r="JMF578" s="156"/>
      <c r="JMG578" s="156"/>
      <c r="JMH578" s="156"/>
      <c r="JMI578" s="156"/>
      <c r="JMJ578" s="156"/>
      <c r="JMK578" s="156"/>
      <c r="JML578" s="156"/>
      <c r="JMM578" s="156"/>
      <c r="JMN578" s="156"/>
      <c r="JMO578" s="156"/>
      <c r="JMP578" s="156"/>
      <c r="JMQ578" s="156"/>
      <c r="JMR578" s="156"/>
      <c r="JMS578" s="156"/>
      <c r="JMT578" s="156"/>
      <c r="JMU578" s="156"/>
      <c r="JMV578" s="156"/>
      <c r="JMW578" s="156"/>
      <c r="JMX578" s="156"/>
      <c r="JMY578" s="156"/>
      <c r="JMZ578" s="156"/>
      <c r="JNA578" s="156"/>
      <c r="JNB578" s="156"/>
      <c r="JNC578" s="156"/>
      <c r="JND578" s="156"/>
      <c r="JNE578" s="156"/>
      <c r="JNF578" s="156"/>
      <c r="JNG578" s="156"/>
      <c r="JNH578" s="156"/>
      <c r="JNI578" s="156"/>
      <c r="JNJ578" s="156"/>
      <c r="JNK578" s="156"/>
      <c r="JNL578" s="156"/>
      <c r="JNM578" s="156"/>
      <c r="JNN578" s="156"/>
      <c r="JNO578" s="156"/>
      <c r="JNP578" s="156"/>
      <c r="JNQ578" s="156"/>
      <c r="JNR578" s="156"/>
      <c r="JNS578" s="156"/>
      <c r="JNT578" s="156"/>
      <c r="JNU578" s="156"/>
      <c r="JNV578" s="156"/>
      <c r="JNW578" s="156"/>
      <c r="JNX578" s="156"/>
      <c r="JNY578" s="156"/>
      <c r="JNZ578" s="156"/>
      <c r="JOA578" s="156"/>
      <c r="JOB578" s="156"/>
      <c r="JOC578" s="156"/>
      <c r="JOD578" s="156"/>
      <c r="JOE578" s="156"/>
      <c r="JOF578" s="156"/>
      <c r="JOG578" s="156"/>
      <c r="JOH578" s="156"/>
      <c r="JOI578" s="156"/>
      <c r="JOJ578" s="156"/>
      <c r="JOK578" s="156"/>
      <c r="JOL578" s="156"/>
      <c r="JOM578" s="156"/>
      <c r="JON578" s="156"/>
      <c r="JOO578" s="156"/>
      <c r="JOP578" s="156"/>
      <c r="JOQ578" s="156"/>
      <c r="JOR578" s="156"/>
      <c r="JOS578" s="156"/>
      <c r="JOT578" s="156"/>
      <c r="JOU578" s="156"/>
      <c r="JOV578" s="156"/>
      <c r="JOW578" s="156"/>
      <c r="JOX578" s="156"/>
      <c r="JOY578" s="156"/>
      <c r="JOZ578" s="156"/>
      <c r="JPA578" s="156"/>
      <c r="JPB578" s="156"/>
      <c r="JPC578" s="156"/>
      <c r="JPD578" s="156"/>
      <c r="JPE578" s="156"/>
      <c r="JPF578" s="156"/>
      <c r="JPG578" s="156"/>
      <c r="JPH578" s="156"/>
      <c r="JPI578" s="156"/>
      <c r="JPJ578" s="156"/>
      <c r="JPK578" s="156"/>
      <c r="JPL578" s="156"/>
      <c r="JPM578" s="156"/>
      <c r="JPN578" s="156"/>
      <c r="JPO578" s="156"/>
      <c r="JPP578" s="156"/>
      <c r="JPQ578" s="156"/>
      <c r="JPR578" s="156"/>
      <c r="JPS578" s="156"/>
      <c r="JPT578" s="156"/>
      <c r="JPU578" s="156"/>
      <c r="JPV578" s="156"/>
      <c r="JPW578" s="156"/>
      <c r="JPX578" s="156"/>
      <c r="JPY578" s="156"/>
      <c r="JPZ578" s="156"/>
      <c r="JQA578" s="156"/>
      <c r="JQB578" s="156"/>
      <c r="JQC578" s="156"/>
      <c r="JQD578" s="156"/>
      <c r="JQE578" s="156"/>
      <c r="JQF578" s="156"/>
      <c r="JQG578" s="156"/>
      <c r="JQH578" s="156"/>
      <c r="JQI578" s="156"/>
      <c r="JQJ578" s="156"/>
      <c r="JQK578" s="156"/>
      <c r="JQL578" s="156"/>
      <c r="JQM578" s="156"/>
      <c r="JQN578" s="156"/>
      <c r="JQO578" s="156"/>
      <c r="JQP578" s="156"/>
      <c r="JQQ578" s="156"/>
      <c r="JQR578" s="156"/>
      <c r="JQS578" s="156"/>
      <c r="JQT578" s="156"/>
      <c r="JQU578" s="156"/>
      <c r="JQV578" s="156"/>
      <c r="JQW578" s="156"/>
      <c r="JQX578" s="156"/>
      <c r="JQY578" s="156"/>
      <c r="JQZ578" s="156"/>
      <c r="JRA578" s="156"/>
      <c r="JRB578" s="156"/>
      <c r="JRC578" s="156"/>
      <c r="JRD578" s="156"/>
      <c r="JRE578" s="156"/>
      <c r="JRF578" s="156"/>
      <c r="JRG578" s="156"/>
      <c r="JRH578" s="156"/>
      <c r="JRI578" s="156"/>
      <c r="JRJ578" s="156"/>
      <c r="JRK578" s="156"/>
      <c r="JRL578" s="156"/>
      <c r="JRM578" s="156"/>
      <c r="JRN578" s="156"/>
      <c r="JRO578" s="156"/>
      <c r="JRP578" s="156"/>
      <c r="JRQ578" s="156"/>
      <c r="JRR578" s="156"/>
      <c r="JRS578" s="156"/>
      <c r="JRT578" s="156"/>
      <c r="JRU578" s="156"/>
      <c r="JRV578" s="156"/>
      <c r="JRW578" s="156"/>
      <c r="JRX578" s="156"/>
      <c r="JRY578" s="156"/>
      <c r="JRZ578" s="156"/>
      <c r="JSA578" s="156"/>
      <c r="JSB578" s="156"/>
      <c r="JSC578" s="156"/>
      <c r="JSD578" s="156"/>
      <c r="JSE578" s="156"/>
      <c r="JSF578" s="156"/>
      <c r="JSG578" s="156"/>
      <c r="JSH578" s="156"/>
      <c r="JSI578" s="156"/>
      <c r="JSJ578" s="156"/>
      <c r="JSK578" s="156"/>
      <c r="JSL578" s="156"/>
      <c r="JSM578" s="156"/>
      <c r="JSN578" s="156"/>
      <c r="JSO578" s="156"/>
      <c r="JSP578" s="156"/>
      <c r="JSQ578" s="156"/>
      <c r="JSR578" s="156"/>
      <c r="JSS578" s="156"/>
      <c r="JST578" s="156"/>
      <c r="JSU578" s="156"/>
      <c r="JSV578" s="156"/>
      <c r="JSW578" s="156"/>
      <c r="JSX578" s="156"/>
      <c r="JSY578" s="156"/>
      <c r="JSZ578" s="156"/>
      <c r="JTA578" s="156"/>
      <c r="JTB578" s="156"/>
      <c r="JTC578" s="156"/>
      <c r="JTD578" s="156"/>
      <c r="JTE578" s="156"/>
      <c r="JTF578" s="156"/>
      <c r="JTG578" s="156"/>
      <c r="JTH578" s="156"/>
      <c r="JTI578" s="156"/>
      <c r="JTJ578" s="156"/>
      <c r="JTK578" s="156"/>
      <c r="JTL578" s="156"/>
      <c r="JTM578" s="156"/>
      <c r="JTN578" s="156"/>
      <c r="JTO578" s="156"/>
      <c r="JTP578" s="156"/>
      <c r="JTQ578" s="156"/>
      <c r="JTR578" s="156"/>
      <c r="JTS578" s="156"/>
      <c r="JTT578" s="156"/>
      <c r="JTU578" s="156"/>
      <c r="JTV578" s="156"/>
      <c r="JTW578" s="156"/>
      <c r="JTX578" s="156"/>
      <c r="JTY578" s="156"/>
      <c r="JTZ578" s="156"/>
      <c r="JUA578" s="156"/>
      <c r="JUB578" s="156"/>
      <c r="JUC578" s="156"/>
      <c r="JUD578" s="156"/>
      <c r="JUE578" s="156"/>
      <c r="JUF578" s="156"/>
      <c r="JUG578" s="156"/>
      <c r="JUH578" s="156"/>
      <c r="JUI578" s="156"/>
      <c r="JUJ578" s="156"/>
      <c r="JUK578" s="156"/>
      <c r="JUL578" s="156"/>
      <c r="JUM578" s="156"/>
      <c r="JUN578" s="156"/>
      <c r="JUO578" s="156"/>
      <c r="JUP578" s="156"/>
      <c r="JUQ578" s="156"/>
      <c r="JUR578" s="156"/>
      <c r="JUS578" s="156"/>
      <c r="JUT578" s="156"/>
      <c r="JUU578" s="156"/>
      <c r="JUV578" s="156"/>
      <c r="JUW578" s="156"/>
      <c r="JUX578" s="156"/>
      <c r="JUY578" s="156"/>
      <c r="JUZ578" s="156"/>
      <c r="JVA578" s="156"/>
      <c r="JVB578" s="156"/>
      <c r="JVC578" s="156"/>
      <c r="JVD578" s="156"/>
      <c r="JVE578" s="156"/>
      <c r="JVF578" s="156"/>
      <c r="JVG578" s="156"/>
      <c r="JVH578" s="156"/>
      <c r="JVI578" s="156"/>
      <c r="JVJ578" s="156"/>
      <c r="JVK578" s="156"/>
      <c r="JVL578" s="156"/>
      <c r="JVM578" s="156"/>
      <c r="JVN578" s="156"/>
      <c r="JVO578" s="156"/>
      <c r="JVP578" s="156"/>
      <c r="JVQ578" s="156"/>
      <c r="JVR578" s="156"/>
      <c r="JVS578" s="156"/>
      <c r="JVT578" s="156"/>
      <c r="JVU578" s="156"/>
      <c r="JVV578" s="156"/>
      <c r="JVW578" s="156"/>
      <c r="JVX578" s="156"/>
      <c r="JVY578" s="156"/>
      <c r="JVZ578" s="156"/>
      <c r="JWA578" s="156"/>
      <c r="JWB578" s="156"/>
      <c r="JWC578" s="156"/>
      <c r="JWD578" s="156"/>
      <c r="JWE578" s="156"/>
      <c r="JWF578" s="156"/>
      <c r="JWG578" s="156"/>
      <c r="JWH578" s="156"/>
      <c r="JWI578" s="156"/>
      <c r="JWJ578" s="156"/>
      <c r="JWK578" s="156"/>
      <c r="JWL578" s="156"/>
      <c r="JWM578" s="156"/>
      <c r="JWN578" s="156"/>
      <c r="JWO578" s="156"/>
      <c r="JWP578" s="156"/>
      <c r="JWQ578" s="156"/>
      <c r="JWR578" s="156"/>
      <c r="JWS578" s="156"/>
      <c r="JWT578" s="156"/>
      <c r="JWU578" s="156"/>
      <c r="JWV578" s="156"/>
      <c r="JWW578" s="156"/>
      <c r="JWX578" s="156"/>
      <c r="JWY578" s="156"/>
      <c r="JWZ578" s="156"/>
      <c r="JXA578" s="156"/>
      <c r="JXB578" s="156"/>
      <c r="JXC578" s="156"/>
      <c r="JXD578" s="156"/>
      <c r="JXE578" s="156"/>
      <c r="JXF578" s="156"/>
      <c r="JXG578" s="156"/>
      <c r="JXH578" s="156"/>
      <c r="JXI578" s="156"/>
      <c r="JXJ578" s="156"/>
      <c r="JXK578" s="156"/>
      <c r="JXL578" s="156"/>
      <c r="JXM578" s="156"/>
      <c r="JXN578" s="156"/>
      <c r="JXO578" s="156"/>
      <c r="JXP578" s="156"/>
      <c r="JXQ578" s="156"/>
      <c r="JXR578" s="156"/>
      <c r="JXS578" s="156"/>
      <c r="JXT578" s="156"/>
      <c r="JXU578" s="156"/>
      <c r="JXV578" s="156"/>
      <c r="JXW578" s="156"/>
      <c r="JXX578" s="156"/>
      <c r="JXY578" s="156"/>
      <c r="JXZ578" s="156"/>
      <c r="JYA578" s="156"/>
      <c r="JYB578" s="156"/>
      <c r="JYC578" s="156"/>
      <c r="JYD578" s="156"/>
      <c r="JYE578" s="156"/>
      <c r="JYF578" s="156"/>
      <c r="JYG578" s="156"/>
      <c r="JYH578" s="156"/>
      <c r="JYI578" s="156"/>
      <c r="JYJ578" s="156"/>
      <c r="JYK578" s="156"/>
      <c r="JYL578" s="156"/>
      <c r="JYM578" s="156"/>
      <c r="JYN578" s="156"/>
      <c r="JYO578" s="156"/>
      <c r="JYP578" s="156"/>
      <c r="JYQ578" s="156"/>
      <c r="JYR578" s="156"/>
      <c r="JYS578" s="156"/>
      <c r="JYT578" s="156"/>
      <c r="JYU578" s="156"/>
      <c r="JYV578" s="156"/>
      <c r="JYW578" s="156"/>
      <c r="JYX578" s="156"/>
      <c r="JYY578" s="156"/>
      <c r="JYZ578" s="156"/>
      <c r="JZA578" s="156"/>
      <c r="JZB578" s="156"/>
      <c r="JZC578" s="156"/>
      <c r="JZD578" s="156"/>
      <c r="JZE578" s="156"/>
      <c r="JZF578" s="156"/>
      <c r="JZG578" s="156"/>
      <c r="JZH578" s="156"/>
      <c r="JZI578" s="156"/>
      <c r="JZJ578" s="156"/>
      <c r="JZK578" s="156"/>
      <c r="JZL578" s="156"/>
      <c r="JZM578" s="156"/>
      <c r="JZN578" s="156"/>
      <c r="JZO578" s="156"/>
      <c r="JZP578" s="156"/>
      <c r="JZQ578" s="156"/>
      <c r="JZR578" s="156"/>
      <c r="JZS578" s="156"/>
      <c r="JZT578" s="156"/>
      <c r="JZU578" s="156"/>
      <c r="JZV578" s="156"/>
      <c r="JZW578" s="156"/>
      <c r="JZX578" s="156"/>
      <c r="JZY578" s="156"/>
      <c r="JZZ578" s="156"/>
      <c r="KAA578" s="156"/>
      <c r="KAB578" s="156"/>
      <c r="KAC578" s="156"/>
      <c r="KAD578" s="156"/>
      <c r="KAE578" s="156"/>
      <c r="KAF578" s="156"/>
      <c r="KAG578" s="156"/>
      <c r="KAH578" s="156"/>
      <c r="KAI578" s="156"/>
      <c r="KAJ578" s="156"/>
      <c r="KAK578" s="156"/>
      <c r="KAL578" s="156"/>
      <c r="KAM578" s="156"/>
      <c r="KAN578" s="156"/>
      <c r="KAO578" s="156"/>
      <c r="KAP578" s="156"/>
      <c r="KAQ578" s="156"/>
      <c r="KAR578" s="156"/>
      <c r="KAS578" s="156"/>
      <c r="KAT578" s="156"/>
      <c r="KAU578" s="156"/>
      <c r="KAV578" s="156"/>
      <c r="KAW578" s="156"/>
      <c r="KAX578" s="156"/>
      <c r="KAY578" s="156"/>
      <c r="KAZ578" s="156"/>
      <c r="KBA578" s="156"/>
      <c r="KBB578" s="156"/>
      <c r="KBC578" s="156"/>
      <c r="KBD578" s="156"/>
      <c r="KBE578" s="156"/>
      <c r="KBF578" s="156"/>
      <c r="KBG578" s="156"/>
      <c r="KBH578" s="156"/>
      <c r="KBI578" s="156"/>
      <c r="KBJ578" s="156"/>
      <c r="KBK578" s="156"/>
      <c r="KBL578" s="156"/>
      <c r="KBM578" s="156"/>
      <c r="KBN578" s="156"/>
      <c r="KBO578" s="156"/>
      <c r="KBP578" s="156"/>
      <c r="KBQ578" s="156"/>
      <c r="KBR578" s="156"/>
      <c r="KBS578" s="156"/>
      <c r="KBT578" s="156"/>
      <c r="KBU578" s="156"/>
      <c r="KBV578" s="156"/>
      <c r="KBW578" s="156"/>
      <c r="KBX578" s="156"/>
      <c r="KBY578" s="156"/>
      <c r="KBZ578" s="156"/>
      <c r="KCA578" s="156"/>
      <c r="KCB578" s="156"/>
      <c r="KCC578" s="156"/>
      <c r="KCD578" s="156"/>
      <c r="KCE578" s="156"/>
      <c r="KCF578" s="156"/>
      <c r="KCG578" s="156"/>
      <c r="KCH578" s="156"/>
      <c r="KCI578" s="156"/>
      <c r="KCJ578" s="156"/>
      <c r="KCK578" s="156"/>
      <c r="KCL578" s="156"/>
      <c r="KCM578" s="156"/>
      <c r="KCN578" s="156"/>
      <c r="KCO578" s="156"/>
      <c r="KCP578" s="156"/>
      <c r="KCQ578" s="156"/>
      <c r="KCR578" s="156"/>
      <c r="KCS578" s="156"/>
      <c r="KCT578" s="156"/>
      <c r="KCU578" s="156"/>
      <c r="KCV578" s="156"/>
      <c r="KCW578" s="156"/>
      <c r="KCX578" s="156"/>
      <c r="KCY578" s="156"/>
      <c r="KCZ578" s="156"/>
      <c r="KDA578" s="156"/>
      <c r="KDB578" s="156"/>
      <c r="KDC578" s="156"/>
      <c r="KDD578" s="156"/>
      <c r="KDE578" s="156"/>
      <c r="KDF578" s="156"/>
      <c r="KDG578" s="156"/>
      <c r="KDH578" s="156"/>
      <c r="KDI578" s="156"/>
      <c r="KDJ578" s="156"/>
      <c r="KDK578" s="156"/>
      <c r="KDL578" s="156"/>
      <c r="KDM578" s="156"/>
      <c r="KDN578" s="156"/>
      <c r="KDO578" s="156"/>
      <c r="KDP578" s="156"/>
      <c r="KDQ578" s="156"/>
      <c r="KDR578" s="156"/>
      <c r="KDS578" s="156"/>
      <c r="KDT578" s="156"/>
      <c r="KDU578" s="156"/>
      <c r="KDV578" s="156"/>
      <c r="KDW578" s="156"/>
      <c r="KDX578" s="156"/>
      <c r="KDY578" s="156"/>
      <c r="KDZ578" s="156"/>
      <c r="KEA578" s="156"/>
      <c r="KEB578" s="156"/>
      <c r="KEC578" s="156"/>
      <c r="KED578" s="156"/>
      <c r="KEE578" s="156"/>
      <c r="KEF578" s="156"/>
      <c r="KEG578" s="156"/>
      <c r="KEH578" s="156"/>
      <c r="KEI578" s="156"/>
      <c r="KEJ578" s="156"/>
      <c r="KEK578" s="156"/>
      <c r="KEL578" s="156"/>
      <c r="KEM578" s="156"/>
      <c r="KEN578" s="156"/>
      <c r="KEO578" s="156"/>
      <c r="KEP578" s="156"/>
      <c r="KEQ578" s="156"/>
      <c r="KER578" s="156"/>
      <c r="KES578" s="156"/>
      <c r="KET578" s="156"/>
      <c r="KEU578" s="156"/>
      <c r="KEV578" s="156"/>
      <c r="KEW578" s="156"/>
      <c r="KEX578" s="156"/>
      <c r="KEY578" s="156"/>
      <c r="KEZ578" s="156"/>
      <c r="KFA578" s="156"/>
      <c r="KFB578" s="156"/>
      <c r="KFC578" s="156"/>
      <c r="KFD578" s="156"/>
      <c r="KFE578" s="156"/>
      <c r="KFF578" s="156"/>
      <c r="KFG578" s="156"/>
      <c r="KFH578" s="156"/>
      <c r="KFI578" s="156"/>
      <c r="KFJ578" s="156"/>
      <c r="KFK578" s="156"/>
      <c r="KFL578" s="156"/>
      <c r="KFM578" s="156"/>
      <c r="KFN578" s="156"/>
      <c r="KFO578" s="156"/>
      <c r="KFP578" s="156"/>
      <c r="KFQ578" s="156"/>
      <c r="KFR578" s="156"/>
      <c r="KFS578" s="156"/>
      <c r="KFT578" s="156"/>
      <c r="KFU578" s="156"/>
      <c r="KFV578" s="156"/>
      <c r="KFW578" s="156"/>
      <c r="KFX578" s="156"/>
      <c r="KFY578" s="156"/>
      <c r="KFZ578" s="156"/>
      <c r="KGA578" s="156"/>
      <c r="KGB578" s="156"/>
      <c r="KGC578" s="156"/>
      <c r="KGD578" s="156"/>
      <c r="KGE578" s="156"/>
      <c r="KGF578" s="156"/>
      <c r="KGG578" s="156"/>
      <c r="KGH578" s="156"/>
      <c r="KGI578" s="156"/>
      <c r="KGJ578" s="156"/>
      <c r="KGK578" s="156"/>
      <c r="KGL578" s="156"/>
      <c r="KGM578" s="156"/>
      <c r="KGN578" s="156"/>
      <c r="KGO578" s="156"/>
      <c r="KGP578" s="156"/>
      <c r="KGQ578" s="156"/>
      <c r="KGR578" s="156"/>
      <c r="KGS578" s="156"/>
      <c r="KGT578" s="156"/>
      <c r="KGU578" s="156"/>
      <c r="KGV578" s="156"/>
      <c r="KGW578" s="156"/>
      <c r="KGX578" s="156"/>
      <c r="KGY578" s="156"/>
      <c r="KGZ578" s="156"/>
      <c r="KHA578" s="156"/>
      <c r="KHB578" s="156"/>
      <c r="KHC578" s="156"/>
      <c r="KHD578" s="156"/>
      <c r="KHE578" s="156"/>
      <c r="KHF578" s="156"/>
      <c r="KHG578" s="156"/>
      <c r="KHH578" s="156"/>
      <c r="KHI578" s="156"/>
      <c r="KHJ578" s="156"/>
      <c r="KHK578" s="156"/>
      <c r="KHL578" s="156"/>
      <c r="KHM578" s="156"/>
      <c r="KHN578" s="156"/>
      <c r="KHO578" s="156"/>
      <c r="KHP578" s="156"/>
      <c r="KHQ578" s="156"/>
      <c r="KHR578" s="156"/>
      <c r="KHS578" s="156"/>
      <c r="KHT578" s="156"/>
      <c r="KHU578" s="156"/>
      <c r="KHV578" s="156"/>
      <c r="KHW578" s="156"/>
      <c r="KHX578" s="156"/>
      <c r="KHY578" s="156"/>
      <c r="KHZ578" s="156"/>
      <c r="KIA578" s="156"/>
      <c r="KIB578" s="156"/>
      <c r="KIC578" s="156"/>
      <c r="KID578" s="156"/>
      <c r="KIE578" s="156"/>
      <c r="KIF578" s="156"/>
      <c r="KIG578" s="156"/>
      <c r="KIH578" s="156"/>
      <c r="KII578" s="156"/>
      <c r="KIJ578" s="156"/>
      <c r="KIK578" s="156"/>
      <c r="KIL578" s="156"/>
      <c r="KIM578" s="156"/>
      <c r="KIN578" s="156"/>
      <c r="KIO578" s="156"/>
      <c r="KIP578" s="156"/>
      <c r="KIQ578" s="156"/>
      <c r="KIR578" s="156"/>
      <c r="KIS578" s="156"/>
      <c r="KIT578" s="156"/>
      <c r="KIU578" s="156"/>
      <c r="KIV578" s="156"/>
      <c r="KIW578" s="156"/>
      <c r="KIX578" s="156"/>
      <c r="KIY578" s="156"/>
      <c r="KIZ578" s="156"/>
      <c r="KJA578" s="156"/>
      <c r="KJB578" s="156"/>
      <c r="KJC578" s="156"/>
      <c r="KJD578" s="156"/>
      <c r="KJE578" s="156"/>
      <c r="KJF578" s="156"/>
      <c r="KJG578" s="156"/>
      <c r="KJH578" s="156"/>
      <c r="KJI578" s="156"/>
      <c r="KJJ578" s="156"/>
      <c r="KJK578" s="156"/>
      <c r="KJL578" s="156"/>
      <c r="KJM578" s="156"/>
      <c r="KJN578" s="156"/>
      <c r="KJO578" s="156"/>
      <c r="KJP578" s="156"/>
      <c r="KJQ578" s="156"/>
      <c r="KJR578" s="156"/>
      <c r="KJS578" s="156"/>
      <c r="KJT578" s="156"/>
      <c r="KJU578" s="156"/>
      <c r="KJV578" s="156"/>
      <c r="KJW578" s="156"/>
      <c r="KJX578" s="156"/>
      <c r="KJY578" s="156"/>
      <c r="KJZ578" s="156"/>
      <c r="KKA578" s="156"/>
      <c r="KKB578" s="156"/>
      <c r="KKC578" s="156"/>
      <c r="KKD578" s="156"/>
      <c r="KKE578" s="156"/>
      <c r="KKF578" s="156"/>
      <c r="KKG578" s="156"/>
      <c r="KKH578" s="156"/>
      <c r="KKI578" s="156"/>
      <c r="KKJ578" s="156"/>
      <c r="KKK578" s="156"/>
      <c r="KKL578" s="156"/>
      <c r="KKM578" s="156"/>
      <c r="KKN578" s="156"/>
      <c r="KKO578" s="156"/>
      <c r="KKP578" s="156"/>
      <c r="KKQ578" s="156"/>
      <c r="KKR578" s="156"/>
      <c r="KKS578" s="156"/>
      <c r="KKT578" s="156"/>
      <c r="KKU578" s="156"/>
      <c r="KKV578" s="156"/>
      <c r="KKW578" s="156"/>
      <c r="KKX578" s="156"/>
      <c r="KKY578" s="156"/>
      <c r="KKZ578" s="156"/>
      <c r="KLA578" s="156"/>
      <c r="KLB578" s="156"/>
      <c r="KLC578" s="156"/>
      <c r="KLD578" s="156"/>
      <c r="KLE578" s="156"/>
      <c r="KLF578" s="156"/>
      <c r="KLG578" s="156"/>
      <c r="KLH578" s="156"/>
      <c r="KLI578" s="156"/>
      <c r="KLJ578" s="156"/>
      <c r="KLK578" s="156"/>
      <c r="KLL578" s="156"/>
      <c r="KLM578" s="156"/>
      <c r="KLN578" s="156"/>
      <c r="KLO578" s="156"/>
      <c r="KLP578" s="156"/>
      <c r="KLQ578" s="156"/>
      <c r="KLR578" s="156"/>
      <c r="KLS578" s="156"/>
      <c r="KLT578" s="156"/>
      <c r="KLU578" s="156"/>
      <c r="KLV578" s="156"/>
      <c r="KLW578" s="156"/>
      <c r="KLX578" s="156"/>
      <c r="KLY578" s="156"/>
      <c r="KLZ578" s="156"/>
      <c r="KMA578" s="156"/>
      <c r="KMB578" s="156"/>
      <c r="KMC578" s="156"/>
      <c r="KMD578" s="156"/>
      <c r="KME578" s="156"/>
      <c r="KMF578" s="156"/>
      <c r="KMG578" s="156"/>
      <c r="KMH578" s="156"/>
      <c r="KMI578" s="156"/>
      <c r="KMJ578" s="156"/>
      <c r="KMK578" s="156"/>
      <c r="KML578" s="156"/>
      <c r="KMM578" s="156"/>
      <c r="KMN578" s="156"/>
      <c r="KMO578" s="156"/>
      <c r="KMP578" s="156"/>
      <c r="KMQ578" s="156"/>
      <c r="KMR578" s="156"/>
      <c r="KMS578" s="156"/>
      <c r="KMT578" s="156"/>
      <c r="KMU578" s="156"/>
      <c r="KMV578" s="156"/>
      <c r="KMW578" s="156"/>
      <c r="KMX578" s="156"/>
      <c r="KMY578" s="156"/>
      <c r="KMZ578" s="156"/>
      <c r="KNA578" s="156"/>
      <c r="KNB578" s="156"/>
      <c r="KNC578" s="156"/>
      <c r="KND578" s="156"/>
      <c r="KNE578" s="156"/>
      <c r="KNF578" s="156"/>
      <c r="KNG578" s="156"/>
      <c r="KNH578" s="156"/>
      <c r="KNI578" s="156"/>
      <c r="KNJ578" s="156"/>
      <c r="KNK578" s="156"/>
      <c r="KNL578" s="156"/>
      <c r="KNM578" s="156"/>
      <c r="KNN578" s="156"/>
      <c r="KNO578" s="156"/>
      <c r="KNP578" s="156"/>
      <c r="KNQ578" s="156"/>
      <c r="KNR578" s="156"/>
      <c r="KNS578" s="156"/>
      <c r="KNT578" s="156"/>
      <c r="KNU578" s="156"/>
      <c r="KNV578" s="156"/>
      <c r="KNW578" s="156"/>
      <c r="KNX578" s="156"/>
      <c r="KNY578" s="156"/>
      <c r="KNZ578" s="156"/>
      <c r="KOA578" s="156"/>
      <c r="KOB578" s="156"/>
      <c r="KOC578" s="156"/>
      <c r="KOD578" s="156"/>
      <c r="KOE578" s="156"/>
      <c r="KOF578" s="156"/>
      <c r="KOG578" s="156"/>
      <c r="KOH578" s="156"/>
      <c r="KOI578" s="156"/>
      <c r="KOJ578" s="156"/>
      <c r="KOK578" s="156"/>
      <c r="KOL578" s="156"/>
      <c r="KOM578" s="156"/>
      <c r="KON578" s="156"/>
      <c r="KOO578" s="156"/>
      <c r="KOP578" s="156"/>
      <c r="KOQ578" s="156"/>
      <c r="KOR578" s="156"/>
      <c r="KOS578" s="156"/>
      <c r="KOT578" s="156"/>
      <c r="KOU578" s="156"/>
      <c r="KOV578" s="156"/>
      <c r="KOW578" s="156"/>
      <c r="KOX578" s="156"/>
      <c r="KOY578" s="156"/>
      <c r="KOZ578" s="156"/>
      <c r="KPA578" s="156"/>
      <c r="KPB578" s="156"/>
      <c r="KPC578" s="156"/>
      <c r="KPD578" s="156"/>
      <c r="KPE578" s="156"/>
      <c r="KPF578" s="156"/>
      <c r="KPG578" s="156"/>
      <c r="KPH578" s="156"/>
      <c r="KPI578" s="156"/>
      <c r="KPJ578" s="156"/>
      <c r="KPK578" s="156"/>
      <c r="KPL578" s="156"/>
      <c r="KPM578" s="156"/>
      <c r="KPN578" s="156"/>
      <c r="KPO578" s="156"/>
      <c r="KPP578" s="156"/>
      <c r="KPQ578" s="156"/>
      <c r="KPR578" s="156"/>
      <c r="KPS578" s="156"/>
      <c r="KPT578" s="156"/>
      <c r="KPU578" s="156"/>
      <c r="KPV578" s="156"/>
      <c r="KPW578" s="156"/>
      <c r="KPX578" s="156"/>
      <c r="KPY578" s="156"/>
      <c r="KPZ578" s="156"/>
      <c r="KQA578" s="156"/>
      <c r="KQB578" s="156"/>
      <c r="KQC578" s="156"/>
      <c r="KQD578" s="156"/>
      <c r="KQE578" s="156"/>
      <c r="KQF578" s="156"/>
      <c r="KQG578" s="156"/>
      <c r="KQH578" s="156"/>
      <c r="KQI578" s="156"/>
      <c r="KQJ578" s="156"/>
      <c r="KQK578" s="156"/>
      <c r="KQL578" s="156"/>
      <c r="KQM578" s="156"/>
      <c r="KQN578" s="156"/>
      <c r="KQO578" s="156"/>
      <c r="KQP578" s="156"/>
      <c r="KQQ578" s="156"/>
      <c r="KQR578" s="156"/>
      <c r="KQS578" s="156"/>
      <c r="KQT578" s="156"/>
      <c r="KQU578" s="156"/>
      <c r="KQV578" s="156"/>
      <c r="KQW578" s="156"/>
      <c r="KQX578" s="156"/>
      <c r="KQY578" s="156"/>
      <c r="KQZ578" s="156"/>
      <c r="KRA578" s="156"/>
      <c r="KRB578" s="156"/>
      <c r="KRC578" s="156"/>
      <c r="KRD578" s="156"/>
      <c r="KRE578" s="156"/>
      <c r="KRF578" s="156"/>
      <c r="KRG578" s="156"/>
      <c r="KRH578" s="156"/>
      <c r="KRI578" s="156"/>
      <c r="KRJ578" s="156"/>
      <c r="KRK578" s="156"/>
      <c r="KRL578" s="156"/>
      <c r="KRM578" s="156"/>
      <c r="KRN578" s="156"/>
      <c r="KRO578" s="156"/>
      <c r="KRP578" s="156"/>
      <c r="KRQ578" s="156"/>
      <c r="KRR578" s="156"/>
      <c r="KRS578" s="156"/>
      <c r="KRT578" s="156"/>
      <c r="KRU578" s="156"/>
      <c r="KRV578" s="156"/>
      <c r="KRW578" s="156"/>
      <c r="KRX578" s="156"/>
      <c r="KRY578" s="156"/>
      <c r="KRZ578" s="156"/>
      <c r="KSA578" s="156"/>
      <c r="KSB578" s="156"/>
      <c r="KSC578" s="156"/>
      <c r="KSD578" s="156"/>
      <c r="KSE578" s="156"/>
      <c r="KSF578" s="156"/>
      <c r="KSG578" s="156"/>
      <c r="KSH578" s="156"/>
      <c r="KSI578" s="156"/>
      <c r="KSJ578" s="156"/>
      <c r="KSK578" s="156"/>
      <c r="KSL578" s="156"/>
      <c r="KSM578" s="156"/>
      <c r="KSN578" s="156"/>
      <c r="KSO578" s="156"/>
      <c r="KSP578" s="156"/>
      <c r="KSQ578" s="156"/>
      <c r="KSR578" s="156"/>
      <c r="KSS578" s="156"/>
      <c r="KST578" s="156"/>
      <c r="KSU578" s="156"/>
      <c r="KSV578" s="156"/>
      <c r="KSW578" s="156"/>
      <c r="KSX578" s="156"/>
      <c r="KSY578" s="156"/>
      <c r="KSZ578" s="156"/>
      <c r="KTA578" s="156"/>
      <c r="KTB578" s="156"/>
      <c r="KTC578" s="156"/>
      <c r="KTD578" s="156"/>
      <c r="KTE578" s="156"/>
      <c r="KTF578" s="156"/>
      <c r="KTG578" s="156"/>
      <c r="KTH578" s="156"/>
      <c r="KTI578" s="156"/>
      <c r="KTJ578" s="156"/>
      <c r="KTK578" s="156"/>
      <c r="KTL578" s="156"/>
      <c r="KTM578" s="156"/>
      <c r="KTN578" s="156"/>
      <c r="KTO578" s="156"/>
      <c r="KTP578" s="156"/>
      <c r="KTQ578" s="156"/>
      <c r="KTR578" s="156"/>
      <c r="KTS578" s="156"/>
      <c r="KTT578" s="156"/>
      <c r="KTU578" s="156"/>
      <c r="KTV578" s="156"/>
      <c r="KTW578" s="156"/>
      <c r="KTX578" s="156"/>
      <c r="KTY578" s="156"/>
      <c r="KTZ578" s="156"/>
      <c r="KUA578" s="156"/>
      <c r="KUB578" s="156"/>
      <c r="KUC578" s="156"/>
      <c r="KUD578" s="156"/>
      <c r="KUE578" s="156"/>
      <c r="KUF578" s="156"/>
      <c r="KUG578" s="156"/>
      <c r="KUH578" s="156"/>
      <c r="KUI578" s="156"/>
      <c r="KUJ578" s="156"/>
      <c r="KUK578" s="156"/>
      <c r="KUL578" s="156"/>
      <c r="KUM578" s="156"/>
      <c r="KUN578" s="156"/>
      <c r="KUO578" s="156"/>
      <c r="KUP578" s="156"/>
      <c r="KUQ578" s="156"/>
      <c r="KUR578" s="156"/>
      <c r="KUS578" s="156"/>
      <c r="KUT578" s="156"/>
      <c r="KUU578" s="156"/>
      <c r="KUV578" s="156"/>
      <c r="KUW578" s="156"/>
      <c r="KUX578" s="156"/>
      <c r="KUY578" s="156"/>
      <c r="KUZ578" s="156"/>
      <c r="KVA578" s="156"/>
      <c r="KVB578" s="156"/>
      <c r="KVC578" s="156"/>
      <c r="KVD578" s="156"/>
      <c r="KVE578" s="156"/>
      <c r="KVF578" s="156"/>
      <c r="KVG578" s="156"/>
      <c r="KVH578" s="156"/>
      <c r="KVI578" s="156"/>
      <c r="KVJ578" s="156"/>
      <c r="KVK578" s="156"/>
      <c r="KVL578" s="156"/>
      <c r="KVM578" s="156"/>
      <c r="KVN578" s="156"/>
      <c r="KVO578" s="156"/>
      <c r="KVP578" s="156"/>
      <c r="KVQ578" s="156"/>
      <c r="KVR578" s="156"/>
      <c r="KVS578" s="156"/>
      <c r="KVT578" s="156"/>
      <c r="KVU578" s="156"/>
      <c r="KVV578" s="156"/>
      <c r="KVW578" s="156"/>
      <c r="KVX578" s="156"/>
      <c r="KVY578" s="156"/>
      <c r="KVZ578" s="156"/>
      <c r="KWA578" s="156"/>
      <c r="KWB578" s="156"/>
      <c r="KWC578" s="156"/>
      <c r="KWD578" s="156"/>
      <c r="KWE578" s="156"/>
      <c r="KWF578" s="156"/>
      <c r="KWG578" s="156"/>
      <c r="KWH578" s="156"/>
      <c r="KWI578" s="156"/>
      <c r="KWJ578" s="156"/>
      <c r="KWK578" s="156"/>
      <c r="KWL578" s="156"/>
      <c r="KWM578" s="156"/>
      <c r="KWN578" s="156"/>
      <c r="KWO578" s="156"/>
      <c r="KWP578" s="156"/>
      <c r="KWQ578" s="156"/>
      <c r="KWR578" s="156"/>
      <c r="KWS578" s="156"/>
      <c r="KWT578" s="156"/>
      <c r="KWU578" s="156"/>
      <c r="KWV578" s="156"/>
      <c r="KWW578" s="156"/>
      <c r="KWX578" s="156"/>
      <c r="KWY578" s="156"/>
      <c r="KWZ578" s="156"/>
      <c r="KXA578" s="156"/>
      <c r="KXB578" s="156"/>
      <c r="KXC578" s="156"/>
      <c r="KXD578" s="156"/>
      <c r="KXE578" s="156"/>
      <c r="KXF578" s="156"/>
      <c r="KXG578" s="156"/>
      <c r="KXH578" s="156"/>
      <c r="KXI578" s="156"/>
      <c r="KXJ578" s="156"/>
      <c r="KXK578" s="156"/>
      <c r="KXL578" s="156"/>
      <c r="KXM578" s="156"/>
      <c r="KXN578" s="156"/>
      <c r="KXO578" s="156"/>
      <c r="KXP578" s="156"/>
      <c r="KXQ578" s="156"/>
      <c r="KXR578" s="156"/>
      <c r="KXS578" s="156"/>
      <c r="KXT578" s="156"/>
      <c r="KXU578" s="156"/>
      <c r="KXV578" s="156"/>
      <c r="KXW578" s="156"/>
      <c r="KXX578" s="156"/>
      <c r="KXY578" s="156"/>
      <c r="KXZ578" s="156"/>
      <c r="KYA578" s="156"/>
      <c r="KYB578" s="156"/>
      <c r="KYC578" s="156"/>
      <c r="KYD578" s="156"/>
      <c r="KYE578" s="156"/>
      <c r="KYF578" s="156"/>
      <c r="KYG578" s="156"/>
      <c r="KYH578" s="156"/>
      <c r="KYI578" s="156"/>
      <c r="KYJ578" s="156"/>
      <c r="KYK578" s="156"/>
      <c r="KYL578" s="156"/>
      <c r="KYM578" s="156"/>
      <c r="KYN578" s="156"/>
      <c r="KYO578" s="156"/>
      <c r="KYP578" s="156"/>
      <c r="KYQ578" s="156"/>
      <c r="KYR578" s="156"/>
      <c r="KYS578" s="156"/>
      <c r="KYT578" s="156"/>
      <c r="KYU578" s="156"/>
      <c r="KYV578" s="156"/>
      <c r="KYW578" s="156"/>
      <c r="KYX578" s="156"/>
      <c r="KYY578" s="156"/>
      <c r="KYZ578" s="156"/>
      <c r="KZA578" s="156"/>
      <c r="KZB578" s="156"/>
      <c r="KZC578" s="156"/>
      <c r="KZD578" s="156"/>
      <c r="KZE578" s="156"/>
      <c r="KZF578" s="156"/>
      <c r="KZG578" s="156"/>
      <c r="KZH578" s="156"/>
      <c r="KZI578" s="156"/>
      <c r="KZJ578" s="156"/>
      <c r="KZK578" s="156"/>
      <c r="KZL578" s="156"/>
      <c r="KZM578" s="156"/>
      <c r="KZN578" s="156"/>
      <c r="KZO578" s="156"/>
      <c r="KZP578" s="156"/>
      <c r="KZQ578" s="156"/>
      <c r="KZR578" s="156"/>
      <c r="KZS578" s="156"/>
      <c r="KZT578" s="156"/>
      <c r="KZU578" s="156"/>
      <c r="KZV578" s="156"/>
      <c r="KZW578" s="156"/>
      <c r="KZX578" s="156"/>
      <c r="KZY578" s="156"/>
      <c r="KZZ578" s="156"/>
      <c r="LAA578" s="156"/>
      <c r="LAB578" s="156"/>
      <c r="LAC578" s="156"/>
      <c r="LAD578" s="156"/>
      <c r="LAE578" s="156"/>
      <c r="LAF578" s="156"/>
      <c r="LAG578" s="156"/>
      <c r="LAH578" s="156"/>
      <c r="LAI578" s="156"/>
      <c r="LAJ578" s="156"/>
      <c r="LAK578" s="156"/>
      <c r="LAL578" s="156"/>
      <c r="LAM578" s="156"/>
      <c r="LAN578" s="156"/>
      <c r="LAO578" s="156"/>
      <c r="LAP578" s="156"/>
      <c r="LAQ578" s="156"/>
      <c r="LAR578" s="156"/>
      <c r="LAS578" s="156"/>
      <c r="LAT578" s="156"/>
      <c r="LAU578" s="156"/>
      <c r="LAV578" s="156"/>
      <c r="LAW578" s="156"/>
      <c r="LAX578" s="156"/>
      <c r="LAY578" s="156"/>
      <c r="LAZ578" s="156"/>
      <c r="LBA578" s="156"/>
      <c r="LBB578" s="156"/>
      <c r="LBC578" s="156"/>
      <c r="LBD578" s="156"/>
      <c r="LBE578" s="156"/>
      <c r="LBF578" s="156"/>
      <c r="LBG578" s="156"/>
      <c r="LBH578" s="156"/>
      <c r="LBI578" s="156"/>
      <c r="LBJ578" s="156"/>
      <c r="LBK578" s="156"/>
      <c r="LBL578" s="156"/>
      <c r="LBM578" s="156"/>
      <c r="LBN578" s="156"/>
      <c r="LBO578" s="156"/>
      <c r="LBP578" s="156"/>
      <c r="LBQ578" s="156"/>
      <c r="LBR578" s="156"/>
      <c r="LBS578" s="156"/>
      <c r="LBT578" s="156"/>
      <c r="LBU578" s="156"/>
      <c r="LBV578" s="156"/>
      <c r="LBW578" s="156"/>
      <c r="LBX578" s="156"/>
      <c r="LBY578" s="156"/>
      <c r="LBZ578" s="156"/>
      <c r="LCA578" s="156"/>
      <c r="LCB578" s="156"/>
      <c r="LCC578" s="156"/>
      <c r="LCD578" s="156"/>
      <c r="LCE578" s="156"/>
      <c r="LCF578" s="156"/>
      <c r="LCG578" s="156"/>
      <c r="LCH578" s="156"/>
      <c r="LCI578" s="156"/>
      <c r="LCJ578" s="156"/>
      <c r="LCK578" s="156"/>
      <c r="LCL578" s="156"/>
      <c r="LCM578" s="156"/>
      <c r="LCN578" s="156"/>
      <c r="LCO578" s="156"/>
      <c r="LCP578" s="156"/>
      <c r="LCQ578" s="156"/>
      <c r="LCR578" s="156"/>
      <c r="LCS578" s="156"/>
      <c r="LCT578" s="156"/>
      <c r="LCU578" s="156"/>
      <c r="LCV578" s="156"/>
      <c r="LCW578" s="156"/>
      <c r="LCX578" s="156"/>
      <c r="LCY578" s="156"/>
      <c r="LCZ578" s="156"/>
      <c r="LDA578" s="156"/>
      <c r="LDB578" s="156"/>
      <c r="LDC578" s="156"/>
      <c r="LDD578" s="156"/>
      <c r="LDE578" s="156"/>
      <c r="LDF578" s="156"/>
      <c r="LDG578" s="156"/>
      <c r="LDH578" s="156"/>
      <c r="LDI578" s="156"/>
      <c r="LDJ578" s="156"/>
      <c r="LDK578" s="156"/>
      <c r="LDL578" s="156"/>
      <c r="LDM578" s="156"/>
      <c r="LDN578" s="156"/>
      <c r="LDO578" s="156"/>
      <c r="LDP578" s="156"/>
      <c r="LDQ578" s="156"/>
      <c r="LDR578" s="156"/>
      <c r="LDS578" s="156"/>
      <c r="LDT578" s="156"/>
      <c r="LDU578" s="156"/>
      <c r="LDV578" s="156"/>
      <c r="LDW578" s="156"/>
      <c r="LDX578" s="156"/>
      <c r="LDY578" s="156"/>
      <c r="LDZ578" s="156"/>
      <c r="LEA578" s="156"/>
      <c r="LEB578" s="156"/>
      <c r="LEC578" s="156"/>
      <c r="LED578" s="156"/>
      <c r="LEE578" s="156"/>
      <c r="LEF578" s="156"/>
      <c r="LEG578" s="156"/>
      <c r="LEH578" s="156"/>
      <c r="LEI578" s="156"/>
      <c r="LEJ578" s="156"/>
      <c r="LEK578" s="156"/>
      <c r="LEL578" s="156"/>
      <c r="LEM578" s="156"/>
      <c r="LEN578" s="156"/>
      <c r="LEO578" s="156"/>
      <c r="LEP578" s="156"/>
      <c r="LEQ578" s="156"/>
      <c r="LER578" s="156"/>
      <c r="LES578" s="156"/>
      <c r="LET578" s="156"/>
      <c r="LEU578" s="156"/>
      <c r="LEV578" s="156"/>
      <c r="LEW578" s="156"/>
      <c r="LEX578" s="156"/>
      <c r="LEY578" s="156"/>
      <c r="LEZ578" s="156"/>
      <c r="LFA578" s="156"/>
      <c r="LFB578" s="156"/>
      <c r="LFC578" s="156"/>
      <c r="LFD578" s="156"/>
      <c r="LFE578" s="156"/>
      <c r="LFF578" s="156"/>
      <c r="LFG578" s="156"/>
      <c r="LFH578" s="156"/>
      <c r="LFI578" s="156"/>
      <c r="LFJ578" s="156"/>
      <c r="LFK578" s="156"/>
      <c r="LFL578" s="156"/>
      <c r="LFM578" s="156"/>
      <c r="LFN578" s="156"/>
      <c r="LFO578" s="156"/>
      <c r="LFP578" s="156"/>
      <c r="LFQ578" s="156"/>
      <c r="LFR578" s="156"/>
      <c r="LFS578" s="156"/>
      <c r="LFT578" s="156"/>
      <c r="LFU578" s="156"/>
      <c r="LFV578" s="156"/>
      <c r="LFW578" s="156"/>
      <c r="LFX578" s="156"/>
      <c r="LFY578" s="156"/>
      <c r="LFZ578" s="156"/>
      <c r="LGA578" s="156"/>
      <c r="LGB578" s="156"/>
      <c r="LGC578" s="156"/>
      <c r="LGD578" s="156"/>
      <c r="LGE578" s="156"/>
      <c r="LGF578" s="156"/>
      <c r="LGG578" s="156"/>
      <c r="LGH578" s="156"/>
      <c r="LGI578" s="156"/>
      <c r="LGJ578" s="156"/>
      <c r="LGK578" s="156"/>
      <c r="LGL578" s="156"/>
      <c r="LGM578" s="156"/>
      <c r="LGN578" s="156"/>
      <c r="LGO578" s="156"/>
      <c r="LGP578" s="156"/>
      <c r="LGQ578" s="156"/>
      <c r="LGR578" s="156"/>
      <c r="LGS578" s="156"/>
      <c r="LGT578" s="156"/>
      <c r="LGU578" s="156"/>
      <c r="LGV578" s="156"/>
      <c r="LGW578" s="156"/>
      <c r="LGX578" s="156"/>
      <c r="LGY578" s="156"/>
      <c r="LGZ578" s="156"/>
      <c r="LHA578" s="156"/>
      <c r="LHB578" s="156"/>
      <c r="LHC578" s="156"/>
      <c r="LHD578" s="156"/>
      <c r="LHE578" s="156"/>
      <c r="LHF578" s="156"/>
      <c r="LHG578" s="156"/>
      <c r="LHH578" s="156"/>
      <c r="LHI578" s="156"/>
      <c r="LHJ578" s="156"/>
      <c r="LHK578" s="156"/>
      <c r="LHL578" s="156"/>
      <c r="LHM578" s="156"/>
      <c r="LHN578" s="156"/>
      <c r="LHO578" s="156"/>
      <c r="LHP578" s="156"/>
      <c r="LHQ578" s="156"/>
      <c r="LHR578" s="156"/>
      <c r="LHS578" s="156"/>
      <c r="LHT578" s="156"/>
      <c r="LHU578" s="156"/>
      <c r="LHV578" s="156"/>
      <c r="LHW578" s="156"/>
      <c r="LHX578" s="156"/>
      <c r="LHY578" s="156"/>
      <c r="LHZ578" s="156"/>
      <c r="LIA578" s="156"/>
      <c r="LIB578" s="156"/>
      <c r="LIC578" s="156"/>
      <c r="LID578" s="156"/>
      <c r="LIE578" s="156"/>
      <c r="LIF578" s="156"/>
      <c r="LIG578" s="156"/>
      <c r="LIH578" s="156"/>
      <c r="LII578" s="156"/>
      <c r="LIJ578" s="156"/>
      <c r="LIK578" s="156"/>
      <c r="LIL578" s="156"/>
      <c r="LIM578" s="156"/>
      <c r="LIN578" s="156"/>
      <c r="LIO578" s="156"/>
      <c r="LIP578" s="156"/>
      <c r="LIQ578" s="156"/>
      <c r="LIR578" s="156"/>
      <c r="LIS578" s="156"/>
      <c r="LIT578" s="156"/>
      <c r="LIU578" s="156"/>
      <c r="LIV578" s="156"/>
      <c r="LIW578" s="156"/>
      <c r="LIX578" s="156"/>
      <c r="LIY578" s="156"/>
      <c r="LIZ578" s="156"/>
      <c r="LJA578" s="156"/>
      <c r="LJB578" s="156"/>
      <c r="LJC578" s="156"/>
      <c r="LJD578" s="156"/>
      <c r="LJE578" s="156"/>
      <c r="LJF578" s="156"/>
      <c r="LJG578" s="156"/>
      <c r="LJH578" s="156"/>
      <c r="LJI578" s="156"/>
      <c r="LJJ578" s="156"/>
      <c r="LJK578" s="156"/>
      <c r="LJL578" s="156"/>
      <c r="LJM578" s="156"/>
      <c r="LJN578" s="156"/>
      <c r="LJO578" s="156"/>
      <c r="LJP578" s="156"/>
      <c r="LJQ578" s="156"/>
      <c r="LJR578" s="156"/>
      <c r="LJS578" s="156"/>
      <c r="LJT578" s="156"/>
      <c r="LJU578" s="156"/>
      <c r="LJV578" s="156"/>
      <c r="LJW578" s="156"/>
      <c r="LJX578" s="156"/>
      <c r="LJY578" s="156"/>
      <c r="LJZ578" s="156"/>
      <c r="LKA578" s="156"/>
      <c r="LKB578" s="156"/>
      <c r="LKC578" s="156"/>
      <c r="LKD578" s="156"/>
      <c r="LKE578" s="156"/>
      <c r="LKF578" s="156"/>
      <c r="LKG578" s="156"/>
      <c r="LKH578" s="156"/>
      <c r="LKI578" s="156"/>
      <c r="LKJ578" s="156"/>
      <c r="LKK578" s="156"/>
      <c r="LKL578" s="156"/>
      <c r="LKM578" s="156"/>
      <c r="LKN578" s="156"/>
      <c r="LKO578" s="156"/>
      <c r="LKP578" s="156"/>
      <c r="LKQ578" s="156"/>
      <c r="LKR578" s="156"/>
      <c r="LKS578" s="156"/>
      <c r="LKT578" s="156"/>
      <c r="LKU578" s="156"/>
      <c r="LKV578" s="156"/>
      <c r="LKW578" s="156"/>
      <c r="LKX578" s="156"/>
      <c r="LKY578" s="156"/>
      <c r="LKZ578" s="156"/>
      <c r="LLA578" s="156"/>
      <c r="LLB578" s="156"/>
      <c r="LLC578" s="156"/>
      <c r="LLD578" s="156"/>
      <c r="LLE578" s="156"/>
      <c r="LLF578" s="156"/>
      <c r="LLG578" s="156"/>
      <c r="LLH578" s="156"/>
      <c r="LLI578" s="156"/>
      <c r="LLJ578" s="156"/>
      <c r="LLK578" s="156"/>
      <c r="LLL578" s="156"/>
      <c r="LLM578" s="156"/>
      <c r="LLN578" s="156"/>
      <c r="LLO578" s="156"/>
      <c r="LLP578" s="156"/>
      <c r="LLQ578" s="156"/>
      <c r="LLR578" s="156"/>
      <c r="LLS578" s="156"/>
      <c r="LLT578" s="156"/>
      <c r="LLU578" s="156"/>
      <c r="LLV578" s="156"/>
      <c r="LLW578" s="156"/>
      <c r="LLX578" s="156"/>
      <c r="LLY578" s="156"/>
      <c r="LLZ578" s="156"/>
      <c r="LMA578" s="156"/>
      <c r="LMB578" s="156"/>
      <c r="LMC578" s="156"/>
      <c r="LMD578" s="156"/>
      <c r="LME578" s="156"/>
      <c r="LMF578" s="156"/>
      <c r="LMG578" s="156"/>
      <c r="LMH578" s="156"/>
      <c r="LMI578" s="156"/>
      <c r="LMJ578" s="156"/>
      <c r="LMK578" s="156"/>
      <c r="LML578" s="156"/>
      <c r="LMM578" s="156"/>
      <c r="LMN578" s="156"/>
      <c r="LMO578" s="156"/>
      <c r="LMP578" s="156"/>
      <c r="LMQ578" s="156"/>
      <c r="LMR578" s="156"/>
      <c r="LMS578" s="156"/>
      <c r="LMT578" s="156"/>
      <c r="LMU578" s="156"/>
      <c r="LMV578" s="156"/>
      <c r="LMW578" s="156"/>
      <c r="LMX578" s="156"/>
      <c r="LMY578" s="156"/>
      <c r="LMZ578" s="156"/>
      <c r="LNA578" s="156"/>
      <c r="LNB578" s="156"/>
      <c r="LNC578" s="156"/>
      <c r="LND578" s="156"/>
      <c r="LNE578" s="156"/>
      <c r="LNF578" s="156"/>
      <c r="LNG578" s="156"/>
      <c r="LNH578" s="156"/>
      <c r="LNI578" s="156"/>
      <c r="LNJ578" s="156"/>
      <c r="LNK578" s="156"/>
      <c r="LNL578" s="156"/>
      <c r="LNM578" s="156"/>
      <c r="LNN578" s="156"/>
      <c r="LNO578" s="156"/>
      <c r="LNP578" s="156"/>
      <c r="LNQ578" s="156"/>
      <c r="LNR578" s="156"/>
      <c r="LNS578" s="156"/>
      <c r="LNT578" s="156"/>
      <c r="LNU578" s="156"/>
      <c r="LNV578" s="156"/>
      <c r="LNW578" s="156"/>
      <c r="LNX578" s="156"/>
      <c r="LNY578" s="156"/>
      <c r="LNZ578" s="156"/>
      <c r="LOA578" s="156"/>
      <c r="LOB578" s="156"/>
      <c r="LOC578" s="156"/>
      <c r="LOD578" s="156"/>
      <c r="LOE578" s="156"/>
      <c r="LOF578" s="156"/>
      <c r="LOG578" s="156"/>
      <c r="LOH578" s="156"/>
      <c r="LOI578" s="156"/>
      <c r="LOJ578" s="156"/>
      <c r="LOK578" s="156"/>
      <c r="LOL578" s="156"/>
      <c r="LOM578" s="156"/>
      <c r="LON578" s="156"/>
      <c r="LOO578" s="156"/>
      <c r="LOP578" s="156"/>
      <c r="LOQ578" s="156"/>
      <c r="LOR578" s="156"/>
      <c r="LOS578" s="156"/>
      <c r="LOT578" s="156"/>
      <c r="LOU578" s="156"/>
      <c r="LOV578" s="156"/>
      <c r="LOW578" s="156"/>
      <c r="LOX578" s="156"/>
      <c r="LOY578" s="156"/>
      <c r="LOZ578" s="156"/>
      <c r="LPA578" s="156"/>
      <c r="LPB578" s="156"/>
      <c r="LPC578" s="156"/>
      <c r="LPD578" s="156"/>
      <c r="LPE578" s="156"/>
      <c r="LPF578" s="156"/>
      <c r="LPG578" s="156"/>
      <c r="LPH578" s="156"/>
      <c r="LPI578" s="156"/>
      <c r="LPJ578" s="156"/>
      <c r="LPK578" s="156"/>
      <c r="LPL578" s="156"/>
      <c r="LPM578" s="156"/>
      <c r="LPN578" s="156"/>
      <c r="LPO578" s="156"/>
      <c r="LPP578" s="156"/>
      <c r="LPQ578" s="156"/>
      <c r="LPR578" s="156"/>
      <c r="LPS578" s="156"/>
      <c r="LPT578" s="156"/>
      <c r="LPU578" s="156"/>
      <c r="LPV578" s="156"/>
      <c r="LPW578" s="156"/>
      <c r="LPX578" s="156"/>
      <c r="LPY578" s="156"/>
      <c r="LPZ578" s="156"/>
      <c r="LQA578" s="156"/>
      <c r="LQB578" s="156"/>
      <c r="LQC578" s="156"/>
      <c r="LQD578" s="156"/>
      <c r="LQE578" s="156"/>
      <c r="LQF578" s="156"/>
      <c r="LQG578" s="156"/>
      <c r="LQH578" s="156"/>
      <c r="LQI578" s="156"/>
      <c r="LQJ578" s="156"/>
      <c r="LQK578" s="156"/>
      <c r="LQL578" s="156"/>
      <c r="LQM578" s="156"/>
      <c r="LQN578" s="156"/>
      <c r="LQO578" s="156"/>
      <c r="LQP578" s="156"/>
      <c r="LQQ578" s="156"/>
      <c r="LQR578" s="156"/>
      <c r="LQS578" s="156"/>
      <c r="LQT578" s="156"/>
      <c r="LQU578" s="156"/>
      <c r="LQV578" s="156"/>
      <c r="LQW578" s="156"/>
      <c r="LQX578" s="156"/>
      <c r="LQY578" s="156"/>
      <c r="LQZ578" s="156"/>
      <c r="LRA578" s="156"/>
      <c r="LRB578" s="156"/>
      <c r="LRC578" s="156"/>
      <c r="LRD578" s="156"/>
      <c r="LRE578" s="156"/>
      <c r="LRF578" s="156"/>
      <c r="LRG578" s="156"/>
      <c r="LRH578" s="156"/>
      <c r="LRI578" s="156"/>
      <c r="LRJ578" s="156"/>
      <c r="LRK578" s="156"/>
      <c r="LRL578" s="156"/>
      <c r="LRM578" s="156"/>
      <c r="LRN578" s="156"/>
      <c r="LRO578" s="156"/>
      <c r="LRP578" s="156"/>
      <c r="LRQ578" s="156"/>
      <c r="LRR578" s="156"/>
      <c r="LRS578" s="156"/>
      <c r="LRT578" s="156"/>
      <c r="LRU578" s="156"/>
      <c r="LRV578" s="156"/>
      <c r="LRW578" s="156"/>
      <c r="LRX578" s="156"/>
      <c r="LRY578" s="156"/>
      <c r="LRZ578" s="156"/>
      <c r="LSA578" s="156"/>
      <c r="LSB578" s="156"/>
      <c r="LSC578" s="156"/>
      <c r="LSD578" s="156"/>
      <c r="LSE578" s="156"/>
      <c r="LSF578" s="156"/>
      <c r="LSG578" s="156"/>
      <c r="LSH578" s="156"/>
      <c r="LSI578" s="156"/>
      <c r="LSJ578" s="156"/>
      <c r="LSK578" s="156"/>
      <c r="LSL578" s="156"/>
      <c r="LSM578" s="156"/>
      <c r="LSN578" s="156"/>
      <c r="LSO578" s="156"/>
      <c r="LSP578" s="156"/>
      <c r="LSQ578" s="156"/>
      <c r="LSR578" s="156"/>
      <c r="LSS578" s="156"/>
      <c r="LST578" s="156"/>
      <c r="LSU578" s="156"/>
      <c r="LSV578" s="156"/>
      <c r="LSW578" s="156"/>
      <c r="LSX578" s="156"/>
      <c r="LSY578" s="156"/>
      <c r="LSZ578" s="156"/>
      <c r="LTA578" s="156"/>
      <c r="LTB578" s="156"/>
      <c r="LTC578" s="156"/>
      <c r="LTD578" s="156"/>
      <c r="LTE578" s="156"/>
      <c r="LTF578" s="156"/>
      <c r="LTG578" s="156"/>
      <c r="LTH578" s="156"/>
      <c r="LTI578" s="156"/>
      <c r="LTJ578" s="156"/>
      <c r="LTK578" s="156"/>
      <c r="LTL578" s="156"/>
      <c r="LTM578" s="156"/>
      <c r="LTN578" s="156"/>
      <c r="LTO578" s="156"/>
      <c r="LTP578" s="156"/>
      <c r="LTQ578" s="156"/>
      <c r="LTR578" s="156"/>
      <c r="LTS578" s="156"/>
      <c r="LTT578" s="156"/>
      <c r="LTU578" s="156"/>
      <c r="LTV578" s="156"/>
      <c r="LTW578" s="156"/>
      <c r="LTX578" s="156"/>
      <c r="LTY578" s="156"/>
      <c r="LTZ578" s="156"/>
      <c r="LUA578" s="156"/>
      <c r="LUB578" s="156"/>
      <c r="LUC578" s="156"/>
      <c r="LUD578" s="156"/>
      <c r="LUE578" s="156"/>
      <c r="LUF578" s="156"/>
      <c r="LUG578" s="156"/>
      <c r="LUH578" s="156"/>
      <c r="LUI578" s="156"/>
      <c r="LUJ578" s="156"/>
      <c r="LUK578" s="156"/>
      <c r="LUL578" s="156"/>
      <c r="LUM578" s="156"/>
      <c r="LUN578" s="156"/>
      <c r="LUO578" s="156"/>
      <c r="LUP578" s="156"/>
      <c r="LUQ578" s="156"/>
      <c r="LUR578" s="156"/>
      <c r="LUS578" s="156"/>
      <c r="LUT578" s="156"/>
      <c r="LUU578" s="156"/>
      <c r="LUV578" s="156"/>
      <c r="LUW578" s="156"/>
      <c r="LUX578" s="156"/>
      <c r="LUY578" s="156"/>
      <c r="LUZ578" s="156"/>
      <c r="LVA578" s="156"/>
      <c r="LVB578" s="156"/>
      <c r="LVC578" s="156"/>
      <c r="LVD578" s="156"/>
      <c r="LVE578" s="156"/>
      <c r="LVF578" s="156"/>
      <c r="LVG578" s="156"/>
      <c r="LVH578" s="156"/>
      <c r="LVI578" s="156"/>
      <c r="LVJ578" s="156"/>
      <c r="LVK578" s="156"/>
      <c r="LVL578" s="156"/>
      <c r="LVM578" s="156"/>
      <c r="LVN578" s="156"/>
      <c r="LVO578" s="156"/>
      <c r="LVP578" s="156"/>
      <c r="LVQ578" s="156"/>
      <c r="LVR578" s="156"/>
      <c r="LVS578" s="156"/>
      <c r="LVT578" s="156"/>
      <c r="LVU578" s="156"/>
      <c r="LVV578" s="156"/>
      <c r="LVW578" s="156"/>
      <c r="LVX578" s="156"/>
      <c r="LVY578" s="156"/>
      <c r="LVZ578" s="156"/>
      <c r="LWA578" s="156"/>
      <c r="LWB578" s="156"/>
      <c r="LWC578" s="156"/>
      <c r="LWD578" s="156"/>
      <c r="LWE578" s="156"/>
      <c r="LWF578" s="156"/>
      <c r="LWG578" s="156"/>
      <c r="LWH578" s="156"/>
      <c r="LWI578" s="156"/>
      <c r="LWJ578" s="156"/>
      <c r="LWK578" s="156"/>
      <c r="LWL578" s="156"/>
      <c r="LWM578" s="156"/>
      <c r="LWN578" s="156"/>
      <c r="LWO578" s="156"/>
      <c r="LWP578" s="156"/>
      <c r="LWQ578" s="156"/>
      <c r="LWR578" s="156"/>
      <c r="LWS578" s="156"/>
      <c r="LWT578" s="156"/>
      <c r="LWU578" s="156"/>
      <c r="LWV578" s="156"/>
      <c r="LWW578" s="156"/>
      <c r="LWX578" s="156"/>
      <c r="LWY578" s="156"/>
      <c r="LWZ578" s="156"/>
      <c r="LXA578" s="156"/>
      <c r="LXB578" s="156"/>
      <c r="LXC578" s="156"/>
      <c r="LXD578" s="156"/>
      <c r="LXE578" s="156"/>
      <c r="LXF578" s="156"/>
      <c r="LXG578" s="156"/>
      <c r="LXH578" s="156"/>
      <c r="LXI578" s="156"/>
      <c r="LXJ578" s="156"/>
      <c r="LXK578" s="156"/>
      <c r="LXL578" s="156"/>
      <c r="LXM578" s="156"/>
      <c r="LXN578" s="156"/>
      <c r="LXO578" s="156"/>
      <c r="LXP578" s="156"/>
      <c r="LXQ578" s="156"/>
      <c r="LXR578" s="156"/>
      <c r="LXS578" s="156"/>
      <c r="LXT578" s="156"/>
      <c r="LXU578" s="156"/>
      <c r="LXV578" s="156"/>
      <c r="LXW578" s="156"/>
      <c r="LXX578" s="156"/>
      <c r="LXY578" s="156"/>
      <c r="LXZ578" s="156"/>
      <c r="LYA578" s="156"/>
      <c r="LYB578" s="156"/>
      <c r="LYC578" s="156"/>
      <c r="LYD578" s="156"/>
      <c r="LYE578" s="156"/>
      <c r="LYF578" s="156"/>
      <c r="LYG578" s="156"/>
      <c r="LYH578" s="156"/>
      <c r="LYI578" s="156"/>
      <c r="LYJ578" s="156"/>
      <c r="LYK578" s="156"/>
      <c r="LYL578" s="156"/>
      <c r="LYM578" s="156"/>
      <c r="LYN578" s="156"/>
      <c r="LYO578" s="156"/>
      <c r="LYP578" s="156"/>
      <c r="LYQ578" s="156"/>
      <c r="LYR578" s="156"/>
      <c r="LYS578" s="156"/>
      <c r="LYT578" s="156"/>
      <c r="LYU578" s="156"/>
      <c r="LYV578" s="156"/>
      <c r="LYW578" s="156"/>
      <c r="LYX578" s="156"/>
      <c r="LYY578" s="156"/>
      <c r="LYZ578" s="156"/>
      <c r="LZA578" s="156"/>
      <c r="LZB578" s="156"/>
      <c r="LZC578" s="156"/>
      <c r="LZD578" s="156"/>
      <c r="LZE578" s="156"/>
      <c r="LZF578" s="156"/>
      <c r="LZG578" s="156"/>
      <c r="LZH578" s="156"/>
      <c r="LZI578" s="156"/>
      <c r="LZJ578" s="156"/>
      <c r="LZK578" s="156"/>
      <c r="LZL578" s="156"/>
      <c r="LZM578" s="156"/>
      <c r="LZN578" s="156"/>
      <c r="LZO578" s="156"/>
      <c r="LZP578" s="156"/>
      <c r="LZQ578" s="156"/>
      <c r="LZR578" s="156"/>
      <c r="LZS578" s="156"/>
      <c r="LZT578" s="156"/>
      <c r="LZU578" s="156"/>
      <c r="LZV578" s="156"/>
      <c r="LZW578" s="156"/>
      <c r="LZX578" s="156"/>
      <c r="LZY578" s="156"/>
      <c r="LZZ578" s="156"/>
      <c r="MAA578" s="156"/>
      <c r="MAB578" s="156"/>
      <c r="MAC578" s="156"/>
      <c r="MAD578" s="156"/>
      <c r="MAE578" s="156"/>
      <c r="MAF578" s="156"/>
      <c r="MAG578" s="156"/>
      <c r="MAH578" s="156"/>
      <c r="MAI578" s="156"/>
      <c r="MAJ578" s="156"/>
      <c r="MAK578" s="156"/>
      <c r="MAL578" s="156"/>
      <c r="MAM578" s="156"/>
      <c r="MAN578" s="156"/>
      <c r="MAO578" s="156"/>
      <c r="MAP578" s="156"/>
      <c r="MAQ578" s="156"/>
      <c r="MAR578" s="156"/>
      <c r="MAS578" s="156"/>
      <c r="MAT578" s="156"/>
      <c r="MAU578" s="156"/>
      <c r="MAV578" s="156"/>
      <c r="MAW578" s="156"/>
      <c r="MAX578" s="156"/>
      <c r="MAY578" s="156"/>
      <c r="MAZ578" s="156"/>
      <c r="MBA578" s="156"/>
      <c r="MBB578" s="156"/>
      <c r="MBC578" s="156"/>
      <c r="MBD578" s="156"/>
      <c r="MBE578" s="156"/>
      <c r="MBF578" s="156"/>
      <c r="MBG578" s="156"/>
      <c r="MBH578" s="156"/>
      <c r="MBI578" s="156"/>
      <c r="MBJ578" s="156"/>
      <c r="MBK578" s="156"/>
      <c r="MBL578" s="156"/>
      <c r="MBM578" s="156"/>
      <c r="MBN578" s="156"/>
      <c r="MBO578" s="156"/>
      <c r="MBP578" s="156"/>
      <c r="MBQ578" s="156"/>
      <c r="MBR578" s="156"/>
      <c r="MBS578" s="156"/>
      <c r="MBT578" s="156"/>
      <c r="MBU578" s="156"/>
      <c r="MBV578" s="156"/>
      <c r="MBW578" s="156"/>
      <c r="MBX578" s="156"/>
      <c r="MBY578" s="156"/>
      <c r="MBZ578" s="156"/>
      <c r="MCA578" s="156"/>
      <c r="MCB578" s="156"/>
      <c r="MCC578" s="156"/>
      <c r="MCD578" s="156"/>
      <c r="MCE578" s="156"/>
      <c r="MCF578" s="156"/>
      <c r="MCG578" s="156"/>
      <c r="MCH578" s="156"/>
      <c r="MCI578" s="156"/>
      <c r="MCJ578" s="156"/>
      <c r="MCK578" s="156"/>
      <c r="MCL578" s="156"/>
      <c r="MCM578" s="156"/>
      <c r="MCN578" s="156"/>
      <c r="MCO578" s="156"/>
      <c r="MCP578" s="156"/>
      <c r="MCQ578" s="156"/>
      <c r="MCR578" s="156"/>
      <c r="MCS578" s="156"/>
      <c r="MCT578" s="156"/>
      <c r="MCU578" s="156"/>
      <c r="MCV578" s="156"/>
      <c r="MCW578" s="156"/>
      <c r="MCX578" s="156"/>
      <c r="MCY578" s="156"/>
      <c r="MCZ578" s="156"/>
      <c r="MDA578" s="156"/>
      <c r="MDB578" s="156"/>
      <c r="MDC578" s="156"/>
      <c r="MDD578" s="156"/>
      <c r="MDE578" s="156"/>
      <c r="MDF578" s="156"/>
      <c r="MDG578" s="156"/>
      <c r="MDH578" s="156"/>
      <c r="MDI578" s="156"/>
      <c r="MDJ578" s="156"/>
      <c r="MDK578" s="156"/>
      <c r="MDL578" s="156"/>
      <c r="MDM578" s="156"/>
      <c r="MDN578" s="156"/>
      <c r="MDO578" s="156"/>
      <c r="MDP578" s="156"/>
      <c r="MDQ578" s="156"/>
      <c r="MDR578" s="156"/>
      <c r="MDS578" s="156"/>
      <c r="MDT578" s="156"/>
      <c r="MDU578" s="156"/>
      <c r="MDV578" s="156"/>
      <c r="MDW578" s="156"/>
      <c r="MDX578" s="156"/>
      <c r="MDY578" s="156"/>
      <c r="MDZ578" s="156"/>
      <c r="MEA578" s="156"/>
      <c r="MEB578" s="156"/>
      <c r="MEC578" s="156"/>
      <c r="MED578" s="156"/>
      <c r="MEE578" s="156"/>
      <c r="MEF578" s="156"/>
      <c r="MEG578" s="156"/>
      <c r="MEH578" s="156"/>
      <c r="MEI578" s="156"/>
      <c r="MEJ578" s="156"/>
      <c r="MEK578" s="156"/>
      <c r="MEL578" s="156"/>
      <c r="MEM578" s="156"/>
      <c r="MEN578" s="156"/>
      <c r="MEO578" s="156"/>
      <c r="MEP578" s="156"/>
      <c r="MEQ578" s="156"/>
      <c r="MER578" s="156"/>
      <c r="MES578" s="156"/>
      <c r="MET578" s="156"/>
      <c r="MEU578" s="156"/>
      <c r="MEV578" s="156"/>
      <c r="MEW578" s="156"/>
      <c r="MEX578" s="156"/>
      <c r="MEY578" s="156"/>
      <c r="MEZ578" s="156"/>
      <c r="MFA578" s="156"/>
      <c r="MFB578" s="156"/>
      <c r="MFC578" s="156"/>
      <c r="MFD578" s="156"/>
      <c r="MFE578" s="156"/>
      <c r="MFF578" s="156"/>
      <c r="MFG578" s="156"/>
      <c r="MFH578" s="156"/>
      <c r="MFI578" s="156"/>
      <c r="MFJ578" s="156"/>
      <c r="MFK578" s="156"/>
      <c r="MFL578" s="156"/>
      <c r="MFM578" s="156"/>
      <c r="MFN578" s="156"/>
      <c r="MFO578" s="156"/>
      <c r="MFP578" s="156"/>
      <c r="MFQ578" s="156"/>
      <c r="MFR578" s="156"/>
      <c r="MFS578" s="156"/>
      <c r="MFT578" s="156"/>
      <c r="MFU578" s="156"/>
      <c r="MFV578" s="156"/>
      <c r="MFW578" s="156"/>
      <c r="MFX578" s="156"/>
      <c r="MFY578" s="156"/>
      <c r="MFZ578" s="156"/>
      <c r="MGA578" s="156"/>
      <c r="MGB578" s="156"/>
      <c r="MGC578" s="156"/>
      <c r="MGD578" s="156"/>
      <c r="MGE578" s="156"/>
      <c r="MGF578" s="156"/>
      <c r="MGG578" s="156"/>
      <c r="MGH578" s="156"/>
      <c r="MGI578" s="156"/>
      <c r="MGJ578" s="156"/>
      <c r="MGK578" s="156"/>
      <c r="MGL578" s="156"/>
      <c r="MGM578" s="156"/>
      <c r="MGN578" s="156"/>
      <c r="MGO578" s="156"/>
      <c r="MGP578" s="156"/>
      <c r="MGQ578" s="156"/>
      <c r="MGR578" s="156"/>
      <c r="MGS578" s="156"/>
      <c r="MGT578" s="156"/>
      <c r="MGU578" s="156"/>
      <c r="MGV578" s="156"/>
      <c r="MGW578" s="156"/>
      <c r="MGX578" s="156"/>
      <c r="MGY578" s="156"/>
      <c r="MGZ578" s="156"/>
      <c r="MHA578" s="156"/>
      <c r="MHB578" s="156"/>
      <c r="MHC578" s="156"/>
      <c r="MHD578" s="156"/>
      <c r="MHE578" s="156"/>
      <c r="MHF578" s="156"/>
      <c r="MHG578" s="156"/>
      <c r="MHH578" s="156"/>
      <c r="MHI578" s="156"/>
      <c r="MHJ578" s="156"/>
      <c r="MHK578" s="156"/>
      <c r="MHL578" s="156"/>
      <c r="MHM578" s="156"/>
      <c r="MHN578" s="156"/>
      <c r="MHO578" s="156"/>
      <c r="MHP578" s="156"/>
      <c r="MHQ578" s="156"/>
      <c r="MHR578" s="156"/>
      <c r="MHS578" s="156"/>
      <c r="MHT578" s="156"/>
      <c r="MHU578" s="156"/>
      <c r="MHV578" s="156"/>
      <c r="MHW578" s="156"/>
      <c r="MHX578" s="156"/>
      <c r="MHY578" s="156"/>
      <c r="MHZ578" s="156"/>
      <c r="MIA578" s="156"/>
      <c r="MIB578" s="156"/>
      <c r="MIC578" s="156"/>
      <c r="MID578" s="156"/>
      <c r="MIE578" s="156"/>
      <c r="MIF578" s="156"/>
      <c r="MIG578" s="156"/>
      <c r="MIH578" s="156"/>
      <c r="MII578" s="156"/>
      <c r="MIJ578" s="156"/>
      <c r="MIK578" s="156"/>
      <c r="MIL578" s="156"/>
      <c r="MIM578" s="156"/>
      <c r="MIN578" s="156"/>
      <c r="MIO578" s="156"/>
      <c r="MIP578" s="156"/>
      <c r="MIQ578" s="156"/>
      <c r="MIR578" s="156"/>
      <c r="MIS578" s="156"/>
      <c r="MIT578" s="156"/>
      <c r="MIU578" s="156"/>
      <c r="MIV578" s="156"/>
      <c r="MIW578" s="156"/>
      <c r="MIX578" s="156"/>
      <c r="MIY578" s="156"/>
      <c r="MIZ578" s="156"/>
      <c r="MJA578" s="156"/>
      <c r="MJB578" s="156"/>
      <c r="MJC578" s="156"/>
      <c r="MJD578" s="156"/>
      <c r="MJE578" s="156"/>
      <c r="MJF578" s="156"/>
      <c r="MJG578" s="156"/>
      <c r="MJH578" s="156"/>
      <c r="MJI578" s="156"/>
      <c r="MJJ578" s="156"/>
      <c r="MJK578" s="156"/>
      <c r="MJL578" s="156"/>
      <c r="MJM578" s="156"/>
      <c r="MJN578" s="156"/>
      <c r="MJO578" s="156"/>
      <c r="MJP578" s="156"/>
      <c r="MJQ578" s="156"/>
      <c r="MJR578" s="156"/>
      <c r="MJS578" s="156"/>
      <c r="MJT578" s="156"/>
      <c r="MJU578" s="156"/>
      <c r="MJV578" s="156"/>
      <c r="MJW578" s="156"/>
      <c r="MJX578" s="156"/>
      <c r="MJY578" s="156"/>
      <c r="MJZ578" s="156"/>
      <c r="MKA578" s="156"/>
      <c r="MKB578" s="156"/>
      <c r="MKC578" s="156"/>
      <c r="MKD578" s="156"/>
      <c r="MKE578" s="156"/>
      <c r="MKF578" s="156"/>
      <c r="MKG578" s="156"/>
      <c r="MKH578" s="156"/>
      <c r="MKI578" s="156"/>
      <c r="MKJ578" s="156"/>
      <c r="MKK578" s="156"/>
      <c r="MKL578" s="156"/>
      <c r="MKM578" s="156"/>
      <c r="MKN578" s="156"/>
      <c r="MKO578" s="156"/>
      <c r="MKP578" s="156"/>
      <c r="MKQ578" s="156"/>
      <c r="MKR578" s="156"/>
      <c r="MKS578" s="156"/>
      <c r="MKT578" s="156"/>
      <c r="MKU578" s="156"/>
      <c r="MKV578" s="156"/>
      <c r="MKW578" s="156"/>
      <c r="MKX578" s="156"/>
      <c r="MKY578" s="156"/>
      <c r="MKZ578" s="156"/>
      <c r="MLA578" s="156"/>
      <c r="MLB578" s="156"/>
      <c r="MLC578" s="156"/>
      <c r="MLD578" s="156"/>
      <c r="MLE578" s="156"/>
      <c r="MLF578" s="156"/>
      <c r="MLG578" s="156"/>
      <c r="MLH578" s="156"/>
      <c r="MLI578" s="156"/>
      <c r="MLJ578" s="156"/>
      <c r="MLK578" s="156"/>
      <c r="MLL578" s="156"/>
      <c r="MLM578" s="156"/>
      <c r="MLN578" s="156"/>
      <c r="MLO578" s="156"/>
      <c r="MLP578" s="156"/>
      <c r="MLQ578" s="156"/>
      <c r="MLR578" s="156"/>
      <c r="MLS578" s="156"/>
      <c r="MLT578" s="156"/>
      <c r="MLU578" s="156"/>
      <c r="MLV578" s="156"/>
      <c r="MLW578" s="156"/>
      <c r="MLX578" s="156"/>
      <c r="MLY578" s="156"/>
      <c r="MLZ578" s="156"/>
      <c r="MMA578" s="156"/>
      <c r="MMB578" s="156"/>
      <c r="MMC578" s="156"/>
      <c r="MMD578" s="156"/>
      <c r="MME578" s="156"/>
      <c r="MMF578" s="156"/>
      <c r="MMG578" s="156"/>
      <c r="MMH578" s="156"/>
      <c r="MMI578" s="156"/>
      <c r="MMJ578" s="156"/>
      <c r="MMK578" s="156"/>
      <c r="MML578" s="156"/>
      <c r="MMM578" s="156"/>
      <c r="MMN578" s="156"/>
      <c r="MMO578" s="156"/>
      <c r="MMP578" s="156"/>
      <c r="MMQ578" s="156"/>
      <c r="MMR578" s="156"/>
      <c r="MMS578" s="156"/>
      <c r="MMT578" s="156"/>
      <c r="MMU578" s="156"/>
      <c r="MMV578" s="156"/>
      <c r="MMW578" s="156"/>
      <c r="MMX578" s="156"/>
      <c r="MMY578" s="156"/>
      <c r="MMZ578" s="156"/>
      <c r="MNA578" s="156"/>
      <c r="MNB578" s="156"/>
      <c r="MNC578" s="156"/>
      <c r="MND578" s="156"/>
      <c r="MNE578" s="156"/>
      <c r="MNF578" s="156"/>
      <c r="MNG578" s="156"/>
      <c r="MNH578" s="156"/>
      <c r="MNI578" s="156"/>
      <c r="MNJ578" s="156"/>
      <c r="MNK578" s="156"/>
      <c r="MNL578" s="156"/>
      <c r="MNM578" s="156"/>
      <c r="MNN578" s="156"/>
      <c r="MNO578" s="156"/>
      <c r="MNP578" s="156"/>
      <c r="MNQ578" s="156"/>
      <c r="MNR578" s="156"/>
      <c r="MNS578" s="156"/>
      <c r="MNT578" s="156"/>
      <c r="MNU578" s="156"/>
      <c r="MNV578" s="156"/>
      <c r="MNW578" s="156"/>
      <c r="MNX578" s="156"/>
      <c r="MNY578" s="156"/>
      <c r="MNZ578" s="156"/>
      <c r="MOA578" s="156"/>
      <c r="MOB578" s="156"/>
      <c r="MOC578" s="156"/>
      <c r="MOD578" s="156"/>
      <c r="MOE578" s="156"/>
      <c r="MOF578" s="156"/>
      <c r="MOG578" s="156"/>
      <c r="MOH578" s="156"/>
      <c r="MOI578" s="156"/>
      <c r="MOJ578" s="156"/>
      <c r="MOK578" s="156"/>
      <c r="MOL578" s="156"/>
      <c r="MOM578" s="156"/>
      <c r="MON578" s="156"/>
      <c r="MOO578" s="156"/>
      <c r="MOP578" s="156"/>
      <c r="MOQ578" s="156"/>
      <c r="MOR578" s="156"/>
      <c r="MOS578" s="156"/>
      <c r="MOT578" s="156"/>
      <c r="MOU578" s="156"/>
      <c r="MOV578" s="156"/>
      <c r="MOW578" s="156"/>
      <c r="MOX578" s="156"/>
      <c r="MOY578" s="156"/>
      <c r="MOZ578" s="156"/>
      <c r="MPA578" s="156"/>
      <c r="MPB578" s="156"/>
      <c r="MPC578" s="156"/>
      <c r="MPD578" s="156"/>
      <c r="MPE578" s="156"/>
      <c r="MPF578" s="156"/>
      <c r="MPG578" s="156"/>
      <c r="MPH578" s="156"/>
      <c r="MPI578" s="156"/>
      <c r="MPJ578" s="156"/>
      <c r="MPK578" s="156"/>
      <c r="MPL578" s="156"/>
      <c r="MPM578" s="156"/>
      <c r="MPN578" s="156"/>
      <c r="MPO578" s="156"/>
      <c r="MPP578" s="156"/>
      <c r="MPQ578" s="156"/>
      <c r="MPR578" s="156"/>
      <c r="MPS578" s="156"/>
      <c r="MPT578" s="156"/>
      <c r="MPU578" s="156"/>
      <c r="MPV578" s="156"/>
      <c r="MPW578" s="156"/>
      <c r="MPX578" s="156"/>
      <c r="MPY578" s="156"/>
      <c r="MPZ578" s="156"/>
      <c r="MQA578" s="156"/>
      <c r="MQB578" s="156"/>
      <c r="MQC578" s="156"/>
      <c r="MQD578" s="156"/>
      <c r="MQE578" s="156"/>
      <c r="MQF578" s="156"/>
      <c r="MQG578" s="156"/>
      <c r="MQH578" s="156"/>
      <c r="MQI578" s="156"/>
      <c r="MQJ578" s="156"/>
      <c r="MQK578" s="156"/>
      <c r="MQL578" s="156"/>
      <c r="MQM578" s="156"/>
      <c r="MQN578" s="156"/>
      <c r="MQO578" s="156"/>
      <c r="MQP578" s="156"/>
      <c r="MQQ578" s="156"/>
      <c r="MQR578" s="156"/>
      <c r="MQS578" s="156"/>
      <c r="MQT578" s="156"/>
      <c r="MQU578" s="156"/>
      <c r="MQV578" s="156"/>
      <c r="MQW578" s="156"/>
      <c r="MQX578" s="156"/>
      <c r="MQY578" s="156"/>
      <c r="MQZ578" s="156"/>
      <c r="MRA578" s="156"/>
      <c r="MRB578" s="156"/>
      <c r="MRC578" s="156"/>
      <c r="MRD578" s="156"/>
      <c r="MRE578" s="156"/>
      <c r="MRF578" s="156"/>
      <c r="MRG578" s="156"/>
      <c r="MRH578" s="156"/>
      <c r="MRI578" s="156"/>
      <c r="MRJ578" s="156"/>
      <c r="MRK578" s="156"/>
      <c r="MRL578" s="156"/>
      <c r="MRM578" s="156"/>
      <c r="MRN578" s="156"/>
      <c r="MRO578" s="156"/>
      <c r="MRP578" s="156"/>
      <c r="MRQ578" s="156"/>
      <c r="MRR578" s="156"/>
      <c r="MRS578" s="156"/>
      <c r="MRT578" s="156"/>
      <c r="MRU578" s="156"/>
      <c r="MRV578" s="156"/>
      <c r="MRW578" s="156"/>
      <c r="MRX578" s="156"/>
      <c r="MRY578" s="156"/>
      <c r="MRZ578" s="156"/>
      <c r="MSA578" s="156"/>
      <c r="MSB578" s="156"/>
      <c r="MSC578" s="156"/>
      <c r="MSD578" s="156"/>
      <c r="MSE578" s="156"/>
      <c r="MSF578" s="156"/>
      <c r="MSG578" s="156"/>
      <c r="MSH578" s="156"/>
      <c r="MSI578" s="156"/>
      <c r="MSJ578" s="156"/>
      <c r="MSK578" s="156"/>
      <c r="MSL578" s="156"/>
      <c r="MSM578" s="156"/>
      <c r="MSN578" s="156"/>
      <c r="MSO578" s="156"/>
      <c r="MSP578" s="156"/>
      <c r="MSQ578" s="156"/>
      <c r="MSR578" s="156"/>
      <c r="MSS578" s="156"/>
      <c r="MST578" s="156"/>
      <c r="MSU578" s="156"/>
      <c r="MSV578" s="156"/>
      <c r="MSW578" s="156"/>
      <c r="MSX578" s="156"/>
      <c r="MSY578" s="156"/>
      <c r="MSZ578" s="156"/>
      <c r="MTA578" s="156"/>
      <c r="MTB578" s="156"/>
      <c r="MTC578" s="156"/>
      <c r="MTD578" s="156"/>
      <c r="MTE578" s="156"/>
      <c r="MTF578" s="156"/>
      <c r="MTG578" s="156"/>
      <c r="MTH578" s="156"/>
      <c r="MTI578" s="156"/>
      <c r="MTJ578" s="156"/>
      <c r="MTK578" s="156"/>
      <c r="MTL578" s="156"/>
      <c r="MTM578" s="156"/>
      <c r="MTN578" s="156"/>
      <c r="MTO578" s="156"/>
      <c r="MTP578" s="156"/>
      <c r="MTQ578" s="156"/>
      <c r="MTR578" s="156"/>
      <c r="MTS578" s="156"/>
      <c r="MTT578" s="156"/>
      <c r="MTU578" s="156"/>
      <c r="MTV578" s="156"/>
      <c r="MTW578" s="156"/>
      <c r="MTX578" s="156"/>
      <c r="MTY578" s="156"/>
      <c r="MTZ578" s="156"/>
      <c r="MUA578" s="156"/>
      <c r="MUB578" s="156"/>
      <c r="MUC578" s="156"/>
      <c r="MUD578" s="156"/>
      <c r="MUE578" s="156"/>
      <c r="MUF578" s="156"/>
      <c r="MUG578" s="156"/>
      <c r="MUH578" s="156"/>
      <c r="MUI578" s="156"/>
      <c r="MUJ578" s="156"/>
      <c r="MUK578" s="156"/>
      <c r="MUL578" s="156"/>
      <c r="MUM578" s="156"/>
      <c r="MUN578" s="156"/>
      <c r="MUO578" s="156"/>
      <c r="MUP578" s="156"/>
      <c r="MUQ578" s="156"/>
      <c r="MUR578" s="156"/>
      <c r="MUS578" s="156"/>
      <c r="MUT578" s="156"/>
      <c r="MUU578" s="156"/>
      <c r="MUV578" s="156"/>
      <c r="MUW578" s="156"/>
      <c r="MUX578" s="156"/>
      <c r="MUY578" s="156"/>
      <c r="MUZ578" s="156"/>
      <c r="MVA578" s="156"/>
      <c r="MVB578" s="156"/>
      <c r="MVC578" s="156"/>
      <c r="MVD578" s="156"/>
      <c r="MVE578" s="156"/>
      <c r="MVF578" s="156"/>
      <c r="MVG578" s="156"/>
      <c r="MVH578" s="156"/>
      <c r="MVI578" s="156"/>
      <c r="MVJ578" s="156"/>
      <c r="MVK578" s="156"/>
      <c r="MVL578" s="156"/>
      <c r="MVM578" s="156"/>
      <c r="MVN578" s="156"/>
      <c r="MVO578" s="156"/>
      <c r="MVP578" s="156"/>
      <c r="MVQ578" s="156"/>
      <c r="MVR578" s="156"/>
      <c r="MVS578" s="156"/>
      <c r="MVT578" s="156"/>
      <c r="MVU578" s="156"/>
      <c r="MVV578" s="156"/>
      <c r="MVW578" s="156"/>
      <c r="MVX578" s="156"/>
      <c r="MVY578" s="156"/>
      <c r="MVZ578" s="156"/>
      <c r="MWA578" s="156"/>
      <c r="MWB578" s="156"/>
      <c r="MWC578" s="156"/>
      <c r="MWD578" s="156"/>
      <c r="MWE578" s="156"/>
      <c r="MWF578" s="156"/>
      <c r="MWG578" s="156"/>
      <c r="MWH578" s="156"/>
      <c r="MWI578" s="156"/>
      <c r="MWJ578" s="156"/>
      <c r="MWK578" s="156"/>
      <c r="MWL578" s="156"/>
      <c r="MWM578" s="156"/>
      <c r="MWN578" s="156"/>
      <c r="MWO578" s="156"/>
      <c r="MWP578" s="156"/>
      <c r="MWQ578" s="156"/>
      <c r="MWR578" s="156"/>
      <c r="MWS578" s="156"/>
      <c r="MWT578" s="156"/>
      <c r="MWU578" s="156"/>
      <c r="MWV578" s="156"/>
      <c r="MWW578" s="156"/>
      <c r="MWX578" s="156"/>
      <c r="MWY578" s="156"/>
      <c r="MWZ578" s="156"/>
      <c r="MXA578" s="156"/>
      <c r="MXB578" s="156"/>
      <c r="MXC578" s="156"/>
      <c r="MXD578" s="156"/>
      <c r="MXE578" s="156"/>
      <c r="MXF578" s="156"/>
      <c r="MXG578" s="156"/>
      <c r="MXH578" s="156"/>
      <c r="MXI578" s="156"/>
      <c r="MXJ578" s="156"/>
      <c r="MXK578" s="156"/>
      <c r="MXL578" s="156"/>
      <c r="MXM578" s="156"/>
      <c r="MXN578" s="156"/>
      <c r="MXO578" s="156"/>
      <c r="MXP578" s="156"/>
      <c r="MXQ578" s="156"/>
      <c r="MXR578" s="156"/>
      <c r="MXS578" s="156"/>
      <c r="MXT578" s="156"/>
      <c r="MXU578" s="156"/>
      <c r="MXV578" s="156"/>
      <c r="MXW578" s="156"/>
      <c r="MXX578" s="156"/>
      <c r="MXY578" s="156"/>
      <c r="MXZ578" s="156"/>
      <c r="MYA578" s="156"/>
      <c r="MYB578" s="156"/>
      <c r="MYC578" s="156"/>
      <c r="MYD578" s="156"/>
      <c r="MYE578" s="156"/>
      <c r="MYF578" s="156"/>
      <c r="MYG578" s="156"/>
      <c r="MYH578" s="156"/>
      <c r="MYI578" s="156"/>
      <c r="MYJ578" s="156"/>
      <c r="MYK578" s="156"/>
      <c r="MYL578" s="156"/>
      <c r="MYM578" s="156"/>
      <c r="MYN578" s="156"/>
      <c r="MYO578" s="156"/>
      <c r="MYP578" s="156"/>
      <c r="MYQ578" s="156"/>
      <c r="MYR578" s="156"/>
      <c r="MYS578" s="156"/>
      <c r="MYT578" s="156"/>
      <c r="MYU578" s="156"/>
      <c r="MYV578" s="156"/>
      <c r="MYW578" s="156"/>
      <c r="MYX578" s="156"/>
      <c r="MYY578" s="156"/>
      <c r="MYZ578" s="156"/>
      <c r="MZA578" s="156"/>
      <c r="MZB578" s="156"/>
      <c r="MZC578" s="156"/>
      <c r="MZD578" s="156"/>
      <c r="MZE578" s="156"/>
      <c r="MZF578" s="156"/>
      <c r="MZG578" s="156"/>
      <c r="MZH578" s="156"/>
      <c r="MZI578" s="156"/>
      <c r="MZJ578" s="156"/>
      <c r="MZK578" s="156"/>
      <c r="MZL578" s="156"/>
      <c r="MZM578" s="156"/>
      <c r="MZN578" s="156"/>
      <c r="MZO578" s="156"/>
      <c r="MZP578" s="156"/>
      <c r="MZQ578" s="156"/>
      <c r="MZR578" s="156"/>
      <c r="MZS578" s="156"/>
      <c r="MZT578" s="156"/>
      <c r="MZU578" s="156"/>
      <c r="MZV578" s="156"/>
      <c r="MZW578" s="156"/>
      <c r="MZX578" s="156"/>
      <c r="MZY578" s="156"/>
      <c r="MZZ578" s="156"/>
      <c r="NAA578" s="156"/>
      <c r="NAB578" s="156"/>
      <c r="NAC578" s="156"/>
      <c r="NAD578" s="156"/>
      <c r="NAE578" s="156"/>
      <c r="NAF578" s="156"/>
      <c r="NAG578" s="156"/>
      <c r="NAH578" s="156"/>
      <c r="NAI578" s="156"/>
      <c r="NAJ578" s="156"/>
      <c r="NAK578" s="156"/>
      <c r="NAL578" s="156"/>
      <c r="NAM578" s="156"/>
      <c r="NAN578" s="156"/>
      <c r="NAO578" s="156"/>
      <c r="NAP578" s="156"/>
      <c r="NAQ578" s="156"/>
      <c r="NAR578" s="156"/>
      <c r="NAS578" s="156"/>
      <c r="NAT578" s="156"/>
      <c r="NAU578" s="156"/>
      <c r="NAV578" s="156"/>
      <c r="NAW578" s="156"/>
      <c r="NAX578" s="156"/>
      <c r="NAY578" s="156"/>
      <c r="NAZ578" s="156"/>
      <c r="NBA578" s="156"/>
      <c r="NBB578" s="156"/>
      <c r="NBC578" s="156"/>
      <c r="NBD578" s="156"/>
      <c r="NBE578" s="156"/>
      <c r="NBF578" s="156"/>
      <c r="NBG578" s="156"/>
      <c r="NBH578" s="156"/>
      <c r="NBI578" s="156"/>
      <c r="NBJ578" s="156"/>
      <c r="NBK578" s="156"/>
      <c r="NBL578" s="156"/>
      <c r="NBM578" s="156"/>
      <c r="NBN578" s="156"/>
      <c r="NBO578" s="156"/>
      <c r="NBP578" s="156"/>
      <c r="NBQ578" s="156"/>
      <c r="NBR578" s="156"/>
      <c r="NBS578" s="156"/>
      <c r="NBT578" s="156"/>
      <c r="NBU578" s="156"/>
      <c r="NBV578" s="156"/>
      <c r="NBW578" s="156"/>
      <c r="NBX578" s="156"/>
      <c r="NBY578" s="156"/>
      <c r="NBZ578" s="156"/>
      <c r="NCA578" s="156"/>
      <c r="NCB578" s="156"/>
      <c r="NCC578" s="156"/>
      <c r="NCD578" s="156"/>
      <c r="NCE578" s="156"/>
      <c r="NCF578" s="156"/>
      <c r="NCG578" s="156"/>
      <c r="NCH578" s="156"/>
      <c r="NCI578" s="156"/>
      <c r="NCJ578" s="156"/>
      <c r="NCK578" s="156"/>
      <c r="NCL578" s="156"/>
      <c r="NCM578" s="156"/>
      <c r="NCN578" s="156"/>
      <c r="NCO578" s="156"/>
      <c r="NCP578" s="156"/>
      <c r="NCQ578" s="156"/>
      <c r="NCR578" s="156"/>
      <c r="NCS578" s="156"/>
      <c r="NCT578" s="156"/>
      <c r="NCU578" s="156"/>
      <c r="NCV578" s="156"/>
      <c r="NCW578" s="156"/>
      <c r="NCX578" s="156"/>
      <c r="NCY578" s="156"/>
      <c r="NCZ578" s="156"/>
      <c r="NDA578" s="156"/>
      <c r="NDB578" s="156"/>
      <c r="NDC578" s="156"/>
      <c r="NDD578" s="156"/>
      <c r="NDE578" s="156"/>
      <c r="NDF578" s="156"/>
      <c r="NDG578" s="156"/>
      <c r="NDH578" s="156"/>
      <c r="NDI578" s="156"/>
      <c r="NDJ578" s="156"/>
      <c r="NDK578" s="156"/>
      <c r="NDL578" s="156"/>
      <c r="NDM578" s="156"/>
      <c r="NDN578" s="156"/>
      <c r="NDO578" s="156"/>
      <c r="NDP578" s="156"/>
      <c r="NDQ578" s="156"/>
      <c r="NDR578" s="156"/>
      <c r="NDS578" s="156"/>
      <c r="NDT578" s="156"/>
      <c r="NDU578" s="156"/>
      <c r="NDV578" s="156"/>
      <c r="NDW578" s="156"/>
      <c r="NDX578" s="156"/>
      <c r="NDY578" s="156"/>
      <c r="NDZ578" s="156"/>
      <c r="NEA578" s="156"/>
      <c r="NEB578" s="156"/>
      <c r="NEC578" s="156"/>
      <c r="NED578" s="156"/>
      <c r="NEE578" s="156"/>
      <c r="NEF578" s="156"/>
      <c r="NEG578" s="156"/>
      <c r="NEH578" s="156"/>
      <c r="NEI578" s="156"/>
      <c r="NEJ578" s="156"/>
      <c r="NEK578" s="156"/>
      <c r="NEL578" s="156"/>
      <c r="NEM578" s="156"/>
      <c r="NEN578" s="156"/>
      <c r="NEO578" s="156"/>
      <c r="NEP578" s="156"/>
      <c r="NEQ578" s="156"/>
      <c r="NER578" s="156"/>
      <c r="NES578" s="156"/>
      <c r="NET578" s="156"/>
      <c r="NEU578" s="156"/>
      <c r="NEV578" s="156"/>
      <c r="NEW578" s="156"/>
      <c r="NEX578" s="156"/>
      <c r="NEY578" s="156"/>
      <c r="NEZ578" s="156"/>
      <c r="NFA578" s="156"/>
      <c r="NFB578" s="156"/>
      <c r="NFC578" s="156"/>
      <c r="NFD578" s="156"/>
      <c r="NFE578" s="156"/>
      <c r="NFF578" s="156"/>
      <c r="NFG578" s="156"/>
      <c r="NFH578" s="156"/>
      <c r="NFI578" s="156"/>
      <c r="NFJ578" s="156"/>
      <c r="NFK578" s="156"/>
      <c r="NFL578" s="156"/>
      <c r="NFM578" s="156"/>
      <c r="NFN578" s="156"/>
      <c r="NFO578" s="156"/>
      <c r="NFP578" s="156"/>
      <c r="NFQ578" s="156"/>
      <c r="NFR578" s="156"/>
      <c r="NFS578" s="156"/>
      <c r="NFT578" s="156"/>
      <c r="NFU578" s="156"/>
      <c r="NFV578" s="156"/>
      <c r="NFW578" s="156"/>
      <c r="NFX578" s="156"/>
      <c r="NFY578" s="156"/>
      <c r="NFZ578" s="156"/>
      <c r="NGA578" s="156"/>
      <c r="NGB578" s="156"/>
      <c r="NGC578" s="156"/>
      <c r="NGD578" s="156"/>
      <c r="NGE578" s="156"/>
      <c r="NGF578" s="156"/>
      <c r="NGG578" s="156"/>
      <c r="NGH578" s="156"/>
      <c r="NGI578" s="156"/>
      <c r="NGJ578" s="156"/>
      <c r="NGK578" s="156"/>
      <c r="NGL578" s="156"/>
      <c r="NGM578" s="156"/>
      <c r="NGN578" s="156"/>
      <c r="NGO578" s="156"/>
      <c r="NGP578" s="156"/>
      <c r="NGQ578" s="156"/>
      <c r="NGR578" s="156"/>
      <c r="NGS578" s="156"/>
      <c r="NGT578" s="156"/>
      <c r="NGU578" s="156"/>
      <c r="NGV578" s="156"/>
      <c r="NGW578" s="156"/>
      <c r="NGX578" s="156"/>
      <c r="NGY578" s="156"/>
      <c r="NGZ578" s="156"/>
      <c r="NHA578" s="156"/>
      <c r="NHB578" s="156"/>
      <c r="NHC578" s="156"/>
      <c r="NHD578" s="156"/>
      <c r="NHE578" s="156"/>
      <c r="NHF578" s="156"/>
      <c r="NHG578" s="156"/>
      <c r="NHH578" s="156"/>
      <c r="NHI578" s="156"/>
      <c r="NHJ578" s="156"/>
      <c r="NHK578" s="156"/>
      <c r="NHL578" s="156"/>
      <c r="NHM578" s="156"/>
      <c r="NHN578" s="156"/>
      <c r="NHO578" s="156"/>
      <c r="NHP578" s="156"/>
      <c r="NHQ578" s="156"/>
      <c r="NHR578" s="156"/>
      <c r="NHS578" s="156"/>
      <c r="NHT578" s="156"/>
      <c r="NHU578" s="156"/>
      <c r="NHV578" s="156"/>
      <c r="NHW578" s="156"/>
      <c r="NHX578" s="156"/>
      <c r="NHY578" s="156"/>
      <c r="NHZ578" s="156"/>
      <c r="NIA578" s="156"/>
      <c r="NIB578" s="156"/>
      <c r="NIC578" s="156"/>
      <c r="NID578" s="156"/>
      <c r="NIE578" s="156"/>
      <c r="NIF578" s="156"/>
      <c r="NIG578" s="156"/>
      <c r="NIH578" s="156"/>
      <c r="NII578" s="156"/>
      <c r="NIJ578" s="156"/>
      <c r="NIK578" s="156"/>
      <c r="NIL578" s="156"/>
      <c r="NIM578" s="156"/>
      <c r="NIN578" s="156"/>
      <c r="NIO578" s="156"/>
      <c r="NIP578" s="156"/>
      <c r="NIQ578" s="156"/>
      <c r="NIR578" s="156"/>
      <c r="NIS578" s="156"/>
      <c r="NIT578" s="156"/>
      <c r="NIU578" s="156"/>
      <c r="NIV578" s="156"/>
      <c r="NIW578" s="156"/>
      <c r="NIX578" s="156"/>
      <c r="NIY578" s="156"/>
      <c r="NIZ578" s="156"/>
      <c r="NJA578" s="156"/>
      <c r="NJB578" s="156"/>
      <c r="NJC578" s="156"/>
      <c r="NJD578" s="156"/>
      <c r="NJE578" s="156"/>
      <c r="NJF578" s="156"/>
      <c r="NJG578" s="156"/>
      <c r="NJH578" s="156"/>
      <c r="NJI578" s="156"/>
      <c r="NJJ578" s="156"/>
      <c r="NJK578" s="156"/>
      <c r="NJL578" s="156"/>
      <c r="NJM578" s="156"/>
      <c r="NJN578" s="156"/>
      <c r="NJO578" s="156"/>
      <c r="NJP578" s="156"/>
      <c r="NJQ578" s="156"/>
      <c r="NJR578" s="156"/>
      <c r="NJS578" s="156"/>
      <c r="NJT578" s="156"/>
      <c r="NJU578" s="156"/>
      <c r="NJV578" s="156"/>
      <c r="NJW578" s="156"/>
      <c r="NJX578" s="156"/>
      <c r="NJY578" s="156"/>
      <c r="NJZ578" s="156"/>
      <c r="NKA578" s="156"/>
      <c r="NKB578" s="156"/>
      <c r="NKC578" s="156"/>
      <c r="NKD578" s="156"/>
      <c r="NKE578" s="156"/>
      <c r="NKF578" s="156"/>
      <c r="NKG578" s="156"/>
      <c r="NKH578" s="156"/>
      <c r="NKI578" s="156"/>
      <c r="NKJ578" s="156"/>
      <c r="NKK578" s="156"/>
      <c r="NKL578" s="156"/>
      <c r="NKM578" s="156"/>
      <c r="NKN578" s="156"/>
      <c r="NKO578" s="156"/>
      <c r="NKP578" s="156"/>
      <c r="NKQ578" s="156"/>
      <c r="NKR578" s="156"/>
      <c r="NKS578" s="156"/>
      <c r="NKT578" s="156"/>
      <c r="NKU578" s="156"/>
      <c r="NKV578" s="156"/>
      <c r="NKW578" s="156"/>
      <c r="NKX578" s="156"/>
      <c r="NKY578" s="156"/>
      <c r="NKZ578" s="156"/>
      <c r="NLA578" s="156"/>
      <c r="NLB578" s="156"/>
      <c r="NLC578" s="156"/>
      <c r="NLD578" s="156"/>
      <c r="NLE578" s="156"/>
      <c r="NLF578" s="156"/>
      <c r="NLG578" s="156"/>
      <c r="NLH578" s="156"/>
      <c r="NLI578" s="156"/>
      <c r="NLJ578" s="156"/>
      <c r="NLK578" s="156"/>
      <c r="NLL578" s="156"/>
      <c r="NLM578" s="156"/>
      <c r="NLN578" s="156"/>
      <c r="NLO578" s="156"/>
      <c r="NLP578" s="156"/>
      <c r="NLQ578" s="156"/>
      <c r="NLR578" s="156"/>
      <c r="NLS578" s="156"/>
      <c r="NLT578" s="156"/>
      <c r="NLU578" s="156"/>
      <c r="NLV578" s="156"/>
      <c r="NLW578" s="156"/>
      <c r="NLX578" s="156"/>
      <c r="NLY578" s="156"/>
      <c r="NLZ578" s="156"/>
      <c r="NMA578" s="156"/>
      <c r="NMB578" s="156"/>
      <c r="NMC578" s="156"/>
      <c r="NMD578" s="156"/>
      <c r="NME578" s="156"/>
      <c r="NMF578" s="156"/>
      <c r="NMG578" s="156"/>
      <c r="NMH578" s="156"/>
      <c r="NMI578" s="156"/>
      <c r="NMJ578" s="156"/>
      <c r="NMK578" s="156"/>
      <c r="NML578" s="156"/>
      <c r="NMM578" s="156"/>
      <c r="NMN578" s="156"/>
      <c r="NMO578" s="156"/>
      <c r="NMP578" s="156"/>
      <c r="NMQ578" s="156"/>
      <c r="NMR578" s="156"/>
      <c r="NMS578" s="156"/>
      <c r="NMT578" s="156"/>
      <c r="NMU578" s="156"/>
      <c r="NMV578" s="156"/>
      <c r="NMW578" s="156"/>
      <c r="NMX578" s="156"/>
      <c r="NMY578" s="156"/>
      <c r="NMZ578" s="156"/>
      <c r="NNA578" s="156"/>
      <c r="NNB578" s="156"/>
      <c r="NNC578" s="156"/>
      <c r="NND578" s="156"/>
      <c r="NNE578" s="156"/>
      <c r="NNF578" s="156"/>
      <c r="NNG578" s="156"/>
      <c r="NNH578" s="156"/>
      <c r="NNI578" s="156"/>
      <c r="NNJ578" s="156"/>
      <c r="NNK578" s="156"/>
      <c r="NNL578" s="156"/>
      <c r="NNM578" s="156"/>
      <c r="NNN578" s="156"/>
      <c r="NNO578" s="156"/>
      <c r="NNP578" s="156"/>
      <c r="NNQ578" s="156"/>
      <c r="NNR578" s="156"/>
      <c r="NNS578" s="156"/>
      <c r="NNT578" s="156"/>
      <c r="NNU578" s="156"/>
      <c r="NNV578" s="156"/>
      <c r="NNW578" s="156"/>
      <c r="NNX578" s="156"/>
      <c r="NNY578" s="156"/>
      <c r="NNZ578" s="156"/>
      <c r="NOA578" s="156"/>
      <c r="NOB578" s="156"/>
      <c r="NOC578" s="156"/>
      <c r="NOD578" s="156"/>
      <c r="NOE578" s="156"/>
      <c r="NOF578" s="156"/>
      <c r="NOG578" s="156"/>
      <c r="NOH578" s="156"/>
      <c r="NOI578" s="156"/>
      <c r="NOJ578" s="156"/>
      <c r="NOK578" s="156"/>
      <c r="NOL578" s="156"/>
      <c r="NOM578" s="156"/>
      <c r="NON578" s="156"/>
      <c r="NOO578" s="156"/>
      <c r="NOP578" s="156"/>
      <c r="NOQ578" s="156"/>
      <c r="NOR578" s="156"/>
      <c r="NOS578" s="156"/>
      <c r="NOT578" s="156"/>
      <c r="NOU578" s="156"/>
      <c r="NOV578" s="156"/>
      <c r="NOW578" s="156"/>
      <c r="NOX578" s="156"/>
      <c r="NOY578" s="156"/>
      <c r="NOZ578" s="156"/>
      <c r="NPA578" s="156"/>
      <c r="NPB578" s="156"/>
      <c r="NPC578" s="156"/>
      <c r="NPD578" s="156"/>
      <c r="NPE578" s="156"/>
      <c r="NPF578" s="156"/>
      <c r="NPG578" s="156"/>
      <c r="NPH578" s="156"/>
      <c r="NPI578" s="156"/>
      <c r="NPJ578" s="156"/>
      <c r="NPK578" s="156"/>
      <c r="NPL578" s="156"/>
      <c r="NPM578" s="156"/>
      <c r="NPN578" s="156"/>
      <c r="NPO578" s="156"/>
      <c r="NPP578" s="156"/>
      <c r="NPQ578" s="156"/>
      <c r="NPR578" s="156"/>
      <c r="NPS578" s="156"/>
      <c r="NPT578" s="156"/>
      <c r="NPU578" s="156"/>
      <c r="NPV578" s="156"/>
      <c r="NPW578" s="156"/>
      <c r="NPX578" s="156"/>
      <c r="NPY578" s="156"/>
      <c r="NPZ578" s="156"/>
      <c r="NQA578" s="156"/>
      <c r="NQB578" s="156"/>
      <c r="NQC578" s="156"/>
      <c r="NQD578" s="156"/>
      <c r="NQE578" s="156"/>
      <c r="NQF578" s="156"/>
      <c r="NQG578" s="156"/>
      <c r="NQH578" s="156"/>
      <c r="NQI578" s="156"/>
      <c r="NQJ578" s="156"/>
      <c r="NQK578" s="156"/>
      <c r="NQL578" s="156"/>
      <c r="NQM578" s="156"/>
      <c r="NQN578" s="156"/>
      <c r="NQO578" s="156"/>
      <c r="NQP578" s="156"/>
      <c r="NQQ578" s="156"/>
      <c r="NQR578" s="156"/>
      <c r="NQS578" s="156"/>
      <c r="NQT578" s="156"/>
      <c r="NQU578" s="156"/>
      <c r="NQV578" s="156"/>
      <c r="NQW578" s="156"/>
      <c r="NQX578" s="156"/>
      <c r="NQY578" s="156"/>
      <c r="NQZ578" s="156"/>
      <c r="NRA578" s="156"/>
      <c r="NRB578" s="156"/>
      <c r="NRC578" s="156"/>
      <c r="NRD578" s="156"/>
      <c r="NRE578" s="156"/>
      <c r="NRF578" s="156"/>
      <c r="NRG578" s="156"/>
      <c r="NRH578" s="156"/>
      <c r="NRI578" s="156"/>
      <c r="NRJ578" s="156"/>
      <c r="NRK578" s="156"/>
      <c r="NRL578" s="156"/>
      <c r="NRM578" s="156"/>
      <c r="NRN578" s="156"/>
      <c r="NRO578" s="156"/>
      <c r="NRP578" s="156"/>
      <c r="NRQ578" s="156"/>
      <c r="NRR578" s="156"/>
      <c r="NRS578" s="156"/>
      <c r="NRT578" s="156"/>
      <c r="NRU578" s="156"/>
      <c r="NRV578" s="156"/>
      <c r="NRW578" s="156"/>
      <c r="NRX578" s="156"/>
      <c r="NRY578" s="156"/>
      <c r="NRZ578" s="156"/>
      <c r="NSA578" s="156"/>
      <c r="NSB578" s="156"/>
      <c r="NSC578" s="156"/>
      <c r="NSD578" s="156"/>
      <c r="NSE578" s="156"/>
      <c r="NSF578" s="156"/>
      <c r="NSG578" s="156"/>
      <c r="NSH578" s="156"/>
      <c r="NSI578" s="156"/>
      <c r="NSJ578" s="156"/>
      <c r="NSK578" s="156"/>
      <c r="NSL578" s="156"/>
      <c r="NSM578" s="156"/>
      <c r="NSN578" s="156"/>
      <c r="NSO578" s="156"/>
      <c r="NSP578" s="156"/>
      <c r="NSQ578" s="156"/>
      <c r="NSR578" s="156"/>
      <c r="NSS578" s="156"/>
      <c r="NST578" s="156"/>
      <c r="NSU578" s="156"/>
      <c r="NSV578" s="156"/>
      <c r="NSW578" s="156"/>
      <c r="NSX578" s="156"/>
      <c r="NSY578" s="156"/>
      <c r="NSZ578" s="156"/>
      <c r="NTA578" s="156"/>
      <c r="NTB578" s="156"/>
      <c r="NTC578" s="156"/>
      <c r="NTD578" s="156"/>
      <c r="NTE578" s="156"/>
      <c r="NTF578" s="156"/>
      <c r="NTG578" s="156"/>
      <c r="NTH578" s="156"/>
      <c r="NTI578" s="156"/>
      <c r="NTJ578" s="156"/>
      <c r="NTK578" s="156"/>
      <c r="NTL578" s="156"/>
      <c r="NTM578" s="156"/>
      <c r="NTN578" s="156"/>
      <c r="NTO578" s="156"/>
      <c r="NTP578" s="156"/>
      <c r="NTQ578" s="156"/>
      <c r="NTR578" s="156"/>
      <c r="NTS578" s="156"/>
      <c r="NTT578" s="156"/>
      <c r="NTU578" s="156"/>
      <c r="NTV578" s="156"/>
      <c r="NTW578" s="156"/>
      <c r="NTX578" s="156"/>
      <c r="NTY578" s="156"/>
      <c r="NTZ578" s="156"/>
      <c r="NUA578" s="156"/>
      <c r="NUB578" s="156"/>
      <c r="NUC578" s="156"/>
      <c r="NUD578" s="156"/>
      <c r="NUE578" s="156"/>
      <c r="NUF578" s="156"/>
      <c r="NUG578" s="156"/>
      <c r="NUH578" s="156"/>
      <c r="NUI578" s="156"/>
      <c r="NUJ578" s="156"/>
      <c r="NUK578" s="156"/>
      <c r="NUL578" s="156"/>
      <c r="NUM578" s="156"/>
      <c r="NUN578" s="156"/>
      <c r="NUO578" s="156"/>
      <c r="NUP578" s="156"/>
      <c r="NUQ578" s="156"/>
      <c r="NUR578" s="156"/>
      <c r="NUS578" s="156"/>
      <c r="NUT578" s="156"/>
      <c r="NUU578" s="156"/>
      <c r="NUV578" s="156"/>
      <c r="NUW578" s="156"/>
      <c r="NUX578" s="156"/>
      <c r="NUY578" s="156"/>
      <c r="NUZ578" s="156"/>
      <c r="NVA578" s="156"/>
      <c r="NVB578" s="156"/>
      <c r="NVC578" s="156"/>
      <c r="NVD578" s="156"/>
      <c r="NVE578" s="156"/>
      <c r="NVF578" s="156"/>
      <c r="NVG578" s="156"/>
      <c r="NVH578" s="156"/>
      <c r="NVI578" s="156"/>
      <c r="NVJ578" s="156"/>
      <c r="NVK578" s="156"/>
      <c r="NVL578" s="156"/>
      <c r="NVM578" s="156"/>
      <c r="NVN578" s="156"/>
      <c r="NVO578" s="156"/>
      <c r="NVP578" s="156"/>
      <c r="NVQ578" s="156"/>
      <c r="NVR578" s="156"/>
      <c r="NVS578" s="156"/>
      <c r="NVT578" s="156"/>
      <c r="NVU578" s="156"/>
      <c r="NVV578" s="156"/>
      <c r="NVW578" s="156"/>
      <c r="NVX578" s="156"/>
      <c r="NVY578" s="156"/>
      <c r="NVZ578" s="156"/>
      <c r="NWA578" s="156"/>
      <c r="NWB578" s="156"/>
      <c r="NWC578" s="156"/>
      <c r="NWD578" s="156"/>
      <c r="NWE578" s="156"/>
      <c r="NWF578" s="156"/>
      <c r="NWG578" s="156"/>
      <c r="NWH578" s="156"/>
      <c r="NWI578" s="156"/>
      <c r="NWJ578" s="156"/>
      <c r="NWK578" s="156"/>
      <c r="NWL578" s="156"/>
      <c r="NWM578" s="156"/>
      <c r="NWN578" s="156"/>
      <c r="NWO578" s="156"/>
      <c r="NWP578" s="156"/>
      <c r="NWQ578" s="156"/>
      <c r="NWR578" s="156"/>
      <c r="NWS578" s="156"/>
      <c r="NWT578" s="156"/>
      <c r="NWU578" s="156"/>
      <c r="NWV578" s="156"/>
      <c r="NWW578" s="156"/>
      <c r="NWX578" s="156"/>
      <c r="NWY578" s="156"/>
      <c r="NWZ578" s="156"/>
      <c r="NXA578" s="156"/>
      <c r="NXB578" s="156"/>
      <c r="NXC578" s="156"/>
      <c r="NXD578" s="156"/>
      <c r="NXE578" s="156"/>
      <c r="NXF578" s="156"/>
      <c r="NXG578" s="156"/>
      <c r="NXH578" s="156"/>
      <c r="NXI578" s="156"/>
      <c r="NXJ578" s="156"/>
      <c r="NXK578" s="156"/>
      <c r="NXL578" s="156"/>
      <c r="NXM578" s="156"/>
      <c r="NXN578" s="156"/>
      <c r="NXO578" s="156"/>
      <c r="NXP578" s="156"/>
      <c r="NXQ578" s="156"/>
      <c r="NXR578" s="156"/>
      <c r="NXS578" s="156"/>
      <c r="NXT578" s="156"/>
      <c r="NXU578" s="156"/>
      <c r="NXV578" s="156"/>
      <c r="NXW578" s="156"/>
      <c r="NXX578" s="156"/>
      <c r="NXY578" s="156"/>
      <c r="NXZ578" s="156"/>
      <c r="NYA578" s="156"/>
      <c r="NYB578" s="156"/>
      <c r="NYC578" s="156"/>
      <c r="NYD578" s="156"/>
      <c r="NYE578" s="156"/>
      <c r="NYF578" s="156"/>
      <c r="NYG578" s="156"/>
      <c r="NYH578" s="156"/>
      <c r="NYI578" s="156"/>
      <c r="NYJ578" s="156"/>
      <c r="NYK578" s="156"/>
      <c r="NYL578" s="156"/>
      <c r="NYM578" s="156"/>
      <c r="NYN578" s="156"/>
      <c r="NYO578" s="156"/>
      <c r="NYP578" s="156"/>
      <c r="NYQ578" s="156"/>
      <c r="NYR578" s="156"/>
      <c r="NYS578" s="156"/>
      <c r="NYT578" s="156"/>
      <c r="NYU578" s="156"/>
      <c r="NYV578" s="156"/>
      <c r="NYW578" s="156"/>
      <c r="NYX578" s="156"/>
      <c r="NYY578" s="156"/>
      <c r="NYZ578" s="156"/>
      <c r="NZA578" s="156"/>
      <c r="NZB578" s="156"/>
      <c r="NZC578" s="156"/>
      <c r="NZD578" s="156"/>
      <c r="NZE578" s="156"/>
      <c r="NZF578" s="156"/>
      <c r="NZG578" s="156"/>
      <c r="NZH578" s="156"/>
      <c r="NZI578" s="156"/>
      <c r="NZJ578" s="156"/>
      <c r="NZK578" s="156"/>
      <c r="NZL578" s="156"/>
      <c r="NZM578" s="156"/>
      <c r="NZN578" s="156"/>
      <c r="NZO578" s="156"/>
      <c r="NZP578" s="156"/>
      <c r="NZQ578" s="156"/>
      <c r="NZR578" s="156"/>
      <c r="NZS578" s="156"/>
      <c r="NZT578" s="156"/>
      <c r="NZU578" s="156"/>
      <c r="NZV578" s="156"/>
      <c r="NZW578" s="156"/>
      <c r="NZX578" s="156"/>
      <c r="NZY578" s="156"/>
      <c r="NZZ578" s="156"/>
      <c r="OAA578" s="156"/>
      <c r="OAB578" s="156"/>
      <c r="OAC578" s="156"/>
      <c r="OAD578" s="156"/>
      <c r="OAE578" s="156"/>
      <c r="OAF578" s="156"/>
      <c r="OAG578" s="156"/>
      <c r="OAH578" s="156"/>
      <c r="OAI578" s="156"/>
      <c r="OAJ578" s="156"/>
      <c r="OAK578" s="156"/>
      <c r="OAL578" s="156"/>
      <c r="OAM578" s="156"/>
      <c r="OAN578" s="156"/>
      <c r="OAO578" s="156"/>
      <c r="OAP578" s="156"/>
      <c r="OAQ578" s="156"/>
      <c r="OAR578" s="156"/>
      <c r="OAS578" s="156"/>
      <c r="OAT578" s="156"/>
      <c r="OAU578" s="156"/>
      <c r="OAV578" s="156"/>
      <c r="OAW578" s="156"/>
      <c r="OAX578" s="156"/>
      <c r="OAY578" s="156"/>
      <c r="OAZ578" s="156"/>
      <c r="OBA578" s="156"/>
      <c r="OBB578" s="156"/>
      <c r="OBC578" s="156"/>
      <c r="OBD578" s="156"/>
      <c r="OBE578" s="156"/>
      <c r="OBF578" s="156"/>
      <c r="OBG578" s="156"/>
      <c r="OBH578" s="156"/>
      <c r="OBI578" s="156"/>
      <c r="OBJ578" s="156"/>
      <c r="OBK578" s="156"/>
      <c r="OBL578" s="156"/>
      <c r="OBM578" s="156"/>
      <c r="OBN578" s="156"/>
      <c r="OBO578" s="156"/>
      <c r="OBP578" s="156"/>
      <c r="OBQ578" s="156"/>
      <c r="OBR578" s="156"/>
      <c r="OBS578" s="156"/>
      <c r="OBT578" s="156"/>
      <c r="OBU578" s="156"/>
      <c r="OBV578" s="156"/>
      <c r="OBW578" s="156"/>
      <c r="OBX578" s="156"/>
      <c r="OBY578" s="156"/>
      <c r="OBZ578" s="156"/>
      <c r="OCA578" s="156"/>
      <c r="OCB578" s="156"/>
      <c r="OCC578" s="156"/>
      <c r="OCD578" s="156"/>
      <c r="OCE578" s="156"/>
      <c r="OCF578" s="156"/>
      <c r="OCG578" s="156"/>
      <c r="OCH578" s="156"/>
      <c r="OCI578" s="156"/>
      <c r="OCJ578" s="156"/>
      <c r="OCK578" s="156"/>
      <c r="OCL578" s="156"/>
      <c r="OCM578" s="156"/>
      <c r="OCN578" s="156"/>
      <c r="OCO578" s="156"/>
      <c r="OCP578" s="156"/>
      <c r="OCQ578" s="156"/>
      <c r="OCR578" s="156"/>
      <c r="OCS578" s="156"/>
      <c r="OCT578" s="156"/>
      <c r="OCU578" s="156"/>
      <c r="OCV578" s="156"/>
      <c r="OCW578" s="156"/>
      <c r="OCX578" s="156"/>
      <c r="OCY578" s="156"/>
      <c r="OCZ578" s="156"/>
      <c r="ODA578" s="156"/>
      <c r="ODB578" s="156"/>
      <c r="ODC578" s="156"/>
      <c r="ODD578" s="156"/>
      <c r="ODE578" s="156"/>
      <c r="ODF578" s="156"/>
      <c r="ODG578" s="156"/>
      <c r="ODH578" s="156"/>
      <c r="ODI578" s="156"/>
      <c r="ODJ578" s="156"/>
      <c r="ODK578" s="156"/>
      <c r="ODL578" s="156"/>
      <c r="ODM578" s="156"/>
      <c r="ODN578" s="156"/>
      <c r="ODO578" s="156"/>
      <c r="ODP578" s="156"/>
      <c r="ODQ578" s="156"/>
      <c r="ODR578" s="156"/>
      <c r="ODS578" s="156"/>
      <c r="ODT578" s="156"/>
      <c r="ODU578" s="156"/>
      <c r="ODV578" s="156"/>
      <c r="ODW578" s="156"/>
      <c r="ODX578" s="156"/>
      <c r="ODY578" s="156"/>
      <c r="ODZ578" s="156"/>
      <c r="OEA578" s="156"/>
      <c r="OEB578" s="156"/>
      <c r="OEC578" s="156"/>
      <c r="OED578" s="156"/>
      <c r="OEE578" s="156"/>
      <c r="OEF578" s="156"/>
      <c r="OEG578" s="156"/>
      <c r="OEH578" s="156"/>
      <c r="OEI578" s="156"/>
      <c r="OEJ578" s="156"/>
      <c r="OEK578" s="156"/>
      <c r="OEL578" s="156"/>
      <c r="OEM578" s="156"/>
      <c r="OEN578" s="156"/>
      <c r="OEO578" s="156"/>
      <c r="OEP578" s="156"/>
      <c r="OEQ578" s="156"/>
      <c r="OER578" s="156"/>
      <c r="OES578" s="156"/>
      <c r="OET578" s="156"/>
      <c r="OEU578" s="156"/>
      <c r="OEV578" s="156"/>
      <c r="OEW578" s="156"/>
      <c r="OEX578" s="156"/>
      <c r="OEY578" s="156"/>
      <c r="OEZ578" s="156"/>
      <c r="OFA578" s="156"/>
      <c r="OFB578" s="156"/>
      <c r="OFC578" s="156"/>
      <c r="OFD578" s="156"/>
      <c r="OFE578" s="156"/>
      <c r="OFF578" s="156"/>
      <c r="OFG578" s="156"/>
      <c r="OFH578" s="156"/>
      <c r="OFI578" s="156"/>
      <c r="OFJ578" s="156"/>
      <c r="OFK578" s="156"/>
      <c r="OFL578" s="156"/>
      <c r="OFM578" s="156"/>
      <c r="OFN578" s="156"/>
      <c r="OFO578" s="156"/>
      <c r="OFP578" s="156"/>
      <c r="OFQ578" s="156"/>
      <c r="OFR578" s="156"/>
      <c r="OFS578" s="156"/>
      <c r="OFT578" s="156"/>
      <c r="OFU578" s="156"/>
      <c r="OFV578" s="156"/>
      <c r="OFW578" s="156"/>
      <c r="OFX578" s="156"/>
      <c r="OFY578" s="156"/>
      <c r="OFZ578" s="156"/>
      <c r="OGA578" s="156"/>
      <c r="OGB578" s="156"/>
      <c r="OGC578" s="156"/>
      <c r="OGD578" s="156"/>
      <c r="OGE578" s="156"/>
      <c r="OGF578" s="156"/>
      <c r="OGG578" s="156"/>
      <c r="OGH578" s="156"/>
      <c r="OGI578" s="156"/>
      <c r="OGJ578" s="156"/>
      <c r="OGK578" s="156"/>
      <c r="OGL578" s="156"/>
      <c r="OGM578" s="156"/>
      <c r="OGN578" s="156"/>
      <c r="OGO578" s="156"/>
      <c r="OGP578" s="156"/>
      <c r="OGQ578" s="156"/>
      <c r="OGR578" s="156"/>
      <c r="OGS578" s="156"/>
      <c r="OGT578" s="156"/>
      <c r="OGU578" s="156"/>
      <c r="OGV578" s="156"/>
      <c r="OGW578" s="156"/>
      <c r="OGX578" s="156"/>
      <c r="OGY578" s="156"/>
      <c r="OGZ578" s="156"/>
      <c r="OHA578" s="156"/>
      <c r="OHB578" s="156"/>
      <c r="OHC578" s="156"/>
      <c r="OHD578" s="156"/>
      <c r="OHE578" s="156"/>
      <c r="OHF578" s="156"/>
      <c r="OHG578" s="156"/>
      <c r="OHH578" s="156"/>
      <c r="OHI578" s="156"/>
      <c r="OHJ578" s="156"/>
      <c r="OHK578" s="156"/>
      <c r="OHL578" s="156"/>
      <c r="OHM578" s="156"/>
      <c r="OHN578" s="156"/>
      <c r="OHO578" s="156"/>
      <c r="OHP578" s="156"/>
      <c r="OHQ578" s="156"/>
      <c r="OHR578" s="156"/>
      <c r="OHS578" s="156"/>
      <c r="OHT578" s="156"/>
      <c r="OHU578" s="156"/>
      <c r="OHV578" s="156"/>
      <c r="OHW578" s="156"/>
      <c r="OHX578" s="156"/>
      <c r="OHY578" s="156"/>
      <c r="OHZ578" s="156"/>
      <c r="OIA578" s="156"/>
      <c r="OIB578" s="156"/>
      <c r="OIC578" s="156"/>
      <c r="OID578" s="156"/>
      <c r="OIE578" s="156"/>
      <c r="OIF578" s="156"/>
      <c r="OIG578" s="156"/>
      <c r="OIH578" s="156"/>
      <c r="OII578" s="156"/>
      <c r="OIJ578" s="156"/>
      <c r="OIK578" s="156"/>
      <c r="OIL578" s="156"/>
      <c r="OIM578" s="156"/>
      <c r="OIN578" s="156"/>
      <c r="OIO578" s="156"/>
      <c r="OIP578" s="156"/>
      <c r="OIQ578" s="156"/>
      <c r="OIR578" s="156"/>
      <c r="OIS578" s="156"/>
      <c r="OIT578" s="156"/>
      <c r="OIU578" s="156"/>
      <c r="OIV578" s="156"/>
      <c r="OIW578" s="156"/>
      <c r="OIX578" s="156"/>
      <c r="OIY578" s="156"/>
      <c r="OIZ578" s="156"/>
      <c r="OJA578" s="156"/>
      <c r="OJB578" s="156"/>
      <c r="OJC578" s="156"/>
      <c r="OJD578" s="156"/>
      <c r="OJE578" s="156"/>
      <c r="OJF578" s="156"/>
      <c r="OJG578" s="156"/>
      <c r="OJH578" s="156"/>
      <c r="OJI578" s="156"/>
      <c r="OJJ578" s="156"/>
      <c r="OJK578" s="156"/>
      <c r="OJL578" s="156"/>
      <c r="OJM578" s="156"/>
      <c r="OJN578" s="156"/>
      <c r="OJO578" s="156"/>
      <c r="OJP578" s="156"/>
      <c r="OJQ578" s="156"/>
      <c r="OJR578" s="156"/>
      <c r="OJS578" s="156"/>
      <c r="OJT578" s="156"/>
      <c r="OJU578" s="156"/>
      <c r="OJV578" s="156"/>
      <c r="OJW578" s="156"/>
      <c r="OJX578" s="156"/>
      <c r="OJY578" s="156"/>
      <c r="OJZ578" s="156"/>
      <c r="OKA578" s="156"/>
      <c r="OKB578" s="156"/>
      <c r="OKC578" s="156"/>
      <c r="OKD578" s="156"/>
      <c r="OKE578" s="156"/>
      <c r="OKF578" s="156"/>
      <c r="OKG578" s="156"/>
      <c r="OKH578" s="156"/>
      <c r="OKI578" s="156"/>
      <c r="OKJ578" s="156"/>
      <c r="OKK578" s="156"/>
      <c r="OKL578" s="156"/>
      <c r="OKM578" s="156"/>
      <c r="OKN578" s="156"/>
      <c r="OKO578" s="156"/>
      <c r="OKP578" s="156"/>
      <c r="OKQ578" s="156"/>
      <c r="OKR578" s="156"/>
      <c r="OKS578" s="156"/>
      <c r="OKT578" s="156"/>
      <c r="OKU578" s="156"/>
      <c r="OKV578" s="156"/>
      <c r="OKW578" s="156"/>
      <c r="OKX578" s="156"/>
      <c r="OKY578" s="156"/>
      <c r="OKZ578" s="156"/>
      <c r="OLA578" s="156"/>
      <c r="OLB578" s="156"/>
      <c r="OLC578" s="156"/>
      <c r="OLD578" s="156"/>
      <c r="OLE578" s="156"/>
      <c r="OLF578" s="156"/>
      <c r="OLG578" s="156"/>
      <c r="OLH578" s="156"/>
      <c r="OLI578" s="156"/>
      <c r="OLJ578" s="156"/>
      <c r="OLK578" s="156"/>
      <c r="OLL578" s="156"/>
      <c r="OLM578" s="156"/>
      <c r="OLN578" s="156"/>
      <c r="OLO578" s="156"/>
      <c r="OLP578" s="156"/>
      <c r="OLQ578" s="156"/>
      <c r="OLR578" s="156"/>
      <c r="OLS578" s="156"/>
      <c r="OLT578" s="156"/>
      <c r="OLU578" s="156"/>
      <c r="OLV578" s="156"/>
      <c r="OLW578" s="156"/>
      <c r="OLX578" s="156"/>
      <c r="OLY578" s="156"/>
      <c r="OLZ578" s="156"/>
      <c r="OMA578" s="156"/>
      <c r="OMB578" s="156"/>
      <c r="OMC578" s="156"/>
      <c r="OMD578" s="156"/>
      <c r="OME578" s="156"/>
      <c r="OMF578" s="156"/>
      <c r="OMG578" s="156"/>
      <c r="OMH578" s="156"/>
      <c r="OMI578" s="156"/>
      <c r="OMJ578" s="156"/>
      <c r="OMK578" s="156"/>
      <c r="OML578" s="156"/>
      <c r="OMM578" s="156"/>
      <c r="OMN578" s="156"/>
      <c r="OMO578" s="156"/>
      <c r="OMP578" s="156"/>
      <c r="OMQ578" s="156"/>
      <c r="OMR578" s="156"/>
      <c r="OMS578" s="156"/>
      <c r="OMT578" s="156"/>
      <c r="OMU578" s="156"/>
      <c r="OMV578" s="156"/>
      <c r="OMW578" s="156"/>
      <c r="OMX578" s="156"/>
      <c r="OMY578" s="156"/>
      <c r="OMZ578" s="156"/>
      <c r="ONA578" s="156"/>
      <c r="ONB578" s="156"/>
      <c r="ONC578" s="156"/>
      <c r="OND578" s="156"/>
      <c r="ONE578" s="156"/>
      <c r="ONF578" s="156"/>
      <c r="ONG578" s="156"/>
      <c r="ONH578" s="156"/>
      <c r="ONI578" s="156"/>
      <c r="ONJ578" s="156"/>
      <c r="ONK578" s="156"/>
      <c r="ONL578" s="156"/>
      <c r="ONM578" s="156"/>
      <c r="ONN578" s="156"/>
      <c r="ONO578" s="156"/>
      <c r="ONP578" s="156"/>
      <c r="ONQ578" s="156"/>
      <c r="ONR578" s="156"/>
      <c r="ONS578" s="156"/>
      <c r="ONT578" s="156"/>
      <c r="ONU578" s="156"/>
      <c r="ONV578" s="156"/>
      <c r="ONW578" s="156"/>
      <c r="ONX578" s="156"/>
      <c r="ONY578" s="156"/>
      <c r="ONZ578" s="156"/>
      <c r="OOA578" s="156"/>
      <c r="OOB578" s="156"/>
      <c r="OOC578" s="156"/>
      <c r="OOD578" s="156"/>
      <c r="OOE578" s="156"/>
      <c r="OOF578" s="156"/>
      <c r="OOG578" s="156"/>
      <c r="OOH578" s="156"/>
      <c r="OOI578" s="156"/>
      <c r="OOJ578" s="156"/>
      <c r="OOK578" s="156"/>
      <c r="OOL578" s="156"/>
      <c r="OOM578" s="156"/>
      <c r="OON578" s="156"/>
      <c r="OOO578" s="156"/>
      <c r="OOP578" s="156"/>
      <c r="OOQ578" s="156"/>
      <c r="OOR578" s="156"/>
      <c r="OOS578" s="156"/>
      <c r="OOT578" s="156"/>
      <c r="OOU578" s="156"/>
      <c r="OOV578" s="156"/>
      <c r="OOW578" s="156"/>
      <c r="OOX578" s="156"/>
      <c r="OOY578" s="156"/>
      <c r="OOZ578" s="156"/>
      <c r="OPA578" s="156"/>
      <c r="OPB578" s="156"/>
      <c r="OPC578" s="156"/>
      <c r="OPD578" s="156"/>
      <c r="OPE578" s="156"/>
      <c r="OPF578" s="156"/>
      <c r="OPG578" s="156"/>
      <c r="OPH578" s="156"/>
      <c r="OPI578" s="156"/>
      <c r="OPJ578" s="156"/>
      <c r="OPK578" s="156"/>
      <c r="OPL578" s="156"/>
      <c r="OPM578" s="156"/>
      <c r="OPN578" s="156"/>
      <c r="OPO578" s="156"/>
      <c r="OPP578" s="156"/>
      <c r="OPQ578" s="156"/>
      <c r="OPR578" s="156"/>
      <c r="OPS578" s="156"/>
      <c r="OPT578" s="156"/>
      <c r="OPU578" s="156"/>
      <c r="OPV578" s="156"/>
      <c r="OPW578" s="156"/>
      <c r="OPX578" s="156"/>
      <c r="OPY578" s="156"/>
      <c r="OPZ578" s="156"/>
      <c r="OQA578" s="156"/>
      <c r="OQB578" s="156"/>
      <c r="OQC578" s="156"/>
      <c r="OQD578" s="156"/>
      <c r="OQE578" s="156"/>
      <c r="OQF578" s="156"/>
      <c r="OQG578" s="156"/>
      <c r="OQH578" s="156"/>
      <c r="OQI578" s="156"/>
      <c r="OQJ578" s="156"/>
      <c r="OQK578" s="156"/>
      <c r="OQL578" s="156"/>
      <c r="OQM578" s="156"/>
      <c r="OQN578" s="156"/>
      <c r="OQO578" s="156"/>
      <c r="OQP578" s="156"/>
      <c r="OQQ578" s="156"/>
      <c r="OQR578" s="156"/>
      <c r="OQS578" s="156"/>
      <c r="OQT578" s="156"/>
      <c r="OQU578" s="156"/>
      <c r="OQV578" s="156"/>
      <c r="OQW578" s="156"/>
      <c r="OQX578" s="156"/>
      <c r="OQY578" s="156"/>
      <c r="OQZ578" s="156"/>
      <c r="ORA578" s="156"/>
      <c r="ORB578" s="156"/>
      <c r="ORC578" s="156"/>
      <c r="ORD578" s="156"/>
      <c r="ORE578" s="156"/>
      <c r="ORF578" s="156"/>
      <c r="ORG578" s="156"/>
      <c r="ORH578" s="156"/>
      <c r="ORI578" s="156"/>
      <c r="ORJ578" s="156"/>
      <c r="ORK578" s="156"/>
      <c r="ORL578" s="156"/>
      <c r="ORM578" s="156"/>
      <c r="ORN578" s="156"/>
      <c r="ORO578" s="156"/>
      <c r="ORP578" s="156"/>
      <c r="ORQ578" s="156"/>
      <c r="ORR578" s="156"/>
      <c r="ORS578" s="156"/>
      <c r="ORT578" s="156"/>
      <c r="ORU578" s="156"/>
      <c r="ORV578" s="156"/>
      <c r="ORW578" s="156"/>
      <c r="ORX578" s="156"/>
      <c r="ORY578" s="156"/>
      <c r="ORZ578" s="156"/>
      <c r="OSA578" s="156"/>
      <c r="OSB578" s="156"/>
      <c r="OSC578" s="156"/>
      <c r="OSD578" s="156"/>
      <c r="OSE578" s="156"/>
      <c r="OSF578" s="156"/>
      <c r="OSG578" s="156"/>
      <c r="OSH578" s="156"/>
      <c r="OSI578" s="156"/>
      <c r="OSJ578" s="156"/>
      <c r="OSK578" s="156"/>
      <c r="OSL578" s="156"/>
      <c r="OSM578" s="156"/>
      <c r="OSN578" s="156"/>
      <c r="OSO578" s="156"/>
      <c r="OSP578" s="156"/>
      <c r="OSQ578" s="156"/>
      <c r="OSR578" s="156"/>
      <c r="OSS578" s="156"/>
      <c r="OST578" s="156"/>
      <c r="OSU578" s="156"/>
      <c r="OSV578" s="156"/>
      <c r="OSW578" s="156"/>
      <c r="OSX578" s="156"/>
      <c r="OSY578" s="156"/>
      <c r="OSZ578" s="156"/>
      <c r="OTA578" s="156"/>
      <c r="OTB578" s="156"/>
      <c r="OTC578" s="156"/>
      <c r="OTD578" s="156"/>
      <c r="OTE578" s="156"/>
      <c r="OTF578" s="156"/>
      <c r="OTG578" s="156"/>
      <c r="OTH578" s="156"/>
      <c r="OTI578" s="156"/>
      <c r="OTJ578" s="156"/>
      <c r="OTK578" s="156"/>
      <c r="OTL578" s="156"/>
      <c r="OTM578" s="156"/>
      <c r="OTN578" s="156"/>
      <c r="OTO578" s="156"/>
      <c r="OTP578" s="156"/>
      <c r="OTQ578" s="156"/>
      <c r="OTR578" s="156"/>
      <c r="OTS578" s="156"/>
      <c r="OTT578" s="156"/>
      <c r="OTU578" s="156"/>
      <c r="OTV578" s="156"/>
      <c r="OTW578" s="156"/>
      <c r="OTX578" s="156"/>
      <c r="OTY578" s="156"/>
      <c r="OTZ578" s="156"/>
      <c r="OUA578" s="156"/>
      <c r="OUB578" s="156"/>
      <c r="OUC578" s="156"/>
      <c r="OUD578" s="156"/>
      <c r="OUE578" s="156"/>
      <c r="OUF578" s="156"/>
      <c r="OUG578" s="156"/>
      <c r="OUH578" s="156"/>
      <c r="OUI578" s="156"/>
      <c r="OUJ578" s="156"/>
      <c r="OUK578" s="156"/>
      <c r="OUL578" s="156"/>
      <c r="OUM578" s="156"/>
      <c r="OUN578" s="156"/>
      <c r="OUO578" s="156"/>
      <c r="OUP578" s="156"/>
      <c r="OUQ578" s="156"/>
      <c r="OUR578" s="156"/>
      <c r="OUS578" s="156"/>
      <c r="OUT578" s="156"/>
      <c r="OUU578" s="156"/>
      <c r="OUV578" s="156"/>
      <c r="OUW578" s="156"/>
      <c r="OUX578" s="156"/>
      <c r="OUY578" s="156"/>
      <c r="OUZ578" s="156"/>
      <c r="OVA578" s="156"/>
      <c r="OVB578" s="156"/>
      <c r="OVC578" s="156"/>
      <c r="OVD578" s="156"/>
      <c r="OVE578" s="156"/>
      <c r="OVF578" s="156"/>
      <c r="OVG578" s="156"/>
      <c r="OVH578" s="156"/>
      <c r="OVI578" s="156"/>
      <c r="OVJ578" s="156"/>
      <c r="OVK578" s="156"/>
      <c r="OVL578" s="156"/>
      <c r="OVM578" s="156"/>
      <c r="OVN578" s="156"/>
      <c r="OVO578" s="156"/>
      <c r="OVP578" s="156"/>
      <c r="OVQ578" s="156"/>
      <c r="OVR578" s="156"/>
      <c r="OVS578" s="156"/>
      <c r="OVT578" s="156"/>
      <c r="OVU578" s="156"/>
      <c r="OVV578" s="156"/>
      <c r="OVW578" s="156"/>
      <c r="OVX578" s="156"/>
      <c r="OVY578" s="156"/>
      <c r="OVZ578" s="156"/>
      <c r="OWA578" s="156"/>
      <c r="OWB578" s="156"/>
      <c r="OWC578" s="156"/>
      <c r="OWD578" s="156"/>
      <c r="OWE578" s="156"/>
      <c r="OWF578" s="156"/>
      <c r="OWG578" s="156"/>
      <c r="OWH578" s="156"/>
      <c r="OWI578" s="156"/>
      <c r="OWJ578" s="156"/>
      <c r="OWK578" s="156"/>
      <c r="OWL578" s="156"/>
      <c r="OWM578" s="156"/>
      <c r="OWN578" s="156"/>
      <c r="OWO578" s="156"/>
      <c r="OWP578" s="156"/>
      <c r="OWQ578" s="156"/>
      <c r="OWR578" s="156"/>
      <c r="OWS578" s="156"/>
      <c r="OWT578" s="156"/>
      <c r="OWU578" s="156"/>
      <c r="OWV578" s="156"/>
      <c r="OWW578" s="156"/>
      <c r="OWX578" s="156"/>
      <c r="OWY578" s="156"/>
      <c r="OWZ578" s="156"/>
      <c r="OXA578" s="156"/>
      <c r="OXB578" s="156"/>
      <c r="OXC578" s="156"/>
      <c r="OXD578" s="156"/>
      <c r="OXE578" s="156"/>
      <c r="OXF578" s="156"/>
      <c r="OXG578" s="156"/>
      <c r="OXH578" s="156"/>
      <c r="OXI578" s="156"/>
      <c r="OXJ578" s="156"/>
      <c r="OXK578" s="156"/>
      <c r="OXL578" s="156"/>
      <c r="OXM578" s="156"/>
      <c r="OXN578" s="156"/>
      <c r="OXO578" s="156"/>
      <c r="OXP578" s="156"/>
      <c r="OXQ578" s="156"/>
      <c r="OXR578" s="156"/>
      <c r="OXS578" s="156"/>
      <c r="OXT578" s="156"/>
      <c r="OXU578" s="156"/>
      <c r="OXV578" s="156"/>
      <c r="OXW578" s="156"/>
      <c r="OXX578" s="156"/>
      <c r="OXY578" s="156"/>
      <c r="OXZ578" s="156"/>
      <c r="OYA578" s="156"/>
      <c r="OYB578" s="156"/>
      <c r="OYC578" s="156"/>
      <c r="OYD578" s="156"/>
      <c r="OYE578" s="156"/>
      <c r="OYF578" s="156"/>
      <c r="OYG578" s="156"/>
      <c r="OYH578" s="156"/>
      <c r="OYI578" s="156"/>
      <c r="OYJ578" s="156"/>
      <c r="OYK578" s="156"/>
      <c r="OYL578" s="156"/>
      <c r="OYM578" s="156"/>
      <c r="OYN578" s="156"/>
      <c r="OYO578" s="156"/>
      <c r="OYP578" s="156"/>
      <c r="OYQ578" s="156"/>
      <c r="OYR578" s="156"/>
      <c r="OYS578" s="156"/>
      <c r="OYT578" s="156"/>
      <c r="OYU578" s="156"/>
      <c r="OYV578" s="156"/>
      <c r="OYW578" s="156"/>
      <c r="OYX578" s="156"/>
      <c r="OYY578" s="156"/>
      <c r="OYZ578" s="156"/>
      <c r="OZA578" s="156"/>
      <c r="OZB578" s="156"/>
      <c r="OZC578" s="156"/>
      <c r="OZD578" s="156"/>
      <c r="OZE578" s="156"/>
      <c r="OZF578" s="156"/>
      <c r="OZG578" s="156"/>
      <c r="OZH578" s="156"/>
      <c r="OZI578" s="156"/>
      <c r="OZJ578" s="156"/>
      <c r="OZK578" s="156"/>
      <c r="OZL578" s="156"/>
      <c r="OZM578" s="156"/>
      <c r="OZN578" s="156"/>
      <c r="OZO578" s="156"/>
      <c r="OZP578" s="156"/>
      <c r="OZQ578" s="156"/>
      <c r="OZR578" s="156"/>
      <c r="OZS578" s="156"/>
      <c r="OZT578" s="156"/>
      <c r="OZU578" s="156"/>
      <c r="OZV578" s="156"/>
      <c r="OZW578" s="156"/>
      <c r="OZX578" s="156"/>
      <c r="OZY578" s="156"/>
      <c r="OZZ578" s="156"/>
      <c r="PAA578" s="156"/>
      <c r="PAB578" s="156"/>
      <c r="PAC578" s="156"/>
      <c r="PAD578" s="156"/>
      <c r="PAE578" s="156"/>
      <c r="PAF578" s="156"/>
      <c r="PAG578" s="156"/>
      <c r="PAH578" s="156"/>
      <c r="PAI578" s="156"/>
      <c r="PAJ578" s="156"/>
      <c r="PAK578" s="156"/>
      <c r="PAL578" s="156"/>
      <c r="PAM578" s="156"/>
      <c r="PAN578" s="156"/>
      <c r="PAO578" s="156"/>
      <c r="PAP578" s="156"/>
      <c r="PAQ578" s="156"/>
      <c r="PAR578" s="156"/>
      <c r="PAS578" s="156"/>
      <c r="PAT578" s="156"/>
      <c r="PAU578" s="156"/>
      <c r="PAV578" s="156"/>
      <c r="PAW578" s="156"/>
      <c r="PAX578" s="156"/>
      <c r="PAY578" s="156"/>
      <c r="PAZ578" s="156"/>
      <c r="PBA578" s="156"/>
      <c r="PBB578" s="156"/>
      <c r="PBC578" s="156"/>
      <c r="PBD578" s="156"/>
      <c r="PBE578" s="156"/>
      <c r="PBF578" s="156"/>
      <c r="PBG578" s="156"/>
      <c r="PBH578" s="156"/>
      <c r="PBI578" s="156"/>
      <c r="PBJ578" s="156"/>
      <c r="PBK578" s="156"/>
      <c r="PBL578" s="156"/>
      <c r="PBM578" s="156"/>
      <c r="PBN578" s="156"/>
      <c r="PBO578" s="156"/>
      <c r="PBP578" s="156"/>
      <c r="PBQ578" s="156"/>
      <c r="PBR578" s="156"/>
      <c r="PBS578" s="156"/>
      <c r="PBT578" s="156"/>
      <c r="PBU578" s="156"/>
      <c r="PBV578" s="156"/>
      <c r="PBW578" s="156"/>
      <c r="PBX578" s="156"/>
      <c r="PBY578" s="156"/>
      <c r="PBZ578" s="156"/>
      <c r="PCA578" s="156"/>
      <c r="PCB578" s="156"/>
      <c r="PCC578" s="156"/>
      <c r="PCD578" s="156"/>
      <c r="PCE578" s="156"/>
      <c r="PCF578" s="156"/>
      <c r="PCG578" s="156"/>
      <c r="PCH578" s="156"/>
      <c r="PCI578" s="156"/>
      <c r="PCJ578" s="156"/>
      <c r="PCK578" s="156"/>
      <c r="PCL578" s="156"/>
      <c r="PCM578" s="156"/>
      <c r="PCN578" s="156"/>
      <c r="PCO578" s="156"/>
      <c r="PCP578" s="156"/>
      <c r="PCQ578" s="156"/>
      <c r="PCR578" s="156"/>
      <c r="PCS578" s="156"/>
      <c r="PCT578" s="156"/>
      <c r="PCU578" s="156"/>
      <c r="PCV578" s="156"/>
      <c r="PCW578" s="156"/>
      <c r="PCX578" s="156"/>
      <c r="PCY578" s="156"/>
      <c r="PCZ578" s="156"/>
      <c r="PDA578" s="156"/>
      <c r="PDB578" s="156"/>
      <c r="PDC578" s="156"/>
      <c r="PDD578" s="156"/>
      <c r="PDE578" s="156"/>
      <c r="PDF578" s="156"/>
      <c r="PDG578" s="156"/>
      <c r="PDH578" s="156"/>
      <c r="PDI578" s="156"/>
      <c r="PDJ578" s="156"/>
      <c r="PDK578" s="156"/>
      <c r="PDL578" s="156"/>
      <c r="PDM578" s="156"/>
      <c r="PDN578" s="156"/>
      <c r="PDO578" s="156"/>
      <c r="PDP578" s="156"/>
      <c r="PDQ578" s="156"/>
      <c r="PDR578" s="156"/>
      <c r="PDS578" s="156"/>
      <c r="PDT578" s="156"/>
      <c r="PDU578" s="156"/>
      <c r="PDV578" s="156"/>
      <c r="PDW578" s="156"/>
      <c r="PDX578" s="156"/>
      <c r="PDY578" s="156"/>
      <c r="PDZ578" s="156"/>
      <c r="PEA578" s="156"/>
      <c r="PEB578" s="156"/>
      <c r="PEC578" s="156"/>
      <c r="PED578" s="156"/>
      <c r="PEE578" s="156"/>
      <c r="PEF578" s="156"/>
      <c r="PEG578" s="156"/>
      <c r="PEH578" s="156"/>
      <c r="PEI578" s="156"/>
      <c r="PEJ578" s="156"/>
      <c r="PEK578" s="156"/>
      <c r="PEL578" s="156"/>
      <c r="PEM578" s="156"/>
      <c r="PEN578" s="156"/>
      <c r="PEO578" s="156"/>
      <c r="PEP578" s="156"/>
      <c r="PEQ578" s="156"/>
      <c r="PER578" s="156"/>
      <c r="PES578" s="156"/>
      <c r="PET578" s="156"/>
      <c r="PEU578" s="156"/>
      <c r="PEV578" s="156"/>
      <c r="PEW578" s="156"/>
      <c r="PEX578" s="156"/>
      <c r="PEY578" s="156"/>
      <c r="PEZ578" s="156"/>
      <c r="PFA578" s="156"/>
      <c r="PFB578" s="156"/>
      <c r="PFC578" s="156"/>
      <c r="PFD578" s="156"/>
      <c r="PFE578" s="156"/>
      <c r="PFF578" s="156"/>
      <c r="PFG578" s="156"/>
      <c r="PFH578" s="156"/>
      <c r="PFI578" s="156"/>
      <c r="PFJ578" s="156"/>
      <c r="PFK578" s="156"/>
      <c r="PFL578" s="156"/>
      <c r="PFM578" s="156"/>
      <c r="PFN578" s="156"/>
      <c r="PFO578" s="156"/>
      <c r="PFP578" s="156"/>
      <c r="PFQ578" s="156"/>
      <c r="PFR578" s="156"/>
      <c r="PFS578" s="156"/>
      <c r="PFT578" s="156"/>
      <c r="PFU578" s="156"/>
      <c r="PFV578" s="156"/>
      <c r="PFW578" s="156"/>
      <c r="PFX578" s="156"/>
      <c r="PFY578" s="156"/>
      <c r="PFZ578" s="156"/>
      <c r="PGA578" s="156"/>
      <c r="PGB578" s="156"/>
      <c r="PGC578" s="156"/>
      <c r="PGD578" s="156"/>
      <c r="PGE578" s="156"/>
      <c r="PGF578" s="156"/>
      <c r="PGG578" s="156"/>
      <c r="PGH578" s="156"/>
      <c r="PGI578" s="156"/>
      <c r="PGJ578" s="156"/>
      <c r="PGK578" s="156"/>
      <c r="PGL578" s="156"/>
      <c r="PGM578" s="156"/>
      <c r="PGN578" s="156"/>
      <c r="PGO578" s="156"/>
      <c r="PGP578" s="156"/>
      <c r="PGQ578" s="156"/>
      <c r="PGR578" s="156"/>
      <c r="PGS578" s="156"/>
      <c r="PGT578" s="156"/>
      <c r="PGU578" s="156"/>
      <c r="PGV578" s="156"/>
      <c r="PGW578" s="156"/>
      <c r="PGX578" s="156"/>
      <c r="PGY578" s="156"/>
      <c r="PGZ578" s="156"/>
      <c r="PHA578" s="156"/>
      <c r="PHB578" s="156"/>
      <c r="PHC578" s="156"/>
      <c r="PHD578" s="156"/>
      <c r="PHE578" s="156"/>
      <c r="PHF578" s="156"/>
      <c r="PHG578" s="156"/>
      <c r="PHH578" s="156"/>
      <c r="PHI578" s="156"/>
      <c r="PHJ578" s="156"/>
      <c r="PHK578" s="156"/>
      <c r="PHL578" s="156"/>
      <c r="PHM578" s="156"/>
      <c r="PHN578" s="156"/>
      <c r="PHO578" s="156"/>
      <c r="PHP578" s="156"/>
      <c r="PHQ578" s="156"/>
      <c r="PHR578" s="156"/>
      <c r="PHS578" s="156"/>
      <c r="PHT578" s="156"/>
      <c r="PHU578" s="156"/>
      <c r="PHV578" s="156"/>
      <c r="PHW578" s="156"/>
      <c r="PHX578" s="156"/>
      <c r="PHY578" s="156"/>
      <c r="PHZ578" s="156"/>
      <c r="PIA578" s="156"/>
      <c r="PIB578" s="156"/>
      <c r="PIC578" s="156"/>
      <c r="PID578" s="156"/>
      <c r="PIE578" s="156"/>
      <c r="PIF578" s="156"/>
      <c r="PIG578" s="156"/>
      <c r="PIH578" s="156"/>
      <c r="PII578" s="156"/>
      <c r="PIJ578" s="156"/>
      <c r="PIK578" s="156"/>
      <c r="PIL578" s="156"/>
      <c r="PIM578" s="156"/>
      <c r="PIN578" s="156"/>
      <c r="PIO578" s="156"/>
      <c r="PIP578" s="156"/>
      <c r="PIQ578" s="156"/>
      <c r="PIR578" s="156"/>
      <c r="PIS578" s="156"/>
      <c r="PIT578" s="156"/>
      <c r="PIU578" s="156"/>
      <c r="PIV578" s="156"/>
      <c r="PIW578" s="156"/>
      <c r="PIX578" s="156"/>
      <c r="PIY578" s="156"/>
      <c r="PIZ578" s="156"/>
      <c r="PJA578" s="156"/>
      <c r="PJB578" s="156"/>
      <c r="PJC578" s="156"/>
      <c r="PJD578" s="156"/>
      <c r="PJE578" s="156"/>
      <c r="PJF578" s="156"/>
      <c r="PJG578" s="156"/>
      <c r="PJH578" s="156"/>
      <c r="PJI578" s="156"/>
      <c r="PJJ578" s="156"/>
      <c r="PJK578" s="156"/>
      <c r="PJL578" s="156"/>
      <c r="PJM578" s="156"/>
      <c r="PJN578" s="156"/>
      <c r="PJO578" s="156"/>
      <c r="PJP578" s="156"/>
      <c r="PJQ578" s="156"/>
      <c r="PJR578" s="156"/>
      <c r="PJS578" s="156"/>
      <c r="PJT578" s="156"/>
      <c r="PJU578" s="156"/>
      <c r="PJV578" s="156"/>
      <c r="PJW578" s="156"/>
      <c r="PJX578" s="156"/>
      <c r="PJY578" s="156"/>
      <c r="PJZ578" s="156"/>
      <c r="PKA578" s="156"/>
      <c r="PKB578" s="156"/>
      <c r="PKC578" s="156"/>
      <c r="PKD578" s="156"/>
      <c r="PKE578" s="156"/>
      <c r="PKF578" s="156"/>
      <c r="PKG578" s="156"/>
      <c r="PKH578" s="156"/>
      <c r="PKI578" s="156"/>
      <c r="PKJ578" s="156"/>
      <c r="PKK578" s="156"/>
      <c r="PKL578" s="156"/>
      <c r="PKM578" s="156"/>
      <c r="PKN578" s="156"/>
      <c r="PKO578" s="156"/>
      <c r="PKP578" s="156"/>
      <c r="PKQ578" s="156"/>
      <c r="PKR578" s="156"/>
      <c r="PKS578" s="156"/>
      <c r="PKT578" s="156"/>
      <c r="PKU578" s="156"/>
      <c r="PKV578" s="156"/>
      <c r="PKW578" s="156"/>
      <c r="PKX578" s="156"/>
      <c r="PKY578" s="156"/>
      <c r="PKZ578" s="156"/>
      <c r="PLA578" s="156"/>
      <c r="PLB578" s="156"/>
      <c r="PLC578" s="156"/>
      <c r="PLD578" s="156"/>
      <c r="PLE578" s="156"/>
      <c r="PLF578" s="156"/>
      <c r="PLG578" s="156"/>
      <c r="PLH578" s="156"/>
      <c r="PLI578" s="156"/>
      <c r="PLJ578" s="156"/>
      <c r="PLK578" s="156"/>
      <c r="PLL578" s="156"/>
      <c r="PLM578" s="156"/>
      <c r="PLN578" s="156"/>
      <c r="PLO578" s="156"/>
      <c r="PLP578" s="156"/>
      <c r="PLQ578" s="156"/>
      <c r="PLR578" s="156"/>
      <c r="PLS578" s="156"/>
      <c r="PLT578" s="156"/>
      <c r="PLU578" s="156"/>
      <c r="PLV578" s="156"/>
      <c r="PLW578" s="156"/>
      <c r="PLX578" s="156"/>
      <c r="PLY578" s="156"/>
      <c r="PLZ578" s="156"/>
      <c r="PMA578" s="156"/>
      <c r="PMB578" s="156"/>
      <c r="PMC578" s="156"/>
      <c r="PMD578" s="156"/>
      <c r="PME578" s="156"/>
      <c r="PMF578" s="156"/>
      <c r="PMG578" s="156"/>
      <c r="PMH578" s="156"/>
      <c r="PMI578" s="156"/>
      <c r="PMJ578" s="156"/>
      <c r="PMK578" s="156"/>
      <c r="PML578" s="156"/>
      <c r="PMM578" s="156"/>
      <c r="PMN578" s="156"/>
      <c r="PMO578" s="156"/>
      <c r="PMP578" s="156"/>
      <c r="PMQ578" s="156"/>
      <c r="PMR578" s="156"/>
      <c r="PMS578" s="156"/>
      <c r="PMT578" s="156"/>
      <c r="PMU578" s="156"/>
      <c r="PMV578" s="156"/>
      <c r="PMW578" s="156"/>
      <c r="PMX578" s="156"/>
      <c r="PMY578" s="156"/>
      <c r="PMZ578" s="156"/>
      <c r="PNA578" s="156"/>
      <c r="PNB578" s="156"/>
      <c r="PNC578" s="156"/>
      <c r="PND578" s="156"/>
      <c r="PNE578" s="156"/>
      <c r="PNF578" s="156"/>
      <c r="PNG578" s="156"/>
      <c r="PNH578" s="156"/>
      <c r="PNI578" s="156"/>
      <c r="PNJ578" s="156"/>
      <c r="PNK578" s="156"/>
      <c r="PNL578" s="156"/>
      <c r="PNM578" s="156"/>
      <c r="PNN578" s="156"/>
      <c r="PNO578" s="156"/>
      <c r="PNP578" s="156"/>
      <c r="PNQ578" s="156"/>
      <c r="PNR578" s="156"/>
      <c r="PNS578" s="156"/>
      <c r="PNT578" s="156"/>
      <c r="PNU578" s="156"/>
      <c r="PNV578" s="156"/>
      <c r="PNW578" s="156"/>
      <c r="PNX578" s="156"/>
      <c r="PNY578" s="156"/>
      <c r="PNZ578" s="156"/>
      <c r="POA578" s="156"/>
      <c r="POB578" s="156"/>
      <c r="POC578" s="156"/>
      <c r="POD578" s="156"/>
      <c r="POE578" s="156"/>
      <c r="POF578" s="156"/>
      <c r="POG578" s="156"/>
      <c r="POH578" s="156"/>
      <c r="POI578" s="156"/>
      <c r="POJ578" s="156"/>
      <c r="POK578" s="156"/>
      <c r="POL578" s="156"/>
      <c r="POM578" s="156"/>
      <c r="PON578" s="156"/>
      <c r="POO578" s="156"/>
      <c r="POP578" s="156"/>
      <c r="POQ578" s="156"/>
      <c r="POR578" s="156"/>
      <c r="POS578" s="156"/>
      <c r="POT578" s="156"/>
      <c r="POU578" s="156"/>
      <c r="POV578" s="156"/>
      <c r="POW578" s="156"/>
      <c r="POX578" s="156"/>
      <c r="POY578" s="156"/>
      <c r="POZ578" s="156"/>
      <c r="PPA578" s="156"/>
      <c r="PPB578" s="156"/>
      <c r="PPC578" s="156"/>
      <c r="PPD578" s="156"/>
      <c r="PPE578" s="156"/>
      <c r="PPF578" s="156"/>
      <c r="PPG578" s="156"/>
      <c r="PPH578" s="156"/>
      <c r="PPI578" s="156"/>
      <c r="PPJ578" s="156"/>
      <c r="PPK578" s="156"/>
      <c r="PPL578" s="156"/>
      <c r="PPM578" s="156"/>
      <c r="PPN578" s="156"/>
      <c r="PPO578" s="156"/>
      <c r="PPP578" s="156"/>
      <c r="PPQ578" s="156"/>
      <c r="PPR578" s="156"/>
      <c r="PPS578" s="156"/>
      <c r="PPT578" s="156"/>
      <c r="PPU578" s="156"/>
      <c r="PPV578" s="156"/>
      <c r="PPW578" s="156"/>
      <c r="PPX578" s="156"/>
      <c r="PPY578" s="156"/>
      <c r="PPZ578" s="156"/>
      <c r="PQA578" s="156"/>
      <c r="PQB578" s="156"/>
      <c r="PQC578" s="156"/>
      <c r="PQD578" s="156"/>
      <c r="PQE578" s="156"/>
      <c r="PQF578" s="156"/>
      <c r="PQG578" s="156"/>
      <c r="PQH578" s="156"/>
      <c r="PQI578" s="156"/>
      <c r="PQJ578" s="156"/>
      <c r="PQK578" s="156"/>
      <c r="PQL578" s="156"/>
      <c r="PQM578" s="156"/>
      <c r="PQN578" s="156"/>
      <c r="PQO578" s="156"/>
      <c r="PQP578" s="156"/>
      <c r="PQQ578" s="156"/>
      <c r="PQR578" s="156"/>
      <c r="PQS578" s="156"/>
      <c r="PQT578" s="156"/>
      <c r="PQU578" s="156"/>
      <c r="PQV578" s="156"/>
      <c r="PQW578" s="156"/>
      <c r="PQX578" s="156"/>
      <c r="PQY578" s="156"/>
      <c r="PQZ578" s="156"/>
      <c r="PRA578" s="156"/>
      <c r="PRB578" s="156"/>
      <c r="PRC578" s="156"/>
      <c r="PRD578" s="156"/>
      <c r="PRE578" s="156"/>
      <c r="PRF578" s="156"/>
      <c r="PRG578" s="156"/>
      <c r="PRH578" s="156"/>
      <c r="PRI578" s="156"/>
      <c r="PRJ578" s="156"/>
      <c r="PRK578" s="156"/>
      <c r="PRL578" s="156"/>
      <c r="PRM578" s="156"/>
      <c r="PRN578" s="156"/>
      <c r="PRO578" s="156"/>
      <c r="PRP578" s="156"/>
      <c r="PRQ578" s="156"/>
      <c r="PRR578" s="156"/>
      <c r="PRS578" s="156"/>
      <c r="PRT578" s="156"/>
      <c r="PRU578" s="156"/>
      <c r="PRV578" s="156"/>
      <c r="PRW578" s="156"/>
      <c r="PRX578" s="156"/>
      <c r="PRY578" s="156"/>
      <c r="PRZ578" s="156"/>
      <c r="PSA578" s="156"/>
      <c r="PSB578" s="156"/>
      <c r="PSC578" s="156"/>
      <c r="PSD578" s="156"/>
      <c r="PSE578" s="156"/>
      <c r="PSF578" s="156"/>
      <c r="PSG578" s="156"/>
      <c r="PSH578" s="156"/>
      <c r="PSI578" s="156"/>
      <c r="PSJ578" s="156"/>
      <c r="PSK578" s="156"/>
      <c r="PSL578" s="156"/>
      <c r="PSM578" s="156"/>
      <c r="PSN578" s="156"/>
      <c r="PSO578" s="156"/>
      <c r="PSP578" s="156"/>
      <c r="PSQ578" s="156"/>
      <c r="PSR578" s="156"/>
      <c r="PSS578" s="156"/>
      <c r="PST578" s="156"/>
      <c r="PSU578" s="156"/>
      <c r="PSV578" s="156"/>
      <c r="PSW578" s="156"/>
      <c r="PSX578" s="156"/>
      <c r="PSY578" s="156"/>
      <c r="PSZ578" s="156"/>
      <c r="PTA578" s="156"/>
      <c r="PTB578" s="156"/>
      <c r="PTC578" s="156"/>
      <c r="PTD578" s="156"/>
      <c r="PTE578" s="156"/>
      <c r="PTF578" s="156"/>
      <c r="PTG578" s="156"/>
      <c r="PTH578" s="156"/>
      <c r="PTI578" s="156"/>
      <c r="PTJ578" s="156"/>
      <c r="PTK578" s="156"/>
      <c r="PTL578" s="156"/>
      <c r="PTM578" s="156"/>
      <c r="PTN578" s="156"/>
      <c r="PTO578" s="156"/>
      <c r="PTP578" s="156"/>
      <c r="PTQ578" s="156"/>
      <c r="PTR578" s="156"/>
      <c r="PTS578" s="156"/>
      <c r="PTT578" s="156"/>
      <c r="PTU578" s="156"/>
      <c r="PTV578" s="156"/>
      <c r="PTW578" s="156"/>
      <c r="PTX578" s="156"/>
      <c r="PTY578" s="156"/>
      <c r="PTZ578" s="156"/>
      <c r="PUA578" s="156"/>
      <c r="PUB578" s="156"/>
      <c r="PUC578" s="156"/>
      <c r="PUD578" s="156"/>
      <c r="PUE578" s="156"/>
      <c r="PUF578" s="156"/>
      <c r="PUG578" s="156"/>
      <c r="PUH578" s="156"/>
      <c r="PUI578" s="156"/>
      <c r="PUJ578" s="156"/>
      <c r="PUK578" s="156"/>
      <c r="PUL578" s="156"/>
      <c r="PUM578" s="156"/>
      <c r="PUN578" s="156"/>
      <c r="PUO578" s="156"/>
      <c r="PUP578" s="156"/>
      <c r="PUQ578" s="156"/>
      <c r="PUR578" s="156"/>
      <c r="PUS578" s="156"/>
      <c r="PUT578" s="156"/>
      <c r="PUU578" s="156"/>
      <c r="PUV578" s="156"/>
      <c r="PUW578" s="156"/>
      <c r="PUX578" s="156"/>
      <c r="PUY578" s="156"/>
      <c r="PUZ578" s="156"/>
      <c r="PVA578" s="156"/>
      <c r="PVB578" s="156"/>
      <c r="PVC578" s="156"/>
      <c r="PVD578" s="156"/>
      <c r="PVE578" s="156"/>
      <c r="PVF578" s="156"/>
      <c r="PVG578" s="156"/>
      <c r="PVH578" s="156"/>
      <c r="PVI578" s="156"/>
      <c r="PVJ578" s="156"/>
      <c r="PVK578" s="156"/>
      <c r="PVL578" s="156"/>
      <c r="PVM578" s="156"/>
      <c r="PVN578" s="156"/>
      <c r="PVO578" s="156"/>
      <c r="PVP578" s="156"/>
      <c r="PVQ578" s="156"/>
      <c r="PVR578" s="156"/>
      <c r="PVS578" s="156"/>
      <c r="PVT578" s="156"/>
      <c r="PVU578" s="156"/>
      <c r="PVV578" s="156"/>
      <c r="PVW578" s="156"/>
      <c r="PVX578" s="156"/>
      <c r="PVY578" s="156"/>
      <c r="PVZ578" s="156"/>
      <c r="PWA578" s="156"/>
      <c r="PWB578" s="156"/>
      <c r="PWC578" s="156"/>
      <c r="PWD578" s="156"/>
      <c r="PWE578" s="156"/>
      <c r="PWF578" s="156"/>
      <c r="PWG578" s="156"/>
      <c r="PWH578" s="156"/>
      <c r="PWI578" s="156"/>
      <c r="PWJ578" s="156"/>
      <c r="PWK578" s="156"/>
      <c r="PWL578" s="156"/>
      <c r="PWM578" s="156"/>
      <c r="PWN578" s="156"/>
      <c r="PWO578" s="156"/>
      <c r="PWP578" s="156"/>
      <c r="PWQ578" s="156"/>
      <c r="PWR578" s="156"/>
      <c r="PWS578" s="156"/>
      <c r="PWT578" s="156"/>
      <c r="PWU578" s="156"/>
      <c r="PWV578" s="156"/>
      <c r="PWW578" s="156"/>
      <c r="PWX578" s="156"/>
      <c r="PWY578" s="156"/>
      <c r="PWZ578" s="156"/>
      <c r="PXA578" s="156"/>
      <c r="PXB578" s="156"/>
      <c r="PXC578" s="156"/>
      <c r="PXD578" s="156"/>
      <c r="PXE578" s="156"/>
      <c r="PXF578" s="156"/>
      <c r="PXG578" s="156"/>
      <c r="PXH578" s="156"/>
      <c r="PXI578" s="156"/>
      <c r="PXJ578" s="156"/>
      <c r="PXK578" s="156"/>
      <c r="PXL578" s="156"/>
      <c r="PXM578" s="156"/>
      <c r="PXN578" s="156"/>
      <c r="PXO578" s="156"/>
      <c r="PXP578" s="156"/>
      <c r="PXQ578" s="156"/>
      <c r="PXR578" s="156"/>
      <c r="PXS578" s="156"/>
      <c r="PXT578" s="156"/>
      <c r="PXU578" s="156"/>
      <c r="PXV578" s="156"/>
      <c r="PXW578" s="156"/>
      <c r="PXX578" s="156"/>
      <c r="PXY578" s="156"/>
      <c r="PXZ578" s="156"/>
      <c r="PYA578" s="156"/>
      <c r="PYB578" s="156"/>
      <c r="PYC578" s="156"/>
      <c r="PYD578" s="156"/>
      <c r="PYE578" s="156"/>
      <c r="PYF578" s="156"/>
      <c r="PYG578" s="156"/>
      <c r="PYH578" s="156"/>
      <c r="PYI578" s="156"/>
      <c r="PYJ578" s="156"/>
      <c r="PYK578" s="156"/>
      <c r="PYL578" s="156"/>
      <c r="PYM578" s="156"/>
      <c r="PYN578" s="156"/>
      <c r="PYO578" s="156"/>
      <c r="PYP578" s="156"/>
      <c r="PYQ578" s="156"/>
      <c r="PYR578" s="156"/>
      <c r="PYS578" s="156"/>
      <c r="PYT578" s="156"/>
      <c r="PYU578" s="156"/>
      <c r="PYV578" s="156"/>
      <c r="PYW578" s="156"/>
      <c r="PYX578" s="156"/>
      <c r="PYY578" s="156"/>
      <c r="PYZ578" s="156"/>
      <c r="PZA578" s="156"/>
      <c r="PZB578" s="156"/>
      <c r="PZC578" s="156"/>
      <c r="PZD578" s="156"/>
      <c r="PZE578" s="156"/>
      <c r="PZF578" s="156"/>
      <c r="PZG578" s="156"/>
      <c r="PZH578" s="156"/>
      <c r="PZI578" s="156"/>
      <c r="PZJ578" s="156"/>
      <c r="PZK578" s="156"/>
      <c r="PZL578" s="156"/>
      <c r="PZM578" s="156"/>
      <c r="PZN578" s="156"/>
      <c r="PZO578" s="156"/>
      <c r="PZP578" s="156"/>
      <c r="PZQ578" s="156"/>
      <c r="PZR578" s="156"/>
      <c r="PZS578" s="156"/>
      <c r="PZT578" s="156"/>
      <c r="PZU578" s="156"/>
      <c r="PZV578" s="156"/>
      <c r="PZW578" s="156"/>
      <c r="PZX578" s="156"/>
      <c r="PZY578" s="156"/>
      <c r="PZZ578" s="156"/>
      <c r="QAA578" s="156"/>
      <c r="QAB578" s="156"/>
      <c r="QAC578" s="156"/>
      <c r="QAD578" s="156"/>
      <c r="QAE578" s="156"/>
      <c r="QAF578" s="156"/>
      <c r="QAG578" s="156"/>
      <c r="QAH578" s="156"/>
      <c r="QAI578" s="156"/>
      <c r="QAJ578" s="156"/>
      <c r="QAK578" s="156"/>
      <c r="QAL578" s="156"/>
      <c r="QAM578" s="156"/>
      <c r="QAN578" s="156"/>
      <c r="QAO578" s="156"/>
      <c r="QAP578" s="156"/>
      <c r="QAQ578" s="156"/>
      <c r="QAR578" s="156"/>
      <c r="QAS578" s="156"/>
      <c r="QAT578" s="156"/>
      <c r="QAU578" s="156"/>
      <c r="QAV578" s="156"/>
      <c r="QAW578" s="156"/>
      <c r="QAX578" s="156"/>
      <c r="QAY578" s="156"/>
      <c r="QAZ578" s="156"/>
      <c r="QBA578" s="156"/>
      <c r="QBB578" s="156"/>
      <c r="QBC578" s="156"/>
      <c r="QBD578" s="156"/>
      <c r="QBE578" s="156"/>
      <c r="QBF578" s="156"/>
      <c r="QBG578" s="156"/>
      <c r="QBH578" s="156"/>
      <c r="QBI578" s="156"/>
      <c r="QBJ578" s="156"/>
      <c r="QBK578" s="156"/>
      <c r="QBL578" s="156"/>
      <c r="QBM578" s="156"/>
      <c r="QBN578" s="156"/>
      <c r="QBO578" s="156"/>
      <c r="QBP578" s="156"/>
      <c r="QBQ578" s="156"/>
      <c r="QBR578" s="156"/>
      <c r="QBS578" s="156"/>
      <c r="QBT578" s="156"/>
      <c r="QBU578" s="156"/>
      <c r="QBV578" s="156"/>
      <c r="QBW578" s="156"/>
      <c r="QBX578" s="156"/>
      <c r="QBY578" s="156"/>
      <c r="QBZ578" s="156"/>
      <c r="QCA578" s="156"/>
      <c r="QCB578" s="156"/>
      <c r="QCC578" s="156"/>
      <c r="QCD578" s="156"/>
      <c r="QCE578" s="156"/>
      <c r="QCF578" s="156"/>
      <c r="QCG578" s="156"/>
      <c r="QCH578" s="156"/>
      <c r="QCI578" s="156"/>
      <c r="QCJ578" s="156"/>
      <c r="QCK578" s="156"/>
      <c r="QCL578" s="156"/>
      <c r="QCM578" s="156"/>
      <c r="QCN578" s="156"/>
      <c r="QCO578" s="156"/>
      <c r="QCP578" s="156"/>
      <c r="QCQ578" s="156"/>
      <c r="QCR578" s="156"/>
      <c r="QCS578" s="156"/>
      <c r="QCT578" s="156"/>
      <c r="QCU578" s="156"/>
      <c r="QCV578" s="156"/>
      <c r="QCW578" s="156"/>
      <c r="QCX578" s="156"/>
      <c r="QCY578" s="156"/>
      <c r="QCZ578" s="156"/>
      <c r="QDA578" s="156"/>
      <c r="QDB578" s="156"/>
      <c r="QDC578" s="156"/>
      <c r="QDD578" s="156"/>
      <c r="QDE578" s="156"/>
      <c r="QDF578" s="156"/>
      <c r="QDG578" s="156"/>
      <c r="QDH578" s="156"/>
      <c r="QDI578" s="156"/>
      <c r="QDJ578" s="156"/>
      <c r="QDK578" s="156"/>
      <c r="QDL578" s="156"/>
      <c r="QDM578" s="156"/>
      <c r="QDN578" s="156"/>
      <c r="QDO578" s="156"/>
      <c r="QDP578" s="156"/>
      <c r="QDQ578" s="156"/>
      <c r="QDR578" s="156"/>
      <c r="QDS578" s="156"/>
      <c r="QDT578" s="156"/>
      <c r="QDU578" s="156"/>
      <c r="QDV578" s="156"/>
      <c r="QDW578" s="156"/>
      <c r="QDX578" s="156"/>
      <c r="QDY578" s="156"/>
      <c r="QDZ578" s="156"/>
      <c r="QEA578" s="156"/>
      <c r="QEB578" s="156"/>
      <c r="QEC578" s="156"/>
      <c r="QED578" s="156"/>
      <c r="QEE578" s="156"/>
      <c r="QEF578" s="156"/>
      <c r="QEG578" s="156"/>
      <c r="QEH578" s="156"/>
      <c r="QEI578" s="156"/>
      <c r="QEJ578" s="156"/>
      <c r="QEK578" s="156"/>
      <c r="QEL578" s="156"/>
      <c r="QEM578" s="156"/>
      <c r="QEN578" s="156"/>
      <c r="QEO578" s="156"/>
      <c r="QEP578" s="156"/>
      <c r="QEQ578" s="156"/>
      <c r="QER578" s="156"/>
      <c r="QES578" s="156"/>
      <c r="QET578" s="156"/>
      <c r="QEU578" s="156"/>
      <c r="QEV578" s="156"/>
      <c r="QEW578" s="156"/>
      <c r="QEX578" s="156"/>
      <c r="QEY578" s="156"/>
      <c r="QEZ578" s="156"/>
      <c r="QFA578" s="156"/>
      <c r="QFB578" s="156"/>
      <c r="QFC578" s="156"/>
      <c r="QFD578" s="156"/>
      <c r="QFE578" s="156"/>
      <c r="QFF578" s="156"/>
      <c r="QFG578" s="156"/>
      <c r="QFH578" s="156"/>
      <c r="QFI578" s="156"/>
      <c r="QFJ578" s="156"/>
      <c r="QFK578" s="156"/>
      <c r="QFL578" s="156"/>
      <c r="QFM578" s="156"/>
      <c r="QFN578" s="156"/>
      <c r="QFO578" s="156"/>
      <c r="QFP578" s="156"/>
      <c r="QFQ578" s="156"/>
      <c r="QFR578" s="156"/>
      <c r="QFS578" s="156"/>
      <c r="QFT578" s="156"/>
      <c r="QFU578" s="156"/>
      <c r="QFV578" s="156"/>
      <c r="QFW578" s="156"/>
      <c r="QFX578" s="156"/>
      <c r="QFY578" s="156"/>
      <c r="QFZ578" s="156"/>
      <c r="QGA578" s="156"/>
      <c r="QGB578" s="156"/>
      <c r="QGC578" s="156"/>
      <c r="QGD578" s="156"/>
      <c r="QGE578" s="156"/>
      <c r="QGF578" s="156"/>
      <c r="QGG578" s="156"/>
      <c r="QGH578" s="156"/>
      <c r="QGI578" s="156"/>
      <c r="QGJ578" s="156"/>
      <c r="QGK578" s="156"/>
      <c r="QGL578" s="156"/>
      <c r="QGM578" s="156"/>
      <c r="QGN578" s="156"/>
      <c r="QGO578" s="156"/>
      <c r="QGP578" s="156"/>
      <c r="QGQ578" s="156"/>
      <c r="QGR578" s="156"/>
      <c r="QGS578" s="156"/>
      <c r="QGT578" s="156"/>
      <c r="QGU578" s="156"/>
      <c r="QGV578" s="156"/>
      <c r="QGW578" s="156"/>
      <c r="QGX578" s="156"/>
      <c r="QGY578" s="156"/>
      <c r="QGZ578" s="156"/>
      <c r="QHA578" s="156"/>
      <c r="QHB578" s="156"/>
      <c r="QHC578" s="156"/>
      <c r="QHD578" s="156"/>
      <c r="QHE578" s="156"/>
      <c r="QHF578" s="156"/>
      <c r="QHG578" s="156"/>
      <c r="QHH578" s="156"/>
      <c r="QHI578" s="156"/>
      <c r="QHJ578" s="156"/>
      <c r="QHK578" s="156"/>
      <c r="QHL578" s="156"/>
      <c r="QHM578" s="156"/>
      <c r="QHN578" s="156"/>
      <c r="QHO578" s="156"/>
      <c r="QHP578" s="156"/>
      <c r="QHQ578" s="156"/>
      <c r="QHR578" s="156"/>
      <c r="QHS578" s="156"/>
      <c r="QHT578" s="156"/>
      <c r="QHU578" s="156"/>
      <c r="QHV578" s="156"/>
      <c r="QHW578" s="156"/>
      <c r="QHX578" s="156"/>
      <c r="QHY578" s="156"/>
      <c r="QHZ578" s="156"/>
      <c r="QIA578" s="156"/>
      <c r="QIB578" s="156"/>
      <c r="QIC578" s="156"/>
      <c r="QID578" s="156"/>
      <c r="QIE578" s="156"/>
      <c r="QIF578" s="156"/>
      <c r="QIG578" s="156"/>
      <c r="QIH578" s="156"/>
      <c r="QII578" s="156"/>
      <c r="QIJ578" s="156"/>
      <c r="QIK578" s="156"/>
      <c r="QIL578" s="156"/>
      <c r="QIM578" s="156"/>
      <c r="QIN578" s="156"/>
      <c r="QIO578" s="156"/>
      <c r="QIP578" s="156"/>
      <c r="QIQ578" s="156"/>
      <c r="QIR578" s="156"/>
      <c r="QIS578" s="156"/>
      <c r="QIT578" s="156"/>
      <c r="QIU578" s="156"/>
      <c r="QIV578" s="156"/>
      <c r="QIW578" s="156"/>
      <c r="QIX578" s="156"/>
      <c r="QIY578" s="156"/>
      <c r="QIZ578" s="156"/>
      <c r="QJA578" s="156"/>
      <c r="QJB578" s="156"/>
      <c r="QJC578" s="156"/>
      <c r="QJD578" s="156"/>
      <c r="QJE578" s="156"/>
      <c r="QJF578" s="156"/>
      <c r="QJG578" s="156"/>
      <c r="QJH578" s="156"/>
      <c r="QJI578" s="156"/>
      <c r="QJJ578" s="156"/>
      <c r="QJK578" s="156"/>
      <c r="QJL578" s="156"/>
      <c r="QJM578" s="156"/>
      <c r="QJN578" s="156"/>
      <c r="QJO578" s="156"/>
      <c r="QJP578" s="156"/>
      <c r="QJQ578" s="156"/>
      <c r="QJR578" s="156"/>
      <c r="QJS578" s="156"/>
      <c r="QJT578" s="156"/>
      <c r="QJU578" s="156"/>
      <c r="QJV578" s="156"/>
      <c r="QJW578" s="156"/>
      <c r="QJX578" s="156"/>
      <c r="QJY578" s="156"/>
      <c r="QJZ578" s="156"/>
      <c r="QKA578" s="156"/>
      <c r="QKB578" s="156"/>
      <c r="QKC578" s="156"/>
      <c r="QKD578" s="156"/>
      <c r="QKE578" s="156"/>
      <c r="QKF578" s="156"/>
      <c r="QKG578" s="156"/>
      <c r="QKH578" s="156"/>
      <c r="QKI578" s="156"/>
      <c r="QKJ578" s="156"/>
      <c r="QKK578" s="156"/>
      <c r="QKL578" s="156"/>
      <c r="QKM578" s="156"/>
      <c r="QKN578" s="156"/>
      <c r="QKO578" s="156"/>
      <c r="QKP578" s="156"/>
      <c r="QKQ578" s="156"/>
      <c r="QKR578" s="156"/>
      <c r="QKS578" s="156"/>
      <c r="QKT578" s="156"/>
      <c r="QKU578" s="156"/>
      <c r="QKV578" s="156"/>
      <c r="QKW578" s="156"/>
      <c r="QKX578" s="156"/>
      <c r="QKY578" s="156"/>
      <c r="QKZ578" s="156"/>
      <c r="QLA578" s="156"/>
      <c r="QLB578" s="156"/>
      <c r="QLC578" s="156"/>
      <c r="QLD578" s="156"/>
      <c r="QLE578" s="156"/>
      <c r="QLF578" s="156"/>
      <c r="QLG578" s="156"/>
      <c r="QLH578" s="156"/>
      <c r="QLI578" s="156"/>
      <c r="QLJ578" s="156"/>
      <c r="QLK578" s="156"/>
      <c r="QLL578" s="156"/>
      <c r="QLM578" s="156"/>
      <c r="QLN578" s="156"/>
      <c r="QLO578" s="156"/>
      <c r="QLP578" s="156"/>
      <c r="QLQ578" s="156"/>
      <c r="QLR578" s="156"/>
      <c r="QLS578" s="156"/>
      <c r="QLT578" s="156"/>
      <c r="QLU578" s="156"/>
      <c r="QLV578" s="156"/>
      <c r="QLW578" s="156"/>
      <c r="QLX578" s="156"/>
      <c r="QLY578" s="156"/>
      <c r="QLZ578" s="156"/>
      <c r="QMA578" s="156"/>
      <c r="QMB578" s="156"/>
      <c r="QMC578" s="156"/>
      <c r="QMD578" s="156"/>
      <c r="QME578" s="156"/>
      <c r="QMF578" s="156"/>
      <c r="QMG578" s="156"/>
      <c r="QMH578" s="156"/>
      <c r="QMI578" s="156"/>
      <c r="QMJ578" s="156"/>
      <c r="QMK578" s="156"/>
      <c r="QML578" s="156"/>
      <c r="QMM578" s="156"/>
      <c r="QMN578" s="156"/>
      <c r="QMO578" s="156"/>
      <c r="QMP578" s="156"/>
      <c r="QMQ578" s="156"/>
      <c r="QMR578" s="156"/>
      <c r="QMS578" s="156"/>
      <c r="QMT578" s="156"/>
      <c r="QMU578" s="156"/>
      <c r="QMV578" s="156"/>
      <c r="QMW578" s="156"/>
      <c r="QMX578" s="156"/>
      <c r="QMY578" s="156"/>
      <c r="QMZ578" s="156"/>
      <c r="QNA578" s="156"/>
      <c r="QNB578" s="156"/>
      <c r="QNC578" s="156"/>
      <c r="QND578" s="156"/>
      <c r="QNE578" s="156"/>
      <c r="QNF578" s="156"/>
      <c r="QNG578" s="156"/>
      <c r="QNH578" s="156"/>
      <c r="QNI578" s="156"/>
      <c r="QNJ578" s="156"/>
      <c r="QNK578" s="156"/>
      <c r="QNL578" s="156"/>
      <c r="QNM578" s="156"/>
      <c r="QNN578" s="156"/>
      <c r="QNO578" s="156"/>
      <c r="QNP578" s="156"/>
      <c r="QNQ578" s="156"/>
      <c r="QNR578" s="156"/>
      <c r="QNS578" s="156"/>
      <c r="QNT578" s="156"/>
      <c r="QNU578" s="156"/>
      <c r="QNV578" s="156"/>
      <c r="QNW578" s="156"/>
      <c r="QNX578" s="156"/>
      <c r="QNY578" s="156"/>
      <c r="QNZ578" s="156"/>
      <c r="QOA578" s="156"/>
      <c r="QOB578" s="156"/>
      <c r="QOC578" s="156"/>
      <c r="QOD578" s="156"/>
      <c r="QOE578" s="156"/>
      <c r="QOF578" s="156"/>
      <c r="QOG578" s="156"/>
      <c r="QOH578" s="156"/>
      <c r="QOI578" s="156"/>
      <c r="QOJ578" s="156"/>
      <c r="QOK578" s="156"/>
      <c r="QOL578" s="156"/>
      <c r="QOM578" s="156"/>
      <c r="QON578" s="156"/>
      <c r="QOO578" s="156"/>
      <c r="QOP578" s="156"/>
      <c r="QOQ578" s="156"/>
      <c r="QOR578" s="156"/>
      <c r="QOS578" s="156"/>
      <c r="QOT578" s="156"/>
      <c r="QOU578" s="156"/>
      <c r="QOV578" s="156"/>
      <c r="QOW578" s="156"/>
      <c r="QOX578" s="156"/>
      <c r="QOY578" s="156"/>
      <c r="QOZ578" s="156"/>
      <c r="QPA578" s="156"/>
      <c r="QPB578" s="156"/>
      <c r="QPC578" s="156"/>
      <c r="QPD578" s="156"/>
      <c r="QPE578" s="156"/>
      <c r="QPF578" s="156"/>
      <c r="QPG578" s="156"/>
      <c r="QPH578" s="156"/>
      <c r="QPI578" s="156"/>
      <c r="QPJ578" s="156"/>
      <c r="QPK578" s="156"/>
      <c r="QPL578" s="156"/>
      <c r="QPM578" s="156"/>
      <c r="QPN578" s="156"/>
      <c r="QPO578" s="156"/>
      <c r="QPP578" s="156"/>
      <c r="QPQ578" s="156"/>
      <c r="QPR578" s="156"/>
      <c r="QPS578" s="156"/>
      <c r="QPT578" s="156"/>
      <c r="QPU578" s="156"/>
      <c r="QPV578" s="156"/>
      <c r="QPW578" s="156"/>
      <c r="QPX578" s="156"/>
      <c r="QPY578" s="156"/>
      <c r="QPZ578" s="156"/>
      <c r="QQA578" s="156"/>
      <c r="QQB578" s="156"/>
      <c r="QQC578" s="156"/>
      <c r="QQD578" s="156"/>
      <c r="QQE578" s="156"/>
      <c r="QQF578" s="156"/>
      <c r="QQG578" s="156"/>
      <c r="QQH578" s="156"/>
      <c r="QQI578" s="156"/>
      <c r="QQJ578" s="156"/>
      <c r="QQK578" s="156"/>
      <c r="QQL578" s="156"/>
      <c r="QQM578" s="156"/>
      <c r="QQN578" s="156"/>
      <c r="QQO578" s="156"/>
      <c r="QQP578" s="156"/>
      <c r="QQQ578" s="156"/>
      <c r="QQR578" s="156"/>
      <c r="QQS578" s="156"/>
      <c r="QQT578" s="156"/>
      <c r="QQU578" s="156"/>
      <c r="QQV578" s="156"/>
      <c r="QQW578" s="156"/>
      <c r="QQX578" s="156"/>
      <c r="QQY578" s="156"/>
      <c r="QQZ578" s="156"/>
      <c r="QRA578" s="156"/>
      <c r="QRB578" s="156"/>
      <c r="QRC578" s="156"/>
      <c r="QRD578" s="156"/>
      <c r="QRE578" s="156"/>
      <c r="QRF578" s="156"/>
      <c r="QRG578" s="156"/>
      <c r="QRH578" s="156"/>
      <c r="QRI578" s="156"/>
      <c r="QRJ578" s="156"/>
      <c r="QRK578" s="156"/>
      <c r="QRL578" s="156"/>
      <c r="QRM578" s="156"/>
      <c r="QRN578" s="156"/>
      <c r="QRO578" s="156"/>
      <c r="QRP578" s="156"/>
      <c r="QRQ578" s="156"/>
      <c r="QRR578" s="156"/>
      <c r="QRS578" s="156"/>
      <c r="QRT578" s="156"/>
      <c r="QRU578" s="156"/>
      <c r="QRV578" s="156"/>
      <c r="QRW578" s="156"/>
      <c r="QRX578" s="156"/>
      <c r="QRY578" s="156"/>
      <c r="QRZ578" s="156"/>
      <c r="QSA578" s="156"/>
      <c r="QSB578" s="156"/>
      <c r="QSC578" s="156"/>
      <c r="QSD578" s="156"/>
      <c r="QSE578" s="156"/>
      <c r="QSF578" s="156"/>
      <c r="QSG578" s="156"/>
      <c r="QSH578" s="156"/>
      <c r="QSI578" s="156"/>
      <c r="QSJ578" s="156"/>
      <c r="QSK578" s="156"/>
      <c r="QSL578" s="156"/>
      <c r="QSM578" s="156"/>
      <c r="QSN578" s="156"/>
      <c r="QSO578" s="156"/>
      <c r="QSP578" s="156"/>
      <c r="QSQ578" s="156"/>
      <c r="QSR578" s="156"/>
      <c r="QSS578" s="156"/>
      <c r="QST578" s="156"/>
      <c r="QSU578" s="156"/>
      <c r="QSV578" s="156"/>
      <c r="QSW578" s="156"/>
      <c r="QSX578" s="156"/>
      <c r="QSY578" s="156"/>
      <c r="QSZ578" s="156"/>
      <c r="QTA578" s="156"/>
      <c r="QTB578" s="156"/>
      <c r="QTC578" s="156"/>
      <c r="QTD578" s="156"/>
      <c r="QTE578" s="156"/>
      <c r="QTF578" s="156"/>
      <c r="QTG578" s="156"/>
      <c r="QTH578" s="156"/>
      <c r="QTI578" s="156"/>
      <c r="QTJ578" s="156"/>
      <c r="QTK578" s="156"/>
      <c r="QTL578" s="156"/>
      <c r="QTM578" s="156"/>
      <c r="QTN578" s="156"/>
      <c r="QTO578" s="156"/>
      <c r="QTP578" s="156"/>
      <c r="QTQ578" s="156"/>
      <c r="QTR578" s="156"/>
      <c r="QTS578" s="156"/>
      <c r="QTT578" s="156"/>
      <c r="QTU578" s="156"/>
      <c r="QTV578" s="156"/>
      <c r="QTW578" s="156"/>
      <c r="QTX578" s="156"/>
      <c r="QTY578" s="156"/>
      <c r="QTZ578" s="156"/>
      <c r="QUA578" s="156"/>
      <c r="QUB578" s="156"/>
      <c r="QUC578" s="156"/>
      <c r="QUD578" s="156"/>
      <c r="QUE578" s="156"/>
      <c r="QUF578" s="156"/>
      <c r="QUG578" s="156"/>
      <c r="QUH578" s="156"/>
      <c r="QUI578" s="156"/>
      <c r="QUJ578" s="156"/>
      <c r="QUK578" s="156"/>
      <c r="QUL578" s="156"/>
      <c r="QUM578" s="156"/>
      <c r="QUN578" s="156"/>
      <c r="QUO578" s="156"/>
      <c r="QUP578" s="156"/>
      <c r="QUQ578" s="156"/>
      <c r="QUR578" s="156"/>
      <c r="QUS578" s="156"/>
      <c r="QUT578" s="156"/>
      <c r="QUU578" s="156"/>
      <c r="QUV578" s="156"/>
      <c r="QUW578" s="156"/>
      <c r="QUX578" s="156"/>
      <c r="QUY578" s="156"/>
      <c r="QUZ578" s="156"/>
      <c r="QVA578" s="156"/>
      <c r="QVB578" s="156"/>
      <c r="QVC578" s="156"/>
      <c r="QVD578" s="156"/>
      <c r="QVE578" s="156"/>
      <c r="QVF578" s="156"/>
      <c r="QVG578" s="156"/>
      <c r="QVH578" s="156"/>
      <c r="QVI578" s="156"/>
      <c r="QVJ578" s="156"/>
      <c r="QVK578" s="156"/>
      <c r="QVL578" s="156"/>
      <c r="QVM578" s="156"/>
      <c r="QVN578" s="156"/>
      <c r="QVO578" s="156"/>
      <c r="QVP578" s="156"/>
      <c r="QVQ578" s="156"/>
      <c r="QVR578" s="156"/>
      <c r="QVS578" s="156"/>
      <c r="QVT578" s="156"/>
      <c r="QVU578" s="156"/>
      <c r="QVV578" s="156"/>
      <c r="QVW578" s="156"/>
      <c r="QVX578" s="156"/>
      <c r="QVY578" s="156"/>
      <c r="QVZ578" s="156"/>
      <c r="QWA578" s="156"/>
      <c r="QWB578" s="156"/>
      <c r="QWC578" s="156"/>
      <c r="QWD578" s="156"/>
      <c r="QWE578" s="156"/>
      <c r="QWF578" s="156"/>
      <c r="QWG578" s="156"/>
      <c r="QWH578" s="156"/>
      <c r="QWI578" s="156"/>
      <c r="QWJ578" s="156"/>
      <c r="QWK578" s="156"/>
      <c r="QWL578" s="156"/>
      <c r="QWM578" s="156"/>
      <c r="QWN578" s="156"/>
      <c r="QWO578" s="156"/>
      <c r="QWP578" s="156"/>
      <c r="QWQ578" s="156"/>
      <c r="QWR578" s="156"/>
      <c r="QWS578" s="156"/>
      <c r="QWT578" s="156"/>
      <c r="QWU578" s="156"/>
      <c r="QWV578" s="156"/>
      <c r="QWW578" s="156"/>
      <c r="QWX578" s="156"/>
      <c r="QWY578" s="156"/>
      <c r="QWZ578" s="156"/>
      <c r="QXA578" s="156"/>
      <c r="QXB578" s="156"/>
      <c r="QXC578" s="156"/>
      <c r="QXD578" s="156"/>
      <c r="QXE578" s="156"/>
      <c r="QXF578" s="156"/>
      <c r="QXG578" s="156"/>
      <c r="QXH578" s="156"/>
      <c r="QXI578" s="156"/>
      <c r="QXJ578" s="156"/>
      <c r="QXK578" s="156"/>
      <c r="QXL578" s="156"/>
      <c r="QXM578" s="156"/>
      <c r="QXN578" s="156"/>
      <c r="QXO578" s="156"/>
      <c r="QXP578" s="156"/>
      <c r="QXQ578" s="156"/>
      <c r="QXR578" s="156"/>
      <c r="QXS578" s="156"/>
      <c r="QXT578" s="156"/>
      <c r="QXU578" s="156"/>
      <c r="QXV578" s="156"/>
      <c r="QXW578" s="156"/>
      <c r="QXX578" s="156"/>
      <c r="QXY578" s="156"/>
      <c r="QXZ578" s="156"/>
      <c r="QYA578" s="156"/>
      <c r="QYB578" s="156"/>
      <c r="QYC578" s="156"/>
      <c r="QYD578" s="156"/>
      <c r="QYE578" s="156"/>
      <c r="QYF578" s="156"/>
      <c r="QYG578" s="156"/>
      <c r="QYH578" s="156"/>
      <c r="QYI578" s="156"/>
      <c r="QYJ578" s="156"/>
      <c r="QYK578" s="156"/>
      <c r="QYL578" s="156"/>
      <c r="QYM578" s="156"/>
      <c r="QYN578" s="156"/>
      <c r="QYO578" s="156"/>
      <c r="QYP578" s="156"/>
      <c r="QYQ578" s="156"/>
      <c r="QYR578" s="156"/>
      <c r="QYS578" s="156"/>
      <c r="QYT578" s="156"/>
      <c r="QYU578" s="156"/>
      <c r="QYV578" s="156"/>
      <c r="QYW578" s="156"/>
      <c r="QYX578" s="156"/>
      <c r="QYY578" s="156"/>
      <c r="QYZ578" s="156"/>
      <c r="QZA578" s="156"/>
      <c r="QZB578" s="156"/>
      <c r="QZC578" s="156"/>
      <c r="QZD578" s="156"/>
      <c r="QZE578" s="156"/>
      <c r="QZF578" s="156"/>
      <c r="QZG578" s="156"/>
      <c r="QZH578" s="156"/>
      <c r="QZI578" s="156"/>
      <c r="QZJ578" s="156"/>
      <c r="QZK578" s="156"/>
      <c r="QZL578" s="156"/>
      <c r="QZM578" s="156"/>
      <c r="QZN578" s="156"/>
      <c r="QZO578" s="156"/>
      <c r="QZP578" s="156"/>
      <c r="QZQ578" s="156"/>
      <c r="QZR578" s="156"/>
      <c r="QZS578" s="156"/>
      <c r="QZT578" s="156"/>
      <c r="QZU578" s="156"/>
      <c r="QZV578" s="156"/>
      <c r="QZW578" s="156"/>
      <c r="QZX578" s="156"/>
      <c r="QZY578" s="156"/>
      <c r="QZZ578" s="156"/>
      <c r="RAA578" s="156"/>
      <c r="RAB578" s="156"/>
      <c r="RAC578" s="156"/>
      <c r="RAD578" s="156"/>
      <c r="RAE578" s="156"/>
      <c r="RAF578" s="156"/>
      <c r="RAG578" s="156"/>
      <c r="RAH578" s="156"/>
      <c r="RAI578" s="156"/>
      <c r="RAJ578" s="156"/>
      <c r="RAK578" s="156"/>
      <c r="RAL578" s="156"/>
      <c r="RAM578" s="156"/>
      <c r="RAN578" s="156"/>
      <c r="RAO578" s="156"/>
      <c r="RAP578" s="156"/>
      <c r="RAQ578" s="156"/>
      <c r="RAR578" s="156"/>
      <c r="RAS578" s="156"/>
      <c r="RAT578" s="156"/>
      <c r="RAU578" s="156"/>
      <c r="RAV578" s="156"/>
      <c r="RAW578" s="156"/>
      <c r="RAX578" s="156"/>
      <c r="RAY578" s="156"/>
      <c r="RAZ578" s="156"/>
      <c r="RBA578" s="156"/>
      <c r="RBB578" s="156"/>
      <c r="RBC578" s="156"/>
      <c r="RBD578" s="156"/>
      <c r="RBE578" s="156"/>
      <c r="RBF578" s="156"/>
      <c r="RBG578" s="156"/>
      <c r="RBH578" s="156"/>
      <c r="RBI578" s="156"/>
      <c r="RBJ578" s="156"/>
      <c r="RBK578" s="156"/>
      <c r="RBL578" s="156"/>
      <c r="RBM578" s="156"/>
      <c r="RBN578" s="156"/>
      <c r="RBO578" s="156"/>
      <c r="RBP578" s="156"/>
      <c r="RBQ578" s="156"/>
      <c r="RBR578" s="156"/>
      <c r="RBS578" s="156"/>
      <c r="RBT578" s="156"/>
      <c r="RBU578" s="156"/>
      <c r="RBV578" s="156"/>
      <c r="RBW578" s="156"/>
      <c r="RBX578" s="156"/>
      <c r="RBY578" s="156"/>
      <c r="RBZ578" s="156"/>
      <c r="RCA578" s="156"/>
      <c r="RCB578" s="156"/>
      <c r="RCC578" s="156"/>
      <c r="RCD578" s="156"/>
      <c r="RCE578" s="156"/>
      <c r="RCF578" s="156"/>
      <c r="RCG578" s="156"/>
      <c r="RCH578" s="156"/>
      <c r="RCI578" s="156"/>
      <c r="RCJ578" s="156"/>
      <c r="RCK578" s="156"/>
      <c r="RCL578" s="156"/>
      <c r="RCM578" s="156"/>
      <c r="RCN578" s="156"/>
      <c r="RCO578" s="156"/>
      <c r="RCP578" s="156"/>
      <c r="RCQ578" s="156"/>
      <c r="RCR578" s="156"/>
      <c r="RCS578" s="156"/>
      <c r="RCT578" s="156"/>
      <c r="RCU578" s="156"/>
      <c r="RCV578" s="156"/>
      <c r="RCW578" s="156"/>
      <c r="RCX578" s="156"/>
      <c r="RCY578" s="156"/>
      <c r="RCZ578" s="156"/>
      <c r="RDA578" s="156"/>
      <c r="RDB578" s="156"/>
      <c r="RDC578" s="156"/>
      <c r="RDD578" s="156"/>
      <c r="RDE578" s="156"/>
      <c r="RDF578" s="156"/>
      <c r="RDG578" s="156"/>
      <c r="RDH578" s="156"/>
      <c r="RDI578" s="156"/>
      <c r="RDJ578" s="156"/>
      <c r="RDK578" s="156"/>
      <c r="RDL578" s="156"/>
      <c r="RDM578" s="156"/>
      <c r="RDN578" s="156"/>
      <c r="RDO578" s="156"/>
      <c r="RDP578" s="156"/>
      <c r="RDQ578" s="156"/>
      <c r="RDR578" s="156"/>
      <c r="RDS578" s="156"/>
      <c r="RDT578" s="156"/>
      <c r="RDU578" s="156"/>
      <c r="RDV578" s="156"/>
      <c r="RDW578" s="156"/>
      <c r="RDX578" s="156"/>
      <c r="RDY578" s="156"/>
      <c r="RDZ578" s="156"/>
      <c r="REA578" s="156"/>
      <c r="REB578" s="156"/>
      <c r="REC578" s="156"/>
      <c r="RED578" s="156"/>
      <c r="REE578" s="156"/>
      <c r="REF578" s="156"/>
      <c r="REG578" s="156"/>
      <c r="REH578" s="156"/>
      <c r="REI578" s="156"/>
      <c r="REJ578" s="156"/>
      <c r="REK578" s="156"/>
      <c r="REL578" s="156"/>
      <c r="REM578" s="156"/>
      <c r="REN578" s="156"/>
      <c r="REO578" s="156"/>
      <c r="REP578" s="156"/>
      <c r="REQ578" s="156"/>
      <c r="RER578" s="156"/>
      <c r="RES578" s="156"/>
      <c r="RET578" s="156"/>
      <c r="REU578" s="156"/>
      <c r="REV578" s="156"/>
      <c r="REW578" s="156"/>
      <c r="REX578" s="156"/>
      <c r="REY578" s="156"/>
      <c r="REZ578" s="156"/>
      <c r="RFA578" s="156"/>
      <c r="RFB578" s="156"/>
      <c r="RFC578" s="156"/>
      <c r="RFD578" s="156"/>
      <c r="RFE578" s="156"/>
      <c r="RFF578" s="156"/>
      <c r="RFG578" s="156"/>
      <c r="RFH578" s="156"/>
      <c r="RFI578" s="156"/>
      <c r="RFJ578" s="156"/>
      <c r="RFK578" s="156"/>
      <c r="RFL578" s="156"/>
      <c r="RFM578" s="156"/>
      <c r="RFN578" s="156"/>
      <c r="RFO578" s="156"/>
      <c r="RFP578" s="156"/>
      <c r="RFQ578" s="156"/>
      <c r="RFR578" s="156"/>
      <c r="RFS578" s="156"/>
      <c r="RFT578" s="156"/>
      <c r="RFU578" s="156"/>
      <c r="RFV578" s="156"/>
      <c r="RFW578" s="156"/>
      <c r="RFX578" s="156"/>
      <c r="RFY578" s="156"/>
      <c r="RFZ578" s="156"/>
      <c r="RGA578" s="156"/>
      <c r="RGB578" s="156"/>
      <c r="RGC578" s="156"/>
      <c r="RGD578" s="156"/>
      <c r="RGE578" s="156"/>
      <c r="RGF578" s="156"/>
      <c r="RGG578" s="156"/>
      <c r="RGH578" s="156"/>
      <c r="RGI578" s="156"/>
      <c r="RGJ578" s="156"/>
      <c r="RGK578" s="156"/>
      <c r="RGL578" s="156"/>
      <c r="RGM578" s="156"/>
      <c r="RGN578" s="156"/>
      <c r="RGO578" s="156"/>
      <c r="RGP578" s="156"/>
      <c r="RGQ578" s="156"/>
      <c r="RGR578" s="156"/>
      <c r="RGS578" s="156"/>
      <c r="RGT578" s="156"/>
      <c r="RGU578" s="156"/>
      <c r="RGV578" s="156"/>
      <c r="RGW578" s="156"/>
      <c r="RGX578" s="156"/>
      <c r="RGY578" s="156"/>
      <c r="RGZ578" s="156"/>
      <c r="RHA578" s="156"/>
      <c r="RHB578" s="156"/>
      <c r="RHC578" s="156"/>
      <c r="RHD578" s="156"/>
      <c r="RHE578" s="156"/>
      <c r="RHF578" s="156"/>
      <c r="RHG578" s="156"/>
      <c r="RHH578" s="156"/>
      <c r="RHI578" s="156"/>
      <c r="RHJ578" s="156"/>
      <c r="RHK578" s="156"/>
      <c r="RHL578" s="156"/>
      <c r="RHM578" s="156"/>
      <c r="RHN578" s="156"/>
      <c r="RHO578" s="156"/>
      <c r="RHP578" s="156"/>
      <c r="RHQ578" s="156"/>
      <c r="RHR578" s="156"/>
      <c r="RHS578" s="156"/>
      <c r="RHT578" s="156"/>
      <c r="RHU578" s="156"/>
      <c r="RHV578" s="156"/>
      <c r="RHW578" s="156"/>
      <c r="RHX578" s="156"/>
      <c r="RHY578" s="156"/>
      <c r="RHZ578" s="156"/>
      <c r="RIA578" s="156"/>
      <c r="RIB578" s="156"/>
      <c r="RIC578" s="156"/>
      <c r="RID578" s="156"/>
      <c r="RIE578" s="156"/>
      <c r="RIF578" s="156"/>
      <c r="RIG578" s="156"/>
      <c r="RIH578" s="156"/>
      <c r="RII578" s="156"/>
      <c r="RIJ578" s="156"/>
      <c r="RIK578" s="156"/>
      <c r="RIL578" s="156"/>
      <c r="RIM578" s="156"/>
      <c r="RIN578" s="156"/>
      <c r="RIO578" s="156"/>
      <c r="RIP578" s="156"/>
      <c r="RIQ578" s="156"/>
      <c r="RIR578" s="156"/>
      <c r="RIS578" s="156"/>
      <c r="RIT578" s="156"/>
      <c r="RIU578" s="156"/>
      <c r="RIV578" s="156"/>
      <c r="RIW578" s="156"/>
      <c r="RIX578" s="156"/>
      <c r="RIY578" s="156"/>
      <c r="RIZ578" s="156"/>
      <c r="RJA578" s="156"/>
      <c r="RJB578" s="156"/>
      <c r="RJC578" s="156"/>
      <c r="RJD578" s="156"/>
      <c r="RJE578" s="156"/>
      <c r="RJF578" s="156"/>
      <c r="RJG578" s="156"/>
      <c r="RJH578" s="156"/>
      <c r="RJI578" s="156"/>
      <c r="RJJ578" s="156"/>
      <c r="RJK578" s="156"/>
      <c r="RJL578" s="156"/>
      <c r="RJM578" s="156"/>
      <c r="RJN578" s="156"/>
      <c r="RJO578" s="156"/>
      <c r="RJP578" s="156"/>
      <c r="RJQ578" s="156"/>
      <c r="RJR578" s="156"/>
      <c r="RJS578" s="156"/>
      <c r="RJT578" s="156"/>
      <c r="RJU578" s="156"/>
      <c r="RJV578" s="156"/>
      <c r="RJW578" s="156"/>
      <c r="RJX578" s="156"/>
      <c r="RJY578" s="156"/>
      <c r="RJZ578" s="156"/>
      <c r="RKA578" s="156"/>
      <c r="RKB578" s="156"/>
      <c r="RKC578" s="156"/>
      <c r="RKD578" s="156"/>
      <c r="RKE578" s="156"/>
      <c r="RKF578" s="156"/>
      <c r="RKG578" s="156"/>
      <c r="RKH578" s="156"/>
      <c r="RKI578" s="156"/>
      <c r="RKJ578" s="156"/>
      <c r="RKK578" s="156"/>
      <c r="RKL578" s="156"/>
      <c r="RKM578" s="156"/>
      <c r="RKN578" s="156"/>
      <c r="RKO578" s="156"/>
      <c r="RKP578" s="156"/>
      <c r="RKQ578" s="156"/>
      <c r="RKR578" s="156"/>
      <c r="RKS578" s="156"/>
      <c r="RKT578" s="156"/>
      <c r="RKU578" s="156"/>
      <c r="RKV578" s="156"/>
      <c r="RKW578" s="156"/>
      <c r="RKX578" s="156"/>
      <c r="RKY578" s="156"/>
      <c r="RKZ578" s="156"/>
      <c r="RLA578" s="156"/>
      <c r="RLB578" s="156"/>
      <c r="RLC578" s="156"/>
      <c r="RLD578" s="156"/>
      <c r="RLE578" s="156"/>
      <c r="RLF578" s="156"/>
      <c r="RLG578" s="156"/>
      <c r="RLH578" s="156"/>
      <c r="RLI578" s="156"/>
      <c r="RLJ578" s="156"/>
      <c r="RLK578" s="156"/>
      <c r="RLL578" s="156"/>
      <c r="RLM578" s="156"/>
      <c r="RLN578" s="156"/>
      <c r="RLO578" s="156"/>
      <c r="RLP578" s="156"/>
      <c r="RLQ578" s="156"/>
      <c r="RLR578" s="156"/>
      <c r="RLS578" s="156"/>
      <c r="RLT578" s="156"/>
      <c r="RLU578" s="156"/>
      <c r="RLV578" s="156"/>
      <c r="RLW578" s="156"/>
      <c r="RLX578" s="156"/>
      <c r="RLY578" s="156"/>
      <c r="RLZ578" s="156"/>
      <c r="RMA578" s="156"/>
      <c r="RMB578" s="156"/>
      <c r="RMC578" s="156"/>
      <c r="RMD578" s="156"/>
      <c r="RME578" s="156"/>
      <c r="RMF578" s="156"/>
      <c r="RMG578" s="156"/>
      <c r="RMH578" s="156"/>
      <c r="RMI578" s="156"/>
      <c r="RMJ578" s="156"/>
      <c r="RMK578" s="156"/>
      <c r="RML578" s="156"/>
      <c r="RMM578" s="156"/>
      <c r="RMN578" s="156"/>
      <c r="RMO578" s="156"/>
      <c r="RMP578" s="156"/>
      <c r="RMQ578" s="156"/>
      <c r="RMR578" s="156"/>
      <c r="RMS578" s="156"/>
      <c r="RMT578" s="156"/>
      <c r="RMU578" s="156"/>
      <c r="RMV578" s="156"/>
      <c r="RMW578" s="156"/>
      <c r="RMX578" s="156"/>
      <c r="RMY578" s="156"/>
      <c r="RMZ578" s="156"/>
      <c r="RNA578" s="156"/>
      <c r="RNB578" s="156"/>
      <c r="RNC578" s="156"/>
      <c r="RND578" s="156"/>
      <c r="RNE578" s="156"/>
      <c r="RNF578" s="156"/>
      <c r="RNG578" s="156"/>
      <c r="RNH578" s="156"/>
      <c r="RNI578" s="156"/>
      <c r="RNJ578" s="156"/>
      <c r="RNK578" s="156"/>
      <c r="RNL578" s="156"/>
      <c r="RNM578" s="156"/>
      <c r="RNN578" s="156"/>
      <c r="RNO578" s="156"/>
      <c r="RNP578" s="156"/>
      <c r="RNQ578" s="156"/>
      <c r="RNR578" s="156"/>
      <c r="RNS578" s="156"/>
      <c r="RNT578" s="156"/>
      <c r="RNU578" s="156"/>
      <c r="RNV578" s="156"/>
      <c r="RNW578" s="156"/>
      <c r="RNX578" s="156"/>
      <c r="RNY578" s="156"/>
      <c r="RNZ578" s="156"/>
      <c r="ROA578" s="156"/>
      <c r="ROB578" s="156"/>
      <c r="ROC578" s="156"/>
      <c r="ROD578" s="156"/>
      <c r="ROE578" s="156"/>
      <c r="ROF578" s="156"/>
      <c r="ROG578" s="156"/>
      <c r="ROH578" s="156"/>
      <c r="ROI578" s="156"/>
      <c r="ROJ578" s="156"/>
      <c r="ROK578" s="156"/>
      <c r="ROL578" s="156"/>
      <c r="ROM578" s="156"/>
      <c r="RON578" s="156"/>
      <c r="ROO578" s="156"/>
      <c r="ROP578" s="156"/>
      <c r="ROQ578" s="156"/>
      <c r="ROR578" s="156"/>
      <c r="ROS578" s="156"/>
      <c r="ROT578" s="156"/>
      <c r="ROU578" s="156"/>
      <c r="ROV578" s="156"/>
      <c r="ROW578" s="156"/>
      <c r="ROX578" s="156"/>
      <c r="ROY578" s="156"/>
      <c r="ROZ578" s="156"/>
      <c r="RPA578" s="156"/>
      <c r="RPB578" s="156"/>
      <c r="RPC578" s="156"/>
      <c r="RPD578" s="156"/>
      <c r="RPE578" s="156"/>
      <c r="RPF578" s="156"/>
      <c r="RPG578" s="156"/>
      <c r="RPH578" s="156"/>
      <c r="RPI578" s="156"/>
      <c r="RPJ578" s="156"/>
      <c r="RPK578" s="156"/>
      <c r="RPL578" s="156"/>
      <c r="RPM578" s="156"/>
      <c r="RPN578" s="156"/>
      <c r="RPO578" s="156"/>
      <c r="RPP578" s="156"/>
      <c r="RPQ578" s="156"/>
      <c r="RPR578" s="156"/>
      <c r="RPS578" s="156"/>
      <c r="RPT578" s="156"/>
      <c r="RPU578" s="156"/>
      <c r="RPV578" s="156"/>
      <c r="RPW578" s="156"/>
      <c r="RPX578" s="156"/>
      <c r="RPY578" s="156"/>
      <c r="RPZ578" s="156"/>
      <c r="RQA578" s="156"/>
      <c r="RQB578" s="156"/>
      <c r="RQC578" s="156"/>
      <c r="RQD578" s="156"/>
      <c r="RQE578" s="156"/>
      <c r="RQF578" s="156"/>
      <c r="RQG578" s="156"/>
      <c r="RQH578" s="156"/>
      <c r="RQI578" s="156"/>
      <c r="RQJ578" s="156"/>
      <c r="RQK578" s="156"/>
      <c r="RQL578" s="156"/>
      <c r="RQM578" s="156"/>
      <c r="RQN578" s="156"/>
      <c r="RQO578" s="156"/>
      <c r="RQP578" s="156"/>
      <c r="RQQ578" s="156"/>
      <c r="RQR578" s="156"/>
      <c r="RQS578" s="156"/>
      <c r="RQT578" s="156"/>
      <c r="RQU578" s="156"/>
      <c r="RQV578" s="156"/>
      <c r="RQW578" s="156"/>
      <c r="RQX578" s="156"/>
      <c r="RQY578" s="156"/>
      <c r="RQZ578" s="156"/>
      <c r="RRA578" s="156"/>
      <c r="RRB578" s="156"/>
      <c r="RRC578" s="156"/>
      <c r="RRD578" s="156"/>
      <c r="RRE578" s="156"/>
      <c r="RRF578" s="156"/>
      <c r="RRG578" s="156"/>
      <c r="RRH578" s="156"/>
      <c r="RRI578" s="156"/>
      <c r="RRJ578" s="156"/>
      <c r="RRK578" s="156"/>
      <c r="RRL578" s="156"/>
      <c r="RRM578" s="156"/>
      <c r="RRN578" s="156"/>
      <c r="RRO578" s="156"/>
      <c r="RRP578" s="156"/>
      <c r="RRQ578" s="156"/>
      <c r="RRR578" s="156"/>
      <c r="RRS578" s="156"/>
      <c r="RRT578" s="156"/>
      <c r="RRU578" s="156"/>
      <c r="RRV578" s="156"/>
      <c r="RRW578" s="156"/>
      <c r="RRX578" s="156"/>
      <c r="RRY578" s="156"/>
      <c r="RRZ578" s="156"/>
      <c r="RSA578" s="156"/>
      <c r="RSB578" s="156"/>
      <c r="RSC578" s="156"/>
      <c r="RSD578" s="156"/>
      <c r="RSE578" s="156"/>
      <c r="RSF578" s="156"/>
      <c r="RSG578" s="156"/>
      <c r="RSH578" s="156"/>
      <c r="RSI578" s="156"/>
      <c r="RSJ578" s="156"/>
      <c r="RSK578" s="156"/>
      <c r="RSL578" s="156"/>
      <c r="RSM578" s="156"/>
      <c r="RSN578" s="156"/>
      <c r="RSO578" s="156"/>
      <c r="RSP578" s="156"/>
      <c r="RSQ578" s="156"/>
      <c r="RSR578" s="156"/>
      <c r="RSS578" s="156"/>
      <c r="RST578" s="156"/>
      <c r="RSU578" s="156"/>
      <c r="RSV578" s="156"/>
      <c r="RSW578" s="156"/>
      <c r="RSX578" s="156"/>
      <c r="RSY578" s="156"/>
      <c r="RSZ578" s="156"/>
      <c r="RTA578" s="156"/>
      <c r="RTB578" s="156"/>
      <c r="RTC578" s="156"/>
      <c r="RTD578" s="156"/>
      <c r="RTE578" s="156"/>
      <c r="RTF578" s="156"/>
      <c r="RTG578" s="156"/>
      <c r="RTH578" s="156"/>
      <c r="RTI578" s="156"/>
      <c r="RTJ578" s="156"/>
      <c r="RTK578" s="156"/>
      <c r="RTL578" s="156"/>
      <c r="RTM578" s="156"/>
      <c r="RTN578" s="156"/>
      <c r="RTO578" s="156"/>
      <c r="RTP578" s="156"/>
      <c r="RTQ578" s="156"/>
      <c r="RTR578" s="156"/>
      <c r="RTS578" s="156"/>
      <c r="RTT578" s="156"/>
      <c r="RTU578" s="156"/>
      <c r="RTV578" s="156"/>
      <c r="RTW578" s="156"/>
      <c r="RTX578" s="156"/>
      <c r="RTY578" s="156"/>
      <c r="RTZ578" s="156"/>
      <c r="RUA578" s="156"/>
      <c r="RUB578" s="156"/>
      <c r="RUC578" s="156"/>
      <c r="RUD578" s="156"/>
      <c r="RUE578" s="156"/>
      <c r="RUF578" s="156"/>
      <c r="RUG578" s="156"/>
      <c r="RUH578" s="156"/>
      <c r="RUI578" s="156"/>
      <c r="RUJ578" s="156"/>
      <c r="RUK578" s="156"/>
      <c r="RUL578" s="156"/>
      <c r="RUM578" s="156"/>
      <c r="RUN578" s="156"/>
      <c r="RUO578" s="156"/>
      <c r="RUP578" s="156"/>
      <c r="RUQ578" s="156"/>
      <c r="RUR578" s="156"/>
      <c r="RUS578" s="156"/>
      <c r="RUT578" s="156"/>
      <c r="RUU578" s="156"/>
      <c r="RUV578" s="156"/>
      <c r="RUW578" s="156"/>
      <c r="RUX578" s="156"/>
      <c r="RUY578" s="156"/>
      <c r="RUZ578" s="156"/>
      <c r="RVA578" s="156"/>
      <c r="RVB578" s="156"/>
      <c r="RVC578" s="156"/>
      <c r="RVD578" s="156"/>
      <c r="RVE578" s="156"/>
      <c r="RVF578" s="156"/>
      <c r="RVG578" s="156"/>
      <c r="RVH578" s="156"/>
      <c r="RVI578" s="156"/>
      <c r="RVJ578" s="156"/>
      <c r="RVK578" s="156"/>
      <c r="RVL578" s="156"/>
      <c r="RVM578" s="156"/>
      <c r="RVN578" s="156"/>
      <c r="RVO578" s="156"/>
      <c r="RVP578" s="156"/>
      <c r="RVQ578" s="156"/>
      <c r="RVR578" s="156"/>
      <c r="RVS578" s="156"/>
      <c r="RVT578" s="156"/>
      <c r="RVU578" s="156"/>
      <c r="RVV578" s="156"/>
      <c r="RVW578" s="156"/>
      <c r="RVX578" s="156"/>
      <c r="RVY578" s="156"/>
      <c r="RVZ578" s="156"/>
      <c r="RWA578" s="156"/>
      <c r="RWB578" s="156"/>
      <c r="RWC578" s="156"/>
      <c r="RWD578" s="156"/>
      <c r="RWE578" s="156"/>
      <c r="RWF578" s="156"/>
      <c r="RWG578" s="156"/>
      <c r="RWH578" s="156"/>
      <c r="RWI578" s="156"/>
      <c r="RWJ578" s="156"/>
      <c r="RWK578" s="156"/>
      <c r="RWL578" s="156"/>
      <c r="RWM578" s="156"/>
      <c r="RWN578" s="156"/>
      <c r="RWO578" s="156"/>
      <c r="RWP578" s="156"/>
      <c r="RWQ578" s="156"/>
      <c r="RWR578" s="156"/>
      <c r="RWS578" s="156"/>
      <c r="RWT578" s="156"/>
      <c r="RWU578" s="156"/>
      <c r="RWV578" s="156"/>
      <c r="RWW578" s="156"/>
      <c r="RWX578" s="156"/>
      <c r="RWY578" s="156"/>
      <c r="RWZ578" s="156"/>
      <c r="RXA578" s="156"/>
      <c r="RXB578" s="156"/>
      <c r="RXC578" s="156"/>
      <c r="RXD578" s="156"/>
      <c r="RXE578" s="156"/>
      <c r="RXF578" s="156"/>
      <c r="RXG578" s="156"/>
      <c r="RXH578" s="156"/>
      <c r="RXI578" s="156"/>
      <c r="RXJ578" s="156"/>
      <c r="RXK578" s="156"/>
      <c r="RXL578" s="156"/>
      <c r="RXM578" s="156"/>
      <c r="RXN578" s="156"/>
      <c r="RXO578" s="156"/>
      <c r="RXP578" s="156"/>
      <c r="RXQ578" s="156"/>
      <c r="RXR578" s="156"/>
      <c r="RXS578" s="156"/>
      <c r="RXT578" s="156"/>
      <c r="RXU578" s="156"/>
      <c r="RXV578" s="156"/>
      <c r="RXW578" s="156"/>
      <c r="RXX578" s="156"/>
      <c r="RXY578" s="156"/>
      <c r="RXZ578" s="156"/>
      <c r="RYA578" s="156"/>
      <c r="RYB578" s="156"/>
      <c r="RYC578" s="156"/>
      <c r="RYD578" s="156"/>
      <c r="RYE578" s="156"/>
      <c r="RYF578" s="156"/>
      <c r="RYG578" s="156"/>
      <c r="RYH578" s="156"/>
      <c r="RYI578" s="156"/>
      <c r="RYJ578" s="156"/>
      <c r="RYK578" s="156"/>
      <c r="RYL578" s="156"/>
      <c r="RYM578" s="156"/>
      <c r="RYN578" s="156"/>
      <c r="RYO578" s="156"/>
      <c r="RYP578" s="156"/>
      <c r="RYQ578" s="156"/>
      <c r="RYR578" s="156"/>
      <c r="RYS578" s="156"/>
      <c r="RYT578" s="156"/>
      <c r="RYU578" s="156"/>
      <c r="RYV578" s="156"/>
      <c r="RYW578" s="156"/>
      <c r="RYX578" s="156"/>
      <c r="RYY578" s="156"/>
      <c r="RYZ578" s="156"/>
      <c r="RZA578" s="156"/>
      <c r="RZB578" s="156"/>
      <c r="RZC578" s="156"/>
      <c r="RZD578" s="156"/>
      <c r="RZE578" s="156"/>
      <c r="RZF578" s="156"/>
      <c r="RZG578" s="156"/>
      <c r="RZH578" s="156"/>
      <c r="RZI578" s="156"/>
      <c r="RZJ578" s="156"/>
      <c r="RZK578" s="156"/>
      <c r="RZL578" s="156"/>
      <c r="RZM578" s="156"/>
      <c r="RZN578" s="156"/>
      <c r="RZO578" s="156"/>
      <c r="RZP578" s="156"/>
      <c r="RZQ578" s="156"/>
      <c r="RZR578" s="156"/>
      <c r="RZS578" s="156"/>
      <c r="RZT578" s="156"/>
      <c r="RZU578" s="156"/>
      <c r="RZV578" s="156"/>
      <c r="RZW578" s="156"/>
      <c r="RZX578" s="156"/>
      <c r="RZY578" s="156"/>
      <c r="RZZ578" s="156"/>
      <c r="SAA578" s="156"/>
      <c r="SAB578" s="156"/>
      <c r="SAC578" s="156"/>
      <c r="SAD578" s="156"/>
      <c r="SAE578" s="156"/>
      <c r="SAF578" s="156"/>
      <c r="SAG578" s="156"/>
      <c r="SAH578" s="156"/>
      <c r="SAI578" s="156"/>
      <c r="SAJ578" s="156"/>
      <c r="SAK578" s="156"/>
      <c r="SAL578" s="156"/>
      <c r="SAM578" s="156"/>
      <c r="SAN578" s="156"/>
      <c r="SAO578" s="156"/>
      <c r="SAP578" s="156"/>
      <c r="SAQ578" s="156"/>
      <c r="SAR578" s="156"/>
      <c r="SAS578" s="156"/>
      <c r="SAT578" s="156"/>
      <c r="SAU578" s="156"/>
      <c r="SAV578" s="156"/>
      <c r="SAW578" s="156"/>
      <c r="SAX578" s="156"/>
      <c r="SAY578" s="156"/>
      <c r="SAZ578" s="156"/>
      <c r="SBA578" s="156"/>
      <c r="SBB578" s="156"/>
      <c r="SBC578" s="156"/>
      <c r="SBD578" s="156"/>
      <c r="SBE578" s="156"/>
      <c r="SBF578" s="156"/>
      <c r="SBG578" s="156"/>
      <c r="SBH578" s="156"/>
      <c r="SBI578" s="156"/>
      <c r="SBJ578" s="156"/>
      <c r="SBK578" s="156"/>
      <c r="SBL578" s="156"/>
      <c r="SBM578" s="156"/>
      <c r="SBN578" s="156"/>
      <c r="SBO578" s="156"/>
      <c r="SBP578" s="156"/>
      <c r="SBQ578" s="156"/>
      <c r="SBR578" s="156"/>
      <c r="SBS578" s="156"/>
      <c r="SBT578" s="156"/>
      <c r="SBU578" s="156"/>
      <c r="SBV578" s="156"/>
      <c r="SBW578" s="156"/>
      <c r="SBX578" s="156"/>
      <c r="SBY578" s="156"/>
      <c r="SBZ578" s="156"/>
      <c r="SCA578" s="156"/>
      <c r="SCB578" s="156"/>
      <c r="SCC578" s="156"/>
      <c r="SCD578" s="156"/>
      <c r="SCE578" s="156"/>
      <c r="SCF578" s="156"/>
      <c r="SCG578" s="156"/>
      <c r="SCH578" s="156"/>
      <c r="SCI578" s="156"/>
      <c r="SCJ578" s="156"/>
      <c r="SCK578" s="156"/>
      <c r="SCL578" s="156"/>
      <c r="SCM578" s="156"/>
      <c r="SCN578" s="156"/>
      <c r="SCO578" s="156"/>
      <c r="SCP578" s="156"/>
      <c r="SCQ578" s="156"/>
      <c r="SCR578" s="156"/>
      <c r="SCS578" s="156"/>
      <c r="SCT578" s="156"/>
      <c r="SCU578" s="156"/>
      <c r="SCV578" s="156"/>
      <c r="SCW578" s="156"/>
      <c r="SCX578" s="156"/>
      <c r="SCY578" s="156"/>
      <c r="SCZ578" s="156"/>
      <c r="SDA578" s="156"/>
      <c r="SDB578" s="156"/>
      <c r="SDC578" s="156"/>
      <c r="SDD578" s="156"/>
      <c r="SDE578" s="156"/>
      <c r="SDF578" s="156"/>
      <c r="SDG578" s="156"/>
      <c r="SDH578" s="156"/>
      <c r="SDI578" s="156"/>
      <c r="SDJ578" s="156"/>
      <c r="SDK578" s="156"/>
      <c r="SDL578" s="156"/>
      <c r="SDM578" s="156"/>
      <c r="SDN578" s="156"/>
      <c r="SDO578" s="156"/>
      <c r="SDP578" s="156"/>
      <c r="SDQ578" s="156"/>
      <c r="SDR578" s="156"/>
      <c r="SDS578" s="156"/>
      <c r="SDT578" s="156"/>
      <c r="SDU578" s="156"/>
      <c r="SDV578" s="156"/>
      <c r="SDW578" s="156"/>
      <c r="SDX578" s="156"/>
      <c r="SDY578" s="156"/>
      <c r="SDZ578" s="156"/>
      <c r="SEA578" s="156"/>
      <c r="SEB578" s="156"/>
      <c r="SEC578" s="156"/>
      <c r="SED578" s="156"/>
      <c r="SEE578" s="156"/>
      <c r="SEF578" s="156"/>
      <c r="SEG578" s="156"/>
      <c r="SEH578" s="156"/>
      <c r="SEI578" s="156"/>
      <c r="SEJ578" s="156"/>
      <c r="SEK578" s="156"/>
      <c r="SEL578" s="156"/>
      <c r="SEM578" s="156"/>
      <c r="SEN578" s="156"/>
      <c r="SEO578" s="156"/>
      <c r="SEP578" s="156"/>
      <c r="SEQ578" s="156"/>
      <c r="SER578" s="156"/>
      <c r="SES578" s="156"/>
      <c r="SET578" s="156"/>
      <c r="SEU578" s="156"/>
      <c r="SEV578" s="156"/>
      <c r="SEW578" s="156"/>
      <c r="SEX578" s="156"/>
      <c r="SEY578" s="156"/>
      <c r="SEZ578" s="156"/>
      <c r="SFA578" s="156"/>
      <c r="SFB578" s="156"/>
      <c r="SFC578" s="156"/>
      <c r="SFD578" s="156"/>
      <c r="SFE578" s="156"/>
      <c r="SFF578" s="156"/>
      <c r="SFG578" s="156"/>
      <c r="SFH578" s="156"/>
      <c r="SFI578" s="156"/>
      <c r="SFJ578" s="156"/>
      <c r="SFK578" s="156"/>
      <c r="SFL578" s="156"/>
      <c r="SFM578" s="156"/>
      <c r="SFN578" s="156"/>
      <c r="SFO578" s="156"/>
      <c r="SFP578" s="156"/>
      <c r="SFQ578" s="156"/>
      <c r="SFR578" s="156"/>
      <c r="SFS578" s="156"/>
      <c r="SFT578" s="156"/>
      <c r="SFU578" s="156"/>
      <c r="SFV578" s="156"/>
      <c r="SFW578" s="156"/>
      <c r="SFX578" s="156"/>
      <c r="SFY578" s="156"/>
      <c r="SFZ578" s="156"/>
      <c r="SGA578" s="156"/>
      <c r="SGB578" s="156"/>
      <c r="SGC578" s="156"/>
      <c r="SGD578" s="156"/>
      <c r="SGE578" s="156"/>
      <c r="SGF578" s="156"/>
      <c r="SGG578" s="156"/>
      <c r="SGH578" s="156"/>
      <c r="SGI578" s="156"/>
      <c r="SGJ578" s="156"/>
      <c r="SGK578" s="156"/>
      <c r="SGL578" s="156"/>
      <c r="SGM578" s="156"/>
      <c r="SGN578" s="156"/>
      <c r="SGO578" s="156"/>
      <c r="SGP578" s="156"/>
      <c r="SGQ578" s="156"/>
      <c r="SGR578" s="156"/>
      <c r="SGS578" s="156"/>
      <c r="SGT578" s="156"/>
      <c r="SGU578" s="156"/>
      <c r="SGV578" s="156"/>
      <c r="SGW578" s="156"/>
      <c r="SGX578" s="156"/>
      <c r="SGY578" s="156"/>
      <c r="SGZ578" s="156"/>
      <c r="SHA578" s="156"/>
      <c r="SHB578" s="156"/>
      <c r="SHC578" s="156"/>
      <c r="SHD578" s="156"/>
      <c r="SHE578" s="156"/>
      <c r="SHF578" s="156"/>
      <c r="SHG578" s="156"/>
      <c r="SHH578" s="156"/>
      <c r="SHI578" s="156"/>
      <c r="SHJ578" s="156"/>
      <c r="SHK578" s="156"/>
      <c r="SHL578" s="156"/>
      <c r="SHM578" s="156"/>
      <c r="SHN578" s="156"/>
      <c r="SHO578" s="156"/>
      <c r="SHP578" s="156"/>
      <c r="SHQ578" s="156"/>
      <c r="SHR578" s="156"/>
      <c r="SHS578" s="156"/>
      <c r="SHT578" s="156"/>
      <c r="SHU578" s="156"/>
      <c r="SHV578" s="156"/>
      <c r="SHW578" s="156"/>
      <c r="SHX578" s="156"/>
      <c r="SHY578" s="156"/>
      <c r="SHZ578" s="156"/>
      <c r="SIA578" s="156"/>
      <c r="SIB578" s="156"/>
      <c r="SIC578" s="156"/>
      <c r="SID578" s="156"/>
      <c r="SIE578" s="156"/>
      <c r="SIF578" s="156"/>
      <c r="SIG578" s="156"/>
      <c r="SIH578" s="156"/>
      <c r="SII578" s="156"/>
      <c r="SIJ578" s="156"/>
      <c r="SIK578" s="156"/>
      <c r="SIL578" s="156"/>
      <c r="SIM578" s="156"/>
      <c r="SIN578" s="156"/>
      <c r="SIO578" s="156"/>
      <c r="SIP578" s="156"/>
      <c r="SIQ578" s="156"/>
      <c r="SIR578" s="156"/>
      <c r="SIS578" s="156"/>
      <c r="SIT578" s="156"/>
      <c r="SIU578" s="156"/>
      <c r="SIV578" s="156"/>
      <c r="SIW578" s="156"/>
      <c r="SIX578" s="156"/>
      <c r="SIY578" s="156"/>
      <c r="SIZ578" s="156"/>
      <c r="SJA578" s="156"/>
      <c r="SJB578" s="156"/>
      <c r="SJC578" s="156"/>
      <c r="SJD578" s="156"/>
      <c r="SJE578" s="156"/>
      <c r="SJF578" s="156"/>
      <c r="SJG578" s="156"/>
      <c r="SJH578" s="156"/>
      <c r="SJI578" s="156"/>
      <c r="SJJ578" s="156"/>
      <c r="SJK578" s="156"/>
      <c r="SJL578" s="156"/>
      <c r="SJM578" s="156"/>
      <c r="SJN578" s="156"/>
      <c r="SJO578" s="156"/>
      <c r="SJP578" s="156"/>
      <c r="SJQ578" s="156"/>
      <c r="SJR578" s="156"/>
      <c r="SJS578" s="156"/>
      <c r="SJT578" s="156"/>
      <c r="SJU578" s="156"/>
      <c r="SJV578" s="156"/>
      <c r="SJW578" s="156"/>
      <c r="SJX578" s="156"/>
      <c r="SJY578" s="156"/>
      <c r="SJZ578" s="156"/>
      <c r="SKA578" s="156"/>
      <c r="SKB578" s="156"/>
      <c r="SKC578" s="156"/>
      <c r="SKD578" s="156"/>
      <c r="SKE578" s="156"/>
      <c r="SKF578" s="156"/>
      <c r="SKG578" s="156"/>
      <c r="SKH578" s="156"/>
      <c r="SKI578" s="156"/>
      <c r="SKJ578" s="156"/>
      <c r="SKK578" s="156"/>
      <c r="SKL578" s="156"/>
      <c r="SKM578" s="156"/>
      <c r="SKN578" s="156"/>
      <c r="SKO578" s="156"/>
      <c r="SKP578" s="156"/>
      <c r="SKQ578" s="156"/>
      <c r="SKR578" s="156"/>
      <c r="SKS578" s="156"/>
      <c r="SKT578" s="156"/>
      <c r="SKU578" s="156"/>
      <c r="SKV578" s="156"/>
      <c r="SKW578" s="156"/>
      <c r="SKX578" s="156"/>
      <c r="SKY578" s="156"/>
      <c r="SKZ578" s="156"/>
      <c r="SLA578" s="156"/>
      <c r="SLB578" s="156"/>
      <c r="SLC578" s="156"/>
      <c r="SLD578" s="156"/>
      <c r="SLE578" s="156"/>
      <c r="SLF578" s="156"/>
      <c r="SLG578" s="156"/>
      <c r="SLH578" s="156"/>
      <c r="SLI578" s="156"/>
      <c r="SLJ578" s="156"/>
      <c r="SLK578" s="156"/>
      <c r="SLL578" s="156"/>
      <c r="SLM578" s="156"/>
      <c r="SLN578" s="156"/>
      <c r="SLO578" s="156"/>
      <c r="SLP578" s="156"/>
      <c r="SLQ578" s="156"/>
      <c r="SLR578" s="156"/>
      <c r="SLS578" s="156"/>
      <c r="SLT578" s="156"/>
      <c r="SLU578" s="156"/>
      <c r="SLV578" s="156"/>
      <c r="SLW578" s="156"/>
      <c r="SLX578" s="156"/>
      <c r="SLY578" s="156"/>
      <c r="SLZ578" s="156"/>
      <c r="SMA578" s="156"/>
      <c r="SMB578" s="156"/>
      <c r="SMC578" s="156"/>
      <c r="SMD578" s="156"/>
      <c r="SME578" s="156"/>
      <c r="SMF578" s="156"/>
      <c r="SMG578" s="156"/>
      <c r="SMH578" s="156"/>
      <c r="SMI578" s="156"/>
      <c r="SMJ578" s="156"/>
      <c r="SMK578" s="156"/>
      <c r="SML578" s="156"/>
      <c r="SMM578" s="156"/>
      <c r="SMN578" s="156"/>
      <c r="SMO578" s="156"/>
      <c r="SMP578" s="156"/>
      <c r="SMQ578" s="156"/>
      <c r="SMR578" s="156"/>
      <c r="SMS578" s="156"/>
      <c r="SMT578" s="156"/>
      <c r="SMU578" s="156"/>
      <c r="SMV578" s="156"/>
      <c r="SMW578" s="156"/>
      <c r="SMX578" s="156"/>
      <c r="SMY578" s="156"/>
      <c r="SMZ578" s="156"/>
      <c r="SNA578" s="156"/>
      <c r="SNB578" s="156"/>
      <c r="SNC578" s="156"/>
      <c r="SND578" s="156"/>
      <c r="SNE578" s="156"/>
      <c r="SNF578" s="156"/>
      <c r="SNG578" s="156"/>
      <c r="SNH578" s="156"/>
      <c r="SNI578" s="156"/>
      <c r="SNJ578" s="156"/>
      <c r="SNK578" s="156"/>
      <c r="SNL578" s="156"/>
      <c r="SNM578" s="156"/>
      <c r="SNN578" s="156"/>
      <c r="SNO578" s="156"/>
      <c r="SNP578" s="156"/>
      <c r="SNQ578" s="156"/>
      <c r="SNR578" s="156"/>
      <c r="SNS578" s="156"/>
      <c r="SNT578" s="156"/>
      <c r="SNU578" s="156"/>
      <c r="SNV578" s="156"/>
      <c r="SNW578" s="156"/>
      <c r="SNX578" s="156"/>
      <c r="SNY578" s="156"/>
      <c r="SNZ578" s="156"/>
      <c r="SOA578" s="156"/>
      <c r="SOB578" s="156"/>
      <c r="SOC578" s="156"/>
      <c r="SOD578" s="156"/>
      <c r="SOE578" s="156"/>
      <c r="SOF578" s="156"/>
      <c r="SOG578" s="156"/>
      <c r="SOH578" s="156"/>
      <c r="SOI578" s="156"/>
      <c r="SOJ578" s="156"/>
      <c r="SOK578" s="156"/>
      <c r="SOL578" s="156"/>
      <c r="SOM578" s="156"/>
      <c r="SON578" s="156"/>
      <c r="SOO578" s="156"/>
      <c r="SOP578" s="156"/>
      <c r="SOQ578" s="156"/>
      <c r="SOR578" s="156"/>
      <c r="SOS578" s="156"/>
      <c r="SOT578" s="156"/>
      <c r="SOU578" s="156"/>
      <c r="SOV578" s="156"/>
      <c r="SOW578" s="156"/>
      <c r="SOX578" s="156"/>
      <c r="SOY578" s="156"/>
      <c r="SOZ578" s="156"/>
      <c r="SPA578" s="156"/>
      <c r="SPB578" s="156"/>
      <c r="SPC578" s="156"/>
      <c r="SPD578" s="156"/>
      <c r="SPE578" s="156"/>
      <c r="SPF578" s="156"/>
      <c r="SPG578" s="156"/>
      <c r="SPH578" s="156"/>
      <c r="SPI578" s="156"/>
      <c r="SPJ578" s="156"/>
      <c r="SPK578" s="156"/>
      <c r="SPL578" s="156"/>
      <c r="SPM578" s="156"/>
      <c r="SPN578" s="156"/>
      <c r="SPO578" s="156"/>
      <c r="SPP578" s="156"/>
      <c r="SPQ578" s="156"/>
      <c r="SPR578" s="156"/>
      <c r="SPS578" s="156"/>
      <c r="SPT578" s="156"/>
      <c r="SPU578" s="156"/>
      <c r="SPV578" s="156"/>
      <c r="SPW578" s="156"/>
      <c r="SPX578" s="156"/>
      <c r="SPY578" s="156"/>
      <c r="SPZ578" s="156"/>
      <c r="SQA578" s="156"/>
      <c r="SQB578" s="156"/>
      <c r="SQC578" s="156"/>
      <c r="SQD578" s="156"/>
      <c r="SQE578" s="156"/>
      <c r="SQF578" s="156"/>
      <c r="SQG578" s="156"/>
      <c r="SQH578" s="156"/>
      <c r="SQI578" s="156"/>
      <c r="SQJ578" s="156"/>
      <c r="SQK578" s="156"/>
      <c r="SQL578" s="156"/>
      <c r="SQM578" s="156"/>
      <c r="SQN578" s="156"/>
      <c r="SQO578" s="156"/>
      <c r="SQP578" s="156"/>
      <c r="SQQ578" s="156"/>
      <c r="SQR578" s="156"/>
      <c r="SQS578" s="156"/>
      <c r="SQT578" s="156"/>
      <c r="SQU578" s="156"/>
      <c r="SQV578" s="156"/>
      <c r="SQW578" s="156"/>
      <c r="SQX578" s="156"/>
      <c r="SQY578" s="156"/>
      <c r="SQZ578" s="156"/>
      <c r="SRA578" s="156"/>
      <c r="SRB578" s="156"/>
      <c r="SRC578" s="156"/>
      <c r="SRD578" s="156"/>
      <c r="SRE578" s="156"/>
      <c r="SRF578" s="156"/>
      <c r="SRG578" s="156"/>
      <c r="SRH578" s="156"/>
      <c r="SRI578" s="156"/>
      <c r="SRJ578" s="156"/>
      <c r="SRK578" s="156"/>
      <c r="SRL578" s="156"/>
      <c r="SRM578" s="156"/>
      <c r="SRN578" s="156"/>
      <c r="SRO578" s="156"/>
      <c r="SRP578" s="156"/>
      <c r="SRQ578" s="156"/>
      <c r="SRR578" s="156"/>
      <c r="SRS578" s="156"/>
      <c r="SRT578" s="156"/>
      <c r="SRU578" s="156"/>
      <c r="SRV578" s="156"/>
      <c r="SRW578" s="156"/>
      <c r="SRX578" s="156"/>
      <c r="SRY578" s="156"/>
      <c r="SRZ578" s="156"/>
      <c r="SSA578" s="156"/>
      <c r="SSB578" s="156"/>
      <c r="SSC578" s="156"/>
      <c r="SSD578" s="156"/>
      <c r="SSE578" s="156"/>
      <c r="SSF578" s="156"/>
      <c r="SSG578" s="156"/>
      <c r="SSH578" s="156"/>
      <c r="SSI578" s="156"/>
      <c r="SSJ578" s="156"/>
      <c r="SSK578" s="156"/>
      <c r="SSL578" s="156"/>
      <c r="SSM578" s="156"/>
      <c r="SSN578" s="156"/>
      <c r="SSO578" s="156"/>
      <c r="SSP578" s="156"/>
      <c r="SSQ578" s="156"/>
      <c r="SSR578" s="156"/>
      <c r="SSS578" s="156"/>
      <c r="SST578" s="156"/>
      <c r="SSU578" s="156"/>
      <c r="SSV578" s="156"/>
      <c r="SSW578" s="156"/>
      <c r="SSX578" s="156"/>
      <c r="SSY578" s="156"/>
      <c r="SSZ578" s="156"/>
      <c r="STA578" s="156"/>
      <c r="STB578" s="156"/>
      <c r="STC578" s="156"/>
      <c r="STD578" s="156"/>
      <c r="STE578" s="156"/>
      <c r="STF578" s="156"/>
      <c r="STG578" s="156"/>
      <c r="STH578" s="156"/>
      <c r="STI578" s="156"/>
      <c r="STJ578" s="156"/>
      <c r="STK578" s="156"/>
      <c r="STL578" s="156"/>
      <c r="STM578" s="156"/>
      <c r="STN578" s="156"/>
      <c r="STO578" s="156"/>
      <c r="STP578" s="156"/>
      <c r="STQ578" s="156"/>
      <c r="STR578" s="156"/>
      <c r="STS578" s="156"/>
      <c r="STT578" s="156"/>
      <c r="STU578" s="156"/>
      <c r="STV578" s="156"/>
      <c r="STW578" s="156"/>
      <c r="STX578" s="156"/>
      <c r="STY578" s="156"/>
      <c r="STZ578" s="156"/>
      <c r="SUA578" s="156"/>
      <c r="SUB578" s="156"/>
      <c r="SUC578" s="156"/>
      <c r="SUD578" s="156"/>
      <c r="SUE578" s="156"/>
      <c r="SUF578" s="156"/>
      <c r="SUG578" s="156"/>
      <c r="SUH578" s="156"/>
      <c r="SUI578" s="156"/>
      <c r="SUJ578" s="156"/>
      <c r="SUK578" s="156"/>
      <c r="SUL578" s="156"/>
      <c r="SUM578" s="156"/>
      <c r="SUN578" s="156"/>
      <c r="SUO578" s="156"/>
      <c r="SUP578" s="156"/>
      <c r="SUQ578" s="156"/>
      <c r="SUR578" s="156"/>
      <c r="SUS578" s="156"/>
      <c r="SUT578" s="156"/>
      <c r="SUU578" s="156"/>
      <c r="SUV578" s="156"/>
      <c r="SUW578" s="156"/>
      <c r="SUX578" s="156"/>
      <c r="SUY578" s="156"/>
      <c r="SUZ578" s="156"/>
      <c r="SVA578" s="156"/>
      <c r="SVB578" s="156"/>
      <c r="SVC578" s="156"/>
      <c r="SVD578" s="156"/>
      <c r="SVE578" s="156"/>
      <c r="SVF578" s="156"/>
      <c r="SVG578" s="156"/>
      <c r="SVH578" s="156"/>
      <c r="SVI578" s="156"/>
      <c r="SVJ578" s="156"/>
      <c r="SVK578" s="156"/>
      <c r="SVL578" s="156"/>
      <c r="SVM578" s="156"/>
      <c r="SVN578" s="156"/>
      <c r="SVO578" s="156"/>
      <c r="SVP578" s="156"/>
      <c r="SVQ578" s="156"/>
      <c r="SVR578" s="156"/>
      <c r="SVS578" s="156"/>
      <c r="SVT578" s="156"/>
      <c r="SVU578" s="156"/>
      <c r="SVV578" s="156"/>
      <c r="SVW578" s="156"/>
      <c r="SVX578" s="156"/>
      <c r="SVY578" s="156"/>
      <c r="SVZ578" s="156"/>
      <c r="SWA578" s="156"/>
      <c r="SWB578" s="156"/>
      <c r="SWC578" s="156"/>
      <c r="SWD578" s="156"/>
      <c r="SWE578" s="156"/>
      <c r="SWF578" s="156"/>
      <c r="SWG578" s="156"/>
      <c r="SWH578" s="156"/>
      <c r="SWI578" s="156"/>
      <c r="SWJ578" s="156"/>
      <c r="SWK578" s="156"/>
      <c r="SWL578" s="156"/>
      <c r="SWM578" s="156"/>
      <c r="SWN578" s="156"/>
      <c r="SWO578" s="156"/>
      <c r="SWP578" s="156"/>
      <c r="SWQ578" s="156"/>
      <c r="SWR578" s="156"/>
      <c r="SWS578" s="156"/>
      <c r="SWT578" s="156"/>
      <c r="SWU578" s="156"/>
      <c r="SWV578" s="156"/>
      <c r="SWW578" s="156"/>
      <c r="SWX578" s="156"/>
      <c r="SWY578" s="156"/>
      <c r="SWZ578" s="156"/>
      <c r="SXA578" s="156"/>
      <c r="SXB578" s="156"/>
      <c r="SXC578" s="156"/>
      <c r="SXD578" s="156"/>
      <c r="SXE578" s="156"/>
      <c r="SXF578" s="156"/>
      <c r="SXG578" s="156"/>
      <c r="SXH578" s="156"/>
      <c r="SXI578" s="156"/>
      <c r="SXJ578" s="156"/>
      <c r="SXK578" s="156"/>
      <c r="SXL578" s="156"/>
      <c r="SXM578" s="156"/>
      <c r="SXN578" s="156"/>
      <c r="SXO578" s="156"/>
      <c r="SXP578" s="156"/>
      <c r="SXQ578" s="156"/>
      <c r="SXR578" s="156"/>
      <c r="SXS578" s="156"/>
      <c r="SXT578" s="156"/>
      <c r="SXU578" s="156"/>
      <c r="SXV578" s="156"/>
      <c r="SXW578" s="156"/>
      <c r="SXX578" s="156"/>
      <c r="SXY578" s="156"/>
      <c r="SXZ578" s="156"/>
      <c r="SYA578" s="156"/>
      <c r="SYB578" s="156"/>
      <c r="SYC578" s="156"/>
      <c r="SYD578" s="156"/>
      <c r="SYE578" s="156"/>
      <c r="SYF578" s="156"/>
      <c r="SYG578" s="156"/>
      <c r="SYH578" s="156"/>
      <c r="SYI578" s="156"/>
      <c r="SYJ578" s="156"/>
      <c r="SYK578" s="156"/>
      <c r="SYL578" s="156"/>
      <c r="SYM578" s="156"/>
      <c r="SYN578" s="156"/>
      <c r="SYO578" s="156"/>
      <c r="SYP578" s="156"/>
      <c r="SYQ578" s="156"/>
      <c r="SYR578" s="156"/>
      <c r="SYS578" s="156"/>
      <c r="SYT578" s="156"/>
      <c r="SYU578" s="156"/>
      <c r="SYV578" s="156"/>
      <c r="SYW578" s="156"/>
      <c r="SYX578" s="156"/>
      <c r="SYY578" s="156"/>
      <c r="SYZ578" s="156"/>
      <c r="SZA578" s="156"/>
      <c r="SZB578" s="156"/>
      <c r="SZC578" s="156"/>
      <c r="SZD578" s="156"/>
      <c r="SZE578" s="156"/>
      <c r="SZF578" s="156"/>
      <c r="SZG578" s="156"/>
      <c r="SZH578" s="156"/>
      <c r="SZI578" s="156"/>
      <c r="SZJ578" s="156"/>
      <c r="SZK578" s="156"/>
      <c r="SZL578" s="156"/>
      <c r="SZM578" s="156"/>
      <c r="SZN578" s="156"/>
      <c r="SZO578" s="156"/>
      <c r="SZP578" s="156"/>
      <c r="SZQ578" s="156"/>
      <c r="SZR578" s="156"/>
      <c r="SZS578" s="156"/>
      <c r="SZT578" s="156"/>
      <c r="SZU578" s="156"/>
      <c r="SZV578" s="156"/>
      <c r="SZW578" s="156"/>
      <c r="SZX578" s="156"/>
      <c r="SZY578" s="156"/>
      <c r="SZZ578" s="156"/>
      <c r="TAA578" s="156"/>
      <c r="TAB578" s="156"/>
      <c r="TAC578" s="156"/>
      <c r="TAD578" s="156"/>
      <c r="TAE578" s="156"/>
      <c r="TAF578" s="156"/>
      <c r="TAG578" s="156"/>
      <c r="TAH578" s="156"/>
      <c r="TAI578" s="156"/>
      <c r="TAJ578" s="156"/>
      <c r="TAK578" s="156"/>
      <c r="TAL578" s="156"/>
      <c r="TAM578" s="156"/>
      <c r="TAN578" s="156"/>
      <c r="TAO578" s="156"/>
      <c r="TAP578" s="156"/>
      <c r="TAQ578" s="156"/>
      <c r="TAR578" s="156"/>
      <c r="TAS578" s="156"/>
      <c r="TAT578" s="156"/>
      <c r="TAU578" s="156"/>
      <c r="TAV578" s="156"/>
      <c r="TAW578" s="156"/>
      <c r="TAX578" s="156"/>
      <c r="TAY578" s="156"/>
      <c r="TAZ578" s="156"/>
      <c r="TBA578" s="156"/>
      <c r="TBB578" s="156"/>
      <c r="TBC578" s="156"/>
      <c r="TBD578" s="156"/>
      <c r="TBE578" s="156"/>
      <c r="TBF578" s="156"/>
      <c r="TBG578" s="156"/>
      <c r="TBH578" s="156"/>
      <c r="TBI578" s="156"/>
      <c r="TBJ578" s="156"/>
      <c r="TBK578" s="156"/>
      <c r="TBL578" s="156"/>
      <c r="TBM578" s="156"/>
      <c r="TBN578" s="156"/>
      <c r="TBO578" s="156"/>
      <c r="TBP578" s="156"/>
      <c r="TBQ578" s="156"/>
      <c r="TBR578" s="156"/>
      <c r="TBS578" s="156"/>
      <c r="TBT578" s="156"/>
      <c r="TBU578" s="156"/>
      <c r="TBV578" s="156"/>
      <c r="TBW578" s="156"/>
      <c r="TBX578" s="156"/>
      <c r="TBY578" s="156"/>
      <c r="TBZ578" s="156"/>
      <c r="TCA578" s="156"/>
      <c r="TCB578" s="156"/>
      <c r="TCC578" s="156"/>
      <c r="TCD578" s="156"/>
      <c r="TCE578" s="156"/>
      <c r="TCF578" s="156"/>
      <c r="TCG578" s="156"/>
      <c r="TCH578" s="156"/>
      <c r="TCI578" s="156"/>
      <c r="TCJ578" s="156"/>
      <c r="TCK578" s="156"/>
      <c r="TCL578" s="156"/>
      <c r="TCM578" s="156"/>
      <c r="TCN578" s="156"/>
      <c r="TCO578" s="156"/>
      <c r="TCP578" s="156"/>
      <c r="TCQ578" s="156"/>
      <c r="TCR578" s="156"/>
      <c r="TCS578" s="156"/>
      <c r="TCT578" s="156"/>
      <c r="TCU578" s="156"/>
      <c r="TCV578" s="156"/>
      <c r="TCW578" s="156"/>
      <c r="TCX578" s="156"/>
      <c r="TCY578" s="156"/>
      <c r="TCZ578" s="156"/>
      <c r="TDA578" s="156"/>
      <c r="TDB578" s="156"/>
      <c r="TDC578" s="156"/>
      <c r="TDD578" s="156"/>
      <c r="TDE578" s="156"/>
      <c r="TDF578" s="156"/>
      <c r="TDG578" s="156"/>
      <c r="TDH578" s="156"/>
      <c r="TDI578" s="156"/>
      <c r="TDJ578" s="156"/>
      <c r="TDK578" s="156"/>
      <c r="TDL578" s="156"/>
      <c r="TDM578" s="156"/>
      <c r="TDN578" s="156"/>
      <c r="TDO578" s="156"/>
      <c r="TDP578" s="156"/>
      <c r="TDQ578" s="156"/>
      <c r="TDR578" s="156"/>
      <c r="TDS578" s="156"/>
      <c r="TDT578" s="156"/>
      <c r="TDU578" s="156"/>
      <c r="TDV578" s="156"/>
      <c r="TDW578" s="156"/>
      <c r="TDX578" s="156"/>
      <c r="TDY578" s="156"/>
      <c r="TDZ578" s="156"/>
      <c r="TEA578" s="156"/>
      <c r="TEB578" s="156"/>
      <c r="TEC578" s="156"/>
      <c r="TED578" s="156"/>
      <c r="TEE578" s="156"/>
      <c r="TEF578" s="156"/>
      <c r="TEG578" s="156"/>
      <c r="TEH578" s="156"/>
      <c r="TEI578" s="156"/>
      <c r="TEJ578" s="156"/>
      <c r="TEK578" s="156"/>
      <c r="TEL578" s="156"/>
      <c r="TEM578" s="156"/>
      <c r="TEN578" s="156"/>
      <c r="TEO578" s="156"/>
      <c r="TEP578" s="156"/>
      <c r="TEQ578" s="156"/>
      <c r="TER578" s="156"/>
      <c r="TES578" s="156"/>
      <c r="TET578" s="156"/>
      <c r="TEU578" s="156"/>
      <c r="TEV578" s="156"/>
      <c r="TEW578" s="156"/>
      <c r="TEX578" s="156"/>
      <c r="TEY578" s="156"/>
      <c r="TEZ578" s="156"/>
      <c r="TFA578" s="156"/>
      <c r="TFB578" s="156"/>
      <c r="TFC578" s="156"/>
      <c r="TFD578" s="156"/>
      <c r="TFE578" s="156"/>
      <c r="TFF578" s="156"/>
      <c r="TFG578" s="156"/>
      <c r="TFH578" s="156"/>
      <c r="TFI578" s="156"/>
      <c r="TFJ578" s="156"/>
      <c r="TFK578" s="156"/>
      <c r="TFL578" s="156"/>
      <c r="TFM578" s="156"/>
      <c r="TFN578" s="156"/>
      <c r="TFO578" s="156"/>
      <c r="TFP578" s="156"/>
      <c r="TFQ578" s="156"/>
      <c r="TFR578" s="156"/>
      <c r="TFS578" s="156"/>
      <c r="TFT578" s="156"/>
      <c r="TFU578" s="156"/>
      <c r="TFV578" s="156"/>
      <c r="TFW578" s="156"/>
      <c r="TFX578" s="156"/>
      <c r="TFY578" s="156"/>
      <c r="TFZ578" s="156"/>
      <c r="TGA578" s="156"/>
      <c r="TGB578" s="156"/>
      <c r="TGC578" s="156"/>
      <c r="TGD578" s="156"/>
      <c r="TGE578" s="156"/>
      <c r="TGF578" s="156"/>
      <c r="TGG578" s="156"/>
      <c r="TGH578" s="156"/>
      <c r="TGI578" s="156"/>
      <c r="TGJ578" s="156"/>
      <c r="TGK578" s="156"/>
      <c r="TGL578" s="156"/>
      <c r="TGM578" s="156"/>
      <c r="TGN578" s="156"/>
      <c r="TGO578" s="156"/>
      <c r="TGP578" s="156"/>
      <c r="TGQ578" s="156"/>
      <c r="TGR578" s="156"/>
      <c r="TGS578" s="156"/>
      <c r="TGT578" s="156"/>
      <c r="TGU578" s="156"/>
      <c r="TGV578" s="156"/>
      <c r="TGW578" s="156"/>
      <c r="TGX578" s="156"/>
      <c r="TGY578" s="156"/>
      <c r="TGZ578" s="156"/>
      <c r="THA578" s="156"/>
      <c r="THB578" s="156"/>
      <c r="THC578" s="156"/>
      <c r="THD578" s="156"/>
      <c r="THE578" s="156"/>
      <c r="THF578" s="156"/>
      <c r="THG578" s="156"/>
      <c r="THH578" s="156"/>
      <c r="THI578" s="156"/>
      <c r="THJ578" s="156"/>
      <c r="THK578" s="156"/>
      <c r="THL578" s="156"/>
      <c r="THM578" s="156"/>
      <c r="THN578" s="156"/>
      <c r="THO578" s="156"/>
      <c r="THP578" s="156"/>
      <c r="THQ578" s="156"/>
      <c r="THR578" s="156"/>
      <c r="THS578" s="156"/>
      <c r="THT578" s="156"/>
      <c r="THU578" s="156"/>
      <c r="THV578" s="156"/>
      <c r="THW578" s="156"/>
      <c r="THX578" s="156"/>
      <c r="THY578" s="156"/>
      <c r="THZ578" s="156"/>
      <c r="TIA578" s="156"/>
      <c r="TIB578" s="156"/>
      <c r="TIC578" s="156"/>
      <c r="TID578" s="156"/>
      <c r="TIE578" s="156"/>
      <c r="TIF578" s="156"/>
      <c r="TIG578" s="156"/>
      <c r="TIH578" s="156"/>
      <c r="TII578" s="156"/>
      <c r="TIJ578" s="156"/>
      <c r="TIK578" s="156"/>
      <c r="TIL578" s="156"/>
      <c r="TIM578" s="156"/>
      <c r="TIN578" s="156"/>
      <c r="TIO578" s="156"/>
      <c r="TIP578" s="156"/>
      <c r="TIQ578" s="156"/>
      <c r="TIR578" s="156"/>
      <c r="TIS578" s="156"/>
      <c r="TIT578" s="156"/>
      <c r="TIU578" s="156"/>
      <c r="TIV578" s="156"/>
      <c r="TIW578" s="156"/>
      <c r="TIX578" s="156"/>
      <c r="TIY578" s="156"/>
      <c r="TIZ578" s="156"/>
      <c r="TJA578" s="156"/>
      <c r="TJB578" s="156"/>
      <c r="TJC578" s="156"/>
      <c r="TJD578" s="156"/>
      <c r="TJE578" s="156"/>
      <c r="TJF578" s="156"/>
      <c r="TJG578" s="156"/>
      <c r="TJH578" s="156"/>
      <c r="TJI578" s="156"/>
      <c r="TJJ578" s="156"/>
      <c r="TJK578" s="156"/>
      <c r="TJL578" s="156"/>
      <c r="TJM578" s="156"/>
      <c r="TJN578" s="156"/>
      <c r="TJO578" s="156"/>
      <c r="TJP578" s="156"/>
      <c r="TJQ578" s="156"/>
      <c r="TJR578" s="156"/>
      <c r="TJS578" s="156"/>
      <c r="TJT578" s="156"/>
      <c r="TJU578" s="156"/>
      <c r="TJV578" s="156"/>
      <c r="TJW578" s="156"/>
      <c r="TJX578" s="156"/>
      <c r="TJY578" s="156"/>
      <c r="TJZ578" s="156"/>
      <c r="TKA578" s="156"/>
      <c r="TKB578" s="156"/>
      <c r="TKC578" s="156"/>
      <c r="TKD578" s="156"/>
      <c r="TKE578" s="156"/>
      <c r="TKF578" s="156"/>
      <c r="TKG578" s="156"/>
      <c r="TKH578" s="156"/>
      <c r="TKI578" s="156"/>
      <c r="TKJ578" s="156"/>
      <c r="TKK578" s="156"/>
      <c r="TKL578" s="156"/>
      <c r="TKM578" s="156"/>
      <c r="TKN578" s="156"/>
      <c r="TKO578" s="156"/>
      <c r="TKP578" s="156"/>
      <c r="TKQ578" s="156"/>
      <c r="TKR578" s="156"/>
      <c r="TKS578" s="156"/>
      <c r="TKT578" s="156"/>
      <c r="TKU578" s="156"/>
      <c r="TKV578" s="156"/>
      <c r="TKW578" s="156"/>
      <c r="TKX578" s="156"/>
      <c r="TKY578" s="156"/>
      <c r="TKZ578" s="156"/>
      <c r="TLA578" s="156"/>
      <c r="TLB578" s="156"/>
      <c r="TLC578" s="156"/>
      <c r="TLD578" s="156"/>
      <c r="TLE578" s="156"/>
      <c r="TLF578" s="156"/>
      <c r="TLG578" s="156"/>
      <c r="TLH578" s="156"/>
      <c r="TLI578" s="156"/>
      <c r="TLJ578" s="156"/>
      <c r="TLK578" s="156"/>
      <c r="TLL578" s="156"/>
      <c r="TLM578" s="156"/>
      <c r="TLN578" s="156"/>
      <c r="TLO578" s="156"/>
      <c r="TLP578" s="156"/>
      <c r="TLQ578" s="156"/>
      <c r="TLR578" s="156"/>
      <c r="TLS578" s="156"/>
      <c r="TLT578" s="156"/>
      <c r="TLU578" s="156"/>
      <c r="TLV578" s="156"/>
      <c r="TLW578" s="156"/>
      <c r="TLX578" s="156"/>
      <c r="TLY578" s="156"/>
      <c r="TLZ578" s="156"/>
      <c r="TMA578" s="156"/>
      <c r="TMB578" s="156"/>
      <c r="TMC578" s="156"/>
      <c r="TMD578" s="156"/>
      <c r="TME578" s="156"/>
      <c r="TMF578" s="156"/>
      <c r="TMG578" s="156"/>
      <c r="TMH578" s="156"/>
      <c r="TMI578" s="156"/>
      <c r="TMJ578" s="156"/>
      <c r="TMK578" s="156"/>
      <c r="TML578" s="156"/>
      <c r="TMM578" s="156"/>
      <c r="TMN578" s="156"/>
      <c r="TMO578" s="156"/>
      <c r="TMP578" s="156"/>
      <c r="TMQ578" s="156"/>
      <c r="TMR578" s="156"/>
      <c r="TMS578" s="156"/>
      <c r="TMT578" s="156"/>
      <c r="TMU578" s="156"/>
      <c r="TMV578" s="156"/>
      <c r="TMW578" s="156"/>
      <c r="TMX578" s="156"/>
      <c r="TMY578" s="156"/>
      <c r="TMZ578" s="156"/>
      <c r="TNA578" s="156"/>
      <c r="TNB578" s="156"/>
      <c r="TNC578" s="156"/>
      <c r="TND578" s="156"/>
      <c r="TNE578" s="156"/>
      <c r="TNF578" s="156"/>
      <c r="TNG578" s="156"/>
      <c r="TNH578" s="156"/>
      <c r="TNI578" s="156"/>
      <c r="TNJ578" s="156"/>
      <c r="TNK578" s="156"/>
      <c r="TNL578" s="156"/>
      <c r="TNM578" s="156"/>
      <c r="TNN578" s="156"/>
      <c r="TNO578" s="156"/>
      <c r="TNP578" s="156"/>
      <c r="TNQ578" s="156"/>
      <c r="TNR578" s="156"/>
      <c r="TNS578" s="156"/>
      <c r="TNT578" s="156"/>
      <c r="TNU578" s="156"/>
      <c r="TNV578" s="156"/>
      <c r="TNW578" s="156"/>
      <c r="TNX578" s="156"/>
      <c r="TNY578" s="156"/>
      <c r="TNZ578" s="156"/>
      <c r="TOA578" s="156"/>
      <c r="TOB578" s="156"/>
      <c r="TOC578" s="156"/>
      <c r="TOD578" s="156"/>
      <c r="TOE578" s="156"/>
      <c r="TOF578" s="156"/>
      <c r="TOG578" s="156"/>
      <c r="TOH578" s="156"/>
      <c r="TOI578" s="156"/>
      <c r="TOJ578" s="156"/>
      <c r="TOK578" s="156"/>
      <c r="TOL578" s="156"/>
      <c r="TOM578" s="156"/>
      <c r="TON578" s="156"/>
      <c r="TOO578" s="156"/>
      <c r="TOP578" s="156"/>
      <c r="TOQ578" s="156"/>
      <c r="TOR578" s="156"/>
      <c r="TOS578" s="156"/>
      <c r="TOT578" s="156"/>
      <c r="TOU578" s="156"/>
      <c r="TOV578" s="156"/>
      <c r="TOW578" s="156"/>
      <c r="TOX578" s="156"/>
      <c r="TOY578" s="156"/>
      <c r="TOZ578" s="156"/>
      <c r="TPA578" s="156"/>
      <c r="TPB578" s="156"/>
      <c r="TPC578" s="156"/>
      <c r="TPD578" s="156"/>
      <c r="TPE578" s="156"/>
      <c r="TPF578" s="156"/>
      <c r="TPG578" s="156"/>
      <c r="TPH578" s="156"/>
      <c r="TPI578" s="156"/>
      <c r="TPJ578" s="156"/>
      <c r="TPK578" s="156"/>
      <c r="TPL578" s="156"/>
      <c r="TPM578" s="156"/>
      <c r="TPN578" s="156"/>
      <c r="TPO578" s="156"/>
      <c r="TPP578" s="156"/>
      <c r="TPQ578" s="156"/>
      <c r="TPR578" s="156"/>
      <c r="TPS578" s="156"/>
      <c r="TPT578" s="156"/>
      <c r="TPU578" s="156"/>
      <c r="TPV578" s="156"/>
      <c r="TPW578" s="156"/>
      <c r="TPX578" s="156"/>
      <c r="TPY578" s="156"/>
      <c r="TPZ578" s="156"/>
      <c r="TQA578" s="156"/>
      <c r="TQB578" s="156"/>
      <c r="TQC578" s="156"/>
      <c r="TQD578" s="156"/>
      <c r="TQE578" s="156"/>
      <c r="TQF578" s="156"/>
      <c r="TQG578" s="156"/>
      <c r="TQH578" s="156"/>
      <c r="TQI578" s="156"/>
      <c r="TQJ578" s="156"/>
      <c r="TQK578" s="156"/>
      <c r="TQL578" s="156"/>
      <c r="TQM578" s="156"/>
      <c r="TQN578" s="156"/>
      <c r="TQO578" s="156"/>
      <c r="TQP578" s="156"/>
      <c r="TQQ578" s="156"/>
      <c r="TQR578" s="156"/>
      <c r="TQS578" s="156"/>
      <c r="TQT578" s="156"/>
      <c r="TQU578" s="156"/>
      <c r="TQV578" s="156"/>
      <c r="TQW578" s="156"/>
      <c r="TQX578" s="156"/>
      <c r="TQY578" s="156"/>
      <c r="TQZ578" s="156"/>
      <c r="TRA578" s="156"/>
      <c r="TRB578" s="156"/>
      <c r="TRC578" s="156"/>
      <c r="TRD578" s="156"/>
      <c r="TRE578" s="156"/>
      <c r="TRF578" s="156"/>
      <c r="TRG578" s="156"/>
      <c r="TRH578" s="156"/>
      <c r="TRI578" s="156"/>
      <c r="TRJ578" s="156"/>
      <c r="TRK578" s="156"/>
      <c r="TRL578" s="156"/>
      <c r="TRM578" s="156"/>
      <c r="TRN578" s="156"/>
      <c r="TRO578" s="156"/>
      <c r="TRP578" s="156"/>
      <c r="TRQ578" s="156"/>
      <c r="TRR578" s="156"/>
      <c r="TRS578" s="156"/>
      <c r="TRT578" s="156"/>
      <c r="TRU578" s="156"/>
      <c r="TRV578" s="156"/>
      <c r="TRW578" s="156"/>
      <c r="TRX578" s="156"/>
      <c r="TRY578" s="156"/>
      <c r="TRZ578" s="156"/>
      <c r="TSA578" s="156"/>
      <c r="TSB578" s="156"/>
      <c r="TSC578" s="156"/>
      <c r="TSD578" s="156"/>
      <c r="TSE578" s="156"/>
      <c r="TSF578" s="156"/>
      <c r="TSG578" s="156"/>
      <c r="TSH578" s="156"/>
      <c r="TSI578" s="156"/>
      <c r="TSJ578" s="156"/>
      <c r="TSK578" s="156"/>
      <c r="TSL578" s="156"/>
      <c r="TSM578" s="156"/>
      <c r="TSN578" s="156"/>
      <c r="TSO578" s="156"/>
      <c r="TSP578" s="156"/>
      <c r="TSQ578" s="156"/>
      <c r="TSR578" s="156"/>
      <c r="TSS578" s="156"/>
      <c r="TST578" s="156"/>
      <c r="TSU578" s="156"/>
      <c r="TSV578" s="156"/>
      <c r="TSW578" s="156"/>
      <c r="TSX578" s="156"/>
      <c r="TSY578" s="156"/>
      <c r="TSZ578" s="156"/>
      <c r="TTA578" s="156"/>
      <c r="TTB578" s="156"/>
      <c r="TTC578" s="156"/>
      <c r="TTD578" s="156"/>
      <c r="TTE578" s="156"/>
      <c r="TTF578" s="156"/>
      <c r="TTG578" s="156"/>
      <c r="TTH578" s="156"/>
      <c r="TTI578" s="156"/>
      <c r="TTJ578" s="156"/>
      <c r="TTK578" s="156"/>
      <c r="TTL578" s="156"/>
      <c r="TTM578" s="156"/>
      <c r="TTN578" s="156"/>
      <c r="TTO578" s="156"/>
      <c r="TTP578" s="156"/>
      <c r="TTQ578" s="156"/>
      <c r="TTR578" s="156"/>
      <c r="TTS578" s="156"/>
      <c r="TTT578" s="156"/>
      <c r="TTU578" s="156"/>
      <c r="TTV578" s="156"/>
      <c r="TTW578" s="156"/>
      <c r="TTX578" s="156"/>
      <c r="TTY578" s="156"/>
      <c r="TTZ578" s="156"/>
      <c r="TUA578" s="156"/>
      <c r="TUB578" s="156"/>
      <c r="TUC578" s="156"/>
      <c r="TUD578" s="156"/>
      <c r="TUE578" s="156"/>
      <c r="TUF578" s="156"/>
      <c r="TUG578" s="156"/>
      <c r="TUH578" s="156"/>
      <c r="TUI578" s="156"/>
      <c r="TUJ578" s="156"/>
      <c r="TUK578" s="156"/>
      <c r="TUL578" s="156"/>
      <c r="TUM578" s="156"/>
      <c r="TUN578" s="156"/>
      <c r="TUO578" s="156"/>
      <c r="TUP578" s="156"/>
      <c r="TUQ578" s="156"/>
      <c r="TUR578" s="156"/>
      <c r="TUS578" s="156"/>
      <c r="TUT578" s="156"/>
      <c r="TUU578" s="156"/>
      <c r="TUV578" s="156"/>
      <c r="TUW578" s="156"/>
      <c r="TUX578" s="156"/>
      <c r="TUY578" s="156"/>
      <c r="TUZ578" s="156"/>
      <c r="TVA578" s="156"/>
      <c r="TVB578" s="156"/>
      <c r="TVC578" s="156"/>
      <c r="TVD578" s="156"/>
      <c r="TVE578" s="156"/>
      <c r="TVF578" s="156"/>
      <c r="TVG578" s="156"/>
      <c r="TVH578" s="156"/>
      <c r="TVI578" s="156"/>
      <c r="TVJ578" s="156"/>
      <c r="TVK578" s="156"/>
      <c r="TVL578" s="156"/>
      <c r="TVM578" s="156"/>
      <c r="TVN578" s="156"/>
      <c r="TVO578" s="156"/>
      <c r="TVP578" s="156"/>
      <c r="TVQ578" s="156"/>
      <c r="TVR578" s="156"/>
      <c r="TVS578" s="156"/>
      <c r="TVT578" s="156"/>
      <c r="TVU578" s="156"/>
      <c r="TVV578" s="156"/>
      <c r="TVW578" s="156"/>
      <c r="TVX578" s="156"/>
      <c r="TVY578" s="156"/>
      <c r="TVZ578" s="156"/>
      <c r="TWA578" s="156"/>
      <c r="TWB578" s="156"/>
      <c r="TWC578" s="156"/>
      <c r="TWD578" s="156"/>
      <c r="TWE578" s="156"/>
      <c r="TWF578" s="156"/>
      <c r="TWG578" s="156"/>
      <c r="TWH578" s="156"/>
      <c r="TWI578" s="156"/>
      <c r="TWJ578" s="156"/>
      <c r="TWK578" s="156"/>
      <c r="TWL578" s="156"/>
      <c r="TWM578" s="156"/>
      <c r="TWN578" s="156"/>
      <c r="TWO578" s="156"/>
      <c r="TWP578" s="156"/>
      <c r="TWQ578" s="156"/>
      <c r="TWR578" s="156"/>
      <c r="TWS578" s="156"/>
      <c r="TWT578" s="156"/>
      <c r="TWU578" s="156"/>
      <c r="TWV578" s="156"/>
      <c r="TWW578" s="156"/>
      <c r="TWX578" s="156"/>
      <c r="TWY578" s="156"/>
      <c r="TWZ578" s="156"/>
      <c r="TXA578" s="156"/>
      <c r="TXB578" s="156"/>
      <c r="TXC578" s="156"/>
      <c r="TXD578" s="156"/>
      <c r="TXE578" s="156"/>
      <c r="TXF578" s="156"/>
      <c r="TXG578" s="156"/>
      <c r="TXH578" s="156"/>
      <c r="TXI578" s="156"/>
      <c r="TXJ578" s="156"/>
      <c r="TXK578" s="156"/>
      <c r="TXL578" s="156"/>
      <c r="TXM578" s="156"/>
      <c r="TXN578" s="156"/>
      <c r="TXO578" s="156"/>
      <c r="TXP578" s="156"/>
      <c r="TXQ578" s="156"/>
      <c r="TXR578" s="156"/>
      <c r="TXS578" s="156"/>
      <c r="TXT578" s="156"/>
      <c r="TXU578" s="156"/>
      <c r="TXV578" s="156"/>
      <c r="TXW578" s="156"/>
      <c r="TXX578" s="156"/>
      <c r="TXY578" s="156"/>
      <c r="TXZ578" s="156"/>
      <c r="TYA578" s="156"/>
      <c r="TYB578" s="156"/>
      <c r="TYC578" s="156"/>
      <c r="TYD578" s="156"/>
      <c r="TYE578" s="156"/>
      <c r="TYF578" s="156"/>
      <c r="TYG578" s="156"/>
      <c r="TYH578" s="156"/>
      <c r="TYI578" s="156"/>
      <c r="TYJ578" s="156"/>
      <c r="TYK578" s="156"/>
      <c r="TYL578" s="156"/>
      <c r="TYM578" s="156"/>
      <c r="TYN578" s="156"/>
      <c r="TYO578" s="156"/>
      <c r="TYP578" s="156"/>
      <c r="TYQ578" s="156"/>
      <c r="TYR578" s="156"/>
      <c r="TYS578" s="156"/>
      <c r="TYT578" s="156"/>
      <c r="TYU578" s="156"/>
      <c r="TYV578" s="156"/>
      <c r="TYW578" s="156"/>
      <c r="TYX578" s="156"/>
      <c r="TYY578" s="156"/>
      <c r="TYZ578" s="156"/>
      <c r="TZA578" s="156"/>
      <c r="TZB578" s="156"/>
      <c r="TZC578" s="156"/>
      <c r="TZD578" s="156"/>
      <c r="TZE578" s="156"/>
      <c r="TZF578" s="156"/>
      <c r="TZG578" s="156"/>
      <c r="TZH578" s="156"/>
      <c r="TZI578" s="156"/>
      <c r="TZJ578" s="156"/>
      <c r="TZK578" s="156"/>
      <c r="TZL578" s="156"/>
      <c r="TZM578" s="156"/>
      <c r="TZN578" s="156"/>
      <c r="TZO578" s="156"/>
      <c r="TZP578" s="156"/>
      <c r="TZQ578" s="156"/>
      <c r="TZR578" s="156"/>
      <c r="TZS578" s="156"/>
      <c r="TZT578" s="156"/>
      <c r="TZU578" s="156"/>
      <c r="TZV578" s="156"/>
      <c r="TZW578" s="156"/>
      <c r="TZX578" s="156"/>
      <c r="TZY578" s="156"/>
      <c r="TZZ578" s="156"/>
      <c r="UAA578" s="156"/>
      <c r="UAB578" s="156"/>
      <c r="UAC578" s="156"/>
      <c r="UAD578" s="156"/>
      <c r="UAE578" s="156"/>
      <c r="UAF578" s="156"/>
      <c r="UAG578" s="156"/>
      <c r="UAH578" s="156"/>
      <c r="UAI578" s="156"/>
      <c r="UAJ578" s="156"/>
      <c r="UAK578" s="156"/>
      <c r="UAL578" s="156"/>
      <c r="UAM578" s="156"/>
      <c r="UAN578" s="156"/>
      <c r="UAO578" s="156"/>
      <c r="UAP578" s="156"/>
      <c r="UAQ578" s="156"/>
      <c r="UAR578" s="156"/>
      <c r="UAS578" s="156"/>
      <c r="UAT578" s="156"/>
      <c r="UAU578" s="156"/>
      <c r="UAV578" s="156"/>
      <c r="UAW578" s="156"/>
      <c r="UAX578" s="156"/>
      <c r="UAY578" s="156"/>
      <c r="UAZ578" s="156"/>
      <c r="UBA578" s="156"/>
      <c r="UBB578" s="156"/>
      <c r="UBC578" s="156"/>
      <c r="UBD578" s="156"/>
      <c r="UBE578" s="156"/>
      <c r="UBF578" s="156"/>
      <c r="UBG578" s="156"/>
      <c r="UBH578" s="156"/>
      <c r="UBI578" s="156"/>
      <c r="UBJ578" s="156"/>
      <c r="UBK578" s="156"/>
      <c r="UBL578" s="156"/>
      <c r="UBM578" s="156"/>
      <c r="UBN578" s="156"/>
      <c r="UBO578" s="156"/>
      <c r="UBP578" s="156"/>
      <c r="UBQ578" s="156"/>
      <c r="UBR578" s="156"/>
      <c r="UBS578" s="156"/>
      <c r="UBT578" s="156"/>
      <c r="UBU578" s="156"/>
      <c r="UBV578" s="156"/>
      <c r="UBW578" s="156"/>
      <c r="UBX578" s="156"/>
      <c r="UBY578" s="156"/>
      <c r="UBZ578" s="156"/>
      <c r="UCA578" s="156"/>
      <c r="UCB578" s="156"/>
      <c r="UCC578" s="156"/>
      <c r="UCD578" s="156"/>
      <c r="UCE578" s="156"/>
      <c r="UCF578" s="156"/>
      <c r="UCG578" s="156"/>
      <c r="UCH578" s="156"/>
      <c r="UCI578" s="156"/>
      <c r="UCJ578" s="156"/>
      <c r="UCK578" s="156"/>
      <c r="UCL578" s="156"/>
      <c r="UCM578" s="156"/>
      <c r="UCN578" s="156"/>
      <c r="UCO578" s="156"/>
      <c r="UCP578" s="156"/>
      <c r="UCQ578" s="156"/>
      <c r="UCR578" s="156"/>
      <c r="UCS578" s="156"/>
      <c r="UCT578" s="156"/>
      <c r="UCU578" s="156"/>
      <c r="UCV578" s="156"/>
      <c r="UCW578" s="156"/>
      <c r="UCX578" s="156"/>
      <c r="UCY578" s="156"/>
      <c r="UCZ578" s="156"/>
      <c r="UDA578" s="156"/>
      <c r="UDB578" s="156"/>
      <c r="UDC578" s="156"/>
      <c r="UDD578" s="156"/>
      <c r="UDE578" s="156"/>
      <c r="UDF578" s="156"/>
      <c r="UDG578" s="156"/>
      <c r="UDH578" s="156"/>
      <c r="UDI578" s="156"/>
      <c r="UDJ578" s="156"/>
      <c r="UDK578" s="156"/>
      <c r="UDL578" s="156"/>
      <c r="UDM578" s="156"/>
      <c r="UDN578" s="156"/>
      <c r="UDO578" s="156"/>
      <c r="UDP578" s="156"/>
      <c r="UDQ578" s="156"/>
      <c r="UDR578" s="156"/>
      <c r="UDS578" s="156"/>
      <c r="UDT578" s="156"/>
      <c r="UDU578" s="156"/>
      <c r="UDV578" s="156"/>
      <c r="UDW578" s="156"/>
      <c r="UDX578" s="156"/>
      <c r="UDY578" s="156"/>
      <c r="UDZ578" s="156"/>
      <c r="UEA578" s="156"/>
      <c r="UEB578" s="156"/>
      <c r="UEC578" s="156"/>
      <c r="UED578" s="156"/>
      <c r="UEE578" s="156"/>
      <c r="UEF578" s="156"/>
      <c r="UEG578" s="156"/>
      <c r="UEH578" s="156"/>
      <c r="UEI578" s="156"/>
      <c r="UEJ578" s="156"/>
      <c r="UEK578" s="156"/>
      <c r="UEL578" s="156"/>
      <c r="UEM578" s="156"/>
      <c r="UEN578" s="156"/>
      <c r="UEO578" s="156"/>
      <c r="UEP578" s="156"/>
      <c r="UEQ578" s="156"/>
      <c r="UER578" s="156"/>
      <c r="UES578" s="156"/>
      <c r="UET578" s="156"/>
      <c r="UEU578" s="156"/>
      <c r="UEV578" s="156"/>
      <c r="UEW578" s="156"/>
      <c r="UEX578" s="156"/>
      <c r="UEY578" s="156"/>
      <c r="UEZ578" s="156"/>
      <c r="UFA578" s="156"/>
      <c r="UFB578" s="156"/>
      <c r="UFC578" s="156"/>
      <c r="UFD578" s="156"/>
      <c r="UFE578" s="156"/>
      <c r="UFF578" s="156"/>
      <c r="UFG578" s="156"/>
      <c r="UFH578" s="156"/>
      <c r="UFI578" s="156"/>
      <c r="UFJ578" s="156"/>
      <c r="UFK578" s="156"/>
      <c r="UFL578" s="156"/>
      <c r="UFM578" s="156"/>
      <c r="UFN578" s="156"/>
      <c r="UFO578" s="156"/>
      <c r="UFP578" s="156"/>
      <c r="UFQ578" s="156"/>
      <c r="UFR578" s="156"/>
      <c r="UFS578" s="156"/>
      <c r="UFT578" s="156"/>
      <c r="UFU578" s="156"/>
      <c r="UFV578" s="156"/>
      <c r="UFW578" s="156"/>
      <c r="UFX578" s="156"/>
      <c r="UFY578" s="156"/>
      <c r="UFZ578" s="156"/>
      <c r="UGA578" s="156"/>
      <c r="UGB578" s="156"/>
      <c r="UGC578" s="156"/>
      <c r="UGD578" s="156"/>
      <c r="UGE578" s="156"/>
      <c r="UGF578" s="156"/>
      <c r="UGG578" s="156"/>
      <c r="UGH578" s="156"/>
      <c r="UGI578" s="156"/>
      <c r="UGJ578" s="156"/>
      <c r="UGK578" s="156"/>
      <c r="UGL578" s="156"/>
      <c r="UGM578" s="156"/>
      <c r="UGN578" s="156"/>
      <c r="UGO578" s="156"/>
      <c r="UGP578" s="156"/>
      <c r="UGQ578" s="156"/>
      <c r="UGR578" s="156"/>
      <c r="UGS578" s="156"/>
      <c r="UGT578" s="156"/>
      <c r="UGU578" s="156"/>
      <c r="UGV578" s="156"/>
      <c r="UGW578" s="156"/>
      <c r="UGX578" s="156"/>
      <c r="UGY578" s="156"/>
      <c r="UGZ578" s="156"/>
      <c r="UHA578" s="156"/>
      <c r="UHB578" s="156"/>
      <c r="UHC578" s="156"/>
      <c r="UHD578" s="156"/>
      <c r="UHE578" s="156"/>
      <c r="UHF578" s="156"/>
      <c r="UHG578" s="156"/>
      <c r="UHH578" s="156"/>
      <c r="UHI578" s="156"/>
      <c r="UHJ578" s="156"/>
      <c r="UHK578" s="156"/>
      <c r="UHL578" s="156"/>
      <c r="UHM578" s="156"/>
      <c r="UHN578" s="156"/>
      <c r="UHO578" s="156"/>
      <c r="UHP578" s="156"/>
      <c r="UHQ578" s="156"/>
      <c r="UHR578" s="156"/>
      <c r="UHS578" s="156"/>
      <c r="UHT578" s="156"/>
      <c r="UHU578" s="156"/>
      <c r="UHV578" s="156"/>
      <c r="UHW578" s="156"/>
      <c r="UHX578" s="156"/>
      <c r="UHY578" s="156"/>
      <c r="UHZ578" s="156"/>
      <c r="UIA578" s="156"/>
      <c r="UIB578" s="156"/>
      <c r="UIC578" s="156"/>
      <c r="UID578" s="156"/>
      <c r="UIE578" s="156"/>
      <c r="UIF578" s="156"/>
      <c r="UIG578" s="156"/>
      <c r="UIH578" s="156"/>
      <c r="UII578" s="156"/>
      <c r="UIJ578" s="156"/>
      <c r="UIK578" s="156"/>
      <c r="UIL578" s="156"/>
      <c r="UIM578" s="156"/>
      <c r="UIN578" s="156"/>
      <c r="UIO578" s="156"/>
      <c r="UIP578" s="156"/>
      <c r="UIQ578" s="156"/>
      <c r="UIR578" s="156"/>
      <c r="UIS578" s="156"/>
      <c r="UIT578" s="156"/>
      <c r="UIU578" s="156"/>
      <c r="UIV578" s="156"/>
      <c r="UIW578" s="156"/>
      <c r="UIX578" s="156"/>
      <c r="UIY578" s="156"/>
      <c r="UIZ578" s="156"/>
      <c r="UJA578" s="156"/>
      <c r="UJB578" s="156"/>
      <c r="UJC578" s="156"/>
      <c r="UJD578" s="156"/>
      <c r="UJE578" s="156"/>
      <c r="UJF578" s="156"/>
      <c r="UJG578" s="156"/>
      <c r="UJH578" s="156"/>
      <c r="UJI578" s="156"/>
      <c r="UJJ578" s="156"/>
      <c r="UJK578" s="156"/>
      <c r="UJL578" s="156"/>
      <c r="UJM578" s="156"/>
      <c r="UJN578" s="156"/>
      <c r="UJO578" s="156"/>
      <c r="UJP578" s="156"/>
      <c r="UJQ578" s="156"/>
      <c r="UJR578" s="156"/>
      <c r="UJS578" s="156"/>
      <c r="UJT578" s="156"/>
      <c r="UJU578" s="156"/>
      <c r="UJV578" s="156"/>
      <c r="UJW578" s="156"/>
      <c r="UJX578" s="156"/>
      <c r="UJY578" s="156"/>
      <c r="UJZ578" s="156"/>
      <c r="UKA578" s="156"/>
      <c r="UKB578" s="156"/>
      <c r="UKC578" s="156"/>
      <c r="UKD578" s="156"/>
      <c r="UKE578" s="156"/>
      <c r="UKF578" s="156"/>
      <c r="UKG578" s="156"/>
      <c r="UKH578" s="156"/>
      <c r="UKI578" s="156"/>
      <c r="UKJ578" s="156"/>
      <c r="UKK578" s="156"/>
      <c r="UKL578" s="156"/>
      <c r="UKM578" s="156"/>
      <c r="UKN578" s="156"/>
      <c r="UKO578" s="156"/>
      <c r="UKP578" s="156"/>
      <c r="UKQ578" s="156"/>
      <c r="UKR578" s="156"/>
      <c r="UKS578" s="156"/>
      <c r="UKT578" s="156"/>
      <c r="UKU578" s="156"/>
      <c r="UKV578" s="156"/>
      <c r="UKW578" s="156"/>
      <c r="UKX578" s="156"/>
      <c r="UKY578" s="156"/>
      <c r="UKZ578" s="156"/>
      <c r="ULA578" s="156"/>
      <c r="ULB578" s="156"/>
      <c r="ULC578" s="156"/>
      <c r="ULD578" s="156"/>
      <c r="ULE578" s="156"/>
      <c r="ULF578" s="156"/>
      <c r="ULG578" s="156"/>
      <c r="ULH578" s="156"/>
      <c r="ULI578" s="156"/>
      <c r="ULJ578" s="156"/>
      <c r="ULK578" s="156"/>
      <c r="ULL578" s="156"/>
      <c r="ULM578" s="156"/>
      <c r="ULN578" s="156"/>
      <c r="ULO578" s="156"/>
      <c r="ULP578" s="156"/>
      <c r="ULQ578" s="156"/>
      <c r="ULR578" s="156"/>
      <c r="ULS578" s="156"/>
      <c r="ULT578" s="156"/>
      <c r="ULU578" s="156"/>
      <c r="ULV578" s="156"/>
      <c r="ULW578" s="156"/>
      <c r="ULX578" s="156"/>
      <c r="ULY578" s="156"/>
      <c r="ULZ578" s="156"/>
      <c r="UMA578" s="156"/>
      <c r="UMB578" s="156"/>
      <c r="UMC578" s="156"/>
      <c r="UMD578" s="156"/>
      <c r="UME578" s="156"/>
      <c r="UMF578" s="156"/>
      <c r="UMG578" s="156"/>
      <c r="UMH578" s="156"/>
      <c r="UMI578" s="156"/>
      <c r="UMJ578" s="156"/>
      <c r="UMK578" s="156"/>
      <c r="UML578" s="156"/>
      <c r="UMM578" s="156"/>
      <c r="UMN578" s="156"/>
      <c r="UMO578" s="156"/>
      <c r="UMP578" s="156"/>
      <c r="UMQ578" s="156"/>
      <c r="UMR578" s="156"/>
      <c r="UMS578" s="156"/>
      <c r="UMT578" s="156"/>
      <c r="UMU578" s="156"/>
      <c r="UMV578" s="156"/>
      <c r="UMW578" s="156"/>
      <c r="UMX578" s="156"/>
      <c r="UMY578" s="156"/>
      <c r="UMZ578" s="156"/>
      <c r="UNA578" s="156"/>
      <c r="UNB578" s="156"/>
      <c r="UNC578" s="156"/>
      <c r="UND578" s="156"/>
      <c r="UNE578" s="156"/>
      <c r="UNF578" s="156"/>
      <c r="UNG578" s="156"/>
      <c r="UNH578" s="156"/>
      <c r="UNI578" s="156"/>
      <c r="UNJ578" s="156"/>
      <c r="UNK578" s="156"/>
      <c r="UNL578" s="156"/>
      <c r="UNM578" s="156"/>
      <c r="UNN578" s="156"/>
      <c r="UNO578" s="156"/>
      <c r="UNP578" s="156"/>
      <c r="UNQ578" s="156"/>
      <c r="UNR578" s="156"/>
      <c r="UNS578" s="156"/>
      <c r="UNT578" s="156"/>
      <c r="UNU578" s="156"/>
      <c r="UNV578" s="156"/>
      <c r="UNW578" s="156"/>
      <c r="UNX578" s="156"/>
      <c r="UNY578" s="156"/>
      <c r="UNZ578" s="156"/>
      <c r="UOA578" s="156"/>
      <c r="UOB578" s="156"/>
      <c r="UOC578" s="156"/>
      <c r="UOD578" s="156"/>
      <c r="UOE578" s="156"/>
      <c r="UOF578" s="156"/>
      <c r="UOG578" s="156"/>
      <c r="UOH578" s="156"/>
      <c r="UOI578" s="156"/>
      <c r="UOJ578" s="156"/>
      <c r="UOK578" s="156"/>
      <c r="UOL578" s="156"/>
      <c r="UOM578" s="156"/>
      <c r="UON578" s="156"/>
      <c r="UOO578" s="156"/>
      <c r="UOP578" s="156"/>
      <c r="UOQ578" s="156"/>
      <c r="UOR578" s="156"/>
      <c r="UOS578" s="156"/>
      <c r="UOT578" s="156"/>
      <c r="UOU578" s="156"/>
      <c r="UOV578" s="156"/>
      <c r="UOW578" s="156"/>
      <c r="UOX578" s="156"/>
      <c r="UOY578" s="156"/>
      <c r="UOZ578" s="156"/>
      <c r="UPA578" s="156"/>
      <c r="UPB578" s="156"/>
      <c r="UPC578" s="156"/>
      <c r="UPD578" s="156"/>
      <c r="UPE578" s="156"/>
      <c r="UPF578" s="156"/>
      <c r="UPG578" s="156"/>
      <c r="UPH578" s="156"/>
      <c r="UPI578" s="156"/>
      <c r="UPJ578" s="156"/>
      <c r="UPK578" s="156"/>
      <c r="UPL578" s="156"/>
      <c r="UPM578" s="156"/>
      <c r="UPN578" s="156"/>
      <c r="UPO578" s="156"/>
      <c r="UPP578" s="156"/>
      <c r="UPQ578" s="156"/>
      <c r="UPR578" s="156"/>
      <c r="UPS578" s="156"/>
      <c r="UPT578" s="156"/>
      <c r="UPU578" s="156"/>
      <c r="UPV578" s="156"/>
      <c r="UPW578" s="156"/>
      <c r="UPX578" s="156"/>
      <c r="UPY578" s="156"/>
      <c r="UPZ578" s="156"/>
      <c r="UQA578" s="156"/>
      <c r="UQB578" s="156"/>
      <c r="UQC578" s="156"/>
      <c r="UQD578" s="156"/>
      <c r="UQE578" s="156"/>
      <c r="UQF578" s="156"/>
      <c r="UQG578" s="156"/>
      <c r="UQH578" s="156"/>
      <c r="UQI578" s="156"/>
      <c r="UQJ578" s="156"/>
      <c r="UQK578" s="156"/>
      <c r="UQL578" s="156"/>
      <c r="UQM578" s="156"/>
      <c r="UQN578" s="156"/>
      <c r="UQO578" s="156"/>
      <c r="UQP578" s="156"/>
      <c r="UQQ578" s="156"/>
      <c r="UQR578" s="156"/>
      <c r="UQS578" s="156"/>
      <c r="UQT578" s="156"/>
      <c r="UQU578" s="156"/>
      <c r="UQV578" s="156"/>
      <c r="UQW578" s="156"/>
      <c r="UQX578" s="156"/>
      <c r="UQY578" s="156"/>
      <c r="UQZ578" s="156"/>
      <c r="URA578" s="156"/>
      <c r="URB578" s="156"/>
      <c r="URC578" s="156"/>
      <c r="URD578" s="156"/>
      <c r="URE578" s="156"/>
      <c r="URF578" s="156"/>
      <c r="URG578" s="156"/>
      <c r="URH578" s="156"/>
      <c r="URI578" s="156"/>
      <c r="URJ578" s="156"/>
      <c r="URK578" s="156"/>
      <c r="URL578" s="156"/>
      <c r="URM578" s="156"/>
      <c r="URN578" s="156"/>
      <c r="URO578" s="156"/>
      <c r="URP578" s="156"/>
      <c r="URQ578" s="156"/>
      <c r="URR578" s="156"/>
      <c r="URS578" s="156"/>
      <c r="URT578" s="156"/>
      <c r="URU578" s="156"/>
      <c r="URV578" s="156"/>
      <c r="URW578" s="156"/>
      <c r="URX578" s="156"/>
      <c r="URY578" s="156"/>
      <c r="URZ578" s="156"/>
      <c r="USA578" s="156"/>
      <c r="USB578" s="156"/>
      <c r="USC578" s="156"/>
      <c r="USD578" s="156"/>
      <c r="USE578" s="156"/>
      <c r="USF578" s="156"/>
      <c r="USG578" s="156"/>
      <c r="USH578" s="156"/>
      <c r="USI578" s="156"/>
      <c r="USJ578" s="156"/>
      <c r="USK578" s="156"/>
      <c r="USL578" s="156"/>
      <c r="USM578" s="156"/>
      <c r="USN578" s="156"/>
      <c r="USO578" s="156"/>
      <c r="USP578" s="156"/>
      <c r="USQ578" s="156"/>
      <c r="USR578" s="156"/>
      <c r="USS578" s="156"/>
      <c r="UST578" s="156"/>
      <c r="USU578" s="156"/>
      <c r="USV578" s="156"/>
      <c r="USW578" s="156"/>
      <c r="USX578" s="156"/>
      <c r="USY578" s="156"/>
      <c r="USZ578" s="156"/>
      <c r="UTA578" s="156"/>
      <c r="UTB578" s="156"/>
      <c r="UTC578" s="156"/>
      <c r="UTD578" s="156"/>
      <c r="UTE578" s="156"/>
      <c r="UTF578" s="156"/>
      <c r="UTG578" s="156"/>
      <c r="UTH578" s="156"/>
      <c r="UTI578" s="156"/>
      <c r="UTJ578" s="156"/>
      <c r="UTK578" s="156"/>
      <c r="UTL578" s="156"/>
      <c r="UTM578" s="156"/>
      <c r="UTN578" s="156"/>
      <c r="UTO578" s="156"/>
      <c r="UTP578" s="156"/>
      <c r="UTQ578" s="156"/>
      <c r="UTR578" s="156"/>
      <c r="UTS578" s="156"/>
      <c r="UTT578" s="156"/>
      <c r="UTU578" s="156"/>
      <c r="UTV578" s="156"/>
      <c r="UTW578" s="156"/>
      <c r="UTX578" s="156"/>
      <c r="UTY578" s="156"/>
      <c r="UTZ578" s="156"/>
      <c r="UUA578" s="156"/>
      <c r="UUB578" s="156"/>
      <c r="UUC578" s="156"/>
      <c r="UUD578" s="156"/>
      <c r="UUE578" s="156"/>
      <c r="UUF578" s="156"/>
      <c r="UUG578" s="156"/>
      <c r="UUH578" s="156"/>
      <c r="UUI578" s="156"/>
      <c r="UUJ578" s="156"/>
      <c r="UUK578" s="156"/>
      <c r="UUL578" s="156"/>
      <c r="UUM578" s="156"/>
      <c r="UUN578" s="156"/>
      <c r="UUO578" s="156"/>
      <c r="UUP578" s="156"/>
      <c r="UUQ578" s="156"/>
      <c r="UUR578" s="156"/>
      <c r="UUS578" s="156"/>
      <c r="UUT578" s="156"/>
      <c r="UUU578" s="156"/>
      <c r="UUV578" s="156"/>
      <c r="UUW578" s="156"/>
      <c r="UUX578" s="156"/>
      <c r="UUY578" s="156"/>
      <c r="UUZ578" s="156"/>
      <c r="UVA578" s="156"/>
      <c r="UVB578" s="156"/>
      <c r="UVC578" s="156"/>
      <c r="UVD578" s="156"/>
      <c r="UVE578" s="156"/>
      <c r="UVF578" s="156"/>
      <c r="UVG578" s="156"/>
      <c r="UVH578" s="156"/>
      <c r="UVI578" s="156"/>
      <c r="UVJ578" s="156"/>
      <c r="UVK578" s="156"/>
      <c r="UVL578" s="156"/>
      <c r="UVM578" s="156"/>
      <c r="UVN578" s="156"/>
      <c r="UVO578" s="156"/>
      <c r="UVP578" s="156"/>
      <c r="UVQ578" s="156"/>
      <c r="UVR578" s="156"/>
      <c r="UVS578" s="156"/>
      <c r="UVT578" s="156"/>
      <c r="UVU578" s="156"/>
      <c r="UVV578" s="156"/>
      <c r="UVW578" s="156"/>
      <c r="UVX578" s="156"/>
      <c r="UVY578" s="156"/>
      <c r="UVZ578" s="156"/>
      <c r="UWA578" s="156"/>
      <c r="UWB578" s="156"/>
      <c r="UWC578" s="156"/>
      <c r="UWD578" s="156"/>
      <c r="UWE578" s="156"/>
      <c r="UWF578" s="156"/>
      <c r="UWG578" s="156"/>
      <c r="UWH578" s="156"/>
      <c r="UWI578" s="156"/>
      <c r="UWJ578" s="156"/>
      <c r="UWK578" s="156"/>
      <c r="UWL578" s="156"/>
      <c r="UWM578" s="156"/>
      <c r="UWN578" s="156"/>
      <c r="UWO578" s="156"/>
      <c r="UWP578" s="156"/>
      <c r="UWQ578" s="156"/>
      <c r="UWR578" s="156"/>
      <c r="UWS578" s="156"/>
      <c r="UWT578" s="156"/>
      <c r="UWU578" s="156"/>
      <c r="UWV578" s="156"/>
      <c r="UWW578" s="156"/>
      <c r="UWX578" s="156"/>
      <c r="UWY578" s="156"/>
      <c r="UWZ578" s="156"/>
      <c r="UXA578" s="156"/>
      <c r="UXB578" s="156"/>
      <c r="UXC578" s="156"/>
      <c r="UXD578" s="156"/>
      <c r="UXE578" s="156"/>
      <c r="UXF578" s="156"/>
      <c r="UXG578" s="156"/>
      <c r="UXH578" s="156"/>
      <c r="UXI578" s="156"/>
      <c r="UXJ578" s="156"/>
      <c r="UXK578" s="156"/>
      <c r="UXL578" s="156"/>
      <c r="UXM578" s="156"/>
      <c r="UXN578" s="156"/>
      <c r="UXO578" s="156"/>
      <c r="UXP578" s="156"/>
      <c r="UXQ578" s="156"/>
      <c r="UXR578" s="156"/>
      <c r="UXS578" s="156"/>
      <c r="UXT578" s="156"/>
      <c r="UXU578" s="156"/>
      <c r="UXV578" s="156"/>
      <c r="UXW578" s="156"/>
      <c r="UXX578" s="156"/>
      <c r="UXY578" s="156"/>
      <c r="UXZ578" s="156"/>
      <c r="UYA578" s="156"/>
      <c r="UYB578" s="156"/>
      <c r="UYC578" s="156"/>
      <c r="UYD578" s="156"/>
      <c r="UYE578" s="156"/>
      <c r="UYF578" s="156"/>
      <c r="UYG578" s="156"/>
      <c r="UYH578" s="156"/>
      <c r="UYI578" s="156"/>
      <c r="UYJ578" s="156"/>
      <c r="UYK578" s="156"/>
      <c r="UYL578" s="156"/>
      <c r="UYM578" s="156"/>
      <c r="UYN578" s="156"/>
      <c r="UYO578" s="156"/>
      <c r="UYP578" s="156"/>
      <c r="UYQ578" s="156"/>
      <c r="UYR578" s="156"/>
      <c r="UYS578" s="156"/>
      <c r="UYT578" s="156"/>
      <c r="UYU578" s="156"/>
      <c r="UYV578" s="156"/>
      <c r="UYW578" s="156"/>
      <c r="UYX578" s="156"/>
      <c r="UYY578" s="156"/>
      <c r="UYZ578" s="156"/>
      <c r="UZA578" s="156"/>
      <c r="UZB578" s="156"/>
      <c r="UZC578" s="156"/>
      <c r="UZD578" s="156"/>
      <c r="UZE578" s="156"/>
      <c r="UZF578" s="156"/>
      <c r="UZG578" s="156"/>
      <c r="UZH578" s="156"/>
      <c r="UZI578" s="156"/>
      <c r="UZJ578" s="156"/>
      <c r="UZK578" s="156"/>
      <c r="UZL578" s="156"/>
      <c r="UZM578" s="156"/>
      <c r="UZN578" s="156"/>
      <c r="UZO578" s="156"/>
      <c r="UZP578" s="156"/>
      <c r="UZQ578" s="156"/>
      <c r="UZR578" s="156"/>
      <c r="UZS578" s="156"/>
      <c r="UZT578" s="156"/>
      <c r="UZU578" s="156"/>
      <c r="UZV578" s="156"/>
      <c r="UZW578" s="156"/>
      <c r="UZX578" s="156"/>
      <c r="UZY578" s="156"/>
      <c r="UZZ578" s="156"/>
      <c r="VAA578" s="156"/>
      <c r="VAB578" s="156"/>
      <c r="VAC578" s="156"/>
      <c r="VAD578" s="156"/>
      <c r="VAE578" s="156"/>
      <c r="VAF578" s="156"/>
      <c r="VAG578" s="156"/>
      <c r="VAH578" s="156"/>
      <c r="VAI578" s="156"/>
      <c r="VAJ578" s="156"/>
      <c r="VAK578" s="156"/>
      <c r="VAL578" s="156"/>
      <c r="VAM578" s="156"/>
      <c r="VAN578" s="156"/>
      <c r="VAO578" s="156"/>
      <c r="VAP578" s="156"/>
      <c r="VAQ578" s="156"/>
      <c r="VAR578" s="156"/>
      <c r="VAS578" s="156"/>
      <c r="VAT578" s="156"/>
      <c r="VAU578" s="156"/>
      <c r="VAV578" s="156"/>
      <c r="VAW578" s="156"/>
      <c r="VAX578" s="156"/>
      <c r="VAY578" s="156"/>
      <c r="VAZ578" s="156"/>
      <c r="VBA578" s="156"/>
      <c r="VBB578" s="156"/>
      <c r="VBC578" s="156"/>
      <c r="VBD578" s="156"/>
      <c r="VBE578" s="156"/>
      <c r="VBF578" s="156"/>
      <c r="VBG578" s="156"/>
      <c r="VBH578" s="156"/>
      <c r="VBI578" s="156"/>
      <c r="VBJ578" s="156"/>
      <c r="VBK578" s="156"/>
      <c r="VBL578" s="156"/>
      <c r="VBM578" s="156"/>
      <c r="VBN578" s="156"/>
      <c r="VBO578" s="156"/>
      <c r="VBP578" s="156"/>
      <c r="VBQ578" s="156"/>
      <c r="VBR578" s="156"/>
      <c r="VBS578" s="156"/>
      <c r="VBT578" s="156"/>
      <c r="VBU578" s="156"/>
      <c r="VBV578" s="156"/>
      <c r="VBW578" s="156"/>
      <c r="VBX578" s="156"/>
      <c r="VBY578" s="156"/>
      <c r="VBZ578" s="156"/>
      <c r="VCA578" s="156"/>
      <c r="VCB578" s="156"/>
      <c r="VCC578" s="156"/>
      <c r="VCD578" s="156"/>
      <c r="VCE578" s="156"/>
      <c r="VCF578" s="156"/>
      <c r="VCG578" s="156"/>
      <c r="VCH578" s="156"/>
      <c r="VCI578" s="156"/>
      <c r="VCJ578" s="156"/>
      <c r="VCK578" s="156"/>
      <c r="VCL578" s="156"/>
      <c r="VCM578" s="156"/>
      <c r="VCN578" s="156"/>
      <c r="VCO578" s="156"/>
      <c r="VCP578" s="156"/>
      <c r="VCQ578" s="156"/>
      <c r="VCR578" s="156"/>
      <c r="VCS578" s="156"/>
      <c r="VCT578" s="156"/>
      <c r="VCU578" s="156"/>
      <c r="VCV578" s="156"/>
      <c r="VCW578" s="156"/>
      <c r="VCX578" s="156"/>
      <c r="VCY578" s="156"/>
      <c r="VCZ578" s="156"/>
      <c r="VDA578" s="156"/>
      <c r="VDB578" s="156"/>
      <c r="VDC578" s="156"/>
      <c r="VDD578" s="156"/>
      <c r="VDE578" s="156"/>
      <c r="VDF578" s="156"/>
      <c r="VDG578" s="156"/>
      <c r="VDH578" s="156"/>
      <c r="VDI578" s="156"/>
      <c r="VDJ578" s="156"/>
      <c r="VDK578" s="156"/>
      <c r="VDL578" s="156"/>
      <c r="VDM578" s="156"/>
      <c r="VDN578" s="156"/>
      <c r="VDO578" s="156"/>
      <c r="VDP578" s="156"/>
      <c r="VDQ578" s="156"/>
      <c r="VDR578" s="156"/>
      <c r="VDS578" s="156"/>
      <c r="VDT578" s="156"/>
      <c r="VDU578" s="156"/>
      <c r="VDV578" s="156"/>
      <c r="VDW578" s="156"/>
      <c r="VDX578" s="156"/>
      <c r="VDY578" s="156"/>
      <c r="VDZ578" s="156"/>
      <c r="VEA578" s="156"/>
      <c r="VEB578" s="156"/>
      <c r="VEC578" s="156"/>
      <c r="VED578" s="156"/>
      <c r="VEE578" s="156"/>
      <c r="VEF578" s="156"/>
      <c r="VEG578" s="156"/>
      <c r="VEH578" s="156"/>
      <c r="VEI578" s="156"/>
      <c r="VEJ578" s="156"/>
      <c r="VEK578" s="156"/>
      <c r="VEL578" s="156"/>
      <c r="VEM578" s="156"/>
      <c r="VEN578" s="156"/>
      <c r="VEO578" s="156"/>
      <c r="VEP578" s="156"/>
      <c r="VEQ578" s="156"/>
      <c r="VER578" s="156"/>
      <c r="VES578" s="156"/>
      <c r="VET578" s="156"/>
      <c r="VEU578" s="156"/>
      <c r="VEV578" s="156"/>
      <c r="VEW578" s="156"/>
      <c r="VEX578" s="156"/>
      <c r="VEY578" s="156"/>
      <c r="VEZ578" s="156"/>
      <c r="VFA578" s="156"/>
      <c r="VFB578" s="156"/>
      <c r="VFC578" s="156"/>
      <c r="VFD578" s="156"/>
      <c r="VFE578" s="156"/>
      <c r="VFF578" s="156"/>
      <c r="VFG578" s="156"/>
      <c r="VFH578" s="156"/>
      <c r="VFI578" s="156"/>
      <c r="VFJ578" s="156"/>
      <c r="VFK578" s="156"/>
      <c r="VFL578" s="156"/>
      <c r="VFM578" s="156"/>
      <c r="VFN578" s="156"/>
      <c r="VFO578" s="156"/>
      <c r="VFP578" s="156"/>
      <c r="VFQ578" s="156"/>
      <c r="VFR578" s="156"/>
      <c r="VFS578" s="156"/>
      <c r="VFT578" s="156"/>
      <c r="VFU578" s="156"/>
      <c r="VFV578" s="156"/>
      <c r="VFW578" s="156"/>
      <c r="VFX578" s="156"/>
      <c r="VFY578" s="156"/>
      <c r="VFZ578" s="156"/>
      <c r="VGA578" s="156"/>
      <c r="VGB578" s="156"/>
      <c r="VGC578" s="156"/>
      <c r="VGD578" s="156"/>
      <c r="VGE578" s="156"/>
      <c r="VGF578" s="156"/>
      <c r="VGG578" s="156"/>
      <c r="VGH578" s="156"/>
      <c r="VGI578" s="156"/>
      <c r="VGJ578" s="156"/>
      <c r="VGK578" s="156"/>
      <c r="VGL578" s="156"/>
      <c r="VGM578" s="156"/>
      <c r="VGN578" s="156"/>
      <c r="VGO578" s="156"/>
      <c r="VGP578" s="156"/>
      <c r="VGQ578" s="156"/>
      <c r="VGR578" s="156"/>
      <c r="VGS578" s="156"/>
      <c r="VGT578" s="156"/>
      <c r="VGU578" s="156"/>
      <c r="VGV578" s="156"/>
      <c r="VGW578" s="156"/>
      <c r="VGX578" s="156"/>
      <c r="VGY578" s="156"/>
      <c r="VGZ578" s="156"/>
      <c r="VHA578" s="156"/>
      <c r="VHB578" s="156"/>
      <c r="VHC578" s="156"/>
      <c r="VHD578" s="156"/>
      <c r="VHE578" s="156"/>
      <c r="VHF578" s="156"/>
      <c r="VHG578" s="156"/>
      <c r="VHH578" s="156"/>
      <c r="VHI578" s="156"/>
      <c r="VHJ578" s="156"/>
      <c r="VHK578" s="156"/>
      <c r="VHL578" s="156"/>
      <c r="VHM578" s="156"/>
      <c r="VHN578" s="156"/>
      <c r="VHO578" s="156"/>
      <c r="VHP578" s="156"/>
      <c r="VHQ578" s="156"/>
      <c r="VHR578" s="156"/>
      <c r="VHS578" s="156"/>
      <c r="VHT578" s="156"/>
      <c r="VHU578" s="156"/>
      <c r="VHV578" s="156"/>
      <c r="VHW578" s="156"/>
      <c r="VHX578" s="156"/>
      <c r="VHY578" s="156"/>
      <c r="VHZ578" s="156"/>
      <c r="VIA578" s="156"/>
      <c r="VIB578" s="156"/>
      <c r="VIC578" s="156"/>
      <c r="VID578" s="156"/>
      <c r="VIE578" s="156"/>
      <c r="VIF578" s="156"/>
      <c r="VIG578" s="156"/>
      <c r="VIH578" s="156"/>
      <c r="VII578" s="156"/>
      <c r="VIJ578" s="156"/>
      <c r="VIK578" s="156"/>
      <c r="VIL578" s="156"/>
      <c r="VIM578" s="156"/>
      <c r="VIN578" s="156"/>
      <c r="VIO578" s="156"/>
      <c r="VIP578" s="156"/>
      <c r="VIQ578" s="156"/>
      <c r="VIR578" s="156"/>
      <c r="VIS578" s="156"/>
      <c r="VIT578" s="156"/>
      <c r="VIU578" s="156"/>
      <c r="VIV578" s="156"/>
      <c r="VIW578" s="156"/>
      <c r="VIX578" s="156"/>
      <c r="VIY578" s="156"/>
      <c r="VIZ578" s="156"/>
      <c r="VJA578" s="156"/>
      <c r="VJB578" s="156"/>
      <c r="VJC578" s="156"/>
      <c r="VJD578" s="156"/>
      <c r="VJE578" s="156"/>
      <c r="VJF578" s="156"/>
      <c r="VJG578" s="156"/>
      <c r="VJH578" s="156"/>
      <c r="VJI578" s="156"/>
      <c r="VJJ578" s="156"/>
      <c r="VJK578" s="156"/>
      <c r="VJL578" s="156"/>
      <c r="VJM578" s="156"/>
      <c r="VJN578" s="156"/>
      <c r="VJO578" s="156"/>
      <c r="VJP578" s="156"/>
      <c r="VJQ578" s="156"/>
      <c r="VJR578" s="156"/>
      <c r="VJS578" s="156"/>
      <c r="VJT578" s="156"/>
      <c r="VJU578" s="156"/>
      <c r="VJV578" s="156"/>
      <c r="VJW578" s="156"/>
      <c r="VJX578" s="156"/>
      <c r="VJY578" s="156"/>
      <c r="VJZ578" s="156"/>
      <c r="VKA578" s="156"/>
      <c r="VKB578" s="156"/>
      <c r="VKC578" s="156"/>
      <c r="VKD578" s="156"/>
      <c r="VKE578" s="156"/>
      <c r="VKF578" s="156"/>
      <c r="VKG578" s="156"/>
      <c r="VKH578" s="156"/>
      <c r="VKI578" s="156"/>
      <c r="VKJ578" s="156"/>
      <c r="VKK578" s="156"/>
      <c r="VKL578" s="156"/>
      <c r="VKM578" s="156"/>
      <c r="VKN578" s="156"/>
      <c r="VKO578" s="156"/>
      <c r="VKP578" s="156"/>
      <c r="VKQ578" s="156"/>
      <c r="VKR578" s="156"/>
      <c r="VKS578" s="156"/>
      <c r="VKT578" s="156"/>
      <c r="VKU578" s="156"/>
      <c r="VKV578" s="156"/>
      <c r="VKW578" s="156"/>
      <c r="VKX578" s="156"/>
      <c r="VKY578" s="156"/>
      <c r="VKZ578" s="156"/>
      <c r="VLA578" s="156"/>
      <c r="VLB578" s="156"/>
      <c r="VLC578" s="156"/>
      <c r="VLD578" s="156"/>
      <c r="VLE578" s="156"/>
      <c r="VLF578" s="156"/>
      <c r="VLG578" s="156"/>
      <c r="VLH578" s="156"/>
      <c r="VLI578" s="156"/>
      <c r="VLJ578" s="156"/>
      <c r="VLK578" s="156"/>
      <c r="VLL578" s="156"/>
      <c r="VLM578" s="156"/>
      <c r="VLN578" s="156"/>
      <c r="VLO578" s="156"/>
      <c r="VLP578" s="156"/>
      <c r="VLQ578" s="156"/>
      <c r="VLR578" s="156"/>
      <c r="VLS578" s="156"/>
      <c r="VLT578" s="156"/>
      <c r="VLU578" s="156"/>
      <c r="VLV578" s="156"/>
      <c r="VLW578" s="156"/>
      <c r="VLX578" s="156"/>
      <c r="VLY578" s="156"/>
      <c r="VLZ578" s="156"/>
      <c r="VMA578" s="156"/>
      <c r="VMB578" s="156"/>
      <c r="VMC578" s="156"/>
      <c r="VMD578" s="156"/>
      <c r="VME578" s="156"/>
      <c r="VMF578" s="156"/>
      <c r="VMG578" s="156"/>
      <c r="VMH578" s="156"/>
      <c r="VMI578" s="156"/>
      <c r="VMJ578" s="156"/>
      <c r="VMK578" s="156"/>
      <c r="VML578" s="156"/>
      <c r="VMM578" s="156"/>
      <c r="VMN578" s="156"/>
      <c r="VMO578" s="156"/>
      <c r="VMP578" s="156"/>
      <c r="VMQ578" s="156"/>
      <c r="VMR578" s="156"/>
      <c r="VMS578" s="156"/>
      <c r="VMT578" s="156"/>
      <c r="VMU578" s="156"/>
      <c r="VMV578" s="156"/>
      <c r="VMW578" s="156"/>
      <c r="VMX578" s="156"/>
      <c r="VMY578" s="156"/>
      <c r="VMZ578" s="156"/>
      <c r="VNA578" s="156"/>
      <c r="VNB578" s="156"/>
      <c r="VNC578" s="156"/>
      <c r="VND578" s="156"/>
      <c r="VNE578" s="156"/>
      <c r="VNF578" s="156"/>
      <c r="VNG578" s="156"/>
      <c r="VNH578" s="156"/>
      <c r="VNI578" s="156"/>
      <c r="VNJ578" s="156"/>
      <c r="VNK578" s="156"/>
      <c r="VNL578" s="156"/>
      <c r="VNM578" s="156"/>
      <c r="VNN578" s="156"/>
      <c r="VNO578" s="156"/>
      <c r="VNP578" s="156"/>
      <c r="VNQ578" s="156"/>
      <c r="VNR578" s="156"/>
      <c r="VNS578" s="156"/>
      <c r="VNT578" s="156"/>
      <c r="VNU578" s="156"/>
      <c r="VNV578" s="156"/>
      <c r="VNW578" s="156"/>
      <c r="VNX578" s="156"/>
      <c r="VNY578" s="156"/>
      <c r="VNZ578" s="156"/>
      <c r="VOA578" s="156"/>
      <c r="VOB578" s="156"/>
      <c r="VOC578" s="156"/>
      <c r="VOD578" s="156"/>
      <c r="VOE578" s="156"/>
      <c r="VOF578" s="156"/>
      <c r="VOG578" s="156"/>
      <c r="VOH578" s="156"/>
      <c r="VOI578" s="156"/>
      <c r="VOJ578" s="156"/>
      <c r="VOK578" s="156"/>
      <c r="VOL578" s="156"/>
      <c r="VOM578" s="156"/>
      <c r="VON578" s="156"/>
      <c r="VOO578" s="156"/>
      <c r="VOP578" s="156"/>
      <c r="VOQ578" s="156"/>
      <c r="VOR578" s="156"/>
      <c r="VOS578" s="156"/>
      <c r="VOT578" s="156"/>
      <c r="VOU578" s="156"/>
      <c r="VOV578" s="156"/>
      <c r="VOW578" s="156"/>
      <c r="VOX578" s="156"/>
      <c r="VOY578" s="156"/>
      <c r="VOZ578" s="156"/>
      <c r="VPA578" s="156"/>
      <c r="VPB578" s="156"/>
      <c r="VPC578" s="156"/>
      <c r="VPD578" s="156"/>
      <c r="VPE578" s="156"/>
      <c r="VPF578" s="156"/>
      <c r="VPG578" s="156"/>
      <c r="VPH578" s="156"/>
      <c r="VPI578" s="156"/>
      <c r="VPJ578" s="156"/>
      <c r="VPK578" s="156"/>
      <c r="VPL578" s="156"/>
      <c r="VPM578" s="156"/>
      <c r="VPN578" s="156"/>
      <c r="VPO578" s="156"/>
      <c r="VPP578" s="156"/>
      <c r="VPQ578" s="156"/>
      <c r="VPR578" s="156"/>
      <c r="VPS578" s="156"/>
      <c r="VPT578" s="156"/>
      <c r="VPU578" s="156"/>
      <c r="VPV578" s="156"/>
      <c r="VPW578" s="156"/>
      <c r="VPX578" s="156"/>
      <c r="VPY578" s="156"/>
      <c r="VPZ578" s="156"/>
      <c r="VQA578" s="156"/>
      <c r="VQB578" s="156"/>
      <c r="VQC578" s="156"/>
      <c r="VQD578" s="156"/>
      <c r="VQE578" s="156"/>
      <c r="VQF578" s="156"/>
      <c r="VQG578" s="156"/>
      <c r="VQH578" s="156"/>
      <c r="VQI578" s="156"/>
      <c r="VQJ578" s="156"/>
      <c r="VQK578" s="156"/>
      <c r="VQL578" s="156"/>
      <c r="VQM578" s="156"/>
      <c r="VQN578" s="156"/>
      <c r="VQO578" s="156"/>
      <c r="VQP578" s="156"/>
      <c r="VQQ578" s="156"/>
      <c r="VQR578" s="156"/>
      <c r="VQS578" s="156"/>
      <c r="VQT578" s="156"/>
      <c r="VQU578" s="156"/>
      <c r="VQV578" s="156"/>
      <c r="VQW578" s="156"/>
      <c r="VQX578" s="156"/>
      <c r="VQY578" s="156"/>
      <c r="VQZ578" s="156"/>
      <c r="VRA578" s="156"/>
      <c r="VRB578" s="156"/>
      <c r="VRC578" s="156"/>
      <c r="VRD578" s="156"/>
      <c r="VRE578" s="156"/>
      <c r="VRF578" s="156"/>
      <c r="VRG578" s="156"/>
      <c r="VRH578" s="156"/>
      <c r="VRI578" s="156"/>
      <c r="VRJ578" s="156"/>
      <c r="VRK578" s="156"/>
      <c r="VRL578" s="156"/>
      <c r="VRM578" s="156"/>
      <c r="VRN578" s="156"/>
      <c r="VRO578" s="156"/>
      <c r="VRP578" s="156"/>
      <c r="VRQ578" s="156"/>
      <c r="VRR578" s="156"/>
      <c r="VRS578" s="156"/>
      <c r="VRT578" s="156"/>
      <c r="VRU578" s="156"/>
      <c r="VRV578" s="156"/>
      <c r="VRW578" s="156"/>
      <c r="VRX578" s="156"/>
      <c r="VRY578" s="156"/>
      <c r="VRZ578" s="156"/>
      <c r="VSA578" s="156"/>
      <c r="VSB578" s="156"/>
      <c r="VSC578" s="156"/>
      <c r="VSD578" s="156"/>
      <c r="VSE578" s="156"/>
      <c r="VSF578" s="156"/>
      <c r="VSG578" s="156"/>
      <c r="VSH578" s="156"/>
      <c r="VSI578" s="156"/>
      <c r="VSJ578" s="156"/>
      <c r="VSK578" s="156"/>
      <c r="VSL578" s="156"/>
      <c r="VSM578" s="156"/>
      <c r="VSN578" s="156"/>
      <c r="VSO578" s="156"/>
      <c r="VSP578" s="156"/>
      <c r="VSQ578" s="156"/>
      <c r="VSR578" s="156"/>
      <c r="VSS578" s="156"/>
      <c r="VST578" s="156"/>
      <c r="VSU578" s="156"/>
      <c r="VSV578" s="156"/>
      <c r="VSW578" s="156"/>
      <c r="VSX578" s="156"/>
      <c r="VSY578" s="156"/>
      <c r="VSZ578" s="156"/>
      <c r="VTA578" s="156"/>
      <c r="VTB578" s="156"/>
      <c r="VTC578" s="156"/>
      <c r="VTD578" s="156"/>
      <c r="VTE578" s="156"/>
      <c r="VTF578" s="156"/>
      <c r="VTG578" s="156"/>
      <c r="VTH578" s="156"/>
      <c r="VTI578" s="156"/>
      <c r="VTJ578" s="156"/>
      <c r="VTK578" s="156"/>
      <c r="VTL578" s="156"/>
      <c r="VTM578" s="156"/>
      <c r="VTN578" s="156"/>
      <c r="VTO578" s="156"/>
      <c r="VTP578" s="156"/>
      <c r="VTQ578" s="156"/>
      <c r="VTR578" s="156"/>
      <c r="VTS578" s="156"/>
      <c r="VTT578" s="156"/>
      <c r="VTU578" s="156"/>
      <c r="VTV578" s="156"/>
      <c r="VTW578" s="156"/>
      <c r="VTX578" s="156"/>
      <c r="VTY578" s="156"/>
      <c r="VTZ578" s="156"/>
      <c r="VUA578" s="156"/>
      <c r="VUB578" s="156"/>
      <c r="VUC578" s="156"/>
      <c r="VUD578" s="156"/>
      <c r="VUE578" s="156"/>
      <c r="VUF578" s="156"/>
      <c r="VUG578" s="156"/>
      <c r="VUH578" s="156"/>
      <c r="VUI578" s="156"/>
      <c r="VUJ578" s="156"/>
      <c r="VUK578" s="156"/>
      <c r="VUL578" s="156"/>
      <c r="VUM578" s="156"/>
      <c r="VUN578" s="156"/>
      <c r="VUO578" s="156"/>
      <c r="VUP578" s="156"/>
      <c r="VUQ578" s="156"/>
      <c r="VUR578" s="156"/>
      <c r="VUS578" s="156"/>
      <c r="VUT578" s="156"/>
      <c r="VUU578" s="156"/>
      <c r="VUV578" s="156"/>
      <c r="VUW578" s="156"/>
      <c r="VUX578" s="156"/>
      <c r="VUY578" s="156"/>
      <c r="VUZ578" s="156"/>
      <c r="VVA578" s="156"/>
      <c r="VVB578" s="156"/>
      <c r="VVC578" s="156"/>
      <c r="VVD578" s="156"/>
      <c r="VVE578" s="156"/>
      <c r="VVF578" s="156"/>
      <c r="VVG578" s="156"/>
      <c r="VVH578" s="156"/>
      <c r="VVI578" s="156"/>
      <c r="VVJ578" s="156"/>
      <c r="VVK578" s="156"/>
      <c r="VVL578" s="156"/>
      <c r="VVM578" s="156"/>
      <c r="VVN578" s="156"/>
      <c r="VVO578" s="156"/>
      <c r="VVP578" s="156"/>
      <c r="VVQ578" s="156"/>
      <c r="VVR578" s="156"/>
      <c r="VVS578" s="156"/>
      <c r="VVT578" s="156"/>
      <c r="VVU578" s="156"/>
      <c r="VVV578" s="156"/>
      <c r="VVW578" s="156"/>
      <c r="VVX578" s="156"/>
      <c r="VVY578" s="156"/>
      <c r="VVZ578" s="156"/>
      <c r="VWA578" s="156"/>
      <c r="VWB578" s="156"/>
      <c r="VWC578" s="156"/>
      <c r="VWD578" s="156"/>
      <c r="VWE578" s="156"/>
      <c r="VWF578" s="156"/>
      <c r="VWG578" s="156"/>
      <c r="VWH578" s="156"/>
      <c r="VWI578" s="156"/>
      <c r="VWJ578" s="156"/>
      <c r="VWK578" s="156"/>
      <c r="VWL578" s="156"/>
      <c r="VWM578" s="156"/>
      <c r="VWN578" s="156"/>
      <c r="VWO578" s="156"/>
      <c r="VWP578" s="156"/>
      <c r="VWQ578" s="156"/>
      <c r="VWR578" s="156"/>
      <c r="VWS578" s="156"/>
      <c r="VWT578" s="156"/>
      <c r="VWU578" s="156"/>
      <c r="VWV578" s="156"/>
      <c r="VWW578" s="156"/>
      <c r="VWX578" s="156"/>
      <c r="VWY578" s="156"/>
      <c r="VWZ578" s="156"/>
      <c r="VXA578" s="156"/>
      <c r="VXB578" s="156"/>
      <c r="VXC578" s="156"/>
      <c r="VXD578" s="156"/>
      <c r="VXE578" s="156"/>
      <c r="VXF578" s="156"/>
      <c r="VXG578" s="156"/>
      <c r="VXH578" s="156"/>
      <c r="VXI578" s="156"/>
      <c r="VXJ578" s="156"/>
      <c r="VXK578" s="156"/>
      <c r="VXL578" s="156"/>
      <c r="VXM578" s="156"/>
      <c r="VXN578" s="156"/>
      <c r="VXO578" s="156"/>
      <c r="VXP578" s="156"/>
      <c r="VXQ578" s="156"/>
      <c r="VXR578" s="156"/>
      <c r="VXS578" s="156"/>
      <c r="VXT578" s="156"/>
      <c r="VXU578" s="156"/>
      <c r="VXV578" s="156"/>
      <c r="VXW578" s="156"/>
      <c r="VXX578" s="156"/>
      <c r="VXY578" s="156"/>
      <c r="VXZ578" s="156"/>
      <c r="VYA578" s="156"/>
      <c r="VYB578" s="156"/>
      <c r="VYC578" s="156"/>
      <c r="VYD578" s="156"/>
      <c r="VYE578" s="156"/>
      <c r="VYF578" s="156"/>
      <c r="VYG578" s="156"/>
      <c r="VYH578" s="156"/>
      <c r="VYI578" s="156"/>
      <c r="VYJ578" s="156"/>
      <c r="VYK578" s="156"/>
      <c r="VYL578" s="156"/>
      <c r="VYM578" s="156"/>
      <c r="VYN578" s="156"/>
      <c r="VYO578" s="156"/>
      <c r="VYP578" s="156"/>
      <c r="VYQ578" s="156"/>
      <c r="VYR578" s="156"/>
      <c r="VYS578" s="156"/>
      <c r="VYT578" s="156"/>
      <c r="VYU578" s="156"/>
      <c r="VYV578" s="156"/>
      <c r="VYW578" s="156"/>
      <c r="VYX578" s="156"/>
      <c r="VYY578" s="156"/>
      <c r="VYZ578" s="156"/>
      <c r="VZA578" s="156"/>
      <c r="VZB578" s="156"/>
      <c r="VZC578" s="156"/>
      <c r="VZD578" s="156"/>
      <c r="VZE578" s="156"/>
      <c r="VZF578" s="156"/>
      <c r="VZG578" s="156"/>
      <c r="VZH578" s="156"/>
      <c r="VZI578" s="156"/>
      <c r="VZJ578" s="156"/>
      <c r="VZK578" s="156"/>
      <c r="VZL578" s="156"/>
      <c r="VZM578" s="156"/>
      <c r="VZN578" s="156"/>
      <c r="VZO578" s="156"/>
      <c r="VZP578" s="156"/>
      <c r="VZQ578" s="156"/>
      <c r="VZR578" s="156"/>
      <c r="VZS578" s="156"/>
      <c r="VZT578" s="156"/>
      <c r="VZU578" s="156"/>
      <c r="VZV578" s="156"/>
      <c r="VZW578" s="156"/>
      <c r="VZX578" s="156"/>
      <c r="VZY578" s="156"/>
      <c r="VZZ578" s="156"/>
      <c r="WAA578" s="156"/>
      <c r="WAB578" s="156"/>
      <c r="WAC578" s="156"/>
      <c r="WAD578" s="156"/>
      <c r="WAE578" s="156"/>
      <c r="WAF578" s="156"/>
      <c r="WAG578" s="156"/>
      <c r="WAH578" s="156"/>
      <c r="WAI578" s="156"/>
      <c r="WAJ578" s="156"/>
      <c r="WAK578" s="156"/>
      <c r="WAL578" s="156"/>
      <c r="WAM578" s="156"/>
      <c r="WAN578" s="156"/>
      <c r="WAO578" s="156"/>
      <c r="WAP578" s="156"/>
      <c r="WAQ578" s="156"/>
      <c r="WAR578" s="156"/>
      <c r="WAS578" s="156"/>
      <c r="WAT578" s="156"/>
      <c r="WAU578" s="156"/>
      <c r="WAV578" s="156"/>
      <c r="WAW578" s="156"/>
      <c r="WAX578" s="156"/>
      <c r="WAY578" s="156"/>
      <c r="WAZ578" s="156"/>
      <c r="WBA578" s="156"/>
      <c r="WBB578" s="156"/>
      <c r="WBC578" s="156"/>
      <c r="WBD578" s="156"/>
      <c r="WBE578" s="156"/>
      <c r="WBF578" s="156"/>
      <c r="WBG578" s="156"/>
      <c r="WBH578" s="156"/>
      <c r="WBI578" s="156"/>
      <c r="WBJ578" s="156"/>
      <c r="WBK578" s="156"/>
      <c r="WBL578" s="156"/>
      <c r="WBM578" s="156"/>
      <c r="WBN578" s="156"/>
      <c r="WBO578" s="156"/>
      <c r="WBP578" s="156"/>
      <c r="WBQ578" s="156"/>
      <c r="WBR578" s="156"/>
      <c r="WBS578" s="156"/>
      <c r="WBT578" s="156"/>
      <c r="WBU578" s="156"/>
      <c r="WBV578" s="156"/>
      <c r="WBW578" s="156"/>
      <c r="WBX578" s="156"/>
      <c r="WBY578" s="156"/>
      <c r="WBZ578" s="156"/>
      <c r="WCA578" s="156"/>
      <c r="WCB578" s="156"/>
      <c r="WCC578" s="156"/>
      <c r="WCD578" s="156"/>
      <c r="WCE578" s="156"/>
      <c r="WCF578" s="156"/>
      <c r="WCG578" s="156"/>
      <c r="WCH578" s="156"/>
      <c r="WCI578" s="156"/>
      <c r="WCJ578" s="156"/>
      <c r="WCK578" s="156"/>
      <c r="WCL578" s="156"/>
      <c r="WCM578" s="156"/>
      <c r="WCN578" s="156"/>
      <c r="WCO578" s="156"/>
      <c r="WCP578" s="156"/>
      <c r="WCQ578" s="156"/>
      <c r="WCR578" s="156"/>
      <c r="WCS578" s="156"/>
      <c r="WCT578" s="156"/>
      <c r="WCU578" s="156"/>
      <c r="WCV578" s="156"/>
      <c r="WCW578" s="156"/>
      <c r="WCX578" s="156"/>
      <c r="WCY578" s="156"/>
      <c r="WCZ578" s="156"/>
      <c r="WDA578" s="156"/>
      <c r="WDB578" s="156"/>
      <c r="WDC578" s="156"/>
      <c r="WDD578" s="156"/>
      <c r="WDE578" s="156"/>
      <c r="WDF578" s="156"/>
      <c r="WDG578" s="156"/>
      <c r="WDH578" s="156"/>
      <c r="WDI578" s="156"/>
      <c r="WDJ578" s="156"/>
      <c r="WDK578" s="156"/>
      <c r="WDL578" s="156"/>
      <c r="WDM578" s="156"/>
      <c r="WDN578" s="156"/>
      <c r="WDO578" s="156"/>
      <c r="WDP578" s="156"/>
      <c r="WDQ578" s="156"/>
      <c r="WDR578" s="156"/>
      <c r="WDS578" s="156"/>
      <c r="WDT578" s="156"/>
      <c r="WDU578" s="156"/>
      <c r="WDV578" s="156"/>
      <c r="WDW578" s="156"/>
      <c r="WDX578" s="156"/>
      <c r="WDY578" s="156"/>
      <c r="WDZ578" s="156"/>
      <c r="WEA578" s="156"/>
      <c r="WEB578" s="156"/>
      <c r="WEC578" s="156"/>
      <c r="WED578" s="156"/>
      <c r="WEE578" s="156"/>
      <c r="WEF578" s="156"/>
      <c r="WEG578" s="156"/>
      <c r="WEH578" s="156"/>
      <c r="WEI578" s="156"/>
      <c r="WEJ578" s="156"/>
      <c r="WEK578" s="156"/>
      <c r="WEL578" s="156"/>
      <c r="WEM578" s="156"/>
      <c r="WEN578" s="156"/>
      <c r="WEO578" s="156"/>
      <c r="WEP578" s="156"/>
      <c r="WEQ578" s="156"/>
      <c r="WER578" s="156"/>
      <c r="WES578" s="156"/>
      <c r="WET578" s="156"/>
      <c r="WEU578" s="156"/>
      <c r="WEV578" s="156"/>
      <c r="WEW578" s="156"/>
      <c r="WEX578" s="156"/>
      <c r="WEY578" s="156"/>
      <c r="WEZ578" s="156"/>
      <c r="WFA578" s="156"/>
      <c r="WFB578" s="156"/>
      <c r="WFC578" s="156"/>
      <c r="WFD578" s="156"/>
      <c r="WFE578" s="156"/>
      <c r="WFF578" s="156"/>
      <c r="WFG578" s="156"/>
      <c r="WFH578" s="156"/>
      <c r="WFI578" s="156"/>
      <c r="WFJ578" s="156"/>
      <c r="WFK578" s="156"/>
      <c r="WFL578" s="156"/>
      <c r="WFM578" s="156"/>
      <c r="WFN578" s="156"/>
      <c r="WFO578" s="156"/>
      <c r="WFP578" s="156"/>
      <c r="WFQ578" s="156"/>
      <c r="WFR578" s="156"/>
      <c r="WFS578" s="156"/>
      <c r="WFT578" s="156"/>
      <c r="WFU578" s="156"/>
      <c r="WFV578" s="156"/>
      <c r="WFW578" s="156"/>
      <c r="WFX578" s="156"/>
      <c r="WFY578" s="156"/>
      <c r="WFZ578" s="156"/>
      <c r="WGA578" s="156"/>
      <c r="WGB578" s="156"/>
      <c r="WGC578" s="156"/>
      <c r="WGD578" s="156"/>
      <c r="WGE578" s="156"/>
      <c r="WGF578" s="156"/>
      <c r="WGG578" s="156"/>
      <c r="WGH578" s="156"/>
      <c r="WGI578" s="156"/>
      <c r="WGJ578" s="156"/>
      <c r="WGK578" s="156"/>
      <c r="WGL578" s="156"/>
      <c r="WGM578" s="156"/>
      <c r="WGN578" s="156"/>
      <c r="WGO578" s="156"/>
      <c r="WGP578" s="156"/>
      <c r="WGQ578" s="156"/>
      <c r="WGR578" s="156"/>
      <c r="WGS578" s="156"/>
      <c r="WGT578" s="156"/>
      <c r="WGU578" s="156"/>
      <c r="WGV578" s="156"/>
      <c r="WGW578" s="156"/>
      <c r="WGX578" s="156"/>
      <c r="WGY578" s="156"/>
      <c r="WGZ578" s="156"/>
      <c r="WHA578" s="156"/>
      <c r="WHB578" s="156"/>
      <c r="WHC578" s="156"/>
      <c r="WHD578" s="156"/>
      <c r="WHE578" s="156"/>
      <c r="WHF578" s="156"/>
      <c r="WHG578" s="156"/>
      <c r="WHH578" s="156"/>
      <c r="WHI578" s="156"/>
      <c r="WHJ578" s="156"/>
      <c r="WHK578" s="156"/>
      <c r="WHL578" s="156"/>
      <c r="WHM578" s="156"/>
      <c r="WHN578" s="156"/>
      <c r="WHO578" s="156"/>
      <c r="WHP578" s="156"/>
      <c r="WHQ578" s="156"/>
      <c r="WHR578" s="156"/>
      <c r="WHS578" s="156"/>
      <c r="WHT578" s="156"/>
      <c r="WHU578" s="156"/>
      <c r="WHV578" s="156"/>
      <c r="WHW578" s="156"/>
      <c r="WHX578" s="156"/>
      <c r="WHY578" s="156"/>
      <c r="WHZ578" s="156"/>
      <c r="WIA578" s="156"/>
      <c r="WIB578" s="156"/>
      <c r="WIC578" s="156"/>
      <c r="WID578" s="156"/>
      <c r="WIE578" s="156"/>
      <c r="WIF578" s="156"/>
      <c r="WIG578" s="156"/>
      <c r="WIH578" s="156"/>
      <c r="WII578" s="156"/>
      <c r="WIJ578" s="156"/>
      <c r="WIK578" s="156"/>
      <c r="WIL578" s="156"/>
      <c r="WIM578" s="156"/>
      <c r="WIN578" s="156"/>
      <c r="WIO578" s="156"/>
      <c r="WIP578" s="156"/>
      <c r="WIQ578" s="156"/>
      <c r="WIR578" s="156"/>
      <c r="WIS578" s="156"/>
      <c r="WIT578" s="156"/>
      <c r="WIU578" s="156"/>
      <c r="WIV578" s="156"/>
      <c r="WIW578" s="156"/>
      <c r="WIX578" s="156"/>
      <c r="WIY578" s="156"/>
      <c r="WIZ578" s="156"/>
      <c r="WJA578" s="156"/>
      <c r="WJB578" s="156"/>
      <c r="WJC578" s="156"/>
      <c r="WJD578" s="156"/>
      <c r="WJE578" s="156"/>
      <c r="WJF578" s="156"/>
      <c r="WJG578" s="156"/>
      <c r="WJH578" s="156"/>
      <c r="WJI578" s="156"/>
      <c r="WJJ578" s="156"/>
      <c r="WJK578" s="156"/>
      <c r="WJL578" s="156"/>
      <c r="WJM578" s="156"/>
      <c r="WJN578" s="156"/>
      <c r="WJO578" s="156"/>
      <c r="WJP578" s="156"/>
      <c r="WJQ578" s="156"/>
      <c r="WJR578" s="156"/>
      <c r="WJS578" s="156"/>
      <c r="WJT578" s="156"/>
      <c r="WJU578" s="156"/>
      <c r="WJV578" s="156"/>
      <c r="WJW578" s="156"/>
      <c r="WJX578" s="156"/>
      <c r="WJY578" s="156"/>
      <c r="WJZ578" s="156"/>
      <c r="WKA578" s="156"/>
      <c r="WKB578" s="156"/>
      <c r="WKC578" s="156"/>
      <c r="WKD578" s="156"/>
      <c r="WKE578" s="156"/>
      <c r="WKF578" s="156"/>
      <c r="WKG578" s="156"/>
      <c r="WKH578" s="156"/>
      <c r="WKI578" s="156"/>
      <c r="WKJ578" s="156"/>
      <c r="WKK578" s="156"/>
      <c r="WKL578" s="156"/>
      <c r="WKM578" s="156"/>
      <c r="WKN578" s="156"/>
      <c r="WKO578" s="156"/>
      <c r="WKP578" s="156"/>
      <c r="WKQ578" s="156"/>
      <c r="WKR578" s="156"/>
      <c r="WKS578" s="156"/>
      <c r="WKT578" s="156"/>
      <c r="WKU578" s="156"/>
      <c r="WKV578" s="156"/>
      <c r="WKW578" s="156"/>
      <c r="WKX578" s="156"/>
      <c r="WKY578" s="156"/>
      <c r="WKZ578" s="156"/>
      <c r="WLA578" s="156"/>
      <c r="WLB578" s="156"/>
      <c r="WLC578" s="156"/>
      <c r="WLD578" s="156"/>
      <c r="WLE578" s="156"/>
      <c r="WLF578" s="156"/>
      <c r="WLG578" s="156"/>
      <c r="WLH578" s="156"/>
      <c r="WLI578" s="156"/>
      <c r="WLJ578" s="156"/>
      <c r="WLK578" s="156"/>
      <c r="WLL578" s="156"/>
      <c r="WLM578" s="156"/>
      <c r="WLN578" s="156"/>
      <c r="WLO578" s="156"/>
      <c r="WLP578" s="156"/>
      <c r="WLQ578" s="156"/>
      <c r="WLR578" s="156"/>
      <c r="WLS578" s="156"/>
      <c r="WLT578" s="156"/>
      <c r="WLU578" s="156"/>
      <c r="WLV578" s="156"/>
      <c r="WLW578" s="156"/>
      <c r="WLX578" s="156"/>
      <c r="WLY578" s="156"/>
      <c r="WLZ578" s="156"/>
      <c r="WMA578" s="156"/>
      <c r="WMB578" s="156"/>
      <c r="WMC578" s="156"/>
      <c r="WMD578" s="156"/>
      <c r="WME578" s="156"/>
      <c r="WMF578" s="156"/>
      <c r="WMG578" s="156"/>
      <c r="WMH578" s="156"/>
      <c r="WMI578" s="156"/>
      <c r="WMJ578" s="156"/>
      <c r="WMK578" s="156"/>
      <c r="WML578" s="156"/>
      <c r="WMM578" s="156"/>
      <c r="WMN578" s="156"/>
      <c r="WMO578" s="156"/>
      <c r="WMP578" s="156"/>
      <c r="WMQ578" s="156"/>
      <c r="WMR578" s="156"/>
      <c r="WMS578" s="156"/>
      <c r="WMT578" s="156"/>
      <c r="WMU578" s="156"/>
      <c r="WMV578" s="156"/>
      <c r="WMW578" s="156"/>
      <c r="WMX578" s="156"/>
      <c r="WMY578" s="156"/>
      <c r="WMZ578" s="156"/>
      <c r="WNA578" s="156"/>
      <c r="WNB578" s="156"/>
      <c r="WNC578" s="156"/>
      <c r="WND578" s="156"/>
      <c r="WNE578" s="156"/>
      <c r="WNF578" s="156"/>
      <c r="WNG578" s="156"/>
      <c r="WNH578" s="156"/>
      <c r="WNI578" s="156"/>
      <c r="WNJ578" s="156"/>
      <c r="WNK578" s="156"/>
      <c r="WNL578" s="156"/>
      <c r="WNM578" s="156"/>
      <c r="WNN578" s="156"/>
      <c r="WNO578" s="156"/>
      <c r="WNP578" s="156"/>
      <c r="WNQ578" s="156"/>
      <c r="WNR578" s="156"/>
      <c r="WNS578" s="156"/>
      <c r="WNT578" s="156"/>
      <c r="WNU578" s="156"/>
      <c r="WNV578" s="156"/>
      <c r="WNW578" s="156"/>
      <c r="WNX578" s="156"/>
      <c r="WNY578" s="156"/>
      <c r="WNZ578" s="156"/>
      <c r="WOA578" s="156"/>
      <c r="WOB578" s="156"/>
      <c r="WOC578" s="156"/>
      <c r="WOD578" s="156"/>
      <c r="WOE578" s="156"/>
      <c r="WOF578" s="156"/>
      <c r="WOG578" s="156"/>
      <c r="WOH578" s="156"/>
      <c r="WOI578" s="156"/>
      <c r="WOJ578" s="156"/>
      <c r="WOK578" s="156"/>
      <c r="WOL578" s="156"/>
      <c r="WOM578" s="156"/>
      <c r="WON578" s="156"/>
      <c r="WOO578" s="156"/>
      <c r="WOP578" s="156"/>
      <c r="WOQ578" s="156"/>
      <c r="WOR578" s="156"/>
      <c r="WOS578" s="156"/>
      <c r="WOT578" s="156"/>
      <c r="WOU578" s="156"/>
      <c r="WOV578" s="156"/>
      <c r="WOW578" s="156"/>
      <c r="WOX578" s="156"/>
      <c r="WOY578" s="156"/>
      <c r="WOZ578" s="156"/>
      <c r="WPA578" s="156"/>
      <c r="WPB578" s="156"/>
      <c r="WPC578" s="156"/>
      <c r="WPD578" s="156"/>
      <c r="WPE578" s="156"/>
      <c r="WPF578" s="156"/>
      <c r="WPG578" s="156"/>
      <c r="WPH578" s="156"/>
      <c r="WPI578" s="156"/>
      <c r="WPJ578" s="156"/>
      <c r="WPK578" s="156"/>
      <c r="WPL578" s="156"/>
      <c r="WPM578" s="156"/>
      <c r="WPN578" s="156"/>
      <c r="WPO578" s="156"/>
      <c r="WPP578" s="156"/>
      <c r="WPQ578" s="156"/>
      <c r="WPR578" s="156"/>
      <c r="WPS578" s="156"/>
      <c r="WPT578" s="156"/>
      <c r="WPU578" s="156"/>
      <c r="WPV578" s="156"/>
      <c r="WPW578" s="156"/>
      <c r="WPX578" s="156"/>
      <c r="WPY578" s="156"/>
      <c r="WPZ578" s="156"/>
      <c r="WQA578" s="156"/>
      <c r="WQB578" s="156"/>
      <c r="WQC578" s="156"/>
      <c r="WQD578" s="156"/>
      <c r="WQE578" s="156"/>
      <c r="WQF578" s="156"/>
      <c r="WQG578" s="156"/>
      <c r="WQH578" s="156"/>
      <c r="WQI578" s="156"/>
      <c r="WQJ578" s="156"/>
      <c r="WQK578" s="156"/>
      <c r="WQL578" s="156"/>
      <c r="WQM578" s="156"/>
      <c r="WQN578" s="156"/>
      <c r="WQO578" s="156"/>
      <c r="WQP578" s="156"/>
      <c r="WQQ578" s="156"/>
      <c r="WQR578" s="156"/>
      <c r="WQS578" s="156"/>
      <c r="WQT578" s="156"/>
      <c r="WQU578" s="156"/>
      <c r="WQV578" s="156"/>
      <c r="WQW578" s="156"/>
      <c r="WQX578" s="156"/>
      <c r="WQY578" s="156"/>
      <c r="WQZ578" s="156"/>
      <c r="WRA578" s="156"/>
      <c r="WRB578" s="156"/>
      <c r="WRC578" s="156"/>
      <c r="WRD578" s="156"/>
      <c r="WRE578" s="156"/>
      <c r="WRF578" s="156"/>
      <c r="WRG578" s="156"/>
      <c r="WRH578" s="156"/>
      <c r="WRI578" s="156"/>
      <c r="WRJ578" s="156"/>
      <c r="WRK578" s="156"/>
      <c r="WRL578" s="156"/>
      <c r="WRM578" s="156"/>
      <c r="WRN578" s="156"/>
      <c r="WRO578" s="156"/>
      <c r="WRP578" s="156"/>
      <c r="WRQ578" s="156"/>
      <c r="WRR578" s="156"/>
      <c r="WRS578" s="156"/>
      <c r="WRT578" s="156"/>
      <c r="WRU578" s="156"/>
      <c r="WRV578" s="156"/>
      <c r="WRW578" s="156"/>
      <c r="WRX578" s="156"/>
      <c r="WRY578" s="156"/>
      <c r="WRZ578" s="156"/>
      <c r="WSA578" s="156"/>
      <c r="WSB578" s="156"/>
      <c r="WSC578" s="156"/>
      <c r="WSD578" s="156"/>
      <c r="WSE578" s="156"/>
      <c r="WSF578" s="156"/>
      <c r="WSG578" s="156"/>
      <c r="WSH578" s="156"/>
      <c r="WSI578" s="156"/>
      <c r="WSJ578" s="156"/>
      <c r="WSK578" s="156"/>
      <c r="WSL578" s="156"/>
      <c r="WSM578" s="156"/>
      <c r="WSN578" s="156"/>
      <c r="WSO578" s="156"/>
      <c r="WSP578" s="156"/>
      <c r="WSQ578" s="156"/>
      <c r="WSR578" s="156"/>
      <c r="WSS578" s="156"/>
      <c r="WST578" s="156"/>
      <c r="WSU578" s="156"/>
      <c r="WSV578" s="156"/>
      <c r="WSW578" s="156"/>
      <c r="WSX578" s="156"/>
      <c r="WSY578" s="156"/>
      <c r="WSZ578" s="156"/>
      <c r="WTA578" s="156"/>
      <c r="WTB578" s="156"/>
      <c r="WTC578" s="156"/>
      <c r="WTD578" s="156"/>
      <c r="WTE578" s="156"/>
      <c r="WTF578" s="156"/>
      <c r="WTG578" s="156"/>
      <c r="WTH578" s="156"/>
      <c r="WTI578" s="156"/>
      <c r="WTJ578" s="156"/>
      <c r="WTK578" s="156"/>
      <c r="WTL578" s="156"/>
      <c r="WTM578" s="156"/>
      <c r="WTN578" s="156"/>
      <c r="WTO578" s="156"/>
      <c r="WTP578" s="156"/>
      <c r="WTQ578" s="156"/>
      <c r="WTR578" s="156"/>
      <c r="WTS578" s="156"/>
      <c r="WTT578" s="156"/>
      <c r="WTU578" s="156"/>
      <c r="WTV578" s="156"/>
      <c r="WTW578" s="156"/>
      <c r="WTX578" s="156"/>
      <c r="WTY578" s="156"/>
      <c r="WTZ578" s="156"/>
      <c r="WUA578" s="156"/>
      <c r="WUB578" s="156"/>
      <c r="WUC578" s="156"/>
      <c r="WUD578" s="156"/>
      <c r="WUE578" s="156"/>
      <c r="WUF578" s="156"/>
      <c r="WUG578" s="156"/>
      <c r="WUH578" s="156"/>
      <c r="WUI578" s="156"/>
      <c r="WUJ578" s="156"/>
      <c r="WUK578" s="156"/>
      <c r="WUL578" s="156"/>
      <c r="WUM578" s="156"/>
      <c r="WUN578" s="156"/>
      <c r="WUO578" s="156"/>
      <c r="WUP578" s="156"/>
      <c r="WUQ578" s="156"/>
      <c r="WUR578" s="156"/>
      <c r="WUS578" s="156"/>
      <c r="WUT578" s="156"/>
      <c r="WUU578" s="156"/>
      <c r="WUV578" s="156"/>
      <c r="WUW578" s="156"/>
      <c r="WUX578" s="156"/>
      <c r="WUY578" s="156"/>
      <c r="WUZ578" s="156"/>
      <c r="WVA578" s="156"/>
      <c r="WVB578" s="156"/>
      <c r="WVC578" s="156"/>
      <c r="WVD578" s="156"/>
      <c r="WVE578" s="156"/>
      <c r="WVF578" s="156"/>
      <c r="WVG578" s="156"/>
      <c r="WVH578" s="156"/>
      <c r="WVI578" s="156"/>
      <c r="WVJ578" s="156"/>
      <c r="WVK578" s="156"/>
      <c r="WVL578" s="156"/>
      <c r="WVM578" s="156"/>
      <c r="WVN578" s="156"/>
      <c r="WVO578" s="156"/>
      <c r="WVP578" s="156"/>
      <c r="WVQ578" s="156"/>
      <c r="WVR578" s="156"/>
      <c r="WVS578" s="156"/>
      <c r="WVT578" s="156"/>
      <c r="WVU578" s="156"/>
      <c r="WVV578" s="156"/>
      <c r="WVW578" s="156"/>
      <c r="WVX578" s="156"/>
      <c r="WVY578" s="156"/>
      <c r="WVZ578" s="156"/>
      <c r="WWA578" s="156"/>
      <c r="WWB578" s="156"/>
      <c r="WWC578" s="156"/>
      <c r="WWD578" s="156"/>
      <c r="WWE578" s="156"/>
      <c r="WWF578" s="156"/>
      <c r="WWG578" s="156"/>
      <c r="WWH578" s="156"/>
      <c r="WWI578" s="156"/>
      <c r="WWJ578" s="156"/>
      <c r="WWK578" s="156"/>
      <c r="WWL578" s="156"/>
      <c r="WWM578" s="156"/>
      <c r="WWN578" s="156"/>
      <c r="WWO578" s="156"/>
      <c r="WWP578" s="156"/>
      <c r="WWQ578" s="156"/>
      <c r="WWR578" s="156"/>
      <c r="WWS578" s="156"/>
      <c r="WWT578" s="156"/>
      <c r="WWU578" s="156"/>
      <c r="WWV578" s="156"/>
      <c r="WWW578" s="156"/>
      <c r="WWX578" s="156"/>
      <c r="WWY578" s="156"/>
      <c r="WWZ578" s="156"/>
      <c r="WXA578" s="156"/>
      <c r="WXB578" s="156"/>
      <c r="WXC578" s="156"/>
      <c r="WXD578" s="156"/>
      <c r="WXE578" s="156"/>
      <c r="WXF578" s="156"/>
      <c r="WXG578" s="156"/>
      <c r="WXH578" s="156"/>
      <c r="WXI578" s="156"/>
      <c r="WXJ578" s="156"/>
      <c r="WXK578" s="156"/>
      <c r="WXL578" s="156"/>
      <c r="WXM578" s="156"/>
      <c r="WXN578" s="156"/>
      <c r="WXO578" s="156"/>
      <c r="WXP578" s="156"/>
      <c r="WXQ578" s="156"/>
      <c r="WXR578" s="156"/>
      <c r="WXS578" s="156"/>
      <c r="WXT578" s="156"/>
      <c r="WXU578" s="156"/>
      <c r="WXV578" s="156"/>
      <c r="WXW578" s="156"/>
      <c r="WXX578" s="156"/>
      <c r="WXY578" s="156"/>
      <c r="WXZ578" s="156"/>
      <c r="WYA578" s="156"/>
      <c r="WYB578" s="156"/>
      <c r="WYC578" s="156"/>
      <c r="WYD578" s="156"/>
      <c r="WYE578" s="156"/>
      <c r="WYF578" s="156"/>
      <c r="WYG578" s="156"/>
      <c r="WYH578" s="156"/>
      <c r="WYI578" s="156"/>
      <c r="WYJ578" s="156"/>
      <c r="WYK578" s="156"/>
      <c r="WYL578" s="156"/>
      <c r="WYM578" s="156"/>
      <c r="WYN578" s="156"/>
      <c r="WYO578" s="156"/>
      <c r="WYP578" s="156"/>
      <c r="WYQ578" s="156"/>
      <c r="WYR578" s="156"/>
      <c r="WYS578" s="156"/>
      <c r="WYT578" s="156"/>
      <c r="WYU578" s="156"/>
      <c r="WYV578" s="156"/>
      <c r="WYW578" s="156"/>
      <c r="WYX578" s="156"/>
      <c r="WYY578" s="156"/>
      <c r="WYZ578" s="156"/>
      <c r="WZA578" s="156"/>
      <c r="WZB578" s="156"/>
      <c r="WZC578" s="156"/>
      <c r="WZD578" s="156"/>
      <c r="WZE578" s="156"/>
      <c r="WZF578" s="156"/>
      <c r="WZG578" s="156"/>
      <c r="WZH578" s="156"/>
      <c r="WZI578" s="156"/>
      <c r="WZJ578" s="156"/>
      <c r="WZK578" s="156"/>
      <c r="WZL578" s="156"/>
      <c r="WZM578" s="156"/>
      <c r="WZN578" s="156"/>
      <c r="WZO578" s="156"/>
      <c r="WZP578" s="156"/>
      <c r="WZQ578" s="156"/>
      <c r="WZR578" s="156"/>
      <c r="WZS578" s="156"/>
      <c r="WZT578" s="156"/>
      <c r="WZU578" s="156"/>
      <c r="WZV578" s="156"/>
      <c r="WZW578" s="156"/>
      <c r="WZX578" s="156"/>
      <c r="WZY578" s="156"/>
      <c r="WZZ578" s="156"/>
      <c r="XAA578" s="156"/>
      <c r="XAB578" s="156"/>
      <c r="XAC578" s="156"/>
      <c r="XAD578" s="156"/>
      <c r="XAE578" s="156"/>
      <c r="XAF578" s="156"/>
      <c r="XAG578" s="156"/>
      <c r="XAH578" s="156"/>
      <c r="XAI578" s="156"/>
      <c r="XAJ578" s="156"/>
      <c r="XAK578" s="156"/>
      <c r="XAL578" s="156"/>
      <c r="XAM578" s="156"/>
      <c r="XAN578" s="156"/>
      <c r="XAO578" s="156"/>
      <c r="XAP578" s="156"/>
      <c r="XAQ578" s="156"/>
      <c r="XAR578" s="156"/>
      <c r="XAS578" s="156"/>
      <c r="XAT578" s="156"/>
      <c r="XAU578" s="156"/>
      <c r="XAV578" s="156"/>
      <c r="XAW578" s="156"/>
      <c r="XAX578" s="156"/>
      <c r="XAY578" s="156"/>
      <c r="XAZ578" s="156"/>
      <c r="XBA578" s="156"/>
      <c r="XBB578" s="156"/>
      <c r="XBC578" s="156"/>
      <c r="XBD578" s="156"/>
      <c r="XBE578" s="156"/>
      <c r="XBF578" s="156"/>
      <c r="XBG578" s="156"/>
      <c r="XBH578" s="156"/>
      <c r="XBI578" s="156"/>
      <c r="XBJ578" s="156"/>
      <c r="XBK578" s="156"/>
      <c r="XBL578" s="156"/>
      <c r="XBM578" s="156"/>
      <c r="XBN578" s="156"/>
      <c r="XBO578" s="156"/>
      <c r="XBP578" s="156"/>
      <c r="XBQ578" s="156"/>
      <c r="XBR578" s="156"/>
      <c r="XBS578" s="156"/>
      <c r="XBT578" s="156"/>
      <c r="XBU578" s="156"/>
      <c r="XBV578" s="156"/>
      <c r="XBW578" s="156"/>
      <c r="XBX578" s="156"/>
      <c r="XBY578" s="156"/>
      <c r="XBZ578" s="156"/>
      <c r="XCA578" s="156"/>
      <c r="XCB578" s="156"/>
      <c r="XCC578" s="156"/>
      <c r="XCD578" s="156"/>
      <c r="XCE578" s="156"/>
      <c r="XCF578" s="156"/>
      <c r="XCG578" s="156"/>
      <c r="XCH578" s="156"/>
      <c r="XCI578" s="156"/>
      <c r="XCJ578" s="156"/>
      <c r="XCK578" s="156"/>
      <c r="XCL578" s="156"/>
      <c r="XCM578" s="156"/>
      <c r="XCN578" s="156"/>
      <c r="XCO578" s="156"/>
      <c r="XCP578" s="156"/>
      <c r="XCQ578" s="156"/>
      <c r="XCR578" s="156"/>
      <c r="XCS578" s="156"/>
      <c r="XCT578" s="156"/>
      <c r="XCU578" s="156"/>
      <c r="XCV578" s="156"/>
      <c r="XCW578" s="156"/>
      <c r="XCX578" s="156"/>
      <c r="XCY578" s="156"/>
      <c r="XCZ578" s="156"/>
      <c r="XDA578" s="156"/>
      <c r="XDB578" s="156"/>
      <c r="XDC578" s="156"/>
      <c r="XDD578" s="156"/>
      <c r="XDE578" s="156"/>
      <c r="XDF578" s="156"/>
      <c r="XDG578" s="156"/>
      <c r="XDH578" s="156"/>
      <c r="XDI578" s="156"/>
      <c r="XDJ578" s="156"/>
      <c r="XDK578" s="156"/>
      <c r="XDL578" s="156"/>
      <c r="XDM578" s="156"/>
      <c r="XDN578" s="156"/>
      <c r="XDO578" s="156"/>
      <c r="XDP578" s="156"/>
      <c r="XDQ578" s="156"/>
      <c r="XDR578" s="156"/>
      <c r="XDS578" s="156"/>
      <c r="XDT578" s="156"/>
      <c r="XDU578" s="156"/>
      <c r="XDV578" s="156"/>
      <c r="XDW578" s="156"/>
      <c r="XDX578" s="156"/>
      <c r="XDY578" s="156"/>
      <c r="XDZ578" s="156"/>
      <c r="XEA578" s="156"/>
      <c r="XEB578" s="156"/>
      <c r="XEC578" s="156"/>
      <c r="XED578" s="156"/>
      <c r="XEE578" s="156"/>
      <c r="XEF578" s="156"/>
      <c r="XEG578" s="156"/>
      <c r="XEH578" s="156"/>
      <c r="XEI578" s="156"/>
      <c r="XEJ578" s="156"/>
      <c r="XEK578" s="156"/>
      <c r="XEL578" s="156"/>
      <c r="XEM578" s="156"/>
      <c r="XEN578" s="156"/>
      <c r="XEO578" s="156"/>
      <c r="XEP578" s="156"/>
      <c r="XEQ578" s="156"/>
      <c r="XER578" s="156"/>
      <c r="XES578" s="156"/>
      <c r="XET578" s="156"/>
      <c r="XEU578" s="156"/>
      <c r="XEV578" s="156"/>
      <c r="XEW578" s="156"/>
      <c r="XEX578" s="156"/>
      <c r="XEY578" s="156"/>
      <c r="XEZ578" s="156"/>
      <c r="XFA578" s="156"/>
      <c r="XFB578" s="156"/>
      <c r="XFC578" s="156"/>
      <c r="XFD578" s="156"/>
    </row>
    <row r="579" spans="1:16384" s="154" customFormat="1" hidden="1" outlineLevel="2" x14ac:dyDescent="0.2">
      <c r="A579" s="4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</row>
    <row r="580" spans="1:16384" s="154" customFormat="1" hidden="1" outlineLevel="2" x14ac:dyDescent="0.2">
      <c r="A580" s="44"/>
      <c r="B580" s="35" t="s">
        <v>2</v>
      </c>
      <c r="C580" s="34"/>
      <c r="D580" s="34"/>
      <c r="E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</row>
    <row r="581" spans="1:16384" s="156" customFormat="1" ht="16" hidden="1" outlineLevel="2" thickBot="1" x14ac:dyDescent="0.25">
      <c r="A581" s="44"/>
      <c r="B581" s="39" t="s">
        <v>37</v>
      </c>
      <c r="C581" s="39"/>
      <c r="D581" s="39"/>
      <c r="E581" s="39"/>
      <c r="F581" s="49" t="s">
        <v>401</v>
      </c>
      <c r="G581" s="39"/>
      <c r="H581" s="39"/>
      <c r="I581" s="39">
        <v>-1957.8812779067939</v>
      </c>
      <c r="J581" s="39">
        <v>-2088.0866735523819</v>
      </c>
      <c r="K581" s="39">
        <v>-2239.7392752939813</v>
      </c>
      <c r="L581" s="39">
        <v>-2408.6175227948233</v>
      </c>
      <c r="M581" s="39">
        <v>-2597.6118005511144</v>
      </c>
      <c r="N581" s="39">
        <v>-2135.2015448373763</v>
      </c>
      <c r="O581" s="39">
        <v>-1666.2588293434565</v>
      </c>
      <c r="P581" s="39">
        <v>-1056.9804733081555</v>
      </c>
      <c r="Q581" s="39">
        <v>-568.31320654705519</v>
      </c>
      <c r="R581" s="39">
        <v>-74.813615369675404</v>
      </c>
      <c r="S581" s="39">
        <v>426.293728833258</v>
      </c>
      <c r="T581" s="39">
        <v>1046.5481414290434</v>
      </c>
      <c r="U581" s="39">
        <v>1519.8603562567469</v>
      </c>
      <c r="V581" s="39">
        <v>2021.1922579870809</v>
      </c>
      <c r="W581" s="39">
        <v>2517.2528167923801</v>
      </c>
      <c r="X581" s="39">
        <v>3027.3181773310339</v>
      </c>
      <c r="Y581" s="39">
        <v>3684.7090622992123</v>
      </c>
      <c r="Z581" s="39">
        <v>4140.0435120100274</v>
      </c>
      <c r="AA581" s="39">
        <v>4600.7261697775175</v>
      </c>
      <c r="AB581" s="39">
        <v>5073.4934025755338</v>
      </c>
      <c r="AC581" s="39">
        <v>5648.2794444030396</v>
      </c>
      <c r="AD581" s="39">
        <v>6107.9414122571116</v>
      </c>
      <c r="AE581" s="39">
        <v>6567.1302834276057</v>
      </c>
      <c r="AF581" s="39">
        <v>7036.8190876478584</v>
      </c>
      <c r="AG581" s="39">
        <f t="shared" ref="AG581:AJ581" ca="1" si="240">AF581+AG534</f>
        <v>7515.298054365906</v>
      </c>
      <c r="AH581" s="39">
        <f t="shared" ca="1" si="240"/>
        <v>8006.021924635339</v>
      </c>
      <c r="AI581" s="39">
        <f t="shared" ca="1" si="240"/>
        <v>8565.6760074424328</v>
      </c>
      <c r="AJ581" s="39">
        <f t="shared" ca="1" si="240"/>
        <v>8971.5829578122648</v>
      </c>
    </row>
    <row r="582" spans="1:16384" ht="16" hidden="1" outlineLevel="2" thickBot="1" x14ac:dyDescent="0.25">
      <c r="A582" s="44"/>
      <c r="B582" s="36" t="s">
        <v>36</v>
      </c>
      <c r="C582" s="36"/>
      <c r="D582" s="36"/>
      <c r="E582" s="36"/>
      <c r="F582" s="36" t="s">
        <v>401</v>
      </c>
      <c r="G582" s="36"/>
      <c r="H582" s="36"/>
      <c r="I582" s="36">
        <v>9408.3840701489953</v>
      </c>
      <c r="J582" s="36">
        <v>9326.2080775849445</v>
      </c>
      <c r="K582" s="36">
        <v>9277.2857148802614</v>
      </c>
      <c r="L582" s="36">
        <v>9241.8226512903893</v>
      </c>
      <c r="M582" s="36">
        <v>9128.6269694327566</v>
      </c>
      <c r="N582" s="36">
        <v>9408.9985335549954</v>
      </c>
      <c r="O582" s="36">
        <v>9664.3022256358836</v>
      </c>
      <c r="P582" s="36">
        <v>9919.9723683211632</v>
      </c>
      <c r="Q582" s="36">
        <v>10197.121014850018</v>
      </c>
      <c r="R582" s="36">
        <v>10477.87374289529</v>
      </c>
      <c r="S582" s="36">
        <v>10762.172724204553</v>
      </c>
      <c r="T582" s="36">
        <v>11052.46126909992</v>
      </c>
      <c r="U582" s="36">
        <v>11341.421467704418</v>
      </c>
      <c r="V582" s="36">
        <v>11636.241711998176</v>
      </c>
      <c r="W582" s="36">
        <v>11936.014569616185</v>
      </c>
      <c r="X582" s="36">
        <v>12235.53289244314</v>
      </c>
      <c r="Y582" s="36">
        <v>12537.959712336926</v>
      </c>
      <c r="Z582" s="36">
        <v>12839.339677364973</v>
      </c>
      <c r="AA582" s="36">
        <v>13149.652101337073</v>
      </c>
      <c r="AB582" s="36">
        <v>13466.708116195197</v>
      </c>
      <c r="AC582" s="36">
        <v>13781.298072082423</v>
      </c>
      <c r="AD582" s="36">
        <v>14096.604650084311</v>
      </c>
      <c r="AE582" s="36">
        <v>14418.74500679638</v>
      </c>
      <c r="AF582" s="36">
        <v>14746.776302879325</v>
      </c>
      <c r="AG582" s="36">
        <f t="shared" ref="AG582:AJ582" ca="1" si="241">IF(AG25="","",AG581+AG578)</f>
        <v>15075.124325291257</v>
      </c>
      <c r="AH582" s="36">
        <f t="shared" ca="1" si="241"/>
        <v>15406.995924317498</v>
      </c>
      <c r="AI582" s="36">
        <f t="shared" ca="1" si="241"/>
        <v>15742.059923613928</v>
      </c>
      <c r="AJ582" s="36">
        <f t="shared" ca="1" si="241"/>
        <v>16078.935672921329</v>
      </c>
      <c r="AK582" s="156"/>
      <c r="AL582" s="156"/>
      <c r="AM582" s="156"/>
      <c r="AN582" s="156"/>
      <c r="AO582" s="156"/>
      <c r="AP582" s="156"/>
      <c r="AQ582" s="156"/>
      <c r="AR582" s="156"/>
      <c r="AS582" s="156"/>
      <c r="AT582" s="156"/>
      <c r="AU582" s="156"/>
      <c r="AV582" s="156"/>
      <c r="AW582" s="156"/>
      <c r="AX582" s="156"/>
      <c r="AY582" s="156"/>
      <c r="AZ582" s="156"/>
      <c r="BA582" s="156"/>
      <c r="BB582" s="156"/>
      <c r="BC582" s="156"/>
      <c r="BD582" s="156"/>
      <c r="BE582" s="156"/>
      <c r="BF582" s="156"/>
      <c r="BG582" s="156"/>
      <c r="BH582" s="156"/>
      <c r="BI582" s="156"/>
      <c r="BJ582" s="156"/>
      <c r="BK582" s="156"/>
      <c r="BL582" s="156"/>
      <c r="BM582" s="156"/>
      <c r="BN582" s="156"/>
      <c r="BO582" s="156"/>
      <c r="BP582" s="156"/>
      <c r="BQ582" s="156"/>
      <c r="BR582" s="156"/>
      <c r="BS582" s="156"/>
      <c r="BT582" s="156"/>
      <c r="BU582" s="156"/>
      <c r="BV582" s="156"/>
      <c r="BW582" s="156"/>
      <c r="BX582" s="156"/>
      <c r="BY582" s="156"/>
      <c r="BZ582" s="156"/>
      <c r="CA582" s="156"/>
      <c r="CB582" s="156"/>
      <c r="CC582" s="156"/>
      <c r="CD582" s="156"/>
      <c r="CE582" s="156"/>
      <c r="CF582" s="156"/>
      <c r="CG582" s="156"/>
      <c r="CH582" s="156"/>
      <c r="CI582" s="156"/>
      <c r="CJ582" s="156"/>
      <c r="CK582" s="156"/>
      <c r="CL582" s="156"/>
      <c r="CM582" s="156"/>
      <c r="CN582" s="156"/>
      <c r="CO582" s="156"/>
      <c r="CP582" s="156"/>
      <c r="CQ582" s="156"/>
      <c r="CR582" s="156"/>
      <c r="CS582" s="156"/>
      <c r="CT582" s="156"/>
      <c r="CU582" s="156"/>
      <c r="CV582" s="156"/>
      <c r="CW582" s="156"/>
      <c r="CX582" s="156"/>
      <c r="CY582" s="156"/>
      <c r="CZ582" s="156"/>
      <c r="DA582" s="156"/>
      <c r="DB582" s="156"/>
      <c r="DC582" s="156"/>
      <c r="DD582" s="156"/>
      <c r="DE582" s="156"/>
      <c r="DF582" s="156"/>
      <c r="DG582" s="156"/>
      <c r="DH582" s="156"/>
      <c r="DI582" s="156"/>
      <c r="DJ582" s="156"/>
      <c r="DK582" s="156"/>
      <c r="DL582" s="156"/>
      <c r="DM582" s="156"/>
      <c r="DN582" s="156"/>
      <c r="DO582" s="156"/>
      <c r="DP582" s="156"/>
      <c r="DQ582" s="156"/>
      <c r="DR582" s="156"/>
      <c r="DS582" s="156"/>
      <c r="DT582" s="156"/>
      <c r="DU582" s="156"/>
      <c r="DV582" s="156"/>
      <c r="DW582" s="156"/>
      <c r="DX582" s="156"/>
      <c r="DY582" s="156"/>
      <c r="DZ582" s="156"/>
      <c r="EA582" s="156"/>
      <c r="EB582" s="156"/>
      <c r="EC582" s="156"/>
      <c r="ED582" s="156"/>
      <c r="EE582" s="156"/>
      <c r="EF582" s="156"/>
      <c r="EG582" s="156"/>
      <c r="EH582" s="156"/>
      <c r="EI582" s="156"/>
      <c r="EJ582" s="156"/>
      <c r="EK582" s="156"/>
      <c r="EL582" s="156"/>
      <c r="EM582" s="156"/>
      <c r="EN582" s="156"/>
      <c r="EO582" s="156"/>
      <c r="EP582" s="156"/>
      <c r="EQ582" s="156"/>
      <c r="ER582" s="156"/>
      <c r="ES582" s="156"/>
      <c r="ET582" s="156"/>
      <c r="EU582" s="156"/>
      <c r="EV582" s="156"/>
      <c r="EW582" s="156"/>
      <c r="EX582" s="156"/>
      <c r="EY582" s="156"/>
      <c r="EZ582" s="156"/>
      <c r="FA582" s="156"/>
      <c r="FB582" s="156"/>
      <c r="FC582" s="156"/>
      <c r="FD582" s="156"/>
      <c r="FE582" s="156"/>
      <c r="FF582" s="156"/>
      <c r="FG582" s="156"/>
      <c r="FH582" s="156"/>
      <c r="FI582" s="156"/>
      <c r="FJ582" s="156"/>
      <c r="FK582" s="156"/>
      <c r="FL582" s="156"/>
      <c r="FM582" s="156"/>
      <c r="FN582" s="156"/>
      <c r="FO582" s="156"/>
      <c r="FP582" s="156"/>
      <c r="FQ582" s="156"/>
      <c r="FR582" s="156"/>
      <c r="FS582" s="156"/>
      <c r="FT582" s="156"/>
      <c r="FU582" s="156"/>
      <c r="FV582" s="156"/>
      <c r="FW582" s="156"/>
      <c r="FX582" s="156"/>
      <c r="FY582" s="156"/>
      <c r="FZ582" s="156"/>
      <c r="GA582" s="156"/>
      <c r="GB582" s="156"/>
      <c r="GC582" s="156"/>
      <c r="GD582" s="156"/>
      <c r="GE582" s="156"/>
      <c r="GF582" s="156"/>
      <c r="GG582" s="156"/>
      <c r="GH582" s="156"/>
      <c r="GI582" s="156"/>
      <c r="GJ582" s="156"/>
      <c r="GK582" s="156"/>
      <c r="GL582" s="156"/>
      <c r="GM582" s="156"/>
      <c r="GN582" s="156"/>
      <c r="GO582" s="156"/>
      <c r="GP582" s="156"/>
      <c r="GQ582" s="156"/>
      <c r="GR582" s="156"/>
      <c r="GS582" s="156"/>
      <c r="GT582" s="156"/>
      <c r="GU582" s="156"/>
      <c r="GV582" s="156"/>
      <c r="GW582" s="156"/>
      <c r="GX582" s="156"/>
      <c r="GY582" s="156"/>
      <c r="GZ582" s="156"/>
      <c r="HA582" s="156"/>
      <c r="HB582" s="156"/>
      <c r="HC582" s="156"/>
      <c r="HD582" s="156"/>
      <c r="HE582" s="156"/>
      <c r="HF582" s="156"/>
      <c r="HG582" s="156"/>
      <c r="HH582" s="156"/>
      <c r="HI582" s="156"/>
      <c r="HJ582" s="156"/>
      <c r="HK582" s="156"/>
      <c r="HL582" s="156"/>
      <c r="HM582" s="156"/>
      <c r="HN582" s="156"/>
      <c r="HO582" s="156"/>
      <c r="HP582" s="156"/>
      <c r="HQ582" s="156"/>
      <c r="HR582" s="156"/>
      <c r="HS582" s="156"/>
      <c r="HT582" s="156"/>
      <c r="HU582" s="156"/>
      <c r="HV582" s="156"/>
      <c r="HW582" s="156"/>
      <c r="HX582" s="156"/>
      <c r="HY582" s="156"/>
      <c r="HZ582" s="156"/>
      <c r="IA582" s="156"/>
      <c r="IB582" s="156"/>
      <c r="IC582" s="156"/>
      <c r="ID582" s="156"/>
      <c r="IE582" s="156"/>
      <c r="IF582" s="156"/>
      <c r="IG582" s="156"/>
      <c r="IH582" s="156"/>
      <c r="II582" s="156"/>
      <c r="IJ582" s="156"/>
      <c r="IK582" s="156"/>
      <c r="IL582" s="156"/>
      <c r="IM582" s="156"/>
      <c r="IN582" s="156"/>
      <c r="IO582" s="156"/>
      <c r="IP582" s="156"/>
      <c r="IQ582" s="156"/>
      <c r="IR582" s="156"/>
      <c r="IS582" s="156"/>
      <c r="IT582" s="156"/>
      <c r="IU582" s="156"/>
      <c r="IV582" s="156"/>
      <c r="IW582" s="156"/>
      <c r="IX582" s="156"/>
      <c r="IY582" s="156"/>
      <c r="IZ582" s="156"/>
      <c r="JA582" s="156"/>
      <c r="JB582" s="156"/>
      <c r="JC582" s="156"/>
      <c r="JD582" s="156"/>
      <c r="JE582" s="156"/>
      <c r="JF582" s="156"/>
      <c r="JG582" s="156"/>
      <c r="JH582" s="156"/>
      <c r="JI582" s="156"/>
      <c r="JJ582" s="156"/>
      <c r="JK582" s="156"/>
      <c r="JL582" s="156"/>
      <c r="JM582" s="156"/>
      <c r="JN582" s="156"/>
      <c r="JO582" s="156"/>
      <c r="JP582" s="156"/>
      <c r="JQ582" s="156"/>
      <c r="JR582" s="156"/>
      <c r="JS582" s="156"/>
      <c r="JT582" s="156"/>
      <c r="JU582" s="156"/>
      <c r="JV582" s="156"/>
      <c r="JW582" s="156"/>
      <c r="JX582" s="156"/>
      <c r="JY582" s="156"/>
      <c r="JZ582" s="156"/>
      <c r="KA582" s="156"/>
      <c r="KB582" s="156"/>
      <c r="KC582" s="156"/>
      <c r="KD582" s="156"/>
      <c r="KE582" s="156"/>
      <c r="KF582" s="156"/>
      <c r="KG582" s="156"/>
      <c r="KH582" s="156"/>
      <c r="KI582" s="156"/>
      <c r="KJ582" s="156"/>
      <c r="KK582" s="156"/>
      <c r="KL582" s="156"/>
      <c r="KM582" s="156"/>
      <c r="KN582" s="156"/>
      <c r="KO582" s="156"/>
      <c r="KP582" s="156"/>
      <c r="KQ582" s="156"/>
      <c r="KR582" s="156"/>
      <c r="KS582" s="156"/>
      <c r="KT582" s="156"/>
      <c r="KU582" s="156"/>
      <c r="KV582" s="156"/>
      <c r="KW582" s="156"/>
      <c r="KX582" s="156"/>
      <c r="KY582" s="156"/>
      <c r="KZ582" s="156"/>
      <c r="LA582" s="156"/>
      <c r="LB582" s="156"/>
      <c r="LC582" s="156"/>
      <c r="LD582" s="156"/>
      <c r="LE582" s="156"/>
      <c r="LF582" s="156"/>
      <c r="LG582" s="156"/>
      <c r="LH582" s="156"/>
      <c r="LI582" s="156"/>
      <c r="LJ582" s="156"/>
      <c r="LK582" s="156"/>
      <c r="LL582" s="156"/>
      <c r="LM582" s="156"/>
      <c r="LN582" s="156"/>
      <c r="LO582" s="156"/>
      <c r="LP582" s="156"/>
      <c r="LQ582" s="156"/>
      <c r="LR582" s="156"/>
      <c r="LS582" s="156"/>
      <c r="LT582" s="156"/>
      <c r="LU582" s="156"/>
      <c r="LV582" s="156"/>
      <c r="LW582" s="156"/>
      <c r="LX582" s="156"/>
      <c r="LY582" s="156"/>
      <c r="LZ582" s="156"/>
      <c r="MA582" s="156"/>
      <c r="MB582" s="156"/>
      <c r="MC582" s="156"/>
      <c r="MD582" s="156"/>
      <c r="ME582" s="156"/>
      <c r="MF582" s="156"/>
      <c r="MG582" s="156"/>
      <c r="MH582" s="156"/>
      <c r="MI582" s="156"/>
      <c r="MJ582" s="156"/>
      <c r="MK582" s="156"/>
      <c r="ML582" s="156"/>
      <c r="MM582" s="156"/>
      <c r="MN582" s="156"/>
      <c r="MO582" s="156"/>
      <c r="MP582" s="156"/>
      <c r="MQ582" s="156"/>
      <c r="MR582" s="156"/>
      <c r="MS582" s="156"/>
      <c r="MT582" s="156"/>
      <c r="MU582" s="156"/>
      <c r="MV582" s="156"/>
      <c r="MW582" s="156"/>
      <c r="MX582" s="156"/>
      <c r="MY582" s="156"/>
      <c r="MZ582" s="156"/>
      <c r="NA582" s="156"/>
      <c r="NB582" s="156"/>
      <c r="NC582" s="156"/>
      <c r="ND582" s="156"/>
      <c r="NE582" s="156"/>
      <c r="NF582" s="156"/>
      <c r="NG582" s="156"/>
      <c r="NH582" s="156"/>
      <c r="NI582" s="156"/>
      <c r="NJ582" s="156"/>
      <c r="NK582" s="156"/>
      <c r="NL582" s="156"/>
      <c r="NM582" s="156"/>
      <c r="NN582" s="156"/>
      <c r="NO582" s="156"/>
      <c r="NP582" s="156"/>
      <c r="NQ582" s="156"/>
      <c r="NR582" s="156"/>
      <c r="NS582" s="156"/>
      <c r="NT582" s="156"/>
      <c r="NU582" s="156"/>
      <c r="NV582" s="156"/>
      <c r="NW582" s="156"/>
      <c r="NX582" s="156"/>
      <c r="NY582" s="156"/>
      <c r="NZ582" s="156"/>
      <c r="OA582" s="156"/>
      <c r="OB582" s="156"/>
      <c r="OC582" s="156"/>
      <c r="OD582" s="156"/>
      <c r="OE582" s="156"/>
      <c r="OF582" s="156"/>
      <c r="OG582" s="156"/>
      <c r="OH582" s="156"/>
      <c r="OI582" s="156"/>
      <c r="OJ582" s="156"/>
      <c r="OK582" s="156"/>
      <c r="OL582" s="156"/>
      <c r="OM582" s="156"/>
      <c r="ON582" s="156"/>
      <c r="OO582" s="156"/>
      <c r="OP582" s="156"/>
      <c r="OQ582" s="156"/>
      <c r="OR582" s="156"/>
      <c r="OS582" s="156"/>
      <c r="OT582" s="156"/>
      <c r="OU582" s="156"/>
      <c r="OV582" s="156"/>
      <c r="OW582" s="156"/>
      <c r="OX582" s="156"/>
      <c r="OY582" s="156"/>
      <c r="OZ582" s="156"/>
      <c r="PA582" s="156"/>
      <c r="PB582" s="156"/>
      <c r="PC582" s="156"/>
      <c r="PD582" s="156"/>
      <c r="PE582" s="156"/>
      <c r="PF582" s="156"/>
      <c r="PG582" s="156"/>
      <c r="PH582" s="156"/>
      <c r="PI582" s="156"/>
      <c r="PJ582" s="156"/>
      <c r="PK582" s="156"/>
      <c r="PL582" s="156"/>
      <c r="PM582" s="156"/>
      <c r="PN582" s="156"/>
      <c r="PO582" s="156"/>
      <c r="PP582" s="156"/>
      <c r="PQ582" s="156"/>
      <c r="PR582" s="156"/>
      <c r="PS582" s="156"/>
      <c r="PT582" s="156"/>
      <c r="PU582" s="156"/>
      <c r="PV582" s="156"/>
      <c r="PW582" s="156"/>
      <c r="PX582" s="156"/>
      <c r="PY582" s="156"/>
      <c r="PZ582" s="156"/>
      <c r="QA582" s="156"/>
      <c r="QB582" s="156"/>
      <c r="QC582" s="156"/>
      <c r="QD582" s="156"/>
      <c r="QE582" s="156"/>
      <c r="QF582" s="156"/>
      <c r="QG582" s="156"/>
      <c r="QH582" s="156"/>
      <c r="QI582" s="156"/>
      <c r="QJ582" s="156"/>
      <c r="QK582" s="156"/>
      <c r="QL582" s="156"/>
      <c r="QM582" s="156"/>
      <c r="QN582" s="156"/>
      <c r="QO582" s="156"/>
      <c r="QP582" s="156"/>
      <c r="QQ582" s="156"/>
      <c r="QR582" s="156"/>
      <c r="QS582" s="156"/>
      <c r="QT582" s="156"/>
      <c r="QU582" s="156"/>
      <c r="QV582" s="156"/>
      <c r="QW582" s="156"/>
      <c r="QX582" s="156"/>
      <c r="QY582" s="156"/>
      <c r="QZ582" s="156"/>
      <c r="RA582" s="156"/>
      <c r="RB582" s="156"/>
      <c r="RC582" s="156"/>
      <c r="RD582" s="156"/>
      <c r="RE582" s="156"/>
      <c r="RF582" s="156"/>
      <c r="RG582" s="156"/>
      <c r="RH582" s="156"/>
      <c r="RI582" s="156"/>
      <c r="RJ582" s="156"/>
      <c r="RK582" s="156"/>
      <c r="RL582" s="156"/>
      <c r="RM582" s="156"/>
      <c r="RN582" s="156"/>
      <c r="RO582" s="156"/>
      <c r="RP582" s="156"/>
      <c r="RQ582" s="156"/>
      <c r="RR582" s="156"/>
      <c r="RS582" s="156"/>
      <c r="RT582" s="156"/>
      <c r="RU582" s="156"/>
      <c r="RV582" s="156"/>
      <c r="RW582" s="156"/>
      <c r="RX582" s="156"/>
      <c r="RY582" s="156"/>
      <c r="RZ582" s="156"/>
      <c r="SA582" s="156"/>
      <c r="SB582" s="156"/>
      <c r="SC582" s="156"/>
      <c r="SD582" s="156"/>
      <c r="SE582" s="156"/>
      <c r="SF582" s="156"/>
      <c r="SG582" s="156"/>
      <c r="SH582" s="156"/>
      <c r="SI582" s="156"/>
      <c r="SJ582" s="156"/>
      <c r="SK582" s="156"/>
      <c r="SL582" s="156"/>
      <c r="SM582" s="156"/>
      <c r="SN582" s="156"/>
      <c r="SO582" s="156"/>
      <c r="SP582" s="156"/>
      <c r="SQ582" s="156"/>
      <c r="SR582" s="156"/>
      <c r="SS582" s="156"/>
      <c r="ST582" s="156"/>
      <c r="SU582" s="156"/>
      <c r="SV582" s="156"/>
      <c r="SW582" s="156"/>
      <c r="SX582" s="156"/>
      <c r="SY582" s="156"/>
      <c r="SZ582" s="156"/>
      <c r="TA582" s="156"/>
      <c r="TB582" s="156"/>
      <c r="TC582" s="156"/>
      <c r="TD582" s="156"/>
      <c r="TE582" s="156"/>
      <c r="TF582" s="156"/>
      <c r="TG582" s="156"/>
      <c r="TH582" s="156"/>
      <c r="TI582" s="156"/>
      <c r="TJ582" s="156"/>
      <c r="TK582" s="156"/>
      <c r="TL582" s="156"/>
      <c r="TM582" s="156"/>
      <c r="TN582" s="156"/>
      <c r="TO582" s="156"/>
      <c r="TP582" s="156"/>
      <c r="TQ582" s="156"/>
      <c r="TR582" s="156"/>
      <c r="TS582" s="156"/>
      <c r="TT582" s="156"/>
      <c r="TU582" s="156"/>
      <c r="TV582" s="156"/>
      <c r="TW582" s="156"/>
      <c r="TX582" s="156"/>
      <c r="TY582" s="156"/>
      <c r="TZ582" s="156"/>
      <c r="UA582" s="156"/>
      <c r="UB582" s="156"/>
      <c r="UC582" s="156"/>
      <c r="UD582" s="156"/>
      <c r="UE582" s="156"/>
      <c r="UF582" s="156"/>
      <c r="UG582" s="156"/>
      <c r="UH582" s="156"/>
      <c r="UI582" s="156"/>
      <c r="UJ582" s="156"/>
      <c r="UK582" s="156"/>
      <c r="UL582" s="156"/>
      <c r="UM582" s="156"/>
      <c r="UN582" s="156"/>
      <c r="UO582" s="156"/>
      <c r="UP582" s="156"/>
      <c r="UQ582" s="156"/>
      <c r="UR582" s="156"/>
      <c r="US582" s="156"/>
      <c r="UT582" s="156"/>
      <c r="UU582" s="156"/>
      <c r="UV582" s="156"/>
      <c r="UW582" s="156"/>
      <c r="UX582" s="156"/>
      <c r="UY582" s="156"/>
      <c r="UZ582" s="156"/>
      <c r="VA582" s="156"/>
      <c r="VB582" s="156"/>
      <c r="VC582" s="156"/>
      <c r="VD582" s="156"/>
      <c r="VE582" s="156"/>
      <c r="VF582" s="156"/>
      <c r="VG582" s="156"/>
      <c r="VH582" s="156"/>
      <c r="VI582" s="156"/>
      <c r="VJ582" s="156"/>
      <c r="VK582" s="156"/>
      <c r="VL582" s="156"/>
      <c r="VM582" s="156"/>
      <c r="VN582" s="156"/>
      <c r="VO582" s="156"/>
      <c r="VP582" s="156"/>
      <c r="VQ582" s="156"/>
      <c r="VR582" s="156"/>
      <c r="VS582" s="156"/>
      <c r="VT582" s="156"/>
      <c r="VU582" s="156"/>
      <c r="VV582" s="156"/>
      <c r="VW582" s="156"/>
      <c r="VX582" s="156"/>
      <c r="VY582" s="156"/>
      <c r="VZ582" s="156"/>
      <c r="WA582" s="156"/>
      <c r="WB582" s="156"/>
      <c r="WC582" s="156"/>
      <c r="WD582" s="156"/>
      <c r="WE582" s="156"/>
      <c r="WF582" s="156"/>
      <c r="WG582" s="156"/>
      <c r="WH582" s="156"/>
      <c r="WI582" s="156"/>
      <c r="WJ582" s="156"/>
      <c r="WK582" s="156"/>
      <c r="WL582" s="156"/>
      <c r="WM582" s="156"/>
      <c r="WN582" s="156"/>
      <c r="WO582" s="156"/>
      <c r="WP582" s="156"/>
      <c r="WQ582" s="156"/>
      <c r="WR582" s="156"/>
      <c r="WS582" s="156"/>
      <c r="WT582" s="156"/>
      <c r="WU582" s="156"/>
      <c r="WV582" s="156"/>
      <c r="WW582" s="156"/>
      <c r="WX582" s="156"/>
      <c r="WY582" s="156"/>
      <c r="WZ582" s="156"/>
      <c r="XA582" s="156"/>
      <c r="XB582" s="156"/>
      <c r="XC582" s="156"/>
      <c r="XD582" s="156"/>
      <c r="XE582" s="156"/>
      <c r="XF582" s="156"/>
      <c r="XG582" s="156"/>
      <c r="XH582" s="156"/>
      <c r="XI582" s="156"/>
      <c r="XJ582" s="156"/>
      <c r="XK582" s="156"/>
      <c r="XL582" s="156"/>
      <c r="XM582" s="156"/>
      <c r="XN582" s="156"/>
      <c r="XO582" s="156"/>
      <c r="XP582" s="156"/>
      <c r="XQ582" s="156"/>
      <c r="XR582" s="156"/>
      <c r="XS582" s="156"/>
      <c r="XT582" s="156"/>
      <c r="XU582" s="156"/>
      <c r="XV582" s="156"/>
      <c r="XW582" s="156"/>
      <c r="XX582" s="156"/>
      <c r="XY582" s="156"/>
      <c r="XZ582" s="156"/>
      <c r="YA582" s="156"/>
      <c r="YB582" s="156"/>
      <c r="YC582" s="156"/>
      <c r="YD582" s="156"/>
      <c r="YE582" s="156"/>
      <c r="YF582" s="156"/>
      <c r="YG582" s="156"/>
      <c r="YH582" s="156"/>
      <c r="YI582" s="156"/>
      <c r="YJ582" s="156"/>
      <c r="YK582" s="156"/>
      <c r="YL582" s="156"/>
      <c r="YM582" s="156"/>
      <c r="YN582" s="156"/>
      <c r="YO582" s="156"/>
      <c r="YP582" s="156"/>
      <c r="YQ582" s="156"/>
      <c r="YR582" s="156"/>
      <c r="YS582" s="156"/>
      <c r="YT582" s="156"/>
      <c r="YU582" s="156"/>
      <c r="YV582" s="156"/>
      <c r="YW582" s="156"/>
      <c r="YX582" s="156"/>
      <c r="YY582" s="156"/>
      <c r="YZ582" s="156"/>
      <c r="ZA582" s="156"/>
      <c r="ZB582" s="156"/>
      <c r="ZC582" s="156"/>
      <c r="ZD582" s="156"/>
      <c r="ZE582" s="156"/>
      <c r="ZF582" s="156"/>
      <c r="ZG582" s="156"/>
      <c r="ZH582" s="156"/>
      <c r="ZI582" s="156"/>
      <c r="ZJ582" s="156"/>
      <c r="ZK582" s="156"/>
      <c r="ZL582" s="156"/>
      <c r="ZM582" s="156"/>
      <c r="ZN582" s="156"/>
      <c r="ZO582" s="156"/>
      <c r="ZP582" s="156"/>
      <c r="ZQ582" s="156"/>
      <c r="ZR582" s="156"/>
      <c r="ZS582" s="156"/>
      <c r="ZT582" s="156"/>
      <c r="ZU582" s="156"/>
      <c r="ZV582" s="156"/>
      <c r="ZW582" s="156"/>
      <c r="ZX582" s="156"/>
      <c r="ZY582" s="156"/>
      <c r="ZZ582" s="156"/>
      <c r="AAA582" s="156"/>
      <c r="AAB582" s="156"/>
      <c r="AAC582" s="156"/>
      <c r="AAD582" s="156"/>
      <c r="AAE582" s="156"/>
      <c r="AAF582" s="156"/>
      <c r="AAG582" s="156"/>
      <c r="AAH582" s="156"/>
      <c r="AAI582" s="156"/>
      <c r="AAJ582" s="156"/>
      <c r="AAK582" s="156"/>
      <c r="AAL582" s="156"/>
      <c r="AAM582" s="156"/>
      <c r="AAN582" s="156"/>
      <c r="AAO582" s="156"/>
      <c r="AAP582" s="156"/>
      <c r="AAQ582" s="156"/>
      <c r="AAR582" s="156"/>
      <c r="AAS582" s="156"/>
      <c r="AAT582" s="156"/>
      <c r="AAU582" s="156"/>
      <c r="AAV582" s="156"/>
      <c r="AAW582" s="156"/>
      <c r="AAX582" s="156"/>
      <c r="AAY582" s="156"/>
      <c r="AAZ582" s="156"/>
      <c r="ABA582" s="156"/>
      <c r="ABB582" s="156"/>
      <c r="ABC582" s="156"/>
      <c r="ABD582" s="156"/>
      <c r="ABE582" s="156"/>
      <c r="ABF582" s="156"/>
      <c r="ABG582" s="156"/>
      <c r="ABH582" s="156"/>
      <c r="ABI582" s="156"/>
      <c r="ABJ582" s="156"/>
      <c r="ABK582" s="156"/>
      <c r="ABL582" s="156"/>
      <c r="ABM582" s="156"/>
      <c r="ABN582" s="156"/>
      <c r="ABO582" s="156"/>
      <c r="ABP582" s="156"/>
      <c r="ABQ582" s="156"/>
      <c r="ABR582" s="156"/>
      <c r="ABS582" s="156"/>
      <c r="ABT582" s="156"/>
      <c r="ABU582" s="156"/>
      <c r="ABV582" s="156"/>
      <c r="ABW582" s="156"/>
      <c r="ABX582" s="156"/>
      <c r="ABY582" s="156"/>
      <c r="ABZ582" s="156"/>
      <c r="ACA582" s="156"/>
      <c r="ACB582" s="156"/>
      <c r="ACC582" s="156"/>
      <c r="ACD582" s="156"/>
      <c r="ACE582" s="156"/>
      <c r="ACF582" s="156"/>
      <c r="ACG582" s="156"/>
      <c r="ACH582" s="156"/>
      <c r="ACI582" s="156"/>
      <c r="ACJ582" s="156"/>
      <c r="ACK582" s="156"/>
      <c r="ACL582" s="156"/>
      <c r="ACM582" s="156"/>
      <c r="ACN582" s="156"/>
      <c r="ACO582" s="156"/>
      <c r="ACP582" s="156"/>
      <c r="ACQ582" s="156"/>
      <c r="ACR582" s="156"/>
      <c r="ACS582" s="156"/>
      <c r="ACT582" s="156"/>
      <c r="ACU582" s="156"/>
      <c r="ACV582" s="156"/>
      <c r="ACW582" s="156"/>
      <c r="ACX582" s="156"/>
      <c r="ACY582" s="156"/>
      <c r="ACZ582" s="156"/>
      <c r="ADA582" s="156"/>
      <c r="ADB582" s="156"/>
      <c r="ADC582" s="156"/>
      <c r="ADD582" s="156"/>
      <c r="ADE582" s="156"/>
      <c r="ADF582" s="156"/>
      <c r="ADG582" s="156"/>
      <c r="ADH582" s="156"/>
      <c r="ADI582" s="156"/>
      <c r="ADJ582" s="156"/>
      <c r="ADK582" s="156"/>
      <c r="ADL582" s="156"/>
      <c r="ADM582" s="156"/>
      <c r="ADN582" s="156"/>
      <c r="ADO582" s="156"/>
      <c r="ADP582" s="156"/>
      <c r="ADQ582" s="156"/>
      <c r="ADR582" s="156"/>
      <c r="ADS582" s="156"/>
      <c r="ADT582" s="156"/>
      <c r="ADU582" s="156"/>
      <c r="ADV582" s="156"/>
      <c r="ADW582" s="156"/>
      <c r="ADX582" s="156"/>
      <c r="ADY582" s="156"/>
      <c r="ADZ582" s="156"/>
      <c r="AEA582" s="156"/>
      <c r="AEB582" s="156"/>
      <c r="AEC582" s="156"/>
      <c r="AED582" s="156"/>
      <c r="AEE582" s="156"/>
      <c r="AEF582" s="156"/>
      <c r="AEG582" s="156"/>
      <c r="AEH582" s="156"/>
      <c r="AEI582" s="156"/>
      <c r="AEJ582" s="156"/>
      <c r="AEK582" s="156"/>
      <c r="AEL582" s="156"/>
      <c r="AEM582" s="156"/>
      <c r="AEN582" s="156"/>
      <c r="AEO582" s="156"/>
      <c r="AEP582" s="156"/>
      <c r="AEQ582" s="156"/>
      <c r="AER582" s="156"/>
      <c r="AES582" s="156"/>
      <c r="AET582" s="156"/>
      <c r="AEU582" s="156"/>
      <c r="AEV582" s="156"/>
      <c r="AEW582" s="156"/>
      <c r="AEX582" s="156"/>
      <c r="AEY582" s="156"/>
      <c r="AEZ582" s="156"/>
      <c r="AFA582" s="156"/>
      <c r="AFB582" s="156"/>
      <c r="AFC582" s="156"/>
      <c r="AFD582" s="156"/>
      <c r="AFE582" s="156"/>
      <c r="AFF582" s="156"/>
      <c r="AFG582" s="156"/>
      <c r="AFH582" s="156"/>
      <c r="AFI582" s="156"/>
      <c r="AFJ582" s="156"/>
      <c r="AFK582" s="156"/>
      <c r="AFL582" s="156"/>
      <c r="AFM582" s="156"/>
      <c r="AFN582" s="156"/>
      <c r="AFO582" s="156"/>
      <c r="AFP582" s="156"/>
      <c r="AFQ582" s="156"/>
      <c r="AFR582" s="156"/>
      <c r="AFS582" s="156"/>
      <c r="AFT582" s="156"/>
      <c r="AFU582" s="156"/>
      <c r="AFV582" s="156"/>
      <c r="AFW582" s="156"/>
      <c r="AFX582" s="156"/>
      <c r="AFY582" s="156"/>
      <c r="AFZ582" s="156"/>
      <c r="AGA582" s="156"/>
      <c r="AGB582" s="156"/>
      <c r="AGC582" s="156"/>
      <c r="AGD582" s="156"/>
      <c r="AGE582" s="156"/>
      <c r="AGF582" s="156"/>
      <c r="AGG582" s="156"/>
      <c r="AGH582" s="156"/>
      <c r="AGI582" s="156"/>
      <c r="AGJ582" s="156"/>
      <c r="AGK582" s="156"/>
      <c r="AGL582" s="156"/>
      <c r="AGM582" s="156"/>
      <c r="AGN582" s="156"/>
      <c r="AGO582" s="156"/>
      <c r="AGP582" s="156"/>
      <c r="AGQ582" s="156"/>
      <c r="AGR582" s="156"/>
      <c r="AGS582" s="156"/>
      <c r="AGT582" s="156"/>
      <c r="AGU582" s="156"/>
      <c r="AGV582" s="156"/>
      <c r="AGW582" s="156"/>
      <c r="AGX582" s="156"/>
      <c r="AGY582" s="156"/>
      <c r="AGZ582" s="156"/>
      <c r="AHA582" s="156"/>
      <c r="AHB582" s="156"/>
      <c r="AHC582" s="156"/>
      <c r="AHD582" s="156"/>
      <c r="AHE582" s="156"/>
      <c r="AHF582" s="156"/>
      <c r="AHG582" s="156"/>
      <c r="AHH582" s="156"/>
      <c r="AHI582" s="156"/>
      <c r="AHJ582" s="156"/>
      <c r="AHK582" s="156"/>
      <c r="AHL582" s="156"/>
      <c r="AHM582" s="156"/>
      <c r="AHN582" s="156"/>
      <c r="AHO582" s="156"/>
      <c r="AHP582" s="156"/>
      <c r="AHQ582" s="156"/>
      <c r="AHR582" s="156"/>
      <c r="AHS582" s="156"/>
      <c r="AHT582" s="156"/>
      <c r="AHU582" s="156"/>
      <c r="AHV582" s="156"/>
      <c r="AHW582" s="156"/>
      <c r="AHX582" s="156"/>
      <c r="AHY582" s="156"/>
      <c r="AHZ582" s="156"/>
      <c r="AIA582" s="156"/>
      <c r="AIB582" s="156"/>
      <c r="AIC582" s="156"/>
      <c r="AID582" s="156"/>
      <c r="AIE582" s="156"/>
      <c r="AIF582" s="156"/>
      <c r="AIG582" s="156"/>
      <c r="AIH582" s="156"/>
      <c r="AII582" s="156"/>
      <c r="AIJ582" s="156"/>
      <c r="AIK582" s="156"/>
      <c r="AIL582" s="156"/>
      <c r="AIM582" s="156"/>
      <c r="AIN582" s="156"/>
      <c r="AIO582" s="156"/>
      <c r="AIP582" s="156"/>
      <c r="AIQ582" s="156"/>
      <c r="AIR582" s="156"/>
      <c r="AIS582" s="156"/>
      <c r="AIT582" s="156"/>
      <c r="AIU582" s="156"/>
      <c r="AIV582" s="156"/>
      <c r="AIW582" s="156"/>
      <c r="AIX582" s="156"/>
      <c r="AIY582" s="156"/>
      <c r="AIZ582" s="156"/>
      <c r="AJA582" s="156"/>
      <c r="AJB582" s="156"/>
      <c r="AJC582" s="156"/>
      <c r="AJD582" s="156"/>
      <c r="AJE582" s="156"/>
      <c r="AJF582" s="156"/>
      <c r="AJG582" s="156"/>
      <c r="AJH582" s="156"/>
      <c r="AJI582" s="156"/>
      <c r="AJJ582" s="156"/>
      <c r="AJK582" s="156"/>
      <c r="AJL582" s="156"/>
      <c r="AJM582" s="156"/>
      <c r="AJN582" s="156"/>
      <c r="AJO582" s="156"/>
      <c r="AJP582" s="156"/>
      <c r="AJQ582" s="156"/>
      <c r="AJR582" s="156"/>
      <c r="AJS582" s="156"/>
      <c r="AJT582" s="156"/>
      <c r="AJU582" s="156"/>
      <c r="AJV582" s="156"/>
      <c r="AJW582" s="156"/>
      <c r="AJX582" s="156"/>
      <c r="AJY582" s="156"/>
      <c r="AJZ582" s="156"/>
      <c r="AKA582" s="156"/>
      <c r="AKB582" s="156"/>
      <c r="AKC582" s="156"/>
      <c r="AKD582" s="156"/>
      <c r="AKE582" s="156"/>
      <c r="AKF582" s="156"/>
      <c r="AKG582" s="156"/>
      <c r="AKH582" s="156"/>
      <c r="AKI582" s="156"/>
      <c r="AKJ582" s="156"/>
      <c r="AKK582" s="156"/>
      <c r="AKL582" s="156"/>
      <c r="AKM582" s="156"/>
      <c r="AKN582" s="156"/>
      <c r="AKO582" s="156"/>
      <c r="AKP582" s="156"/>
      <c r="AKQ582" s="156"/>
      <c r="AKR582" s="156"/>
      <c r="AKS582" s="156"/>
      <c r="AKT582" s="156"/>
      <c r="AKU582" s="156"/>
      <c r="AKV582" s="156"/>
      <c r="AKW582" s="156"/>
      <c r="AKX582" s="156"/>
      <c r="AKY582" s="156"/>
      <c r="AKZ582" s="156"/>
      <c r="ALA582" s="156"/>
      <c r="ALB582" s="156"/>
      <c r="ALC582" s="156"/>
      <c r="ALD582" s="156"/>
      <c r="ALE582" s="156"/>
      <c r="ALF582" s="156"/>
      <c r="ALG582" s="156"/>
      <c r="ALH582" s="156"/>
      <c r="ALI582" s="156"/>
      <c r="ALJ582" s="156"/>
      <c r="ALK582" s="156"/>
      <c r="ALL582" s="156"/>
      <c r="ALM582" s="156"/>
      <c r="ALN582" s="156"/>
      <c r="ALO582" s="156"/>
      <c r="ALP582" s="156"/>
      <c r="ALQ582" s="156"/>
      <c r="ALR582" s="156"/>
      <c r="ALS582" s="156"/>
      <c r="ALT582" s="156"/>
      <c r="ALU582" s="156"/>
      <c r="ALV582" s="156"/>
      <c r="ALW582" s="156"/>
      <c r="ALX582" s="156"/>
      <c r="ALY582" s="156"/>
      <c r="ALZ582" s="156"/>
      <c r="AMA582" s="156"/>
      <c r="AMB582" s="156"/>
      <c r="AMC582" s="156"/>
      <c r="AMD582" s="156"/>
      <c r="AME582" s="156"/>
      <c r="AMF582" s="156"/>
      <c r="AMG582" s="156"/>
      <c r="AMH582" s="156"/>
      <c r="AMI582" s="156"/>
      <c r="AMJ582" s="156"/>
      <c r="AMK582" s="156"/>
      <c r="AML582" s="156"/>
      <c r="AMM582" s="156"/>
      <c r="AMN582" s="156"/>
      <c r="AMO582" s="156"/>
      <c r="AMP582" s="156"/>
      <c r="AMQ582" s="156"/>
      <c r="AMR582" s="156"/>
      <c r="AMS582" s="156"/>
      <c r="AMT582" s="156"/>
      <c r="AMU582" s="156"/>
      <c r="AMV582" s="156"/>
      <c r="AMW582" s="156"/>
      <c r="AMX582" s="156"/>
      <c r="AMY582" s="156"/>
      <c r="AMZ582" s="156"/>
      <c r="ANA582" s="156"/>
      <c r="ANB582" s="156"/>
      <c r="ANC582" s="156"/>
      <c r="AND582" s="156"/>
      <c r="ANE582" s="156"/>
      <c r="ANF582" s="156"/>
      <c r="ANG582" s="156"/>
      <c r="ANH582" s="156"/>
      <c r="ANI582" s="156"/>
      <c r="ANJ582" s="156"/>
      <c r="ANK582" s="156"/>
      <c r="ANL582" s="156"/>
      <c r="ANM582" s="156"/>
      <c r="ANN582" s="156"/>
      <c r="ANO582" s="156"/>
      <c r="ANP582" s="156"/>
      <c r="ANQ582" s="156"/>
      <c r="ANR582" s="156"/>
      <c r="ANS582" s="156"/>
      <c r="ANT582" s="156"/>
      <c r="ANU582" s="156"/>
      <c r="ANV582" s="156"/>
      <c r="ANW582" s="156"/>
      <c r="ANX582" s="156"/>
      <c r="ANY582" s="156"/>
      <c r="ANZ582" s="156"/>
      <c r="AOA582" s="156"/>
      <c r="AOB582" s="156"/>
      <c r="AOC582" s="156"/>
      <c r="AOD582" s="156"/>
      <c r="AOE582" s="156"/>
      <c r="AOF582" s="156"/>
      <c r="AOG582" s="156"/>
      <c r="AOH582" s="156"/>
      <c r="AOI582" s="156"/>
      <c r="AOJ582" s="156"/>
      <c r="AOK582" s="156"/>
      <c r="AOL582" s="156"/>
      <c r="AOM582" s="156"/>
      <c r="AON582" s="156"/>
      <c r="AOO582" s="156"/>
      <c r="AOP582" s="156"/>
      <c r="AOQ582" s="156"/>
      <c r="AOR582" s="156"/>
      <c r="AOS582" s="156"/>
      <c r="AOT582" s="156"/>
      <c r="AOU582" s="156"/>
      <c r="AOV582" s="156"/>
      <c r="AOW582" s="156"/>
      <c r="AOX582" s="156"/>
      <c r="AOY582" s="156"/>
      <c r="AOZ582" s="156"/>
      <c r="APA582" s="156"/>
      <c r="APB582" s="156"/>
      <c r="APC582" s="156"/>
      <c r="APD582" s="156"/>
      <c r="APE582" s="156"/>
      <c r="APF582" s="156"/>
      <c r="APG582" s="156"/>
      <c r="APH582" s="156"/>
      <c r="API582" s="156"/>
      <c r="APJ582" s="156"/>
      <c r="APK582" s="156"/>
      <c r="APL582" s="156"/>
      <c r="APM582" s="156"/>
      <c r="APN582" s="156"/>
      <c r="APO582" s="156"/>
      <c r="APP582" s="156"/>
      <c r="APQ582" s="156"/>
      <c r="APR582" s="156"/>
      <c r="APS582" s="156"/>
      <c r="APT582" s="156"/>
      <c r="APU582" s="156"/>
      <c r="APV582" s="156"/>
      <c r="APW582" s="156"/>
      <c r="APX582" s="156"/>
      <c r="APY582" s="156"/>
      <c r="APZ582" s="156"/>
      <c r="AQA582" s="156"/>
      <c r="AQB582" s="156"/>
      <c r="AQC582" s="156"/>
      <c r="AQD582" s="156"/>
      <c r="AQE582" s="156"/>
      <c r="AQF582" s="156"/>
      <c r="AQG582" s="156"/>
      <c r="AQH582" s="156"/>
      <c r="AQI582" s="156"/>
      <c r="AQJ582" s="156"/>
      <c r="AQK582" s="156"/>
      <c r="AQL582" s="156"/>
      <c r="AQM582" s="156"/>
      <c r="AQN582" s="156"/>
      <c r="AQO582" s="156"/>
      <c r="AQP582" s="156"/>
      <c r="AQQ582" s="156"/>
      <c r="AQR582" s="156"/>
      <c r="AQS582" s="156"/>
      <c r="AQT582" s="156"/>
      <c r="AQU582" s="156"/>
      <c r="AQV582" s="156"/>
      <c r="AQW582" s="156"/>
      <c r="AQX582" s="156"/>
      <c r="AQY582" s="156"/>
      <c r="AQZ582" s="156"/>
      <c r="ARA582" s="156"/>
      <c r="ARB582" s="156"/>
      <c r="ARC582" s="156"/>
      <c r="ARD582" s="156"/>
      <c r="ARE582" s="156"/>
      <c r="ARF582" s="156"/>
      <c r="ARG582" s="156"/>
      <c r="ARH582" s="156"/>
      <c r="ARI582" s="156"/>
      <c r="ARJ582" s="156"/>
      <c r="ARK582" s="156"/>
      <c r="ARL582" s="156"/>
      <c r="ARM582" s="156"/>
      <c r="ARN582" s="156"/>
      <c r="ARO582" s="156"/>
      <c r="ARP582" s="156"/>
      <c r="ARQ582" s="156"/>
      <c r="ARR582" s="156"/>
      <c r="ARS582" s="156"/>
      <c r="ART582" s="156"/>
      <c r="ARU582" s="156"/>
      <c r="ARV582" s="156"/>
      <c r="ARW582" s="156"/>
      <c r="ARX582" s="156"/>
      <c r="ARY582" s="156"/>
      <c r="ARZ582" s="156"/>
      <c r="ASA582" s="156"/>
      <c r="ASB582" s="156"/>
      <c r="ASC582" s="156"/>
      <c r="ASD582" s="156"/>
      <c r="ASE582" s="156"/>
      <c r="ASF582" s="156"/>
      <c r="ASG582" s="156"/>
      <c r="ASH582" s="156"/>
      <c r="ASI582" s="156"/>
      <c r="ASJ582" s="156"/>
      <c r="ASK582" s="156"/>
      <c r="ASL582" s="156"/>
      <c r="ASM582" s="156"/>
      <c r="ASN582" s="156"/>
      <c r="ASO582" s="156"/>
      <c r="ASP582" s="156"/>
      <c r="ASQ582" s="156"/>
      <c r="ASR582" s="156"/>
      <c r="ASS582" s="156"/>
      <c r="AST582" s="156"/>
      <c r="ASU582" s="156"/>
      <c r="ASV582" s="156"/>
      <c r="ASW582" s="156"/>
      <c r="ASX582" s="156"/>
      <c r="ASY582" s="156"/>
      <c r="ASZ582" s="156"/>
      <c r="ATA582" s="156"/>
      <c r="ATB582" s="156"/>
      <c r="ATC582" s="156"/>
      <c r="ATD582" s="156"/>
      <c r="ATE582" s="156"/>
      <c r="ATF582" s="156"/>
      <c r="ATG582" s="156"/>
      <c r="ATH582" s="156"/>
      <c r="ATI582" s="156"/>
      <c r="ATJ582" s="156"/>
      <c r="ATK582" s="156"/>
      <c r="ATL582" s="156"/>
      <c r="ATM582" s="156"/>
      <c r="ATN582" s="156"/>
      <c r="ATO582" s="156"/>
      <c r="ATP582" s="156"/>
      <c r="ATQ582" s="156"/>
      <c r="ATR582" s="156"/>
      <c r="ATS582" s="156"/>
      <c r="ATT582" s="156"/>
      <c r="ATU582" s="156"/>
      <c r="ATV582" s="156"/>
      <c r="ATW582" s="156"/>
      <c r="ATX582" s="156"/>
      <c r="ATY582" s="156"/>
      <c r="ATZ582" s="156"/>
      <c r="AUA582" s="156"/>
      <c r="AUB582" s="156"/>
      <c r="AUC582" s="156"/>
      <c r="AUD582" s="156"/>
      <c r="AUE582" s="156"/>
      <c r="AUF582" s="156"/>
      <c r="AUG582" s="156"/>
      <c r="AUH582" s="156"/>
      <c r="AUI582" s="156"/>
      <c r="AUJ582" s="156"/>
      <c r="AUK582" s="156"/>
      <c r="AUL582" s="156"/>
      <c r="AUM582" s="156"/>
      <c r="AUN582" s="156"/>
      <c r="AUO582" s="156"/>
      <c r="AUP582" s="156"/>
      <c r="AUQ582" s="156"/>
      <c r="AUR582" s="156"/>
      <c r="AUS582" s="156"/>
      <c r="AUT582" s="156"/>
      <c r="AUU582" s="156"/>
      <c r="AUV582" s="156"/>
      <c r="AUW582" s="156"/>
      <c r="AUX582" s="156"/>
      <c r="AUY582" s="156"/>
      <c r="AUZ582" s="156"/>
      <c r="AVA582" s="156"/>
      <c r="AVB582" s="156"/>
      <c r="AVC582" s="156"/>
      <c r="AVD582" s="156"/>
      <c r="AVE582" s="156"/>
      <c r="AVF582" s="156"/>
      <c r="AVG582" s="156"/>
      <c r="AVH582" s="156"/>
      <c r="AVI582" s="156"/>
      <c r="AVJ582" s="156"/>
      <c r="AVK582" s="156"/>
      <c r="AVL582" s="156"/>
      <c r="AVM582" s="156"/>
      <c r="AVN582" s="156"/>
      <c r="AVO582" s="156"/>
      <c r="AVP582" s="156"/>
      <c r="AVQ582" s="156"/>
      <c r="AVR582" s="156"/>
      <c r="AVS582" s="156"/>
      <c r="AVT582" s="156"/>
      <c r="AVU582" s="156"/>
      <c r="AVV582" s="156"/>
      <c r="AVW582" s="156"/>
      <c r="AVX582" s="156"/>
      <c r="AVY582" s="156"/>
      <c r="AVZ582" s="156"/>
      <c r="AWA582" s="156"/>
      <c r="AWB582" s="156"/>
      <c r="AWC582" s="156"/>
      <c r="AWD582" s="156"/>
      <c r="AWE582" s="156"/>
      <c r="AWF582" s="156"/>
      <c r="AWG582" s="156"/>
      <c r="AWH582" s="156"/>
      <c r="AWI582" s="156"/>
      <c r="AWJ582" s="156"/>
      <c r="AWK582" s="156"/>
      <c r="AWL582" s="156"/>
      <c r="AWM582" s="156"/>
      <c r="AWN582" s="156"/>
      <c r="AWO582" s="156"/>
      <c r="AWP582" s="156"/>
      <c r="AWQ582" s="156"/>
      <c r="AWR582" s="156"/>
      <c r="AWS582" s="156"/>
      <c r="AWT582" s="156"/>
      <c r="AWU582" s="156"/>
      <c r="AWV582" s="156"/>
      <c r="AWW582" s="156"/>
      <c r="AWX582" s="156"/>
      <c r="AWY582" s="156"/>
      <c r="AWZ582" s="156"/>
      <c r="AXA582" s="156"/>
      <c r="AXB582" s="156"/>
      <c r="AXC582" s="156"/>
      <c r="AXD582" s="156"/>
      <c r="AXE582" s="156"/>
      <c r="AXF582" s="156"/>
      <c r="AXG582" s="156"/>
      <c r="AXH582" s="156"/>
      <c r="AXI582" s="156"/>
      <c r="AXJ582" s="156"/>
      <c r="AXK582" s="156"/>
      <c r="AXL582" s="156"/>
      <c r="AXM582" s="156"/>
      <c r="AXN582" s="156"/>
      <c r="AXO582" s="156"/>
      <c r="AXP582" s="156"/>
      <c r="AXQ582" s="156"/>
      <c r="AXR582" s="156"/>
      <c r="AXS582" s="156"/>
      <c r="AXT582" s="156"/>
      <c r="AXU582" s="156"/>
      <c r="AXV582" s="156"/>
      <c r="AXW582" s="156"/>
      <c r="AXX582" s="156"/>
      <c r="AXY582" s="156"/>
      <c r="AXZ582" s="156"/>
      <c r="AYA582" s="156"/>
      <c r="AYB582" s="156"/>
      <c r="AYC582" s="156"/>
      <c r="AYD582" s="156"/>
      <c r="AYE582" s="156"/>
      <c r="AYF582" s="156"/>
      <c r="AYG582" s="156"/>
      <c r="AYH582" s="156"/>
      <c r="AYI582" s="156"/>
      <c r="AYJ582" s="156"/>
      <c r="AYK582" s="156"/>
      <c r="AYL582" s="156"/>
      <c r="AYM582" s="156"/>
      <c r="AYN582" s="156"/>
      <c r="AYO582" s="156"/>
      <c r="AYP582" s="156"/>
      <c r="AYQ582" s="156"/>
      <c r="AYR582" s="156"/>
      <c r="AYS582" s="156"/>
      <c r="AYT582" s="156"/>
      <c r="AYU582" s="156"/>
      <c r="AYV582" s="156"/>
      <c r="AYW582" s="156"/>
      <c r="AYX582" s="156"/>
      <c r="AYY582" s="156"/>
      <c r="AYZ582" s="156"/>
      <c r="AZA582" s="156"/>
      <c r="AZB582" s="156"/>
      <c r="AZC582" s="156"/>
      <c r="AZD582" s="156"/>
      <c r="AZE582" s="156"/>
      <c r="AZF582" s="156"/>
      <c r="AZG582" s="156"/>
      <c r="AZH582" s="156"/>
      <c r="AZI582" s="156"/>
      <c r="AZJ582" s="156"/>
      <c r="AZK582" s="156"/>
      <c r="AZL582" s="156"/>
      <c r="AZM582" s="156"/>
      <c r="AZN582" s="156"/>
      <c r="AZO582" s="156"/>
      <c r="AZP582" s="156"/>
      <c r="AZQ582" s="156"/>
      <c r="AZR582" s="156"/>
      <c r="AZS582" s="156"/>
      <c r="AZT582" s="156"/>
      <c r="AZU582" s="156"/>
      <c r="AZV582" s="156"/>
      <c r="AZW582" s="156"/>
      <c r="AZX582" s="156"/>
      <c r="AZY582" s="156"/>
      <c r="AZZ582" s="156"/>
      <c r="BAA582" s="156"/>
      <c r="BAB582" s="156"/>
      <c r="BAC582" s="156"/>
      <c r="BAD582" s="156"/>
      <c r="BAE582" s="156"/>
      <c r="BAF582" s="156"/>
      <c r="BAG582" s="156"/>
      <c r="BAH582" s="156"/>
      <c r="BAI582" s="156"/>
      <c r="BAJ582" s="156"/>
      <c r="BAK582" s="156"/>
      <c r="BAL582" s="156"/>
      <c r="BAM582" s="156"/>
      <c r="BAN582" s="156"/>
      <c r="BAO582" s="156"/>
      <c r="BAP582" s="156"/>
      <c r="BAQ582" s="156"/>
      <c r="BAR582" s="156"/>
      <c r="BAS582" s="156"/>
      <c r="BAT582" s="156"/>
      <c r="BAU582" s="156"/>
      <c r="BAV582" s="156"/>
      <c r="BAW582" s="156"/>
      <c r="BAX582" s="156"/>
      <c r="BAY582" s="156"/>
      <c r="BAZ582" s="156"/>
      <c r="BBA582" s="156"/>
      <c r="BBB582" s="156"/>
      <c r="BBC582" s="156"/>
      <c r="BBD582" s="156"/>
      <c r="BBE582" s="156"/>
      <c r="BBF582" s="156"/>
      <c r="BBG582" s="156"/>
      <c r="BBH582" s="156"/>
      <c r="BBI582" s="156"/>
      <c r="BBJ582" s="156"/>
      <c r="BBK582" s="156"/>
      <c r="BBL582" s="156"/>
      <c r="BBM582" s="156"/>
      <c r="BBN582" s="156"/>
      <c r="BBO582" s="156"/>
      <c r="BBP582" s="156"/>
      <c r="BBQ582" s="156"/>
      <c r="BBR582" s="156"/>
      <c r="BBS582" s="156"/>
      <c r="BBT582" s="156"/>
      <c r="BBU582" s="156"/>
      <c r="BBV582" s="156"/>
      <c r="BBW582" s="156"/>
      <c r="BBX582" s="156"/>
      <c r="BBY582" s="156"/>
      <c r="BBZ582" s="156"/>
      <c r="BCA582" s="156"/>
      <c r="BCB582" s="156"/>
      <c r="BCC582" s="156"/>
      <c r="BCD582" s="156"/>
      <c r="BCE582" s="156"/>
      <c r="BCF582" s="156"/>
      <c r="BCG582" s="156"/>
      <c r="BCH582" s="156"/>
      <c r="BCI582" s="156"/>
      <c r="BCJ582" s="156"/>
      <c r="BCK582" s="156"/>
      <c r="BCL582" s="156"/>
      <c r="BCM582" s="156"/>
      <c r="BCN582" s="156"/>
      <c r="BCO582" s="156"/>
      <c r="BCP582" s="156"/>
      <c r="BCQ582" s="156"/>
      <c r="BCR582" s="156"/>
      <c r="BCS582" s="156"/>
      <c r="BCT582" s="156"/>
      <c r="BCU582" s="156"/>
      <c r="BCV582" s="156"/>
      <c r="BCW582" s="156"/>
      <c r="BCX582" s="156"/>
      <c r="BCY582" s="156"/>
      <c r="BCZ582" s="156"/>
      <c r="BDA582" s="156"/>
      <c r="BDB582" s="156"/>
      <c r="BDC582" s="156"/>
      <c r="BDD582" s="156"/>
      <c r="BDE582" s="156"/>
      <c r="BDF582" s="156"/>
      <c r="BDG582" s="156"/>
      <c r="BDH582" s="156"/>
      <c r="BDI582" s="156"/>
      <c r="BDJ582" s="156"/>
      <c r="BDK582" s="156"/>
      <c r="BDL582" s="156"/>
      <c r="BDM582" s="156"/>
      <c r="BDN582" s="156"/>
      <c r="BDO582" s="156"/>
      <c r="BDP582" s="156"/>
      <c r="BDQ582" s="156"/>
      <c r="BDR582" s="156"/>
      <c r="BDS582" s="156"/>
      <c r="BDT582" s="156"/>
      <c r="BDU582" s="156"/>
      <c r="BDV582" s="156"/>
      <c r="BDW582" s="156"/>
      <c r="BDX582" s="156"/>
      <c r="BDY582" s="156"/>
      <c r="BDZ582" s="156"/>
      <c r="BEA582" s="156"/>
      <c r="BEB582" s="156"/>
      <c r="BEC582" s="156"/>
      <c r="BED582" s="156"/>
      <c r="BEE582" s="156"/>
      <c r="BEF582" s="156"/>
      <c r="BEG582" s="156"/>
      <c r="BEH582" s="156"/>
      <c r="BEI582" s="156"/>
      <c r="BEJ582" s="156"/>
      <c r="BEK582" s="156"/>
      <c r="BEL582" s="156"/>
      <c r="BEM582" s="156"/>
      <c r="BEN582" s="156"/>
      <c r="BEO582" s="156"/>
      <c r="BEP582" s="156"/>
      <c r="BEQ582" s="156"/>
      <c r="BER582" s="156"/>
      <c r="BES582" s="156"/>
      <c r="BET582" s="156"/>
      <c r="BEU582" s="156"/>
      <c r="BEV582" s="156"/>
      <c r="BEW582" s="156"/>
      <c r="BEX582" s="156"/>
      <c r="BEY582" s="156"/>
      <c r="BEZ582" s="156"/>
      <c r="BFA582" s="156"/>
      <c r="BFB582" s="156"/>
      <c r="BFC582" s="156"/>
      <c r="BFD582" s="156"/>
      <c r="BFE582" s="156"/>
      <c r="BFF582" s="156"/>
      <c r="BFG582" s="156"/>
      <c r="BFH582" s="156"/>
      <c r="BFI582" s="156"/>
      <c r="BFJ582" s="156"/>
      <c r="BFK582" s="156"/>
      <c r="BFL582" s="156"/>
      <c r="BFM582" s="156"/>
      <c r="BFN582" s="156"/>
      <c r="BFO582" s="156"/>
      <c r="BFP582" s="156"/>
      <c r="BFQ582" s="156"/>
      <c r="BFR582" s="156"/>
      <c r="BFS582" s="156"/>
      <c r="BFT582" s="156"/>
      <c r="BFU582" s="156"/>
      <c r="BFV582" s="156"/>
      <c r="BFW582" s="156"/>
      <c r="BFX582" s="156"/>
      <c r="BFY582" s="156"/>
      <c r="BFZ582" s="156"/>
      <c r="BGA582" s="156"/>
      <c r="BGB582" s="156"/>
      <c r="BGC582" s="156"/>
      <c r="BGD582" s="156"/>
      <c r="BGE582" s="156"/>
      <c r="BGF582" s="156"/>
      <c r="BGG582" s="156"/>
      <c r="BGH582" s="156"/>
      <c r="BGI582" s="156"/>
      <c r="BGJ582" s="156"/>
      <c r="BGK582" s="156"/>
      <c r="BGL582" s="156"/>
      <c r="BGM582" s="156"/>
      <c r="BGN582" s="156"/>
      <c r="BGO582" s="156"/>
      <c r="BGP582" s="156"/>
      <c r="BGQ582" s="156"/>
      <c r="BGR582" s="156"/>
      <c r="BGS582" s="156"/>
      <c r="BGT582" s="156"/>
      <c r="BGU582" s="156"/>
      <c r="BGV582" s="156"/>
      <c r="BGW582" s="156"/>
      <c r="BGX582" s="156"/>
      <c r="BGY582" s="156"/>
      <c r="BGZ582" s="156"/>
      <c r="BHA582" s="156"/>
      <c r="BHB582" s="156"/>
      <c r="BHC582" s="156"/>
      <c r="BHD582" s="156"/>
      <c r="BHE582" s="156"/>
      <c r="BHF582" s="156"/>
      <c r="BHG582" s="156"/>
      <c r="BHH582" s="156"/>
      <c r="BHI582" s="156"/>
      <c r="BHJ582" s="156"/>
      <c r="BHK582" s="156"/>
      <c r="BHL582" s="156"/>
      <c r="BHM582" s="156"/>
      <c r="BHN582" s="156"/>
      <c r="BHO582" s="156"/>
      <c r="BHP582" s="156"/>
      <c r="BHQ582" s="156"/>
      <c r="BHR582" s="156"/>
      <c r="BHS582" s="156"/>
      <c r="BHT582" s="156"/>
      <c r="BHU582" s="156"/>
      <c r="BHV582" s="156"/>
      <c r="BHW582" s="156"/>
      <c r="BHX582" s="156"/>
      <c r="BHY582" s="156"/>
      <c r="BHZ582" s="156"/>
      <c r="BIA582" s="156"/>
      <c r="BIB582" s="156"/>
      <c r="BIC582" s="156"/>
      <c r="BID582" s="156"/>
      <c r="BIE582" s="156"/>
      <c r="BIF582" s="156"/>
      <c r="BIG582" s="156"/>
      <c r="BIH582" s="156"/>
      <c r="BII582" s="156"/>
      <c r="BIJ582" s="156"/>
      <c r="BIK582" s="156"/>
      <c r="BIL582" s="156"/>
      <c r="BIM582" s="156"/>
      <c r="BIN582" s="156"/>
      <c r="BIO582" s="156"/>
      <c r="BIP582" s="156"/>
      <c r="BIQ582" s="156"/>
      <c r="BIR582" s="156"/>
      <c r="BIS582" s="156"/>
      <c r="BIT582" s="156"/>
      <c r="BIU582" s="156"/>
      <c r="BIV582" s="156"/>
      <c r="BIW582" s="156"/>
      <c r="BIX582" s="156"/>
      <c r="BIY582" s="156"/>
      <c r="BIZ582" s="156"/>
      <c r="BJA582" s="156"/>
      <c r="BJB582" s="156"/>
      <c r="BJC582" s="156"/>
      <c r="BJD582" s="156"/>
      <c r="BJE582" s="156"/>
      <c r="BJF582" s="156"/>
      <c r="BJG582" s="156"/>
      <c r="BJH582" s="156"/>
      <c r="BJI582" s="156"/>
      <c r="BJJ582" s="156"/>
      <c r="BJK582" s="156"/>
      <c r="BJL582" s="156"/>
      <c r="BJM582" s="156"/>
      <c r="BJN582" s="156"/>
      <c r="BJO582" s="156"/>
      <c r="BJP582" s="156"/>
      <c r="BJQ582" s="156"/>
      <c r="BJR582" s="156"/>
      <c r="BJS582" s="156"/>
      <c r="BJT582" s="156"/>
      <c r="BJU582" s="156"/>
      <c r="BJV582" s="156"/>
      <c r="BJW582" s="156"/>
      <c r="BJX582" s="156"/>
      <c r="BJY582" s="156"/>
      <c r="BJZ582" s="156"/>
      <c r="BKA582" s="156"/>
      <c r="BKB582" s="156"/>
      <c r="BKC582" s="156"/>
      <c r="BKD582" s="156"/>
      <c r="BKE582" s="156"/>
      <c r="BKF582" s="156"/>
      <c r="BKG582" s="156"/>
      <c r="BKH582" s="156"/>
      <c r="BKI582" s="156"/>
      <c r="BKJ582" s="156"/>
      <c r="BKK582" s="156"/>
      <c r="BKL582" s="156"/>
      <c r="BKM582" s="156"/>
      <c r="BKN582" s="156"/>
      <c r="BKO582" s="156"/>
      <c r="BKP582" s="156"/>
      <c r="BKQ582" s="156"/>
      <c r="BKR582" s="156"/>
      <c r="BKS582" s="156"/>
      <c r="BKT582" s="156"/>
      <c r="BKU582" s="156"/>
      <c r="BKV582" s="156"/>
      <c r="BKW582" s="156"/>
      <c r="BKX582" s="156"/>
      <c r="BKY582" s="156"/>
      <c r="BKZ582" s="156"/>
      <c r="BLA582" s="156"/>
      <c r="BLB582" s="156"/>
      <c r="BLC582" s="156"/>
      <c r="BLD582" s="156"/>
      <c r="BLE582" s="156"/>
      <c r="BLF582" s="156"/>
      <c r="BLG582" s="156"/>
      <c r="BLH582" s="156"/>
      <c r="BLI582" s="156"/>
      <c r="BLJ582" s="156"/>
      <c r="BLK582" s="156"/>
      <c r="BLL582" s="156"/>
      <c r="BLM582" s="156"/>
      <c r="BLN582" s="156"/>
      <c r="BLO582" s="156"/>
      <c r="BLP582" s="156"/>
      <c r="BLQ582" s="156"/>
      <c r="BLR582" s="156"/>
      <c r="BLS582" s="156"/>
      <c r="BLT582" s="156"/>
      <c r="BLU582" s="156"/>
      <c r="BLV582" s="156"/>
      <c r="BLW582" s="156"/>
      <c r="BLX582" s="156"/>
      <c r="BLY582" s="156"/>
      <c r="BLZ582" s="156"/>
      <c r="BMA582" s="156"/>
      <c r="BMB582" s="156"/>
      <c r="BMC582" s="156"/>
      <c r="BMD582" s="156"/>
      <c r="BME582" s="156"/>
      <c r="BMF582" s="156"/>
      <c r="BMG582" s="156"/>
      <c r="BMH582" s="156"/>
      <c r="BMI582" s="156"/>
      <c r="BMJ582" s="156"/>
      <c r="BMK582" s="156"/>
      <c r="BML582" s="156"/>
      <c r="BMM582" s="156"/>
      <c r="BMN582" s="156"/>
      <c r="BMO582" s="156"/>
      <c r="BMP582" s="156"/>
      <c r="BMQ582" s="156"/>
      <c r="BMR582" s="156"/>
      <c r="BMS582" s="156"/>
      <c r="BMT582" s="156"/>
      <c r="BMU582" s="156"/>
      <c r="BMV582" s="156"/>
      <c r="BMW582" s="156"/>
      <c r="BMX582" s="156"/>
      <c r="BMY582" s="156"/>
      <c r="BMZ582" s="156"/>
      <c r="BNA582" s="156"/>
      <c r="BNB582" s="156"/>
      <c r="BNC582" s="156"/>
      <c r="BND582" s="156"/>
      <c r="BNE582" s="156"/>
      <c r="BNF582" s="156"/>
      <c r="BNG582" s="156"/>
      <c r="BNH582" s="156"/>
      <c r="BNI582" s="156"/>
      <c r="BNJ582" s="156"/>
      <c r="BNK582" s="156"/>
      <c r="BNL582" s="156"/>
      <c r="BNM582" s="156"/>
      <c r="BNN582" s="156"/>
      <c r="BNO582" s="156"/>
      <c r="BNP582" s="156"/>
      <c r="BNQ582" s="156"/>
      <c r="BNR582" s="156"/>
      <c r="BNS582" s="156"/>
      <c r="BNT582" s="156"/>
      <c r="BNU582" s="156"/>
      <c r="BNV582" s="156"/>
      <c r="BNW582" s="156"/>
      <c r="BNX582" s="156"/>
      <c r="BNY582" s="156"/>
      <c r="BNZ582" s="156"/>
      <c r="BOA582" s="156"/>
      <c r="BOB582" s="156"/>
      <c r="BOC582" s="156"/>
      <c r="BOD582" s="156"/>
      <c r="BOE582" s="156"/>
      <c r="BOF582" s="156"/>
      <c r="BOG582" s="156"/>
      <c r="BOH582" s="156"/>
      <c r="BOI582" s="156"/>
      <c r="BOJ582" s="156"/>
      <c r="BOK582" s="156"/>
      <c r="BOL582" s="156"/>
      <c r="BOM582" s="156"/>
      <c r="BON582" s="156"/>
      <c r="BOO582" s="156"/>
      <c r="BOP582" s="156"/>
      <c r="BOQ582" s="156"/>
      <c r="BOR582" s="156"/>
      <c r="BOS582" s="156"/>
      <c r="BOT582" s="156"/>
      <c r="BOU582" s="156"/>
      <c r="BOV582" s="156"/>
      <c r="BOW582" s="156"/>
      <c r="BOX582" s="156"/>
      <c r="BOY582" s="156"/>
      <c r="BOZ582" s="156"/>
      <c r="BPA582" s="156"/>
      <c r="BPB582" s="156"/>
      <c r="BPC582" s="156"/>
      <c r="BPD582" s="156"/>
      <c r="BPE582" s="156"/>
      <c r="BPF582" s="156"/>
      <c r="BPG582" s="156"/>
      <c r="BPH582" s="156"/>
      <c r="BPI582" s="156"/>
      <c r="BPJ582" s="156"/>
      <c r="BPK582" s="156"/>
      <c r="BPL582" s="156"/>
      <c r="BPM582" s="156"/>
      <c r="BPN582" s="156"/>
      <c r="BPO582" s="156"/>
      <c r="BPP582" s="156"/>
      <c r="BPQ582" s="156"/>
      <c r="BPR582" s="156"/>
      <c r="BPS582" s="156"/>
      <c r="BPT582" s="156"/>
      <c r="BPU582" s="156"/>
      <c r="BPV582" s="156"/>
      <c r="BPW582" s="156"/>
      <c r="BPX582" s="156"/>
      <c r="BPY582" s="156"/>
      <c r="BPZ582" s="156"/>
      <c r="BQA582" s="156"/>
      <c r="BQB582" s="156"/>
      <c r="BQC582" s="156"/>
      <c r="BQD582" s="156"/>
      <c r="BQE582" s="156"/>
      <c r="BQF582" s="156"/>
      <c r="BQG582" s="156"/>
      <c r="BQH582" s="156"/>
      <c r="BQI582" s="156"/>
      <c r="BQJ582" s="156"/>
      <c r="BQK582" s="156"/>
      <c r="BQL582" s="156"/>
      <c r="BQM582" s="156"/>
      <c r="BQN582" s="156"/>
      <c r="BQO582" s="156"/>
      <c r="BQP582" s="156"/>
      <c r="BQQ582" s="156"/>
      <c r="BQR582" s="156"/>
      <c r="BQS582" s="156"/>
      <c r="BQT582" s="156"/>
      <c r="BQU582" s="156"/>
      <c r="BQV582" s="156"/>
      <c r="BQW582" s="156"/>
      <c r="BQX582" s="156"/>
      <c r="BQY582" s="156"/>
      <c r="BQZ582" s="156"/>
      <c r="BRA582" s="156"/>
      <c r="BRB582" s="156"/>
      <c r="BRC582" s="156"/>
      <c r="BRD582" s="156"/>
      <c r="BRE582" s="156"/>
      <c r="BRF582" s="156"/>
      <c r="BRG582" s="156"/>
      <c r="BRH582" s="156"/>
      <c r="BRI582" s="156"/>
      <c r="BRJ582" s="156"/>
      <c r="BRK582" s="156"/>
      <c r="BRL582" s="156"/>
      <c r="BRM582" s="156"/>
      <c r="BRN582" s="156"/>
      <c r="BRO582" s="156"/>
      <c r="BRP582" s="156"/>
      <c r="BRQ582" s="156"/>
      <c r="BRR582" s="156"/>
      <c r="BRS582" s="156"/>
      <c r="BRT582" s="156"/>
      <c r="BRU582" s="156"/>
      <c r="BRV582" s="156"/>
      <c r="BRW582" s="156"/>
      <c r="BRX582" s="156"/>
      <c r="BRY582" s="156"/>
      <c r="BRZ582" s="156"/>
      <c r="BSA582" s="156"/>
      <c r="BSB582" s="156"/>
      <c r="BSC582" s="156"/>
      <c r="BSD582" s="156"/>
      <c r="BSE582" s="156"/>
      <c r="BSF582" s="156"/>
      <c r="BSG582" s="156"/>
      <c r="BSH582" s="156"/>
      <c r="BSI582" s="156"/>
      <c r="BSJ582" s="156"/>
      <c r="BSK582" s="156"/>
      <c r="BSL582" s="156"/>
      <c r="BSM582" s="156"/>
      <c r="BSN582" s="156"/>
      <c r="BSO582" s="156"/>
      <c r="BSP582" s="156"/>
      <c r="BSQ582" s="156"/>
      <c r="BSR582" s="156"/>
      <c r="BSS582" s="156"/>
      <c r="BST582" s="156"/>
      <c r="BSU582" s="156"/>
      <c r="BSV582" s="156"/>
      <c r="BSW582" s="156"/>
      <c r="BSX582" s="156"/>
      <c r="BSY582" s="156"/>
      <c r="BSZ582" s="156"/>
      <c r="BTA582" s="156"/>
      <c r="BTB582" s="156"/>
      <c r="BTC582" s="156"/>
      <c r="BTD582" s="156"/>
      <c r="BTE582" s="156"/>
      <c r="BTF582" s="156"/>
      <c r="BTG582" s="156"/>
      <c r="BTH582" s="156"/>
      <c r="BTI582" s="156"/>
      <c r="BTJ582" s="156"/>
      <c r="BTK582" s="156"/>
      <c r="BTL582" s="156"/>
      <c r="BTM582" s="156"/>
      <c r="BTN582" s="156"/>
      <c r="BTO582" s="156"/>
      <c r="BTP582" s="156"/>
      <c r="BTQ582" s="156"/>
      <c r="BTR582" s="156"/>
      <c r="BTS582" s="156"/>
      <c r="BTT582" s="156"/>
      <c r="BTU582" s="156"/>
      <c r="BTV582" s="156"/>
      <c r="BTW582" s="156"/>
      <c r="BTX582" s="156"/>
      <c r="BTY582" s="156"/>
      <c r="BTZ582" s="156"/>
      <c r="BUA582" s="156"/>
      <c r="BUB582" s="156"/>
      <c r="BUC582" s="156"/>
      <c r="BUD582" s="156"/>
      <c r="BUE582" s="156"/>
      <c r="BUF582" s="156"/>
      <c r="BUG582" s="156"/>
      <c r="BUH582" s="156"/>
      <c r="BUI582" s="156"/>
      <c r="BUJ582" s="156"/>
      <c r="BUK582" s="156"/>
      <c r="BUL582" s="156"/>
      <c r="BUM582" s="156"/>
      <c r="BUN582" s="156"/>
      <c r="BUO582" s="156"/>
      <c r="BUP582" s="156"/>
      <c r="BUQ582" s="156"/>
      <c r="BUR582" s="156"/>
      <c r="BUS582" s="156"/>
      <c r="BUT582" s="156"/>
      <c r="BUU582" s="156"/>
      <c r="BUV582" s="156"/>
      <c r="BUW582" s="156"/>
      <c r="BUX582" s="156"/>
      <c r="BUY582" s="156"/>
      <c r="BUZ582" s="156"/>
      <c r="BVA582" s="156"/>
      <c r="BVB582" s="156"/>
      <c r="BVC582" s="156"/>
      <c r="BVD582" s="156"/>
      <c r="BVE582" s="156"/>
      <c r="BVF582" s="156"/>
      <c r="BVG582" s="156"/>
      <c r="BVH582" s="156"/>
      <c r="BVI582" s="156"/>
      <c r="BVJ582" s="156"/>
      <c r="BVK582" s="156"/>
      <c r="BVL582" s="156"/>
      <c r="BVM582" s="156"/>
      <c r="BVN582" s="156"/>
      <c r="BVO582" s="156"/>
      <c r="BVP582" s="156"/>
      <c r="BVQ582" s="156"/>
      <c r="BVR582" s="156"/>
      <c r="BVS582" s="156"/>
      <c r="BVT582" s="156"/>
      <c r="BVU582" s="156"/>
      <c r="BVV582" s="156"/>
      <c r="BVW582" s="156"/>
      <c r="BVX582" s="156"/>
      <c r="BVY582" s="156"/>
      <c r="BVZ582" s="156"/>
      <c r="BWA582" s="156"/>
      <c r="BWB582" s="156"/>
      <c r="BWC582" s="156"/>
      <c r="BWD582" s="156"/>
      <c r="BWE582" s="156"/>
      <c r="BWF582" s="156"/>
      <c r="BWG582" s="156"/>
      <c r="BWH582" s="156"/>
      <c r="BWI582" s="156"/>
      <c r="BWJ582" s="156"/>
      <c r="BWK582" s="156"/>
      <c r="BWL582" s="156"/>
      <c r="BWM582" s="156"/>
      <c r="BWN582" s="156"/>
      <c r="BWO582" s="156"/>
      <c r="BWP582" s="156"/>
      <c r="BWQ582" s="156"/>
      <c r="BWR582" s="156"/>
      <c r="BWS582" s="156"/>
      <c r="BWT582" s="156"/>
      <c r="BWU582" s="156"/>
      <c r="BWV582" s="156"/>
      <c r="BWW582" s="156"/>
      <c r="BWX582" s="156"/>
      <c r="BWY582" s="156"/>
      <c r="BWZ582" s="156"/>
      <c r="BXA582" s="156"/>
      <c r="BXB582" s="156"/>
      <c r="BXC582" s="156"/>
      <c r="BXD582" s="156"/>
      <c r="BXE582" s="156"/>
      <c r="BXF582" s="156"/>
      <c r="BXG582" s="156"/>
      <c r="BXH582" s="156"/>
      <c r="BXI582" s="156"/>
      <c r="BXJ582" s="156"/>
      <c r="BXK582" s="156"/>
      <c r="BXL582" s="156"/>
      <c r="BXM582" s="156"/>
      <c r="BXN582" s="156"/>
      <c r="BXO582" s="156"/>
      <c r="BXP582" s="156"/>
      <c r="BXQ582" s="156"/>
      <c r="BXR582" s="156"/>
      <c r="BXS582" s="156"/>
      <c r="BXT582" s="156"/>
      <c r="BXU582" s="156"/>
      <c r="BXV582" s="156"/>
      <c r="BXW582" s="156"/>
      <c r="BXX582" s="156"/>
      <c r="BXY582" s="156"/>
      <c r="BXZ582" s="156"/>
      <c r="BYA582" s="156"/>
      <c r="BYB582" s="156"/>
      <c r="BYC582" s="156"/>
      <c r="BYD582" s="156"/>
      <c r="BYE582" s="156"/>
      <c r="BYF582" s="156"/>
      <c r="BYG582" s="156"/>
      <c r="BYH582" s="156"/>
      <c r="BYI582" s="156"/>
      <c r="BYJ582" s="156"/>
      <c r="BYK582" s="156"/>
      <c r="BYL582" s="156"/>
      <c r="BYM582" s="156"/>
      <c r="BYN582" s="156"/>
      <c r="BYO582" s="156"/>
      <c r="BYP582" s="156"/>
      <c r="BYQ582" s="156"/>
      <c r="BYR582" s="156"/>
      <c r="BYS582" s="156"/>
      <c r="BYT582" s="156"/>
      <c r="BYU582" s="156"/>
      <c r="BYV582" s="156"/>
      <c r="BYW582" s="156"/>
      <c r="BYX582" s="156"/>
      <c r="BYY582" s="156"/>
      <c r="BYZ582" s="156"/>
      <c r="BZA582" s="156"/>
      <c r="BZB582" s="156"/>
      <c r="BZC582" s="156"/>
      <c r="BZD582" s="156"/>
      <c r="BZE582" s="156"/>
      <c r="BZF582" s="156"/>
      <c r="BZG582" s="156"/>
      <c r="BZH582" s="156"/>
      <c r="BZI582" s="156"/>
      <c r="BZJ582" s="156"/>
      <c r="BZK582" s="156"/>
      <c r="BZL582" s="156"/>
      <c r="BZM582" s="156"/>
      <c r="BZN582" s="156"/>
      <c r="BZO582" s="156"/>
      <c r="BZP582" s="156"/>
      <c r="BZQ582" s="156"/>
      <c r="BZR582" s="156"/>
      <c r="BZS582" s="156"/>
      <c r="BZT582" s="156"/>
      <c r="BZU582" s="156"/>
      <c r="BZV582" s="156"/>
      <c r="BZW582" s="156"/>
      <c r="BZX582" s="156"/>
      <c r="BZY582" s="156"/>
      <c r="BZZ582" s="156"/>
      <c r="CAA582" s="156"/>
      <c r="CAB582" s="156"/>
      <c r="CAC582" s="156"/>
      <c r="CAD582" s="156"/>
      <c r="CAE582" s="156"/>
      <c r="CAF582" s="156"/>
      <c r="CAG582" s="156"/>
      <c r="CAH582" s="156"/>
      <c r="CAI582" s="156"/>
      <c r="CAJ582" s="156"/>
      <c r="CAK582" s="156"/>
      <c r="CAL582" s="156"/>
      <c r="CAM582" s="156"/>
      <c r="CAN582" s="156"/>
      <c r="CAO582" s="156"/>
      <c r="CAP582" s="156"/>
      <c r="CAQ582" s="156"/>
      <c r="CAR582" s="156"/>
      <c r="CAS582" s="156"/>
      <c r="CAT582" s="156"/>
      <c r="CAU582" s="156"/>
      <c r="CAV582" s="156"/>
      <c r="CAW582" s="156"/>
      <c r="CAX582" s="156"/>
      <c r="CAY582" s="156"/>
      <c r="CAZ582" s="156"/>
      <c r="CBA582" s="156"/>
      <c r="CBB582" s="156"/>
      <c r="CBC582" s="156"/>
      <c r="CBD582" s="156"/>
      <c r="CBE582" s="156"/>
      <c r="CBF582" s="156"/>
      <c r="CBG582" s="156"/>
      <c r="CBH582" s="156"/>
      <c r="CBI582" s="156"/>
      <c r="CBJ582" s="156"/>
      <c r="CBK582" s="156"/>
      <c r="CBL582" s="156"/>
      <c r="CBM582" s="156"/>
      <c r="CBN582" s="156"/>
      <c r="CBO582" s="156"/>
      <c r="CBP582" s="156"/>
      <c r="CBQ582" s="156"/>
      <c r="CBR582" s="156"/>
      <c r="CBS582" s="156"/>
      <c r="CBT582" s="156"/>
      <c r="CBU582" s="156"/>
      <c r="CBV582" s="156"/>
      <c r="CBW582" s="156"/>
      <c r="CBX582" s="156"/>
      <c r="CBY582" s="156"/>
      <c r="CBZ582" s="156"/>
      <c r="CCA582" s="156"/>
      <c r="CCB582" s="156"/>
      <c r="CCC582" s="156"/>
      <c r="CCD582" s="156"/>
      <c r="CCE582" s="156"/>
      <c r="CCF582" s="156"/>
      <c r="CCG582" s="156"/>
      <c r="CCH582" s="156"/>
      <c r="CCI582" s="156"/>
      <c r="CCJ582" s="156"/>
      <c r="CCK582" s="156"/>
      <c r="CCL582" s="156"/>
      <c r="CCM582" s="156"/>
      <c r="CCN582" s="156"/>
      <c r="CCO582" s="156"/>
      <c r="CCP582" s="156"/>
      <c r="CCQ582" s="156"/>
      <c r="CCR582" s="156"/>
      <c r="CCS582" s="156"/>
      <c r="CCT582" s="156"/>
      <c r="CCU582" s="156"/>
      <c r="CCV582" s="156"/>
      <c r="CCW582" s="156"/>
      <c r="CCX582" s="156"/>
      <c r="CCY582" s="156"/>
      <c r="CCZ582" s="156"/>
      <c r="CDA582" s="156"/>
      <c r="CDB582" s="156"/>
      <c r="CDC582" s="156"/>
      <c r="CDD582" s="156"/>
      <c r="CDE582" s="156"/>
      <c r="CDF582" s="156"/>
      <c r="CDG582" s="156"/>
      <c r="CDH582" s="156"/>
      <c r="CDI582" s="156"/>
      <c r="CDJ582" s="156"/>
      <c r="CDK582" s="156"/>
      <c r="CDL582" s="156"/>
      <c r="CDM582" s="156"/>
      <c r="CDN582" s="156"/>
      <c r="CDO582" s="156"/>
      <c r="CDP582" s="156"/>
      <c r="CDQ582" s="156"/>
      <c r="CDR582" s="156"/>
      <c r="CDS582" s="156"/>
      <c r="CDT582" s="156"/>
      <c r="CDU582" s="156"/>
      <c r="CDV582" s="156"/>
      <c r="CDW582" s="156"/>
      <c r="CDX582" s="156"/>
      <c r="CDY582" s="156"/>
      <c r="CDZ582" s="156"/>
      <c r="CEA582" s="156"/>
      <c r="CEB582" s="156"/>
      <c r="CEC582" s="156"/>
      <c r="CED582" s="156"/>
      <c r="CEE582" s="156"/>
      <c r="CEF582" s="156"/>
      <c r="CEG582" s="156"/>
      <c r="CEH582" s="156"/>
      <c r="CEI582" s="156"/>
      <c r="CEJ582" s="156"/>
      <c r="CEK582" s="156"/>
      <c r="CEL582" s="156"/>
      <c r="CEM582" s="156"/>
      <c r="CEN582" s="156"/>
      <c r="CEO582" s="156"/>
      <c r="CEP582" s="156"/>
      <c r="CEQ582" s="156"/>
      <c r="CER582" s="156"/>
      <c r="CES582" s="156"/>
      <c r="CET582" s="156"/>
      <c r="CEU582" s="156"/>
      <c r="CEV582" s="156"/>
      <c r="CEW582" s="156"/>
      <c r="CEX582" s="156"/>
      <c r="CEY582" s="156"/>
      <c r="CEZ582" s="156"/>
      <c r="CFA582" s="156"/>
      <c r="CFB582" s="156"/>
      <c r="CFC582" s="156"/>
      <c r="CFD582" s="156"/>
      <c r="CFE582" s="156"/>
      <c r="CFF582" s="156"/>
      <c r="CFG582" s="156"/>
      <c r="CFH582" s="156"/>
      <c r="CFI582" s="156"/>
      <c r="CFJ582" s="156"/>
      <c r="CFK582" s="156"/>
      <c r="CFL582" s="156"/>
      <c r="CFM582" s="156"/>
      <c r="CFN582" s="156"/>
      <c r="CFO582" s="156"/>
      <c r="CFP582" s="156"/>
      <c r="CFQ582" s="156"/>
      <c r="CFR582" s="156"/>
      <c r="CFS582" s="156"/>
      <c r="CFT582" s="156"/>
      <c r="CFU582" s="156"/>
      <c r="CFV582" s="156"/>
      <c r="CFW582" s="156"/>
      <c r="CFX582" s="156"/>
      <c r="CFY582" s="156"/>
      <c r="CFZ582" s="156"/>
      <c r="CGA582" s="156"/>
      <c r="CGB582" s="156"/>
      <c r="CGC582" s="156"/>
      <c r="CGD582" s="156"/>
      <c r="CGE582" s="156"/>
      <c r="CGF582" s="156"/>
      <c r="CGG582" s="156"/>
      <c r="CGH582" s="156"/>
      <c r="CGI582" s="156"/>
      <c r="CGJ582" s="156"/>
      <c r="CGK582" s="156"/>
      <c r="CGL582" s="156"/>
      <c r="CGM582" s="156"/>
      <c r="CGN582" s="156"/>
      <c r="CGO582" s="156"/>
      <c r="CGP582" s="156"/>
      <c r="CGQ582" s="156"/>
      <c r="CGR582" s="156"/>
      <c r="CGS582" s="156"/>
      <c r="CGT582" s="156"/>
      <c r="CGU582" s="156"/>
      <c r="CGV582" s="156"/>
      <c r="CGW582" s="156"/>
      <c r="CGX582" s="156"/>
      <c r="CGY582" s="156"/>
      <c r="CGZ582" s="156"/>
      <c r="CHA582" s="156"/>
      <c r="CHB582" s="156"/>
      <c r="CHC582" s="156"/>
      <c r="CHD582" s="156"/>
      <c r="CHE582" s="156"/>
      <c r="CHF582" s="156"/>
      <c r="CHG582" s="156"/>
      <c r="CHH582" s="156"/>
      <c r="CHI582" s="156"/>
      <c r="CHJ582" s="156"/>
      <c r="CHK582" s="156"/>
      <c r="CHL582" s="156"/>
      <c r="CHM582" s="156"/>
      <c r="CHN582" s="156"/>
      <c r="CHO582" s="156"/>
      <c r="CHP582" s="156"/>
      <c r="CHQ582" s="156"/>
      <c r="CHR582" s="156"/>
      <c r="CHS582" s="156"/>
      <c r="CHT582" s="156"/>
      <c r="CHU582" s="156"/>
      <c r="CHV582" s="156"/>
      <c r="CHW582" s="156"/>
      <c r="CHX582" s="156"/>
      <c r="CHY582" s="156"/>
      <c r="CHZ582" s="156"/>
      <c r="CIA582" s="156"/>
      <c r="CIB582" s="156"/>
      <c r="CIC582" s="156"/>
      <c r="CID582" s="156"/>
      <c r="CIE582" s="156"/>
      <c r="CIF582" s="156"/>
      <c r="CIG582" s="156"/>
      <c r="CIH582" s="156"/>
      <c r="CII582" s="156"/>
      <c r="CIJ582" s="156"/>
      <c r="CIK582" s="156"/>
      <c r="CIL582" s="156"/>
      <c r="CIM582" s="156"/>
      <c r="CIN582" s="156"/>
      <c r="CIO582" s="156"/>
      <c r="CIP582" s="156"/>
      <c r="CIQ582" s="156"/>
      <c r="CIR582" s="156"/>
      <c r="CIS582" s="156"/>
      <c r="CIT582" s="156"/>
      <c r="CIU582" s="156"/>
      <c r="CIV582" s="156"/>
      <c r="CIW582" s="156"/>
      <c r="CIX582" s="156"/>
      <c r="CIY582" s="156"/>
      <c r="CIZ582" s="156"/>
      <c r="CJA582" s="156"/>
      <c r="CJB582" s="156"/>
      <c r="CJC582" s="156"/>
      <c r="CJD582" s="156"/>
      <c r="CJE582" s="156"/>
      <c r="CJF582" s="156"/>
      <c r="CJG582" s="156"/>
      <c r="CJH582" s="156"/>
      <c r="CJI582" s="156"/>
      <c r="CJJ582" s="156"/>
      <c r="CJK582" s="156"/>
      <c r="CJL582" s="156"/>
      <c r="CJM582" s="156"/>
      <c r="CJN582" s="156"/>
      <c r="CJO582" s="156"/>
      <c r="CJP582" s="156"/>
      <c r="CJQ582" s="156"/>
      <c r="CJR582" s="156"/>
      <c r="CJS582" s="156"/>
      <c r="CJT582" s="156"/>
      <c r="CJU582" s="156"/>
      <c r="CJV582" s="156"/>
      <c r="CJW582" s="156"/>
      <c r="CJX582" s="156"/>
      <c r="CJY582" s="156"/>
      <c r="CJZ582" s="156"/>
      <c r="CKA582" s="156"/>
      <c r="CKB582" s="156"/>
      <c r="CKC582" s="156"/>
      <c r="CKD582" s="156"/>
      <c r="CKE582" s="156"/>
      <c r="CKF582" s="156"/>
      <c r="CKG582" s="156"/>
      <c r="CKH582" s="156"/>
      <c r="CKI582" s="156"/>
      <c r="CKJ582" s="156"/>
      <c r="CKK582" s="156"/>
      <c r="CKL582" s="156"/>
      <c r="CKM582" s="156"/>
      <c r="CKN582" s="156"/>
      <c r="CKO582" s="156"/>
      <c r="CKP582" s="156"/>
      <c r="CKQ582" s="156"/>
      <c r="CKR582" s="156"/>
      <c r="CKS582" s="156"/>
      <c r="CKT582" s="156"/>
      <c r="CKU582" s="156"/>
      <c r="CKV582" s="156"/>
      <c r="CKW582" s="156"/>
      <c r="CKX582" s="156"/>
      <c r="CKY582" s="156"/>
      <c r="CKZ582" s="156"/>
      <c r="CLA582" s="156"/>
      <c r="CLB582" s="156"/>
      <c r="CLC582" s="156"/>
      <c r="CLD582" s="156"/>
      <c r="CLE582" s="156"/>
      <c r="CLF582" s="156"/>
      <c r="CLG582" s="156"/>
      <c r="CLH582" s="156"/>
      <c r="CLI582" s="156"/>
      <c r="CLJ582" s="156"/>
      <c r="CLK582" s="156"/>
      <c r="CLL582" s="156"/>
      <c r="CLM582" s="156"/>
      <c r="CLN582" s="156"/>
      <c r="CLO582" s="156"/>
      <c r="CLP582" s="156"/>
      <c r="CLQ582" s="156"/>
      <c r="CLR582" s="156"/>
      <c r="CLS582" s="156"/>
      <c r="CLT582" s="156"/>
      <c r="CLU582" s="156"/>
      <c r="CLV582" s="156"/>
      <c r="CLW582" s="156"/>
      <c r="CLX582" s="156"/>
      <c r="CLY582" s="156"/>
      <c r="CLZ582" s="156"/>
      <c r="CMA582" s="156"/>
      <c r="CMB582" s="156"/>
      <c r="CMC582" s="156"/>
      <c r="CMD582" s="156"/>
      <c r="CME582" s="156"/>
      <c r="CMF582" s="156"/>
      <c r="CMG582" s="156"/>
      <c r="CMH582" s="156"/>
      <c r="CMI582" s="156"/>
      <c r="CMJ582" s="156"/>
      <c r="CMK582" s="156"/>
      <c r="CML582" s="156"/>
      <c r="CMM582" s="156"/>
      <c r="CMN582" s="156"/>
      <c r="CMO582" s="156"/>
      <c r="CMP582" s="156"/>
      <c r="CMQ582" s="156"/>
      <c r="CMR582" s="156"/>
      <c r="CMS582" s="156"/>
      <c r="CMT582" s="156"/>
      <c r="CMU582" s="156"/>
      <c r="CMV582" s="156"/>
      <c r="CMW582" s="156"/>
      <c r="CMX582" s="156"/>
      <c r="CMY582" s="156"/>
      <c r="CMZ582" s="156"/>
      <c r="CNA582" s="156"/>
      <c r="CNB582" s="156"/>
      <c r="CNC582" s="156"/>
      <c r="CND582" s="156"/>
      <c r="CNE582" s="156"/>
      <c r="CNF582" s="156"/>
      <c r="CNG582" s="156"/>
      <c r="CNH582" s="156"/>
      <c r="CNI582" s="156"/>
      <c r="CNJ582" s="156"/>
      <c r="CNK582" s="156"/>
      <c r="CNL582" s="156"/>
      <c r="CNM582" s="156"/>
      <c r="CNN582" s="156"/>
      <c r="CNO582" s="156"/>
      <c r="CNP582" s="156"/>
      <c r="CNQ582" s="156"/>
      <c r="CNR582" s="156"/>
      <c r="CNS582" s="156"/>
      <c r="CNT582" s="156"/>
      <c r="CNU582" s="156"/>
      <c r="CNV582" s="156"/>
      <c r="CNW582" s="156"/>
      <c r="CNX582" s="156"/>
      <c r="CNY582" s="156"/>
      <c r="CNZ582" s="156"/>
      <c r="COA582" s="156"/>
      <c r="COB582" s="156"/>
      <c r="COC582" s="156"/>
      <c r="COD582" s="156"/>
      <c r="COE582" s="156"/>
      <c r="COF582" s="156"/>
      <c r="COG582" s="156"/>
      <c r="COH582" s="156"/>
      <c r="COI582" s="156"/>
      <c r="COJ582" s="156"/>
      <c r="COK582" s="156"/>
      <c r="COL582" s="156"/>
      <c r="COM582" s="156"/>
      <c r="CON582" s="156"/>
      <c r="COO582" s="156"/>
      <c r="COP582" s="156"/>
      <c r="COQ582" s="156"/>
      <c r="COR582" s="156"/>
      <c r="COS582" s="156"/>
      <c r="COT582" s="156"/>
      <c r="COU582" s="156"/>
      <c r="COV582" s="156"/>
      <c r="COW582" s="156"/>
      <c r="COX582" s="156"/>
      <c r="COY582" s="156"/>
      <c r="COZ582" s="156"/>
      <c r="CPA582" s="156"/>
      <c r="CPB582" s="156"/>
      <c r="CPC582" s="156"/>
      <c r="CPD582" s="156"/>
      <c r="CPE582" s="156"/>
      <c r="CPF582" s="156"/>
      <c r="CPG582" s="156"/>
      <c r="CPH582" s="156"/>
      <c r="CPI582" s="156"/>
      <c r="CPJ582" s="156"/>
      <c r="CPK582" s="156"/>
      <c r="CPL582" s="156"/>
      <c r="CPM582" s="156"/>
      <c r="CPN582" s="156"/>
      <c r="CPO582" s="156"/>
      <c r="CPP582" s="156"/>
      <c r="CPQ582" s="156"/>
      <c r="CPR582" s="156"/>
      <c r="CPS582" s="156"/>
      <c r="CPT582" s="156"/>
      <c r="CPU582" s="156"/>
      <c r="CPV582" s="156"/>
      <c r="CPW582" s="156"/>
      <c r="CPX582" s="156"/>
      <c r="CPY582" s="156"/>
      <c r="CPZ582" s="156"/>
      <c r="CQA582" s="156"/>
      <c r="CQB582" s="156"/>
      <c r="CQC582" s="156"/>
      <c r="CQD582" s="156"/>
      <c r="CQE582" s="156"/>
      <c r="CQF582" s="156"/>
      <c r="CQG582" s="156"/>
      <c r="CQH582" s="156"/>
      <c r="CQI582" s="156"/>
      <c r="CQJ582" s="156"/>
      <c r="CQK582" s="156"/>
      <c r="CQL582" s="156"/>
      <c r="CQM582" s="156"/>
      <c r="CQN582" s="156"/>
      <c r="CQO582" s="156"/>
      <c r="CQP582" s="156"/>
      <c r="CQQ582" s="156"/>
      <c r="CQR582" s="156"/>
      <c r="CQS582" s="156"/>
      <c r="CQT582" s="156"/>
      <c r="CQU582" s="156"/>
      <c r="CQV582" s="156"/>
      <c r="CQW582" s="156"/>
      <c r="CQX582" s="156"/>
      <c r="CQY582" s="156"/>
      <c r="CQZ582" s="156"/>
      <c r="CRA582" s="156"/>
      <c r="CRB582" s="156"/>
      <c r="CRC582" s="156"/>
      <c r="CRD582" s="156"/>
      <c r="CRE582" s="156"/>
      <c r="CRF582" s="156"/>
      <c r="CRG582" s="156"/>
      <c r="CRH582" s="156"/>
      <c r="CRI582" s="156"/>
      <c r="CRJ582" s="156"/>
      <c r="CRK582" s="156"/>
      <c r="CRL582" s="156"/>
      <c r="CRM582" s="156"/>
      <c r="CRN582" s="156"/>
      <c r="CRO582" s="156"/>
      <c r="CRP582" s="156"/>
      <c r="CRQ582" s="156"/>
      <c r="CRR582" s="156"/>
      <c r="CRS582" s="156"/>
      <c r="CRT582" s="156"/>
      <c r="CRU582" s="156"/>
      <c r="CRV582" s="156"/>
      <c r="CRW582" s="156"/>
      <c r="CRX582" s="156"/>
      <c r="CRY582" s="156"/>
      <c r="CRZ582" s="156"/>
      <c r="CSA582" s="156"/>
      <c r="CSB582" s="156"/>
      <c r="CSC582" s="156"/>
      <c r="CSD582" s="156"/>
      <c r="CSE582" s="156"/>
      <c r="CSF582" s="156"/>
      <c r="CSG582" s="156"/>
      <c r="CSH582" s="156"/>
      <c r="CSI582" s="156"/>
      <c r="CSJ582" s="156"/>
      <c r="CSK582" s="156"/>
      <c r="CSL582" s="156"/>
      <c r="CSM582" s="156"/>
      <c r="CSN582" s="156"/>
      <c r="CSO582" s="156"/>
      <c r="CSP582" s="156"/>
      <c r="CSQ582" s="156"/>
      <c r="CSR582" s="156"/>
      <c r="CSS582" s="156"/>
      <c r="CST582" s="156"/>
      <c r="CSU582" s="156"/>
      <c r="CSV582" s="156"/>
      <c r="CSW582" s="156"/>
      <c r="CSX582" s="156"/>
      <c r="CSY582" s="156"/>
      <c r="CSZ582" s="156"/>
      <c r="CTA582" s="156"/>
      <c r="CTB582" s="156"/>
      <c r="CTC582" s="156"/>
      <c r="CTD582" s="156"/>
      <c r="CTE582" s="156"/>
      <c r="CTF582" s="156"/>
      <c r="CTG582" s="156"/>
      <c r="CTH582" s="156"/>
      <c r="CTI582" s="156"/>
      <c r="CTJ582" s="156"/>
      <c r="CTK582" s="156"/>
      <c r="CTL582" s="156"/>
      <c r="CTM582" s="156"/>
      <c r="CTN582" s="156"/>
      <c r="CTO582" s="156"/>
      <c r="CTP582" s="156"/>
      <c r="CTQ582" s="156"/>
      <c r="CTR582" s="156"/>
      <c r="CTS582" s="156"/>
      <c r="CTT582" s="156"/>
      <c r="CTU582" s="156"/>
      <c r="CTV582" s="156"/>
      <c r="CTW582" s="156"/>
      <c r="CTX582" s="156"/>
      <c r="CTY582" s="156"/>
      <c r="CTZ582" s="156"/>
      <c r="CUA582" s="156"/>
      <c r="CUB582" s="156"/>
      <c r="CUC582" s="156"/>
      <c r="CUD582" s="156"/>
      <c r="CUE582" s="156"/>
      <c r="CUF582" s="156"/>
      <c r="CUG582" s="156"/>
      <c r="CUH582" s="156"/>
      <c r="CUI582" s="156"/>
      <c r="CUJ582" s="156"/>
      <c r="CUK582" s="156"/>
      <c r="CUL582" s="156"/>
      <c r="CUM582" s="156"/>
      <c r="CUN582" s="156"/>
      <c r="CUO582" s="156"/>
      <c r="CUP582" s="156"/>
      <c r="CUQ582" s="156"/>
      <c r="CUR582" s="156"/>
      <c r="CUS582" s="156"/>
      <c r="CUT582" s="156"/>
      <c r="CUU582" s="156"/>
      <c r="CUV582" s="156"/>
      <c r="CUW582" s="156"/>
      <c r="CUX582" s="156"/>
      <c r="CUY582" s="156"/>
      <c r="CUZ582" s="156"/>
      <c r="CVA582" s="156"/>
      <c r="CVB582" s="156"/>
      <c r="CVC582" s="156"/>
      <c r="CVD582" s="156"/>
      <c r="CVE582" s="156"/>
      <c r="CVF582" s="156"/>
      <c r="CVG582" s="156"/>
      <c r="CVH582" s="156"/>
      <c r="CVI582" s="156"/>
      <c r="CVJ582" s="156"/>
      <c r="CVK582" s="156"/>
      <c r="CVL582" s="156"/>
      <c r="CVM582" s="156"/>
      <c r="CVN582" s="156"/>
      <c r="CVO582" s="156"/>
      <c r="CVP582" s="156"/>
      <c r="CVQ582" s="156"/>
      <c r="CVR582" s="156"/>
      <c r="CVS582" s="156"/>
      <c r="CVT582" s="156"/>
      <c r="CVU582" s="156"/>
      <c r="CVV582" s="156"/>
      <c r="CVW582" s="156"/>
      <c r="CVX582" s="156"/>
      <c r="CVY582" s="156"/>
      <c r="CVZ582" s="156"/>
      <c r="CWA582" s="156"/>
      <c r="CWB582" s="156"/>
      <c r="CWC582" s="156"/>
      <c r="CWD582" s="156"/>
      <c r="CWE582" s="156"/>
      <c r="CWF582" s="156"/>
      <c r="CWG582" s="156"/>
      <c r="CWH582" s="156"/>
      <c r="CWI582" s="156"/>
      <c r="CWJ582" s="156"/>
      <c r="CWK582" s="156"/>
      <c r="CWL582" s="156"/>
      <c r="CWM582" s="156"/>
      <c r="CWN582" s="156"/>
      <c r="CWO582" s="156"/>
      <c r="CWP582" s="156"/>
      <c r="CWQ582" s="156"/>
      <c r="CWR582" s="156"/>
      <c r="CWS582" s="156"/>
      <c r="CWT582" s="156"/>
      <c r="CWU582" s="156"/>
      <c r="CWV582" s="156"/>
      <c r="CWW582" s="156"/>
      <c r="CWX582" s="156"/>
      <c r="CWY582" s="156"/>
      <c r="CWZ582" s="156"/>
      <c r="CXA582" s="156"/>
      <c r="CXB582" s="156"/>
      <c r="CXC582" s="156"/>
      <c r="CXD582" s="156"/>
      <c r="CXE582" s="156"/>
      <c r="CXF582" s="156"/>
      <c r="CXG582" s="156"/>
      <c r="CXH582" s="156"/>
      <c r="CXI582" s="156"/>
      <c r="CXJ582" s="156"/>
      <c r="CXK582" s="156"/>
      <c r="CXL582" s="156"/>
      <c r="CXM582" s="156"/>
      <c r="CXN582" s="156"/>
      <c r="CXO582" s="156"/>
      <c r="CXP582" s="156"/>
      <c r="CXQ582" s="156"/>
      <c r="CXR582" s="156"/>
      <c r="CXS582" s="156"/>
      <c r="CXT582" s="156"/>
      <c r="CXU582" s="156"/>
      <c r="CXV582" s="156"/>
      <c r="CXW582" s="156"/>
      <c r="CXX582" s="156"/>
      <c r="CXY582" s="156"/>
      <c r="CXZ582" s="156"/>
      <c r="CYA582" s="156"/>
      <c r="CYB582" s="156"/>
      <c r="CYC582" s="156"/>
      <c r="CYD582" s="156"/>
      <c r="CYE582" s="156"/>
      <c r="CYF582" s="156"/>
      <c r="CYG582" s="156"/>
      <c r="CYH582" s="156"/>
      <c r="CYI582" s="156"/>
      <c r="CYJ582" s="156"/>
      <c r="CYK582" s="156"/>
      <c r="CYL582" s="156"/>
      <c r="CYM582" s="156"/>
      <c r="CYN582" s="156"/>
      <c r="CYO582" s="156"/>
      <c r="CYP582" s="156"/>
      <c r="CYQ582" s="156"/>
      <c r="CYR582" s="156"/>
      <c r="CYS582" s="156"/>
      <c r="CYT582" s="156"/>
      <c r="CYU582" s="156"/>
      <c r="CYV582" s="156"/>
      <c r="CYW582" s="156"/>
      <c r="CYX582" s="156"/>
      <c r="CYY582" s="156"/>
      <c r="CYZ582" s="156"/>
      <c r="CZA582" s="156"/>
      <c r="CZB582" s="156"/>
      <c r="CZC582" s="156"/>
      <c r="CZD582" s="156"/>
      <c r="CZE582" s="156"/>
      <c r="CZF582" s="156"/>
      <c r="CZG582" s="156"/>
      <c r="CZH582" s="156"/>
      <c r="CZI582" s="156"/>
      <c r="CZJ582" s="156"/>
      <c r="CZK582" s="156"/>
      <c r="CZL582" s="156"/>
      <c r="CZM582" s="156"/>
      <c r="CZN582" s="156"/>
      <c r="CZO582" s="156"/>
      <c r="CZP582" s="156"/>
      <c r="CZQ582" s="156"/>
      <c r="CZR582" s="156"/>
      <c r="CZS582" s="156"/>
      <c r="CZT582" s="156"/>
      <c r="CZU582" s="156"/>
      <c r="CZV582" s="156"/>
      <c r="CZW582" s="156"/>
      <c r="CZX582" s="156"/>
      <c r="CZY582" s="156"/>
      <c r="CZZ582" s="156"/>
      <c r="DAA582" s="156"/>
      <c r="DAB582" s="156"/>
      <c r="DAC582" s="156"/>
      <c r="DAD582" s="156"/>
      <c r="DAE582" s="156"/>
      <c r="DAF582" s="156"/>
      <c r="DAG582" s="156"/>
      <c r="DAH582" s="156"/>
      <c r="DAI582" s="156"/>
      <c r="DAJ582" s="156"/>
      <c r="DAK582" s="156"/>
      <c r="DAL582" s="156"/>
      <c r="DAM582" s="156"/>
      <c r="DAN582" s="156"/>
      <c r="DAO582" s="156"/>
      <c r="DAP582" s="156"/>
      <c r="DAQ582" s="156"/>
      <c r="DAR582" s="156"/>
      <c r="DAS582" s="156"/>
      <c r="DAT582" s="156"/>
      <c r="DAU582" s="156"/>
      <c r="DAV582" s="156"/>
      <c r="DAW582" s="156"/>
      <c r="DAX582" s="156"/>
      <c r="DAY582" s="156"/>
      <c r="DAZ582" s="156"/>
      <c r="DBA582" s="156"/>
      <c r="DBB582" s="156"/>
      <c r="DBC582" s="156"/>
      <c r="DBD582" s="156"/>
      <c r="DBE582" s="156"/>
      <c r="DBF582" s="156"/>
      <c r="DBG582" s="156"/>
      <c r="DBH582" s="156"/>
      <c r="DBI582" s="156"/>
      <c r="DBJ582" s="156"/>
      <c r="DBK582" s="156"/>
      <c r="DBL582" s="156"/>
      <c r="DBM582" s="156"/>
      <c r="DBN582" s="156"/>
      <c r="DBO582" s="156"/>
      <c r="DBP582" s="156"/>
      <c r="DBQ582" s="156"/>
      <c r="DBR582" s="156"/>
      <c r="DBS582" s="156"/>
      <c r="DBT582" s="156"/>
      <c r="DBU582" s="156"/>
      <c r="DBV582" s="156"/>
      <c r="DBW582" s="156"/>
      <c r="DBX582" s="156"/>
      <c r="DBY582" s="156"/>
      <c r="DBZ582" s="156"/>
      <c r="DCA582" s="156"/>
      <c r="DCB582" s="156"/>
      <c r="DCC582" s="156"/>
      <c r="DCD582" s="156"/>
      <c r="DCE582" s="156"/>
      <c r="DCF582" s="156"/>
      <c r="DCG582" s="156"/>
      <c r="DCH582" s="156"/>
      <c r="DCI582" s="156"/>
      <c r="DCJ582" s="156"/>
      <c r="DCK582" s="156"/>
      <c r="DCL582" s="156"/>
      <c r="DCM582" s="156"/>
      <c r="DCN582" s="156"/>
      <c r="DCO582" s="156"/>
      <c r="DCP582" s="156"/>
      <c r="DCQ582" s="156"/>
      <c r="DCR582" s="156"/>
      <c r="DCS582" s="156"/>
      <c r="DCT582" s="156"/>
      <c r="DCU582" s="156"/>
      <c r="DCV582" s="156"/>
      <c r="DCW582" s="156"/>
      <c r="DCX582" s="156"/>
      <c r="DCY582" s="156"/>
      <c r="DCZ582" s="156"/>
      <c r="DDA582" s="156"/>
      <c r="DDB582" s="156"/>
      <c r="DDC582" s="156"/>
      <c r="DDD582" s="156"/>
      <c r="DDE582" s="156"/>
      <c r="DDF582" s="156"/>
      <c r="DDG582" s="156"/>
      <c r="DDH582" s="156"/>
      <c r="DDI582" s="156"/>
      <c r="DDJ582" s="156"/>
      <c r="DDK582" s="156"/>
      <c r="DDL582" s="156"/>
      <c r="DDM582" s="156"/>
      <c r="DDN582" s="156"/>
      <c r="DDO582" s="156"/>
      <c r="DDP582" s="156"/>
      <c r="DDQ582" s="156"/>
      <c r="DDR582" s="156"/>
      <c r="DDS582" s="156"/>
      <c r="DDT582" s="156"/>
      <c r="DDU582" s="156"/>
      <c r="DDV582" s="156"/>
      <c r="DDW582" s="156"/>
      <c r="DDX582" s="156"/>
      <c r="DDY582" s="156"/>
      <c r="DDZ582" s="156"/>
      <c r="DEA582" s="156"/>
      <c r="DEB582" s="156"/>
      <c r="DEC582" s="156"/>
      <c r="DED582" s="156"/>
      <c r="DEE582" s="156"/>
      <c r="DEF582" s="156"/>
      <c r="DEG582" s="156"/>
      <c r="DEH582" s="156"/>
      <c r="DEI582" s="156"/>
      <c r="DEJ582" s="156"/>
      <c r="DEK582" s="156"/>
      <c r="DEL582" s="156"/>
      <c r="DEM582" s="156"/>
      <c r="DEN582" s="156"/>
      <c r="DEO582" s="156"/>
      <c r="DEP582" s="156"/>
      <c r="DEQ582" s="156"/>
      <c r="DER582" s="156"/>
      <c r="DES582" s="156"/>
      <c r="DET582" s="156"/>
      <c r="DEU582" s="156"/>
      <c r="DEV582" s="156"/>
      <c r="DEW582" s="156"/>
      <c r="DEX582" s="156"/>
      <c r="DEY582" s="156"/>
      <c r="DEZ582" s="156"/>
      <c r="DFA582" s="156"/>
      <c r="DFB582" s="156"/>
      <c r="DFC582" s="156"/>
      <c r="DFD582" s="156"/>
      <c r="DFE582" s="156"/>
      <c r="DFF582" s="156"/>
      <c r="DFG582" s="156"/>
      <c r="DFH582" s="156"/>
      <c r="DFI582" s="156"/>
      <c r="DFJ582" s="156"/>
      <c r="DFK582" s="156"/>
      <c r="DFL582" s="156"/>
      <c r="DFM582" s="156"/>
      <c r="DFN582" s="156"/>
      <c r="DFO582" s="156"/>
      <c r="DFP582" s="156"/>
      <c r="DFQ582" s="156"/>
      <c r="DFR582" s="156"/>
      <c r="DFS582" s="156"/>
      <c r="DFT582" s="156"/>
      <c r="DFU582" s="156"/>
      <c r="DFV582" s="156"/>
      <c r="DFW582" s="156"/>
      <c r="DFX582" s="156"/>
      <c r="DFY582" s="156"/>
      <c r="DFZ582" s="156"/>
      <c r="DGA582" s="156"/>
      <c r="DGB582" s="156"/>
      <c r="DGC582" s="156"/>
      <c r="DGD582" s="156"/>
      <c r="DGE582" s="156"/>
      <c r="DGF582" s="156"/>
      <c r="DGG582" s="156"/>
      <c r="DGH582" s="156"/>
      <c r="DGI582" s="156"/>
      <c r="DGJ582" s="156"/>
      <c r="DGK582" s="156"/>
      <c r="DGL582" s="156"/>
      <c r="DGM582" s="156"/>
      <c r="DGN582" s="156"/>
      <c r="DGO582" s="156"/>
      <c r="DGP582" s="156"/>
      <c r="DGQ582" s="156"/>
      <c r="DGR582" s="156"/>
      <c r="DGS582" s="156"/>
      <c r="DGT582" s="156"/>
      <c r="DGU582" s="156"/>
      <c r="DGV582" s="156"/>
      <c r="DGW582" s="156"/>
      <c r="DGX582" s="156"/>
      <c r="DGY582" s="156"/>
      <c r="DGZ582" s="156"/>
      <c r="DHA582" s="156"/>
      <c r="DHB582" s="156"/>
      <c r="DHC582" s="156"/>
      <c r="DHD582" s="156"/>
      <c r="DHE582" s="156"/>
      <c r="DHF582" s="156"/>
      <c r="DHG582" s="156"/>
      <c r="DHH582" s="156"/>
      <c r="DHI582" s="156"/>
      <c r="DHJ582" s="156"/>
      <c r="DHK582" s="156"/>
      <c r="DHL582" s="156"/>
      <c r="DHM582" s="156"/>
      <c r="DHN582" s="156"/>
      <c r="DHO582" s="156"/>
      <c r="DHP582" s="156"/>
      <c r="DHQ582" s="156"/>
      <c r="DHR582" s="156"/>
      <c r="DHS582" s="156"/>
      <c r="DHT582" s="156"/>
      <c r="DHU582" s="156"/>
      <c r="DHV582" s="156"/>
      <c r="DHW582" s="156"/>
      <c r="DHX582" s="156"/>
      <c r="DHY582" s="156"/>
      <c r="DHZ582" s="156"/>
      <c r="DIA582" s="156"/>
      <c r="DIB582" s="156"/>
      <c r="DIC582" s="156"/>
      <c r="DID582" s="156"/>
      <c r="DIE582" s="156"/>
      <c r="DIF582" s="156"/>
      <c r="DIG582" s="156"/>
      <c r="DIH582" s="156"/>
      <c r="DII582" s="156"/>
      <c r="DIJ582" s="156"/>
      <c r="DIK582" s="156"/>
      <c r="DIL582" s="156"/>
      <c r="DIM582" s="156"/>
      <c r="DIN582" s="156"/>
      <c r="DIO582" s="156"/>
      <c r="DIP582" s="156"/>
      <c r="DIQ582" s="156"/>
      <c r="DIR582" s="156"/>
      <c r="DIS582" s="156"/>
      <c r="DIT582" s="156"/>
      <c r="DIU582" s="156"/>
      <c r="DIV582" s="156"/>
      <c r="DIW582" s="156"/>
      <c r="DIX582" s="156"/>
      <c r="DIY582" s="156"/>
      <c r="DIZ582" s="156"/>
      <c r="DJA582" s="156"/>
      <c r="DJB582" s="156"/>
      <c r="DJC582" s="156"/>
      <c r="DJD582" s="156"/>
      <c r="DJE582" s="156"/>
      <c r="DJF582" s="156"/>
      <c r="DJG582" s="156"/>
      <c r="DJH582" s="156"/>
      <c r="DJI582" s="156"/>
      <c r="DJJ582" s="156"/>
      <c r="DJK582" s="156"/>
      <c r="DJL582" s="156"/>
      <c r="DJM582" s="156"/>
      <c r="DJN582" s="156"/>
      <c r="DJO582" s="156"/>
      <c r="DJP582" s="156"/>
      <c r="DJQ582" s="156"/>
      <c r="DJR582" s="156"/>
      <c r="DJS582" s="156"/>
      <c r="DJT582" s="156"/>
      <c r="DJU582" s="156"/>
      <c r="DJV582" s="156"/>
      <c r="DJW582" s="156"/>
      <c r="DJX582" s="156"/>
      <c r="DJY582" s="156"/>
      <c r="DJZ582" s="156"/>
      <c r="DKA582" s="156"/>
      <c r="DKB582" s="156"/>
      <c r="DKC582" s="156"/>
      <c r="DKD582" s="156"/>
      <c r="DKE582" s="156"/>
      <c r="DKF582" s="156"/>
      <c r="DKG582" s="156"/>
      <c r="DKH582" s="156"/>
      <c r="DKI582" s="156"/>
      <c r="DKJ582" s="156"/>
      <c r="DKK582" s="156"/>
      <c r="DKL582" s="156"/>
      <c r="DKM582" s="156"/>
      <c r="DKN582" s="156"/>
      <c r="DKO582" s="156"/>
      <c r="DKP582" s="156"/>
      <c r="DKQ582" s="156"/>
      <c r="DKR582" s="156"/>
      <c r="DKS582" s="156"/>
      <c r="DKT582" s="156"/>
      <c r="DKU582" s="156"/>
      <c r="DKV582" s="156"/>
      <c r="DKW582" s="156"/>
      <c r="DKX582" s="156"/>
      <c r="DKY582" s="156"/>
      <c r="DKZ582" s="156"/>
      <c r="DLA582" s="156"/>
      <c r="DLB582" s="156"/>
      <c r="DLC582" s="156"/>
      <c r="DLD582" s="156"/>
      <c r="DLE582" s="156"/>
      <c r="DLF582" s="156"/>
      <c r="DLG582" s="156"/>
      <c r="DLH582" s="156"/>
      <c r="DLI582" s="156"/>
      <c r="DLJ582" s="156"/>
      <c r="DLK582" s="156"/>
      <c r="DLL582" s="156"/>
      <c r="DLM582" s="156"/>
      <c r="DLN582" s="156"/>
      <c r="DLO582" s="156"/>
      <c r="DLP582" s="156"/>
      <c r="DLQ582" s="156"/>
      <c r="DLR582" s="156"/>
      <c r="DLS582" s="156"/>
      <c r="DLT582" s="156"/>
      <c r="DLU582" s="156"/>
      <c r="DLV582" s="156"/>
      <c r="DLW582" s="156"/>
      <c r="DLX582" s="156"/>
      <c r="DLY582" s="156"/>
      <c r="DLZ582" s="156"/>
      <c r="DMA582" s="156"/>
      <c r="DMB582" s="156"/>
      <c r="DMC582" s="156"/>
      <c r="DMD582" s="156"/>
      <c r="DME582" s="156"/>
      <c r="DMF582" s="156"/>
      <c r="DMG582" s="156"/>
      <c r="DMH582" s="156"/>
      <c r="DMI582" s="156"/>
      <c r="DMJ582" s="156"/>
      <c r="DMK582" s="156"/>
      <c r="DML582" s="156"/>
      <c r="DMM582" s="156"/>
      <c r="DMN582" s="156"/>
      <c r="DMO582" s="156"/>
      <c r="DMP582" s="156"/>
      <c r="DMQ582" s="156"/>
      <c r="DMR582" s="156"/>
      <c r="DMS582" s="156"/>
      <c r="DMT582" s="156"/>
      <c r="DMU582" s="156"/>
      <c r="DMV582" s="156"/>
      <c r="DMW582" s="156"/>
      <c r="DMX582" s="156"/>
      <c r="DMY582" s="156"/>
      <c r="DMZ582" s="156"/>
      <c r="DNA582" s="156"/>
      <c r="DNB582" s="156"/>
      <c r="DNC582" s="156"/>
      <c r="DND582" s="156"/>
      <c r="DNE582" s="156"/>
      <c r="DNF582" s="156"/>
      <c r="DNG582" s="156"/>
      <c r="DNH582" s="156"/>
      <c r="DNI582" s="156"/>
      <c r="DNJ582" s="156"/>
      <c r="DNK582" s="156"/>
      <c r="DNL582" s="156"/>
      <c r="DNM582" s="156"/>
      <c r="DNN582" s="156"/>
      <c r="DNO582" s="156"/>
      <c r="DNP582" s="156"/>
      <c r="DNQ582" s="156"/>
      <c r="DNR582" s="156"/>
      <c r="DNS582" s="156"/>
      <c r="DNT582" s="156"/>
      <c r="DNU582" s="156"/>
      <c r="DNV582" s="156"/>
      <c r="DNW582" s="156"/>
      <c r="DNX582" s="156"/>
      <c r="DNY582" s="156"/>
      <c r="DNZ582" s="156"/>
      <c r="DOA582" s="156"/>
      <c r="DOB582" s="156"/>
      <c r="DOC582" s="156"/>
      <c r="DOD582" s="156"/>
      <c r="DOE582" s="156"/>
      <c r="DOF582" s="156"/>
      <c r="DOG582" s="156"/>
      <c r="DOH582" s="156"/>
      <c r="DOI582" s="156"/>
      <c r="DOJ582" s="156"/>
      <c r="DOK582" s="156"/>
      <c r="DOL582" s="156"/>
      <c r="DOM582" s="156"/>
      <c r="DON582" s="156"/>
      <c r="DOO582" s="156"/>
      <c r="DOP582" s="156"/>
      <c r="DOQ582" s="156"/>
      <c r="DOR582" s="156"/>
      <c r="DOS582" s="156"/>
      <c r="DOT582" s="156"/>
      <c r="DOU582" s="156"/>
      <c r="DOV582" s="156"/>
      <c r="DOW582" s="156"/>
      <c r="DOX582" s="156"/>
      <c r="DOY582" s="156"/>
      <c r="DOZ582" s="156"/>
      <c r="DPA582" s="156"/>
      <c r="DPB582" s="156"/>
      <c r="DPC582" s="156"/>
      <c r="DPD582" s="156"/>
      <c r="DPE582" s="156"/>
      <c r="DPF582" s="156"/>
      <c r="DPG582" s="156"/>
      <c r="DPH582" s="156"/>
      <c r="DPI582" s="156"/>
      <c r="DPJ582" s="156"/>
      <c r="DPK582" s="156"/>
      <c r="DPL582" s="156"/>
      <c r="DPM582" s="156"/>
      <c r="DPN582" s="156"/>
      <c r="DPO582" s="156"/>
      <c r="DPP582" s="156"/>
      <c r="DPQ582" s="156"/>
      <c r="DPR582" s="156"/>
      <c r="DPS582" s="156"/>
      <c r="DPT582" s="156"/>
      <c r="DPU582" s="156"/>
      <c r="DPV582" s="156"/>
      <c r="DPW582" s="156"/>
      <c r="DPX582" s="156"/>
      <c r="DPY582" s="156"/>
      <c r="DPZ582" s="156"/>
      <c r="DQA582" s="156"/>
      <c r="DQB582" s="156"/>
      <c r="DQC582" s="156"/>
      <c r="DQD582" s="156"/>
      <c r="DQE582" s="156"/>
      <c r="DQF582" s="156"/>
      <c r="DQG582" s="156"/>
      <c r="DQH582" s="156"/>
      <c r="DQI582" s="156"/>
      <c r="DQJ582" s="156"/>
      <c r="DQK582" s="156"/>
      <c r="DQL582" s="156"/>
      <c r="DQM582" s="156"/>
      <c r="DQN582" s="156"/>
      <c r="DQO582" s="156"/>
      <c r="DQP582" s="156"/>
      <c r="DQQ582" s="156"/>
      <c r="DQR582" s="156"/>
      <c r="DQS582" s="156"/>
      <c r="DQT582" s="156"/>
      <c r="DQU582" s="156"/>
      <c r="DQV582" s="156"/>
      <c r="DQW582" s="156"/>
      <c r="DQX582" s="156"/>
      <c r="DQY582" s="156"/>
      <c r="DQZ582" s="156"/>
      <c r="DRA582" s="156"/>
      <c r="DRB582" s="156"/>
      <c r="DRC582" s="156"/>
      <c r="DRD582" s="156"/>
      <c r="DRE582" s="156"/>
      <c r="DRF582" s="156"/>
      <c r="DRG582" s="156"/>
      <c r="DRH582" s="156"/>
      <c r="DRI582" s="156"/>
      <c r="DRJ582" s="156"/>
      <c r="DRK582" s="156"/>
      <c r="DRL582" s="156"/>
      <c r="DRM582" s="156"/>
      <c r="DRN582" s="156"/>
      <c r="DRO582" s="156"/>
      <c r="DRP582" s="156"/>
      <c r="DRQ582" s="156"/>
      <c r="DRR582" s="156"/>
      <c r="DRS582" s="156"/>
      <c r="DRT582" s="156"/>
      <c r="DRU582" s="156"/>
      <c r="DRV582" s="156"/>
      <c r="DRW582" s="156"/>
      <c r="DRX582" s="156"/>
      <c r="DRY582" s="156"/>
      <c r="DRZ582" s="156"/>
      <c r="DSA582" s="156"/>
      <c r="DSB582" s="156"/>
      <c r="DSC582" s="156"/>
      <c r="DSD582" s="156"/>
      <c r="DSE582" s="156"/>
      <c r="DSF582" s="156"/>
      <c r="DSG582" s="156"/>
      <c r="DSH582" s="156"/>
      <c r="DSI582" s="156"/>
      <c r="DSJ582" s="156"/>
      <c r="DSK582" s="156"/>
      <c r="DSL582" s="156"/>
      <c r="DSM582" s="156"/>
      <c r="DSN582" s="156"/>
      <c r="DSO582" s="156"/>
      <c r="DSP582" s="156"/>
      <c r="DSQ582" s="156"/>
      <c r="DSR582" s="156"/>
      <c r="DSS582" s="156"/>
      <c r="DST582" s="156"/>
      <c r="DSU582" s="156"/>
      <c r="DSV582" s="156"/>
      <c r="DSW582" s="156"/>
      <c r="DSX582" s="156"/>
      <c r="DSY582" s="156"/>
      <c r="DSZ582" s="156"/>
      <c r="DTA582" s="156"/>
      <c r="DTB582" s="156"/>
      <c r="DTC582" s="156"/>
      <c r="DTD582" s="156"/>
      <c r="DTE582" s="156"/>
      <c r="DTF582" s="156"/>
      <c r="DTG582" s="156"/>
      <c r="DTH582" s="156"/>
      <c r="DTI582" s="156"/>
      <c r="DTJ582" s="156"/>
      <c r="DTK582" s="156"/>
      <c r="DTL582" s="156"/>
      <c r="DTM582" s="156"/>
      <c r="DTN582" s="156"/>
      <c r="DTO582" s="156"/>
      <c r="DTP582" s="156"/>
      <c r="DTQ582" s="156"/>
      <c r="DTR582" s="156"/>
      <c r="DTS582" s="156"/>
      <c r="DTT582" s="156"/>
      <c r="DTU582" s="156"/>
      <c r="DTV582" s="156"/>
      <c r="DTW582" s="156"/>
      <c r="DTX582" s="156"/>
      <c r="DTY582" s="156"/>
      <c r="DTZ582" s="156"/>
      <c r="DUA582" s="156"/>
      <c r="DUB582" s="156"/>
      <c r="DUC582" s="156"/>
      <c r="DUD582" s="156"/>
      <c r="DUE582" s="156"/>
      <c r="DUF582" s="156"/>
      <c r="DUG582" s="156"/>
      <c r="DUH582" s="156"/>
      <c r="DUI582" s="156"/>
      <c r="DUJ582" s="156"/>
      <c r="DUK582" s="156"/>
      <c r="DUL582" s="156"/>
      <c r="DUM582" s="156"/>
      <c r="DUN582" s="156"/>
      <c r="DUO582" s="156"/>
      <c r="DUP582" s="156"/>
      <c r="DUQ582" s="156"/>
      <c r="DUR582" s="156"/>
      <c r="DUS582" s="156"/>
      <c r="DUT582" s="156"/>
      <c r="DUU582" s="156"/>
      <c r="DUV582" s="156"/>
      <c r="DUW582" s="156"/>
      <c r="DUX582" s="156"/>
      <c r="DUY582" s="156"/>
      <c r="DUZ582" s="156"/>
      <c r="DVA582" s="156"/>
      <c r="DVB582" s="156"/>
      <c r="DVC582" s="156"/>
      <c r="DVD582" s="156"/>
      <c r="DVE582" s="156"/>
      <c r="DVF582" s="156"/>
      <c r="DVG582" s="156"/>
      <c r="DVH582" s="156"/>
      <c r="DVI582" s="156"/>
      <c r="DVJ582" s="156"/>
      <c r="DVK582" s="156"/>
      <c r="DVL582" s="156"/>
      <c r="DVM582" s="156"/>
      <c r="DVN582" s="156"/>
      <c r="DVO582" s="156"/>
      <c r="DVP582" s="156"/>
      <c r="DVQ582" s="156"/>
      <c r="DVR582" s="156"/>
      <c r="DVS582" s="156"/>
      <c r="DVT582" s="156"/>
      <c r="DVU582" s="156"/>
      <c r="DVV582" s="156"/>
      <c r="DVW582" s="156"/>
      <c r="DVX582" s="156"/>
      <c r="DVY582" s="156"/>
      <c r="DVZ582" s="156"/>
      <c r="DWA582" s="156"/>
      <c r="DWB582" s="156"/>
      <c r="DWC582" s="156"/>
      <c r="DWD582" s="156"/>
      <c r="DWE582" s="156"/>
      <c r="DWF582" s="156"/>
      <c r="DWG582" s="156"/>
      <c r="DWH582" s="156"/>
      <c r="DWI582" s="156"/>
      <c r="DWJ582" s="156"/>
      <c r="DWK582" s="156"/>
      <c r="DWL582" s="156"/>
      <c r="DWM582" s="156"/>
      <c r="DWN582" s="156"/>
      <c r="DWO582" s="156"/>
      <c r="DWP582" s="156"/>
      <c r="DWQ582" s="156"/>
      <c r="DWR582" s="156"/>
      <c r="DWS582" s="156"/>
      <c r="DWT582" s="156"/>
      <c r="DWU582" s="156"/>
      <c r="DWV582" s="156"/>
      <c r="DWW582" s="156"/>
      <c r="DWX582" s="156"/>
      <c r="DWY582" s="156"/>
      <c r="DWZ582" s="156"/>
      <c r="DXA582" s="156"/>
      <c r="DXB582" s="156"/>
      <c r="DXC582" s="156"/>
      <c r="DXD582" s="156"/>
      <c r="DXE582" s="156"/>
      <c r="DXF582" s="156"/>
      <c r="DXG582" s="156"/>
      <c r="DXH582" s="156"/>
      <c r="DXI582" s="156"/>
      <c r="DXJ582" s="156"/>
      <c r="DXK582" s="156"/>
      <c r="DXL582" s="156"/>
      <c r="DXM582" s="156"/>
      <c r="DXN582" s="156"/>
      <c r="DXO582" s="156"/>
      <c r="DXP582" s="156"/>
      <c r="DXQ582" s="156"/>
      <c r="DXR582" s="156"/>
      <c r="DXS582" s="156"/>
      <c r="DXT582" s="156"/>
      <c r="DXU582" s="156"/>
      <c r="DXV582" s="156"/>
      <c r="DXW582" s="156"/>
      <c r="DXX582" s="156"/>
      <c r="DXY582" s="156"/>
      <c r="DXZ582" s="156"/>
      <c r="DYA582" s="156"/>
      <c r="DYB582" s="156"/>
      <c r="DYC582" s="156"/>
      <c r="DYD582" s="156"/>
      <c r="DYE582" s="156"/>
      <c r="DYF582" s="156"/>
      <c r="DYG582" s="156"/>
      <c r="DYH582" s="156"/>
      <c r="DYI582" s="156"/>
      <c r="DYJ582" s="156"/>
      <c r="DYK582" s="156"/>
      <c r="DYL582" s="156"/>
      <c r="DYM582" s="156"/>
      <c r="DYN582" s="156"/>
      <c r="DYO582" s="156"/>
      <c r="DYP582" s="156"/>
      <c r="DYQ582" s="156"/>
      <c r="DYR582" s="156"/>
      <c r="DYS582" s="156"/>
      <c r="DYT582" s="156"/>
      <c r="DYU582" s="156"/>
      <c r="DYV582" s="156"/>
      <c r="DYW582" s="156"/>
      <c r="DYX582" s="156"/>
      <c r="DYY582" s="156"/>
      <c r="DYZ582" s="156"/>
      <c r="DZA582" s="156"/>
      <c r="DZB582" s="156"/>
      <c r="DZC582" s="156"/>
      <c r="DZD582" s="156"/>
      <c r="DZE582" s="156"/>
      <c r="DZF582" s="156"/>
      <c r="DZG582" s="156"/>
      <c r="DZH582" s="156"/>
      <c r="DZI582" s="156"/>
      <c r="DZJ582" s="156"/>
      <c r="DZK582" s="156"/>
      <c r="DZL582" s="156"/>
      <c r="DZM582" s="156"/>
      <c r="DZN582" s="156"/>
      <c r="DZO582" s="156"/>
      <c r="DZP582" s="156"/>
      <c r="DZQ582" s="156"/>
      <c r="DZR582" s="156"/>
      <c r="DZS582" s="156"/>
      <c r="DZT582" s="156"/>
      <c r="DZU582" s="156"/>
      <c r="DZV582" s="156"/>
      <c r="DZW582" s="156"/>
      <c r="DZX582" s="156"/>
      <c r="DZY582" s="156"/>
      <c r="DZZ582" s="156"/>
      <c r="EAA582" s="156"/>
      <c r="EAB582" s="156"/>
      <c r="EAC582" s="156"/>
      <c r="EAD582" s="156"/>
      <c r="EAE582" s="156"/>
      <c r="EAF582" s="156"/>
      <c r="EAG582" s="156"/>
      <c r="EAH582" s="156"/>
      <c r="EAI582" s="156"/>
      <c r="EAJ582" s="156"/>
      <c r="EAK582" s="156"/>
      <c r="EAL582" s="156"/>
      <c r="EAM582" s="156"/>
      <c r="EAN582" s="156"/>
      <c r="EAO582" s="156"/>
      <c r="EAP582" s="156"/>
      <c r="EAQ582" s="156"/>
      <c r="EAR582" s="156"/>
      <c r="EAS582" s="156"/>
      <c r="EAT582" s="156"/>
      <c r="EAU582" s="156"/>
      <c r="EAV582" s="156"/>
      <c r="EAW582" s="156"/>
      <c r="EAX582" s="156"/>
      <c r="EAY582" s="156"/>
      <c r="EAZ582" s="156"/>
      <c r="EBA582" s="156"/>
      <c r="EBB582" s="156"/>
      <c r="EBC582" s="156"/>
      <c r="EBD582" s="156"/>
      <c r="EBE582" s="156"/>
      <c r="EBF582" s="156"/>
      <c r="EBG582" s="156"/>
      <c r="EBH582" s="156"/>
      <c r="EBI582" s="156"/>
      <c r="EBJ582" s="156"/>
      <c r="EBK582" s="156"/>
      <c r="EBL582" s="156"/>
      <c r="EBM582" s="156"/>
      <c r="EBN582" s="156"/>
      <c r="EBO582" s="156"/>
      <c r="EBP582" s="156"/>
      <c r="EBQ582" s="156"/>
      <c r="EBR582" s="156"/>
      <c r="EBS582" s="156"/>
      <c r="EBT582" s="156"/>
      <c r="EBU582" s="156"/>
      <c r="EBV582" s="156"/>
      <c r="EBW582" s="156"/>
      <c r="EBX582" s="156"/>
      <c r="EBY582" s="156"/>
      <c r="EBZ582" s="156"/>
      <c r="ECA582" s="156"/>
      <c r="ECB582" s="156"/>
      <c r="ECC582" s="156"/>
      <c r="ECD582" s="156"/>
      <c r="ECE582" s="156"/>
      <c r="ECF582" s="156"/>
      <c r="ECG582" s="156"/>
      <c r="ECH582" s="156"/>
      <c r="ECI582" s="156"/>
      <c r="ECJ582" s="156"/>
      <c r="ECK582" s="156"/>
      <c r="ECL582" s="156"/>
      <c r="ECM582" s="156"/>
      <c r="ECN582" s="156"/>
      <c r="ECO582" s="156"/>
      <c r="ECP582" s="156"/>
      <c r="ECQ582" s="156"/>
      <c r="ECR582" s="156"/>
      <c r="ECS582" s="156"/>
      <c r="ECT582" s="156"/>
      <c r="ECU582" s="156"/>
      <c r="ECV582" s="156"/>
      <c r="ECW582" s="156"/>
      <c r="ECX582" s="156"/>
      <c r="ECY582" s="156"/>
      <c r="ECZ582" s="156"/>
      <c r="EDA582" s="156"/>
      <c r="EDB582" s="156"/>
      <c r="EDC582" s="156"/>
      <c r="EDD582" s="156"/>
      <c r="EDE582" s="156"/>
      <c r="EDF582" s="156"/>
      <c r="EDG582" s="156"/>
      <c r="EDH582" s="156"/>
      <c r="EDI582" s="156"/>
      <c r="EDJ582" s="156"/>
      <c r="EDK582" s="156"/>
      <c r="EDL582" s="156"/>
      <c r="EDM582" s="156"/>
      <c r="EDN582" s="156"/>
      <c r="EDO582" s="156"/>
      <c r="EDP582" s="156"/>
      <c r="EDQ582" s="156"/>
      <c r="EDR582" s="156"/>
      <c r="EDS582" s="156"/>
      <c r="EDT582" s="156"/>
      <c r="EDU582" s="156"/>
      <c r="EDV582" s="156"/>
      <c r="EDW582" s="156"/>
      <c r="EDX582" s="156"/>
      <c r="EDY582" s="156"/>
      <c r="EDZ582" s="156"/>
      <c r="EEA582" s="156"/>
      <c r="EEB582" s="156"/>
      <c r="EEC582" s="156"/>
      <c r="EED582" s="156"/>
      <c r="EEE582" s="156"/>
      <c r="EEF582" s="156"/>
      <c r="EEG582" s="156"/>
      <c r="EEH582" s="156"/>
      <c r="EEI582" s="156"/>
      <c r="EEJ582" s="156"/>
      <c r="EEK582" s="156"/>
      <c r="EEL582" s="156"/>
      <c r="EEM582" s="156"/>
      <c r="EEN582" s="156"/>
      <c r="EEO582" s="156"/>
      <c r="EEP582" s="156"/>
      <c r="EEQ582" s="156"/>
      <c r="EER582" s="156"/>
      <c r="EES582" s="156"/>
      <c r="EET582" s="156"/>
      <c r="EEU582" s="156"/>
      <c r="EEV582" s="156"/>
      <c r="EEW582" s="156"/>
      <c r="EEX582" s="156"/>
      <c r="EEY582" s="156"/>
      <c r="EEZ582" s="156"/>
      <c r="EFA582" s="156"/>
      <c r="EFB582" s="156"/>
      <c r="EFC582" s="156"/>
      <c r="EFD582" s="156"/>
      <c r="EFE582" s="156"/>
      <c r="EFF582" s="156"/>
      <c r="EFG582" s="156"/>
      <c r="EFH582" s="156"/>
      <c r="EFI582" s="156"/>
      <c r="EFJ582" s="156"/>
      <c r="EFK582" s="156"/>
      <c r="EFL582" s="156"/>
      <c r="EFM582" s="156"/>
      <c r="EFN582" s="156"/>
      <c r="EFO582" s="156"/>
      <c r="EFP582" s="156"/>
      <c r="EFQ582" s="156"/>
      <c r="EFR582" s="156"/>
      <c r="EFS582" s="156"/>
      <c r="EFT582" s="156"/>
      <c r="EFU582" s="156"/>
      <c r="EFV582" s="156"/>
      <c r="EFW582" s="156"/>
      <c r="EFX582" s="156"/>
      <c r="EFY582" s="156"/>
      <c r="EFZ582" s="156"/>
      <c r="EGA582" s="156"/>
      <c r="EGB582" s="156"/>
      <c r="EGC582" s="156"/>
      <c r="EGD582" s="156"/>
      <c r="EGE582" s="156"/>
      <c r="EGF582" s="156"/>
      <c r="EGG582" s="156"/>
      <c r="EGH582" s="156"/>
      <c r="EGI582" s="156"/>
      <c r="EGJ582" s="156"/>
      <c r="EGK582" s="156"/>
      <c r="EGL582" s="156"/>
      <c r="EGM582" s="156"/>
      <c r="EGN582" s="156"/>
      <c r="EGO582" s="156"/>
      <c r="EGP582" s="156"/>
      <c r="EGQ582" s="156"/>
      <c r="EGR582" s="156"/>
      <c r="EGS582" s="156"/>
      <c r="EGT582" s="156"/>
      <c r="EGU582" s="156"/>
      <c r="EGV582" s="156"/>
      <c r="EGW582" s="156"/>
      <c r="EGX582" s="156"/>
      <c r="EGY582" s="156"/>
      <c r="EGZ582" s="156"/>
      <c r="EHA582" s="156"/>
      <c r="EHB582" s="156"/>
      <c r="EHC582" s="156"/>
      <c r="EHD582" s="156"/>
      <c r="EHE582" s="156"/>
      <c r="EHF582" s="156"/>
      <c r="EHG582" s="156"/>
      <c r="EHH582" s="156"/>
      <c r="EHI582" s="156"/>
      <c r="EHJ582" s="156"/>
      <c r="EHK582" s="156"/>
      <c r="EHL582" s="156"/>
      <c r="EHM582" s="156"/>
      <c r="EHN582" s="156"/>
      <c r="EHO582" s="156"/>
      <c r="EHP582" s="156"/>
      <c r="EHQ582" s="156"/>
      <c r="EHR582" s="156"/>
      <c r="EHS582" s="156"/>
      <c r="EHT582" s="156"/>
      <c r="EHU582" s="156"/>
      <c r="EHV582" s="156"/>
      <c r="EHW582" s="156"/>
      <c r="EHX582" s="156"/>
      <c r="EHY582" s="156"/>
      <c r="EHZ582" s="156"/>
      <c r="EIA582" s="156"/>
      <c r="EIB582" s="156"/>
      <c r="EIC582" s="156"/>
      <c r="EID582" s="156"/>
      <c r="EIE582" s="156"/>
      <c r="EIF582" s="156"/>
      <c r="EIG582" s="156"/>
      <c r="EIH582" s="156"/>
      <c r="EII582" s="156"/>
      <c r="EIJ582" s="156"/>
      <c r="EIK582" s="156"/>
      <c r="EIL582" s="156"/>
      <c r="EIM582" s="156"/>
      <c r="EIN582" s="156"/>
      <c r="EIO582" s="156"/>
      <c r="EIP582" s="156"/>
      <c r="EIQ582" s="156"/>
      <c r="EIR582" s="156"/>
      <c r="EIS582" s="156"/>
      <c r="EIT582" s="156"/>
      <c r="EIU582" s="156"/>
      <c r="EIV582" s="156"/>
      <c r="EIW582" s="156"/>
      <c r="EIX582" s="156"/>
      <c r="EIY582" s="156"/>
      <c r="EIZ582" s="156"/>
      <c r="EJA582" s="156"/>
      <c r="EJB582" s="156"/>
      <c r="EJC582" s="156"/>
      <c r="EJD582" s="156"/>
      <c r="EJE582" s="156"/>
      <c r="EJF582" s="156"/>
      <c r="EJG582" s="156"/>
      <c r="EJH582" s="156"/>
      <c r="EJI582" s="156"/>
      <c r="EJJ582" s="156"/>
      <c r="EJK582" s="156"/>
      <c r="EJL582" s="156"/>
      <c r="EJM582" s="156"/>
      <c r="EJN582" s="156"/>
      <c r="EJO582" s="156"/>
      <c r="EJP582" s="156"/>
      <c r="EJQ582" s="156"/>
      <c r="EJR582" s="156"/>
      <c r="EJS582" s="156"/>
      <c r="EJT582" s="156"/>
      <c r="EJU582" s="156"/>
      <c r="EJV582" s="156"/>
      <c r="EJW582" s="156"/>
      <c r="EJX582" s="156"/>
      <c r="EJY582" s="156"/>
      <c r="EJZ582" s="156"/>
      <c r="EKA582" s="156"/>
      <c r="EKB582" s="156"/>
      <c r="EKC582" s="156"/>
      <c r="EKD582" s="156"/>
      <c r="EKE582" s="156"/>
      <c r="EKF582" s="156"/>
      <c r="EKG582" s="156"/>
      <c r="EKH582" s="156"/>
      <c r="EKI582" s="156"/>
      <c r="EKJ582" s="156"/>
      <c r="EKK582" s="156"/>
      <c r="EKL582" s="156"/>
      <c r="EKM582" s="156"/>
      <c r="EKN582" s="156"/>
      <c r="EKO582" s="156"/>
      <c r="EKP582" s="156"/>
      <c r="EKQ582" s="156"/>
      <c r="EKR582" s="156"/>
      <c r="EKS582" s="156"/>
      <c r="EKT582" s="156"/>
      <c r="EKU582" s="156"/>
      <c r="EKV582" s="156"/>
      <c r="EKW582" s="156"/>
      <c r="EKX582" s="156"/>
      <c r="EKY582" s="156"/>
      <c r="EKZ582" s="156"/>
      <c r="ELA582" s="156"/>
      <c r="ELB582" s="156"/>
      <c r="ELC582" s="156"/>
      <c r="ELD582" s="156"/>
      <c r="ELE582" s="156"/>
      <c r="ELF582" s="156"/>
      <c r="ELG582" s="156"/>
      <c r="ELH582" s="156"/>
      <c r="ELI582" s="156"/>
      <c r="ELJ582" s="156"/>
      <c r="ELK582" s="156"/>
      <c r="ELL582" s="156"/>
      <c r="ELM582" s="156"/>
      <c r="ELN582" s="156"/>
      <c r="ELO582" s="156"/>
      <c r="ELP582" s="156"/>
      <c r="ELQ582" s="156"/>
      <c r="ELR582" s="156"/>
      <c r="ELS582" s="156"/>
      <c r="ELT582" s="156"/>
      <c r="ELU582" s="156"/>
      <c r="ELV582" s="156"/>
      <c r="ELW582" s="156"/>
      <c r="ELX582" s="156"/>
      <c r="ELY582" s="156"/>
      <c r="ELZ582" s="156"/>
      <c r="EMA582" s="156"/>
      <c r="EMB582" s="156"/>
      <c r="EMC582" s="156"/>
      <c r="EMD582" s="156"/>
      <c r="EME582" s="156"/>
      <c r="EMF582" s="156"/>
      <c r="EMG582" s="156"/>
      <c r="EMH582" s="156"/>
      <c r="EMI582" s="156"/>
      <c r="EMJ582" s="156"/>
      <c r="EMK582" s="156"/>
      <c r="EML582" s="156"/>
      <c r="EMM582" s="156"/>
      <c r="EMN582" s="156"/>
      <c r="EMO582" s="156"/>
      <c r="EMP582" s="156"/>
      <c r="EMQ582" s="156"/>
      <c r="EMR582" s="156"/>
      <c r="EMS582" s="156"/>
      <c r="EMT582" s="156"/>
      <c r="EMU582" s="156"/>
      <c r="EMV582" s="156"/>
      <c r="EMW582" s="156"/>
      <c r="EMX582" s="156"/>
      <c r="EMY582" s="156"/>
      <c r="EMZ582" s="156"/>
      <c r="ENA582" s="156"/>
      <c r="ENB582" s="156"/>
      <c r="ENC582" s="156"/>
      <c r="END582" s="156"/>
      <c r="ENE582" s="156"/>
      <c r="ENF582" s="156"/>
      <c r="ENG582" s="156"/>
      <c r="ENH582" s="156"/>
      <c r="ENI582" s="156"/>
      <c r="ENJ582" s="156"/>
      <c r="ENK582" s="156"/>
      <c r="ENL582" s="156"/>
      <c r="ENM582" s="156"/>
      <c r="ENN582" s="156"/>
      <c r="ENO582" s="156"/>
      <c r="ENP582" s="156"/>
      <c r="ENQ582" s="156"/>
      <c r="ENR582" s="156"/>
      <c r="ENS582" s="156"/>
      <c r="ENT582" s="156"/>
      <c r="ENU582" s="156"/>
      <c r="ENV582" s="156"/>
      <c r="ENW582" s="156"/>
      <c r="ENX582" s="156"/>
      <c r="ENY582" s="156"/>
      <c r="ENZ582" s="156"/>
      <c r="EOA582" s="156"/>
      <c r="EOB582" s="156"/>
      <c r="EOC582" s="156"/>
      <c r="EOD582" s="156"/>
      <c r="EOE582" s="156"/>
      <c r="EOF582" s="156"/>
      <c r="EOG582" s="156"/>
      <c r="EOH582" s="156"/>
      <c r="EOI582" s="156"/>
      <c r="EOJ582" s="156"/>
      <c r="EOK582" s="156"/>
      <c r="EOL582" s="156"/>
      <c r="EOM582" s="156"/>
      <c r="EON582" s="156"/>
      <c r="EOO582" s="156"/>
      <c r="EOP582" s="156"/>
      <c r="EOQ582" s="156"/>
      <c r="EOR582" s="156"/>
      <c r="EOS582" s="156"/>
      <c r="EOT582" s="156"/>
      <c r="EOU582" s="156"/>
      <c r="EOV582" s="156"/>
      <c r="EOW582" s="156"/>
      <c r="EOX582" s="156"/>
      <c r="EOY582" s="156"/>
      <c r="EOZ582" s="156"/>
      <c r="EPA582" s="156"/>
      <c r="EPB582" s="156"/>
      <c r="EPC582" s="156"/>
      <c r="EPD582" s="156"/>
      <c r="EPE582" s="156"/>
      <c r="EPF582" s="156"/>
      <c r="EPG582" s="156"/>
      <c r="EPH582" s="156"/>
      <c r="EPI582" s="156"/>
      <c r="EPJ582" s="156"/>
      <c r="EPK582" s="156"/>
      <c r="EPL582" s="156"/>
      <c r="EPM582" s="156"/>
      <c r="EPN582" s="156"/>
      <c r="EPO582" s="156"/>
      <c r="EPP582" s="156"/>
      <c r="EPQ582" s="156"/>
      <c r="EPR582" s="156"/>
      <c r="EPS582" s="156"/>
      <c r="EPT582" s="156"/>
      <c r="EPU582" s="156"/>
      <c r="EPV582" s="156"/>
      <c r="EPW582" s="156"/>
      <c r="EPX582" s="156"/>
      <c r="EPY582" s="156"/>
      <c r="EPZ582" s="156"/>
      <c r="EQA582" s="156"/>
      <c r="EQB582" s="156"/>
      <c r="EQC582" s="156"/>
      <c r="EQD582" s="156"/>
      <c r="EQE582" s="156"/>
      <c r="EQF582" s="156"/>
      <c r="EQG582" s="156"/>
      <c r="EQH582" s="156"/>
      <c r="EQI582" s="156"/>
      <c r="EQJ582" s="156"/>
      <c r="EQK582" s="156"/>
      <c r="EQL582" s="156"/>
      <c r="EQM582" s="156"/>
      <c r="EQN582" s="156"/>
      <c r="EQO582" s="156"/>
      <c r="EQP582" s="156"/>
      <c r="EQQ582" s="156"/>
      <c r="EQR582" s="156"/>
      <c r="EQS582" s="156"/>
      <c r="EQT582" s="156"/>
      <c r="EQU582" s="156"/>
      <c r="EQV582" s="156"/>
      <c r="EQW582" s="156"/>
      <c r="EQX582" s="156"/>
      <c r="EQY582" s="156"/>
      <c r="EQZ582" s="156"/>
      <c r="ERA582" s="156"/>
      <c r="ERB582" s="156"/>
      <c r="ERC582" s="156"/>
      <c r="ERD582" s="156"/>
      <c r="ERE582" s="156"/>
      <c r="ERF582" s="156"/>
      <c r="ERG582" s="156"/>
      <c r="ERH582" s="156"/>
      <c r="ERI582" s="156"/>
      <c r="ERJ582" s="156"/>
      <c r="ERK582" s="156"/>
      <c r="ERL582" s="156"/>
      <c r="ERM582" s="156"/>
      <c r="ERN582" s="156"/>
      <c r="ERO582" s="156"/>
      <c r="ERP582" s="156"/>
      <c r="ERQ582" s="156"/>
      <c r="ERR582" s="156"/>
      <c r="ERS582" s="156"/>
      <c r="ERT582" s="156"/>
      <c r="ERU582" s="156"/>
      <c r="ERV582" s="156"/>
      <c r="ERW582" s="156"/>
      <c r="ERX582" s="156"/>
      <c r="ERY582" s="156"/>
      <c r="ERZ582" s="156"/>
      <c r="ESA582" s="156"/>
      <c r="ESB582" s="156"/>
      <c r="ESC582" s="156"/>
      <c r="ESD582" s="156"/>
      <c r="ESE582" s="156"/>
      <c r="ESF582" s="156"/>
      <c r="ESG582" s="156"/>
      <c r="ESH582" s="156"/>
      <c r="ESI582" s="156"/>
      <c r="ESJ582" s="156"/>
      <c r="ESK582" s="156"/>
      <c r="ESL582" s="156"/>
      <c r="ESM582" s="156"/>
      <c r="ESN582" s="156"/>
      <c r="ESO582" s="156"/>
      <c r="ESP582" s="156"/>
      <c r="ESQ582" s="156"/>
      <c r="ESR582" s="156"/>
      <c r="ESS582" s="156"/>
      <c r="EST582" s="156"/>
      <c r="ESU582" s="156"/>
      <c r="ESV582" s="156"/>
      <c r="ESW582" s="156"/>
      <c r="ESX582" s="156"/>
      <c r="ESY582" s="156"/>
      <c r="ESZ582" s="156"/>
      <c r="ETA582" s="156"/>
      <c r="ETB582" s="156"/>
      <c r="ETC582" s="156"/>
      <c r="ETD582" s="156"/>
      <c r="ETE582" s="156"/>
      <c r="ETF582" s="156"/>
      <c r="ETG582" s="156"/>
      <c r="ETH582" s="156"/>
      <c r="ETI582" s="156"/>
      <c r="ETJ582" s="156"/>
      <c r="ETK582" s="156"/>
      <c r="ETL582" s="156"/>
      <c r="ETM582" s="156"/>
      <c r="ETN582" s="156"/>
      <c r="ETO582" s="156"/>
      <c r="ETP582" s="156"/>
      <c r="ETQ582" s="156"/>
      <c r="ETR582" s="156"/>
      <c r="ETS582" s="156"/>
      <c r="ETT582" s="156"/>
      <c r="ETU582" s="156"/>
      <c r="ETV582" s="156"/>
      <c r="ETW582" s="156"/>
      <c r="ETX582" s="156"/>
      <c r="ETY582" s="156"/>
      <c r="ETZ582" s="156"/>
      <c r="EUA582" s="156"/>
      <c r="EUB582" s="156"/>
      <c r="EUC582" s="156"/>
      <c r="EUD582" s="156"/>
      <c r="EUE582" s="156"/>
      <c r="EUF582" s="156"/>
      <c r="EUG582" s="156"/>
      <c r="EUH582" s="156"/>
      <c r="EUI582" s="156"/>
      <c r="EUJ582" s="156"/>
      <c r="EUK582" s="156"/>
      <c r="EUL582" s="156"/>
      <c r="EUM582" s="156"/>
      <c r="EUN582" s="156"/>
      <c r="EUO582" s="156"/>
      <c r="EUP582" s="156"/>
      <c r="EUQ582" s="156"/>
      <c r="EUR582" s="156"/>
      <c r="EUS582" s="156"/>
      <c r="EUT582" s="156"/>
      <c r="EUU582" s="156"/>
      <c r="EUV582" s="156"/>
      <c r="EUW582" s="156"/>
      <c r="EUX582" s="156"/>
      <c r="EUY582" s="156"/>
      <c r="EUZ582" s="156"/>
      <c r="EVA582" s="156"/>
      <c r="EVB582" s="156"/>
      <c r="EVC582" s="156"/>
      <c r="EVD582" s="156"/>
      <c r="EVE582" s="156"/>
      <c r="EVF582" s="156"/>
      <c r="EVG582" s="156"/>
      <c r="EVH582" s="156"/>
      <c r="EVI582" s="156"/>
      <c r="EVJ582" s="156"/>
      <c r="EVK582" s="156"/>
      <c r="EVL582" s="156"/>
      <c r="EVM582" s="156"/>
      <c r="EVN582" s="156"/>
      <c r="EVO582" s="156"/>
      <c r="EVP582" s="156"/>
      <c r="EVQ582" s="156"/>
      <c r="EVR582" s="156"/>
      <c r="EVS582" s="156"/>
      <c r="EVT582" s="156"/>
      <c r="EVU582" s="156"/>
      <c r="EVV582" s="156"/>
      <c r="EVW582" s="156"/>
      <c r="EVX582" s="156"/>
      <c r="EVY582" s="156"/>
      <c r="EVZ582" s="156"/>
      <c r="EWA582" s="156"/>
      <c r="EWB582" s="156"/>
      <c r="EWC582" s="156"/>
      <c r="EWD582" s="156"/>
      <c r="EWE582" s="156"/>
      <c r="EWF582" s="156"/>
      <c r="EWG582" s="156"/>
      <c r="EWH582" s="156"/>
      <c r="EWI582" s="156"/>
      <c r="EWJ582" s="156"/>
      <c r="EWK582" s="156"/>
      <c r="EWL582" s="156"/>
      <c r="EWM582" s="156"/>
      <c r="EWN582" s="156"/>
      <c r="EWO582" s="156"/>
      <c r="EWP582" s="156"/>
      <c r="EWQ582" s="156"/>
      <c r="EWR582" s="156"/>
      <c r="EWS582" s="156"/>
      <c r="EWT582" s="156"/>
      <c r="EWU582" s="156"/>
      <c r="EWV582" s="156"/>
      <c r="EWW582" s="156"/>
      <c r="EWX582" s="156"/>
      <c r="EWY582" s="156"/>
      <c r="EWZ582" s="156"/>
      <c r="EXA582" s="156"/>
      <c r="EXB582" s="156"/>
      <c r="EXC582" s="156"/>
      <c r="EXD582" s="156"/>
      <c r="EXE582" s="156"/>
      <c r="EXF582" s="156"/>
      <c r="EXG582" s="156"/>
      <c r="EXH582" s="156"/>
      <c r="EXI582" s="156"/>
      <c r="EXJ582" s="156"/>
      <c r="EXK582" s="156"/>
      <c r="EXL582" s="156"/>
      <c r="EXM582" s="156"/>
      <c r="EXN582" s="156"/>
      <c r="EXO582" s="156"/>
      <c r="EXP582" s="156"/>
      <c r="EXQ582" s="156"/>
      <c r="EXR582" s="156"/>
      <c r="EXS582" s="156"/>
      <c r="EXT582" s="156"/>
      <c r="EXU582" s="156"/>
      <c r="EXV582" s="156"/>
      <c r="EXW582" s="156"/>
      <c r="EXX582" s="156"/>
      <c r="EXY582" s="156"/>
      <c r="EXZ582" s="156"/>
      <c r="EYA582" s="156"/>
      <c r="EYB582" s="156"/>
      <c r="EYC582" s="156"/>
      <c r="EYD582" s="156"/>
      <c r="EYE582" s="156"/>
      <c r="EYF582" s="156"/>
      <c r="EYG582" s="156"/>
      <c r="EYH582" s="156"/>
      <c r="EYI582" s="156"/>
      <c r="EYJ582" s="156"/>
      <c r="EYK582" s="156"/>
      <c r="EYL582" s="156"/>
      <c r="EYM582" s="156"/>
      <c r="EYN582" s="156"/>
      <c r="EYO582" s="156"/>
      <c r="EYP582" s="156"/>
      <c r="EYQ582" s="156"/>
      <c r="EYR582" s="156"/>
      <c r="EYS582" s="156"/>
      <c r="EYT582" s="156"/>
      <c r="EYU582" s="156"/>
      <c r="EYV582" s="156"/>
      <c r="EYW582" s="156"/>
      <c r="EYX582" s="156"/>
      <c r="EYY582" s="156"/>
      <c r="EYZ582" s="156"/>
      <c r="EZA582" s="156"/>
      <c r="EZB582" s="156"/>
      <c r="EZC582" s="156"/>
      <c r="EZD582" s="156"/>
      <c r="EZE582" s="156"/>
      <c r="EZF582" s="156"/>
      <c r="EZG582" s="156"/>
      <c r="EZH582" s="156"/>
      <c r="EZI582" s="156"/>
      <c r="EZJ582" s="156"/>
      <c r="EZK582" s="156"/>
      <c r="EZL582" s="156"/>
      <c r="EZM582" s="156"/>
      <c r="EZN582" s="156"/>
      <c r="EZO582" s="156"/>
      <c r="EZP582" s="156"/>
      <c r="EZQ582" s="156"/>
      <c r="EZR582" s="156"/>
      <c r="EZS582" s="156"/>
      <c r="EZT582" s="156"/>
      <c r="EZU582" s="156"/>
      <c r="EZV582" s="156"/>
      <c r="EZW582" s="156"/>
      <c r="EZX582" s="156"/>
      <c r="EZY582" s="156"/>
      <c r="EZZ582" s="156"/>
      <c r="FAA582" s="156"/>
      <c r="FAB582" s="156"/>
      <c r="FAC582" s="156"/>
      <c r="FAD582" s="156"/>
      <c r="FAE582" s="156"/>
      <c r="FAF582" s="156"/>
      <c r="FAG582" s="156"/>
      <c r="FAH582" s="156"/>
      <c r="FAI582" s="156"/>
      <c r="FAJ582" s="156"/>
      <c r="FAK582" s="156"/>
      <c r="FAL582" s="156"/>
      <c r="FAM582" s="156"/>
      <c r="FAN582" s="156"/>
      <c r="FAO582" s="156"/>
      <c r="FAP582" s="156"/>
      <c r="FAQ582" s="156"/>
      <c r="FAR582" s="156"/>
      <c r="FAS582" s="156"/>
      <c r="FAT582" s="156"/>
      <c r="FAU582" s="156"/>
      <c r="FAV582" s="156"/>
      <c r="FAW582" s="156"/>
      <c r="FAX582" s="156"/>
      <c r="FAY582" s="156"/>
      <c r="FAZ582" s="156"/>
      <c r="FBA582" s="156"/>
      <c r="FBB582" s="156"/>
      <c r="FBC582" s="156"/>
      <c r="FBD582" s="156"/>
      <c r="FBE582" s="156"/>
      <c r="FBF582" s="156"/>
      <c r="FBG582" s="156"/>
      <c r="FBH582" s="156"/>
      <c r="FBI582" s="156"/>
      <c r="FBJ582" s="156"/>
      <c r="FBK582" s="156"/>
      <c r="FBL582" s="156"/>
      <c r="FBM582" s="156"/>
      <c r="FBN582" s="156"/>
      <c r="FBO582" s="156"/>
      <c r="FBP582" s="156"/>
      <c r="FBQ582" s="156"/>
      <c r="FBR582" s="156"/>
      <c r="FBS582" s="156"/>
      <c r="FBT582" s="156"/>
      <c r="FBU582" s="156"/>
      <c r="FBV582" s="156"/>
      <c r="FBW582" s="156"/>
      <c r="FBX582" s="156"/>
      <c r="FBY582" s="156"/>
      <c r="FBZ582" s="156"/>
      <c r="FCA582" s="156"/>
      <c r="FCB582" s="156"/>
      <c r="FCC582" s="156"/>
      <c r="FCD582" s="156"/>
      <c r="FCE582" s="156"/>
      <c r="FCF582" s="156"/>
      <c r="FCG582" s="156"/>
      <c r="FCH582" s="156"/>
      <c r="FCI582" s="156"/>
      <c r="FCJ582" s="156"/>
      <c r="FCK582" s="156"/>
      <c r="FCL582" s="156"/>
      <c r="FCM582" s="156"/>
      <c r="FCN582" s="156"/>
      <c r="FCO582" s="156"/>
      <c r="FCP582" s="156"/>
      <c r="FCQ582" s="156"/>
      <c r="FCR582" s="156"/>
      <c r="FCS582" s="156"/>
      <c r="FCT582" s="156"/>
      <c r="FCU582" s="156"/>
      <c r="FCV582" s="156"/>
      <c r="FCW582" s="156"/>
      <c r="FCX582" s="156"/>
      <c r="FCY582" s="156"/>
      <c r="FCZ582" s="156"/>
      <c r="FDA582" s="156"/>
      <c r="FDB582" s="156"/>
      <c r="FDC582" s="156"/>
      <c r="FDD582" s="156"/>
      <c r="FDE582" s="156"/>
      <c r="FDF582" s="156"/>
      <c r="FDG582" s="156"/>
      <c r="FDH582" s="156"/>
      <c r="FDI582" s="156"/>
      <c r="FDJ582" s="156"/>
      <c r="FDK582" s="156"/>
      <c r="FDL582" s="156"/>
      <c r="FDM582" s="156"/>
      <c r="FDN582" s="156"/>
      <c r="FDO582" s="156"/>
      <c r="FDP582" s="156"/>
      <c r="FDQ582" s="156"/>
      <c r="FDR582" s="156"/>
      <c r="FDS582" s="156"/>
      <c r="FDT582" s="156"/>
      <c r="FDU582" s="156"/>
      <c r="FDV582" s="156"/>
      <c r="FDW582" s="156"/>
      <c r="FDX582" s="156"/>
      <c r="FDY582" s="156"/>
      <c r="FDZ582" s="156"/>
      <c r="FEA582" s="156"/>
      <c r="FEB582" s="156"/>
      <c r="FEC582" s="156"/>
      <c r="FED582" s="156"/>
      <c r="FEE582" s="156"/>
      <c r="FEF582" s="156"/>
      <c r="FEG582" s="156"/>
      <c r="FEH582" s="156"/>
      <c r="FEI582" s="156"/>
      <c r="FEJ582" s="156"/>
      <c r="FEK582" s="156"/>
      <c r="FEL582" s="156"/>
      <c r="FEM582" s="156"/>
      <c r="FEN582" s="156"/>
      <c r="FEO582" s="156"/>
      <c r="FEP582" s="156"/>
      <c r="FEQ582" s="156"/>
      <c r="FER582" s="156"/>
      <c r="FES582" s="156"/>
      <c r="FET582" s="156"/>
      <c r="FEU582" s="156"/>
      <c r="FEV582" s="156"/>
      <c r="FEW582" s="156"/>
      <c r="FEX582" s="156"/>
      <c r="FEY582" s="156"/>
      <c r="FEZ582" s="156"/>
      <c r="FFA582" s="156"/>
      <c r="FFB582" s="156"/>
      <c r="FFC582" s="156"/>
      <c r="FFD582" s="156"/>
      <c r="FFE582" s="156"/>
      <c r="FFF582" s="156"/>
      <c r="FFG582" s="156"/>
      <c r="FFH582" s="156"/>
      <c r="FFI582" s="156"/>
      <c r="FFJ582" s="156"/>
      <c r="FFK582" s="156"/>
      <c r="FFL582" s="156"/>
      <c r="FFM582" s="156"/>
      <c r="FFN582" s="156"/>
      <c r="FFO582" s="156"/>
      <c r="FFP582" s="156"/>
      <c r="FFQ582" s="156"/>
      <c r="FFR582" s="156"/>
      <c r="FFS582" s="156"/>
      <c r="FFT582" s="156"/>
      <c r="FFU582" s="156"/>
      <c r="FFV582" s="156"/>
      <c r="FFW582" s="156"/>
      <c r="FFX582" s="156"/>
      <c r="FFY582" s="156"/>
      <c r="FFZ582" s="156"/>
      <c r="FGA582" s="156"/>
      <c r="FGB582" s="156"/>
      <c r="FGC582" s="156"/>
      <c r="FGD582" s="156"/>
      <c r="FGE582" s="156"/>
      <c r="FGF582" s="156"/>
      <c r="FGG582" s="156"/>
      <c r="FGH582" s="156"/>
      <c r="FGI582" s="156"/>
      <c r="FGJ582" s="156"/>
      <c r="FGK582" s="156"/>
      <c r="FGL582" s="156"/>
      <c r="FGM582" s="156"/>
      <c r="FGN582" s="156"/>
      <c r="FGO582" s="156"/>
      <c r="FGP582" s="156"/>
      <c r="FGQ582" s="156"/>
      <c r="FGR582" s="156"/>
      <c r="FGS582" s="156"/>
      <c r="FGT582" s="156"/>
      <c r="FGU582" s="156"/>
      <c r="FGV582" s="156"/>
      <c r="FGW582" s="156"/>
      <c r="FGX582" s="156"/>
      <c r="FGY582" s="156"/>
      <c r="FGZ582" s="156"/>
      <c r="FHA582" s="156"/>
      <c r="FHB582" s="156"/>
      <c r="FHC582" s="156"/>
      <c r="FHD582" s="156"/>
      <c r="FHE582" s="156"/>
      <c r="FHF582" s="156"/>
      <c r="FHG582" s="156"/>
      <c r="FHH582" s="156"/>
      <c r="FHI582" s="156"/>
      <c r="FHJ582" s="156"/>
      <c r="FHK582" s="156"/>
      <c r="FHL582" s="156"/>
      <c r="FHM582" s="156"/>
      <c r="FHN582" s="156"/>
      <c r="FHO582" s="156"/>
      <c r="FHP582" s="156"/>
      <c r="FHQ582" s="156"/>
      <c r="FHR582" s="156"/>
      <c r="FHS582" s="156"/>
      <c r="FHT582" s="156"/>
      <c r="FHU582" s="156"/>
      <c r="FHV582" s="156"/>
      <c r="FHW582" s="156"/>
      <c r="FHX582" s="156"/>
      <c r="FHY582" s="156"/>
      <c r="FHZ582" s="156"/>
      <c r="FIA582" s="156"/>
      <c r="FIB582" s="156"/>
      <c r="FIC582" s="156"/>
      <c r="FID582" s="156"/>
      <c r="FIE582" s="156"/>
      <c r="FIF582" s="156"/>
      <c r="FIG582" s="156"/>
      <c r="FIH582" s="156"/>
      <c r="FII582" s="156"/>
      <c r="FIJ582" s="156"/>
      <c r="FIK582" s="156"/>
      <c r="FIL582" s="156"/>
      <c r="FIM582" s="156"/>
      <c r="FIN582" s="156"/>
      <c r="FIO582" s="156"/>
      <c r="FIP582" s="156"/>
      <c r="FIQ582" s="156"/>
      <c r="FIR582" s="156"/>
      <c r="FIS582" s="156"/>
      <c r="FIT582" s="156"/>
      <c r="FIU582" s="156"/>
      <c r="FIV582" s="156"/>
      <c r="FIW582" s="156"/>
      <c r="FIX582" s="156"/>
      <c r="FIY582" s="156"/>
      <c r="FIZ582" s="156"/>
      <c r="FJA582" s="156"/>
      <c r="FJB582" s="156"/>
      <c r="FJC582" s="156"/>
      <c r="FJD582" s="156"/>
      <c r="FJE582" s="156"/>
      <c r="FJF582" s="156"/>
      <c r="FJG582" s="156"/>
      <c r="FJH582" s="156"/>
      <c r="FJI582" s="156"/>
      <c r="FJJ582" s="156"/>
      <c r="FJK582" s="156"/>
      <c r="FJL582" s="156"/>
      <c r="FJM582" s="156"/>
      <c r="FJN582" s="156"/>
      <c r="FJO582" s="156"/>
      <c r="FJP582" s="156"/>
      <c r="FJQ582" s="156"/>
      <c r="FJR582" s="156"/>
      <c r="FJS582" s="156"/>
      <c r="FJT582" s="156"/>
      <c r="FJU582" s="156"/>
      <c r="FJV582" s="156"/>
      <c r="FJW582" s="156"/>
      <c r="FJX582" s="156"/>
      <c r="FJY582" s="156"/>
      <c r="FJZ582" s="156"/>
      <c r="FKA582" s="156"/>
      <c r="FKB582" s="156"/>
      <c r="FKC582" s="156"/>
      <c r="FKD582" s="156"/>
      <c r="FKE582" s="156"/>
      <c r="FKF582" s="156"/>
      <c r="FKG582" s="156"/>
      <c r="FKH582" s="156"/>
      <c r="FKI582" s="156"/>
      <c r="FKJ582" s="156"/>
      <c r="FKK582" s="156"/>
      <c r="FKL582" s="156"/>
      <c r="FKM582" s="156"/>
      <c r="FKN582" s="156"/>
      <c r="FKO582" s="156"/>
      <c r="FKP582" s="156"/>
      <c r="FKQ582" s="156"/>
      <c r="FKR582" s="156"/>
      <c r="FKS582" s="156"/>
      <c r="FKT582" s="156"/>
      <c r="FKU582" s="156"/>
      <c r="FKV582" s="156"/>
      <c r="FKW582" s="156"/>
      <c r="FKX582" s="156"/>
      <c r="FKY582" s="156"/>
      <c r="FKZ582" s="156"/>
      <c r="FLA582" s="156"/>
      <c r="FLB582" s="156"/>
      <c r="FLC582" s="156"/>
      <c r="FLD582" s="156"/>
      <c r="FLE582" s="156"/>
      <c r="FLF582" s="156"/>
      <c r="FLG582" s="156"/>
      <c r="FLH582" s="156"/>
      <c r="FLI582" s="156"/>
      <c r="FLJ582" s="156"/>
      <c r="FLK582" s="156"/>
      <c r="FLL582" s="156"/>
      <c r="FLM582" s="156"/>
      <c r="FLN582" s="156"/>
      <c r="FLO582" s="156"/>
      <c r="FLP582" s="156"/>
      <c r="FLQ582" s="156"/>
      <c r="FLR582" s="156"/>
      <c r="FLS582" s="156"/>
      <c r="FLT582" s="156"/>
      <c r="FLU582" s="156"/>
      <c r="FLV582" s="156"/>
      <c r="FLW582" s="156"/>
      <c r="FLX582" s="156"/>
      <c r="FLY582" s="156"/>
      <c r="FLZ582" s="156"/>
      <c r="FMA582" s="156"/>
      <c r="FMB582" s="156"/>
      <c r="FMC582" s="156"/>
      <c r="FMD582" s="156"/>
      <c r="FME582" s="156"/>
      <c r="FMF582" s="156"/>
      <c r="FMG582" s="156"/>
      <c r="FMH582" s="156"/>
      <c r="FMI582" s="156"/>
      <c r="FMJ582" s="156"/>
      <c r="FMK582" s="156"/>
      <c r="FML582" s="156"/>
      <c r="FMM582" s="156"/>
      <c r="FMN582" s="156"/>
      <c r="FMO582" s="156"/>
      <c r="FMP582" s="156"/>
      <c r="FMQ582" s="156"/>
      <c r="FMR582" s="156"/>
      <c r="FMS582" s="156"/>
      <c r="FMT582" s="156"/>
      <c r="FMU582" s="156"/>
      <c r="FMV582" s="156"/>
      <c r="FMW582" s="156"/>
      <c r="FMX582" s="156"/>
      <c r="FMY582" s="156"/>
      <c r="FMZ582" s="156"/>
      <c r="FNA582" s="156"/>
      <c r="FNB582" s="156"/>
      <c r="FNC582" s="156"/>
      <c r="FND582" s="156"/>
      <c r="FNE582" s="156"/>
      <c r="FNF582" s="156"/>
      <c r="FNG582" s="156"/>
      <c r="FNH582" s="156"/>
      <c r="FNI582" s="156"/>
      <c r="FNJ582" s="156"/>
      <c r="FNK582" s="156"/>
      <c r="FNL582" s="156"/>
      <c r="FNM582" s="156"/>
      <c r="FNN582" s="156"/>
      <c r="FNO582" s="156"/>
      <c r="FNP582" s="156"/>
      <c r="FNQ582" s="156"/>
      <c r="FNR582" s="156"/>
      <c r="FNS582" s="156"/>
      <c r="FNT582" s="156"/>
      <c r="FNU582" s="156"/>
      <c r="FNV582" s="156"/>
      <c r="FNW582" s="156"/>
      <c r="FNX582" s="156"/>
      <c r="FNY582" s="156"/>
      <c r="FNZ582" s="156"/>
      <c r="FOA582" s="156"/>
      <c r="FOB582" s="156"/>
      <c r="FOC582" s="156"/>
      <c r="FOD582" s="156"/>
      <c r="FOE582" s="156"/>
      <c r="FOF582" s="156"/>
      <c r="FOG582" s="156"/>
      <c r="FOH582" s="156"/>
      <c r="FOI582" s="156"/>
      <c r="FOJ582" s="156"/>
      <c r="FOK582" s="156"/>
      <c r="FOL582" s="156"/>
      <c r="FOM582" s="156"/>
      <c r="FON582" s="156"/>
      <c r="FOO582" s="156"/>
      <c r="FOP582" s="156"/>
      <c r="FOQ582" s="156"/>
      <c r="FOR582" s="156"/>
      <c r="FOS582" s="156"/>
      <c r="FOT582" s="156"/>
      <c r="FOU582" s="156"/>
      <c r="FOV582" s="156"/>
      <c r="FOW582" s="156"/>
      <c r="FOX582" s="156"/>
      <c r="FOY582" s="156"/>
      <c r="FOZ582" s="156"/>
      <c r="FPA582" s="156"/>
      <c r="FPB582" s="156"/>
      <c r="FPC582" s="156"/>
      <c r="FPD582" s="156"/>
      <c r="FPE582" s="156"/>
      <c r="FPF582" s="156"/>
      <c r="FPG582" s="156"/>
      <c r="FPH582" s="156"/>
      <c r="FPI582" s="156"/>
      <c r="FPJ582" s="156"/>
      <c r="FPK582" s="156"/>
      <c r="FPL582" s="156"/>
      <c r="FPM582" s="156"/>
      <c r="FPN582" s="156"/>
      <c r="FPO582" s="156"/>
      <c r="FPP582" s="156"/>
      <c r="FPQ582" s="156"/>
      <c r="FPR582" s="156"/>
      <c r="FPS582" s="156"/>
      <c r="FPT582" s="156"/>
      <c r="FPU582" s="156"/>
      <c r="FPV582" s="156"/>
      <c r="FPW582" s="156"/>
      <c r="FPX582" s="156"/>
      <c r="FPY582" s="156"/>
      <c r="FPZ582" s="156"/>
      <c r="FQA582" s="156"/>
      <c r="FQB582" s="156"/>
      <c r="FQC582" s="156"/>
      <c r="FQD582" s="156"/>
      <c r="FQE582" s="156"/>
      <c r="FQF582" s="156"/>
      <c r="FQG582" s="156"/>
      <c r="FQH582" s="156"/>
      <c r="FQI582" s="156"/>
      <c r="FQJ582" s="156"/>
      <c r="FQK582" s="156"/>
      <c r="FQL582" s="156"/>
      <c r="FQM582" s="156"/>
      <c r="FQN582" s="156"/>
      <c r="FQO582" s="156"/>
      <c r="FQP582" s="156"/>
      <c r="FQQ582" s="156"/>
      <c r="FQR582" s="156"/>
      <c r="FQS582" s="156"/>
      <c r="FQT582" s="156"/>
      <c r="FQU582" s="156"/>
      <c r="FQV582" s="156"/>
      <c r="FQW582" s="156"/>
      <c r="FQX582" s="156"/>
      <c r="FQY582" s="156"/>
      <c r="FQZ582" s="156"/>
      <c r="FRA582" s="156"/>
      <c r="FRB582" s="156"/>
      <c r="FRC582" s="156"/>
      <c r="FRD582" s="156"/>
      <c r="FRE582" s="156"/>
      <c r="FRF582" s="156"/>
      <c r="FRG582" s="156"/>
      <c r="FRH582" s="156"/>
      <c r="FRI582" s="156"/>
      <c r="FRJ582" s="156"/>
      <c r="FRK582" s="156"/>
      <c r="FRL582" s="156"/>
      <c r="FRM582" s="156"/>
      <c r="FRN582" s="156"/>
      <c r="FRO582" s="156"/>
      <c r="FRP582" s="156"/>
      <c r="FRQ582" s="156"/>
      <c r="FRR582" s="156"/>
      <c r="FRS582" s="156"/>
      <c r="FRT582" s="156"/>
      <c r="FRU582" s="156"/>
      <c r="FRV582" s="156"/>
      <c r="FRW582" s="156"/>
      <c r="FRX582" s="156"/>
      <c r="FRY582" s="156"/>
      <c r="FRZ582" s="156"/>
      <c r="FSA582" s="156"/>
      <c r="FSB582" s="156"/>
      <c r="FSC582" s="156"/>
      <c r="FSD582" s="156"/>
      <c r="FSE582" s="156"/>
      <c r="FSF582" s="156"/>
      <c r="FSG582" s="156"/>
      <c r="FSH582" s="156"/>
      <c r="FSI582" s="156"/>
      <c r="FSJ582" s="156"/>
      <c r="FSK582" s="156"/>
      <c r="FSL582" s="156"/>
      <c r="FSM582" s="156"/>
      <c r="FSN582" s="156"/>
      <c r="FSO582" s="156"/>
      <c r="FSP582" s="156"/>
      <c r="FSQ582" s="156"/>
      <c r="FSR582" s="156"/>
      <c r="FSS582" s="156"/>
      <c r="FST582" s="156"/>
      <c r="FSU582" s="156"/>
      <c r="FSV582" s="156"/>
      <c r="FSW582" s="156"/>
      <c r="FSX582" s="156"/>
      <c r="FSY582" s="156"/>
      <c r="FSZ582" s="156"/>
      <c r="FTA582" s="156"/>
      <c r="FTB582" s="156"/>
      <c r="FTC582" s="156"/>
      <c r="FTD582" s="156"/>
      <c r="FTE582" s="156"/>
      <c r="FTF582" s="156"/>
      <c r="FTG582" s="156"/>
      <c r="FTH582" s="156"/>
      <c r="FTI582" s="156"/>
      <c r="FTJ582" s="156"/>
      <c r="FTK582" s="156"/>
      <c r="FTL582" s="156"/>
      <c r="FTM582" s="156"/>
      <c r="FTN582" s="156"/>
      <c r="FTO582" s="156"/>
      <c r="FTP582" s="156"/>
      <c r="FTQ582" s="156"/>
      <c r="FTR582" s="156"/>
      <c r="FTS582" s="156"/>
      <c r="FTT582" s="156"/>
      <c r="FTU582" s="156"/>
      <c r="FTV582" s="156"/>
      <c r="FTW582" s="156"/>
      <c r="FTX582" s="156"/>
      <c r="FTY582" s="156"/>
      <c r="FTZ582" s="156"/>
      <c r="FUA582" s="156"/>
      <c r="FUB582" s="156"/>
      <c r="FUC582" s="156"/>
      <c r="FUD582" s="156"/>
      <c r="FUE582" s="156"/>
      <c r="FUF582" s="156"/>
      <c r="FUG582" s="156"/>
      <c r="FUH582" s="156"/>
      <c r="FUI582" s="156"/>
      <c r="FUJ582" s="156"/>
      <c r="FUK582" s="156"/>
      <c r="FUL582" s="156"/>
      <c r="FUM582" s="156"/>
      <c r="FUN582" s="156"/>
      <c r="FUO582" s="156"/>
      <c r="FUP582" s="156"/>
      <c r="FUQ582" s="156"/>
      <c r="FUR582" s="156"/>
      <c r="FUS582" s="156"/>
      <c r="FUT582" s="156"/>
      <c r="FUU582" s="156"/>
      <c r="FUV582" s="156"/>
      <c r="FUW582" s="156"/>
      <c r="FUX582" s="156"/>
      <c r="FUY582" s="156"/>
      <c r="FUZ582" s="156"/>
      <c r="FVA582" s="156"/>
      <c r="FVB582" s="156"/>
      <c r="FVC582" s="156"/>
      <c r="FVD582" s="156"/>
      <c r="FVE582" s="156"/>
      <c r="FVF582" s="156"/>
      <c r="FVG582" s="156"/>
      <c r="FVH582" s="156"/>
      <c r="FVI582" s="156"/>
      <c r="FVJ582" s="156"/>
      <c r="FVK582" s="156"/>
      <c r="FVL582" s="156"/>
      <c r="FVM582" s="156"/>
      <c r="FVN582" s="156"/>
      <c r="FVO582" s="156"/>
      <c r="FVP582" s="156"/>
      <c r="FVQ582" s="156"/>
      <c r="FVR582" s="156"/>
      <c r="FVS582" s="156"/>
      <c r="FVT582" s="156"/>
      <c r="FVU582" s="156"/>
      <c r="FVV582" s="156"/>
      <c r="FVW582" s="156"/>
      <c r="FVX582" s="156"/>
      <c r="FVY582" s="156"/>
      <c r="FVZ582" s="156"/>
      <c r="FWA582" s="156"/>
      <c r="FWB582" s="156"/>
      <c r="FWC582" s="156"/>
      <c r="FWD582" s="156"/>
      <c r="FWE582" s="156"/>
      <c r="FWF582" s="156"/>
      <c r="FWG582" s="156"/>
      <c r="FWH582" s="156"/>
      <c r="FWI582" s="156"/>
      <c r="FWJ582" s="156"/>
      <c r="FWK582" s="156"/>
      <c r="FWL582" s="156"/>
      <c r="FWM582" s="156"/>
      <c r="FWN582" s="156"/>
      <c r="FWO582" s="156"/>
      <c r="FWP582" s="156"/>
      <c r="FWQ582" s="156"/>
      <c r="FWR582" s="156"/>
      <c r="FWS582" s="156"/>
      <c r="FWT582" s="156"/>
      <c r="FWU582" s="156"/>
      <c r="FWV582" s="156"/>
      <c r="FWW582" s="156"/>
      <c r="FWX582" s="156"/>
      <c r="FWY582" s="156"/>
      <c r="FWZ582" s="156"/>
      <c r="FXA582" s="156"/>
      <c r="FXB582" s="156"/>
      <c r="FXC582" s="156"/>
      <c r="FXD582" s="156"/>
      <c r="FXE582" s="156"/>
      <c r="FXF582" s="156"/>
      <c r="FXG582" s="156"/>
      <c r="FXH582" s="156"/>
      <c r="FXI582" s="156"/>
      <c r="FXJ582" s="156"/>
      <c r="FXK582" s="156"/>
      <c r="FXL582" s="156"/>
      <c r="FXM582" s="156"/>
      <c r="FXN582" s="156"/>
      <c r="FXO582" s="156"/>
      <c r="FXP582" s="156"/>
      <c r="FXQ582" s="156"/>
      <c r="FXR582" s="156"/>
      <c r="FXS582" s="156"/>
      <c r="FXT582" s="156"/>
      <c r="FXU582" s="156"/>
      <c r="FXV582" s="156"/>
      <c r="FXW582" s="156"/>
      <c r="FXX582" s="156"/>
      <c r="FXY582" s="156"/>
      <c r="FXZ582" s="156"/>
      <c r="FYA582" s="156"/>
      <c r="FYB582" s="156"/>
      <c r="FYC582" s="156"/>
      <c r="FYD582" s="156"/>
      <c r="FYE582" s="156"/>
      <c r="FYF582" s="156"/>
      <c r="FYG582" s="156"/>
      <c r="FYH582" s="156"/>
      <c r="FYI582" s="156"/>
      <c r="FYJ582" s="156"/>
      <c r="FYK582" s="156"/>
      <c r="FYL582" s="156"/>
      <c r="FYM582" s="156"/>
      <c r="FYN582" s="156"/>
      <c r="FYO582" s="156"/>
      <c r="FYP582" s="156"/>
      <c r="FYQ582" s="156"/>
      <c r="FYR582" s="156"/>
      <c r="FYS582" s="156"/>
      <c r="FYT582" s="156"/>
      <c r="FYU582" s="156"/>
      <c r="FYV582" s="156"/>
      <c r="FYW582" s="156"/>
      <c r="FYX582" s="156"/>
      <c r="FYY582" s="156"/>
      <c r="FYZ582" s="156"/>
      <c r="FZA582" s="156"/>
      <c r="FZB582" s="156"/>
      <c r="FZC582" s="156"/>
      <c r="FZD582" s="156"/>
      <c r="FZE582" s="156"/>
      <c r="FZF582" s="156"/>
      <c r="FZG582" s="156"/>
      <c r="FZH582" s="156"/>
      <c r="FZI582" s="156"/>
      <c r="FZJ582" s="156"/>
      <c r="FZK582" s="156"/>
      <c r="FZL582" s="156"/>
      <c r="FZM582" s="156"/>
      <c r="FZN582" s="156"/>
      <c r="FZO582" s="156"/>
      <c r="FZP582" s="156"/>
      <c r="FZQ582" s="156"/>
      <c r="FZR582" s="156"/>
      <c r="FZS582" s="156"/>
      <c r="FZT582" s="156"/>
      <c r="FZU582" s="156"/>
      <c r="FZV582" s="156"/>
      <c r="FZW582" s="156"/>
      <c r="FZX582" s="156"/>
      <c r="FZY582" s="156"/>
      <c r="FZZ582" s="156"/>
      <c r="GAA582" s="156"/>
      <c r="GAB582" s="156"/>
      <c r="GAC582" s="156"/>
      <c r="GAD582" s="156"/>
      <c r="GAE582" s="156"/>
      <c r="GAF582" s="156"/>
      <c r="GAG582" s="156"/>
      <c r="GAH582" s="156"/>
      <c r="GAI582" s="156"/>
      <c r="GAJ582" s="156"/>
      <c r="GAK582" s="156"/>
      <c r="GAL582" s="156"/>
      <c r="GAM582" s="156"/>
      <c r="GAN582" s="156"/>
      <c r="GAO582" s="156"/>
      <c r="GAP582" s="156"/>
      <c r="GAQ582" s="156"/>
      <c r="GAR582" s="156"/>
      <c r="GAS582" s="156"/>
      <c r="GAT582" s="156"/>
      <c r="GAU582" s="156"/>
      <c r="GAV582" s="156"/>
      <c r="GAW582" s="156"/>
      <c r="GAX582" s="156"/>
      <c r="GAY582" s="156"/>
      <c r="GAZ582" s="156"/>
      <c r="GBA582" s="156"/>
      <c r="GBB582" s="156"/>
      <c r="GBC582" s="156"/>
      <c r="GBD582" s="156"/>
      <c r="GBE582" s="156"/>
      <c r="GBF582" s="156"/>
      <c r="GBG582" s="156"/>
      <c r="GBH582" s="156"/>
      <c r="GBI582" s="156"/>
      <c r="GBJ582" s="156"/>
      <c r="GBK582" s="156"/>
      <c r="GBL582" s="156"/>
      <c r="GBM582" s="156"/>
      <c r="GBN582" s="156"/>
      <c r="GBO582" s="156"/>
      <c r="GBP582" s="156"/>
      <c r="GBQ582" s="156"/>
      <c r="GBR582" s="156"/>
      <c r="GBS582" s="156"/>
      <c r="GBT582" s="156"/>
      <c r="GBU582" s="156"/>
      <c r="GBV582" s="156"/>
      <c r="GBW582" s="156"/>
      <c r="GBX582" s="156"/>
      <c r="GBY582" s="156"/>
      <c r="GBZ582" s="156"/>
      <c r="GCA582" s="156"/>
      <c r="GCB582" s="156"/>
      <c r="GCC582" s="156"/>
      <c r="GCD582" s="156"/>
      <c r="GCE582" s="156"/>
      <c r="GCF582" s="156"/>
      <c r="GCG582" s="156"/>
      <c r="GCH582" s="156"/>
      <c r="GCI582" s="156"/>
      <c r="GCJ582" s="156"/>
      <c r="GCK582" s="156"/>
      <c r="GCL582" s="156"/>
      <c r="GCM582" s="156"/>
      <c r="GCN582" s="156"/>
      <c r="GCO582" s="156"/>
      <c r="GCP582" s="156"/>
      <c r="GCQ582" s="156"/>
      <c r="GCR582" s="156"/>
      <c r="GCS582" s="156"/>
      <c r="GCT582" s="156"/>
      <c r="GCU582" s="156"/>
      <c r="GCV582" s="156"/>
      <c r="GCW582" s="156"/>
      <c r="GCX582" s="156"/>
      <c r="GCY582" s="156"/>
      <c r="GCZ582" s="156"/>
      <c r="GDA582" s="156"/>
      <c r="GDB582" s="156"/>
      <c r="GDC582" s="156"/>
      <c r="GDD582" s="156"/>
      <c r="GDE582" s="156"/>
      <c r="GDF582" s="156"/>
      <c r="GDG582" s="156"/>
      <c r="GDH582" s="156"/>
      <c r="GDI582" s="156"/>
      <c r="GDJ582" s="156"/>
      <c r="GDK582" s="156"/>
      <c r="GDL582" s="156"/>
      <c r="GDM582" s="156"/>
      <c r="GDN582" s="156"/>
      <c r="GDO582" s="156"/>
      <c r="GDP582" s="156"/>
      <c r="GDQ582" s="156"/>
      <c r="GDR582" s="156"/>
      <c r="GDS582" s="156"/>
      <c r="GDT582" s="156"/>
      <c r="GDU582" s="156"/>
      <c r="GDV582" s="156"/>
      <c r="GDW582" s="156"/>
      <c r="GDX582" s="156"/>
      <c r="GDY582" s="156"/>
      <c r="GDZ582" s="156"/>
      <c r="GEA582" s="156"/>
      <c r="GEB582" s="156"/>
      <c r="GEC582" s="156"/>
      <c r="GED582" s="156"/>
      <c r="GEE582" s="156"/>
      <c r="GEF582" s="156"/>
      <c r="GEG582" s="156"/>
      <c r="GEH582" s="156"/>
      <c r="GEI582" s="156"/>
      <c r="GEJ582" s="156"/>
      <c r="GEK582" s="156"/>
      <c r="GEL582" s="156"/>
      <c r="GEM582" s="156"/>
      <c r="GEN582" s="156"/>
      <c r="GEO582" s="156"/>
      <c r="GEP582" s="156"/>
      <c r="GEQ582" s="156"/>
      <c r="GER582" s="156"/>
      <c r="GES582" s="156"/>
      <c r="GET582" s="156"/>
      <c r="GEU582" s="156"/>
      <c r="GEV582" s="156"/>
      <c r="GEW582" s="156"/>
      <c r="GEX582" s="156"/>
      <c r="GEY582" s="156"/>
      <c r="GEZ582" s="156"/>
      <c r="GFA582" s="156"/>
      <c r="GFB582" s="156"/>
      <c r="GFC582" s="156"/>
      <c r="GFD582" s="156"/>
      <c r="GFE582" s="156"/>
      <c r="GFF582" s="156"/>
      <c r="GFG582" s="156"/>
      <c r="GFH582" s="156"/>
      <c r="GFI582" s="156"/>
      <c r="GFJ582" s="156"/>
      <c r="GFK582" s="156"/>
      <c r="GFL582" s="156"/>
      <c r="GFM582" s="156"/>
      <c r="GFN582" s="156"/>
      <c r="GFO582" s="156"/>
      <c r="GFP582" s="156"/>
      <c r="GFQ582" s="156"/>
      <c r="GFR582" s="156"/>
      <c r="GFS582" s="156"/>
      <c r="GFT582" s="156"/>
      <c r="GFU582" s="156"/>
      <c r="GFV582" s="156"/>
      <c r="GFW582" s="156"/>
      <c r="GFX582" s="156"/>
      <c r="GFY582" s="156"/>
      <c r="GFZ582" s="156"/>
      <c r="GGA582" s="156"/>
      <c r="GGB582" s="156"/>
      <c r="GGC582" s="156"/>
      <c r="GGD582" s="156"/>
      <c r="GGE582" s="156"/>
      <c r="GGF582" s="156"/>
      <c r="GGG582" s="156"/>
      <c r="GGH582" s="156"/>
      <c r="GGI582" s="156"/>
      <c r="GGJ582" s="156"/>
      <c r="GGK582" s="156"/>
      <c r="GGL582" s="156"/>
      <c r="GGM582" s="156"/>
      <c r="GGN582" s="156"/>
      <c r="GGO582" s="156"/>
      <c r="GGP582" s="156"/>
      <c r="GGQ582" s="156"/>
      <c r="GGR582" s="156"/>
      <c r="GGS582" s="156"/>
      <c r="GGT582" s="156"/>
      <c r="GGU582" s="156"/>
      <c r="GGV582" s="156"/>
      <c r="GGW582" s="156"/>
      <c r="GGX582" s="156"/>
      <c r="GGY582" s="156"/>
      <c r="GGZ582" s="156"/>
      <c r="GHA582" s="156"/>
      <c r="GHB582" s="156"/>
      <c r="GHC582" s="156"/>
      <c r="GHD582" s="156"/>
      <c r="GHE582" s="156"/>
      <c r="GHF582" s="156"/>
      <c r="GHG582" s="156"/>
      <c r="GHH582" s="156"/>
      <c r="GHI582" s="156"/>
      <c r="GHJ582" s="156"/>
      <c r="GHK582" s="156"/>
      <c r="GHL582" s="156"/>
      <c r="GHM582" s="156"/>
      <c r="GHN582" s="156"/>
      <c r="GHO582" s="156"/>
      <c r="GHP582" s="156"/>
      <c r="GHQ582" s="156"/>
      <c r="GHR582" s="156"/>
      <c r="GHS582" s="156"/>
      <c r="GHT582" s="156"/>
      <c r="GHU582" s="156"/>
      <c r="GHV582" s="156"/>
      <c r="GHW582" s="156"/>
      <c r="GHX582" s="156"/>
      <c r="GHY582" s="156"/>
      <c r="GHZ582" s="156"/>
      <c r="GIA582" s="156"/>
      <c r="GIB582" s="156"/>
      <c r="GIC582" s="156"/>
      <c r="GID582" s="156"/>
      <c r="GIE582" s="156"/>
      <c r="GIF582" s="156"/>
      <c r="GIG582" s="156"/>
      <c r="GIH582" s="156"/>
      <c r="GII582" s="156"/>
      <c r="GIJ582" s="156"/>
      <c r="GIK582" s="156"/>
      <c r="GIL582" s="156"/>
      <c r="GIM582" s="156"/>
      <c r="GIN582" s="156"/>
      <c r="GIO582" s="156"/>
      <c r="GIP582" s="156"/>
      <c r="GIQ582" s="156"/>
      <c r="GIR582" s="156"/>
      <c r="GIS582" s="156"/>
      <c r="GIT582" s="156"/>
      <c r="GIU582" s="156"/>
      <c r="GIV582" s="156"/>
      <c r="GIW582" s="156"/>
      <c r="GIX582" s="156"/>
      <c r="GIY582" s="156"/>
      <c r="GIZ582" s="156"/>
      <c r="GJA582" s="156"/>
      <c r="GJB582" s="156"/>
      <c r="GJC582" s="156"/>
      <c r="GJD582" s="156"/>
      <c r="GJE582" s="156"/>
      <c r="GJF582" s="156"/>
      <c r="GJG582" s="156"/>
      <c r="GJH582" s="156"/>
      <c r="GJI582" s="156"/>
      <c r="GJJ582" s="156"/>
      <c r="GJK582" s="156"/>
      <c r="GJL582" s="156"/>
      <c r="GJM582" s="156"/>
      <c r="GJN582" s="156"/>
      <c r="GJO582" s="156"/>
      <c r="GJP582" s="156"/>
      <c r="GJQ582" s="156"/>
      <c r="GJR582" s="156"/>
      <c r="GJS582" s="156"/>
      <c r="GJT582" s="156"/>
      <c r="GJU582" s="156"/>
      <c r="GJV582" s="156"/>
      <c r="GJW582" s="156"/>
      <c r="GJX582" s="156"/>
      <c r="GJY582" s="156"/>
      <c r="GJZ582" s="156"/>
      <c r="GKA582" s="156"/>
      <c r="GKB582" s="156"/>
      <c r="GKC582" s="156"/>
      <c r="GKD582" s="156"/>
      <c r="GKE582" s="156"/>
      <c r="GKF582" s="156"/>
      <c r="GKG582" s="156"/>
      <c r="GKH582" s="156"/>
      <c r="GKI582" s="156"/>
      <c r="GKJ582" s="156"/>
      <c r="GKK582" s="156"/>
      <c r="GKL582" s="156"/>
      <c r="GKM582" s="156"/>
      <c r="GKN582" s="156"/>
      <c r="GKO582" s="156"/>
      <c r="GKP582" s="156"/>
      <c r="GKQ582" s="156"/>
      <c r="GKR582" s="156"/>
      <c r="GKS582" s="156"/>
      <c r="GKT582" s="156"/>
      <c r="GKU582" s="156"/>
      <c r="GKV582" s="156"/>
      <c r="GKW582" s="156"/>
      <c r="GKX582" s="156"/>
      <c r="GKY582" s="156"/>
      <c r="GKZ582" s="156"/>
      <c r="GLA582" s="156"/>
      <c r="GLB582" s="156"/>
      <c r="GLC582" s="156"/>
      <c r="GLD582" s="156"/>
      <c r="GLE582" s="156"/>
      <c r="GLF582" s="156"/>
      <c r="GLG582" s="156"/>
      <c r="GLH582" s="156"/>
      <c r="GLI582" s="156"/>
      <c r="GLJ582" s="156"/>
      <c r="GLK582" s="156"/>
      <c r="GLL582" s="156"/>
      <c r="GLM582" s="156"/>
      <c r="GLN582" s="156"/>
      <c r="GLO582" s="156"/>
      <c r="GLP582" s="156"/>
      <c r="GLQ582" s="156"/>
      <c r="GLR582" s="156"/>
      <c r="GLS582" s="156"/>
      <c r="GLT582" s="156"/>
      <c r="GLU582" s="156"/>
      <c r="GLV582" s="156"/>
      <c r="GLW582" s="156"/>
      <c r="GLX582" s="156"/>
      <c r="GLY582" s="156"/>
      <c r="GLZ582" s="156"/>
      <c r="GMA582" s="156"/>
      <c r="GMB582" s="156"/>
      <c r="GMC582" s="156"/>
      <c r="GMD582" s="156"/>
      <c r="GME582" s="156"/>
      <c r="GMF582" s="156"/>
      <c r="GMG582" s="156"/>
      <c r="GMH582" s="156"/>
      <c r="GMI582" s="156"/>
      <c r="GMJ582" s="156"/>
      <c r="GMK582" s="156"/>
      <c r="GML582" s="156"/>
      <c r="GMM582" s="156"/>
      <c r="GMN582" s="156"/>
      <c r="GMO582" s="156"/>
      <c r="GMP582" s="156"/>
      <c r="GMQ582" s="156"/>
      <c r="GMR582" s="156"/>
      <c r="GMS582" s="156"/>
      <c r="GMT582" s="156"/>
      <c r="GMU582" s="156"/>
      <c r="GMV582" s="156"/>
      <c r="GMW582" s="156"/>
      <c r="GMX582" s="156"/>
      <c r="GMY582" s="156"/>
      <c r="GMZ582" s="156"/>
      <c r="GNA582" s="156"/>
      <c r="GNB582" s="156"/>
      <c r="GNC582" s="156"/>
      <c r="GND582" s="156"/>
      <c r="GNE582" s="156"/>
      <c r="GNF582" s="156"/>
      <c r="GNG582" s="156"/>
      <c r="GNH582" s="156"/>
      <c r="GNI582" s="156"/>
      <c r="GNJ582" s="156"/>
      <c r="GNK582" s="156"/>
      <c r="GNL582" s="156"/>
      <c r="GNM582" s="156"/>
      <c r="GNN582" s="156"/>
      <c r="GNO582" s="156"/>
      <c r="GNP582" s="156"/>
      <c r="GNQ582" s="156"/>
      <c r="GNR582" s="156"/>
      <c r="GNS582" s="156"/>
      <c r="GNT582" s="156"/>
      <c r="GNU582" s="156"/>
      <c r="GNV582" s="156"/>
      <c r="GNW582" s="156"/>
      <c r="GNX582" s="156"/>
      <c r="GNY582" s="156"/>
      <c r="GNZ582" s="156"/>
      <c r="GOA582" s="156"/>
      <c r="GOB582" s="156"/>
      <c r="GOC582" s="156"/>
      <c r="GOD582" s="156"/>
      <c r="GOE582" s="156"/>
      <c r="GOF582" s="156"/>
      <c r="GOG582" s="156"/>
      <c r="GOH582" s="156"/>
      <c r="GOI582" s="156"/>
      <c r="GOJ582" s="156"/>
      <c r="GOK582" s="156"/>
      <c r="GOL582" s="156"/>
      <c r="GOM582" s="156"/>
      <c r="GON582" s="156"/>
      <c r="GOO582" s="156"/>
      <c r="GOP582" s="156"/>
      <c r="GOQ582" s="156"/>
      <c r="GOR582" s="156"/>
      <c r="GOS582" s="156"/>
      <c r="GOT582" s="156"/>
      <c r="GOU582" s="156"/>
      <c r="GOV582" s="156"/>
      <c r="GOW582" s="156"/>
      <c r="GOX582" s="156"/>
      <c r="GOY582" s="156"/>
      <c r="GOZ582" s="156"/>
      <c r="GPA582" s="156"/>
      <c r="GPB582" s="156"/>
      <c r="GPC582" s="156"/>
      <c r="GPD582" s="156"/>
      <c r="GPE582" s="156"/>
      <c r="GPF582" s="156"/>
      <c r="GPG582" s="156"/>
      <c r="GPH582" s="156"/>
      <c r="GPI582" s="156"/>
      <c r="GPJ582" s="156"/>
      <c r="GPK582" s="156"/>
      <c r="GPL582" s="156"/>
      <c r="GPM582" s="156"/>
      <c r="GPN582" s="156"/>
      <c r="GPO582" s="156"/>
      <c r="GPP582" s="156"/>
      <c r="GPQ582" s="156"/>
      <c r="GPR582" s="156"/>
      <c r="GPS582" s="156"/>
      <c r="GPT582" s="156"/>
      <c r="GPU582" s="156"/>
      <c r="GPV582" s="156"/>
      <c r="GPW582" s="156"/>
      <c r="GPX582" s="156"/>
      <c r="GPY582" s="156"/>
      <c r="GPZ582" s="156"/>
      <c r="GQA582" s="156"/>
      <c r="GQB582" s="156"/>
      <c r="GQC582" s="156"/>
      <c r="GQD582" s="156"/>
      <c r="GQE582" s="156"/>
      <c r="GQF582" s="156"/>
      <c r="GQG582" s="156"/>
      <c r="GQH582" s="156"/>
      <c r="GQI582" s="156"/>
      <c r="GQJ582" s="156"/>
      <c r="GQK582" s="156"/>
      <c r="GQL582" s="156"/>
      <c r="GQM582" s="156"/>
      <c r="GQN582" s="156"/>
      <c r="GQO582" s="156"/>
      <c r="GQP582" s="156"/>
      <c r="GQQ582" s="156"/>
      <c r="GQR582" s="156"/>
      <c r="GQS582" s="156"/>
      <c r="GQT582" s="156"/>
      <c r="GQU582" s="156"/>
      <c r="GQV582" s="156"/>
      <c r="GQW582" s="156"/>
      <c r="GQX582" s="156"/>
      <c r="GQY582" s="156"/>
      <c r="GQZ582" s="156"/>
      <c r="GRA582" s="156"/>
      <c r="GRB582" s="156"/>
      <c r="GRC582" s="156"/>
      <c r="GRD582" s="156"/>
      <c r="GRE582" s="156"/>
      <c r="GRF582" s="156"/>
      <c r="GRG582" s="156"/>
      <c r="GRH582" s="156"/>
      <c r="GRI582" s="156"/>
      <c r="GRJ582" s="156"/>
      <c r="GRK582" s="156"/>
      <c r="GRL582" s="156"/>
      <c r="GRM582" s="156"/>
      <c r="GRN582" s="156"/>
      <c r="GRO582" s="156"/>
      <c r="GRP582" s="156"/>
      <c r="GRQ582" s="156"/>
      <c r="GRR582" s="156"/>
      <c r="GRS582" s="156"/>
      <c r="GRT582" s="156"/>
      <c r="GRU582" s="156"/>
      <c r="GRV582" s="156"/>
      <c r="GRW582" s="156"/>
      <c r="GRX582" s="156"/>
      <c r="GRY582" s="156"/>
      <c r="GRZ582" s="156"/>
      <c r="GSA582" s="156"/>
      <c r="GSB582" s="156"/>
      <c r="GSC582" s="156"/>
      <c r="GSD582" s="156"/>
      <c r="GSE582" s="156"/>
      <c r="GSF582" s="156"/>
      <c r="GSG582" s="156"/>
      <c r="GSH582" s="156"/>
      <c r="GSI582" s="156"/>
      <c r="GSJ582" s="156"/>
      <c r="GSK582" s="156"/>
      <c r="GSL582" s="156"/>
      <c r="GSM582" s="156"/>
      <c r="GSN582" s="156"/>
      <c r="GSO582" s="156"/>
      <c r="GSP582" s="156"/>
      <c r="GSQ582" s="156"/>
      <c r="GSR582" s="156"/>
      <c r="GSS582" s="156"/>
      <c r="GST582" s="156"/>
      <c r="GSU582" s="156"/>
      <c r="GSV582" s="156"/>
      <c r="GSW582" s="156"/>
      <c r="GSX582" s="156"/>
      <c r="GSY582" s="156"/>
      <c r="GSZ582" s="156"/>
      <c r="GTA582" s="156"/>
      <c r="GTB582" s="156"/>
      <c r="GTC582" s="156"/>
      <c r="GTD582" s="156"/>
      <c r="GTE582" s="156"/>
      <c r="GTF582" s="156"/>
      <c r="GTG582" s="156"/>
      <c r="GTH582" s="156"/>
      <c r="GTI582" s="156"/>
      <c r="GTJ582" s="156"/>
      <c r="GTK582" s="156"/>
      <c r="GTL582" s="156"/>
      <c r="GTM582" s="156"/>
      <c r="GTN582" s="156"/>
      <c r="GTO582" s="156"/>
      <c r="GTP582" s="156"/>
      <c r="GTQ582" s="156"/>
      <c r="GTR582" s="156"/>
      <c r="GTS582" s="156"/>
      <c r="GTT582" s="156"/>
      <c r="GTU582" s="156"/>
      <c r="GTV582" s="156"/>
      <c r="GTW582" s="156"/>
      <c r="GTX582" s="156"/>
      <c r="GTY582" s="156"/>
      <c r="GTZ582" s="156"/>
      <c r="GUA582" s="156"/>
      <c r="GUB582" s="156"/>
      <c r="GUC582" s="156"/>
      <c r="GUD582" s="156"/>
      <c r="GUE582" s="156"/>
      <c r="GUF582" s="156"/>
      <c r="GUG582" s="156"/>
      <c r="GUH582" s="156"/>
      <c r="GUI582" s="156"/>
      <c r="GUJ582" s="156"/>
      <c r="GUK582" s="156"/>
      <c r="GUL582" s="156"/>
      <c r="GUM582" s="156"/>
      <c r="GUN582" s="156"/>
      <c r="GUO582" s="156"/>
      <c r="GUP582" s="156"/>
      <c r="GUQ582" s="156"/>
      <c r="GUR582" s="156"/>
      <c r="GUS582" s="156"/>
      <c r="GUT582" s="156"/>
      <c r="GUU582" s="156"/>
      <c r="GUV582" s="156"/>
      <c r="GUW582" s="156"/>
      <c r="GUX582" s="156"/>
      <c r="GUY582" s="156"/>
      <c r="GUZ582" s="156"/>
      <c r="GVA582" s="156"/>
      <c r="GVB582" s="156"/>
      <c r="GVC582" s="156"/>
      <c r="GVD582" s="156"/>
      <c r="GVE582" s="156"/>
      <c r="GVF582" s="156"/>
      <c r="GVG582" s="156"/>
      <c r="GVH582" s="156"/>
      <c r="GVI582" s="156"/>
      <c r="GVJ582" s="156"/>
      <c r="GVK582" s="156"/>
      <c r="GVL582" s="156"/>
      <c r="GVM582" s="156"/>
      <c r="GVN582" s="156"/>
      <c r="GVO582" s="156"/>
      <c r="GVP582" s="156"/>
      <c r="GVQ582" s="156"/>
      <c r="GVR582" s="156"/>
      <c r="GVS582" s="156"/>
      <c r="GVT582" s="156"/>
      <c r="GVU582" s="156"/>
      <c r="GVV582" s="156"/>
      <c r="GVW582" s="156"/>
      <c r="GVX582" s="156"/>
      <c r="GVY582" s="156"/>
      <c r="GVZ582" s="156"/>
      <c r="GWA582" s="156"/>
      <c r="GWB582" s="156"/>
      <c r="GWC582" s="156"/>
      <c r="GWD582" s="156"/>
      <c r="GWE582" s="156"/>
      <c r="GWF582" s="156"/>
      <c r="GWG582" s="156"/>
      <c r="GWH582" s="156"/>
      <c r="GWI582" s="156"/>
      <c r="GWJ582" s="156"/>
      <c r="GWK582" s="156"/>
      <c r="GWL582" s="156"/>
      <c r="GWM582" s="156"/>
      <c r="GWN582" s="156"/>
      <c r="GWO582" s="156"/>
      <c r="GWP582" s="156"/>
      <c r="GWQ582" s="156"/>
      <c r="GWR582" s="156"/>
      <c r="GWS582" s="156"/>
      <c r="GWT582" s="156"/>
      <c r="GWU582" s="156"/>
      <c r="GWV582" s="156"/>
      <c r="GWW582" s="156"/>
      <c r="GWX582" s="156"/>
      <c r="GWY582" s="156"/>
      <c r="GWZ582" s="156"/>
      <c r="GXA582" s="156"/>
      <c r="GXB582" s="156"/>
      <c r="GXC582" s="156"/>
      <c r="GXD582" s="156"/>
      <c r="GXE582" s="156"/>
      <c r="GXF582" s="156"/>
      <c r="GXG582" s="156"/>
      <c r="GXH582" s="156"/>
      <c r="GXI582" s="156"/>
      <c r="GXJ582" s="156"/>
      <c r="GXK582" s="156"/>
      <c r="GXL582" s="156"/>
      <c r="GXM582" s="156"/>
      <c r="GXN582" s="156"/>
      <c r="GXO582" s="156"/>
      <c r="GXP582" s="156"/>
      <c r="GXQ582" s="156"/>
      <c r="GXR582" s="156"/>
      <c r="GXS582" s="156"/>
      <c r="GXT582" s="156"/>
      <c r="GXU582" s="156"/>
      <c r="GXV582" s="156"/>
      <c r="GXW582" s="156"/>
      <c r="GXX582" s="156"/>
      <c r="GXY582" s="156"/>
      <c r="GXZ582" s="156"/>
      <c r="GYA582" s="156"/>
      <c r="GYB582" s="156"/>
      <c r="GYC582" s="156"/>
      <c r="GYD582" s="156"/>
      <c r="GYE582" s="156"/>
      <c r="GYF582" s="156"/>
      <c r="GYG582" s="156"/>
      <c r="GYH582" s="156"/>
      <c r="GYI582" s="156"/>
      <c r="GYJ582" s="156"/>
      <c r="GYK582" s="156"/>
      <c r="GYL582" s="156"/>
      <c r="GYM582" s="156"/>
      <c r="GYN582" s="156"/>
      <c r="GYO582" s="156"/>
      <c r="GYP582" s="156"/>
      <c r="GYQ582" s="156"/>
      <c r="GYR582" s="156"/>
      <c r="GYS582" s="156"/>
      <c r="GYT582" s="156"/>
      <c r="GYU582" s="156"/>
      <c r="GYV582" s="156"/>
      <c r="GYW582" s="156"/>
      <c r="GYX582" s="156"/>
      <c r="GYY582" s="156"/>
      <c r="GYZ582" s="156"/>
      <c r="GZA582" s="156"/>
      <c r="GZB582" s="156"/>
      <c r="GZC582" s="156"/>
      <c r="GZD582" s="156"/>
      <c r="GZE582" s="156"/>
      <c r="GZF582" s="156"/>
      <c r="GZG582" s="156"/>
      <c r="GZH582" s="156"/>
      <c r="GZI582" s="156"/>
      <c r="GZJ582" s="156"/>
      <c r="GZK582" s="156"/>
      <c r="GZL582" s="156"/>
      <c r="GZM582" s="156"/>
      <c r="GZN582" s="156"/>
      <c r="GZO582" s="156"/>
      <c r="GZP582" s="156"/>
      <c r="GZQ582" s="156"/>
      <c r="GZR582" s="156"/>
      <c r="GZS582" s="156"/>
      <c r="GZT582" s="156"/>
      <c r="GZU582" s="156"/>
      <c r="GZV582" s="156"/>
      <c r="GZW582" s="156"/>
      <c r="GZX582" s="156"/>
      <c r="GZY582" s="156"/>
      <c r="GZZ582" s="156"/>
      <c r="HAA582" s="156"/>
      <c r="HAB582" s="156"/>
      <c r="HAC582" s="156"/>
      <c r="HAD582" s="156"/>
      <c r="HAE582" s="156"/>
      <c r="HAF582" s="156"/>
      <c r="HAG582" s="156"/>
      <c r="HAH582" s="156"/>
      <c r="HAI582" s="156"/>
      <c r="HAJ582" s="156"/>
      <c r="HAK582" s="156"/>
      <c r="HAL582" s="156"/>
      <c r="HAM582" s="156"/>
      <c r="HAN582" s="156"/>
      <c r="HAO582" s="156"/>
      <c r="HAP582" s="156"/>
      <c r="HAQ582" s="156"/>
      <c r="HAR582" s="156"/>
      <c r="HAS582" s="156"/>
      <c r="HAT582" s="156"/>
      <c r="HAU582" s="156"/>
      <c r="HAV582" s="156"/>
      <c r="HAW582" s="156"/>
      <c r="HAX582" s="156"/>
      <c r="HAY582" s="156"/>
      <c r="HAZ582" s="156"/>
      <c r="HBA582" s="156"/>
      <c r="HBB582" s="156"/>
      <c r="HBC582" s="156"/>
      <c r="HBD582" s="156"/>
      <c r="HBE582" s="156"/>
      <c r="HBF582" s="156"/>
      <c r="HBG582" s="156"/>
      <c r="HBH582" s="156"/>
      <c r="HBI582" s="156"/>
      <c r="HBJ582" s="156"/>
      <c r="HBK582" s="156"/>
      <c r="HBL582" s="156"/>
      <c r="HBM582" s="156"/>
      <c r="HBN582" s="156"/>
      <c r="HBO582" s="156"/>
      <c r="HBP582" s="156"/>
      <c r="HBQ582" s="156"/>
      <c r="HBR582" s="156"/>
      <c r="HBS582" s="156"/>
      <c r="HBT582" s="156"/>
      <c r="HBU582" s="156"/>
      <c r="HBV582" s="156"/>
      <c r="HBW582" s="156"/>
      <c r="HBX582" s="156"/>
      <c r="HBY582" s="156"/>
      <c r="HBZ582" s="156"/>
      <c r="HCA582" s="156"/>
      <c r="HCB582" s="156"/>
      <c r="HCC582" s="156"/>
      <c r="HCD582" s="156"/>
      <c r="HCE582" s="156"/>
      <c r="HCF582" s="156"/>
      <c r="HCG582" s="156"/>
      <c r="HCH582" s="156"/>
      <c r="HCI582" s="156"/>
      <c r="HCJ582" s="156"/>
      <c r="HCK582" s="156"/>
      <c r="HCL582" s="156"/>
      <c r="HCM582" s="156"/>
      <c r="HCN582" s="156"/>
      <c r="HCO582" s="156"/>
      <c r="HCP582" s="156"/>
      <c r="HCQ582" s="156"/>
      <c r="HCR582" s="156"/>
      <c r="HCS582" s="156"/>
      <c r="HCT582" s="156"/>
      <c r="HCU582" s="156"/>
      <c r="HCV582" s="156"/>
      <c r="HCW582" s="156"/>
      <c r="HCX582" s="156"/>
      <c r="HCY582" s="156"/>
      <c r="HCZ582" s="156"/>
      <c r="HDA582" s="156"/>
      <c r="HDB582" s="156"/>
      <c r="HDC582" s="156"/>
      <c r="HDD582" s="156"/>
      <c r="HDE582" s="156"/>
      <c r="HDF582" s="156"/>
      <c r="HDG582" s="156"/>
      <c r="HDH582" s="156"/>
      <c r="HDI582" s="156"/>
      <c r="HDJ582" s="156"/>
      <c r="HDK582" s="156"/>
      <c r="HDL582" s="156"/>
      <c r="HDM582" s="156"/>
      <c r="HDN582" s="156"/>
      <c r="HDO582" s="156"/>
      <c r="HDP582" s="156"/>
      <c r="HDQ582" s="156"/>
      <c r="HDR582" s="156"/>
      <c r="HDS582" s="156"/>
      <c r="HDT582" s="156"/>
      <c r="HDU582" s="156"/>
      <c r="HDV582" s="156"/>
      <c r="HDW582" s="156"/>
      <c r="HDX582" s="156"/>
      <c r="HDY582" s="156"/>
      <c r="HDZ582" s="156"/>
      <c r="HEA582" s="156"/>
      <c r="HEB582" s="156"/>
      <c r="HEC582" s="156"/>
      <c r="HED582" s="156"/>
      <c r="HEE582" s="156"/>
      <c r="HEF582" s="156"/>
      <c r="HEG582" s="156"/>
      <c r="HEH582" s="156"/>
      <c r="HEI582" s="156"/>
      <c r="HEJ582" s="156"/>
      <c r="HEK582" s="156"/>
      <c r="HEL582" s="156"/>
      <c r="HEM582" s="156"/>
      <c r="HEN582" s="156"/>
      <c r="HEO582" s="156"/>
      <c r="HEP582" s="156"/>
      <c r="HEQ582" s="156"/>
      <c r="HER582" s="156"/>
      <c r="HES582" s="156"/>
      <c r="HET582" s="156"/>
      <c r="HEU582" s="156"/>
      <c r="HEV582" s="156"/>
      <c r="HEW582" s="156"/>
      <c r="HEX582" s="156"/>
      <c r="HEY582" s="156"/>
      <c r="HEZ582" s="156"/>
      <c r="HFA582" s="156"/>
      <c r="HFB582" s="156"/>
      <c r="HFC582" s="156"/>
      <c r="HFD582" s="156"/>
      <c r="HFE582" s="156"/>
      <c r="HFF582" s="156"/>
      <c r="HFG582" s="156"/>
      <c r="HFH582" s="156"/>
      <c r="HFI582" s="156"/>
      <c r="HFJ582" s="156"/>
      <c r="HFK582" s="156"/>
      <c r="HFL582" s="156"/>
      <c r="HFM582" s="156"/>
      <c r="HFN582" s="156"/>
      <c r="HFO582" s="156"/>
      <c r="HFP582" s="156"/>
      <c r="HFQ582" s="156"/>
      <c r="HFR582" s="156"/>
      <c r="HFS582" s="156"/>
      <c r="HFT582" s="156"/>
      <c r="HFU582" s="156"/>
      <c r="HFV582" s="156"/>
      <c r="HFW582" s="156"/>
      <c r="HFX582" s="156"/>
      <c r="HFY582" s="156"/>
      <c r="HFZ582" s="156"/>
      <c r="HGA582" s="156"/>
      <c r="HGB582" s="156"/>
      <c r="HGC582" s="156"/>
      <c r="HGD582" s="156"/>
      <c r="HGE582" s="156"/>
      <c r="HGF582" s="156"/>
      <c r="HGG582" s="156"/>
      <c r="HGH582" s="156"/>
      <c r="HGI582" s="156"/>
      <c r="HGJ582" s="156"/>
      <c r="HGK582" s="156"/>
      <c r="HGL582" s="156"/>
      <c r="HGM582" s="156"/>
      <c r="HGN582" s="156"/>
      <c r="HGO582" s="156"/>
      <c r="HGP582" s="156"/>
      <c r="HGQ582" s="156"/>
      <c r="HGR582" s="156"/>
      <c r="HGS582" s="156"/>
      <c r="HGT582" s="156"/>
      <c r="HGU582" s="156"/>
      <c r="HGV582" s="156"/>
      <c r="HGW582" s="156"/>
      <c r="HGX582" s="156"/>
      <c r="HGY582" s="156"/>
      <c r="HGZ582" s="156"/>
      <c r="HHA582" s="156"/>
      <c r="HHB582" s="156"/>
      <c r="HHC582" s="156"/>
      <c r="HHD582" s="156"/>
      <c r="HHE582" s="156"/>
      <c r="HHF582" s="156"/>
      <c r="HHG582" s="156"/>
      <c r="HHH582" s="156"/>
      <c r="HHI582" s="156"/>
      <c r="HHJ582" s="156"/>
      <c r="HHK582" s="156"/>
      <c r="HHL582" s="156"/>
      <c r="HHM582" s="156"/>
      <c r="HHN582" s="156"/>
      <c r="HHO582" s="156"/>
      <c r="HHP582" s="156"/>
      <c r="HHQ582" s="156"/>
      <c r="HHR582" s="156"/>
      <c r="HHS582" s="156"/>
      <c r="HHT582" s="156"/>
      <c r="HHU582" s="156"/>
      <c r="HHV582" s="156"/>
      <c r="HHW582" s="156"/>
      <c r="HHX582" s="156"/>
      <c r="HHY582" s="156"/>
      <c r="HHZ582" s="156"/>
      <c r="HIA582" s="156"/>
      <c r="HIB582" s="156"/>
      <c r="HIC582" s="156"/>
      <c r="HID582" s="156"/>
      <c r="HIE582" s="156"/>
      <c r="HIF582" s="156"/>
      <c r="HIG582" s="156"/>
      <c r="HIH582" s="156"/>
      <c r="HII582" s="156"/>
      <c r="HIJ582" s="156"/>
      <c r="HIK582" s="156"/>
      <c r="HIL582" s="156"/>
      <c r="HIM582" s="156"/>
      <c r="HIN582" s="156"/>
      <c r="HIO582" s="156"/>
      <c r="HIP582" s="156"/>
      <c r="HIQ582" s="156"/>
      <c r="HIR582" s="156"/>
      <c r="HIS582" s="156"/>
      <c r="HIT582" s="156"/>
      <c r="HIU582" s="156"/>
      <c r="HIV582" s="156"/>
      <c r="HIW582" s="156"/>
      <c r="HIX582" s="156"/>
      <c r="HIY582" s="156"/>
      <c r="HIZ582" s="156"/>
      <c r="HJA582" s="156"/>
      <c r="HJB582" s="156"/>
      <c r="HJC582" s="156"/>
      <c r="HJD582" s="156"/>
      <c r="HJE582" s="156"/>
      <c r="HJF582" s="156"/>
      <c r="HJG582" s="156"/>
      <c r="HJH582" s="156"/>
      <c r="HJI582" s="156"/>
      <c r="HJJ582" s="156"/>
      <c r="HJK582" s="156"/>
      <c r="HJL582" s="156"/>
      <c r="HJM582" s="156"/>
      <c r="HJN582" s="156"/>
      <c r="HJO582" s="156"/>
      <c r="HJP582" s="156"/>
      <c r="HJQ582" s="156"/>
      <c r="HJR582" s="156"/>
      <c r="HJS582" s="156"/>
      <c r="HJT582" s="156"/>
      <c r="HJU582" s="156"/>
      <c r="HJV582" s="156"/>
      <c r="HJW582" s="156"/>
      <c r="HJX582" s="156"/>
      <c r="HJY582" s="156"/>
      <c r="HJZ582" s="156"/>
      <c r="HKA582" s="156"/>
      <c r="HKB582" s="156"/>
      <c r="HKC582" s="156"/>
      <c r="HKD582" s="156"/>
      <c r="HKE582" s="156"/>
      <c r="HKF582" s="156"/>
      <c r="HKG582" s="156"/>
      <c r="HKH582" s="156"/>
      <c r="HKI582" s="156"/>
      <c r="HKJ582" s="156"/>
      <c r="HKK582" s="156"/>
      <c r="HKL582" s="156"/>
      <c r="HKM582" s="156"/>
      <c r="HKN582" s="156"/>
      <c r="HKO582" s="156"/>
      <c r="HKP582" s="156"/>
      <c r="HKQ582" s="156"/>
      <c r="HKR582" s="156"/>
      <c r="HKS582" s="156"/>
      <c r="HKT582" s="156"/>
      <c r="HKU582" s="156"/>
      <c r="HKV582" s="156"/>
      <c r="HKW582" s="156"/>
      <c r="HKX582" s="156"/>
      <c r="HKY582" s="156"/>
      <c r="HKZ582" s="156"/>
      <c r="HLA582" s="156"/>
      <c r="HLB582" s="156"/>
      <c r="HLC582" s="156"/>
      <c r="HLD582" s="156"/>
      <c r="HLE582" s="156"/>
      <c r="HLF582" s="156"/>
      <c r="HLG582" s="156"/>
      <c r="HLH582" s="156"/>
      <c r="HLI582" s="156"/>
      <c r="HLJ582" s="156"/>
      <c r="HLK582" s="156"/>
      <c r="HLL582" s="156"/>
      <c r="HLM582" s="156"/>
      <c r="HLN582" s="156"/>
      <c r="HLO582" s="156"/>
      <c r="HLP582" s="156"/>
      <c r="HLQ582" s="156"/>
      <c r="HLR582" s="156"/>
      <c r="HLS582" s="156"/>
      <c r="HLT582" s="156"/>
      <c r="HLU582" s="156"/>
      <c r="HLV582" s="156"/>
      <c r="HLW582" s="156"/>
      <c r="HLX582" s="156"/>
      <c r="HLY582" s="156"/>
      <c r="HLZ582" s="156"/>
      <c r="HMA582" s="156"/>
      <c r="HMB582" s="156"/>
      <c r="HMC582" s="156"/>
      <c r="HMD582" s="156"/>
      <c r="HME582" s="156"/>
      <c r="HMF582" s="156"/>
      <c r="HMG582" s="156"/>
      <c r="HMH582" s="156"/>
      <c r="HMI582" s="156"/>
      <c r="HMJ582" s="156"/>
      <c r="HMK582" s="156"/>
      <c r="HML582" s="156"/>
      <c r="HMM582" s="156"/>
      <c r="HMN582" s="156"/>
      <c r="HMO582" s="156"/>
      <c r="HMP582" s="156"/>
      <c r="HMQ582" s="156"/>
      <c r="HMR582" s="156"/>
      <c r="HMS582" s="156"/>
      <c r="HMT582" s="156"/>
      <c r="HMU582" s="156"/>
      <c r="HMV582" s="156"/>
      <c r="HMW582" s="156"/>
      <c r="HMX582" s="156"/>
      <c r="HMY582" s="156"/>
      <c r="HMZ582" s="156"/>
      <c r="HNA582" s="156"/>
      <c r="HNB582" s="156"/>
      <c r="HNC582" s="156"/>
      <c r="HND582" s="156"/>
      <c r="HNE582" s="156"/>
      <c r="HNF582" s="156"/>
      <c r="HNG582" s="156"/>
      <c r="HNH582" s="156"/>
      <c r="HNI582" s="156"/>
      <c r="HNJ582" s="156"/>
      <c r="HNK582" s="156"/>
      <c r="HNL582" s="156"/>
      <c r="HNM582" s="156"/>
      <c r="HNN582" s="156"/>
      <c r="HNO582" s="156"/>
      <c r="HNP582" s="156"/>
      <c r="HNQ582" s="156"/>
      <c r="HNR582" s="156"/>
      <c r="HNS582" s="156"/>
      <c r="HNT582" s="156"/>
      <c r="HNU582" s="156"/>
      <c r="HNV582" s="156"/>
      <c r="HNW582" s="156"/>
      <c r="HNX582" s="156"/>
      <c r="HNY582" s="156"/>
      <c r="HNZ582" s="156"/>
      <c r="HOA582" s="156"/>
      <c r="HOB582" s="156"/>
      <c r="HOC582" s="156"/>
      <c r="HOD582" s="156"/>
      <c r="HOE582" s="156"/>
      <c r="HOF582" s="156"/>
      <c r="HOG582" s="156"/>
      <c r="HOH582" s="156"/>
      <c r="HOI582" s="156"/>
      <c r="HOJ582" s="156"/>
      <c r="HOK582" s="156"/>
      <c r="HOL582" s="156"/>
      <c r="HOM582" s="156"/>
      <c r="HON582" s="156"/>
      <c r="HOO582" s="156"/>
      <c r="HOP582" s="156"/>
      <c r="HOQ582" s="156"/>
      <c r="HOR582" s="156"/>
      <c r="HOS582" s="156"/>
      <c r="HOT582" s="156"/>
      <c r="HOU582" s="156"/>
      <c r="HOV582" s="156"/>
      <c r="HOW582" s="156"/>
      <c r="HOX582" s="156"/>
      <c r="HOY582" s="156"/>
      <c r="HOZ582" s="156"/>
      <c r="HPA582" s="156"/>
      <c r="HPB582" s="156"/>
      <c r="HPC582" s="156"/>
      <c r="HPD582" s="156"/>
      <c r="HPE582" s="156"/>
      <c r="HPF582" s="156"/>
      <c r="HPG582" s="156"/>
      <c r="HPH582" s="156"/>
      <c r="HPI582" s="156"/>
      <c r="HPJ582" s="156"/>
      <c r="HPK582" s="156"/>
      <c r="HPL582" s="156"/>
      <c r="HPM582" s="156"/>
      <c r="HPN582" s="156"/>
      <c r="HPO582" s="156"/>
      <c r="HPP582" s="156"/>
      <c r="HPQ582" s="156"/>
      <c r="HPR582" s="156"/>
      <c r="HPS582" s="156"/>
      <c r="HPT582" s="156"/>
      <c r="HPU582" s="156"/>
      <c r="HPV582" s="156"/>
      <c r="HPW582" s="156"/>
      <c r="HPX582" s="156"/>
      <c r="HPY582" s="156"/>
      <c r="HPZ582" s="156"/>
      <c r="HQA582" s="156"/>
      <c r="HQB582" s="156"/>
      <c r="HQC582" s="156"/>
      <c r="HQD582" s="156"/>
      <c r="HQE582" s="156"/>
      <c r="HQF582" s="156"/>
      <c r="HQG582" s="156"/>
      <c r="HQH582" s="156"/>
      <c r="HQI582" s="156"/>
      <c r="HQJ582" s="156"/>
      <c r="HQK582" s="156"/>
      <c r="HQL582" s="156"/>
      <c r="HQM582" s="156"/>
      <c r="HQN582" s="156"/>
      <c r="HQO582" s="156"/>
      <c r="HQP582" s="156"/>
      <c r="HQQ582" s="156"/>
      <c r="HQR582" s="156"/>
      <c r="HQS582" s="156"/>
      <c r="HQT582" s="156"/>
      <c r="HQU582" s="156"/>
      <c r="HQV582" s="156"/>
      <c r="HQW582" s="156"/>
      <c r="HQX582" s="156"/>
      <c r="HQY582" s="156"/>
      <c r="HQZ582" s="156"/>
      <c r="HRA582" s="156"/>
      <c r="HRB582" s="156"/>
      <c r="HRC582" s="156"/>
      <c r="HRD582" s="156"/>
      <c r="HRE582" s="156"/>
      <c r="HRF582" s="156"/>
      <c r="HRG582" s="156"/>
      <c r="HRH582" s="156"/>
      <c r="HRI582" s="156"/>
      <c r="HRJ582" s="156"/>
      <c r="HRK582" s="156"/>
      <c r="HRL582" s="156"/>
      <c r="HRM582" s="156"/>
      <c r="HRN582" s="156"/>
      <c r="HRO582" s="156"/>
      <c r="HRP582" s="156"/>
      <c r="HRQ582" s="156"/>
      <c r="HRR582" s="156"/>
      <c r="HRS582" s="156"/>
      <c r="HRT582" s="156"/>
      <c r="HRU582" s="156"/>
      <c r="HRV582" s="156"/>
      <c r="HRW582" s="156"/>
      <c r="HRX582" s="156"/>
      <c r="HRY582" s="156"/>
      <c r="HRZ582" s="156"/>
      <c r="HSA582" s="156"/>
      <c r="HSB582" s="156"/>
      <c r="HSC582" s="156"/>
      <c r="HSD582" s="156"/>
      <c r="HSE582" s="156"/>
      <c r="HSF582" s="156"/>
      <c r="HSG582" s="156"/>
      <c r="HSH582" s="156"/>
      <c r="HSI582" s="156"/>
      <c r="HSJ582" s="156"/>
      <c r="HSK582" s="156"/>
      <c r="HSL582" s="156"/>
      <c r="HSM582" s="156"/>
      <c r="HSN582" s="156"/>
      <c r="HSO582" s="156"/>
      <c r="HSP582" s="156"/>
      <c r="HSQ582" s="156"/>
      <c r="HSR582" s="156"/>
      <c r="HSS582" s="156"/>
      <c r="HST582" s="156"/>
      <c r="HSU582" s="156"/>
      <c r="HSV582" s="156"/>
      <c r="HSW582" s="156"/>
      <c r="HSX582" s="156"/>
      <c r="HSY582" s="156"/>
      <c r="HSZ582" s="156"/>
      <c r="HTA582" s="156"/>
      <c r="HTB582" s="156"/>
      <c r="HTC582" s="156"/>
      <c r="HTD582" s="156"/>
      <c r="HTE582" s="156"/>
      <c r="HTF582" s="156"/>
      <c r="HTG582" s="156"/>
      <c r="HTH582" s="156"/>
      <c r="HTI582" s="156"/>
      <c r="HTJ582" s="156"/>
      <c r="HTK582" s="156"/>
      <c r="HTL582" s="156"/>
      <c r="HTM582" s="156"/>
      <c r="HTN582" s="156"/>
      <c r="HTO582" s="156"/>
      <c r="HTP582" s="156"/>
      <c r="HTQ582" s="156"/>
      <c r="HTR582" s="156"/>
      <c r="HTS582" s="156"/>
      <c r="HTT582" s="156"/>
      <c r="HTU582" s="156"/>
      <c r="HTV582" s="156"/>
      <c r="HTW582" s="156"/>
      <c r="HTX582" s="156"/>
      <c r="HTY582" s="156"/>
      <c r="HTZ582" s="156"/>
      <c r="HUA582" s="156"/>
      <c r="HUB582" s="156"/>
      <c r="HUC582" s="156"/>
      <c r="HUD582" s="156"/>
      <c r="HUE582" s="156"/>
      <c r="HUF582" s="156"/>
      <c r="HUG582" s="156"/>
      <c r="HUH582" s="156"/>
      <c r="HUI582" s="156"/>
      <c r="HUJ582" s="156"/>
      <c r="HUK582" s="156"/>
      <c r="HUL582" s="156"/>
      <c r="HUM582" s="156"/>
      <c r="HUN582" s="156"/>
      <c r="HUO582" s="156"/>
      <c r="HUP582" s="156"/>
      <c r="HUQ582" s="156"/>
      <c r="HUR582" s="156"/>
      <c r="HUS582" s="156"/>
      <c r="HUT582" s="156"/>
      <c r="HUU582" s="156"/>
      <c r="HUV582" s="156"/>
      <c r="HUW582" s="156"/>
      <c r="HUX582" s="156"/>
      <c r="HUY582" s="156"/>
      <c r="HUZ582" s="156"/>
      <c r="HVA582" s="156"/>
      <c r="HVB582" s="156"/>
      <c r="HVC582" s="156"/>
      <c r="HVD582" s="156"/>
      <c r="HVE582" s="156"/>
      <c r="HVF582" s="156"/>
      <c r="HVG582" s="156"/>
      <c r="HVH582" s="156"/>
      <c r="HVI582" s="156"/>
      <c r="HVJ582" s="156"/>
      <c r="HVK582" s="156"/>
      <c r="HVL582" s="156"/>
      <c r="HVM582" s="156"/>
      <c r="HVN582" s="156"/>
      <c r="HVO582" s="156"/>
      <c r="HVP582" s="156"/>
      <c r="HVQ582" s="156"/>
      <c r="HVR582" s="156"/>
      <c r="HVS582" s="156"/>
      <c r="HVT582" s="156"/>
      <c r="HVU582" s="156"/>
      <c r="HVV582" s="156"/>
      <c r="HVW582" s="156"/>
      <c r="HVX582" s="156"/>
      <c r="HVY582" s="156"/>
      <c r="HVZ582" s="156"/>
      <c r="HWA582" s="156"/>
      <c r="HWB582" s="156"/>
      <c r="HWC582" s="156"/>
      <c r="HWD582" s="156"/>
      <c r="HWE582" s="156"/>
      <c r="HWF582" s="156"/>
      <c r="HWG582" s="156"/>
      <c r="HWH582" s="156"/>
      <c r="HWI582" s="156"/>
      <c r="HWJ582" s="156"/>
      <c r="HWK582" s="156"/>
      <c r="HWL582" s="156"/>
      <c r="HWM582" s="156"/>
      <c r="HWN582" s="156"/>
      <c r="HWO582" s="156"/>
      <c r="HWP582" s="156"/>
      <c r="HWQ582" s="156"/>
      <c r="HWR582" s="156"/>
      <c r="HWS582" s="156"/>
      <c r="HWT582" s="156"/>
      <c r="HWU582" s="156"/>
      <c r="HWV582" s="156"/>
      <c r="HWW582" s="156"/>
      <c r="HWX582" s="156"/>
      <c r="HWY582" s="156"/>
      <c r="HWZ582" s="156"/>
      <c r="HXA582" s="156"/>
      <c r="HXB582" s="156"/>
      <c r="HXC582" s="156"/>
      <c r="HXD582" s="156"/>
      <c r="HXE582" s="156"/>
      <c r="HXF582" s="156"/>
      <c r="HXG582" s="156"/>
      <c r="HXH582" s="156"/>
      <c r="HXI582" s="156"/>
      <c r="HXJ582" s="156"/>
      <c r="HXK582" s="156"/>
      <c r="HXL582" s="156"/>
      <c r="HXM582" s="156"/>
      <c r="HXN582" s="156"/>
      <c r="HXO582" s="156"/>
      <c r="HXP582" s="156"/>
      <c r="HXQ582" s="156"/>
      <c r="HXR582" s="156"/>
      <c r="HXS582" s="156"/>
      <c r="HXT582" s="156"/>
      <c r="HXU582" s="156"/>
      <c r="HXV582" s="156"/>
      <c r="HXW582" s="156"/>
      <c r="HXX582" s="156"/>
      <c r="HXY582" s="156"/>
      <c r="HXZ582" s="156"/>
      <c r="HYA582" s="156"/>
      <c r="HYB582" s="156"/>
      <c r="HYC582" s="156"/>
      <c r="HYD582" s="156"/>
      <c r="HYE582" s="156"/>
      <c r="HYF582" s="156"/>
      <c r="HYG582" s="156"/>
      <c r="HYH582" s="156"/>
      <c r="HYI582" s="156"/>
      <c r="HYJ582" s="156"/>
      <c r="HYK582" s="156"/>
      <c r="HYL582" s="156"/>
      <c r="HYM582" s="156"/>
      <c r="HYN582" s="156"/>
      <c r="HYO582" s="156"/>
      <c r="HYP582" s="156"/>
      <c r="HYQ582" s="156"/>
      <c r="HYR582" s="156"/>
      <c r="HYS582" s="156"/>
      <c r="HYT582" s="156"/>
      <c r="HYU582" s="156"/>
      <c r="HYV582" s="156"/>
      <c r="HYW582" s="156"/>
      <c r="HYX582" s="156"/>
      <c r="HYY582" s="156"/>
      <c r="HYZ582" s="156"/>
      <c r="HZA582" s="156"/>
      <c r="HZB582" s="156"/>
      <c r="HZC582" s="156"/>
      <c r="HZD582" s="156"/>
      <c r="HZE582" s="156"/>
      <c r="HZF582" s="156"/>
      <c r="HZG582" s="156"/>
      <c r="HZH582" s="156"/>
      <c r="HZI582" s="156"/>
      <c r="HZJ582" s="156"/>
      <c r="HZK582" s="156"/>
      <c r="HZL582" s="156"/>
      <c r="HZM582" s="156"/>
      <c r="HZN582" s="156"/>
      <c r="HZO582" s="156"/>
      <c r="HZP582" s="156"/>
      <c r="HZQ582" s="156"/>
      <c r="HZR582" s="156"/>
      <c r="HZS582" s="156"/>
      <c r="HZT582" s="156"/>
      <c r="HZU582" s="156"/>
      <c r="HZV582" s="156"/>
      <c r="HZW582" s="156"/>
      <c r="HZX582" s="156"/>
      <c r="HZY582" s="156"/>
      <c r="HZZ582" s="156"/>
      <c r="IAA582" s="156"/>
      <c r="IAB582" s="156"/>
      <c r="IAC582" s="156"/>
      <c r="IAD582" s="156"/>
      <c r="IAE582" s="156"/>
      <c r="IAF582" s="156"/>
      <c r="IAG582" s="156"/>
      <c r="IAH582" s="156"/>
      <c r="IAI582" s="156"/>
      <c r="IAJ582" s="156"/>
      <c r="IAK582" s="156"/>
      <c r="IAL582" s="156"/>
      <c r="IAM582" s="156"/>
      <c r="IAN582" s="156"/>
      <c r="IAO582" s="156"/>
      <c r="IAP582" s="156"/>
      <c r="IAQ582" s="156"/>
      <c r="IAR582" s="156"/>
      <c r="IAS582" s="156"/>
      <c r="IAT582" s="156"/>
      <c r="IAU582" s="156"/>
      <c r="IAV582" s="156"/>
      <c r="IAW582" s="156"/>
      <c r="IAX582" s="156"/>
      <c r="IAY582" s="156"/>
      <c r="IAZ582" s="156"/>
      <c r="IBA582" s="156"/>
      <c r="IBB582" s="156"/>
      <c r="IBC582" s="156"/>
      <c r="IBD582" s="156"/>
      <c r="IBE582" s="156"/>
      <c r="IBF582" s="156"/>
      <c r="IBG582" s="156"/>
      <c r="IBH582" s="156"/>
      <c r="IBI582" s="156"/>
      <c r="IBJ582" s="156"/>
      <c r="IBK582" s="156"/>
      <c r="IBL582" s="156"/>
      <c r="IBM582" s="156"/>
      <c r="IBN582" s="156"/>
      <c r="IBO582" s="156"/>
      <c r="IBP582" s="156"/>
      <c r="IBQ582" s="156"/>
      <c r="IBR582" s="156"/>
      <c r="IBS582" s="156"/>
      <c r="IBT582" s="156"/>
      <c r="IBU582" s="156"/>
      <c r="IBV582" s="156"/>
      <c r="IBW582" s="156"/>
      <c r="IBX582" s="156"/>
      <c r="IBY582" s="156"/>
      <c r="IBZ582" s="156"/>
      <c r="ICA582" s="156"/>
      <c r="ICB582" s="156"/>
      <c r="ICC582" s="156"/>
      <c r="ICD582" s="156"/>
      <c r="ICE582" s="156"/>
      <c r="ICF582" s="156"/>
      <c r="ICG582" s="156"/>
      <c r="ICH582" s="156"/>
      <c r="ICI582" s="156"/>
      <c r="ICJ582" s="156"/>
      <c r="ICK582" s="156"/>
      <c r="ICL582" s="156"/>
      <c r="ICM582" s="156"/>
      <c r="ICN582" s="156"/>
      <c r="ICO582" s="156"/>
      <c r="ICP582" s="156"/>
      <c r="ICQ582" s="156"/>
      <c r="ICR582" s="156"/>
      <c r="ICS582" s="156"/>
      <c r="ICT582" s="156"/>
      <c r="ICU582" s="156"/>
      <c r="ICV582" s="156"/>
      <c r="ICW582" s="156"/>
      <c r="ICX582" s="156"/>
      <c r="ICY582" s="156"/>
      <c r="ICZ582" s="156"/>
      <c r="IDA582" s="156"/>
      <c r="IDB582" s="156"/>
      <c r="IDC582" s="156"/>
      <c r="IDD582" s="156"/>
      <c r="IDE582" s="156"/>
      <c r="IDF582" s="156"/>
      <c r="IDG582" s="156"/>
      <c r="IDH582" s="156"/>
      <c r="IDI582" s="156"/>
      <c r="IDJ582" s="156"/>
      <c r="IDK582" s="156"/>
      <c r="IDL582" s="156"/>
      <c r="IDM582" s="156"/>
      <c r="IDN582" s="156"/>
      <c r="IDO582" s="156"/>
      <c r="IDP582" s="156"/>
      <c r="IDQ582" s="156"/>
      <c r="IDR582" s="156"/>
      <c r="IDS582" s="156"/>
      <c r="IDT582" s="156"/>
      <c r="IDU582" s="156"/>
      <c r="IDV582" s="156"/>
      <c r="IDW582" s="156"/>
      <c r="IDX582" s="156"/>
      <c r="IDY582" s="156"/>
      <c r="IDZ582" s="156"/>
      <c r="IEA582" s="156"/>
      <c r="IEB582" s="156"/>
      <c r="IEC582" s="156"/>
      <c r="IED582" s="156"/>
      <c r="IEE582" s="156"/>
      <c r="IEF582" s="156"/>
      <c r="IEG582" s="156"/>
      <c r="IEH582" s="156"/>
      <c r="IEI582" s="156"/>
      <c r="IEJ582" s="156"/>
      <c r="IEK582" s="156"/>
      <c r="IEL582" s="156"/>
      <c r="IEM582" s="156"/>
      <c r="IEN582" s="156"/>
      <c r="IEO582" s="156"/>
      <c r="IEP582" s="156"/>
      <c r="IEQ582" s="156"/>
      <c r="IER582" s="156"/>
      <c r="IES582" s="156"/>
      <c r="IET582" s="156"/>
      <c r="IEU582" s="156"/>
      <c r="IEV582" s="156"/>
      <c r="IEW582" s="156"/>
      <c r="IEX582" s="156"/>
      <c r="IEY582" s="156"/>
      <c r="IEZ582" s="156"/>
      <c r="IFA582" s="156"/>
      <c r="IFB582" s="156"/>
      <c r="IFC582" s="156"/>
      <c r="IFD582" s="156"/>
      <c r="IFE582" s="156"/>
      <c r="IFF582" s="156"/>
      <c r="IFG582" s="156"/>
      <c r="IFH582" s="156"/>
      <c r="IFI582" s="156"/>
      <c r="IFJ582" s="156"/>
      <c r="IFK582" s="156"/>
      <c r="IFL582" s="156"/>
      <c r="IFM582" s="156"/>
      <c r="IFN582" s="156"/>
      <c r="IFO582" s="156"/>
      <c r="IFP582" s="156"/>
      <c r="IFQ582" s="156"/>
      <c r="IFR582" s="156"/>
      <c r="IFS582" s="156"/>
      <c r="IFT582" s="156"/>
      <c r="IFU582" s="156"/>
      <c r="IFV582" s="156"/>
      <c r="IFW582" s="156"/>
      <c r="IFX582" s="156"/>
      <c r="IFY582" s="156"/>
      <c r="IFZ582" s="156"/>
      <c r="IGA582" s="156"/>
      <c r="IGB582" s="156"/>
      <c r="IGC582" s="156"/>
      <c r="IGD582" s="156"/>
      <c r="IGE582" s="156"/>
      <c r="IGF582" s="156"/>
      <c r="IGG582" s="156"/>
      <c r="IGH582" s="156"/>
      <c r="IGI582" s="156"/>
      <c r="IGJ582" s="156"/>
      <c r="IGK582" s="156"/>
      <c r="IGL582" s="156"/>
      <c r="IGM582" s="156"/>
      <c r="IGN582" s="156"/>
      <c r="IGO582" s="156"/>
      <c r="IGP582" s="156"/>
      <c r="IGQ582" s="156"/>
      <c r="IGR582" s="156"/>
      <c r="IGS582" s="156"/>
      <c r="IGT582" s="156"/>
      <c r="IGU582" s="156"/>
      <c r="IGV582" s="156"/>
      <c r="IGW582" s="156"/>
      <c r="IGX582" s="156"/>
      <c r="IGY582" s="156"/>
      <c r="IGZ582" s="156"/>
      <c r="IHA582" s="156"/>
      <c r="IHB582" s="156"/>
      <c r="IHC582" s="156"/>
      <c r="IHD582" s="156"/>
      <c r="IHE582" s="156"/>
      <c r="IHF582" s="156"/>
      <c r="IHG582" s="156"/>
      <c r="IHH582" s="156"/>
      <c r="IHI582" s="156"/>
      <c r="IHJ582" s="156"/>
      <c r="IHK582" s="156"/>
      <c r="IHL582" s="156"/>
      <c r="IHM582" s="156"/>
      <c r="IHN582" s="156"/>
      <c r="IHO582" s="156"/>
      <c r="IHP582" s="156"/>
      <c r="IHQ582" s="156"/>
      <c r="IHR582" s="156"/>
      <c r="IHS582" s="156"/>
      <c r="IHT582" s="156"/>
      <c r="IHU582" s="156"/>
      <c r="IHV582" s="156"/>
      <c r="IHW582" s="156"/>
      <c r="IHX582" s="156"/>
      <c r="IHY582" s="156"/>
      <c r="IHZ582" s="156"/>
      <c r="IIA582" s="156"/>
      <c r="IIB582" s="156"/>
      <c r="IIC582" s="156"/>
      <c r="IID582" s="156"/>
      <c r="IIE582" s="156"/>
      <c r="IIF582" s="156"/>
      <c r="IIG582" s="156"/>
      <c r="IIH582" s="156"/>
      <c r="III582" s="156"/>
      <c r="IIJ582" s="156"/>
      <c r="IIK582" s="156"/>
      <c r="IIL582" s="156"/>
      <c r="IIM582" s="156"/>
      <c r="IIN582" s="156"/>
      <c r="IIO582" s="156"/>
      <c r="IIP582" s="156"/>
      <c r="IIQ582" s="156"/>
      <c r="IIR582" s="156"/>
      <c r="IIS582" s="156"/>
      <c r="IIT582" s="156"/>
      <c r="IIU582" s="156"/>
      <c r="IIV582" s="156"/>
      <c r="IIW582" s="156"/>
      <c r="IIX582" s="156"/>
      <c r="IIY582" s="156"/>
      <c r="IIZ582" s="156"/>
      <c r="IJA582" s="156"/>
      <c r="IJB582" s="156"/>
      <c r="IJC582" s="156"/>
      <c r="IJD582" s="156"/>
      <c r="IJE582" s="156"/>
      <c r="IJF582" s="156"/>
      <c r="IJG582" s="156"/>
      <c r="IJH582" s="156"/>
      <c r="IJI582" s="156"/>
      <c r="IJJ582" s="156"/>
      <c r="IJK582" s="156"/>
      <c r="IJL582" s="156"/>
      <c r="IJM582" s="156"/>
      <c r="IJN582" s="156"/>
      <c r="IJO582" s="156"/>
      <c r="IJP582" s="156"/>
      <c r="IJQ582" s="156"/>
      <c r="IJR582" s="156"/>
      <c r="IJS582" s="156"/>
      <c r="IJT582" s="156"/>
      <c r="IJU582" s="156"/>
      <c r="IJV582" s="156"/>
      <c r="IJW582" s="156"/>
      <c r="IJX582" s="156"/>
      <c r="IJY582" s="156"/>
      <c r="IJZ582" s="156"/>
      <c r="IKA582" s="156"/>
      <c r="IKB582" s="156"/>
      <c r="IKC582" s="156"/>
      <c r="IKD582" s="156"/>
      <c r="IKE582" s="156"/>
      <c r="IKF582" s="156"/>
      <c r="IKG582" s="156"/>
      <c r="IKH582" s="156"/>
      <c r="IKI582" s="156"/>
      <c r="IKJ582" s="156"/>
      <c r="IKK582" s="156"/>
      <c r="IKL582" s="156"/>
      <c r="IKM582" s="156"/>
      <c r="IKN582" s="156"/>
      <c r="IKO582" s="156"/>
      <c r="IKP582" s="156"/>
      <c r="IKQ582" s="156"/>
      <c r="IKR582" s="156"/>
      <c r="IKS582" s="156"/>
      <c r="IKT582" s="156"/>
      <c r="IKU582" s="156"/>
      <c r="IKV582" s="156"/>
      <c r="IKW582" s="156"/>
      <c r="IKX582" s="156"/>
      <c r="IKY582" s="156"/>
      <c r="IKZ582" s="156"/>
      <c r="ILA582" s="156"/>
      <c r="ILB582" s="156"/>
      <c r="ILC582" s="156"/>
      <c r="ILD582" s="156"/>
      <c r="ILE582" s="156"/>
      <c r="ILF582" s="156"/>
      <c r="ILG582" s="156"/>
      <c r="ILH582" s="156"/>
      <c r="ILI582" s="156"/>
      <c r="ILJ582" s="156"/>
      <c r="ILK582" s="156"/>
      <c r="ILL582" s="156"/>
      <c r="ILM582" s="156"/>
      <c r="ILN582" s="156"/>
      <c r="ILO582" s="156"/>
      <c r="ILP582" s="156"/>
      <c r="ILQ582" s="156"/>
      <c r="ILR582" s="156"/>
      <c r="ILS582" s="156"/>
      <c r="ILT582" s="156"/>
      <c r="ILU582" s="156"/>
      <c r="ILV582" s="156"/>
      <c r="ILW582" s="156"/>
      <c r="ILX582" s="156"/>
      <c r="ILY582" s="156"/>
      <c r="ILZ582" s="156"/>
      <c r="IMA582" s="156"/>
      <c r="IMB582" s="156"/>
      <c r="IMC582" s="156"/>
      <c r="IMD582" s="156"/>
      <c r="IME582" s="156"/>
      <c r="IMF582" s="156"/>
      <c r="IMG582" s="156"/>
      <c r="IMH582" s="156"/>
      <c r="IMI582" s="156"/>
      <c r="IMJ582" s="156"/>
      <c r="IMK582" s="156"/>
      <c r="IML582" s="156"/>
      <c r="IMM582" s="156"/>
      <c r="IMN582" s="156"/>
      <c r="IMO582" s="156"/>
      <c r="IMP582" s="156"/>
      <c r="IMQ582" s="156"/>
      <c r="IMR582" s="156"/>
      <c r="IMS582" s="156"/>
      <c r="IMT582" s="156"/>
      <c r="IMU582" s="156"/>
      <c r="IMV582" s="156"/>
      <c r="IMW582" s="156"/>
      <c r="IMX582" s="156"/>
      <c r="IMY582" s="156"/>
      <c r="IMZ582" s="156"/>
      <c r="INA582" s="156"/>
      <c r="INB582" s="156"/>
      <c r="INC582" s="156"/>
      <c r="IND582" s="156"/>
      <c r="INE582" s="156"/>
      <c r="INF582" s="156"/>
      <c r="ING582" s="156"/>
      <c r="INH582" s="156"/>
      <c r="INI582" s="156"/>
      <c r="INJ582" s="156"/>
      <c r="INK582" s="156"/>
      <c r="INL582" s="156"/>
      <c r="INM582" s="156"/>
      <c r="INN582" s="156"/>
      <c r="INO582" s="156"/>
      <c r="INP582" s="156"/>
      <c r="INQ582" s="156"/>
      <c r="INR582" s="156"/>
      <c r="INS582" s="156"/>
      <c r="INT582" s="156"/>
      <c r="INU582" s="156"/>
      <c r="INV582" s="156"/>
      <c r="INW582" s="156"/>
      <c r="INX582" s="156"/>
      <c r="INY582" s="156"/>
      <c r="INZ582" s="156"/>
      <c r="IOA582" s="156"/>
      <c r="IOB582" s="156"/>
      <c r="IOC582" s="156"/>
      <c r="IOD582" s="156"/>
      <c r="IOE582" s="156"/>
      <c r="IOF582" s="156"/>
      <c r="IOG582" s="156"/>
      <c r="IOH582" s="156"/>
      <c r="IOI582" s="156"/>
      <c r="IOJ582" s="156"/>
      <c r="IOK582" s="156"/>
      <c r="IOL582" s="156"/>
      <c r="IOM582" s="156"/>
      <c r="ION582" s="156"/>
      <c r="IOO582" s="156"/>
      <c r="IOP582" s="156"/>
      <c r="IOQ582" s="156"/>
      <c r="IOR582" s="156"/>
      <c r="IOS582" s="156"/>
      <c r="IOT582" s="156"/>
      <c r="IOU582" s="156"/>
      <c r="IOV582" s="156"/>
      <c r="IOW582" s="156"/>
      <c r="IOX582" s="156"/>
      <c r="IOY582" s="156"/>
      <c r="IOZ582" s="156"/>
      <c r="IPA582" s="156"/>
      <c r="IPB582" s="156"/>
      <c r="IPC582" s="156"/>
      <c r="IPD582" s="156"/>
      <c r="IPE582" s="156"/>
      <c r="IPF582" s="156"/>
      <c r="IPG582" s="156"/>
      <c r="IPH582" s="156"/>
      <c r="IPI582" s="156"/>
      <c r="IPJ582" s="156"/>
      <c r="IPK582" s="156"/>
      <c r="IPL582" s="156"/>
      <c r="IPM582" s="156"/>
      <c r="IPN582" s="156"/>
      <c r="IPO582" s="156"/>
      <c r="IPP582" s="156"/>
      <c r="IPQ582" s="156"/>
      <c r="IPR582" s="156"/>
      <c r="IPS582" s="156"/>
      <c r="IPT582" s="156"/>
      <c r="IPU582" s="156"/>
      <c r="IPV582" s="156"/>
      <c r="IPW582" s="156"/>
      <c r="IPX582" s="156"/>
      <c r="IPY582" s="156"/>
      <c r="IPZ582" s="156"/>
      <c r="IQA582" s="156"/>
      <c r="IQB582" s="156"/>
      <c r="IQC582" s="156"/>
      <c r="IQD582" s="156"/>
      <c r="IQE582" s="156"/>
      <c r="IQF582" s="156"/>
      <c r="IQG582" s="156"/>
      <c r="IQH582" s="156"/>
      <c r="IQI582" s="156"/>
      <c r="IQJ582" s="156"/>
      <c r="IQK582" s="156"/>
      <c r="IQL582" s="156"/>
      <c r="IQM582" s="156"/>
      <c r="IQN582" s="156"/>
      <c r="IQO582" s="156"/>
      <c r="IQP582" s="156"/>
      <c r="IQQ582" s="156"/>
      <c r="IQR582" s="156"/>
      <c r="IQS582" s="156"/>
      <c r="IQT582" s="156"/>
      <c r="IQU582" s="156"/>
      <c r="IQV582" s="156"/>
      <c r="IQW582" s="156"/>
      <c r="IQX582" s="156"/>
      <c r="IQY582" s="156"/>
      <c r="IQZ582" s="156"/>
      <c r="IRA582" s="156"/>
      <c r="IRB582" s="156"/>
      <c r="IRC582" s="156"/>
      <c r="IRD582" s="156"/>
      <c r="IRE582" s="156"/>
      <c r="IRF582" s="156"/>
      <c r="IRG582" s="156"/>
      <c r="IRH582" s="156"/>
      <c r="IRI582" s="156"/>
      <c r="IRJ582" s="156"/>
      <c r="IRK582" s="156"/>
      <c r="IRL582" s="156"/>
      <c r="IRM582" s="156"/>
      <c r="IRN582" s="156"/>
      <c r="IRO582" s="156"/>
      <c r="IRP582" s="156"/>
      <c r="IRQ582" s="156"/>
      <c r="IRR582" s="156"/>
      <c r="IRS582" s="156"/>
      <c r="IRT582" s="156"/>
      <c r="IRU582" s="156"/>
      <c r="IRV582" s="156"/>
      <c r="IRW582" s="156"/>
      <c r="IRX582" s="156"/>
      <c r="IRY582" s="156"/>
      <c r="IRZ582" s="156"/>
      <c r="ISA582" s="156"/>
      <c r="ISB582" s="156"/>
      <c r="ISC582" s="156"/>
      <c r="ISD582" s="156"/>
      <c r="ISE582" s="156"/>
      <c r="ISF582" s="156"/>
      <c r="ISG582" s="156"/>
      <c r="ISH582" s="156"/>
      <c r="ISI582" s="156"/>
      <c r="ISJ582" s="156"/>
      <c r="ISK582" s="156"/>
      <c r="ISL582" s="156"/>
      <c r="ISM582" s="156"/>
      <c r="ISN582" s="156"/>
      <c r="ISO582" s="156"/>
      <c r="ISP582" s="156"/>
      <c r="ISQ582" s="156"/>
      <c r="ISR582" s="156"/>
      <c r="ISS582" s="156"/>
      <c r="IST582" s="156"/>
      <c r="ISU582" s="156"/>
      <c r="ISV582" s="156"/>
      <c r="ISW582" s="156"/>
      <c r="ISX582" s="156"/>
      <c r="ISY582" s="156"/>
      <c r="ISZ582" s="156"/>
      <c r="ITA582" s="156"/>
      <c r="ITB582" s="156"/>
      <c r="ITC582" s="156"/>
      <c r="ITD582" s="156"/>
      <c r="ITE582" s="156"/>
      <c r="ITF582" s="156"/>
      <c r="ITG582" s="156"/>
      <c r="ITH582" s="156"/>
      <c r="ITI582" s="156"/>
      <c r="ITJ582" s="156"/>
      <c r="ITK582" s="156"/>
      <c r="ITL582" s="156"/>
      <c r="ITM582" s="156"/>
      <c r="ITN582" s="156"/>
      <c r="ITO582" s="156"/>
      <c r="ITP582" s="156"/>
      <c r="ITQ582" s="156"/>
      <c r="ITR582" s="156"/>
      <c r="ITS582" s="156"/>
      <c r="ITT582" s="156"/>
      <c r="ITU582" s="156"/>
      <c r="ITV582" s="156"/>
      <c r="ITW582" s="156"/>
      <c r="ITX582" s="156"/>
      <c r="ITY582" s="156"/>
      <c r="ITZ582" s="156"/>
      <c r="IUA582" s="156"/>
      <c r="IUB582" s="156"/>
      <c r="IUC582" s="156"/>
      <c r="IUD582" s="156"/>
      <c r="IUE582" s="156"/>
      <c r="IUF582" s="156"/>
      <c r="IUG582" s="156"/>
      <c r="IUH582" s="156"/>
      <c r="IUI582" s="156"/>
      <c r="IUJ582" s="156"/>
      <c r="IUK582" s="156"/>
      <c r="IUL582" s="156"/>
      <c r="IUM582" s="156"/>
      <c r="IUN582" s="156"/>
      <c r="IUO582" s="156"/>
      <c r="IUP582" s="156"/>
      <c r="IUQ582" s="156"/>
      <c r="IUR582" s="156"/>
      <c r="IUS582" s="156"/>
      <c r="IUT582" s="156"/>
      <c r="IUU582" s="156"/>
      <c r="IUV582" s="156"/>
      <c r="IUW582" s="156"/>
      <c r="IUX582" s="156"/>
      <c r="IUY582" s="156"/>
      <c r="IUZ582" s="156"/>
      <c r="IVA582" s="156"/>
      <c r="IVB582" s="156"/>
      <c r="IVC582" s="156"/>
      <c r="IVD582" s="156"/>
      <c r="IVE582" s="156"/>
      <c r="IVF582" s="156"/>
      <c r="IVG582" s="156"/>
      <c r="IVH582" s="156"/>
      <c r="IVI582" s="156"/>
      <c r="IVJ582" s="156"/>
      <c r="IVK582" s="156"/>
      <c r="IVL582" s="156"/>
      <c r="IVM582" s="156"/>
      <c r="IVN582" s="156"/>
      <c r="IVO582" s="156"/>
      <c r="IVP582" s="156"/>
      <c r="IVQ582" s="156"/>
      <c r="IVR582" s="156"/>
      <c r="IVS582" s="156"/>
      <c r="IVT582" s="156"/>
      <c r="IVU582" s="156"/>
      <c r="IVV582" s="156"/>
      <c r="IVW582" s="156"/>
      <c r="IVX582" s="156"/>
      <c r="IVY582" s="156"/>
      <c r="IVZ582" s="156"/>
      <c r="IWA582" s="156"/>
      <c r="IWB582" s="156"/>
      <c r="IWC582" s="156"/>
      <c r="IWD582" s="156"/>
      <c r="IWE582" s="156"/>
      <c r="IWF582" s="156"/>
      <c r="IWG582" s="156"/>
      <c r="IWH582" s="156"/>
      <c r="IWI582" s="156"/>
      <c r="IWJ582" s="156"/>
      <c r="IWK582" s="156"/>
      <c r="IWL582" s="156"/>
      <c r="IWM582" s="156"/>
      <c r="IWN582" s="156"/>
      <c r="IWO582" s="156"/>
      <c r="IWP582" s="156"/>
      <c r="IWQ582" s="156"/>
      <c r="IWR582" s="156"/>
      <c r="IWS582" s="156"/>
      <c r="IWT582" s="156"/>
      <c r="IWU582" s="156"/>
      <c r="IWV582" s="156"/>
      <c r="IWW582" s="156"/>
      <c r="IWX582" s="156"/>
      <c r="IWY582" s="156"/>
      <c r="IWZ582" s="156"/>
      <c r="IXA582" s="156"/>
      <c r="IXB582" s="156"/>
      <c r="IXC582" s="156"/>
      <c r="IXD582" s="156"/>
      <c r="IXE582" s="156"/>
      <c r="IXF582" s="156"/>
      <c r="IXG582" s="156"/>
      <c r="IXH582" s="156"/>
      <c r="IXI582" s="156"/>
      <c r="IXJ582" s="156"/>
      <c r="IXK582" s="156"/>
      <c r="IXL582" s="156"/>
      <c r="IXM582" s="156"/>
      <c r="IXN582" s="156"/>
      <c r="IXO582" s="156"/>
      <c r="IXP582" s="156"/>
      <c r="IXQ582" s="156"/>
      <c r="IXR582" s="156"/>
      <c r="IXS582" s="156"/>
      <c r="IXT582" s="156"/>
      <c r="IXU582" s="156"/>
      <c r="IXV582" s="156"/>
      <c r="IXW582" s="156"/>
      <c r="IXX582" s="156"/>
      <c r="IXY582" s="156"/>
      <c r="IXZ582" s="156"/>
      <c r="IYA582" s="156"/>
      <c r="IYB582" s="156"/>
      <c r="IYC582" s="156"/>
      <c r="IYD582" s="156"/>
      <c r="IYE582" s="156"/>
      <c r="IYF582" s="156"/>
      <c r="IYG582" s="156"/>
      <c r="IYH582" s="156"/>
      <c r="IYI582" s="156"/>
      <c r="IYJ582" s="156"/>
      <c r="IYK582" s="156"/>
      <c r="IYL582" s="156"/>
      <c r="IYM582" s="156"/>
      <c r="IYN582" s="156"/>
      <c r="IYO582" s="156"/>
      <c r="IYP582" s="156"/>
      <c r="IYQ582" s="156"/>
      <c r="IYR582" s="156"/>
      <c r="IYS582" s="156"/>
      <c r="IYT582" s="156"/>
      <c r="IYU582" s="156"/>
      <c r="IYV582" s="156"/>
      <c r="IYW582" s="156"/>
      <c r="IYX582" s="156"/>
      <c r="IYY582" s="156"/>
      <c r="IYZ582" s="156"/>
      <c r="IZA582" s="156"/>
      <c r="IZB582" s="156"/>
      <c r="IZC582" s="156"/>
      <c r="IZD582" s="156"/>
      <c r="IZE582" s="156"/>
      <c r="IZF582" s="156"/>
      <c r="IZG582" s="156"/>
      <c r="IZH582" s="156"/>
      <c r="IZI582" s="156"/>
      <c r="IZJ582" s="156"/>
      <c r="IZK582" s="156"/>
      <c r="IZL582" s="156"/>
      <c r="IZM582" s="156"/>
      <c r="IZN582" s="156"/>
      <c r="IZO582" s="156"/>
      <c r="IZP582" s="156"/>
      <c r="IZQ582" s="156"/>
      <c r="IZR582" s="156"/>
      <c r="IZS582" s="156"/>
      <c r="IZT582" s="156"/>
      <c r="IZU582" s="156"/>
      <c r="IZV582" s="156"/>
      <c r="IZW582" s="156"/>
      <c r="IZX582" s="156"/>
      <c r="IZY582" s="156"/>
      <c r="IZZ582" s="156"/>
      <c r="JAA582" s="156"/>
      <c r="JAB582" s="156"/>
      <c r="JAC582" s="156"/>
      <c r="JAD582" s="156"/>
      <c r="JAE582" s="156"/>
      <c r="JAF582" s="156"/>
      <c r="JAG582" s="156"/>
      <c r="JAH582" s="156"/>
      <c r="JAI582" s="156"/>
      <c r="JAJ582" s="156"/>
      <c r="JAK582" s="156"/>
      <c r="JAL582" s="156"/>
      <c r="JAM582" s="156"/>
      <c r="JAN582" s="156"/>
      <c r="JAO582" s="156"/>
      <c r="JAP582" s="156"/>
      <c r="JAQ582" s="156"/>
      <c r="JAR582" s="156"/>
      <c r="JAS582" s="156"/>
      <c r="JAT582" s="156"/>
      <c r="JAU582" s="156"/>
      <c r="JAV582" s="156"/>
      <c r="JAW582" s="156"/>
      <c r="JAX582" s="156"/>
      <c r="JAY582" s="156"/>
      <c r="JAZ582" s="156"/>
      <c r="JBA582" s="156"/>
      <c r="JBB582" s="156"/>
      <c r="JBC582" s="156"/>
      <c r="JBD582" s="156"/>
      <c r="JBE582" s="156"/>
      <c r="JBF582" s="156"/>
      <c r="JBG582" s="156"/>
      <c r="JBH582" s="156"/>
      <c r="JBI582" s="156"/>
      <c r="JBJ582" s="156"/>
      <c r="JBK582" s="156"/>
      <c r="JBL582" s="156"/>
      <c r="JBM582" s="156"/>
      <c r="JBN582" s="156"/>
      <c r="JBO582" s="156"/>
      <c r="JBP582" s="156"/>
      <c r="JBQ582" s="156"/>
      <c r="JBR582" s="156"/>
      <c r="JBS582" s="156"/>
      <c r="JBT582" s="156"/>
      <c r="JBU582" s="156"/>
      <c r="JBV582" s="156"/>
      <c r="JBW582" s="156"/>
      <c r="JBX582" s="156"/>
      <c r="JBY582" s="156"/>
      <c r="JBZ582" s="156"/>
      <c r="JCA582" s="156"/>
      <c r="JCB582" s="156"/>
      <c r="JCC582" s="156"/>
      <c r="JCD582" s="156"/>
      <c r="JCE582" s="156"/>
      <c r="JCF582" s="156"/>
      <c r="JCG582" s="156"/>
      <c r="JCH582" s="156"/>
      <c r="JCI582" s="156"/>
      <c r="JCJ582" s="156"/>
      <c r="JCK582" s="156"/>
      <c r="JCL582" s="156"/>
      <c r="JCM582" s="156"/>
      <c r="JCN582" s="156"/>
      <c r="JCO582" s="156"/>
      <c r="JCP582" s="156"/>
      <c r="JCQ582" s="156"/>
      <c r="JCR582" s="156"/>
      <c r="JCS582" s="156"/>
      <c r="JCT582" s="156"/>
      <c r="JCU582" s="156"/>
      <c r="JCV582" s="156"/>
      <c r="JCW582" s="156"/>
      <c r="JCX582" s="156"/>
      <c r="JCY582" s="156"/>
      <c r="JCZ582" s="156"/>
      <c r="JDA582" s="156"/>
      <c r="JDB582" s="156"/>
      <c r="JDC582" s="156"/>
      <c r="JDD582" s="156"/>
      <c r="JDE582" s="156"/>
      <c r="JDF582" s="156"/>
      <c r="JDG582" s="156"/>
      <c r="JDH582" s="156"/>
      <c r="JDI582" s="156"/>
      <c r="JDJ582" s="156"/>
      <c r="JDK582" s="156"/>
      <c r="JDL582" s="156"/>
      <c r="JDM582" s="156"/>
      <c r="JDN582" s="156"/>
      <c r="JDO582" s="156"/>
      <c r="JDP582" s="156"/>
      <c r="JDQ582" s="156"/>
      <c r="JDR582" s="156"/>
      <c r="JDS582" s="156"/>
      <c r="JDT582" s="156"/>
      <c r="JDU582" s="156"/>
      <c r="JDV582" s="156"/>
      <c r="JDW582" s="156"/>
      <c r="JDX582" s="156"/>
      <c r="JDY582" s="156"/>
      <c r="JDZ582" s="156"/>
      <c r="JEA582" s="156"/>
      <c r="JEB582" s="156"/>
      <c r="JEC582" s="156"/>
      <c r="JED582" s="156"/>
      <c r="JEE582" s="156"/>
      <c r="JEF582" s="156"/>
      <c r="JEG582" s="156"/>
      <c r="JEH582" s="156"/>
      <c r="JEI582" s="156"/>
      <c r="JEJ582" s="156"/>
      <c r="JEK582" s="156"/>
      <c r="JEL582" s="156"/>
      <c r="JEM582" s="156"/>
      <c r="JEN582" s="156"/>
      <c r="JEO582" s="156"/>
      <c r="JEP582" s="156"/>
      <c r="JEQ582" s="156"/>
      <c r="JER582" s="156"/>
      <c r="JES582" s="156"/>
      <c r="JET582" s="156"/>
      <c r="JEU582" s="156"/>
      <c r="JEV582" s="156"/>
      <c r="JEW582" s="156"/>
      <c r="JEX582" s="156"/>
      <c r="JEY582" s="156"/>
      <c r="JEZ582" s="156"/>
      <c r="JFA582" s="156"/>
      <c r="JFB582" s="156"/>
      <c r="JFC582" s="156"/>
      <c r="JFD582" s="156"/>
      <c r="JFE582" s="156"/>
      <c r="JFF582" s="156"/>
      <c r="JFG582" s="156"/>
      <c r="JFH582" s="156"/>
      <c r="JFI582" s="156"/>
      <c r="JFJ582" s="156"/>
      <c r="JFK582" s="156"/>
      <c r="JFL582" s="156"/>
      <c r="JFM582" s="156"/>
      <c r="JFN582" s="156"/>
      <c r="JFO582" s="156"/>
      <c r="JFP582" s="156"/>
      <c r="JFQ582" s="156"/>
      <c r="JFR582" s="156"/>
      <c r="JFS582" s="156"/>
      <c r="JFT582" s="156"/>
      <c r="JFU582" s="156"/>
      <c r="JFV582" s="156"/>
      <c r="JFW582" s="156"/>
      <c r="JFX582" s="156"/>
      <c r="JFY582" s="156"/>
      <c r="JFZ582" s="156"/>
      <c r="JGA582" s="156"/>
      <c r="JGB582" s="156"/>
      <c r="JGC582" s="156"/>
      <c r="JGD582" s="156"/>
      <c r="JGE582" s="156"/>
      <c r="JGF582" s="156"/>
      <c r="JGG582" s="156"/>
      <c r="JGH582" s="156"/>
      <c r="JGI582" s="156"/>
      <c r="JGJ582" s="156"/>
      <c r="JGK582" s="156"/>
      <c r="JGL582" s="156"/>
      <c r="JGM582" s="156"/>
      <c r="JGN582" s="156"/>
      <c r="JGO582" s="156"/>
      <c r="JGP582" s="156"/>
      <c r="JGQ582" s="156"/>
      <c r="JGR582" s="156"/>
      <c r="JGS582" s="156"/>
      <c r="JGT582" s="156"/>
      <c r="JGU582" s="156"/>
      <c r="JGV582" s="156"/>
      <c r="JGW582" s="156"/>
      <c r="JGX582" s="156"/>
      <c r="JGY582" s="156"/>
      <c r="JGZ582" s="156"/>
      <c r="JHA582" s="156"/>
      <c r="JHB582" s="156"/>
      <c r="JHC582" s="156"/>
      <c r="JHD582" s="156"/>
      <c r="JHE582" s="156"/>
      <c r="JHF582" s="156"/>
      <c r="JHG582" s="156"/>
      <c r="JHH582" s="156"/>
      <c r="JHI582" s="156"/>
      <c r="JHJ582" s="156"/>
      <c r="JHK582" s="156"/>
      <c r="JHL582" s="156"/>
      <c r="JHM582" s="156"/>
      <c r="JHN582" s="156"/>
      <c r="JHO582" s="156"/>
      <c r="JHP582" s="156"/>
      <c r="JHQ582" s="156"/>
      <c r="JHR582" s="156"/>
      <c r="JHS582" s="156"/>
      <c r="JHT582" s="156"/>
      <c r="JHU582" s="156"/>
      <c r="JHV582" s="156"/>
      <c r="JHW582" s="156"/>
      <c r="JHX582" s="156"/>
      <c r="JHY582" s="156"/>
      <c r="JHZ582" s="156"/>
      <c r="JIA582" s="156"/>
      <c r="JIB582" s="156"/>
      <c r="JIC582" s="156"/>
      <c r="JID582" s="156"/>
      <c r="JIE582" s="156"/>
      <c r="JIF582" s="156"/>
      <c r="JIG582" s="156"/>
      <c r="JIH582" s="156"/>
      <c r="JII582" s="156"/>
      <c r="JIJ582" s="156"/>
      <c r="JIK582" s="156"/>
      <c r="JIL582" s="156"/>
      <c r="JIM582" s="156"/>
      <c r="JIN582" s="156"/>
      <c r="JIO582" s="156"/>
      <c r="JIP582" s="156"/>
      <c r="JIQ582" s="156"/>
      <c r="JIR582" s="156"/>
      <c r="JIS582" s="156"/>
      <c r="JIT582" s="156"/>
      <c r="JIU582" s="156"/>
      <c r="JIV582" s="156"/>
      <c r="JIW582" s="156"/>
      <c r="JIX582" s="156"/>
      <c r="JIY582" s="156"/>
      <c r="JIZ582" s="156"/>
      <c r="JJA582" s="156"/>
      <c r="JJB582" s="156"/>
      <c r="JJC582" s="156"/>
      <c r="JJD582" s="156"/>
      <c r="JJE582" s="156"/>
      <c r="JJF582" s="156"/>
      <c r="JJG582" s="156"/>
      <c r="JJH582" s="156"/>
      <c r="JJI582" s="156"/>
      <c r="JJJ582" s="156"/>
      <c r="JJK582" s="156"/>
      <c r="JJL582" s="156"/>
      <c r="JJM582" s="156"/>
      <c r="JJN582" s="156"/>
      <c r="JJO582" s="156"/>
      <c r="JJP582" s="156"/>
      <c r="JJQ582" s="156"/>
      <c r="JJR582" s="156"/>
      <c r="JJS582" s="156"/>
      <c r="JJT582" s="156"/>
      <c r="JJU582" s="156"/>
      <c r="JJV582" s="156"/>
      <c r="JJW582" s="156"/>
      <c r="JJX582" s="156"/>
      <c r="JJY582" s="156"/>
      <c r="JJZ582" s="156"/>
      <c r="JKA582" s="156"/>
      <c r="JKB582" s="156"/>
      <c r="JKC582" s="156"/>
      <c r="JKD582" s="156"/>
      <c r="JKE582" s="156"/>
      <c r="JKF582" s="156"/>
      <c r="JKG582" s="156"/>
      <c r="JKH582" s="156"/>
      <c r="JKI582" s="156"/>
      <c r="JKJ582" s="156"/>
      <c r="JKK582" s="156"/>
      <c r="JKL582" s="156"/>
      <c r="JKM582" s="156"/>
      <c r="JKN582" s="156"/>
      <c r="JKO582" s="156"/>
      <c r="JKP582" s="156"/>
      <c r="JKQ582" s="156"/>
      <c r="JKR582" s="156"/>
      <c r="JKS582" s="156"/>
      <c r="JKT582" s="156"/>
      <c r="JKU582" s="156"/>
      <c r="JKV582" s="156"/>
      <c r="JKW582" s="156"/>
      <c r="JKX582" s="156"/>
      <c r="JKY582" s="156"/>
      <c r="JKZ582" s="156"/>
      <c r="JLA582" s="156"/>
      <c r="JLB582" s="156"/>
      <c r="JLC582" s="156"/>
      <c r="JLD582" s="156"/>
      <c r="JLE582" s="156"/>
      <c r="JLF582" s="156"/>
      <c r="JLG582" s="156"/>
      <c r="JLH582" s="156"/>
      <c r="JLI582" s="156"/>
      <c r="JLJ582" s="156"/>
      <c r="JLK582" s="156"/>
      <c r="JLL582" s="156"/>
      <c r="JLM582" s="156"/>
      <c r="JLN582" s="156"/>
      <c r="JLO582" s="156"/>
      <c r="JLP582" s="156"/>
      <c r="JLQ582" s="156"/>
      <c r="JLR582" s="156"/>
      <c r="JLS582" s="156"/>
      <c r="JLT582" s="156"/>
      <c r="JLU582" s="156"/>
      <c r="JLV582" s="156"/>
      <c r="JLW582" s="156"/>
      <c r="JLX582" s="156"/>
      <c r="JLY582" s="156"/>
      <c r="JLZ582" s="156"/>
      <c r="JMA582" s="156"/>
      <c r="JMB582" s="156"/>
      <c r="JMC582" s="156"/>
      <c r="JMD582" s="156"/>
      <c r="JME582" s="156"/>
      <c r="JMF582" s="156"/>
      <c r="JMG582" s="156"/>
      <c r="JMH582" s="156"/>
      <c r="JMI582" s="156"/>
      <c r="JMJ582" s="156"/>
      <c r="JMK582" s="156"/>
      <c r="JML582" s="156"/>
      <c r="JMM582" s="156"/>
      <c r="JMN582" s="156"/>
      <c r="JMO582" s="156"/>
      <c r="JMP582" s="156"/>
      <c r="JMQ582" s="156"/>
      <c r="JMR582" s="156"/>
      <c r="JMS582" s="156"/>
      <c r="JMT582" s="156"/>
      <c r="JMU582" s="156"/>
      <c r="JMV582" s="156"/>
      <c r="JMW582" s="156"/>
      <c r="JMX582" s="156"/>
      <c r="JMY582" s="156"/>
      <c r="JMZ582" s="156"/>
      <c r="JNA582" s="156"/>
      <c r="JNB582" s="156"/>
      <c r="JNC582" s="156"/>
      <c r="JND582" s="156"/>
      <c r="JNE582" s="156"/>
      <c r="JNF582" s="156"/>
      <c r="JNG582" s="156"/>
      <c r="JNH582" s="156"/>
      <c r="JNI582" s="156"/>
      <c r="JNJ582" s="156"/>
      <c r="JNK582" s="156"/>
      <c r="JNL582" s="156"/>
      <c r="JNM582" s="156"/>
      <c r="JNN582" s="156"/>
      <c r="JNO582" s="156"/>
      <c r="JNP582" s="156"/>
      <c r="JNQ582" s="156"/>
      <c r="JNR582" s="156"/>
      <c r="JNS582" s="156"/>
      <c r="JNT582" s="156"/>
      <c r="JNU582" s="156"/>
      <c r="JNV582" s="156"/>
      <c r="JNW582" s="156"/>
      <c r="JNX582" s="156"/>
      <c r="JNY582" s="156"/>
      <c r="JNZ582" s="156"/>
      <c r="JOA582" s="156"/>
      <c r="JOB582" s="156"/>
      <c r="JOC582" s="156"/>
      <c r="JOD582" s="156"/>
      <c r="JOE582" s="156"/>
      <c r="JOF582" s="156"/>
      <c r="JOG582" s="156"/>
      <c r="JOH582" s="156"/>
      <c r="JOI582" s="156"/>
      <c r="JOJ582" s="156"/>
      <c r="JOK582" s="156"/>
      <c r="JOL582" s="156"/>
      <c r="JOM582" s="156"/>
      <c r="JON582" s="156"/>
      <c r="JOO582" s="156"/>
      <c r="JOP582" s="156"/>
      <c r="JOQ582" s="156"/>
      <c r="JOR582" s="156"/>
      <c r="JOS582" s="156"/>
      <c r="JOT582" s="156"/>
      <c r="JOU582" s="156"/>
      <c r="JOV582" s="156"/>
      <c r="JOW582" s="156"/>
      <c r="JOX582" s="156"/>
      <c r="JOY582" s="156"/>
      <c r="JOZ582" s="156"/>
      <c r="JPA582" s="156"/>
      <c r="JPB582" s="156"/>
      <c r="JPC582" s="156"/>
      <c r="JPD582" s="156"/>
      <c r="JPE582" s="156"/>
      <c r="JPF582" s="156"/>
      <c r="JPG582" s="156"/>
      <c r="JPH582" s="156"/>
      <c r="JPI582" s="156"/>
      <c r="JPJ582" s="156"/>
      <c r="JPK582" s="156"/>
      <c r="JPL582" s="156"/>
      <c r="JPM582" s="156"/>
      <c r="JPN582" s="156"/>
      <c r="JPO582" s="156"/>
      <c r="JPP582" s="156"/>
      <c r="JPQ582" s="156"/>
      <c r="JPR582" s="156"/>
      <c r="JPS582" s="156"/>
      <c r="JPT582" s="156"/>
      <c r="JPU582" s="156"/>
      <c r="JPV582" s="156"/>
      <c r="JPW582" s="156"/>
      <c r="JPX582" s="156"/>
      <c r="JPY582" s="156"/>
      <c r="JPZ582" s="156"/>
      <c r="JQA582" s="156"/>
      <c r="JQB582" s="156"/>
      <c r="JQC582" s="156"/>
      <c r="JQD582" s="156"/>
      <c r="JQE582" s="156"/>
      <c r="JQF582" s="156"/>
      <c r="JQG582" s="156"/>
      <c r="JQH582" s="156"/>
      <c r="JQI582" s="156"/>
      <c r="JQJ582" s="156"/>
      <c r="JQK582" s="156"/>
      <c r="JQL582" s="156"/>
      <c r="JQM582" s="156"/>
      <c r="JQN582" s="156"/>
      <c r="JQO582" s="156"/>
      <c r="JQP582" s="156"/>
      <c r="JQQ582" s="156"/>
      <c r="JQR582" s="156"/>
      <c r="JQS582" s="156"/>
      <c r="JQT582" s="156"/>
      <c r="JQU582" s="156"/>
      <c r="JQV582" s="156"/>
      <c r="JQW582" s="156"/>
      <c r="JQX582" s="156"/>
      <c r="JQY582" s="156"/>
      <c r="JQZ582" s="156"/>
      <c r="JRA582" s="156"/>
      <c r="JRB582" s="156"/>
      <c r="JRC582" s="156"/>
      <c r="JRD582" s="156"/>
      <c r="JRE582" s="156"/>
      <c r="JRF582" s="156"/>
      <c r="JRG582" s="156"/>
      <c r="JRH582" s="156"/>
      <c r="JRI582" s="156"/>
      <c r="JRJ582" s="156"/>
      <c r="JRK582" s="156"/>
      <c r="JRL582" s="156"/>
      <c r="JRM582" s="156"/>
      <c r="JRN582" s="156"/>
      <c r="JRO582" s="156"/>
      <c r="JRP582" s="156"/>
      <c r="JRQ582" s="156"/>
      <c r="JRR582" s="156"/>
      <c r="JRS582" s="156"/>
      <c r="JRT582" s="156"/>
      <c r="JRU582" s="156"/>
      <c r="JRV582" s="156"/>
      <c r="JRW582" s="156"/>
      <c r="JRX582" s="156"/>
      <c r="JRY582" s="156"/>
      <c r="JRZ582" s="156"/>
      <c r="JSA582" s="156"/>
      <c r="JSB582" s="156"/>
      <c r="JSC582" s="156"/>
      <c r="JSD582" s="156"/>
      <c r="JSE582" s="156"/>
      <c r="JSF582" s="156"/>
      <c r="JSG582" s="156"/>
      <c r="JSH582" s="156"/>
      <c r="JSI582" s="156"/>
      <c r="JSJ582" s="156"/>
      <c r="JSK582" s="156"/>
      <c r="JSL582" s="156"/>
      <c r="JSM582" s="156"/>
      <c r="JSN582" s="156"/>
      <c r="JSO582" s="156"/>
      <c r="JSP582" s="156"/>
      <c r="JSQ582" s="156"/>
      <c r="JSR582" s="156"/>
      <c r="JSS582" s="156"/>
      <c r="JST582" s="156"/>
      <c r="JSU582" s="156"/>
      <c r="JSV582" s="156"/>
      <c r="JSW582" s="156"/>
      <c r="JSX582" s="156"/>
      <c r="JSY582" s="156"/>
      <c r="JSZ582" s="156"/>
      <c r="JTA582" s="156"/>
      <c r="JTB582" s="156"/>
      <c r="JTC582" s="156"/>
      <c r="JTD582" s="156"/>
      <c r="JTE582" s="156"/>
      <c r="JTF582" s="156"/>
      <c r="JTG582" s="156"/>
      <c r="JTH582" s="156"/>
      <c r="JTI582" s="156"/>
      <c r="JTJ582" s="156"/>
      <c r="JTK582" s="156"/>
      <c r="JTL582" s="156"/>
      <c r="JTM582" s="156"/>
      <c r="JTN582" s="156"/>
      <c r="JTO582" s="156"/>
      <c r="JTP582" s="156"/>
      <c r="JTQ582" s="156"/>
      <c r="JTR582" s="156"/>
      <c r="JTS582" s="156"/>
      <c r="JTT582" s="156"/>
      <c r="JTU582" s="156"/>
      <c r="JTV582" s="156"/>
      <c r="JTW582" s="156"/>
      <c r="JTX582" s="156"/>
      <c r="JTY582" s="156"/>
      <c r="JTZ582" s="156"/>
      <c r="JUA582" s="156"/>
      <c r="JUB582" s="156"/>
      <c r="JUC582" s="156"/>
      <c r="JUD582" s="156"/>
      <c r="JUE582" s="156"/>
      <c r="JUF582" s="156"/>
      <c r="JUG582" s="156"/>
      <c r="JUH582" s="156"/>
      <c r="JUI582" s="156"/>
      <c r="JUJ582" s="156"/>
      <c r="JUK582" s="156"/>
      <c r="JUL582" s="156"/>
      <c r="JUM582" s="156"/>
      <c r="JUN582" s="156"/>
      <c r="JUO582" s="156"/>
      <c r="JUP582" s="156"/>
      <c r="JUQ582" s="156"/>
      <c r="JUR582" s="156"/>
      <c r="JUS582" s="156"/>
      <c r="JUT582" s="156"/>
      <c r="JUU582" s="156"/>
      <c r="JUV582" s="156"/>
      <c r="JUW582" s="156"/>
      <c r="JUX582" s="156"/>
      <c r="JUY582" s="156"/>
      <c r="JUZ582" s="156"/>
      <c r="JVA582" s="156"/>
      <c r="JVB582" s="156"/>
      <c r="JVC582" s="156"/>
      <c r="JVD582" s="156"/>
      <c r="JVE582" s="156"/>
      <c r="JVF582" s="156"/>
      <c r="JVG582" s="156"/>
      <c r="JVH582" s="156"/>
      <c r="JVI582" s="156"/>
      <c r="JVJ582" s="156"/>
      <c r="JVK582" s="156"/>
      <c r="JVL582" s="156"/>
      <c r="JVM582" s="156"/>
      <c r="JVN582" s="156"/>
      <c r="JVO582" s="156"/>
      <c r="JVP582" s="156"/>
      <c r="JVQ582" s="156"/>
      <c r="JVR582" s="156"/>
      <c r="JVS582" s="156"/>
      <c r="JVT582" s="156"/>
      <c r="JVU582" s="156"/>
      <c r="JVV582" s="156"/>
      <c r="JVW582" s="156"/>
      <c r="JVX582" s="156"/>
      <c r="JVY582" s="156"/>
      <c r="JVZ582" s="156"/>
      <c r="JWA582" s="156"/>
      <c r="JWB582" s="156"/>
      <c r="JWC582" s="156"/>
      <c r="JWD582" s="156"/>
      <c r="JWE582" s="156"/>
      <c r="JWF582" s="156"/>
      <c r="JWG582" s="156"/>
      <c r="JWH582" s="156"/>
      <c r="JWI582" s="156"/>
      <c r="JWJ582" s="156"/>
      <c r="JWK582" s="156"/>
      <c r="JWL582" s="156"/>
      <c r="JWM582" s="156"/>
      <c r="JWN582" s="156"/>
      <c r="JWO582" s="156"/>
      <c r="JWP582" s="156"/>
      <c r="JWQ582" s="156"/>
      <c r="JWR582" s="156"/>
      <c r="JWS582" s="156"/>
      <c r="JWT582" s="156"/>
      <c r="JWU582" s="156"/>
      <c r="JWV582" s="156"/>
      <c r="JWW582" s="156"/>
      <c r="JWX582" s="156"/>
      <c r="JWY582" s="156"/>
      <c r="JWZ582" s="156"/>
      <c r="JXA582" s="156"/>
      <c r="JXB582" s="156"/>
      <c r="JXC582" s="156"/>
      <c r="JXD582" s="156"/>
      <c r="JXE582" s="156"/>
      <c r="JXF582" s="156"/>
      <c r="JXG582" s="156"/>
      <c r="JXH582" s="156"/>
      <c r="JXI582" s="156"/>
      <c r="JXJ582" s="156"/>
      <c r="JXK582" s="156"/>
      <c r="JXL582" s="156"/>
      <c r="JXM582" s="156"/>
      <c r="JXN582" s="156"/>
      <c r="JXO582" s="156"/>
      <c r="JXP582" s="156"/>
      <c r="JXQ582" s="156"/>
      <c r="JXR582" s="156"/>
      <c r="JXS582" s="156"/>
      <c r="JXT582" s="156"/>
      <c r="JXU582" s="156"/>
      <c r="JXV582" s="156"/>
      <c r="JXW582" s="156"/>
      <c r="JXX582" s="156"/>
      <c r="JXY582" s="156"/>
      <c r="JXZ582" s="156"/>
      <c r="JYA582" s="156"/>
      <c r="JYB582" s="156"/>
      <c r="JYC582" s="156"/>
      <c r="JYD582" s="156"/>
      <c r="JYE582" s="156"/>
      <c r="JYF582" s="156"/>
      <c r="JYG582" s="156"/>
      <c r="JYH582" s="156"/>
      <c r="JYI582" s="156"/>
      <c r="JYJ582" s="156"/>
      <c r="JYK582" s="156"/>
      <c r="JYL582" s="156"/>
      <c r="JYM582" s="156"/>
      <c r="JYN582" s="156"/>
      <c r="JYO582" s="156"/>
      <c r="JYP582" s="156"/>
      <c r="JYQ582" s="156"/>
      <c r="JYR582" s="156"/>
      <c r="JYS582" s="156"/>
      <c r="JYT582" s="156"/>
      <c r="JYU582" s="156"/>
      <c r="JYV582" s="156"/>
      <c r="JYW582" s="156"/>
      <c r="JYX582" s="156"/>
      <c r="JYY582" s="156"/>
      <c r="JYZ582" s="156"/>
      <c r="JZA582" s="156"/>
      <c r="JZB582" s="156"/>
      <c r="JZC582" s="156"/>
      <c r="JZD582" s="156"/>
      <c r="JZE582" s="156"/>
      <c r="JZF582" s="156"/>
      <c r="JZG582" s="156"/>
      <c r="JZH582" s="156"/>
      <c r="JZI582" s="156"/>
      <c r="JZJ582" s="156"/>
      <c r="JZK582" s="156"/>
      <c r="JZL582" s="156"/>
      <c r="JZM582" s="156"/>
      <c r="JZN582" s="156"/>
      <c r="JZO582" s="156"/>
      <c r="JZP582" s="156"/>
      <c r="JZQ582" s="156"/>
      <c r="JZR582" s="156"/>
      <c r="JZS582" s="156"/>
      <c r="JZT582" s="156"/>
      <c r="JZU582" s="156"/>
      <c r="JZV582" s="156"/>
      <c r="JZW582" s="156"/>
      <c r="JZX582" s="156"/>
      <c r="JZY582" s="156"/>
      <c r="JZZ582" s="156"/>
      <c r="KAA582" s="156"/>
      <c r="KAB582" s="156"/>
      <c r="KAC582" s="156"/>
      <c r="KAD582" s="156"/>
      <c r="KAE582" s="156"/>
      <c r="KAF582" s="156"/>
      <c r="KAG582" s="156"/>
      <c r="KAH582" s="156"/>
      <c r="KAI582" s="156"/>
      <c r="KAJ582" s="156"/>
      <c r="KAK582" s="156"/>
      <c r="KAL582" s="156"/>
      <c r="KAM582" s="156"/>
      <c r="KAN582" s="156"/>
      <c r="KAO582" s="156"/>
      <c r="KAP582" s="156"/>
      <c r="KAQ582" s="156"/>
      <c r="KAR582" s="156"/>
      <c r="KAS582" s="156"/>
      <c r="KAT582" s="156"/>
      <c r="KAU582" s="156"/>
      <c r="KAV582" s="156"/>
      <c r="KAW582" s="156"/>
      <c r="KAX582" s="156"/>
      <c r="KAY582" s="156"/>
      <c r="KAZ582" s="156"/>
      <c r="KBA582" s="156"/>
      <c r="KBB582" s="156"/>
      <c r="KBC582" s="156"/>
      <c r="KBD582" s="156"/>
      <c r="KBE582" s="156"/>
      <c r="KBF582" s="156"/>
      <c r="KBG582" s="156"/>
      <c r="KBH582" s="156"/>
      <c r="KBI582" s="156"/>
      <c r="KBJ582" s="156"/>
      <c r="KBK582" s="156"/>
      <c r="KBL582" s="156"/>
      <c r="KBM582" s="156"/>
      <c r="KBN582" s="156"/>
      <c r="KBO582" s="156"/>
      <c r="KBP582" s="156"/>
      <c r="KBQ582" s="156"/>
      <c r="KBR582" s="156"/>
      <c r="KBS582" s="156"/>
      <c r="KBT582" s="156"/>
      <c r="KBU582" s="156"/>
      <c r="KBV582" s="156"/>
      <c r="KBW582" s="156"/>
      <c r="KBX582" s="156"/>
      <c r="KBY582" s="156"/>
      <c r="KBZ582" s="156"/>
      <c r="KCA582" s="156"/>
      <c r="KCB582" s="156"/>
      <c r="KCC582" s="156"/>
      <c r="KCD582" s="156"/>
      <c r="KCE582" s="156"/>
      <c r="KCF582" s="156"/>
      <c r="KCG582" s="156"/>
      <c r="KCH582" s="156"/>
      <c r="KCI582" s="156"/>
      <c r="KCJ582" s="156"/>
      <c r="KCK582" s="156"/>
      <c r="KCL582" s="156"/>
      <c r="KCM582" s="156"/>
      <c r="KCN582" s="156"/>
      <c r="KCO582" s="156"/>
      <c r="KCP582" s="156"/>
      <c r="KCQ582" s="156"/>
      <c r="KCR582" s="156"/>
      <c r="KCS582" s="156"/>
      <c r="KCT582" s="156"/>
      <c r="KCU582" s="156"/>
      <c r="KCV582" s="156"/>
      <c r="KCW582" s="156"/>
      <c r="KCX582" s="156"/>
      <c r="KCY582" s="156"/>
      <c r="KCZ582" s="156"/>
      <c r="KDA582" s="156"/>
      <c r="KDB582" s="156"/>
      <c r="KDC582" s="156"/>
      <c r="KDD582" s="156"/>
      <c r="KDE582" s="156"/>
      <c r="KDF582" s="156"/>
      <c r="KDG582" s="156"/>
      <c r="KDH582" s="156"/>
      <c r="KDI582" s="156"/>
      <c r="KDJ582" s="156"/>
      <c r="KDK582" s="156"/>
      <c r="KDL582" s="156"/>
      <c r="KDM582" s="156"/>
      <c r="KDN582" s="156"/>
      <c r="KDO582" s="156"/>
      <c r="KDP582" s="156"/>
      <c r="KDQ582" s="156"/>
      <c r="KDR582" s="156"/>
      <c r="KDS582" s="156"/>
      <c r="KDT582" s="156"/>
      <c r="KDU582" s="156"/>
      <c r="KDV582" s="156"/>
      <c r="KDW582" s="156"/>
      <c r="KDX582" s="156"/>
      <c r="KDY582" s="156"/>
      <c r="KDZ582" s="156"/>
      <c r="KEA582" s="156"/>
      <c r="KEB582" s="156"/>
      <c r="KEC582" s="156"/>
      <c r="KED582" s="156"/>
      <c r="KEE582" s="156"/>
      <c r="KEF582" s="156"/>
      <c r="KEG582" s="156"/>
      <c r="KEH582" s="156"/>
      <c r="KEI582" s="156"/>
      <c r="KEJ582" s="156"/>
      <c r="KEK582" s="156"/>
      <c r="KEL582" s="156"/>
      <c r="KEM582" s="156"/>
      <c r="KEN582" s="156"/>
      <c r="KEO582" s="156"/>
      <c r="KEP582" s="156"/>
      <c r="KEQ582" s="156"/>
      <c r="KER582" s="156"/>
      <c r="KES582" s="156"/>
      <c r="KET582" s="156"/>
      <c r="KEU582" s="156"/>
      <c r="KEV582" s="156"/>
      <c r="KEW582" s="156"/>
      <c r="KEX582" s="156"/>
      <c r="KEY582" s="156"/>
      <c r="KEZ582" s="156"/>
      <c r="KFA582" s="156"/>
      <c r="KFB582" s="156"/>
      <c r="KFC582" s="156"/>
      <c r="KFD582" s="156"/>
      <c r="KFE582" s="156"/>
      <c r="KFF582" s="156"/>
      <c r="KFG582" s="156"/>
      <c r="KFH582" s="156"/>
      <c r="KFI582" s="156"/>
      <c r="KFJ582" s="156"/>
      <c r="KFK582" s="156"/>
      <c r="KFL582" s="156"/>
      <c r="KFM582" s="156"/>
      <c r="KFN582" s="156"/>
      <c r="KFO582" s="156"/>
      <c r="KFP582" s="156"/>
      <c r="KFQ582" s="156"/>
      <c r="KFR582" s="156"/>
      <c r="KFS582" s="156"/>
      <c r="KFT582" s="156"/>
      <c r="KFU582" s="156"/>
      <c r="KFV582" s="156"/>
      <c r="KFW582" s="156"/>
      <c r="KFX582" s="156"/>
      <c r="KFY582" s="156"/>
      <c r="KFZ582" s="156"/>
      <c r="KGA582" s="156"/>
      <c r="KGB582" s="156"/>
      <c r="KGC582" s="156"/>
      <c r="KGD582" s="156"/>
      <c r="KGE582" s="156"/>
      <c r="KGF582" s="156"/>
      <c r="KGG582" s="156"/>
      <c r="KGH582" s="156"/>
      <c r="KGI582" s="156"/>
      <c r="KGJ582" s="156"/>
      <c r="KGK582" s="156"/>
      <c r="KGL582" s="156"/>
      <c r="KGM582" s="156"/>
      <c r="KGN582" s="156"/>
      <c r="KGO582" s="156"/>
      <c r="KGP582" s="156"/>
      <c r="KGQ582" s="156"/>
      <c r="KGR582" s="156"/>
      <c r="KGS582" s="156"/>
      <c r="KGT582" s="156"/>
      <c r="KGU582" s="156"/>
      <c r="KGV582" s="156"/>
      <c r="KGW582" s="156"/>
      <c r="KGX582" s="156"/>
      <c r="KGY582" s="156"/>
      <c r="KGZ582" s="156"/>
      <c r="KHA582" s="156"/>
      <c r="KHB582" s="156"/>
      <c r="KHC582" s="156"/>
      <c r="KHD582" s="156"/>
      <c r="KHE582" s="156"/>
      <c r="KHF582" s="156"/>
      <c r="KHG582" s="156"/>
      <c r="KHH582" s="156"/>
      <c r="KHI582" s="156"/>
      <c r="KHJ582" s="156"/>
      <c r="KHK582" s="156"/>
      <c r="KHL582" s="156"/>
      <c r="KHM582" s="156"/>
      <c r="KHN582" s="156"/>
      <c r="KHO582" s="156"/>
      <c r="KHP582" s="156"/>
      <c r="KHQ582" s="156"/>
      <c r="KHR582" s="156"/>
      <c r="KHS582" s="156"/>
      <c r="KHT582" s="156"/>
      <c r="KHU582" s="156"/>
      <c r="KHV582" s="156"/>
      <c r="KHW582" s="156"/>
      <c r="KHX582" s="156"/>
      <c r="KHY582" s="156"/>
      <c r="KHZ582" s="156"/>
      <c r="KIA582" s="156"/>
      <c r="KIB582" s="156"/>
      <c r="KIC582" s="156"/>
      <c r="KID582" s="156"/>
      <c r="KIE582" s="156"/>
      <c r="KIF582" s="156"/>
      <c r="KIG582" s="156"/>
      <c r="KIH582" s="156"/>
      <c r="KII582" s="156"/>
      <c r="KIJ582" s="156"/>
      <c r="KIK582" s="156"/>
      <c r="KIL582" s="156"/>
      <c r="KIM582" s="156"/>
      <c r="KIN582" s="156"/>
      <c r="KIO582" s="156"/>
      <c r="KIP582" s="156"/>
      <c r="KIQ582" s="156"/>
      <c r="KIR582" s="156"/>
      <c r="KIS582" s="156"/>
      <c r="KIT582" s="156"/>
      <c r="KIU582" s="156"/>
      <c r="KIV582" s="156"/>
      <c r="KIW582" s="156"/>
      <c r="KIX582" s="156"/>
      <c r="KIY582" s="156"/>
      <c r="KIZ582" s="156"/>
      <c r="KJA582" s="156"/>
      <c r="KJB582" s="156"/>
      <c r="KJC582" s="156"/>
      <c r="KJD582" s="156"/>
      <c r="KJE582" s="156"/>
      <c r="KJF582" s="156"/>
      <c r="KJG582" s="156"/>
      <c r="KJH582" s="156"/>
      <c r="KJI582" s="156"/>
      <c r="KJJ582" s="156"/>
      <c r="KJK582" s="156"/>
      <c r="KJL582" s="156"/>
      <c r="KJM582" s="156"/>
      <c r="KJN582" s="156"/>
      <c r="KJO582" s="156"/>
      <c r="KJP582" s="156"/>
      <c r="KJQ582" s="156"/>
      <c r="KJR582" s="156"/>
      <c r="KJS582" s="156"/>
      <c r="KJT582" s="156"/>
      <c r="KJU582" s="156"/>
      <c r="KJV582" s="156"/>
      <c r="KJW582" s="156"/>
      <c r="KJX582" s="156"/>
      <c r="KJY582" s="156"/>
      <c r="KJZ582" s="156"/>
      <c r="KKA582" s="156"/>
      <c r="KKB582" s="156"/>
      <c r="KKC582" s="156"/>
      <c r="KKD582" s="156"/>
      <c r="KKE582" s="156"/>
      <c r="KKF582" s="156"/>
      <c r="KKG582" s="156"/>
      <c r="KKH582" s="156"/>
      <c r="KKI582" s="156"/>
      <c r="KKJ582" s="156"/>
      <c r="KKK582" s="156"/>
      <c r="KKL582" s="156"/>
      <c r="KKM582" s="156"/>
      <c r="KKN582" s="156"/>
      <c r="KKO582" s="156"/>
      <c r="KKP582" s="156"/>
      <c r="KKQ582" s="156"/>
      <c r="KKR582" s="156"/>
      <c r="KKS582" s="156"/>
      <c r="KKT582" s="156"/>
      <c r="KKU582" s="156"/>
      <c r="KKV582" s="156"/>
      <c r="KKW582" s="156"/>
      <c r="KKX582" s="156"/>
      <c r="KKY582" s="156"/>
      <c r="KKZ582" s="156"/>
      <c r="KLA582" s="156"/>
      <c r="KLB582" s="156"/>
      <c r="KLC582" s="156"/>
      <c r="KLD582" s="156"/>
      <c r="KLE582" s="156"/>
      <c r="KLF582" s="156"/>
      <c r="KLG582" s="156"/>
      <c r="KLH582" s="156"/>
      <c r="KLI582" s="156"/>
      <c r="KLJ582" s="156"/>
      <c r="KLK582" s="156"/>
      <c r="KLL582" s="156"/>
      <c r="KLM582" s="156"/>
      <c r="KLN582" s="156"/>
      <c r="KLO582" s="156"/>
      <c r="KLP582" s="156"/>
      <c r="KLQ582" s="156"/>
      <c r="KLR582" s="156"/>
      <c r="KLS582" s="156"/>
      <c r="KLT582" s="156"/>
      <c r="KLU582" s="156"/>
      <c r="KLV582" s="156"/>
      <c r="KLW582" s="156"/>
      <c r="KLX582" s="156"/>
      <c r="KLY582" s="156"/>
      <c r="KLZ582" s="156"/>
      <c r="KMA582" s="156"/>
      <c r="KMB582" s="156"/>
      <c r="KMC582" s="156"/>
      <c r="KMD582" s="156"/>
      <c r="KME582" s="156"/>
      <c r="KMF582" s="156"/>
      <c r="KMG582" s="156"/>
      <c r="KMH582" s="156"/>
      <c r="KMI582" s="156"/>
      <c r="KMJ582" s="156"/>
      <c r="KMK582" s="156"/>
      <c r="KML582" s="156"/>
      <c r="KMM582" s="156"/>
      <c r="KMN582" s="156"/>
      <c r="KMO582" s="156"/>
      <c r="KMP582" s="156"/>
      <c r="KMQ582" s="156"/>
      <c r="KMR582" s="156"/>
      <c r="KMS582" s="156"/>
      <c r="KMT582" s="156"/>
      <c r="KMU582" s="156"/>
      <c r="KMV582" s="156"/>
      <c r="KMW582" s="156"/>
      <c r="KMX582" s="156"/>
      <c r="KMY582" s="156"/>
      <c r="KMZ582" s="156"/>
      <c r="KNA582" s="156"/>
      <c r="KNB582" s="156"/>
      <c r="KNC582" s="156"/>
      <c r="KND582" s="156"/>
      <c r="KNE582" s="156"/>
      <c r="KNF582" s="156"/>
      <c r="KNG582" s="156"/>
      <c r="KNH582" s="156"/>
      <c r="KNI582" s="156"/>
      <c r="KNJ582" s="156"/>
      <c r="KNK582" s="156"/>
      <c r="KNL582" s="156"/>
      <c r="KNM582" s="156"/>
      <c r="KNN582" s="156"/>
      <c r="KNO582" s="156"/>
      <c r="KNP582" s="156"/>
      <c r="KNQ582" s="156"/>
      <c r="KNR582" s="156"/>
      <c r="KNS582" s="156"/>
      <c r="KNT582" s="156"/>
      <c r="KNU582" s="156"/>
      <c r="KNV582" s="156"/>
      <c r="KNW582" s="156"/>
      <c r="KNX582" s="156"/>
      <c r="KNY582" s="156"/>
      <c r="KNZ582" s="156"/>
      <c r="KOA582" s="156"/>
      <c r="KOB582" s="156"/>
      <c r="KOC582" s="156"/>
      <c r="KOD582" s="156"/>
      <c r="KOE582" s="156"/>
      <c r="KOF582" s="156"/>
      <c r="KOG582" s="156"/>
      <c r="KOH582" s="156"/>
      <c r="KOI582" s="156"/>
      <c r="KOJ582" s="156"/>
      <c r="KOK582" s="156"/>
      <c r="KOL582" s="156"/>
      <c r="KOM582" s="156"/>
      <c r="KON582" s="156"/>
      <c r="KOO582" s="156"/>
      <c r="KOP582" s="156"/>
      <c r="KOQ582" s="156"/>
      <c r="KOR582" s="156"/>
      <c r="KOS582" s="156"/>
      <c r="KOT582" s="156"/>
      <c r="KOU582" s="156"/>
      <c r="KOV582" s="156"/>
      <c r="KOW582" s="156"/>
      <c r="KOX582" s="156"/>
      <c r="KOY582" s="156"/>
      <c r="KOZ582" s="156"/>
      <c r="KPA582" s="156"/>
      <c r="KPB582" s="156"/>
      <c r="KPC582" s="156"/>
      <c r="KPD582" s="156"/>
      <c r="KPE582" s="156"/>
      <c r="KPF582" s="156"/>
      <c r="KPG582" s="156"/>
      <c r="KPH582" s="156"/>
      <c r="KPI582" s="156"/>
      <c r="KPJ582" s="156"/>
      <c r="KPK582" s="156"/>
      <c r="KPL582" s="156"/>
      <c r="KPM582" s="156"/>
      <c r="KPN582" s="156"/>
      <c r="KPO582" s="156"/>
      <c r="KPP582" s="156"/>
      <c r="KPQ582" s="156"/>
      <c r="KPR582" s="156"/>
      <c r="KPS582" s="156"/>
      <c r="KPT582" s="156"/>
      <c r="KPU582" s="156"/>
      <c r="KPV582" s="156"/>
      <c r="KPW582" s="156"/>
      <c r="KPX582" s="156"/>
      <c r="KPY582" s="156"/>
      <c r="KPZ582" s="156"/>
      <c r="KQA582" s="156"/>
      <c r="KQB582" s="156"/>
      <c r="KQC582" s="156"/>
      <c r="KQD582" s="156"/>
      <c r="KQE582" s="156"/>
      <c r="KQF582" s="156"/>
      <c r="KQG582" s="156"/>
      <c r="KQH582" s="156"/>
      <c r="KQI582" s="156"/>
      <c r="KQJ582" s="156"/>
      <c r="KQK582" s="156"/>
      <c r="KQL582" s="156"/>
      <c r="KQM582" s="156"/>
      <c r="KQN582" s="156"/>
      <c r="KQO582" s="156"/>
      <c r="KQP582" s="156"/>
      <c r="KQQ582" s="156"/>
      <c r="KQR582" s="156"/>
      <c r="KQS582" s="156"/>
      <c r="KQT582" s="156"/>
      <c r="KQU582" s="156"/>
      <c r="KQV582" s="156"/>
      <c r="KQW582" s="156"/>
      <c r="KQX582" s="156"/>
      <c r="KQY582" s="156"/>
      <c r="KQZ582" s="156"/>
      <c r="KRA582" s="156"/>
      <c r="KRB582" s="156"/>
      <c r="KRC582" s="156"/>
      <c r="KRD582" s="156"/>
      <c r="KRE582" s="156"/>
      <c r="KRF582" s="156"/>
      <c r="KRG582" s="156"/>
      <c r="KRH582" s="156"/>
      <c r="KRI582" s="156"/>
      <c r="KRJ582" s="156"/>
      <c r="KRK582" s="156"/>
      <c r="KRL582" s="156"/>
      <c r="KRM582" s="156"/>
      <c r="KRN582" s="156"/>
      <c r="KRO582" s="156"/>
      <c r="KRP582" s="156"/>
      <c r="KRQ582" s="156"/>
      <c r="KRR582" s="156"/>
      <c r="KRS582" s="156"/>
      <c r="KRT582" s="156"/>
      <c r="KRU582" s="156"/>
      <c r="KRV582" s="156"/>
      <c r="KRW582" s="156"/>
      <c r="KRX582" s="156"/>
      <c r="KRY582" s="156"/>
      <c r="KRZ582" s="156"/>
      <c r="KSA582" s="156"/>
      <c r="KSB582" s="156"/>
      <c r="KSC582" s="156"/>
      <c r="KSD582" s="156"/>
      <c r="KSE582" s="156"/>
      <c r="KSF582" s="156"/>
      <c r="KSG582" s="156"/>
      <c r="KSH582" s="156"/>
      <c r="KSI582" s="156"/>
      <c r="KSJ582" s="156"/>
      <c r="KSK582" s="156"/>
      <c r="KSL582" s="156"/>
      <c r="KSM582" s="156"/>
      <c r="KSN582" s="156"/>
      <c r="KSO582" s="156"/>
      <c r="KSP582" s="156"/>
      <c r="KSQ582" s="156"/>
      <c r="KSR582" s="156"/>
      <c r="KSS582" s="156"/>
      <c r="KST582" s="156"/>
      <c r="KSU582" s="156"/>
      <c r="KSV582" s="156"/>
      <c r="KSW582" s="156"/>
      <c r="KSX582" s="156"/>
      <c r="KSY582" s="156"/>
      <c r="KSZ582" s="156"/>
      <c r="KTA582" s="156"/>
      <c r="KTB582" s="156"/>
      <c r="KTC582" s="156"/>
      <c r="KTD582" s="156"/>
      <c r="KTE582" s="156"/>
      <c r="KTF582" s="156"/>
      <c r="KTG582" s="156"/>
      <c r="KTH582" s="156"/>
      <c r="KTI582" s="156"/>
      <c r="KTJ582" s="156"/>
      <c r="KTK582" s="156"/>
      <c r="KTL582" s="156"/>
      <c r="KTM582" s="156"/>
      <c r="KTN582" s="156"/>
      <c r="KTO582" s="156"/>
      <c r="KTP582" s="156"/>
      <c r="KTQ582" s="156"/>
      <c r="KTR582" s="156"/>
      <c r="KTS582" s="156"/>
      <c r="KTT582" s="156"/>
      <c r="KTU582" s="156"/>
      <c r="KTV582" s="156"/>
      <c r="KTW582" s="156"/>
      <c r="KTX582" s="156"/>
      <c r="KTY582" s="156"/>
      <c r="KTZ582" s="156"/>
      <c r="KUA582" s="156"/>
      <c r="KUB582" s="156"/>
      <c r="KUC582" s="156"/>
      <c r="KUD582" s="156"/>
      <c r="KUE582" s="156"/>
      <c r="KUF582" s="156"/>
      <c r="KUG582" s="156"/>
      <c r="KUH582" s="156"/>
      <c r="KUI582" s="156"/>
      <c r="KUJ582" s="156"/>
      <c r="KUK582" s="156"/>
      <c r="KUL582" s="156"/>
      <c r="KUM582" s="156"/>
      <c r="KUN582" s="156"/>
      <c r="KUO582" s="156"/>
      <c r="KUP582" s="156"/>
      <c r="KUQ582" s="156"/>
      <c r="KUR582" s="156"/>
      <c r="KUS582" s="156"/>
      <c r="KUT582" s="156"/>
      <c r="KUU582" s="156"/>
      <c r="KUV582" s="156"/>
      <c r="KUW582" s="156"/>
      <c r="KUX582" s="156"/>
      <c r="KUY582" s="156"/>
      <c r="KUZ582" s="156"/>
      <c r="KVA582" s="156"/>
      <c r="KVB582" s="156"/>
      <c r="KVC582" s="156"/>
      <c r="KVD582" s="156"/>
      <c r="KVE582" s="156"/>
      <c r="KVF582" s="156"/>
      <c r="KVG582" s="156"/>
      <c r="KVH582" s="156"/>
      <c r="KVI582" s="156"/>
      <c r="KVJ582" s="156"/>
      <c r="KVK582" s="156"/>
      <c r="KVL582" s="156"/>
      <c r="KVM582" s="156"/>
      <c r="KVN582" s="156"/>
      <c r="KVO582" s="156"/>
      <c r="KVP582" s="156"/>
      <c r="KVQ582" s="156"/>
      <c r="KVR582" s="156"/>
      <c r="KVS582" s="156"/>
      <c r="KVT582" s="156"/>
      <c r="KVU582" s="156"/>
      <c r="KVV582" s="156"/>
      <c r="KVW582" s="156"/>
      <c r="KVX582" s="156"/>
      <c r="KVY582" s="156"/>
      <c r="KVZ582" s="156"/>
      <c r="KWA582" s="156"/>
      <c r="KWB582" s="156"/>
      <c r="KWC582" s="156"/>
      <c r="KWD582" s="156"/>
      <c r="KWE582" s="156"/>
      <c r="KWF582" s="156"/>
      <c r="KWG582" s="156"/>
      <c r="KWH582" s="156"/>
      <c r="KWI582" s="156"/>
      <c r="KWJ582" s="156"/>
      <c r="KWK582" s="156"/>
      <c r="KWL582" s="156"/>
      <c r="KWM582" s="156"/>
      <c r="KWN582" s="156"/>
      <c r="KWO582" s="156"/>
      <c r="KWP582" s="156"/>
      <c r="KWQ582" s="156"/>
      <c r="KWR582" s="156"/>
      <c r="KWS582" s="156"/>
      <c r="KWT582" s="156"/>
      <c r="KWU582" s="156"/>
      <c r="KWV582" s="156"/>
      <c r="KWW582" s="156"/>
      <c r="KWX582" s="156"/>
      <c r="KWY582" s="156"/>
      <c r="KWZ582" s="156"/>
      <c r="KXA582" s="156"/>
      <c r="KXB582" s="156"/>
      <c r="KXC582" s="156"/>
      <c r="KXD582" s="156"/>
      <c r="KXE582" s="156"/>
      <c r="KXF582" s="156"/>
      <c r="KXG582" s="156"/>
      <c r="KXH582" s="156"/>
      <c r="KXI582" s="156"/>
      <c r="KXJ582" s="156"/>
      <c r="KXK582" s="156"/>
      <c r="KXL582" s="156"/>
      <c r="KXM582" s="156"/>
      <c r="KXN582" s="156"/>
      <c r="KXO582" s="156"/>
      <c r="KXP582" s="156"/>
      <c r="KXQ582" s="156"/>
      <c r="KXR582" s="156"/>
      <c r="KXS582" s="156"/>
      <c r="KXT582" s="156"/>
      <c r="KXU582" s="156"/>
      <c r="KXV582" s="156"/>
      <c r="KXW582" s="156"/>
      <c r="KXX582" s="156"/>
      <c r="KXY582" s="156"/>
      <c r="KXZ582" s="156"/>
      <c r="KYA582" s="156"/>
      <c r="KYB582" s="156"/>
      <c r="KYC582" s="156"/>
      <c r="KYD582" s="156"/>
      <c r="KYE582" s="156"/>
      <c r="KYF582" s="156"/>
      <c r="KYG582" s="156"/>
      <c r="KYH582" s="156"/>
      <c r="KYI582" s="156"/>
      <c r="KYJ582" s="156"/>
      <c r="KYK582" s="156"/>
      <c r="KYL582" s="156"/>
      <c r="KYM582" s="156"/>
      <c r="KYN582" s="156"/>
      <c r="KYO582" s="156"/>
      <c r="KYP582" s="156"/>
      <c r="KYQ582" s="156"/>
      <c r="KYR582" s="156"/>
      <c r="KYS582" s="156"/>
      <c r="KYT582" s="156"/>
      <c r="KYU582" s="156"/>
      <c r="KYV582" s="156"/>
      <c r="KYW582" s="156"/>
      <c r="KYX582" s="156"/>
      <c r="KYY582" s="156"/>
      <c r="KYZ582" s="156"/>
      <c r="KZA582" s="156"/>
      <c r="KZB582" s="156"/>
      <c r="KZC582" s="156"/>
      <c r="KZD582" s="156"/>
      <c r="KZE582" s="156"/>
      <c r="KZF582" s="156"/>
      <c r="KZG582" s="156"/>
      <c r="KZH582" s="156"/>
      <c r="KZI582" s="156"/>
      <c r="KZJ582" s="156"/>
      <c r="KZK582" s="156"/>
      <c r="KZL582" s="156"/>
      <c r="KZM582" s="156"/>
      <c r="KZN582" s="156"/>
      <c r="KZO582" s="156"/>
      <c r="KZP582" s="156"/>
      <c r="KZQ582" s="156"/>
      <c r="KZR582" s="156"/>
      <c r="KZS582" s="156"/>
      <c r="KZT582" s="156"/>
      <c r="KZU582" s="156"/>
      <c r="KZV582" s="156"/>
      <c r="KZW582" s="156"/>
      <c r="KZX582" s="156"/>
      <c r="KZY582" s="156"/>
      <c r="KZZ582" s="156"/>
      <c r="LAA582" s="156"/>
      <c r="LAB582" s="156"/>
      <c r="LAC582" s="156"/>
      <c r="LAD582" s="156"/>
      <c r="LAE582" s="156"/>
      <c r="LAF582" s="156"/>
      <c r="LAG582" s="156"/>
      <c r="LAH582" s="156"/>
      <c r="LAI582" s="156"/>
      <c r="LAJ582" s="156"/>
      <c r="LAK582" s="156"/>
      <c r="LAL582" s="156"/>
      <c r="LAM582" s="156"/>
      <c r="LAN582" s="156"/>
      <c r="LAO582" s="156"/>
      <c r="LAP582" s="156"/>
      <c r="LAQ582" s="156"/>
      <c r="LAR582" s="156"/>
      <c r="LAS582" s="156"/>
      <c r="LAT582" s="156"/>
      <c r="LAU582" s="156"/>
      <c r="LAV582" s="156"/>
      <c r="LAW582" s="156"/>
      <c r="LAX582" s="156"/>
      <c r="LAY582" s="156"/>
      <c r="LAZ582" s="156"/>
      <c r="LBA582" s="156"/>
      <c r="LBB582" s="156"/>
      <c r="LBC582" s="156"/>
      <c r="LBD582" s="156"/>
      <c r="LBE582" s="156"/>
      <c r="LBF582" s="156"/>
      <c r="LBG582" s="156"/>
      <c r="LBH582" s="156"/>
      <c r="LBI582" s="156"/>
      <c r="LBJ582" s="156"/>
      <c r="LBK582" s="156"/>
      <c r="LBL582" s="156"/>
      <c r="LBM582" s="156"/>
      <c r="LBN582" s="156"/>
      <c r="LBO582" s="156"/>
      <c r="LBP582" s="156"/>
      <c r="LBQ582" s="156"/>
      <c r="LBR582" s="156"/>
      <c r="LBS582" s="156"/>
      <c r="LBT582" s="156"/>
      <c r="LBU582" s="156"/>
      <c r="LBV582" s="156"/>
      <c r="LBW582" s="156"/>
      <c r="LBX582" s="156"/>
      <c r="LBY582" s="156"/>
      <c r="LBZ582" s="156"/>
      <c r="LCA582" s="156"/>
      <c r="LCB582" s="156"/>
      <c r="LCC582" s="156"/>
      <c r="LCD582" s="156"/>
      <c r="LCE582" s="156"/>
      <c r="LCF582" s="156"/>
      <c r="LCG582" s="156"/>
      <c r="LCH582" s="156"/>
      <c r="LCI582" s="156"/>
      <c r="LCJ582" s="156"/>
      <c r="LCK582" s="156"/>
      <c r="LCL582" s="156"/>
      <c r="LCM582" s="156"/>
      <c r="LCN582" s="156"/>
      <c r="LCO582" s="156"/>
      <c r="LCP582" s="156"/>
      <c r="LCQ582" s="156"/>
      <c r="LCR582" s="156"/>
      <c r="LCS582" s="156"/>
      <c r="LCT582" s="156"/>
      <c r="LCU582" s="156"/>
      <c r="LCV582" s="156"/>
      <c r="LCW582" s="156"/>
      <c r="LCX582" s="156"/>
      <c r="LCY582" s="156"/>
      <c r="LCZ582" s="156"/>
      <c r="LDA582" s="156"/>
      <c r="LDB582" s="156"/>
      <c r="LDC582" s="156"/>
      <c r="LDD582" s="156"/>
      <c r="LDE582" s="156"/>
      <c r="LDF582" s="156"/>
      <c r="LDG582" s="156"/>
      <c r="LDH582" s="156"/>
      <c r="LDI582" s="156"/>
      <c r="LDJ582" s="156"/>
      <c r="LDK582" s="156"/>
      <c r="LDL582" s="156"/>
      <c r="LDM582" s="156"/>
      <c r="LDN582" s="156"/>
      <c r="LDO582" s="156"/>
      <c r="LDP582" s="156"/>
      <c r="LDQ582" s="156"/>
      <c r="LDR582" s="156"/>
      <c r="LDS582" s="156"/>
      <c r="LDT582" s="156"/>
      <c r="LDU582" s="156"/>
      <c r="LDV582" s="156"/>
      <c r="LDW582" s="156"/>
      <c r="LDX582" s="156"/>
      <c r="LDY582" s="156"/>
      <c r="LDZ582" s="156"/>
      <c r="LEA582" s="156"/>
      <c r="LEB582" s="156"/>
      <c r="LEC582" s="156"/>
      <c r="LED582" s="156"/>
      <c r="LEE582" s="156"/>
      <c r="LEF582" s="156"/>
      <c r="LEG582" s="156"/>
      <c r="LEH582" s="156"/>
      <c r="LEI582" s="156"/>
      <c r="LEJ582" s="156"/>
      <c r="LEK582" s="156"/>
      <c r="LEL582" s="156"/>
      <c r="LEM582" s="156"/>
      <c r="LEN582" s="156"/>
      <c r="LEO582" s="156"/>
      <c r="LEP582" s="156"/>
      <c r="LEQ582" s="156"/>
      <c r="LER582" s="156"/>
      <c r="LES582" s="156"/>
      <c r="LET582" s="156"/>
      <c r="LEU582" s="156"/>
      <c r="LEV582" s="156"/>
      <c r="LEW582" s="156"/>
      <c r="LEX582" s="156"/>
      <c r="LEY582" s="156"/>
      <c r="LEZ582" s="156"/>
      <c r="LFA582" s="156"/>
      <c r="LFB582" s="156"/>
      <c r="LFC582" s="156"/>
      <c r="LFD582" s="156"/>
      <c r="LFE582" s="156"/>
      <c r="LFF582" s="156"/>
      <c r="LFG582" s="156"/>
      <c r="LFH582" s="156"/>
      <c r="LFI582" s="156"/>
      <c r="LFJ582" s="156"/>
      <c r="LFK582" s="156"/>
      <c r="LFL582" s="156"/>
      <c r="LFM582" s="156"/>
      <c r="LFN582" s="156"/>
      <c r="LFO582" s="156"/>
      <c r="LFP582" s="156"/>
      <c r="LFQ582" s="156"/>
      <c r="LFR582" s="156"/>
      <c r="LFS582" s="156"/>
      <c r="LFT582" s="156"/>
      <c r="LFU582" s="156"/>
      <c r="LFV582" s="156"/>
      <c r="LFW582" s="156"/>
      <c r="LFX582" s="156"/>
      <c r="LFY582" s="156"/>
      <c r="LFZ582" s="156"/>
      <c r="LGA582" s="156"/>
      <c r="LGB582" s="156"/>
      <c r="LGC582" s="156"/>
      <c r="LGD582" s="156"/>
      <c r="LGE582" s="156"/>
      <c r="LGF582" s="156"/>
      <c r="LGG582" s="156"/>
      <c r="LGH582" s="156"/>
      <c r="LGI582" s="156"/>
      <c r="LGJ582" s="156"/>
      <c r="LGK582" s="156"/>
      <c r="LGL582" s="156"/>
      <c r="LGM582" s="156"/>
      <c r="LGN582" s="156"/>
      <c r="LGO582" s="156"/>
      <c r="LGP582" s="156"/>
      <c r="LGQ582" s="156"/>
      <c r="LGR582" s="156"/>
      <c r="LGS582" s="156"/>
      <c r="LGT582" s="156"/>
      <c r="LGU582" s="156"/>
      <c r="LGV582" s="156"/>
      <c r="LGW582" s="156"/>
      <c r="LGX582" s="156"/>
      <c r="LGY582" s="156"/>
      <c r="LGZ582" s="156"/>
      <c r="LHA582" s="156"/>
      <c r="LHB582" s="156"/>
      <c r="LHC582" s="156"/>
      <c r="LHD582" s="156"/>
      <c r="LHE582" s="156"/>
      <c r="LHF582" s="156"/>
      <c r="LHG582" s="156"/>
      <c r="LHH582" s="156"/>
      <c r="LHI582" s="156"/>
      <c r="LHJ582" s="156"/>
      <c r="LHK582" s="156"/>
      <c r="LHL582" s="156"/>
      <c r="LHM582" s="156"/>
      <c r="LHN582" s="156"/>
      <c r="LHO582" s="156"/>
      <c r="LHP582" s="156"/>
      <c r="LHQ582" s="156"/>
      <c r="LHR582" s="156"/>
      <c r="LHS582" s="156"/>
      <c r="LHT582" s="156"/>
      <c r="LHU582" s="156"/>
      <c r="LHV582" s="156"/>
      <c r="LHW582" s="156"/>
      <c r="LHX582" s="156"/>
      <c r="LHY582" s="156"/>
      <c r="LHZ582" s="156"/>
      <c r="LIA582" s="156"/>
      <c r="LIB582" s="156"/>
      <c r="LIC582" s="156"/>
      <c r="LID582" s="156"/>
      <c r="LIE582" s="156"/>
      <c r="LIF582" s="156"/>
      <c r="LIG582" s="156"/>
      <c r="LIH582" s="156"/>
      <c r="LII582" s="156"/>
      <c r="LIJ582" s="156"/>
      <c r="LIK582" s="156"/>
      <c r="LIL582" s="156"/>
      <c r="LIM582" s="156"/>
      <c r="LIN582" s="156"/>
      <c r="LIO582" s="156"/>
      <c r="LIP582" s="156"/>
      <c r="LIQ582" s="156"/>
      <c r="LIR582" s="156"/>
      <c r="LIS582" s="156"/>
      <c r="LIT582" s="156"/>
      <c r="LIU582" s="156"/>
      <c r="LIV582" s="156"/>
      <c r="LIW582" s="156"/>
      <c r="LIX582" s="156"/>
      <c r="LIY582" s="156"/>
      <c r="LIZ582" s="156"/>
      <c r="LJA582" s="156"/>
      <c r="LJB582" s="156"/>
      <c r="LJC582" s="156"/>
      <c r="LJD582" s="156"/>
      <c r="LJE582" s="156"/>
      <c r="LJF582" s="156"/>
      <c r="LJG582" s="156"/>
      <c r="LJH582" s="156"/>
      <c r="LJI582" s="156"/>
      <c r="LJJ582" s="156"/>
      <c r="LJK582" s="156"/>
      <c r="LJL582" s="156"/>
      <c r="LJM582" s="156"/>
      <c r="LJN582" s="156"/>
      <c r="LJO582" s="156"/>
      <c r="LJP582" s="156"/>
      <c r="LJQ582" s="156"/>
      <c r="LJR582" s="156"/>
      <c r="LJS582" s="156"/>
      <c r="LJT582" s="156"/>
      <c r="LJU582" s="156"/>
      <c r="LJV582" s="156"/>
      <c r="LJW582" s="156"/>
      <c r="LJX582" s="156"/>
      <c r="LJY582" s="156"/>
      <c r="LJZ582" s="156"/>
      <c r="LKA582" s="156"/>
      <c r="LKB582" s="156"/>
      <c r="LKC582" s="156"/>
      <c r="LKD582" s="156"/>
      <c r="LKE582" s="156"/>
      <c r="LKF582" s="156"/>
      <c r="LKG582" s="156"/>
      <c r="LKH582" s="156"/>
      <c r="LKI582" s="156"/>
      <c r="LKJ582" s="156"/>
      <c r="LKK582" s="156"/>
      <c r="LKL582" s="156"/>
      <c r="LKM582" s="156"/>
      <c r="LKN582" s="156"/>
      <c r="LKO582" s="156"/>
      <c r="LKP582" s="156"/>
      <c r="LKQ582" s="156"/>
      <c r="LKR582" s="156"/>
      <c r="LKS582" s="156"/>
      <c r="LKT582" s="156"/>
      <c r="LKU582" s="156"/>
      <c r="LKV582" s="156"/>
      <c r="LKW582" s="156"/>
      <c r="LKX582" s="156"/>
      <c r="LKY582" s="156"/>
      <c r="LKZ582" s="156"/>
      <c r="LLA582" s="156"/>
      <c r="LLB582" s="156"/>
      <c r="LLC582" s="156"/>
      <c r="LLD582" s="156"/>
      <c r="LLE582" s="156"/>
      <c r="LLF582" s="156"/>
      <c r="LLG582" s="156"/>
      <c r="LLH582" s="156"/>
      <c r="LLI582" s="156"/>
      <c r="LLJ582" s="156"/>
      <c r="LLK582" s="156"/>
      <c r="LLL582" s="156"/>
      <c r="LLM582" s="156"/>
      <c r="LLN582" s="156"/>
      <c r="LLO582" s="156"/>
      <c r="LLP582" s="156"/>
      <c r="LLQ582" s="156"/>
      <c r="LLR582" s="156"/>
      <c r="LLS582" s="156"/>
      <c r="LLT582" s="156"/>
      <c r="LLU582" s="156"/>
      <c r="LLV582" s="156"/>
      <c r="LLW582" s="156"/>
      <c r="LLX582" s="156"/>
      <c r="LLY582" s="156"/>
      <c r="LLZ582" s="156"/>
      <c r="LMA582" s="156"/>
      <c r="LMB582" s="156"/>
      <c r="LMC582" s="156"/>
      <c r="LMD582" s="156"/>
      <c r="LME582" s="156"/>
      <c r="LMF582" s="156"/>
      <c r="LMG582" s="156"/>
      <c r="LMH582" s="156"/>
      <c r="LMI582" s="156"/>
      <c r="LMJ582" s="156"/>
      <c r="LMK582" s="156"/>
      <c r="LML582" s="156"/>
      <c r="LMM582" s="156"/>
      <c r="LMN582" s="156"/>
      <c r="LMO582" s="156"/>
      <c r="LMP582" s="156"/>
      <c r="LMQ582" s="156"/>
      <c r="LMR582" s="156"/>
      <c r="LMS582" s="156"/>
      <c r="LMT582" s="156"/>
      <c r="LMU582" s="156"/>
      <c r="LMV582" s="156"/>
      <c r="LMW582" s="156"/>
      <c r="LMX582" s="156"/>
      <c r="LMY582" s="156"/>
      <c r="LMZ582" s="156"/>
      <c r="LNA582" s="156"/>
      <c r="LNB582" s="156"/>
      <c r="LNC582" s="156"/>
      <c r="LND582" s="156"/>
      <c r="LNE582" s="156"/>
      <c r="LNF582" s="156"/>
      <c r="LNG582" s="156"/>
      <c r="LNH582" s="156"/>
      <c r="LNI582" s="156"/>
      <c r="LNJ582" s="156"/>
      <c r="LNK582" s="156"/>
      <c r="LNL582" s="156"/>
      <c r="LNM582" s="156"/>
      <c r="LNN582" s="156"/>
      <c r="LNO582" s="156"/>
      <c r="LNP582" s="156"/>
      <c r="LNQ582" s="156"/>
      <c r="LNR582" s="156"/>
      <c r="LNS582" s="156"/>
      <c r="LNT582" s="156"/>
      <c r="LNU582" s="156"/>
      <c r="LNV582" s="156"/>
      <c r="LNW582" s="156"/>
      <c r="LNX582" s="156"/>
      <c r="LNY582" s="156"/>
      <c r="LNZ582" s="156"/>
      <c r="LOA582" s="156"/>
      <c r="LOB582" s="156"/>
      <c r="LOC582" s="156"/>
      <c r="LOD582" s="156"/>
      <c r="LOE582" s="156"/>
      <c r="LOF582" s="156"/>
      <c r="LOG582" s="156"/>
      <c r="LOH582" s="156"/>
      <c r="LOI582" s="156"/>
      <c r="LOJ582" s="156"/>
      <c r="LOK582" s="156"/>
      <c r="LOL582" s="156"/>
      <c r="LOM582" s="156"/>
      <c r="LON582" s="156"/>
      <c r="LOO582" s="156"/>
      <c r="LOP582" s="156"/>
      <c r="LOQ582" s="156"/>
      <c r="LOR582" s="156"/>
      <c r="LOS582" s="156"/>
      <c r="LOT582" s="156"/>
      <c r="LOU582" s="156"/>
      <c r="LOV582" s="156"/>
      <c r="LOW582" s="156"/>
      <c r="LOX582" s="156"/>
      <c r="LOY582" s="156"/>
      <c r="LOZ582" s="156"/>
      <c r="LPA582" s="156"/>
      <c r="LPB582" s="156"/>
      <c r="LPC582" s="156"/>
      <c r="LPD582" s="156"/>
      <c r="LPE582" s="156"/>
      <c r="LPF582" s="156"/>
      <c r="LPG582" s="156"/>
      <c r="LPH582" s="156"/>
      <c r="LPI582" s="156"/>
      <c r="LPJ582" s="156"/>
      <c r="LPK582" s="156"/>
      <c r="LPL582" s="156"/>
      <c r="LPM582" s="156"/>
      <c r="LPN582" s="156"/>
      <c r="LPO582" s="156"/>
      <c r="LPP582" s="156"/>
      <c r="LPQ582" s="156"/>
      <c r="LPR582" s="156"/>
      <c r="LPS582" s="156"/>
      <c r="LPT582" s="156"/>
      <c r="LPU582" s="156"/>
      <c r="LPV582" s="156"/>
      <c r="LPW582" s="156"/>
      <c r="LPX582" s="156"/>
      <c r="LPY582" s="156"/>
      <c r="LPZ582" s="156"/>
      <c r="LQA582" s="156"/>
      <c r="LQB582" s="156"/>
      <c r="LQC582" s="156"/>
      <c r="LQD582" s="156"/>
      <c r="LQE582" s="156"/>
      <c r="LQF582" s="156"/>
      <c r="LQG582" s="156"/>
      <c r="LQH582" s="156"/>
      <c r="LQI582" s="156"/>
      <c r="LQJ582" s="156"/>
      <c r="LQK582" s="156"/>
      <c r="LQL582" s="156"/>
      <c r="LQM582" s="156"/>
      <c r="LQN582" s="156"/>
      <c r="LQO582" s="156"/>
      <c r="LQP582" s="156"/>
      <c r="LQQ582" s="156"/>
      <c r="LQR582" s="156"/>
      <c r="LQS582" s="156"/>
      <c r="LQT582" s="156"/>
      <c r="LQU582" s="156"/>
      <c r="LQV582" s="156"/>
      <c r="LQW582" s="156"/>
      <c r="LQX582" s="156"/>
      <c r="LQY582" s="156"/>
      <c r="LQZ582" s="156"/>
      <c r="LRA582" s="156"/>
      <c r="LRB582" s="156"/>
      <c r="LRC582" s="156"/>
      <c r="LRD582" s="156"/>
      <c r="LRE582" s="156"/>
      <c r="LRF582" s="156"/>
      <c r="LRG582" s="156"/>
      <c r="LRH582" s="156"/>
      <c r="LRI582" s="156"/>
      <c r="LRJ582" s="156"/>
      <c r="LRK582" s="156"/>
      <c r="LRL582" s="156"/>
      <c r="LRM582" s="156"/>
      <c r="LRN582" s="156"/>
      <c r="LRO582" s="156"/>
      <c r="LRP582" s="156"/>
      <c r="LRQ582" s="156"/>
      <c r="LRR582" s="156"/>
      <c r="LRS582" s="156"/>
      <c r="LRT582" s="156"/>
      <c r="LRU582" s="156"/>
      <c r="LRV582" s="156"/>
      <c r="LRW582" s="156"/>
      <c r="LRX582" s="156"/>
      <c r="LRY582" s="156"/>
      <c r="LRZ582" s="156"/>
      <c r="LSA582" s="156"/>
      <c r="LSB582" s="156"/>
      <c r="LSC582" s="156"/>
      <c r="LSD582" s="156"/>
      <c r="LSE582" s="156"/>
      <c r="LSF582" s="156"/>
      <c r="LSG582" s="156"/>
      <c r="LSH582" s="156"/>
      <c r="LSI582" s="156"/>
      <c r="LSJ582" s="156"/>
      <c r="LSK582" s="156"/>
      <c r="LSL582" s="156"/>
      <c r="LSM582" s="156"/>
      <c r="LSN582" s="156"/>
      <c r="LSO582" s="156"/>
      <c r="LSP582" s="156"/>
      <c r="LSQ582" s="156"/>
      <c r="LSR582" s="156"/>
      <c r="LSS582" s="156"/>
      <c r="LST582" s="156"/>
      <c r="LSU582" s="156"/>
      <c r="LSV582" s="156"/>
      <c r="LSW582" s="156"/>
      <c r="LSX582" s="156"/>
      <c r="LSY582" s="156"/>
      <c r="LSZ582" s="156"/>
      <c r="LTA582" s="156"/>
      <c r="LTB582" s="156"/>
      <c r="LTC582" s="156"/>
      <c r="LTD582" s="156"/>
      <c r="LTE582" s="156"/>
      <c r="LTF582" s="156"/>
      <c r="LTG582" s="156"/>
      <c r="LTH582" s="156"/>
      <c r="LTI582" s="156"/>
      <c r="LTJ582" s="156"/>
      <c r="LTK582" s="156"/>
      <c r="LTL582" s="156"/>
      <c r="LTM582" s="156"/>
      <c r="LTN582" s="156"/>
      <c r="LTO582" s="156"/>
      <c r="LTP582" s="156"/>
      <c r="LTQ582" s="156"/>
      <c r="LTR582" s="156"/>
      <c r="LTS582" s="156"/>
      <c r="LTT582" s="156"/>
      <c r="LTU582" s="156"/>
      <c r="LTV582" s="156"/>
      <c r="LTW582" s="156"/>
      <c r="LTX582" s="156"/>
      <c r="LTY582" s="156"/>
      <c r="LTZ582" s="156"/>
      <c r="LUA582" s="156"/>
      <c r="LUB582" s="156"/>
      <c r="LUC582" s="156"/>
      <c r="LUD582" s="156"/>
      <c r="LUE582" s="156"/>
      <c r="LUF582" s="156"/>
      <c r="LUG582" s="156"/>
      <c r="LUH582" s="156"/>
      <c r="LUI582" s="156"/>
      <c r="LUJ582" s="156"/>
      <c r="LUK582" s="156"/>
      <c r="LUL582" s="156"/>
      <c r="LUM582" s="156"/>
      <c r="LUN582" s="156"/>
      <c r="LUO582" s="156"/>
      <c r="LUP582" s="156"/>
      <c r="LUQ582" s="156"/>
      <c r="LUR582" s="156"/>
      <c r="LUS582" s="156"/>
      <c r="LUT582" s="156"/>
      <c r="LUU582" s="156"/>
      <c r="LUV582" s="156"/>
      <c r="LUW582" s="156"/>
      <c r="LUX582" s="156"/>
      <c r="LUY582" s="156"/>
      <c r="LUZ582" s="156"/>
      <c r="LVA582" s="156"/>
      <c r="LVB582" s="156"/>
      <c r="LVC582" s="156"/>
      <c r="LVD582" s="156"/>
      <c r="LVE582" s="156"/>
      <c r="LVF582" s="156"/>
      <c r="LVG582" s="156"/>
      <c r="LVH582" s="156"/>
      <c r="LVI582" s="156"/>
      <c r="LVJ582" s="156"/>
      <c r="LVK582" s="156"/>
      <c r="LVL582" s="156"/>
      <c r="LVM582" s="156"/>
      <c r="LVN582" s="156"/>
      <c r="LVO582" s="156"/>
      <c r="LVP582" s="156"/>
      <c r="LVQ582" s="156"/>
      <c r="LVR582" s="156"/>
      <c r="LVS582" s="156"/>
      <c r="LVT582" s="156"/>
      <c r="LVU582" s="156"/>
      <c r="LVV582" s="156"/>
      <c r="LVW582" s="156"/>
      <c r="LVX582" s="156"/>
      <c r="LVY582" s="156"/>
      <c r="LVZ582" s="156"/>
      <c r="LWA582" s="156"/>
      <c r="LWB582" s="156"/>
      <c r="LWC582" s="156"/>
      <c r="LWD582" s="156"/>
      <c r="LWE582" s="156"/>
      <c r="LWF582" s="156"/>
      <c r="LWG582" s="156"/>
      <c r="LWH582" s="156"/>
      <c r="LWI582" s="156"/>
      <c r="LWJ582" s="156"/>
      <c r="LWK582" s="156"/>
      <c r="LWL582" s="156"/>
      <c r="LWM582" s="156"/>
      <c r="LWN582" s="156"/>
      <c r="LWO582" s="156"/>
      <c r="LWP582" s="156"/>
      <c r="LWQ582" s="156"/>
      <c r="LWR582" s="156"/>
      <c r="LWS582" s="156"/>
      <c r="LWT582" s="156"/>
      <c r="LWU582" s="156"/>
      <c r="LWV582" s="156"/>
      <c r="LWW582" s="156"/>
      <c r="LWX582" s="156"/>
      <c r="LWY582" s="156"/>
      <c r="LWZ582" s="156"/>
      <c r="LXA582" s="156"/>
      <c r="LXB582" s="156"/>
      <c r="LXC582" s="156"/>
      <c r="LXD582" s="156"/>
      <c r="LXE582" s="156"/>
      <c r="LXF582" s="156"/>
      <c r="LXG582" s="156"/>
      <c r="LXH582" s="156"/>
      <c r="LXI582" s="156"/>
      <c r="LXJ582" s="156"/>
      <c r="LXK582" s="156"/>
      <c r="LXL582" s="156"/>
      <c r="LXM582" s="156"/>
      <c r="LXN582" s="156"/>
      <c r="LXO582" s="156"/>
      <c r="LXP582" s="156"/>
      <c r="LXQ582" s="156"/>
      <c r="LXR582" s="156"/>
      <c r="LXS582" s="156"/>
      <c r="LXT582" s="156"/>
      <c r="LXU582" s="156"/>
      <c r="LXV582" s="156"/>
      <c r="LXW582" s="156"/>
      <c r="LXX582" s="156"/>
      <c r="LXY582" s="156"/>
      <c r="LXZ582" s="156"/>
      <c r="LYA582" s="156"/>
      <c r="LYB582" s="156"/>
      <c r="LYC582" s="156"/>
      <c r="LYD582" s="156"/>
      <c r="LYE582" s="156"/>
      <c r="LYF582" s="156"/>
      <c r="LYG582" s="156"/>
      <c r="LYH582" s="156"/>
      <c r="LYI582" s="156"/>
      <c r="LYJ582" s="156"/>
      <c r="LYK582" s="156"/>
      <c r="LYL582" s="156"/>
      <c r="LYM582" s="156"/>
      <c r="LYN582" s="156"/>
      <c r="LYO582" s="156"/>
      <c r="LYP582" s="156"/>
      <c r="LYQ582" s="156"/>
      <c r="LYR582" s="156"/>
      <c r="LYS582" s="156"/>
      <c r="LYT582" s="156"/>
      <c r="LYU582" s="156"/>
      <c r="LYV582" s="156"/>
      <c r="LYW582" s="156"/>
      <c r="LYX582" s="156"/>
      <c r="LYY582" s="156"/>
      <c r="LYZ582" s="156"/>
      <c r="LZA582" s="156"/>
      <c r="LZB582" s="156"/>
      <c r="LZC582" s="156"/>
      <c r="LZD582" s="156"/>
      <c r="LZE582" s="156"/>
      <c r="LZF582" s="156"/>
      <c r="LZG582" s="156"/>
      <c r="LZH582" s="156"/>
      <c r="LZI582" s="156"/>
      <c r="LZJ582" s="156"/>
      <c r="LZK582" s="156"/>
      <c r="LZL582" s="156"/>
      <c r="LZM582" s="156"/>
      <c r="LZN582" s="156"/>
      <c r="LZO582" s="156"/>
      <c r="LZP582" s="156"/>
      <c r="LZQ582" s="156"/>
      <c r="LZR582" s="156"/>
      <c r="LZS582" s="156"/>
      <c r="LZT582" s="156"/>
      <c r="LZU582" s="156"/>
      <c r="LZV582" s="156"/>
      <c r="LZW582" s="156"/>
      <c r="LZX582" s="156"/>
      <c r="LZY582" s="156"/>
      <c r="LZZ582" s="156"/>
      <c r="MAA582" s="156"/>
      <c r="MAB582" s="156"/>
      <c r="MAC582" s="156"/>
      <c r="MAD582" s="156"/>
      <c r="MAE582" s="156"/>
      <c r="MAF582" s="156"/>
      <c r="MAG582" s="156"/>
      <c r="MAH582" s="156"/>
      <c r="MAI582" s="156"/>
      <c r="MAJ582" s="156"/>
      <c r="MAK582" s="156"/>
      <c r="MAL582" s="156"/>
      <c r="MAM582" s="156"/>
      <c r="MAN582" s="156"/>
      <c r="MAO582" s="156"/>
      <c r="MAP582" s="156"/>
      <c r="MAQ582" s="156"/>
      <c r="MAR582" s="156"/>
      <c r="MAS582" s="156"/>
      <c r="MAT582" s="156"/>
      <c r="MAU582" s="156"/>
      <c r="MAV582" s="156"/>
      <c r="MAW582" s="156"/>
      <c r="MAX582" s="156"/>
      <c r="MAY582" s="156"/>
      <c r="MAZ582" s="156"/>
      <c r="MBA582" s="156"/>
      <c r="MBB582" s="156"/>
      <c r="MBC582" s="156"/>
      <c r="MBD582" s="156"/>
      <c r="MBE582" s="156"/>
      <c r="MBF582" s="156"/>
      <c r="MBG582" s="156"/>
      <c r="MBH582" s="156"/>
      <c r="MBI582" s="156"/>
      <c r="MBJ582" s="156"/>
      <c r="MBK582" s="156"/>
      <c r="MBL582" s="156"/>
      <c r="MBM582" s="156"/>
      <c r="MBN582" s="156"/>
      <c r="MBO582" s="156"/>
      <c r="MBP582" s="156"/>
      <c r="MBQ582" s="156"/>
      <c r="MBR582" s="156"/>
      <c r="MBS582" s="156"/>
      <c r="MBT582" s="156"/>
      <c r="MBU582" s="156"/>
      <c r="MBV582" s="156"/>
      <c r="MBW582" s="156"/>
      <c r="MBX582" s="156"/>
      <c r="MBY582" s="156"/>
      <c r="MBZ582" s="156"/>
      <c r="MCA582" s="156"/>
      <c r="MCB582" s="156"/>
      <c r="MCC582" s="156"/>
      <c r="MCD582" s="156"/>
      <c r="MCE582" s="156"/>
      <c r="MCF582" s="156"/>
      <c r="MCG582" s="156"/>
      <c r="MCH582" s="156"/>
      <c r="MCI582" s="156"/>
      <c r="MCJ582" s="156"/>
      <c r="MCK582" s="156"/>
      <c r="MCL582" s="156"/>
      <c r="MCM582" s="156"/>
      <c r="MCN582" s="156"/>
      <c r="MCO582" s="156"/>
      <c r="MCP582" s="156"/>
      <c r="MCQ582" s="156"/>
      <c r="MCR582" s="156"/>
      <c r="MCS582" s="156"/>
      <c r="MCT582" s="156"/>
      <c r="MCU582" s="156"/>
      <c r="MCV582" s="156"/>
      <c r="MCW582" s="156"/>
      <c r="MCX582" s="156"/>
      <c r="MCY582" s="156"/>
      <c r="MCZ582" s="156"/>
      <c r="MDA582" s="156"/>
      <c r="MDB582" s="156"/>
      <c r="MDC582" s="156"/>
      <c r="MDD582" s="156"/>
      <c r="MDE582" s="156"/>
      <c r="MDF582" s="156"/>
      <c r="MDG582" s="156"/>
      <c r="MDH582" s="156"/>
      <c r="MDI582" s="156"/>
      <c r="MDJ582" s="156"/>
      <c r="MDK582" s="156"/>
      <c r="MDL582" s="156"/>
      <c r="MDM582" s="156"/>
      <c r="MDN582" s="156"/>
      <c r="MDO582" s="156"/>
      <c r="MDP582" s="156"/>
      <c r="MDQ582" s="156"/>
      <c r="MDR582" s="156"/>
      <c r="MDS582" s="156"/>
      <c r="MDT582" s="156"/>
      <c r="MDU582" s="156"/>
      <c r="MDV582" s="156"/>
      <c r="MDW582" s="156"/>
      <c r="MDX582" s="156"/>
      <c r="MDY582" s="156"/>
      <c r="MDZ582" s="156"/>
      <c r="MEA582" s="156"/>
      <c r="MEB582" s="156"/>
      <c r="MEC582" s="156"/>
      <c r="MED582" s="156"/>
      <c r="MEE582" s="156"/>
      <c r="MEF582" s="156"/>
      <c r="MEG582" s="156"/>
      <c r="MEH582" s="156"/>
      <c r="MEI582" s="156"/>
      <c r="MEJ582" s="156"/>
      <c r="MEK582" s="156"/>
      <c r="MEL582" s="156"/>
      <c r="MEM582" s="156"/>
      <c r="MEN582" s="156"/>
      <c r="MEO582" s="156"/>
      <c r="MEP582" s="156"/>
      <c r="MEQ582" s="156"/>
      <c r="MER582" s="156"/>
      <c r="MES582" s="156"/>
      <c r="MET582" s="156"/>
      <c r="MEU582" s="156"/>
      <c r="MEV582" s="156"/>
      <c r="MEW582" s="156"/>
      <c r="MEX582" s="156"/>
      <c r="MEY582" s="156"/>
      <c r="MEZ582" s="156"/>
      <c r="MFA582" s="156"/>
      <c r="MFB582" s="156"/>
      <c r="MFC582" s="156"/>
      <c r="MFD582" s="156"/>
      <c r="MFE582" s="156"/>
      <c r="MFF582" s="156"/>
      <c r="MFG582" s="156"/>
      <c r="MFH582" s="156"/>
      <c r="MFI582" s="156"/>
      <c r="MFJ582" s="156"/>
      <c r="MFK582" s="156"/>
      <c r="MFL582" s="156"/>
      <c r="MFM582" s="156"/>
      <c r="MFN582" s="156"/>
      <c r="MFO582" s="156"/>
      <c r="MFP582" s="156"/>
      <c r="MFQ582" s="156"/>
      <c r="MFR582" s="156"/>
      <c r="MFS582" s="156"/>
      <c r="MFT582" s="156"/>
      <c r="MFU582" s="156"/>
      <c r="MFV582" s="156"/>
      <c r="MFW582" s="156"/>
      <c r="MFX582" s="156"/>
      <c r="MFY582" s="156"/>
      <c r="MFZ582" s="156"/>
      <c r="MGA582" s="156"/>
      <c r="MGB582" s="156"/>
      <c r="MGC582" s="156"/>
      <c r="MGD582" s="156"/>
      <c r="MGE582" s="156"/>
      <c r="MGF582" s="156"/>
      <c r="MGG582" s="156"/>
      <c r="MGH582" s="156"/>
      <c r="MGI582" s="156"/>
      <c r="MGJ582" s="156"/>
      <c r="MGK582" s="156"/>
      <c r="MGL582" s="156"/>
      <c r="MGM582" s="156"/>
      <c r="MGN582" s="156"/>
      <c r="MGO582" s="156"/>
      <c r="MGP582" s="156"/>
      <c r="MGQ582" s="156"/>
      <c r="MGR582" s="156"/>
      <c r="MGS582" s="156"/>
      <c r="MGT582" s="156"/>
      <c r="MGU582" s="156"/>
      <c r="MGV582" s="156"/>
      <c r="MGW582" s="156"/>
      <c r="MGX582" s="156"/>
      <c r="MGY582" s="156"/>
      <c r="MGZ582" s="156"/>
      <c r="MHA582" s="156"/>
      <c r="MHB582" s="156"/>
      <c r="MHC582" s="156"/>
      <c r="MHD582" s="156"/>
      <c r="MHE582" s="156"/>
      <c r="MHF582" s="156"/>
      <c r="MHG582" s="156"/>
      <c r="MHH582" s="156"/>
      <c r="MHI582" s="156"/>
      <c r="MHJ582" s="156"/>
      <c r="MHK582" s="156"/>
      <c r="MHL582" s="156"/>
      <c r="MHM582" s="156"/>
      <c r="MHN582" s="156"/>
      <c r="MHO582" s="156"/>
      <c r="MHP582" s="156"/>
      <c r="MHQ582" s="156"/>
      <c r="MHR582" s="156"/>
      <c r="MHS582" s="156"/>
      <c r="MHT582" s="156"/>
      <c r="MHU582" s="156"/>
      <c r="MHV582" s="156"/>
      <c r="MHW582" s="156"/>
      <c r="MHX582" s="156"/>
      <c r="MHY582" s="156"/>
      <c r="MHZ582" s="156"/>
      <c r="MIA582" s="156"/>
      <c r="MIB582" s="156"/>
      <c r="MIC582" s="156"/>
      <c r="MID582" s="156"/>
      <c r="MIE582" s="156"/>
      <c r="MIF582" s="156"/>
      <c r="MIG582" s="156"/>
      <c r="MIH582" s="156"/>
      <c r="MII582" s="156"/>
      <c r="MIJ582" s="156"/>
      <c r="MIK582" s="156"/>
      <c r="MIL582" s="156"/>
      <c r="MIM582" s="156"/>
      <c r="MIN582" s="156"/>
      <c r="MIO582" s="156"/>
      <c r="MIP582" s="156"/>
      <c r="MIQ582" s="156"/>
      <c r="MIR582" s="156"/>
      <c r="MIS582" s="156"/>
      <c r="MIT582" s="156"/>
      <c r="MIU582" s="156"/>
      <c r="MIV582" s="156"/>
      <c r="MIW582" s="156"/>
      <c r="MIX582" s="156"/>
      <c r="MIY582" s="156"/>
      <c r="MIZ582" s="156"/>
      <c r="MJA582" s="156"/>
      <c r="MJB582" s="156"/>
      <c r="MJC582" s="156"/>
      <c r="MJD582" s="156"/>
      <c r="MJE582" s="156"/>
      <c r="MJF582" s="156"/>
      <c r="MJG582" s="156"/>
      <c r="MJH582" s="156"/>
      <c r="MJI582" s="156"/>
      <c r="MJJ582" s="156"/>
      <c r="MJK582" s="156"/>
      <c r="MJL582" s="156"/>
      <c r="MJM582" s="156"/>
      <c r="MJN582" s="156"/>
      <c r="MJO582" s="156"/>
      <c r="MJP582" s="156"/>
      <c r="MJQ582" s="156"/>
      <c r="MJR582" s="156"/>
      <c r="MJS582" s="156"/>
      <c r="MJT582" s="156"/>
      <c r="MJU582" s="156"/>
      <c r="MJV582" s="156"/>
      <c r="MJW582" s="156"/>
      <c r="MJX582" s="156"/>
      <c r="MJY582" s="156"/>
      <c r="MJZ582" s="156"/>
      <c r="MKA582" s="156"/>
      <c r="MKB582" s="156"/>
      <c r="MKC582" s="156"/>
      <c r="MKD582" s="156"/>
      <c r="MKE582" s="156"/>
      <c r="MKF582" s="156"/>
      <c r="MKG582" s="156"/>
      <c r="MKH582" s="156"/>
      <c r="MKI582" s="156"/>
      <c r="MKJ582" s="156"/>
      <c r="MKK582" s="156"/>
      <c r="MKL582" s="156"/>
      <c r="MKM582" s="156"/>
      <c r="MKN582" s="156"/>
      <c r="MKO582" s="156"/>
      <c r="MKP582" s="156"/>
      <c r="MKQ582" s="156"/>
      <c r="MKR582" s="156"/>
      <c r="MKS582" s="156"/>
      <c r="MKT582" s="156"/>
      <c r="MKU582" s="156"/>
      <c r="MKV582" s="156"/>
      <c r="MKW582" s="156"/>
      <c r="MKX582" s="156"/>
      <c r="MKY582" s="156"/>
      <c r="MKZ582" s="156"/>
      <c r="MLA582" s="156"/>
      <c r="MLB582" s="156"/>
      <c r="MLC582" s="156"/>
      <c r="MLD582" s="156"/>
      <c r="MLE582" s="156"/>
      <c r="MLF582" s="156"/>
      <c r="MLG582" s="156"/>
      <c r="MLH582" s="156"/>
      <c r="MLI582" s="156"/>
      <c r="MLJ582" s="156"/>
      <c r="MLK582" s="156"/>
      <c r="MLL582" s="156"/>
      <c r="MLM582" s="156"/>
      <c r="MLN582" s="156"/>
      <c r="MLO582" s="156"/>
      <c r="MLP582" s="156"/>
      <c r="MLQ582" s="156"/>
      <c r="MLR582" s="156"/>
      <c r="MLS582" s="156"/>
      <c r="MLT582" s="156"/>
      <c r="MLU582" s="156"/>
      <c r="MLV582" s="156"/>
      <c r="MLW582" s="156"/>
      <c r="MLX582" s="156"/>
      <c r="MLY582" s="156"/>
      <c r="MLZ582" s="156"/>
      <c r="MMA582" s="156"/>
      <c r="MMB582" s="156"/>
      <c r="MMC582" s="156"/>
      <c r="MMD582" s="156"/>
      <c r="MME582" s="156"/>
      <c r="MMF582" s="156"/>
      <c r="MMG582" s="156"/>
      <c r="MMH582" s="156"/>
      <c r="MMI582" s="156"/>
      <c r="MMJ582" s="156"/>
      <c r="MMK582" s="156"/>
      <c r="MML582" s="156"/>
      <c r="MMM582" s="156"/>
      <c r="MMN582" s="156"/>
      <c r="MMO582" s="156"/>
      <c r="MMP582" s="156"/>
      <c r="MMQ582" s="156"/>
      <c r="MMR582" s="156"/>
      <c r="MMS582" s="156"/>
      <c r="MMT582" s="156"/>
      <c r="MMU582" s="156"/>
      <c r="MMV582" s="156"/>
      <c r="MMW582" s="156"/>
      <c r="MMX582" s="156"/>
      <c r="MMY582" s="156"/>
      <c r="MMZ582" s="156"/>
      <c r="MNA582" s="156"/>
      <c r="MNB582" s="156"/>
      <c r="MNC582" s="156"/>
      <c r="MND582" s="156"/>
      <c r="MNE582" s="156"/>
      <c r="MNF582" s="156"/>
      <c r="MNG582" s="156"/>
      <c r="MNH582" s="156"/>
      <c r="MNI582" s="156"/>
      <c r="MNJ582" s="156"/>
      <c r="MNK582" s="156"/>
      <c r="MNL582" s="156"/>
      <c r="MNM582" s="156"/>
      <c r="MNN582" s="156"/>
      <c r="MNO582" s="156"/>
      <c r="MNP582" s="156"/>
      <c r="MNQ582" s="156"/>
      <c r="MNR582" s="156"/>
      <c r="MNS582" s="156"/>
      <c r="MNT582" s="156"/>
      <c r="MNU582" s="156"/>
      <c r="MNV582" s="156"/>
      <c r="MNW582" s="156"/>
      <c r="MNX582" s="156"/>
      <c r="MNY582" s="156"/>
      <c r="MNZ582" s="156"/>
      <c r="MOA582" s="156"/>
      <c r="MOB582" s="156"/>
      <c r="MOC582" s="156"/>
      <c r="MOD582" s="156"/>
      <c r="MOE582" s="156"/>
      <c r="MOF582" s="156"/>
      <c r="MOG582" s="156"/>
      <c r="MOH582" s="156"/>
      <c r="MOI582" s="156"/>
      <c r="MOJ582" s="156"/>
      <c r="MOK582" s="156"/>
      <c r="MOL582" s="156"/>
      <c r="MOM582" s="156"/>
      <c r="MON582" s="156"/>
      <c r="MOO582" s="156"/>
      <c r="MOP582" s="156"/>
      <c r="MOQ582" s="156"/>
      <c r="MOR582" s="156"/>
      <c r="MOS582" s="156"/>
      <c r="MOT582" s="156"/>
      <c r="MOU582" s="156"/>
      <c r="MOV582" s="156"/>
      <c r="MOW582" s="156"/>
      <c r="MOX582" s="156"/>
      <c r="MOY582" s="156"/>
      <c r="MOZ582" s="156"/>
      <c r="MPA582" s="156"/>
      <c r="MPB582" s="156"/>
      <c r="MPC582" s="156"/>
      <c r="MPD582" s="156"/>
      <c r="MPE582" s="156"/>
      <c r="MPF582" s="156"/>
      <c r="MPG582" s="156"/>
      <c r="MPH582" s="156"/>
      <c r="MPI582" s="156"/>
      <c r="MPJ582" s="156"/>
      <c r="MPK582" s="156"/>
      <c r="MPL582" s="156"/>
      <c r="MPM582" s="156"/>
      <c r="MPN582" s="156"/>
      <c r="MPO582" s="156"/>
      <c r="MPP582" s="156"/>
      <c r="MPQ582" s="156"/>
      <c r="MPR582" s="156"/>
      <c r="MPS582" s="156"/>
      <c r="MPT582" s="156"/>
      <c r="MPU582" s="156"/>
      <c r="MPV582" s="156"/>
      <c r="MPW582" s="156"/>
      <c r="MPX582" s="156"/>
      <c r="MPY582" s="156"/>
      <c r="MPZ582" s="156"/>
      <c r="MQA582" s="156"/>
      <c r="MQB582" s="156"/>
      <c r="MQC582" s="156"/>
      <c r="MQD582" s="156"/>
      <c r="MQE582" s="156"/>
      <c r="MQF582" s="156"/>
      <c r="MQG582" s="156"/>
      <c r="MQH582" s="156"/>
      <c r="MQI582" s="156"/>
      <c r="MQJ582" s="156"/>
      <c r="MQK582" s="156"/>
      <c r="MQL582" s="156"/>
      <c r="MQM582" s="156"/>
      <c r="MQN582" s="156"/>
      <c r="MQO582" s="156"/>
      <c r="MQP582" s="156"/>
      <c r="MQQ582" s="156"/>
      <c r="MQR582" s="156"/>
      <c r="MQS582" s="156"/>
      <c r="MQT582" s="156"/>
      <c r="MQU582" s="156"/>
      <c r="MQV582" s="156"/>
      <c r="MQW582" s="156"/>
      <c r="MQX582" s="156"/>
      <c r="MQY582" s="156"/>
      <c r="MQZ582" s="156"/>
      <c r="MRA582" s="156"/>
      <c r="MRB582" s="156"/>
      <c r="MRC582" s="156"/>
      <c r="MRD582" s="156"/>
      <c r="MRE582" s="156"/>
      <c r="MRF582" s="156"/>
      <c r="MRG582" s="156"/>
      <c r="MRH582" s="156"/>
      <c r="MRI582" s="156"/>
      <c r="MRJ582" s="156"/>
      <c r="MRK582" s="156"/>
      <c r="MRL582" s="156"/>
      <c r="MRM582" s="156"/>
      <c r="MRN582" s="156"/>
      <c r="MRO582" s="156"/>
      <c r="MRP582" s="156"/>
      <c r="MRQ582" s="156"/>
      <c r="MRR582" s="156"/>
      <c r="MRS582" s="156"/>
      <c r="MRT582" s="156"/>
      <c r="MRU582" s="156"/>
      <c r="MRV582" s="156"/>
      <c r="MRW582" s="156"/>
      <c r="MRX582" s="156"/>
      <c r="MRY582" s="156"/>
      <c r="MRZ582" s="156"/>
      <c r="MSA582" s="156"/>
      <c r="MSB582" s="156"/>
      <c r="MSC582" s="156"/>
      <c r="MSD582" s="156"/>
      <c r="MSE582" s="156"/>
      <c r="MSF582" s="156"/>
      <c r="MSG582" s="156"/>
      <c r="MSH582" s="156"/>
      <c r="MSI582" s="156"/>
      <c r="MSJ582" s="156"/>
      <c r="MSK582" s="156"/>
      <c r="MSL582" s="156"/>
      <c r="MSM582" s="156"/>
      <c r="MSN582" s="156"/>
      <c r="MSO582" s="156"/>
      <c r="MSP582" s="156"/>
      <c r="MSQ582" s="156"/>
      <c r="MSR582" s="156"/>
      <c r="MSS582" s="156"/>
      <c r="MST582" s="156"/>
      <c r="MSU582" s="156"/>
      <c r="MSV582" s="156"/>
      <c r="MSW582" s="156"/>
      <c r="MSX582" s="156"/>
      <c r="MSY582" s="156"/>
      <c r="MSZ582" s="156"/>
      <c r="MTA582" s="156"/>
      <c r="MTB582" s="156"/>
      <c r="MTC582" s="156"/>
      <c r="MTD582" s="156"/>
      <c r="MTE582" s="156"/>
      <c r="MTF582" s="156"/>
      <c r="MTG582" s="156"/>
      <c r="MTH582" s="156"/>
      <c r="MTI582" s="156"/>
      <c r="MTJ582" s="156"/>
      <c r="MTK582" s="156"/>
      <c r="MTL582" s="156"/>
      <c r="MTM582" s="156"/>
      <c r="MTN582" s="156"/>
      <c r="MTO582" s="156"/>
      <c r="MTP582" s="156"/>
      <c r="MTQ582" s="156"/>
      <c r="MTR582" s="156"/>
      <c r="MTS582" s="156"/>
      <c r="MTT582" s="156"/>
      <c r="MTU582" s="156"/>
      <c r="MTV582" s="156"/>
      <c r="MTW582" s="156"/>
      <c r="MTX582" s="156"/>
      <c r="MTY582" s="156"/>
      <c r="MTZ582" s="156"/>
      <c r="MUA582" s="156"/>
      <c r="MUB582" s="156"/>
      <c r="MUC582" s="156"/>
      <c r="MUD582" s="156"/>
      <c r="MUE582" s="156"/>
      <c r="MUF582" s="156"/>
      <c r="MUG582" s="156"/>
      <c r="MUH582" s="156"/>
      <c r="MUI582" s="156"/>
      <c r="MUJ582" s="156"/>
      <c r="MUK582" s="156"/>
      <c r="MUL582" s="156"/>
      <c r="MUM582" s="156"/>
      <c r="MUN582" s="156"/>
      <c r="MUO582" s="156"/>
      <c r="MUP582" s="156"/>
      <c r="MUQ582" s="156"/>
      <c r="MUR582" s="156"/>
      <c r="MUS582" s="156"/>
      <c r="MUT582" s="156"/>
      <c r="MUU582" s="156"/>
      <c r="MUV582" s="156"/>
      <c r="MUW582" s="156"/>
      <c r="MUX582" s="156"/>
      <c r="MUY582" s="156"/>
      <c r="MUZ582" s="156"/>
      <c r="MVA582" s="156"/>
      <c r="MVB582" s="156"/>
      <c r="MVC582" s="156"/>
      <c r="MVD582" s="156"/>
      <c r="MVE582" s="156"/>
      <c r="MVF582" s="156"/>
      <c r="MVG582" s="156"/>
      <c r="MVH582" s="156"/>
      <c r="MVI582" s="156"/>
      <c r="MVJ582" s="156"/>
      <c r="MVK582" s="156"/>
      <c r="MVL582" s="156"/>
      <c r="MVM582" s="156"/>
      <c r="MVN582" s="156"/>
      <c r="MVO582" s="156"/>
      <c r="MVP582" s="156"/>
      <c r="MVQ582" s="156"/>
      <c r="MVR582" s="156"/>
      <c r="MVS582" s="156"/>
      <c r="MVT582" s="156"/>
      <c r="MVU582" s="156"/>
      <c r="MVV582" s="156"/>
      <c r="MVW582" s="156"/>
      <c r="MVX582" s="156"/>
      <c r="MVY582" s="156"/>
      <c r="MVZ582" s="156"/>
      <c r="MWA582" s="156"/>
      <c r="MWB582" s="156"/>
      <c r="MWC582" s="156"/>
      <c r="MWD582" s="156"/>
      <c r="MWE582" s="156"/>
      <c r="MWF582" s="156"/>
      <c r="MWG582" s="156"/>
      <c r="MWH582" s="156"/>
      <c r="MWI582" s="156"/>
      <c r="MWJ582" s="156"/>
      <c r="MWK582" s="156"/>
      <c r="MWL582" s="156"/>
      <c r="MWM582" s="156"/>
      <c r="MWN582" s="156"/>
      <c r="MWO582" s="156"/>
      <c r="MWP582" s="156"/>
      <c r="MWQ582" s="156"/>
      <c r="MWR582" s="156"/>
      <c r="MWS582" s="156"/>
      <c r="MWT582" s="156"/>
      <c r="MWU582" s="156"/>
      <c r="MWV582" s="156"/>
      <c r="MWW582" s="156"/>
      <c r="MWX582" s="156"/>
      <c r="MWY582" s="156"/>
      <c r="MWZ582" s="156"/>
      <c r="MXA582" s="156"/>
      <c r="MXB582" s="156"/>
      <c r="MXC582" s="156"/>
      <c r="MXD582" s="156"/>
      <c r="MXE582" s="156"/>
      <c r="MXF582" s="156"/>
      <c r="MXG582" s="156"/>
      <c r="MXH582" s="156"/>
      <c r="MXI582" s="156"/>
      <c r="MXJ582" s="156"/>
      <c r="MXK582" s="156"/>
      <c r="MXL582" s="156"/>
      <c r="MXM582" s="156"/>
      <c r="MXN582" s="156"/>
      <c r="MXO582" s="156"/>
      <c r="MXP582" s="156"/>
      <c r="MXQ582" s="156"/>
      <c r="MXR582" s="156"/>
      <c r="MXS582" s="156"/>
      <c r="MXT582" s="156"/>
      <c r="MXU582" s="156"/>
      <c r="MXV582" s="156"/>
      <c r="MXW582" s="156"/>
      <c r="MXX582" s="156"/>
      <c r="MXY582" s="156"/>
      <c r="MXZ582" s="156"/>
      <c r="MYA582" s="156"/>
      <c r="MYB582" s="156"/>
      <c r="MYC582" s="156"/>
      <c r="MYD582" s="156"/>
      <c r="MYE582" s="156"/>
      <c r="MYF582" s="156"/>
      <c r="MYG582" s="156"/>
      <c r="MYH582" s="156"/>
      <c r="MYI582" s="156"/>
      <c r="MYJ582" s="156"/>
      <c r="MYK582" s="156"/>
      <c r="MYL582" s="156"/>
      <c r="MYM582" s="156"/>
      <c r="MYN582" s="156"/>
      <c r="MYO582" s="156"/>
      <c r="MYP582" s="156"/>
      <c r="MYQ582" s="156"/>
      <c r="MYR582" s="156"/>
      <c r="MYS582" s="156"/>
      <c r="MYT582" s="156"/>
      <c r="MYU582" s="156"/>
      <c r="MYV582" s="156"/>
      <c r="MYW582" s="156"/>
      <c r="MYX582" s="156"/>
      <c r="MYY582" s="156"/>
      <c r="MYZ582" s="156"/>
      <c r="MZA582" s="156"/>
      <c r="MZB582" s="156"/>
      <c r="MZC582" s="156"/>
      <c r="MZD582" s="156"/>
      <c r="MZE582" s="156"/>
      <c r="MZF582" s="156"/>
      <c r="MZG582" s="156"/>
      <c r="MZH582" s="156"/>
      <c r="MZI582" s="156"/>
      <c r="MZJ582" s="156"/>
      <c r="MZK582" s="156"/>
      <c r="MZL582" s="156"/>
      <c r="MZM582" s="156"/>
      <c r="MZN582" s="156"/>
      <c r="MZO582" s="156"/>
      <c r="MZP582" s="156"/>
      <c r="MZQ582" s="156"/>
      <c r="MZR582" s="156"/>
      <c r="MZS582" s="156"/>
      <c r="MZT582" s="156"/>
      <c r="MZU582" s="156"/>
      <c r="MZV582" s="156"/>
      <c r="MZW582" s="156"/>
      <c r="MZX582" s="156"/>
      <c r="MZY582" s="156"/>
      <c r="MZZ582" s="156"/>
      <c r="NAA582" s="156"/>
      <c r="NAB582" s="156"/>
      <c r="NAC582" s="156"/>
      <c r="NAD582" s="156"/>
      <c r="NAE582" s="156"/>
      <c r="NAF582" s="156"/>
      <c r="NAG582" s="156"/>
      <c r="NAH582" s="156"/>
      <c r="NAI582" s="156"/>
      <c r="NAJ582" s="156"/>
      <c r="NAK582" s="156"/>
      <c r="NAL582" s="156"/>
      <c r="NAM582" s="156"/>
      <c r="NAN582" s="156"/>
      <c r="NAO582" s="156"/>
      <c r="NAP582" s="156"/>
      <c r="NAQ582" s="156"/>
      <c r="NAR582" s="156"/>
      <c r="NAS582" s="156"/>
      <c r="NAT582" s="156"/>
      <c r="NAU582" s="156"/>
      <c r="NAV582" s="156"/>
      <c r="NAW582" s="156"/>
      <c r="NAX582" s="156"/>
      <c r="NAY582" s="156"/>
      <c r="NAZ582" s="156"/>
      <c r="NBA582" s="156"/>
      <c r="NBB582" s="156"/>
      <c r="NBC582" s="156"/>
      <c r="NBD582" s="156"/>
      <c r="NBE582" s="156"/>
      <c r="NBF582" s="156"/>
      <c r="NBG582" s="156"/>
      <c r="NBH582" s="156"/>
      <c r="NBI582" s="156"/>
      <c r="NBJ582" s="156"/>
      <c r="NBK582" s="156"/>
      <c r="NBL582" s="156"/>
      <c r="NBM582" s="156"/>
      <c r="NBN582" s="156"/>
      <c r="NBO582" s="156"/>
      <c r="NBP582" s="156"/>
      <c r="NBQ582" s="156"/>
      <c r="NBR582" s="156"/>
      <c r="NBS582" s="156"/>
      <c r="NBT582" s="156"/>
      <c r="NBU582" s="156"/>
      <c r="NBV582" s="156"/>
      <c r="NBW582" s="156"/>
      <c r="NBX582" s="156"/>
      <c r="NBY582" s="156"/>
      <c r="NBZ582" s="156"/>
      <c r="NCA582" s="156"/>
      <c r="NCB582" s="156"/>
      <c r="NCC582" s="156"/>
      <c r="NCD582" s="156"/>
      <c r="NCE582" s="156"/>
      <c r="NCF582" s="156"/>
      <c r="NCG582" s="156"/>
      <c r="NCH582" s="156"/>
      <c r="NCI582" s="156"/>
      <c r="NCJ582" s="156"/>
      <c r="NCK582" s="156"/>
      <c r="NCL582" s="156"/>
      <c r="NCM582" s="156"/>
      <c r="NCN582" s="156"/>
      <c r="NCO582" s="156"/>
      <c r="NCP582" s="156"/>
      <c r="NCQ582" s="156"/>
      <c r="NCR582" s="156"/>
      <c r="NCS582" s="156"/>
      <c r="NCT582" s="156"/>
      <c r="NCU582" s="156"/>
      <c r="NCV582" s="156"/>
      <c r="NCW582" s="156"/>
      <c r="NCX582" s="156"/>
      <c r="NCY582" s="156"/>
      <c r="NCZ582" s="156"/>
      <c r="NDA582" s="156"/>
      <c r="NDB582" s="156"/>
      <c r="NDC582" s="156"/>
      <c r="NDD582" s="156"/>
      <c r="NDE582" s="156"/>
      <c r="NDF582" s="156"/>
      <c r="NDG582" s="156"/>
      <c r="NDH582" s="156"/>
      <c r="NDI582" s="156"/>
      <c r="NDJ582" s="156"/>
      <c r="NDK582" s="156"/>
      <c r="NDL582" s="156"/>
      <c r="NDM582" s="156"/>
      <c r="NDN582" s="156"/>
      <c r="NDO582" s="156"/>
      <c r="NDP582" s="156"/>
      <c r="NDQ582" s="156"/>
      <c r="NDR582" s="156"/>
      <c r="NDS582" s="156"/>
      <c r="NDT582" s="156"/>
      <c r="NDU582" s="156"/>
      <c r="NDV582" s="156"/>
      <c r="NDW582" s="156"/>
      <c r="NDX582" s="156"/>
      <c r="NDY582" s="156"/>
      <c r="NDZ582" s="156"/>
      <c r="NEA582" s="156"/>
      <c r="NEB582" s="156"/>
      <c r="NEC582" s="156"/>
      <c r="NED582" s="156"/>
      <c r="NEE582" s="156"/>
      <c r="NEF582" s="156"/>
      <c r="NEG582" s="156"/>
      <c r="NEH582" s="156"/>
      <c r="NEI582" s="156"/>
      <c r="NEJ582" s="156"/>
      <c r="NEK582" s="156"/>
      <c r="NEL582" s="156"/>
      <c r="NEM582" s="156"/>
      <c r="NEN582" s="156"/>
      <c r="NEO582" s="156"/>
      <c r="NEP582" s="156"/>
      <c r="NEQ582" s="156"/>
      <c r="NER582" s="156"/>
      <c r="NES582" s="156"/>
      <c r="NET582" s="156"/>
      <c r="NEU582" s="156"/>
      <c r="NEV582" s="156"/>
      <c r="NEW582" s="156"/>
      <c r="NEX582" s="156"/>
      <c r="NEY582" s="156"/>
      <c r="NEZ582" s="156"/>
      <c r="NFA582" s="156"/>
      <c r="NFB582" s="156"/>
      <c r="NFC582" s="156"/>
      <c r="NFD582" s="156"/>
      <c r="NFE582" s="156"/>
      <c r="NFF582" s="156"/>
      <c r="NFG582" s="156"/>
      <c r="NFH582" s="156"/>
      <c r="NFI582" s="156"/>
      <c r="NFJ582" s="156"/>
      <c r="NFK582" s="156"/>
      <c r="NFL582" s="156"/>
      <c r="NFM582" s="156"/>
      <c r="NFN582" s="156"/>
      <c r="NFO582" s="156"/>
      <c r="NFP582" s="156"/>
      <c r="NFQ582" s="156"/>
      <c r="NFR582" s="156"/>
      <c r="NFS582" s="156"/>
      <c r="NFT582" s="156"/>
      <c r="NFU582" s="156"/>
      <c r="NFV582" s="156"/>
      <c r="NFW582" s="156"/>
      <c r="NFX582" s="156"/>
      <c r="NFY582" s="156"/>
      <c r="NFZ582" s="156"/>
      <c r="NGA582" s="156"/>
      <c r="NGB582" s="156"/>
      <c r="NGC582" s="156"/>
      <c r="NGD582" s="156"/>
      <c r="NGE582" s="156"/>
      <c r="NGF582" s="156"/>
      <c r="NGG582" s="156"/>
      <c r="NGH582" s="156"/>
      <c r="NGI582" s="156"/>
      <c r="NGJ582" s="156"/>
      <c r="NGK582" s="156"/>
      <c r="NGL582" s="156"/>
      <c r="NGM582" s="156"/>
      <c r="NGN582" s="156"/>
      <c r="NGO582" s="156"/>
      <c r="NGP582" s="156"/>
      <c r="NGQ582" s="156"/>
      <c r="NGR582" s="156"/>
      <c r="NGS582" s="156"/>
      <c r="NGT582" s="156"/>
      <c r="NGU582" s="156"/>
      <c r="NGV582" s="156"/>
      <c r="NGW582" s="156"/>
      <c r="NGX582" s="156"/>
      <c r="NGY582" s="156"/>
      <c r="NGZ582" s="156"/>
      <c r="NHA582" s="156"/>
      <c r="NHB582" s="156"/>
      <c r="NHC582" s="156"/>
      <c r="NHD582" s="156"/>
      <c r="NHE582" s="156"/>
      <c r="NHF582" s="156"/>
      <c r="NHG582" s="156"/>
      <c r="NHH582" s="156"/>
      <c r="NHI582" s="156"/>
      <c r="NHJ582" s="156"/>
      <c r="NHK582" s="156"/>
      <c r="NHL582" s="156"/>
      <c r="NHM582" s="156"/>
      <c r="NHN582" s="156"/>
      <c r="NHO582" s="156"/>
      <c r="NHP582" s="156"/>
      <c r="NHQ582" s="156"/>
      <c r="NHR582" s="156"/>
      <c r="NHS582" s="156"/>
      <c r="NHT582" s="156"/>
      <c r="NHU582" s="156"/>
      <c r="NHV582" s="156"/>
      <c r="NHW582" s="156"/>
      <c r="NHX582" s="156"/>
      <c r="NHY582" s="156"/>
      <c r="NHZ582" s="156"/>
      <c r="NIA582" s="156"/>
      <c r="NIB582" s="156"/>
      <c r="NIC582" s="156"/>
      <c r="NID582" s="156"/>
      <c r="NIE582" s="156"/>
      <c r="NIF582" s="156"/>
      <c r="NIG582" s="156"/>
      <c r="NIH582" s="156"/>
      <c r="NII582" s="156"/>
      <c r="NIJ582" s="156"/>
      <c r="NIK582" s="156"/>
      <c r="NIL582" s="156"/>
      <c r="NIM582" s="156"/>
      <c r="NIN582" s="156"/>
      <c r="NIO582" s="156"/>
      <c r="NIP582" s="156"/>
      <c r="NIQ582" s="156"/>
      <c r="NIR582" s="156"/>
      <c r="NIS582" s="156"/>
      <c r="NIT582" s="156"/>
      <c r="NIU582" s="156"/>
      <c r="NIV582" s="156"/>
      <c r="NIW582" s="156"/>
      <c r="NIX582" s="156"/>
      <c r="NIY582" s="156"/>
      <c r="NIZ582" s="156"/>
      <c r="NJA582" s="156"/>
      <c r="NJB582" s="156"/>
      <c r="NJC582" s="156"/>
      <c r="NJD582" s="156"/>
      <c r="NJE582" s="156"/>
      <c r="NJF582" s="156"/>
      <c r="NJG582" s="156"/>
      <c r="NJH582" s="156"/>
      <c r="NJI582" s="156"/>
      <c r="NJJ582" s="156"/>
      <c r="NJK582" s="156"/>
      <c r="NJL582" s="156"/>
      <c r="NJM582" s="156"/>
      <c r="NJN582" s="156"/>
      <c r="NJO582" s="156"/>
      <c r="NJP582" s="156"/>
      <c r="NJQ582" s="156"/>
      <c r="NJR582" s="156"/>
      <c r="NJS582" s="156"/>
      <c r="NJT582" s="156"/>
      <c r="NJU582" s="156"/>
      <c r="NJV582" s="156"/>
      <c r="NJW582" s="156"/>
      <c r="NJX582" s="156"/>
      <c r="NJY582" s="156"/>
      <c r="NJZ582" s="156"/>
      <c r="NKA582" s="156"/>
      <c r="NKB582" s="156"/>
      <c r="NKC582" s="156"/>
      <c r="NKD582" s="156"/>
      <c r="NKE582" s="156"/>
      <c r="NKF582" s="156"/>
      <c r="NKG582" s="156"/>
      <c r="NKH582" s="156"/>
      <c r="NKI582" s="156"/>
      <c r="NKJ582" s="156"/>
      <c r="NKK582" s="156"/>
      <c r="NKL582" s="156"/>
      <c r="NKM582" s="156"/>
      <c r="NKN582" s="156"/>
      <c r="NKO582" s="156"/>
      <c r="NKP582" s="156"/>
      <c r="NKQ582" s="156"/>
      <c r="NKR582" s="156"/>
      <c r="NKS582" s="156"/>
      <c r="NKT582" s="156"/>
      <c r="NKU582" s="156"/>
      <c r="NKV582" s="156"/>
      <c r="NKW582" s="156"/>
      <c r="NKX582" s="156"/>
      <c r="NKY582" s="156"/>
      <c r="NKZ582" s="156"/>
      <c r="NLA582" s="156"/>
      <c r="NLB582" s="156"/>
      <c r="NLC582" s="156"/>
      <c r="NLD582" s="156"/>
      <c r="NLE582" s="156"/>
      <c r="NLF582" s="156"/>
      <c r="NLG582" s="156"/>
      <c r="NLH582" s="156"/>
      <c r="NLI582" s="156"/>
      <c r="NLJ582" s="156"/>
      <c r="NLK582" s="156"/>
      <c r="NLL582" s="156"/>
      <c r="NLM582" s="156"/>
      <c r="NLN582" s="156"/>
      <c r="NLO582" s="156"/>
      <c r="NLP582" s="156"/>
      <c r="NLQ582" s="156"/>
      <c r="NLR582" s="156"/>
      <c r="NLS582" s="156"/>
      <c r="NLT582" s="156"/>
      <c r="NLU582" s="156"/>
      <c r="NLV582" s="156"/>
      <c r="NLW582" s="156"/>
      <c r="NLX582" s="156"/>
      <c r="NLY582" s="156"/>
      <c r="NLZ582" s="156"/>
      <c r="NMA582" s="156"/>
      <c r="NMB582" s="156"/>
      <c r="NMC582" s="156"/>
      <c r="NMD582" s="156"/>
      <c r="NME582" s="156"/>
      <c r="NMF582" s="156"/>
      <c r="NMG582" s="156"/>
      <c r="NMH582" s="156"/>
      <c r="NMI582" s="156"/>
      <c r="NMJ582" s="156"/>
      <c r="NMK582" s="156"/>
      <c r="NML582" s="156"/>
      <c r="NMM582" s="156"/>
      <c r="NMN582" s="156"/>
      <c r="NMO582" s="156"/>
      <c r="NMP582" s="156"/>
      <c r="NMQ582" s="156"/>
      <c r="NMR582" s="156"/>
      <c r="NMS582" s="156"/>
      <c r="NMT582" s="156"/>
      <c r="NMU582" s="156"/>
      <c r="NMV582" s="156"/>
      <c r="NMW582" s="156"/>
      <c r="NMX582" s="156"/>
      <c r="NMY582" s="156"/>
      <c r="NMZ582" s="156"/>
      <c r="NNA582" s="156"/>
      <c r="NNB582" s="156"/>
      <c r="NNC582" s="156"/>
      <c r="NND582" s="156"/>
      <c r="NNE582" s="156"/>
      <c r="NNF582" s="156"/>
      <c r="NNG582" s="156"/>
      <c r="NNH582" s="156"/>
      <c r="NNI582" s="156"/>
      <c r="NNJ582" s="156"/>
      <c r="NNK582" s="156"/>
      <c r="NNL582" s="156"/>
      <c r="NNM582" s="156"/>
      <c r="NNN582" s="156"/>
      <c r="NNO582" s="156"/>
      <c r="NNP582" s="156"/>
      <c r="NNQ582" s="156"/>
      <c r="NNR582" s="156"/>
      <c r="NNS582" s="156"/>
      <c r="NNT582" s="156"/>
      <c r="NNU582" s="156"/>
      <c r="NNV582" s="156"/>
      <c r="NNW582" s="156"/>
      <c r="NNX582" s="156"/>
      <c r="NNY582" s="156"/>
      <c r="NNZ582" s="156"/>
      <c r="NOA582" s="156"/>
      <c r="NOB582" s="156"/>
      <c r="NOC582" s="156"/>
      <c r="NOD582" s="156"/>
      <c r="NOE582" s="156"/>
      <c r="NOF582" s="156"/>
      <c r="NOG582" s="156"/>
      <c r="NOH582" s="156"/>
      <c r="NOI582" s="156"/>
      <c r="NOJ582" s="156"/>
      <c r="NOK582" s="156"/>
      <c r="NOL582" s="156"/>
      <c r="NOM582" s="156"/>
      <c r="NON582" s="156"/>
      <c r="NOO582" s="156"/>
      <c r="NOP582" s="156"/>
      <c r="NOQ582" s="156"/>
      <c r="NOR582" s="156"/>
      <c r="NOS582" s="156"/>
      <c r="NOT582" s="156"/>
      <c r="NOU582" s="156"/>
      <c r="NOV582" s="156"/>
      <c r="NOW582" s="156"/>
      <c r="NOX582" s="156"/>
      <c r="NOY582" s="156"/>
      <c r="NOZ582" s="156"/>
      <c r="NPA582" s="156"/>
      <c r="NPB582" s="156"/>
      <c r="NPC582" s="156"/>
      <c r="NPD582" s="156"/>
      <c r="NPE582" s="156"/>
      <c r="NPF582" s="156"/>
      <c r="NPG582" s="156"/>
      <c r="NPH582" s="156"/>
      <c r="NPI582" s="156"/>
      <c r="NPJ582" s="156"/>
      <c r="NPK582" s="156"/>
      <c r="NPL582" s="156"/>
      <c r="NPM582" s="156"/>
      <c r="NPN582" s="156"/>
      <c r="NPO582" s="156"/>
      <c r="NPP582" s="156"/>
      <c r="NPQ582" s="156"/>
      <c r="NPR582" s="156"/>
      <c r="NPS582" s="156"/>
      <c r="NPT582" s="156"/>
      <c r="NPU582" s="156"/>
      <c r="NPV582" s="156"/>
      <c r="NPW582" s="156"/>
      <c r="NPX582" s="156"/>
      <c r="NPY582" s="156"/>
      <c r="NPZ582" s="156"/>
      <c r="NQA582" s="156"/>
      <c r="NQB582" s="156"/>
      <c r="NQC582" s="156"/>
      <c r="NQD582" s="156"/>
      <c r="NQE582" s="156"/>
      <c r="NQF582" s="156"/>
      <c r="NQG582" s="156"/>
      <c r="NQH582" s="156"/>
      <c r="NQI582" s="156"/>
      <c r="NQJ582" s="156"/>
      <c r="NQK582" s="156"/>
      <c r="NQL582" s="156"/>
      <c r="NQM582" s="156"/>
      <c r="NQN582" s="156"/>
      <c r="NQO582" s="156"/>
      <c r="NQP582" s="156"/>
      <c r="NQQ582" s="156"/>
      <c r="NQR582" s="156"/>
      <c r="NQS582" s="156"/>
      <c r="NQT582" s="156"/>
      <c r="NQU582" s="156"/>
      <c r="NQV582" s="156"/>
      <c r="NQW582" s="156"/>
      <c r="NQX582" s="156"/>
      <c r="NQY582" s="156"/>
      <c r="NQZ582" s="156"/>
      <c r="NRA582" s="156"/>
      <c r="NRB582" s="156"/>
      <c r="NRC582" s="156"/>
      <c r="NRD582" s="156"/>
      <c r="NRE582" s="156"/>
      <c r="NRF582" s="156"/>
      <c r="NRG582" s="156"/>
      <c r="NRH582" s="156"/>
      <c r="NRI582" s="156"/>
      <c r="NRJ582" s="156"/>
      <c r="NRK582" s="156"/>
      <c r="NRL582" s="156"/>
      <c r="NRM582" s="156"/>
      <c r="NRN582" s="156"/>
      <c r="NRO582" s="156"/>
      <c r="NRP582" s="156"/>
      <c r="NRQ582" s="156"/>
      <c r="NRR582" s="156"/>
      <c r="NRS582" s="156"/>
      <c r="NRT582" s="156"/>
      <c r="NRU582" s="156"/>
      <c r="NRV582" s="156"/>
      <c r="NRW582" s="156"/>
      <c r="NRX582" s="156"/>
      <c r="NRY582" s="156"/>
      <c r="NRZ582" s="156"/>
      <c r="NSA582" s="156"/>
      <c r="NSB582" s="156"/>
      <c r="NSC582" s="156"/>
      <c r="NSD582" s="156"/>
      <c r="NSE582" s="156"/>
      <c r="NSF582" s="156"/>
      <c r="NSG582" s="156"/>
      <c r="NSH582" s="156"/>
      <c r="NSI582" s="156"/>
      <c r="NSJ582" s="156"/>
      <c r="NSK582" s="156"/>
      <c r="NSL582" s="156"/>
      <c r="NSM582" s="156"/>
      <c r="NSN582" s="156"/>
      <c r="NSO582" s="156"/>
      <c r="NSP582" s="156"/>
      <c r="NSQ582" s="156"/>
      <c r="NSR582" s="156"/>
      <c r="NSS582" s="156"/>
      <c r="NST582" s="156"/>
      <c r="NSU582" s="156"/>
      <c r="NSV582" s="156"/>
      <c r="NSW582" s="156"/>
      <c r="NSX582" s="156"/>
      <c r="NSY582" s="156"/>
      <c r="NSZ582" s="156"/>
      <c r="NTA582" s="156"/>
      <c r="NTB582" s="156"/>
      <c r="NTC582" s="156"/>
      <c r="NTD582" s="156"/>
      <c r="NTE582" s="156"/>
      <c r="NTF582" s="156"/>
      <c r="NTG582" s="156"/>
      <c r="NTH582" s="156"/>
      <c r="NTI582" s="156"/>
      <c r="NTJ582" s="156"/>
      <c r="NTK582" s="156"/>
      <c r="NTL582" s="156"/>
      <c r="NTM582" s="156"/>
      <c r="NTN582" s="156"/>
      <c r="NTO582" s="156"/>
      <c r="NTP582" s="156"/>
      <c r="NTQ582" s="156"/>
      <c r="NTR582" s="156"/>
      <c r="NTS582" s="156"/>
      <c r="NTT582" s="156"/>
      <c r="NTU582" s="156"/>
      <c r="NTV582" s="156"/>
      <c r="NTW582" s="156"/>
      <c r="NTX582" s="156"/>
      <c r="NTY582" s="156"/>
      <c r="NTZ582" s="156"/>
      <c r="NUA582" s="156"/>
      <c r="NUB582" s="156"/>
      <c r="NUC582" s="156"/>
      <c r="NUD582" s="156"/>
      <c r="NUE582" s="156"/>
      <c r="NUF582" s="156"/>
      <c r="NUG582" s="156"/>
      <c r="NUH582" s="156"/>
      <c r="NUI582" s="156"/>
      <c r="NUJ582" s="156"/>
      <c r="NUK582" s="156"/>
      <c r="NUL582" s="156"/>
      <c r="NUM582" s="156"/>
      <c r="NUN582" s="156"/>
      <c r="NUO582" s="156"/>
      <c r="NUP582" s="156"/>
      <c r="NUQ582" s="156"/>
      <c r="NUR582" s="156"/>
      <c r="NUS582" s="156"/>
      <c r="NUT582" s="156"/>
      <c r="NUU582" s="156"/>
      <c r="NUV582" s="156"/>
      <c r="NUW582" s="156"/>
      <c r="NUX582" s="156"/>
      <c r="NUY582" s="156"/>
      <c r="NUZ582" s="156"/>
      <c r="NVA582" s="156"/>
      <c r="NVB582" s="156"/>
      <c r="NVC582" s="156"/>
      <c r="NVD582" s="156"/>
      <c r="NVE582" s="156"/>
      <c r="NVF582" s="156"/>
      <c r="NVG582" s="156"/>
      <c r="NVH582" s="156"/>
      <c r="NVI582" s="156"/>
      <c r="NVJ582" s="156"/>
      <c r="NVK582" s="156"/>
      <c r="NVL582" s="156"/>
      <c r="NVM582" s="156"/>
      <c r="NVN582" s="156"/>
      <c r="NVO582" s="156"/>
      <c r="NVP582" s="156"/>
      <c r="NVQ582" s="156"/>
      <c r="NVR582" s="156"/>
      <c r="NVS582" s="156"/>
      <c r="NVT582" s="156"/>
      <c r="NVU582" s="156"/>
      <c r="NVV582" s="156"/>
      <c r="NVW582" s="156"/>
      <c r="NVX582" s="156"/>
      <c r="NVY582" s="156"/>
      <c r="NVZ582" s="156"/>
      <c r="NWA582" s="156"/>
      <c r="NWB582" s="156"/>
      <c r="NWC582" s="156"/>
      <c r="NWD582" s="156"/>
      <c r="NWE582" s="156"/>
      <c r="NWF582" s="156"/>
      <c r="NWG582" s="156"/>
      <c r="NWH582" s="156"/>
      <c r="NWI582" s="156"/>
      <c r="NWJ582" s="156"/>
      <c r="NWK582" s="156"/>
      <c r="NWL582" s="156"/>
      <c r="NWM582" s="156"/>
      <c r="NWN582" s="156"/>
      <c r="NWO582" s="156"/>
      <c r="NWP582" s="156"/>
      <c r="NWQ582" s="156"/>
      <c r="NWR582" s="156"/>
      <c r="NWS582" s="156"/>
      <c r="NWT582" s="156"/>
      <c r="NWU582" s="156"/>
      <c r="NWV582" s="156"/>
      <c r="NWW582" s="156"/>
      <c r="NWX582" s="156"/>
      <c r="NWY582" s="156"/>
      <c r="NWZ582" s="156"/>
      <c r="NXA582" s="156"/>
      <c r="NXB582" s="156"/>
      <c r="NXC582" s="156"/>
      <c r="NXD582" s="156"/>
      <c r="NXE582" s="156"/>
      <c r="NXF582" s="156"/>
      <c r="NXG582" s="156"/>
      <c r="NXH582" s="156"/>
      <c r="NXI582" s="156"/>
      <c r="NXJ582" s="156"/>
      <c r="NXK582" s="156"/>
      <c r="NXL582" s="156"/>
      <c r="NXM582" s="156"/>
      <c r="NXN582" s="156"/>
      <c r="NXO582" s="156"/>
      <c r="NXP582" s="156"/>
      <c r="NXQ582" s="156"/>
      <c r="NXR582" s="156"/>
      <c r="NXS582" s="156"/>
      <c r="NXT582" s="156"/>
      <c r="NXU582" s="156"/>
      <c r="NXV582" s="156"/>
      <c r="NXW582" s="156"/>
      <c r="NXX582" s="156"/>
      <c r="NXY582" s="156"/>
      <c r="NXZ582" s="156"/>
      <c r="NYA582" s="156"/>
      <c r="NYB582" s="156"/>
      <c r="NYC582" s="156"/>
      <c r="NYD582" s="156"/>
      <c r="NYE582" s="156"/>
      <c r="NYF582" s="156"/>
      <c r="NYG582" s="156"/>
      <c r="NYH582" s="156"/>
      <c r="NYI582" s="156"/>
      <c r="NYJ582" s="156"/>
      <c r="NYK582" s="156"/>
      <c r="NYL582" s="156"/>
      <c r="NYM582" s="156"/>
      <c r="NYN582" s="156"/>
      <c r="NYO582" s="156"/>
      <c r="NYP582" s="156"/>
      <c r="NYQ582" s="156"/>
      <c r="NYR582" s="156"/>
      <c r="NYS582" s="156"/>
      <c r="NYT582" s="156"/>
      <c r="NYU582" s="156"/>
      <c r="NYV582" s="156"/>
      <c r="NYW582" s="156"/>
      <c r="NYX582" s="156"/>
      <c r="NYY582" s="156"/>
      <c r="NYZ582" s="156"/>
      <c r="NZA582" s="156"/>
      <c r="NZB582" s="156"/>
      <c r="NZC582" s="156"/>
      <c r="NZD582" s="156"/>
      <c r="NZE582" s="156"/>
      <c r="NZF582" s="156"/>
      <c r="NZG582" s="156"/>
      <c r="NZH582" s="156"/>
      <c r="NZI582" s="156"/>
      <c r="NZJ582" s="156"/>
      <c r="NZK582" s="156"/>
      <c r="NZL582" s="156"/>
      <c r="NZM582" s="156"/>
      <c r="NZN582" s="156"/>
      <c r="NZO582" s="156"/>
      <c r="NZP582" s="156"/>
      <c r="NZQ582" s="156"/>
      <c r="NZR582" s="156"/>
      <c r="NZS582" s="156"/>
      <c r="NZT582" s="156"/>
      <c r="NZU582" s="156"/>
      <c r="NZV582" s="156"/>
      <c r="NZW582" s="156"/>
      <c r="NZX582" s="156"/>
      <c r="NZY582" s="156"/>
      <c r="NZZ582" s="156"/>
      <c r="OAA582" s="156"/>
      <c r="OAB582" s="156"/>
      <c r="OAC582" s="156"/>
      <c r="OAD582" s="156"/>
      <c r="OAE582" s="156"/>
      <c r="OAF582" s="156"/>
      <c r="OAG582" s="156"/>
      <c r="OAH582" s="156"/>
      <c r="OAI582" s="156"/>
      <c r="OAJ582" s="156"/>
      <c r="OAK582" s="156"/>
      <c r="OAL582" s="156"/>
      <c r="OAM582" s="156"/>
      <c r="OAN582" s="156"/>
      <c r="OAO582" s="156"/>
      <c r="OAP582" s="156"/>
      <c r="OAQ582" s="156"/>
      <c r="OAR582" s="156"/>
      <c r="OAS582" s="156"/>
      <c r="OAT582" s="156"/>
      <c r="OAU582" s="156"/>
      <c r="OAV582" s="156"/>
      <c r="OAW582" s="156"/>
      <c r="OAX582" s="156"/>
      <c r="OAY582" s="156"/>
      <c r="OAZ582" s="156"/>
      <c r="OBA582" s="156"/>
      <c r="OBB582" s="156"/>
      <c r="OBC582" s="156"/>
      <c r="OBD582" s="156"/>
      <c r="OBE582" s="156"/>
      <c r="OBF582" s="156"/>
      <c r="OBG582" s="156"/>
      <c r="OBH582" s="156"/>
      <c r="OBI582" s="156"/>
      <c r="OBJ582" s="156"/>
      <c r="OBK582" s="156"/>
      <c r="OBL582" s="156"/>
      <c r="OBM582" s="156"/>
      <c r="OBN582" s="156"/>
      <c r="OBO582" s="156"/>
      <c r="OBP582" s="156"/>
      <c r="OBQ582" s="156"/>
      <c r="OBR582" s="156"/>
      <c r="OBS582" s="156"/>
      <c r="OBT582" s="156"/>
      <c r="OBU582" s="156"/>
      <c r="OBV582" s="156"/>
      <c r="OBW582" s="156"/>
      <c r="OBX582" s="156"/>
      <c r="OBY582" s="156"/>
      <c r="OBZ582" s="156"/>
      <c r="OCA582" s="156"/>
      <c r="OCB582" s="156"/>
      <c r="OCC582" s="156"/>
      <c r="OCD582" s="156"/>
      <c r="OCE582" s="156"/>
      <c r="OCF582" s="156"/>
      <c r="OCG582" s="156"/>
      <c r="OCH582" s="156"/>
      <c r="OCI582" s="156"/>
      <c r="OCJ582" s="156"/>
      <c r="OCK582" s="156"/>
      <c r="OCL582" s="156"/>
      <c r="OCM582" s="156"/>
      <c r="OCN582" s="156"/>
      <c r="OCO582" s="156"/>
      <c r="OCP582" s="156"/>
      <c r="OCQ582" s="156"/>
      <c r="OCR582" s="156"/>
      <c r="OCS582" s="156"/>
      <c r="OCT582" s="156"/>
      <c r="OCU582" s="156"/>
      <c r="OCV582" s="156"/>
      <c r="OCW582" s="156"/>
      <c r="OCX582" s="156"/>
      <c r="OCY582" s="156"/>
      <c r="OCZ582" s="156"/>
      <c r="ODA582" s="156"/>
      <c r="ODB582" s="156"/>
      <c r="ODC582" s="156"/>
      <c r="ODD582" s="156"/>
      <c r="ODE582" s="156"/>
      <c r="ODF582" s="156"/>
      <c r="ODG582" s="156"/>
      <c r="ODH582" s="156"/>
      <c r="ODI582" s="156"/>
      <c r="ODJ582" s="156"/>
      <c r="ODK582" s="156"/>
      <c r="ODL582" s="156"/>
      <c r="ODM582" s="156"/>
      <c r="ODN582" s="156"/>
      <c r="ODO582" s="156"/>
      <c r="ODP582" s="156"/>
      <c r="ODQ582" s="156"/>
      <c r="ODR582" s="156"/>
      <c r="ODS582" s="156"/>
      <c r="ODT582" s="156"/>
      <c r="ODU582" s="156"/>
      <c r="ODV582" s="156"/>
      <c r="ODW582" s="156"/>
      <c r="ODX582" s="156"/>
      <c r="ODY582" s="156"/>
      <c r="ODZ582" s="156"/>
      <c r="OEA582" s="156"/>
      <c r="OEB582" s="156"/>
      <c r="OEC582" s="156"/>
      <c r="OED582" s="156"/>
      <c r="OEE582" s="156"/>
      <c r="OEF582" s="156"/>
      <c r="OEG582" s="156"/>
      <c r="OEH582" s="156"/>
      <c r="OEI582" s="156"/>
      <c r="OEJ582" s="156"/>
      <c r="OEK582" s="156"/>
      <c r="OEL582" s="156"/>
      <c r="OEM582" s="156"/>
      <c r="OEN582" s="156"/>
      <c r="OEO582" s="156"/>
      <c r="OEP582" s="156"/>
      <c r="OEQ582" s="156"/>
      <c r="OER582" s="156"/>
      <c r="OES582" s="156"/>
      <c r="OET582" s="156"/>
      <c r="OEU582" s="156"/>
      <c r="OEV582" s="156"/>
      <c r="OEW582" s="156"/>
      <c r="OEX582" s="156"/>
      <c r="OEY582" s="156"/>
      <c r="OEZ582" s="156"/>
      <c r="OFA582" s="156"/>
      <c r="OFB582" s="156"/>
      <c r="OFC582" s="156"/>
      <c r="OFD582" s="156"/>
      <c r="OFE582" s="156"/>
      <c r="OFF582" s="156"/>
      <c r="OFG582" s="156"/>
      <c r="OFH582" s="156"/>
      <c r="OFI582" s="156"/>
      <c r="OFJ582" s="156"/>
      <c r="OFK582" s="156"/>
      <c r="OFL582" s="156"/>
      <c r="OFM582" s="156"/>
      <c r="OFN582" s="156"/>
      <c r="OFO582" s="156"/>
      <c r="OFP582" s="156"/>
      <c r="OFQ582" s="156"/>
      <c r="OFR582" s="156"/>
      <c r="OFS582" s="156"/>
      <c r="OFT582" s="156"/>
      <c r="OFU582" s="156"/>
      <c r="OFV582" s="156"/>
      <c r="OFW582" s="156"/>
      <c r="OFX582" s="156"/>
      <c r="OFY582" s="156"/>
      <c r="OFZ582" s="156"/>
      <c r="OGA582" s="156"/>
      <c r="OGB582" s="156"/>
      <c r="OGC582" s="156"/>
      <c r="OGD582" s="156"/>
      <c r="OGE582" s="156"/>
      <c r="OGF582" s="156"/>
      <c r="OGG582" s="156"/>
      <c r="OGH582" s="156"/>
      <c r="OGI582" s="156"/>
      <c r="OGJ582" s="156"/>
      <c r="OGK582" s="156"/>
      <c r="OGL582" s="156"/>
      <c r="OGM582" s="156"/>
      <c r="OGN582" s="156"/>
      <c r="OGO582" s="156"/>
      <c r="OGP582" s="156"/>
      <c r="OGQ582" s="156"/>
      <c r="OGR582" s="156"/>
      <c r="OGS582" s="156"/>
      <c r="OGT582" s="156"/>
      <c r="OGU582" s="156"/>
      <c r="OGV582" s="156"/>
      <c r="OGW582" s="156"/>
      <c r="OGX582" s="156"/>
      <c r="OGY582" s="156"/>
      <c r="OGZ582" s="156"/>
      <c r="OHA582" s="156"/>
      <c r="OHB582" s="156"/>
      <c r="OHC582" s="156"/>
      <c r="OHD582" s="156"/>
      <c r="OHE582" s="156"/>
      <c r="OHF582" s="156"/>
      <c r="OHG582" s="156"/>
      <c r="OHH582" s="156"/>
      <c r="OHI582" s="156"/>
      <c r="OHJ582" s="156"/>
      <c r="OHK582" s="156"/>
      <c r="OHL582" s="156"/>
      <c r="OHM582" s="156"/>
      <c r="OHN582" s="156"/>
      <c r="OHO582" s="156"/>
      <c r="OHP582" s="156"/>
      <c r="OHQ582" s="156"/>
      <c r="OHR582" s="156"/>
      <c r="OHS582" s="156"/>
      <c r="OHT582" s="156"/>
      <c r="OHU582" s="156"/>
      <c r="OHV582" s="156"/>
      <c r="OHW582" s="156"/>
      <c r="OHX582" s="156"/>
      <c r="OHY582" s="156"/>
      <c r="OHZ582" s="156"/>
      <c r="OIA582" s="156"/>
      <c r="OIB582" s="156"/>
      <c r="OIC582" s="156"/>
      <c r="OID582" s="156"/>
      <c r="OIE582" s="156"/>
      <c r="OIF582" s="156"/>
      <c r="OIG582" s="156"/>
      <c r="OIH582" s="156"/>
      <c r="OII582" s="156"/>
      <c r="OIJ582" s="156"/>
      <c r="OIK582" s="156"/>
      <c r="OIL582" s="156"/>
      <c r="OIM582" s="156"/>
      <c r="OIN582" s="156"/>
      <c r="OIO582" s="156"/>
      <c r="OIP582" s="156"/>
      <c r="OIQ582" s="156"/>
      <c r="OIR582" s="156"/>
      <c r="OIS582" s="156"/>
      <c r="OIT582" s="156"/>
      <c r="OIU582" s="156"/>
      <c r="OIV582" s="156"/>
      <c r="OIW582" s="156"/>
      <c r="OIX582" s="156"/>
      <c r="OIY582" s="156"/>
      <c r="OIZ582" s="156"/>
      <c r="OJA582" s="156"/>
      <c r="OJB582" s="156"/>
      <c r="OJC582" s="156"/>
      <c r="OJD582" s="156"/>
      <c r="OJE582" s="156"/>
      <c r="OJF582" s="156"/>
      <c r="OJG582" s="156"/>
      <c r="OJH582" s="156"/>
      <c r="OJI582" s="156"/>
      <c r="OJJ582" s="156"/>
      <c r="OJK582" s="156"/>
      <c r="OJL582" s="156"/>
      <c r="OJM582" s="156"/>
      <c r="OJN582" s="156"/>
      <c r="OJO582" s="156"/>
      <c r="OJP582" s="156"/>
      <c r="OJQ582" s="156"/>
      <c r="OJR582" s="156"/>
      <c r="OJS582" s="156"/>
      <c r="OJT582" s="156"/>
      <c r="OJU582" s="156"/>
      <c r="OJV582" s="156"/>
      <c r="OJW582" s="156"/>
      <c r="OJX582" s="156"/>
      <c r="OJY582" s="156"/>
      <c r="OJZ582" s="156"/>
      <c r="OKA582" s="156"/>
      <c r="OKB582" s="156"/>
      <c r="OKC582" s="156"/>
      <c r="OKD582" s="156"/>
      <c r="OKE582" s="156"/>
      <c r="OKF582" s="156"/>
      <c r="OKG582" s="156"/>
      <c r="OKH582" s="156"/>
      <c r="OKI582" s="156"/>
      <c r="OKJ582" s="156"/>
      <c r="OKK582" s="156"/>
      <c r="OKL582" s="156"/>
      <c r="OKM582" s="156"/>
      <c r="OKN582" s="156"/>
      <c r="OKO582" s="156"/>
      <c r="OKP582" s="156"/>
      <c r="OKQ582" s="156"/>
      <c r="OKR582" s="156"/>
      <c r="OKS582" s="156"/>
      <c r="OKT582" s="156"/>
      <c r="OKU582" s="156"/>
      <c r="OKV582" s="156"/>
      <c r="OKW582" s="156"/>
      <c r="OKX582" s="156"/>
      <c r="OKY582" s="156"/>
      <c r="OKZ582" s="156"/>
      <c r="OLA582" s="156"/>
      <c r="OLB582" s="156"/>
      <c r="OLC582" s="156"/>
      <c r="OLD582" s="156"/>
      <c r="OLE582" s="156"/>
      <c r="OLF582" s="156"/>
      <c r="OLG582" s="156"/>
      <c r="OLH582" s="156"/>
      <c r="OLI582" s="156"/>
      <c r="OLJ582" s="156"/>
      <c r="OLK582" s="156"/>
      <c r="OLL582" s="156"/>
      <c r="OLM582" s="156"/>
      <c r="OLN582" s="156"/>
      <c r="OLO582" s="156"/>
      <c r="OLP582" s="156"/>
      <c r="OLQ582" s="156"/>
      <c r="OLR582" s="156"/>
      <c r="OLS582" s="156"/>
      <c r="OLT582" s="156"/>
      <c r="OLU582" s="156"/>
      <c r="OLV582" s="156"/>
      <c r="OLW582" s="156"/>
      <c r="OLX582" s="156"/>
      <c r="OLY582" s="156"/>
      <c r="OLZ582" s="156"/>
      <c r="OMA582" s="156"/>
      <c r="OMB582" s="156"/>
      <c r="OMC582" s="156"/>
      <c r="OMD582" s="156"/>
      <c r="OME582" s="156"/>
      <c r="OMF582" s="156"/>
      <c r="OMG582" s="156"/>
      <c r="OMH582" s="156"/>
      <c r="OMI582" s="156"/>
      <c r="OMJ582" s="156"/>
      <c r="OMK582" s="156"/>
      <c r="OML582" s="156"/>
      <c r="OMM582" s="156"/>
      <c r="OMN582" s="156"/>
      <c r="OMO582" s="156"/>
      <c r="OMP582" s="156"/>
      <c r="OMQ582" s="156"/>
      <c r="OMR582" s="156"/>
      <c r="OMS582" s="156"/>
      <c r="OMT582" s="156"/>
      <c r="OMU582" s="156"/>
      <c r="OMV582" s="156"/>
      <c r="OMW582" s="156"/>
      <c r="OMX582" s="156"/>
      <c r="OMY582" s="156"/>
      <c r="OMZ582" s="156"/>
      <c r="ONA582" s="156"/>
      <c r="ONB582" s="156"/>
      <c r="ONC582" s="156"/>
      <c r="OND582" s="156"/>
      <c r="ONE582" s="156"/>
      <c r="ONF582" s="156"/>
      <c r="ONG582" s="156"/>
      <c r="ONH582" s="156"/>
      <c r="ONI582" s="156"/>
      <c r="ONJ582" s="156"/>
      <c r="ONK582" s="156"/>
      <c r="ONL582" s="156"/>
      <c r="ONM582" s="156"/>
      <c r="ONN582" s="156"/>
      <c r="ONO582" s="156"/>
      <c r="ONP582" s="156"/>
      <c r="ONQ582" s="156"/>
      <c r="ONR582" s="156"/>
      <c r="ONS582" s="156"/>
      <c r="ONT582" s="156"/>
      <c r="ONU582" s="156"/>
      <c r="ONV582" s="156"/>
      <c r="ONW582" s="156"/>
      <c r="ONX582" s="156"/>
      <c r="ONY582" s="156"/>
      <c r="ONZ582" s="156"/>
      <c r="OOA582" s="156"/>
      <c r="OOB582" s="156"/>
      <c r="OOC582" s="156"/>
      <c r="OOD582" s="156"/>
      <c r="OOE582" s="156"/>
      <c r="OOF582" s="156"/>
      <c r="OOG582" s="156"/>
      <c r="OOH582" s="156"/>
      <c r="OOI582" s="156"/>
      <c r="OOJ582" s="156"/>
      <c r="OOK582" s="156"/>
      <c r="OOL582" s="156"/>
      <c r="OOM582" s="156"/>
      <c r="OON582" s="156"/>
      <c r="OOO582" s="156"/>
      <c r="OOP582" s="156"/>
      <c r="OOQ582" s="156"/>
      <c r="OOR582" s="156"/>
      <c r="OOS582" s="156"/>
      <c r="OOT582" s="156"/>
      <c r="OOU582" s="156"/>
      <c r="OOV582" s="156"/>
      <c r="OOW582" s="156"/>
      <c r="OOX582" s="156"/>
      <c r="OOY582" s="156"/>
      <c r="OOZ582" s="156"/>
      <c r="OPA582" s="156"/>
      <c r="OPB582" s="156"/>
      <c r="OPC582" s="156"/>
      <c r="OPD582" s="156"/>
      <c r="OPE582" s="156"/>
      <c r="OPF582" s="156"/>
      <c r="OPG582" s="156"/>
      <c r="OPH582" s="156"/>
      <c r="OPI582" s="156"/>
      <c r="OPJ582" s="156"/>
      <c r="OPK582" s="156"/>
      <c r="OPL582" s="156"/>
      <c r="OPM582" s="156"/>
      <c r="OPN582" s="156"/>
      <c r="OPO582" s="156"/>
      <c r="OPP582" s="156"/>
      <c r="OPQ582" s="156"/>
      <c r="OPR582" s="156"/>
      <c r="OPS582" s="156"/>
      <c r="OPT582" s="156"/>
      <c r="OPU582" s="156"/>
      <c r="OPV582" s="156"/>
      <c r="OPW582" s="156"/>
      <c r="OPX582" s="156"/>
      <c r="OPY582" s="156"/>
      <c r="OPZ582" s="156"/>
      <c r="OQA582" s="156"/>
      <c r="OQB582" s="156"/>
      <c r="OQC582" s="156"/>
      <c r="OQD582" s="156"/>
      <c r="OQE582" s="156"/>
      <c r="OQF582" s="156"/>
      <c r="OQG582" s="156"/>
      <c r="OQH582" s="156"/>
      <c r="OQI582" s="156"/>
      <c r="OQJ582" s="156"/>
      <c r="OQK582" s="156"/>
      <c r="OQL582" s="156"/>
      <c r="OQM582" s="156"/>
      <c r="OQN582" s="156"/>
      <c r="OQO582" s="156"/>
      <c r="OQP582" s="156"/>
      <c r="OQQ582" s="156"/>
      <c r="OQR582" s="156"/>
      <c r="OQS582" s="156"/>
      <c r="OQT582" s="156"/>
      <c r="OQU582" s="156"/>
      <c r="OQV582" s="156"/>
      <c r="OQW582" s="156"/>
      <c r="OQX582" s="156"/>
      <c r="OQY582" s="156"/>
      <c r="OQZ582" s="156"/>
      <c r="ORA582" s="156"/>
      <c r="ORB582" s="156"/>
      <c r="ORC582" s="156"/>
      <c r="ORD582" s="156"/>
      <c r="ORE582" s="156"/>
      <c r="ORF582" s="156"/>
      <c r="ORG582" s="156"/>
      <c r="ORH582" s="156"/>
      <c r="ORI582" s="156"/>
      <c r="ORJ582" s="156"/>
      <c r="ORK582" s="156"/>
      <c r="ORL582" s="156"/>
      <c r="ORM582" s="156"/>
      <c r="ORN582" s="156"/>
      <c r="ORO582" s="156"/>
      <c r="ORP582" s="156"/>
      <c r="ORQ582" s="156"/>
      <c r="ORR582" s="156"/>
      <c r="ORS582" s="156"/>
      <c r="ORT582" s="156"/>
      <c r="ORU582" s="156"/>
      <c r="ORV582" s="156"/>
      <c r="ORW582" s="156"/>
      <c r="ORX582" s="156"/>
      <c r="ORY582" s="156"/>
      <c r="ORZ582" s="156"/>
      <c r="OSA582" s="156"/>
      <c r="OSB582" s="156"/>
      <c r="OSC582" s="156"/>
      <c r="OSD582" s="156"/>
      <c r="OSE582" s="156"/>
      <c r="OSF582" s="156"/>
      <c r="OSG582" s="156"/>
      <c r="OSH582" s="156"/>
      <c r="OSI582" s="156"/>
      <c r="OSJ582" s="156"/>
      <c r="OSK582" s="156"/>
      <c r="OSL582" s="156"/>
      <c r="OSM582" s="156"/>
      <c r="OSN582" s="156"/>
      <c r="OSO582" s="156"/>
      <c r="OSP582" s="156"/>
      <c r="OSQ582" s="156"/>
      <c r="OSR582" s="156"/>
      <c r="OSS582" s="156"/>
      <c r="OST582" s="156"/>
      <c r="OSU582" s="156"/>
      <c r="OSV582" s="156"/>
      <c r="OSW582" s="156"/>
      <c r="OSX582" s="156"/>
      <c r="OSY582" s="156"/>
      <c r="OSZ582" s="156"/>
      <c r="OTA582" s="156"/>
      <c r="OTB582" s="156"/>
      <c r="OTC582" s="156"/>
      <c r="OTD582" s="156"/>
      <c r="OTE582" s="156"/>
      <c r="OTF582" s="156"/>
      <c r="OTG582" s="156"/>
      <c r="OTH582" s="156"/>
      <c r="OTI582" s="156"/>
      <c r="OTJ582" s="156"/>
      <c r="OTK582" s="156"/>
      <c r="OTL582" s="156"/>
      <c r="OTM582" s="156"/>
      <c r="OTN582" s="156"/>
      <c r="OTO582" s="156"/>
      <c r="OTP582" s="156"/>
      <c r="OTQ582" s="156"/>
      <c r="OTR582" s="156"/>
      <c r="OTS582" s="156"/>
      <c r="OTT582" s="156"/>
      <c r="OTU582" s="156"/>
      <c r="OTV582" s="156"/>
      <c r="OTW582" s="156"/>
      <c r="OTX582" s="156"/>
      <c r="OTY582" s="156"/>
      <c r="OTZ582" s="156"/>
      <c r="OUA582" s="156"/>
      <c r="OUB582" s="156"/>
      <c r="OUC582" s="156"/>
      <c r="OUD582" s="156"/>
      <c r="OUE582" s="156"/>
      <c r="OUF582" s="156"/>
      <c r="OUG582" s="156"/>
      <c r="OUH582" s="156"/>
      <c r="OUI582" s="156"/>
      <c r="OUJ582" s="156"/>
      <c r="OUK582" s="156"/>
      <c r="OUL582" s="156"/>
      <c r="OUM582" s="156"/>
      <c r="OUN582" s="156"/>
      <c r="OUO582" s="156"/>
      <c r="OUP582" s="156"/>
      <c r="OUQ582" s="156"/>
      <c r="OUR582" s="156"/>
      <c r="OUS582" s="156"/>
      <c r="OUT582" s="156"/>
      <c r="OUU582" s="156"/>
      <c r="OUV582" s="156"/>
      <c r="OUW582" s="156"/>
      <c r="OUX582" s="156"/>
      <c r="OUY582" s="156"/>
      <c r="OUZ582" s="156"/>
      <c r="OVA582" s="156"/>
      <c r="OVB582" s="156"/>
      <c r="OVC582" s="156"/>
      <c r="OVD582" s="156"/>
      <c r="OVE582" s="156"/>
      <c r="OVF582" s="156"/>
      <c r="OVG582" s="156"/>
      <c r="OVH582" s="156"/>
      <c r="OVI582" s="156"/>
      <c r="OVJ582" s="156"/>
      <c r="OVK582" s="156"/>
      <c r="OVL582" s="156"/>
      <c r="OVM582" s="156"/>
      <c r="OVN582" s="156"/>
      <c r="OVO582" s="156"/>
      <c r="OVP582" s="156"/>
      <c r="OVQ582" s="156"/>
      <c r="OVR582" s="156"/>
      <c r="OVS582" s="156"/>
      <c r="OVT582" s="156"/>
      <c r="OVU582" s="156"/>
      <c r="OVV582" s="156"/>
      <c r="OVW582" s="156"/>
      <c r="OVX582" s="156"/>
      <c r="OVY582" s="156"/>
      <c r="OVZ582" s="156"/>
      <c r="OWA582" s="156"/>
      <c r="OWB582" s="156"/>
      <c r="OWC582" s="156"/>
      <c r="OWD582" s="156"/>
      <c r="OWE582" s="156"/>
      <c r="OWF582" s="156"/>
      <c r="OWG582" s="156"/>
      <c r="OWH582" s="156"/>
      <c r="OWI582" s="156"/>
      <c r="OWJ582" s="156"/>
      <c r="OWK582" s="156"/>
      <c r="OWL582" s="156"/>
      <c r="OWM582" s="156"/>
      <c r="OWN582" s="156"/>
      <c r="OWO582" s="156"/>
      <c r="OWP582" s="156"/>
      <c r="OWQ582" s="156"/>
      <c r="OWR582" s="156"/>
      <c r="OWS582" s="156"/>
      <c r="OWT582" s="156"/>
      <c r="OWU582" s="156"/>
      <c r="OWV582" s="156"/>
      <c r="OWW582" s="156"/>
      <c r="OWX582" s="156"/>
      <c r="OWY582" s="156"/>
      <c r="OWZ582" s="156"/>
      <c r="OXA582" s="156"/>
      <c r="OXB582" s="156"/>
      <c r="OXC582" s="156"/>
      <c r="OXD582" s="156"/>
      <c r="OXE582" s="156"/>
      <c r="OXF582" s="156"/>
      <c r="OXG582" s="156"/>
      <c r="OXH582" s="156"/>
      <c r="OXI582" s="156"/>
      <c r="OXJ582" s="156"/>
      <c r="OXK582" s="156"/>
      <c r="OXL582" s="156"/>
      <c r="OXM582" s="156"/>
      <c r="OXN582" s="156"/>
      <c r="OXO582" s="156"/>
      <c r="OXP582" s="156"/>
      <c r="OXQ582" s="156"/>
      <c r="OXR582" s="156"/>
      <c r="OXS582" s="156"/>
      <c r="OXT582" s="156"/>
      <c r="OXU582" s="156"/>
      <c r="OXV582" s="156"/>
      <c r="OXW582" s="156"/>
      <c r="OXX582" s="156"/>
      <c r="OXY582" s="156"/>
      <c r="OXZ582" s="156"/>
      <c r="OYA582" s="156"/>
      <c r="OYB582" s="156"/>
      <c r="OYC582" s="156"/>
      <c r="OYD582" s="156"/>
      <c r="OYE582" s="156"/>
      <c r="OYF582" s="156"/>
      <c r="OYG582" s="156"/>
      <c r="OYH582" s="156"/>
      <c r="OYI582" s="156"/>
      <c r="OYJ582" s="156"/>
      <c r="OYK582" s="156"/>
      <c r="OYL582" s="156"/>
      <c r="OYM582" s="156"/>
      <c r="OYN582" s="156"/>
      <c r="OYO582" s="156"/>
      <c r="OYP582" s="156"/>
      <c r="OYQ582" s="156"/>
      <c r="OYR582" s="156"/>
      <c r="OYS582" s="156"/>
      <c r="OYT582" s="156"/>
      <c r="OYU582" s="156"/>
      <c r="OYV582" s="156"/>
      <c r="OYW582" s="156"/>
      <c r="OYX582" s="156"/>
      <c r="OYY582" s="156"/>
      <c r="OYZ582" s="156"/>
      <c r="OZA582" s="156"/>
      <c r="OZB582" s="156"/>
      <c r="OZC582" s="156"/>
      <c r="OZD582" s="156"/>
      <c r="OZE582" s="156"/>
      <c r="OZF582" s="156"/>
      <c r="OZG582" s="156"/>
      <c r="OZH582" s="156"/>
      <c r="OZI582" s="156"/>
      <c r="OZJ582" s="156"/>
      <c r="OZK582" s="156"/>
      <c r="OZL582" s="156"/>
      <c r="OZM582" s="156"/>
      <c r="OZN582" s="156"/>
      <c r="OZO582" s="156"/>
      <c r="OZP582" s="156"/>
      <c r="OZQ582" s="156"/>
      <c r="OZR582" s="156"/>
      <c r="OZS582" s="156"/>
      <c r="OZT582" s="156"/>
      <c r="OZU582" s="156"/>
      <c r="OZV582" s="156"/>
      <c r="OZW582" s="156"/>
      <c r="OZX582" s="156"/>
      <c r="OZY582" s="156"/>
      <c r="OZZ582" s="156"/>
      <c r="PAA582" s="156"/>
      <c r="PAB582" s="156"/>
      <c r="PAC582" s="156"/>
      <c r="PAD582" s="156"/>
      <c r="PAE582" s="156"/>
      <c r="PAF582" s="156"/>
      <c r="PAG582" s="156"/>
      <c r="PAH582" s="156"/>
      <c r="PAI582" s="156"/>
      <c r="PAJ582" s="156"/>
      <c r="PAK582" s="156"/>
      <c r="PAL582" s="156"/>
      <c r="PAM582" s="156"/>
      <c r="PAN582" s="156"/>
      <c r="PAO582" s="156"/>
      <c r="PAP582" s="156"/>
      <c r="PAQ582" s="156"/>
      <c r="PAR582" s="156"/>
      <c r="PAS582" s="156"/>
      <c r="PAT582" s="156"/>
      <c r="PAU582" s="156"/>
      <c r="PAV582" s="156"/>
      <c r="PAW582" s="156"/>
      <c r="PAX582" s="156"/>
      <c r="PAY582" s="156"/>
      <c r="PAZ582" s="156"/>
      <c r="PBA582" s="156"/>
      <c r="PBB582" s="156"/>
      <c r="PBC582" s="156"/>
      <c r="PBD582" s="156"/>
      <c r="PBE582" s="156"/>
      <c r="PBF582" s="156"/>
      <c r="PBG582" s="156"/>
      <c r="PBH582" s="156"/>
      <c r="PBI582" s="156"/>
      <c r="PBJ582" s="156"/>
      <c r="PBK582" s="156"/>
      <c r="PBL582" s="156"/>
      <c r="PBM582" s="156"/>
      <c r="PBN582" s="156"/>
      <c r="PBO582" s="156"/>
      <c r="PBP582" s="156"/>
      <c r="PBQ582" s="156"/>
      <c r="PBR582" s="156"/>
      <c r="PBS582" s="156"/>
      <c r="PBT582" s="156"/>
      <c r="PBU582" s="156"/>
      <c r="PBV582" s="156"/>
      <c r="PBW582" s="156"/>
      <c r="PBX582" s="156"/>
      <c r="PBY582" s="156"/>
      <c r="PBZ582" s="156"/>
      <c r="PCA582" s="156"/>
      <c r="PCB582" s="156"/>
      <c r="PCC582" s="156"/>
      <c r="PCD582" s="156"/>
      <c r="PCE582" s="156"/>
      <c r="PCF582" s="156"/>
      <c r="PCG582" s="156"/>
      <c r="PCH582" s="156"/>
      <c r="PCI582" s="156"/>
      <c r="PCJ582" s="156"/>
      <c r="PCK582" s="156"/>
      <c r="PCL582" s="156"/>
      <c r="PCM582" s="156"/>
      <c r="PCN582" s="156"/>
      <c r="PCO582" s="156"/>
      <c r="PCP582" s="156"/>
      <c r="PCQ582" s="156"/>
      <c r="PCR582" s="156"/>
      <c r="PCS582" s="156"/>
      <c r="PCT582" s="156"/>
      <c r="PCU582" s="156"/>
      <c r="PCV582" s="156"/>
      <c r="PCW582" s="156"/>
      <c r="PCX582" s="156"/>
      <c r="PCY582" s="156"/>
      <c r="PCZ582" s="156"/>
      <c r="PDA582" s="156"/>
      <c r="PDB582" s="156"/>
      <c r="PDC582" s="156"/>
      <c r="PDD582" s="156"/>
      <c r="PDE582" s="156"/>
      <c r="PDF582" s="156"/>
      <c r="PDG582" s="156"/>
      <c r="PDH582" s="156"/>
      <c r="PDI582" s="156"/>
      <c r="PDJ582" s="156"/>
      <c r="PDK582" s="156"/>
      <c r="PDL582" s="156"/>
      <c r="PDM582" s="156"/>
      <c r="PDN582" s="156"/>
      <c r="PDO582" s="156"/>
      <c r="PDP582" s="156"/>
      <c r="PDQ582" s="156"/>
      <c r="PDR582" s="156"/>
      <c r="PDS582" s="156"/>
      <c r="PDT582" s="156"/>
      <c r="PDU582" s="156"/>
      <c r="PDV582" s="156"/>
      <c r="PDW582" s="156"/>
      <c r="PDX582" s="156"/>
      <c r="PDY582" s="156"/>
      <c r="PDZ582" s="156"/>
      <c r="PEA582" s="156"/>
      <c r="PEB582" s="156"/>
      <c r="PEC582" s="156"/>
      <c r="PED582" s="156"/>
      <c r="PEE582" s="156"/>
      <c r="PEF582" s="156"/>
      <c r="PEG582" s="156"/>
      <c r="PEH582" s="156"/>
      <c r="PEI582" s="156"/>
      <c r="PEJ582" s="156"/>
      <c r="PEK582" s="156"/>
      <c r="PEL582" s="156"/>
      <c r="PEM582" s="156"/>
      <c r="PEN582" s="156"/>
      <c r="PEO582" s="156"/>
      <c r="PEP582" s="156"/>
      <c r="PEQ582" s="156"/>
      <c r="PER582" s="156"/>
      <c r="PES582" s="156"/>
      <c r="PET582" s="156"/>
      <c r="PEU582" s="156"/>
      <c r="PEV582" s="156"/>
      <c r="PEW582" s="156"/>
      <c r="PEX582" s="156"/>
      <c r="PEY582" s="156"/>
      <c r="PEZ582" s="156"/>
      <c r="PFA582" s="156"/>
      <c r="PFB582" s="156"/>
      <c r="PFC582" s="156"/>
      <c r="PFD582" s="156"/>
      <c r="PFE582" s="156"/>
      <c r="PFF582" s="156"/>
      <c r="PFG582" s="156"/>
      <c r="PFH582" s="156"/>
      <c r="PFI582" s="156"/>
      <c r="PFJ582" s="156"/>
      <c r="PFK582" s="156"/>
      <c r="PFL582" s="156"/>
      <c r="PFM582" s="156"/>
      <c r="PFN582" s="156"/>
      <c r="PFO582" s="156"/>
      <c r="PFP582" s="156"/>
      <c r="PFQ582" s="156"/>
      <c r="PFR582" s="156"/>
      <c r="PFS582" s="156"/>
      <c r="PFT582" s="156"/>
      <c r="PFU582" s="156"/>
      <c r="PFV582" s="156"/>
      <c r="PFW582" s="156"/>
      <c r="PFX582" s="156"/>
      <c r="PFY582" s="156"/>
      <c r="PFZ582" s="156"/>
      <c r="PGA582" s="156"/>
      <c r="PGB582" s="156"/>
      <c r="PGC582" s="156"/>
      <c r="PGD582" s="156"/>
      <c r="PGE582" s="156"/>
      <c r="PGF582" s="156"/>
      <c r="PGG582" s="156"/>
      <c r="PGH582" s="156"/>
      <c r="PGI582" s="156"/>
      <c r="PGJ582" s="156"/>
      <c r="PGK582" s="156"/>
      <c r="PGL582" s="156"/>
      <c r="PGM582" s="156"/>
      <c r="PGN582" s="156"/>
      <c r="PGO582" s="156"/>
      <c r="PGP582" s="156"/>
      <c r="PGQ582" s="156"/>
      <c r="PGR582" s="156"/>
      <c r="PGS582" s="156"/>
      <c r="PGT582" s="156"/>
      <c r="PGU582" s="156"/>
      <c r="PGV582" s="156"/>
      <c r="PGW582" s="156"/>
      <c r="PGX582" s="156"/>
      <c r="PGY582" s="156"/>
      <c r="PGZ582" s="156"/>
      <c r="PHA582" s="156"/>
      <c r="PHB582" s="156"/>
      <c r="PHC582" s="156"/>
      <c r="PHD582" s="156"/>
      <c r="PHE582" s="156"/>
      <c r="PHF582" s="156"/>
      <c r="PHG582" s="156"/>
      <c r="PHH582" s="156"/>
      <c r="PHI582" s="156"/>
      <c r="PHJ582" s="156"/>
      <c r="PHK582" s="156"/>
      <c r="PHL582" s="156"/>
      <c r="PHM582" s="156"/>
      <c r="PHN582" s="156"/>
      <c r="PHO582" s="156"/>
      <c r="PHP582" s="156"/>
      <c r="PHQ582" s="156"/>
      <c r="PHR582" s="156"/>
      <c r="PHS582" s="156"/>
      <c r="PHT582" s="156"/>
      <c r="PHU582" s="156"/>
      <c r="PHV582" s="156"/>
      <c r="PHW582" s="156"/>
      <c r="PHX582" s="156"/>
      <c r="PHY582" s="156"/>
      <c r="PHZ582" s="156"/>
      <c r="PIA582" s="156"/>
      <c r="PIB582" s="156"/>
      <c r="PIC582" s="156"/>
      <c r="PID582" s="156"/>
      <c r="PIE582" s="156"/>
      <c r="PIF582" s="156"/>
      <c r="PIG582" s="156"/>
      <c r="PIH582" s="156"/>
      <c r="PII582" s="156"/>
      <c r="PIJ582" s="156"/>
      <c r="PIK582" s="156"/>
      <c r="PIL582" s="156"/>
      <c r="PIM582" s="156"/>
      <c r="PIN582" s="156"/>
      <c r="PIO582" s="156"/>
      <c r="PIP582" s="156"/>
      <c r="PIQ582" s="156"/>
      <c r="PIR582" s="156"/>
      <c r="PIS582" s="156"/>
      <c r="PIT582" s="156"/>
      <c r="PIU582" s="156"/>
      <c r="PIV582" s="156"/>
      <c r="PIW582" s="156"/>
      <c r="PIX582" s="156"/>
      <c r="PIY582" s="156"/>
      <c r="PIZ582" s="156"/>
      <c r="PJA582" s="156"/>
      <c r="PJB582" s="156"/>
      <c r="PJC582" s="156"/>
      <c r="PJD582" s="156"/>
      <c r="PJE582" s="156"/>
      <c r="PJF582" s="156"/>
      <c r="PJG582" s="156"/>
      <c r="PJH582" s="156"/>
      <c r="PJI582" s="156"/>
      <c r="PJJ582" s="156"/>
      <c r="PJK582" s="156"/>
      <c r="PJL582" s="156"/>
      <c r="PJM582" s="156"/>
      <c r="PJN582" s="156"/>
      <c r="PJO582" s="156"/>
      <c r="PJP582" s="156"/>
      <c r="PJQ582" s="156"/>
      <c r="PJR582" s="156"/>
      <c r="PJS582" s="156"/>
      <c r="PJT582" s="156"/>
      <c r="PJU582" s="156"/>
      <c r="PJV582" s="156"/>
      <c r="PJW582" s="156"/>
      <c r="PJX582" s="156"/>
      <c r="PJY582" s="156"/>
      <c r="PJZ582" s="156"/>
      <c r="PKA582" s="156"/>
      <c r="PKB582" s="156"/>
      <c r="PKC582" s="156"/>
      <c r="PKD582" s="156"/>
      <c r="PKE582" s="156"/>
      <c r="PKF582" s="156"/>
      <c r="PKG582" s="156"/>
      <c r="PKH582" s="156"/>
      <c r="PKI582" s="156"/>
      <c r="PKJ582" s="156"/>
      <c r="PKK582" s="156"/>
      <c r="PKL582" s="156"/>
      <c r="PKM582" s="156"/>
      <c r="PKN582" s="156"/>
      <c r="PKO582" s="156"/>
      <c r="PKP582" s="156"/>
      <c r="PKQ582" s="156"/>
      <c r="PKR582" s="156"/>
      <c r="PKS582" s="156"/>
      <c r="PKT582" s="156"/>
      <c r="PKU582" s="156"/>
      <c r="PKV582" s="156"/>
      <c r="PKW582" s="156"/>
      <c r="PKX582" s="156"/>
      <c r="PKY582" s="156"/>
      <c r="PKZ582" s="156"/>
      <c r="PLA582" s="156"/>
      <c r="PLB582" s="156"/>
      <c r="PLC582" s="156"/>
      <c r="PLD582" s="156"/>
      <c r="PLE582" s="156"/>
      <c r="PLF582" s="156"/>
      <c r="PLG582" s="156"/>
      <c r="PLH582" s="156"/>
      <c r="PLI582" s="156"/>
      <c r="PLJ582" s="156"/>
      <c r="PLK582" s="156"/>
      <c r="PLL582" s="156"/>
      <c r="PLM582" s="156"/>
      <c r="PLN582" s="156"/>
      <c r="PLO582" s="156"/>
      <c r="PLP582" s="156"/>
      <c r="PLQ582" s="156"/>
      <c r="PLR582" s="156"/>
      <c r="PLS582" s="156"/>
      <c r="PLT582" s="156"/>
      <c r="PLU582" s="156"/>
      <c r="PLV582" s="156"/>
      <c r="PLW582" s="156"/>
      <c r="PLX582" s="156"/>
      <c r="PLY582" s="156"/>
      <c r="PLZ582" s="156"/>
      <c r="PMA582" s="156"/>
      <c r="PMB582" s="156"/>
      <c r="PMC582" s="156"/>
      <c r="PMD582" s="156"/>
      <c r="PME582" s="156"/>
      <c r="PMF582" s="156"/>
      <c r="PMG582" s="156"/>
      <c r="PMH582" s="156"/>
      <c r="PMI582" s="156"/>
      <c r="PMJ582" s="156"/>
      <c r="PMK582" s="156"/>
      <c r="PML582" s="156"/>
      <c r="PMM582" s="156"/>
      <c r="PMN582" s="156"/>
      <c r="PMO582" s="156"/>
      <c r="PMP582" s="156"/>
      <c r="PMQ582" s="156"/>
      <c r="PMR582" s="156"/>
      <c r="PMS582" s="156"/>
      <c r="PMT582" s="156"/>
      <c r="PMU582" s="156"/>
      <c r="PMV582" s="156"/>
      <c r="PMW582" s="156"/>
      <c r="PMX582" s="156"/>
      <c r="PMY582" s="156"/>
      <c r="PMZ582" s="156"/>
      <c r="PNA582" s="156"/>
      <c r="PNB582" s="156"/>
      <c r="PNC582" s="156"/>
      <c r="PND582" s="156"/>
      <c r="PNE582" s="156"/>
      <c r="PNF582" s="156"/>
      <c r="PNG582" s="156"/>
      <c r="PNH582" s="156"/>
      <c r="PNI582" s="156"/>
      <c r="PNJ582" s="156"/>
      <c r="PNK582" s="156"/>
      <c r="PNL582" s="156"/>
      <c r="PNM582" s="156"/>
      <c r="PNN582" s="156"/>
      <c r="PNO582" s="156"/>
      <c r="PNP582" s="156"/>
      <c r="PNQ582" s="156"/>
      <c r="PNR582" s="156"/>
      <c r="PNS582" s="156"/>
      <c r="PNT582" s="156"/>
      <c r="PNU582" s="156"/>
      <c r="PNV582" s="156"/>
      <c r="PNW582" s="156"/>
      <c r="PNX582" s="156"/>
      <c r="PNY582" s="156"/>
      <c r="PNZ582" s="156"/>
      <c r="POA582" s="156"/>
      <c r="POB582" s="156"/>
      <c r="POC582" s="156"/>
      <c r="POD582" s="156"/>
      <c r="POE582" s="156"/>
      <c r="POF582" s="156"/>
      <c r="POG582" s="156"/>
      <c r="POH582" s="156"/>
      <c r="POI582" s="156"/>
      <c r="POJ582" s="156"/>
      <c r="POK582" s="156"/>
      <c r="POL582" s="156"/>
      <c r="POM582" s="156"/>
      <c r="PON582" s="156"/>
      <c r="POO582" s="156"/>
      <c r="POP582" s="156"/>
      <c r="POQ582" s="156"/>
      <c r="POR582" s="156"/>
      <c r="POS582" s="156"/>
      <c r="POT582" s="156"/>
      <c r="POU582" s="156"/>
      <c r="POV582" s="156"/>
      <c r="POW582" s="156"/>
      <c r="POX582" s="156"/>
      <c r="POY582" s="156"/>
      <c r="POZ582" s="156"/>
      <c r="PPA582" s="156"/>
      <c r="PPB582" s="156"/>
      <c r="PPC582" s="156"/>
      <c r="PPD582" s="156"/>
      <c r="PPE582" s="156"/>
      <c r="PPF582" s="156"/>
      <c r="PPG582" s="156"/>
      <c r="PPH582" s="156"/>
      <c r="PPI582" s="156"/>
      <c r="PPJ582" s="156"/>
      <c r="PPK582" s="156"/>
      <c r="PPL582" s="156"/>
      <c r="PPM582" s="156"/>
      <c r="PPN582" s="156"/>
      <c r="PPO582" s="156"/>
      <c r="PPP582" s="156"/>
      <c r="PPQ582" s="156"/>
      <c r="PPR582" s="156"/>
      <c r="PPS582" s="156"/>
      <c r="PPT582" s="156"/>
      <c r="PPU582" s="156"/>
      <c r="PPV582" s="156"/>
      <c r="PPW582" s="156"/>
      <c r="PPX582" s="156"/>
      <c r="PPY582" s="156"/>
      <c r="PPZ582" s="156"/>
      <c r="PQA582" s="156"/>
      <c r="PQB582" s="156"/>
      <c r="PQC582" s="156"/>
      <c r="PQD582" s="156"/>
      <c r="PQE582" s="156"/>
      <c r="PQF582" s="156"/>
      <c r="PQG582" s="156"/>
      <c r="PQH582" s="156"/>
      <c r="PQI582" s="156"/>
      <c r="PQJ582" s="156"/>
      <c r="PQK582" s="156"/>
      <c r="PQL582" s="156"/>
      <c r="PQM582" s="156"/>
      <c r="PQN582" s="156"/>
      <c r="PQO582" s="156"/>
      <c r="PQP582" s="156"/>
      <c r="PQQ582" s="156"/>
      <c r="PQR582" s="156"/>
      <c r="PQS582" s="156"/>
      <c r="PQT582" s="156"/>
      <c r="PQU582" s="156"/>
      <c r="PQV582" s="156"/>
      <c r="PQW582" s="156"/>
      <c r="PQX582" s="156"/>
      <c r="PQY582" s="156"/>
      <c r="PQZ582" s="156"/>
      <c r="PRA582" s="156"/>
      <c r="PRB582" s="156"/>
      <c r="PRC582" s="156"/>
      <c r="PRD582" s="156"/>
      <c r="PRE582" s="156"/>
      <c r="PRF582" s="156"/>
      <c r="PRG582" s="156"/>
      <c r="PRH582" s="156"/>
      <c r="PRI582" s="156"/>
      <c r="PRJ582" s="156"/>
      <c r="PRK582" s="156"/>
      <c r="PRL582" s="156"/>
      <c r="PRM582" s="156"/>
      <c r="PRN582" s="156"/>
      <c r="PRO582" s="156"/>
      <c r="PRP582" s="156"/>
      <c r="PRQ582" s="156"/>
      <c r="PRR582" s="156"/>
      <c r="PRS582" s="156"/>
      <c r="PRT582" s="156"/>
      <c r="PRU582" s="156"/>
      <c r="PRV582" s="156"/>
      <c r="PRW582" s="156"/>
      <c r="PRX582" s="156"/>
      <c r="PRY582" s="156"/>
      <c r="PRZ582" s="156"/>
      <c r="PSA582" s="156"/>
      <c r="PSB582" s="156"/>
      <c r="PSC582" s="156"/>
      <c r="PSD582" s="156"/>
      <c r="PSE582" s="156"/>
      <c r="PSF582" s="156"/>
      <c r="PSG582" s="156"/>
      <c r="PSH582" s="156"/>
      <c r="PSI582" s="156"/>
      <c r="PSJ582" s="156"/>
      <c r="PSK582" s="156"/>
      <c r="PSL582" s="156"/>
      <c r="PSM582" s="156"/>
      <c r="PSN582" s="156"/>
      <c r="PSO582" s="156"/>
      <c r="PSP582" s="156"/>
      <c r="PSQ582" s="156"/>
      <c r="PSR582" s="156"/>
      <c r="PSS582" s="156"/>
      <c r="PST582" s="156"/>
      <c r="PSU582" s="156"/>
      <c r="PSV582" s="156"/>
      <c r="PSW582" s="156"/>
      <c r="PSX582" s="156"/>
      <c r="PSY582" s="156"/>
      <c r="PSZ582" s="156"/>
      <c r="PTA582" s="156"/>
      <c r="PTB582" s="156"/>
      <c r="PTC582" s="156"/>
      <c r="PTD582" s="156"/>
      <c r="PTE582" s="156"/>
      <c r="PTF582" s="156"/>
      <c r="PTG582" s="156"/>
      <c r="PTH582" s="156"/>
      <c r="PTI582" s="156"/>
      <c r="PTJ582" s="156"/>
      <c r="PTK582" s="156"/>
      <c r="PTL582" s="156"/>
      <c r="PTM582" s="156"/>
      <c r="PTN582" s="156"/>
      <c r="PTO582" s="156"/>
      <c r="PTP582" s="156"/>
      <c r="PTQ582" s="156"/>
      <c r="PTR582" s="156"/>
      <c r="PTS582" s="156"/>
      <c r="PTT582" s="156"/>
      <c r="PTU582" s="156"/>
      <c r="PTV582" s="156"/>
      <c r="PTW582" s="156"/>
      <c r="PTX582" s="156"/>
      <c r="PTY582" s="156"/>
      <c r="PTZ582" s="156"/>
      <c r="PUA582" s="156"/>
      <c r="PUB582" s="156"/>
      <c r="PUC582" s="156"/>
      <c r="PUD582" s="156"/>
      <c r="PUE582" s="156"/>
      <c r="PUF582" s="156"/>
      <c r="PUG582" s="156"/>
      <c r="PUH582" s="156"/>
      <c r="PUI582" s="156"/>
      <c r="PUJ582" s="156"/>
      <c r="PUK582" s="156"/>
      <c r="PUL582" s="156"/>
      <c r="PUM582" s="156"/>
      <c r="PUN582" s="156"/>
      <c r="PUO582" s="156"/>
      <c r="PUP582" s="156"/>
      <c r="PUQ582" s="156"/>
      <c r="PUR582" s="156"/>
      <c r="PUS582" s="156"/>
      <c r="PUT582" s="156"/>
      <c r="PUU582" s="156"/>
      <c r="PUV582" s="156"/>
      <c r="PUW582" s="156"/>
      <c r="PUX582" s="156"/>
      <c r="PUY582" s="156"/>
      <c r="PUZ582" s="156"/>
      <c r="PVA582" s="156"/>
      <c r="PVB582" s="156"/>
      <c r="PVC582" s="156"/>
      <c r="PVD582" s="156"/>
      <c r="PVE582" s="156"/>
      <c r="PVF582" s="156"/>
      <c r="PVG582" s="156"/>
      <c r="PVH582" s="156"/>
      <c r="PVI582" s="156"/>
      <c r="PVJ582" s="156"/>
      <c r="PVK582" s="156"/>
      <c r="PVL582" s="156"/>
      <c r="PVM582" s="156"/>
      <c r="PVN582" s="156"/>
      <c r="PVO582" s="156"/>
      <c r="PVP582" s="156"/>
      <c r="PVQ582" s="156"/>
      <c r="PVR582" s="156"/>
      <c r="PVS582" s="156"/>
      <c r="PVT582" s="156"/>
      <c r="PVU582" s="156"/>
      <c r="PVV582" s="156"/>
      <c r="PVW582" s="156"/>
      <c r="PVX582" s="156"/>
      <c r="PVY582" s="156"/>
      <c r="PVZ582" s="156"/>
      <c r="PWA582" s="156"/>
      <c r="PWB582" s="156"/>
      <c r="PWC582" s="156"/>
      <c r="PWD582" s="156"/>
      <c r="PWE582" s="156"/>
      <c r="PWF582" s="156"/>
      <c r="PWG582" s="156"/>
      <c r="PWH582" s="156"/>
      <c r="PWI582" s="156"/>
      <c r="PWJ582" s="156"/>
      <c r="PWK582" s="156"/>
      <c r="PWL582" s="156"/>
      <c r="PWM582" s="156"/>
      <c r="PWN582" s="156"/>
      <c r="PWO582" s="156"/>
      <c r="PWP582" s="156"/>
      <c r="PWQ582" s="156"/>
      <c r="PWR582" s="156"/>
      <c r="PWS582" s="156"/>
      <c r="PWT582" s="156"/>
      <c r="PWU582" s="156"/>
      <c r="PWV582" s="156"/>
      <c r="PWW582" s="156"/>
      <c r="PWX582" s="156"/>
      <c r="PWY582" s="156"/>
      <c r="PWZ582" s="156"/>
      <c r="PXA582" s="156"/>
      <c r="PXB582" s="156"/>
      <c r="PXC582" s="156"/>
      <c r="PXD582" s="156"/>
      <c r="PXE582" s="156"/>
      <c r="PXF582" s="156"/>
      <c r="PXG582" s="156"/>
      <c r="PXH582" s="156"/>
      <c r="PXI582" s="156"/>
      <c r="PXJ582" s="156"/>
      <c r="PXK582" s="156"/>
      <c r="PXL582" s="156"/>
      <c r="PXM582" s="156"/>
      <c r="PXN582" s="156"/>
      <c r="PXO582" s="156"/>
      <c r="PXP582" s="156"/>
      <c r="PXQ582" s="156"/>
      <c r="PXR582" s="156"/>
      <c r="PXS582" s="156"/>
      <c r="PXT582" s="156"/>
      <c r="PXU582" s="156"/>
      <c r="PXV582" s="156"/>
      <c r="PXW582" s="156"/>
      <c r="PXX582" s="156"/>
      <c r="PXY582" s="156"/>
      <c r="PXZ582" s="156"/>
      <c r="PYA582" s="156"/>
      <c r="PYB582" s="156"/>
      <c r="PYC582" s="156"/>
      <c r="PYD582" s="156"/>
      <c r="PYE582" s="156"/>
      <c r="PYF582" s="156"/>
      <c r="PYG582" s="156"/>
      <c r="PYH582" s="156"/>
      <c r="PYI582" s="156"/>
      <c r="PYJ582" s="156"/>
      <c r="PYK582" s="156"/>
      <c r="PYL582" s="156"/>
      <c r="PYM582" s="156"/>
      <c r="PYN582" s="156"/>
      <c r="PYO582" s="156"/>
      <c r="PYP582" s="156"/>
      <c r="PYQ582" s="156"/>
      <c r="PYR582" s="156"/>
      <c r="PYS582" s="156"/>
      <c r="PYT582" s="156"/>
      <c r="PYU582" s="156"/>
      <c r="PYV582" s="156"/>
      <c r="PYW582" s="156"/>
      <c r="PYX582" s="156"/>
      <c r="PYY582" s="156"/>
      <c r="PYZ582" s="156"/>
      <c r="PZA582" s="156"/>
      <c r="PZB582" s="156"/>
      <c r="PZC582" s="156"/>
      <c r="PZD582" s="156"/>
      <c r="PZE582" s="156"/>
      <c r="PZF582" s="156"/>
      <c r="PZG582" s="156"/>
      <c r="PZH582" s="156"/>
      <c r="PZI582" s="156"/>
      <c r="PZJ582" s="156"/>
      <c r="PZK582" s="156"/>
      <c r="PZL582" s="156"/>
      <c r="PZM582" s="156"/>
      <c r="PZN582" s="156"/>
      <c r="PZO582" s="156"/>
      <c r="PZP582" s="156"/>
      <c r="PZQ582" s="156"/>
      <c r="PZR582" s="156"/>
      <c r="PZS582" s="156"/>
      <c r="PZT582" s="156"/>
      <c r="PZU582" s="156"/>
      <c r="PZV582" s="156"/>
      <c r="PZW582" s="156"/>
      <c r="PZX582" s="156"/>
      <c r="PZY582" s="156"/>
      <c r="PZZ582" s="156"/>
      <c r="QAA582" s="156"/>
      <c r="QAB582" s="156"/>
      <c r="QAC582" s="156"/>
      <c r="QAD582" s="156"/>
      <c r="QAE582" s="156"/>
      <c r="QAF582" s="156"/>
      <c r="QAG582" s="156"/>
      <c r="QAH582" s="156"/>
      <c r="QAI582" s="156"/>
      <c r="QAJ582" s="156"/>
      <c r="QAK582" s="156"/>
      <c r="QAL582" s="156"/>
      <c r="QAM582" s="156"/>
      <c r="QAN582" s="156"/>
      <c r="QAO582" s="156"/>
      <c r="QAP582" s="156"/>
      <c r="QAQ582" s="156"/>
      <c r="QAR582" s="156"/>
      <c r="QAS582" s="156"/>
      <c r="QAT582" s="156"/>
      <c r="QAU582" s="156"/>
      <c r="QAV582" s="156"/>
      <c r="QAW582" s="156"/>
      <c r="QAX582" s="156"/>
      <c r="QAY582" s="156"/>
      <c r="QAZ582" s="156"/>
      <c r="QBA582" s="156"/>
      <c r="QBB582" s="156"/>
      <c r="QBC582" s="156"/>
      <c r="QBD582" s="156"/>
      <c r="QBE582" s="156"/>
      <c r="QBF582" s="156"/>
      <c r="QBG582" s="156"/>
      <c r="QBH582" s="156"/>
      <c r="QBI582" s="156"/>
      <c r="QBJ582" s="156"/>
      <c r="QBK582" s="156"/>
      <c r="QBL582" s="156"/>
      <c r="QBM582" s="156"/>
      <c r="QBN582" s="156"/>
      <c r="QBO582" s="156"/>
      <c r="QBP582" s="156"/>
      <c r="QBQ582" s="156"/>
      <c r="QBR582" s="156"/>
      <c r="QBS582" s="156"/>
      <c r="QBT582" s="156"/>
      <c r="QBU582" s="156"/>
      <c r="QBV582" s="156"/>
      <c r="QBW582" s="156"/>
      <c r="QBX582" s="156"/>
      <c r="QBY582" s="156"/>
      <c r="QBZ582" s="156"/>
      <c r="QCA582" s="156"/>
      <c r="QCB582" s="156"/>
      <c r="QCC582" s="156"/>
      <c r="QCD582" s="156"/>
      <c r="QCE582" s="156"/>
      <c r="QCF582" s="156"/>
      <c r="QCG582" s="156"/>
      <c r="QCH582" s="156"/>
      <c r="QCI582" s="156"/>
      <c r="QCJ582" s="156"/>
      <c r="QCK582" s="156"/>
      <c r="QCL582" s="156"/>
      <c r="QCM582" s="156"/>
      <c r="QCN582" s="156"/>
      <c r="QCO582" s="156"/>
      <c r="QCP582" s="156"/>
      <c r="QCQ582" s="156"/>
      <c r="QCR582" s="156"/>
      <c r="QCS582" s="156"/>
      <c r="QCT582" s="156"/>
      <c r="QCU582" s="156"/>
      <c r="QCV582" s="156"/>
      <c r="QCW582" s="156"/>
      <c r="QCX582" s="156"/>
      <c r="QCY582" s="156"/>
      <c r="QCZ582" s="156"/>
      <c r="QDA582" s="156"/>
      <c r="QDB582" s="156"/>
      <c r="QDC582" s="156"/>
      <c r="QDD582" s="156"/>
      <c r="QDE582" s="156"/>
      <c r="QDF582" s="156"/>
      <c r="QDG582" s="156"/>
      <c r="QDH582" s="156"/>
      <c r="QDI582" s="156"/>
      <c r="QDJ582" s="156"/>
      <c r="QDK582" s="156"/>
      <c r="QDL582" s="156"/>
      <c r="QDM582" s="156"/>
      <c r="QDN582" s="156"/>
      <c r="QDO582" s="156"/>
      <c r="QDP582" s="156"/>
      <c r="QDQ582" s="156"/>
      <c r="QDR582" s="156"/>
      <c r="QDS582" s="156"/>
      <c r="QDT582" s="156"/>
      <c r="QDU582" s="156"/>
      <c r="QDV582" s="156"/>
      <c r="QDW582" s="156"/>
      <c r="QDX582" s="156"/>
      <c r="QDY582" s="156"/>
      <c r="QDZ582" s="156"/>
      <c r="QEA582" s="156"/>
      <c r="QEB582" s="156"/>
      <c r="QEC582" s="156"/>
      <c r="QED582" s="156"/>
      <c r="QEE582" s="156"/>
      <c r="QEF582" s="156"/>
      <c r="QEG582" s="156"/>
      <c r="QEH582" s="156"/>
      <c r="QEI582" s="156"/>
      <c r="QEJ582" s="156"/>
      <c r="QEK582" s="156"/>
      <c r="QEL582" s="156"/>
      <c r="QEM582" s="156"/>
      <c r="QEN582" s="156"/>
      <c r="QEO582" s="156"/>
      <c r="QEP582" s="156"/>
      <c r="QEQ582" s="156"/>
      <c r="QER582" s="156"/>
      <c r="QES582" s="156"/>
      <c r="QET582" s="156"/>
      <c r="QEU582" s="156"/>
      <c r="QEV582" s="156"/>
      <c r="QEW582" s="156"/>
      <c r="QEX582" s="156"/>
      <c r="QEY582" s="156"/>
      <c r="QEZ582" s="156"/>
      <c r="QFA582" s="156"/>
      <c r="QFB582" s="156"/>
      <c r="QFC582" s="156"/>
      <c r="QFD582" s="156"/>
      <c r="QFE582" s="156"/>
      <c r="QFF582" s="156"/>
      <c r="QFG582" s="156"/>
      <c r="QFH582" s="156"/>
      <c r="QFI582" s="156"/>
      <c r="QFJ582" s="156"/>
      <c r="QFK582" s="156"/>
      <c r="QFL582" s="156"/>
      <c r="QFM582" s="156"/>
      <c r="QFN582" s="156"/>
      <c r="QFO582" s="156"/>
      <c r="QFP582" s="156"/>
      <c r="QFQ582" s="156"/>
      <c r="QFR582" s="156"/>
      <c r="QFS582" s="156"/>
      <c r="QFT582" s="156"/>
      <c r="QFU582" s="156"/>
      <c r="QFV582" s="156"/>
      <c r="QFW582" s="156"/>
      <c r="QFX582" s="156"/>
      <c r="QFY582" s="156"/>
      <c r="QFZ582" s="156"/>
      <c r="QGA582" s="156"/>
      <c r="QGB582" s="156"/>
      <c r="QGC582" s="156"/>
      <c r="QGD582" s="156"/>
      <c r="QGE582" s="156"/>
      <c r="QGF582" s="156"/>
      <c r="QGG582" s="156"/>
      <c r="QGH582" s="156"/>
      <c r="QGI582" s="156"/>
      <c r="QGJ582" s="156"/>
      <c r="QGK582" s="156"/>
      <c r="QGL582" s="156"/>
      <c r="QGM582" s="156"/>
      <c r="QGN582" s="156"/>
      <c r="QGO582" s="156"/>
      <c r="QGP582" s="156"/>
      <c r="QGQ582" s="156"/>
      <c r="QGR582" s="156"/>
      <c r="QGS582" s="156"/>
      <c r="QGT582" s="156"/>
      <c r="QGU582" s="156"/>
      <c r="QGV582" s="156"/>
      <c r="QGW582" s="156"/>
      <c r="QGX582" s="156"/>
      <c r="QGY582" s="156"/>
      <c r="QGZ582" s="156"/>
      <c r="QHA582" s="156"/>
      <c r="QHB582" s="156"/>
      <c r="QHC582" s="156"/>
      <c r="QHD582" s="156"/>
      <c r="QHE582" s="156"/>
      <c r="QHF582" s="156"/>
      <c r="QHG582" s="156"/>
      <c r="QHH582" s="156"/>
      <c r="QHI582" s="156"/>
      <c r="QHJ582" s="156"/>
      <c r="QHK582" s="156"/>
      <c r="QHL582" s="156"/>
      <c r="QHM582" s="156"/>
      <c r="QHN582" s="156"/>
      <c r="QHO582" s="156"/>
      <c r="QHP582" s="156"/>
      <c r="QHQ582" s="156"/>
      <c r="QHR582" s="156"/>
      <c r="QHS582" s="156"/>
      <c r="QHT582" s="156"/>
      <c r="QHU582" s="156"/>
      <c r="QHV582" s="156"/>
      <c r="QHW582" s="156"/>
      <c r="QHX582" s="156"/>
      <c r="QHY582" s="156"/>
      <c r="QHZ582" s="156"/>
      <c r="QIA582" s="156"/>
      <c r="QIB582" s="156"/>
      <c r="QIC582" s="156"/>
      <c r="QID582" s="156"/>
      <c r="QIE582" s="156"/>
      <c r="QIF582" s="156"/>
      <c r="QIG582" s="156"/>
      <c r="QIH582" s="156"/>
      <c r="QII582" s="156"/>
      <c r="QIJ582" s="156"/>
      <c r="QIK582" s="156"/>
      <c r="QIL582" s="156"/>
      <c r="QIM582" s="156"/>
      <c r="QIN582" s="156"/>
      <c r="QIO582" s="156"/>
      <c r="QIP582" s="156"/>
      <c r="QIQ582" s="156"/>
      <c r="QIR582" s="156"/>
      <c r="QIS582" s="156"/>
      <c r="QIT582" s="156"/>
      <c r="QIU582" s="156"/>
      <c r="QIV582" s="156"/>
      <c r="QIW582" s="156"/>
      <c r="QIX582" s="156"/>
      <c r="QIY582" s="156"/>
      <c r="QIZ582" s="156"/>
      <c r="QJA582" s="156"/>
      <c r="QJB582" s="156"/>
      <c r="QJC582" s="156"/>
      <c r="QJD582" s="156"/>
      <c r="QJE582" s="156"/>
      <c r="QJF582" s="156"/>
      <c r="QJG582" s="156"/>
      <c r="QJH582" s="156"/>
      <c r="QJI582" s="156"/>
      <c r="QJJ582" s="156"/>
      <c r="QJK582" s="156"/>
      <c r="QJL582" s="156"/>
      <c r="QJM582" s="156"/>
      <c r="QJN582" s="156"/>
      <c r="QJO582" s="156"/>
      <c r="QJP582" s="156"/>
      <c r="QJQ582" s="156"/>
      <c r="QJR582" s="156"/>
      <c r="QJS582" s="156"/>
      <c r="QJT582" s="156"/>
      <c r="QJU582" s="156"/>
      <c r="QJV582" s="156"/>
      <c r="QJW582" s="156"/>
      <c r="QJX582" s="156"/>
      <c r="QJY582" s="156"/>
      <c r="QJZ582" s="156"/>
      <c r="QKA582" s="156"/>
      <c r="QKB582" s="156"/>
      <c r="QKC582" s="156"/>
      <c r="QKD582" s="156"/>
      <c r="QKE582" s="156"/>
      <c r="QKF582" s="156"/>
      <c r="QKG582" s="156"/>
      <c r="QKH582" s="156"/>
      <c r="QKI582" s="156"/>
      <c r="QKJ582" s="156"/>
      <c r="QKK582" s="156"/>
      <c r="QKL582" s="156"/>
      <c r="QKM582" s="156"/>
      <c r="QKN582" s="156"/>
      <c r="QKO582" s="156"/>
      <c r="QKP582" s="156"/>
      <c r="QKQ582" s="156"/>
      <c r="QKR582" s="156"/>
      <c r="QKS582" s="156"/>
      <c r="QKT582" s="156"/>
      <c r="QKU582" s="156"/>
      <c r="QKV582" s="156"/>
      <c r="QKW582" s="156"/>
      <c r="QKX582" s="156"/>
      <c r="QKY582" s="156"/>
      <c r="QKZ582" s="156"/>
      <c r="QLA582" s="156"/>
      <c r="QLB582" s="156"/>
      <c r="QLC582" s="156"/>
      <c r="QLD582" s="156"/>
      <c r="QLE582" s="156"/>
      <c r="QLF582" s="156"/>
      <c r="QLG582" s="156"/>
      <c r="QLH582" s="156"/>
      <c r="QLI582" s="156"/>
      <c r="QLJ582" s="156"/>
      <c r="QLK582" s="156"/>
      <c r="QLL582" s="156"/>
      <c r="QLM582" s="156"/>
      <c r="QLN582" s="156"/>
      <c r="QLO582" s="156"/>
      <c r="QLP582" s="156"/>
      <c r="QLQ582" s="156"/>
      <c r="QLR582" s="156"/>
      <c r="QLS582" s="156"/>
      <c r="QLT582" s="156"/>
      <c r="QLU582" s="156"/>
      <c r="QLV582" s="156"/>
      <c r="QLW582" s="156"/>
      <c r="QLX582" s="156"/>
      <c r="QLY582" s="156"/>
      <c r="QLZ582" s="156"/>
      <c r="QMA582" s="156"/>
      <c r="QMB582" s="156"/>
      <c r="QMC582" s="156"/>
      <c r="QMD582" s="156"/>
      <c r="QME582" s="156"/>
      <c r="QMF582" s="156"/>
      <c r="QMG582" s="156"/>
      <c r="QMH582" s="156"/>
      <c r="QMI582" s="156"/>
      <c r="QMJ582" s="156"/>
      <c r="QMK582" s="156"/>
      <c r="QML582" s="156"/>
      <c r="QMM582" s="156"/>
      <c r="QMN582" s="156"/>
      <c r="QMO582" s="156"/>
      <c r="QMP582" s="156"/>
      <c r="QMQ582" s="156"/>
      <c r="QMR582" s="156"/>
      <c r="QMS582" s="156"/>
      <c r="QMT582" s="156"/>
      <c r="QMU582" s="156"/>
      <c r="QMV582" s="156"/>
      <c r="QMW582" s="156"/>
      <c r="QMX582" s="156"/>
      <c r="QMY582" s="156"/>
      <c r="QMZ582" s="156"/>
      <c r="QNA582" s="156"/>
      <c r="QNB582" s="156"/>
      <c r="QNC582" s="156"/>
      <c r="QND582" s="156"/>
      <c r="QNE582" s="156"/>
      <c r="QNF582" s="156"/>
      <c r="QNG582" s="156"/>
      <c r="QNH582" s="156"/>
      <c r="QNI582" s="156"/>
      <c r="QNJ582" s="156"/>
      <c r="QNK582" s="156"/>
      <c r="QNL582" s="156"/>
      <c r="QNM582" s="156"/>
      <c r="QNN582" s="156"/>
      <c r="QNO582" s="156"/>
      <c r="QNP582" s="156"/>
      <c r="QNQ582" s="156"/>
      <c r="QNR582" s="156"/>
      <c r="QNS582" s="156"/>
      <c r="QNT582" s="156"/>
      <c r="QNU582" s="156"/>
      <c r="QNV582" s="156"/>
      <c r="QNW582" s="156"/>
      <c r="QNX582" s="156"/>
      <c r="QNY582" s="156"/>
      <c r="QNZ582" s="156"/>
      <c r="QOA582" s="156"/>
      <c r="QOB582" s="156"/>
      <c r="QOC582" s="156"/>
      <c r="QOD582" s="156"/>
      <c r="QOE582" s="156"/>
      <c r="QOF582" s="156"/>
      <c r="QOG582" s="156"/>
      <c r="QOH582" s="156"/>
      <c r="QOI582" s="156"/>
      <c r="QOJ582" s="156"/>
      <c r="QOK582" s="156"/>
      <c r="QOL582" s="156"/>
      <c r="QOM582" s="156"/>
      <c r="QON582" s="156"/>
      <c r="QOO582" s="156"/>
      <c r="QOP582" s="156"/>
      <c r="QOQ582" s="156"/>
      <c r="QOR582" s="156"/>
      <c r="QOS582" s="156"/>
      <c r="QOT582" s="156"/>
      <c r="QOU582" s="156"/>
      <c r="QOV582" s="156"/>
      <c r="QOW582" s="156"/>
      <c r="QOX582" s="156"/>
      <c r="QOY582" s="156"/>
      <c r="QOZ582" s="156"/>
      <c r="QPA582" s="156"/>
      <c r="QPB582" s="156"/>
      <c r="QPC582" s="156"/>
      <c r="QPD582" s="156"/>
      <c r="QPE582" s="156"/>
      <c r="QPF582" s="156"/>
      <c r="QPG582" s="156"/>
      <c r="QPH582" s="156"/>
      <c r="QPI582" s="156"/>
      <c r="QPJ582" s="156"/>
      <c r="QPK582" s="156"/>
      <c r="QPL582" s="156"/>
      <c r="QPM582" s="156"/>
      <c r="QPN582" s="156"/>
      <c r="QPO582" s="156"/>
      <c r="QPP582" s="156"/>
      <c r="QPQ582" s="156"/>
      <c r="QPR582" s="156"/>
      <c r="QPS582" s="156"/>
      <c r="QPT582" s="156"/>
      <c r="QPU582" s="156"/>
      <c r="QPV582" s="156"/>
      <c r="QPW582" s="156"/>
      <c r="QPX582" s="156"/>
      <c r="QPY582" s="156"/>
      <c r="QPZ582" s="156"/>
      <c r="QQA582" s="156"/>
      <c r="QQB582" s="156"/>
      <c r="QQC582" s="156"/>
      <c r="QQD582" s="156"/>
      <c r="QQE582" s="156"/>
      <c r="QQF582" s="156"/>
      <c r="QQG582" s="156"/>
      <c r="QQH582" s="156"/>
      <c r="QQI582" s="156"/>
      <c r="QQJ582" s="156"/>
      <c r="QQK582" s="156"/>
      <c r="QQL582" s="156"/>
      <c r="QQM582" s="156"/>
      <c r="QQN582" s="156"/>
      <c r="QQO582" s="156"/>
      <c r="QQP582" s="156"/>
      <c r="QQQ582" s="156"/>
      <c r="QQR582" s="156"/>
      <c r="QQS582" s="156"/>
      <c r="QQT582" s="156"/>
      <c r="QQU582" s="156"/>
      <c r="QQV582" s="156"/>
      <c r="QQW582" s="156"/>
      <c r="QQX582" s="156"/>
      <c r="QQY582" s="156"/>
      <c r="QQZ582" s="156"/>
      <c r="QRA582" s="156"/>
      <c r="QRB582" s="156"/>
      <c r="QRC582" s="156"/>
      <c r="QRD582" s="156"/>
      <c r="QRE582" s="156"/>
      <c r="QRF582" s="156"/>
      <c r="QRG582" s="156"/>
      <c r="QRH582" s="156"/>
      <c r="QRI582" s="156"/>
      <c r="QRJ582" s="156"/>
      <c r="QRK582" s="156"/>
      <c r="QRL582" s="156"/>
      <c r="QRM582" s="156"/>
      <c r="QRN582" s="156"/>
      <c r="QRO582" s="156"/>
      <c r="QRP582" s="156"/>
      <c r="QRQ582" s="156"/>
      <c r="QRR582" s="156"/>
      <c r="QRS582" s="156"/>
      <c r="QRT582" s="156"/>
      <c r="QRU582" s="156"/>
      <c r="QRV582" s="156"/>
      <c r="QRW582" s="156"/>
      <c r="QRX582" s="156"/>
      <c r="QRY582" s="156"/>
      <c r="QRZ582" s="156"/>
      <c r="QSA582" s="156"/>
      <c r="QSB582" s="156"/>
      <c r="QSC582" s="156"/>
      <c r="QSD582" s="156"/>
      <c r="QSE582" s="156"/>
      <c r="QSF582" s="156"/>
      <c r="QSG582" s="156"/>
      <c r="QSH582" s="156"/>
      <c r="QSI582" s="156"/>
      <c r="QSJ582" s="156"/>
      <c r="QSK582" s="156"/>
      <c r="QSL582" s="156"/>
      <c r="QSM582" s="156"/>
      <c r="QSN582" s="156"/>
      <c r="QSO582" s="156"/>
      <c r="QSP582" s="156"/>
      <c r="QSQ582" s="156"/>
      <c r="QSR582" s="156"/>
      <c r="QSS582" s="156"/>
      <c r="QST582" s="156"/>
      <c r="QSU582" s="156"/>
      <c r="QSV582" s="156"/>
      <c r="QSW582" s="156"/>
      <c r="QSX582" s="156"/>
      <c r="QSY582" s="156"/>
      <c r="QSZ582" s="156"/>
      <c r="QTA582" s="156"/>
      <c r="QTB582" s="156"/>
      <c r="QTC582" s="156"/>
      <c r="QTD582" s="156"/>
      <c r="QTE582" s="156"/>
      <c r="QTF582" s="156"/>
      <c r="QTG582" s="156"/>
      <c r="QTH582" s="156"/>
      <c r="QTI582" s="156"/>
      <c r="QTJ582" s="156"/>
      <c r="QTK582" s="156"/>
      <c r="QTL582" s="156"/>
      <c r="QTM582" s="156"/>
      <c r="QTN582" s="156"/>
      <c r="QTO582" s="156"/>
      <c r="QTP582" s="156"/>
      <c r="QTQ582" s="156"/>
      <c r="QTR582" s="156"/>
      <c r="QTS582" s="156"/>
      <c r="QTT582" s="156"/>
      <c r="QTU582" s="156"/>
      <c r="QTV582" s="156"/>
      <c r="QTW582" s="156"/>
      <c r="QTX582" s="156"/>
      <c r="QTY582" s="156"/>
      <c r="QTZ582" s="156"/>
      <c r="QUA582" s="156"/>
      <c r="QUB582" s="156"/>
      <c r="QUC582" s="156"/>
      <c r="QUD582" s="156"/>
      <c r="QUE582" s="156"/>
      <c r="QUF582" s="156"/>
      <c r="QUG582" s="156"/>
      <c r="QUH582" s="156"/>
      <c r="QUI582" s="156"/>
      <c r="QUJ582" s="156"/>
      <c r="QUK582" s="156"/>
      <c r="QUL582" s="156"/>
      <c r="QUM582" s="156"/>
      <c r="QUN582" s="156"/>
      <c r="QUO582" s="156"/>
      <c r="QUP582" s="156"/>
      <c r="QUQ582" s="156"/>
      <c r="QUR582" s="156"/>
      <c r="QUS582" s="156"/>
      <c r="QUT582" s="156"/>
      <c r="QUU582" s="156"/>
      <c r="QUV582" s="156"/>
      <c r="QUW582" s="156"/>
      <c r="QUX582" s="156"/>
      <c r="QUY582" s="156"/>
      <c r="QUZ582" s="156"/>
      <c r="QVA582" s="156"/>
      <c r="QVB582" s="156"/>
      <c r="QVC582" s="156"/>
      <c r="QVD582" s="156"/>
      <c r="QVE582" s="156"/>
      <c r="QVF582" s="156"/>
      <c r="QVG582" s="156"/>
      <c r="QVH582" s="156"/>
      <c r="QVI582" s="156"/>
      <c r="QVJ582" s="156"/>
      <c r="QVK582" s="156"/>
      <c r="QVL582" s="156"/>
      <c r="QVM582" s="156"/>
      <c r="QVN582" s="156"/>
      <c r="QVO582" s="156"/>
      <c r="QVP582" s="156"/>
      <c r="QVQ582" s="156"/>
      <c r="QVR582" s="156"/>
      <c r="QVS582" s="156"/>
      <c r="QVT582" s="156"/>
      <c r="QVU582" s="156"/>
      <c r="QVV582" s="156"/>
      <c r="QVW582" s="156"/>
      <c r="QVX582" s="156"/>
      <c r="QVY582" s="156"/>
      <c r="QVZ582" s="156"/>
      <c r="QWA582" s="156"/>
      <c r="QWB582" s="156"/>
      <c r="QWC582" s="156"/>
      <c r="QWD582" s="156"/>
      <c r="QWE582" s="156"/>
      <c r="QWF582" s="156"/>
      <c r="QWG582" s="156"/>
      <c r="QWH582" s="156"/>
      <c r="QWI582" s="156"/>
      <c r="QWJ582" s="156"/>
      <c r="QWK582" s="156"/>
      <c r="QWL582" s="156"/>
      <c r="QWM582" s="156"/>
      <c r="QWN582" s="156"/>
      <c r="QWO582" s="156"/>
      <c r="QWP582" s="156"/>
      <c r="QWQ582" s="156"/>
      <c r="QWR582" s="156"/>
      <c r="QWS582" s="156"/>
      <c r="QWT582" s="156"/>
      <c r="QWU582" s="156"/>
      <c r="QWV582" s="156"/>
      <c r="QWW582" s="156"/>
      <c r="QWX582" s="156"/>
      <c r="QWY582" s="156"/>
      <c r="QWZ582" s="156"/>
      <c r="QXA582" s="156"/>
      <c r="QXB582" s="156"/>
      <c r="QXC582" s="156"/>
      <c r="QXD582" s="156"/>
      <c r="QXE582" s="156"/>
      <c r="QXF582" s="156"/>
      <c r="QXG582" s="156"/>
      <c r="QXH582" s="156"/>
      <c r="QXI582" s="156"/>
      <c r="QXJ582" s="156"/>
      <c r="QXK582" s="156"/>
      <c r="QXL582" s="156"/>
      <c r="QXM582" s="156"/>
      <c r="QXN582" s="156"/>
      <c r="QXO582" s="156"/>
      <c r="QXP582" s="156"/>
      <c r="QXQ582" s="156"/>
      <c r="QXR582" s="156"/>
      <c r="QXS582" s="156"/>
      <c r="QXT582" s="156"/>
      <c r="QXU582" s="156"/>
      <c r="QXV582" s="156"/>
      <c r="QXW582" s="156"/>
      <c r="QXX582" s="156"/>
      <c r="QXY582" s="156"/>
      <c r="QXZ582" s="156"/>
      <c r="QYA582" s="156"/>
      <c r="QYB582" s="156"/>
      <c r="QYC582" s="156"/>
      <c r="QYD582" s="156"/>
      <c r="QYE582" s="156"/>
      <c r="QYF582" s="156"/>
      <c r="QYG582" s="156"/>
      <c r="QYH582" s="156"/>
      <c r="QYI582" s="156"/>
      <c r="QYJ582" s="156"/>
      <c r="QYK582" s="156"/>
      <c r="QYL582" s="156"/>
      <c r="QYM582" s="156"/>
      <c r="QYN582" s="156"/>
      <c r="QYO582" s="156"/>
      <c r="QYP582" s="156"/>
      <c r="QYQ582" s="156"/>
      <c r="QYR582" s="156"/>
      <c r="QYS582" s="156"/>
      <c r="QYT582" s="156"/>
      <c r="QYU582" s="156"/>
      <c r="QYV582" s="156"/>
      <c r="QYW582" s="156"/>
      <c r="QYX582" s="156"/>
      <c r="QYY582" s="156"/>
      <c r="QYZ582" s="156"/>
      <c r="QZA582" s="156"/>
      <c r="QZB582" s="156"/>
      <c r="QZC582" s="156"/>
      <c r="QZD582" s="156"/>
      <c r="QZE582" s="156"/>
      <c r="QZF582" s="156"/>
      <c r="QZG582" s="156"/>
      <c r="QZH582" s="156"/>
      <c r="QZI582" s="156"/>
      <c r="QZJ582" s="156"/>
      <c r="QZK582" s="156"/>
      <c r="QZL582" s="156"/>
      <c r="QZM582" s="156"/>
      <c r="QZN582" s="156"/>
      <c r="QZO582" s="156"/>
      <c r="QZP582" s="156"/>
      <c r="QZQ582" s="156"/>
      <c r="QZR582" s="156"/>
      <c r="QZS582" s="156"/>
      <c r="QZT582" s="156"/>
      <c r="QZU582" s="156"/>
      <c r="QZV582" s="156"/>
      <c r="QZW582" s="156"/>
      <c r="QZX582" s="156"/>
      <c r="QZY582" s="156"/>
      <c r="QZZ582" s="156"/>
      <c r="RAA582" s="156"/>
      <c r="RAB582" s="156"/>
      <c r="RAC582" s="156"/>
      <c r="RAD582" s="156"/>
      <c r="RAE582" s="156"/>
      <c r="RAF582" s="156"/>
      <c r="RAG582" s="156"/>
      <c r="RAH582" s="156"/>
      <c r="RAI582" s="156"/>
      <c r="RAJ582" s="156"/>
      <c r="RAK582" s="156"/>
      <c r="RAL582" s="156"/>
      <c r="RAM582" s="156"/>
      <c r="RAN582" s="156"/>
      <c r="RAO582" s="156"/>
      <c r="RAP582" s="156"/>
      <c r="RAQ582" s="156"/>
      <c r="RAR582" s="156"/>
      <c r="RAS582" s="156"/>
      <c r="RAT582" s="156"/>
      <c r="RAU582" s="156"/>
      <c r="RAV582" s="156"/>
      <c r="RAW582" s="156"/>
      <c r="RAX582" s="156"/>
      <c r="RAY582" s="156"/>
      <c r="RAZ582" s="156"/>
      <c r="RBA582" s="156"/>
      <c r="RBB582" s="156"/>
      <c r="RBC582" s="156"/>
      <c r="RBD582" s="156"/>
      <c r="RBE582" s="156"/>
      <c r="RBF582" s="156"/>
      <c r="RBG582" s="156"/>
      <c r="RBH582" s="156"/>
      <c r="RBI582" s="156"/>
      <c r="RBJ582" s="156"/>
      <c r="RBK582" s="156"/>
      <c r="RBL582" s="156"/>
      <c r="RBM582" s="156"/>
      <c r="RBN582" s="156"/>
      <c r="RBO582" s="156"/>
      <c r="RBP582" s="156"/>
      <c r="RBQ582" s="156"/>
      <c r="RBR582" s="156"/>
      <c r="RBS582" s="156"/>
      <c r="RBT582" s="156"/>
      <c r="RBU582" s="156"/>
      <c r="RBV582" s="156"/>
      <c r="RBW582" s="156"/>
      <c r="RBX582" s="156"/>
      <c r="RBY582" s="156"/>
      <c r="RBZ582" s="156"/>
      <c r="RCA582" s="156"/>
      <c r="RCB582" s="156"/>
      <c r="RCC582" s="156"/>
      <c r="RCD582" s="156"/>
      <c r="RCE582" s="156"/>
      <c r="RCF582" s="156"/>
      <c r="RCG582" s="156"/>
      <c r="RCH582" s="156"/>
      <c r="RCI582" s="156"/>
      <c r="RCJ582" s="156"/>
      <c r="RCK582" s="156"/>
      <c r="RCL582" s="156"/>
      <c r="RCM582" s="156"/>
      <c r="RCN582" s="156"/>
      <c r="RCO582" s="156"/>
      <c r="RCP582" s="156"/>
      <c r="RCQ582" s="156"/>
      <c r="RCR582" s="156"/>
      <c r="RCS582" s="156"/>
      <c r="RCT582" s="156"/>
      <c r="RCU582" s="156"/>
      <c r="RCV582" s="156"/>
      <c r="RCW582" s="156"/>
      <c r="RCX582" s="156"/>
      <c r="RCY582" s="156"/>
      <c r="RCZ582" s="156"/>
      <c r="RDA582" s="156"/>
      <c r="RDB582" s="156"/>
      <c r="RDC582" s="156"/>
      <c r="RDD582" s="156"/>
      <c r="RDE582" s="156"/>
      <c r="RDF582" s="156"/>
      <c r="RDG582" s="156"/>
      <c r="RDH582" s="156"/>
      <c r="RDI582" s="156"/>
      <c r="RDJ582" s="156"/>
      <c r="RDK582" s="156"/>
      <c r="RDL582" s="156"/>
      <c r="RDM582" s="156"/>
      <c r="RDN582" s="156"/>
      <c r="RDO582" s="156"/>
      <c r="RDP582" s="156"/>
      <c r="RDQ582" s="156"/>
      <c r="RDR582" s="156"/>
      <c r="RDS582" s="156"/>
      <c r="RDT582" s="156"/>
      <c r="RDU582" s="156"/>
      <c r="RDV582" s="156"/>
      <c r="RDW582" s="156"/>
      <c r="RDX582" s="156"/>
      <c r="RDY582" s="156"/>
      <c r="RDZ582" s="156"/>
      <c r="REA582" s="156"/>
      <c r="REB582" s="156"/>
      <c r="REC582" s="156"/>
      <c r="RED582" s="156"/>
      <c r="REE582" s="156"/>
      <c r="REF582" s="156"/>
      <c r="REG582" s="156"/>
      <c r="REH582" s="156"/>
      <c r="REI582" s="156"/>
      <c r="REJ582" s="156"/>
      <c r="REK582" s="156"/>
      <c r="REL582" s="156"/>
      <c r="REM582" s="156"/>
      <c r="REN582" s="156"/>
      <c r="REO582" s="156"/>
      <c r="REP582" s="156"/>
      <c r="REQ582" s="156"/>
      <c r="RER582" s="156"/>
      <c r="RES582" s="156"/>
      <c r="RET582" s="156"/>
      <c r="REU582" s="156"/>
      <c r="REV582" s="156"/>
      <c r="REW582" s="156"/>
      <c r="REX582" s="156"/>
      <c r="REY582" s="156"/>
      <c r="REZ582" s="156"/>
      <c r="RFA582" s="156"/>
      <c r="RFB582" s="156"/>
      <c r="RFC582" s="156"/>
      <c r="RFD582" s="156"/>
      <c r="RFE582" s="156"/>
      <c r="RFF582" s="156"/>
      <c r="RFG582" s="156"/>
      <c r="RFH582" s="156"/>
      <c r="RFI582" s="156"/>
      <c r="RFJ582" s="156"/>
      <c r="RFK582" s="156"/>
      <c r="RFL582" s="156"/>
      <c r="RFM582" s="156"/>
      <c r="RFN582" s="156"/>
      <c r="RFO582" s="156"/>
      <c r="RFP582" s="156"/>
      <c r="RFQ582" s="156"/>
      <c r="RFR582" s="156"/>
      <c r="RFS582" s="156"/>
      <c r="RFT582" s="156"/>
      <c r="RFU582" s="156"/>
      <c r="RFV582" s="156"/>
      <c r="RFW582" s="156"/>
      <c r="RFX582" s="156"/>
      <c r="RFY582" s="156"/>
      <c r="RFZ582" s="156"/>
      <c r="RGA582" s="156"/>
      <c r="RGB582" s="156"/>
      <c r="RGC582" s="156"/>
      <c r="RGD582" s="156"/>
      <c r="RGE582" s="156"/>
      <c r="RGF582" s="156"/>
      <c r="RGG582" s="156"/>
      <c r="RGH582" s="156"/>
      <c r="RGI582" s="156"/>
      <c r="RGJ582" s="156"/>
      <c r="RGK582" s="156"/>
      <c r="RGL582" s="156"/>
      <c r="RGM582" s="156"/>
      <c r="RGN582" s="156"/>
      <c r="RGO582" s="156"/>
      <c r="RGP582" s="156"/>
      <c r="RGQ582" s="156"/>
      <c r="RGR582" s="156"/>
      <c r="RGS582" s="156"/>
      <c r="RGT582" s="156"/>
      <c r="RGU582" s="156"/>
      <c r="RGV582" s="156"/>
      <c r="RGW582" s="156"/>
      <c r="RGX582" s="156"/>
      <c r="RGY582" s="156"/>
      <c r="RGZ582" s="156"/>
      <c r="RHA582" s="156"/>
      <c r="RHB582" s="156"/>
      <c r="RHC582" s="156"/>
      <c r="RHD582" s="156"/>
      <c r="RHE582" s="156"/>
      <c r="RHF582" s="156"/>
      <c r="RHG582" s="156"/>
      <c r="RHH582" s="156"/>
      <c r="RHI582" s="156"/>
      <c r="RHJ582" s="156"/>
      <c r="RHK582" s="156"/>
      <c r="RHL582" s="156"/>
      <c r="RHM582" s="156"/>
      <c r="RHN582" s="156"/>
      <c r="RHO582" s="156"/>
      <c r="RHP582" s="156"/>
      <c r="RHQ582" s="156"/>
      <c r="RHR582" s="156"/>
      <c r="RHS582" s="156"/>
      <c r="RHT582" s="156"/>
      <c r="RHU582" s="156"/>
      <c r="RHV582" s="156"/>
      <c r="RHW582" s="156"/>
      <c r="RHX582" s="156"/>
      <c r="RHY582" s="156"/>
      <c r="RHZ582" s="156"/>
      <c r="RIA582" s="156"/>
      <c r="RIB582" s="156"/>
      <c r="RIC582" s="156"/>
      <c r="RID582" s="156"/>
      <c r="RIE582" s="156"/>
      <c r="RIF582" s="156"/>
      <c r="RIG582" s="156"/>
      <c r="RIH582" s="156"/>
      <c r="RII582" s="156"/>
      <c r="RIJ582" s="156"/>
      <c r="RIK582" s="156"/>
      <c r="RIL582" s="156"/>
      <c r="RIM582" s="156"/>
      <c r="RIN582" s="156"/>
      <c r="RIO582" s="156"/>
      <c r="RIP582" s="156"/>
      <c r="RIQ582" s="156"/>
      <c r="RIR582" s="156"/>
      <c r="RIS582" s="156"/>
      <c r="RIT582" s="156"/>
      <c r="RIU582" s="156"/>
      <c r="RIV582" s="156"/>
      <c r="RIW582" s="156"/>
      <c r="RIX582" s="156"/>
      <c r="RIY582" s="156"/>
      <c r="RIZ582" s="156"/>
      <c r="RJA582" s="156"/>
      <c r="RJB582" s="156"/>
      <c r="RJC582" s="156"/>
      <c r="RJD582" s="156"/>
      <c r="RJE582" s="156"/>
      <c r="RJF582" s="156"/>
      <c r="RJG582" s="156"/>
      <c r="RJH582" s="156"/>
      <c r="RJI582" s="156"/>
      <c r="RJJ582" s="156"/>
      <c r="RJK582" s="156"/>
      <c r="RJL582" s="156"/>
      <c r="RJM582" s="156"/>
      <c r="RJN582" s="156"/>
      <c r="RJO582" s="156"/>
      <c r="RJP582" s="156"/>
      <c r="RJQ582" s="156"/>
      <c r="RJR582" s="156"/>
      <c r="RJS582" s="156"/>
      <c r="RJT582" s="156"/>
      <c r="RJU582" s="156"/>
      <c r="RJV582" s="156"/>
      <c r="RJW582" s="156"/>
      <c r="RJX582" s="156"/>
      <c r="RJY582" s="156"/>
      <c r="RJZ582" s="156"/>
      <c r="RKA582" s="156"/>
      <c r="RKB582" s="156"/>
      <c r="RKC582" s="156"/>
      <c r="RKD582" s="156"/>
      <c r="RKE582" s="156"/>
      <c r="RKF582" s="156"/>
      <c r="RKG582" s="156"/>
      <c r="RKH582" s="156"/>
      <c r="RKI582" s="156"/>
      <c r="RKJ582" s="156"/>
      <c r="RKK582" s="156"/>
      <c r="RKL582" s="156"/>
      <c r="RKM582" s="156"/>
      <c r="RKN582" s="156"/>
      <c r="RKO582" s="156"/>
      <c r="RKP582" s="156"/>
      <c r="RKQ582" s="156"/>
      <c r="RKR582" s="156"/>
      <c r="RKS582" s="156"/>
      <c r="RKT582" s="156"/>
      <c r="RKU582" s="156"/>
      <c r="RKV582" s="156"/>
      <c r="RKW582" s="156"/>
      <c r="RKX582" s="156"/>
      <c r="RKY582" s="156"/>
      <c r="RKZ582" s="156"/>
      <c r="RLA582" s="156"/>
      <c r="RLB582" s="156"/>
      <c r="RLC582" s="156"/>
      <c r="RLD582" s="156"/>
      <c r="RLE582" s="156"/>
      <c r="RLF582" s="156"/>
      <c r="RLG582" s="156"/>
      <c r="RLH582" s="156"/>
      <c r="RLI582" s="156"/>
      <c r="RLJ582" s="156"/>
      <c r="RLK582" s="156"/>
      <c r="RLL582" s="156"/>
      <c r="RLM582" s="156"/>
      <c r="RLN582" s="156"/>
      <c r="RLO582" s="156"/>
      <c r="RLP582" s="156"/>
      <c r="RLQ582" s="156"/>
      <c r="RLR582" s="156"/>
      <c r="RLS582" s="156"/>
      <c r="RLT582" s="156"/>
      <c r="RLU582" s="156"/>
      <c r="RLV582" s="156"/>
      <c r="RLW582" s="156"/>
      <c r="RLX582" s="156"/>
      <c r="RLY582" s="156"/>
      <c r="RLZ582" s="156"/>
      <c r="RMA582" s="156"/>
      <c r="RMB582" s="156"/>
      <c r="RMC582" s="156"/>
      <c r="RMD582" s="156"/>
      <c r="RME582" s="156"/>
      <c r="RMF582" s="156"/>
      <c r="RMG582" s="156"/>
      <c r="RMH582" s="156"/>
      <c r="RMI582" s="156"/>
      <c r="RMJ582" s="156"/>
      <c r="RMK582" s="156"/>
      <c r="RML582" s="156"/>
      <c r="RMM582" s="156"/>
      <c r="RMN582" s="156"/>
      <c r="RMO582" s="156"/>
      <c r="RMP582" s="156"/>
      <c r="RMQ582" s="156"/>
      <c r="RMR582" s="156"/>
      <c r="RMS582" s="156"/>
      <c r="RMT582" s="156"/>
      <c r="RMU582" s="156"/>
      <c r="RMV582" s="156"/>
      <c r="RMW582" s="156"/>
      <c r="RMX582" s="156"/>
      <c r="RMY582" s="156"/>
      <c r="RMZ582" s="156"/>
      <c r="RNA582" s="156"/>
      <c r="RNB582" s="156"/>
      <c r="RNC582" s="156"/>
      <c r="RND582" s="156"/>
      <c r="RNE582" s="156"/>
      <c r="RNF582" s="156"/>
      <c r="RNG582" s="156"/>
      <c r="RNH582" s="156"/>
      <c r="RNI582" s="156"/>
      <c r="RNJ582" s="156"/>
      <c r="RNK582" s="156"/>
      <c r="RNL582" s="156"/>
      <c r="RNM582" s="156"/>
      <c r="RNN582" s="156"/>
      <c r="RNO582" s="156"/>
      <c r="RNP582" s="156"/>
      <c r="RNQ582" s="156"/>
      <c r="RNR582" s="156"/>
      <c r="RNS582" s="156"/>
      <c r="RNT582" s="156"/>
      <c r="RNU582" s="156"/>
      <c r="RNV582" s="156"/>
      <c r="RNW582" s="156"/>
      <c r="RNX582" s="156"/>
      <c r="RNY582" s="156"/>
      <c r="RNZ582" s="156"/>
      <c r="ROA582" s="156"/>
      <c r="ROB582" s="156"/>
      <c r="ROC582" s="156"/>
      <c r="ROD582" s="156"/>
      <c r="ROE582" s="156"/>
      <c r="ROF582" s="156"/>
      <c r="ROG582" s="156"/>
      <c r="ROH582" s="156"/>
      <c r="ROI582" s="156"/>
      <c r="ROJ582" s="156"/>
      <c r="ROK582" s="156"/>
      <c r="ROL582" s="156"/>
      <c r="ROM582" s="156"/>
      <c r="RON582" s="156"/>
      <c r="ROO582" s="156"/>
      <c r="ROP582" s="156"/>
      <c r="ROQ582" s="156"/>
      <c r="ROR582" s="156"/>
      <c r="ROS582" s="156"/>
      <c r="ROT582" s="156"/>
      <c r="ROU582" s="156"/>
      <c r="ROV582" s="156"/>
      <c r="ROW582" s="156"/>
      <c r="ROX582" s="156"/>
      <c r="ROY582" s="156"/>
      <c r="ROZ582" s="156"/>
      <c r="RPA582" s="156"/>
      <c r="RPB582" s="156"/>
      <c r="RPC582" s="156"/>
      <c r="RPD582" s="156"/>
      <c r="RPE582" s="156"/>
      <c r="RPF582" s="156"/>
      <c r="RPG582" s="156"/>
      <c r="RPH582" s="156"/>
      <c r="RPI582" s="156"/>
      <c r="RPJ582" s="156"/>
      <c r="RPK582" s="156"/>
      <c r="RPL582" s="156"/>
      <c r="RPM582" s="156"/>
      <c r="RPN582" s="156"/>
      <c r="RPO582" s="156"/>
      <c r="RPP582" s="156"/>
      <c r="RPQ582" s="156"/>
      <c r="RPR582" s="156"/>
      <c r="RPS582" s="156"/>
      <c r="RPT582" s="156"/>
      <c r="RPU582" s="156"/>
      <c r="RPV582" s="156"/>
      <c r="RPW582" s="156"/>
      <c r="RPX582" s="156"/>
      <c r="RPY582" s="156"/>
      <c r="RPZ582" s="156"/>
      <c r="RQA582" s="156"/>
      <c r="RQB582" s="156"/>
      <c r="RQC582" s="156"/>
      <c r="RQD582" s="156"/>
      <c r="RQE582" s="156"/>
      <c r="RQF582" s="156"/>
      <c r="RQG582" s="156"/>
      <c r="RQH582" s="156"/>
      <c r="RQI582" s="156"/>
      <c r="RQJ582" s="156"/>
      <c r="RQK582" s="156"/>
      <c r="RQL582" s="156"/>
      <c r="RQM582" s="156"/>
      <c r="RQN582" s="156"/>
      <c r="RQO582" s="156"/>
      <c r="RQP582" s="156"/>
      <c r="RQQ582" s="156"/>
      <c r="RQR582" s="156"/>
      <c r="RQS582" s="156"/>
      <c r="RQT582" s="156"/>
      <c r="RQU582" s="156"/>
      <c r="RQV582" s="156"/>
      <c r="RQW582" s="156"/>
      <c r="RQX582" s="156"/>
      <c r="RQY582" s="156"/>
      <c r="RQZ582" s="156"/>
      <c r="RRA582" s="156"/>
      <c r="RRB582" s="156"/>
      <c r="RRC582" s="156"/>
      <c r="RRD582" s="156"/>
      <c r="RRE582" s="156"/>
      <c r="RRF582" s="156"/>
      <c r="RRG582" s="156"/>
      <c r="RRH582" s="156"/>
      <c r="RRI582" s="156"/>
      <c r="RRJ582" s="156"/>
      <c r="RRK582" s="156"/>
      <c r="RRL582" s="156"/>
      <c r="RRM582" s="156"/>
      <c r="RRN582" s="156"/>
      <c r="RRO582" s="156"/>
      <c r="RRP582" s="156"/>
      <c r="RRQ582" s="156"/>
      <c r="RRR582" s="156"/>
      <c r="RRS582" s="156"/>
      <c r="RRT582" s="156"/>
      <c r="RRU582" s="156"/>
      <c r="RRV582" s="156"/>
      <c r="RRW582" s="156"/>
      <c r="RRX582" s="156"/>
      <c r="RRY582" s="156"/>
      <c r="RRZ582" s="156"/>
      <c r="RSA582" s="156"/>
      <c r="RSB582" s="156"/>
      <c r="RSC582" s="156"/>
      <c r="RSD582" s="156"/>
      <c r="RSE582" s="156"/>
      <c r="RSF582" s="156"/>
      <c r="RSG582" s="156"/>
      <c r="RSH582" s="156"/>
      <c r="RSI582" s="156"/>
      <c r="RSJ582" s="156"/>
      <c r="RSK582" s="156"/>
      <c r="RSL582" s="156"/>
      <c r="RSM582" s="156"/>
      <c r="RSN582" s="156"/>
      <c r="RSO582" s="156"/>
      <c r="RSP582" s="156"/>
      <c r="RSQ582" s="156"/>
      <c r="RSR582" s="156"/>
      <c r="RSS582" s="156"/>
      <c r="RST582" s="156"/>
      <c r="RSU582" s="156"/>
      <c r="RSV582" s="156"/>
      <c r="RSW582" s="156"/>
      <c r="RSX582" s="156"/>
      <c r="RSY582" s="156"/>
      <c r="RSZ582" s="156"/>
      <c r="RTA582" s="156"/>
      <c r="RTB582" s="156"/>
      <c r="RTC582" s="156"/>
      <c r="RTD582" s="156"/>
      <c r="RTE582" s="156"/>
      <c r="RTF582" s="156"/>
      <c r="RTG582" s="156"/>
      <c r="RTH582" s="156"/>
      <c r="RTI582" s="156"/>
      <c r="RTJ582" s="156"/>
      <c r="RTK582" s="156"/>
      <c r="RTL582" s="156"/>
      <c r="RTM582" s="156"/>
      <c r="RTN582" s="156"/>
      <c r="RTO582" s="156"/>
      <c r="RTP582" s="156"/>
      <c r="RTQ582" s="156"/>
      <c r="RTR582" s="156"/>
      <c r="RTS582" s="156"/>
      <c r="RTT582" s="156"/>
      <c r="RTU582" s="156"/>
      <c r="RTV582" s="156"/>
      <c r="RTW582" s="156"/>
      <c r="RTX582" s="156"/>
      <c r="RTY582" s="156"/>
      <c r="RTZ582" s="156"/>
      <c r="RUA582" s="156"/>
      <c r="RUB582" s="156"/>
      <c r="RUC582" s="156"/>
      <c r="RUD582" s="156"/>
      <c r="RUE582" s="156"/>
      <c r="RUF582" s="156"/>
      <c r="RUG582" s="156"/>
      <c r="RUH582" s="156"/>
      <c r="RUI582" s="156"/>
      <c r="RUJ582" s="156"/>
      <c r="RUK582" s="156"/>
      <c r="RUL582" s="156"/>
      <c r="RUM582" s="156"/>
      <c r="RUN582" s="156"/>
      <c r="RUO582" s="156"/>
      <c r="RUP582" s="156"/>
      <c r="RUQ582" s="156"/>
      <c r="RUR582" s="156"/>
      <c r="RUS582" s="156"/>
      <c r="RUT582" s="156"/>
      <c r="RUU582" s="156"/>
      <c r="RUV582" s="156"/>
      <c r="RUW582" s="156"/>
      <c r="RUX582" s="156"/>
      <c r="RUY582" s="156"/>
      <c r="RUZ582" s="156"/>
      <c r="RVA582" s="156"/>
      <c r="RVB582" s="156"/>
      <c r="RVC582" s="156"/>
      <c r="RVD582" s="156"/>
      <c r="RVE582" s="156"/>
      <c r="RVF582" s="156"/>
      <c r="RVG582" s="156"/>
      <c r="RVH582" s="156"/>
      <c r="RVI582" s="156"/>
      <c r="RVJ582" s="156"/>
      <c r="RVK582" s="156"/>
      <c r="RVL582" s="156"/>
      <c r="RVM582" s="156"/>
      <c r="RVN582" s="156"/>
      <c r="RVO582" s="156"/>
      <c r="RVP582" s="156"/>
      <c r="RVQ582" s="156"/>
      <c r="RVR582" s="156"/>
      <c r="RVS582" s="156"/>
      <c r="RVT582" s="156"/>
      <c r="RVU582" s="156"/>
      <c r="RVV582" s="156"/>
      <c r="RVW582" s="156"/>
      <c r="RVX582" s="156"/>
      <c r="RVY582" s="156"/>
      <c r="RVZ582" s="156"/>
      <c r="RWA582" s="156"/>
      <c r="RWB582" s="156"/>
      <c r="RWC582" s="156"/>
      <c r="RWD582" s="156"/>
      <c r="RWE582" s="156"/>
      <c r="RWF582" s="156"/>
      <c r="RWG582" s="156"/>
      <c r="RWH582" s="156"/>
      <c r="RWI582" s="156"/>
      <c r="RWJ582" s="156"/>
      <c r="RWK582" s="156"/>
      <c r="RWL582" s="156"/>
      <c r="RWM582" s="156"/>
      <c r="RWN582" s="156"/>
      <c r="RWO582" s="156"/>
      <c r="RWP582" s="156"/>
      <c r="RWQ582" s="156"/>
      <c r="RWR582" s="156"/>
      <c r="RWS582" s="156"/>
      <c r="RWT582" s="156"/>
      <c r="RWU582" s="156"/>
      <c r="RWV582" s="156"/>
      <c r="RWW582" s="156"/>
      <c r="RWX582" s="156"/>
      <c r="RWY582" s="156"/>
      <c r="RWZ582" s="156"/>
      <c r="RXA582" s="156"/>
      <c r="RXB582" s="156"/>
      <c r="RXC582" s="156"/>
      <c r="RXD582" s="156"/>
      <c r="RXE582" s="156"/>
      <c r="RXF582" s="156"/>
      <c r="RXG582" s="156"/>
      <c r="RXH582" s="156"/>
      <c r="RXI582" s="156"/>
      <c r="RXJ582" s="156"/>
      <c r="RXK582" s="156"/>
      <c r="RXL582" s="156"/>
      <c r="RXM582" s="156"/>
      <c r="RXN582" s="156"/>
      <c r="RXO582" s="156"/>
      <c r="RXP582" s="156"/>
      <c r="RXQ582" s="156"/>
      <c r="RXR582" s="156"/>
      <c r="RXS582" s="156"/>
      <c r="RXT582" s="156"/>
      <c r="RXU582" s="156"/>
      <c r="RXV582" s="156"/>
      <c r="RXW582" s="156"/>
      <c r="RXX582" s="156"/>
      <c r="RXY582" s="156"/>
      <c r="RXZ582" s="156"/>
      <c r="RYA582" s="156"/>
      <c r="RYB582" s="156"/>
      <c r="RYC582" s="156"/>
      <c r="RYD582" s="156"/>
      <c r="RYE582" s="156"/>
      <c r="RYF582" s="156"/>
      <c r="RYG582" s="156"/>
      <c r="RYH582" s="156"/>
      <c r="RYI582" s="156"/>
      <c r="RYJ582" s="156"/>
      <c r="RYK582" s="156"/>
      <c r="RYL582" s="156"/>
      <c r="RYM582" s="156"/>
      <c r="RYN582" s="156"/>
      <c r="RYO582" s="156"/>
      <c r="RYP582" s="156"/>
      <c r="RYQ582" s="156"/>
      <c r="RYR582" s="156"/>
      <c r="RYS582" s="156"/>
      <c r="RYT582" s="156"/>
      <c r="RYU582" s="156"/>
      <c r="RYV582" s="156"/>
      <c r="RYW582" s="156"/>
      <c r="RYX582" s="156"/>
      <c r="RYY582" s="156"/>
      <c r="RYZ582" s="156"/>
      <c r="RZA582" s="156"/>
      <c r="RZB582" s="156"/>
      <c r="RZC582" s="156"/>
      <c r="RZD582" s="156"/>
      <c r="RZE582" s="156"/>
      <c r="RZF582" s="156"/>
      <c r="RZG582" s="156"/>
      <c r="RZH582" s="156"/>
      <c r="RZI582" s="156"/>
      <c r="RZJ582" s="156"/>
      <c r="RZK582" s="156"/>
      <c r="RZL582" s="156"/>
      <c r="RZM582" s="156"/>
      <c r="RZN582" s="156"/>
      <c r="RZO582" s="156"/>
      <c r="RZP582" s="156"/>
      <c r="RZQ582" s="156"/>
      <c r="RZR582" s="156"/>
      <c r="RZS582" s="156"/>
      <c r="RZT582" s="156"/>
      <c r="RZU582" s="156"/>
      <c r="RZV582" s="156"/>
      <c r="RZW582" s="156"/>
      <c r="RZX582" s="156"/>
      <c r="RZY582" s="156"/>
      <c r="RZZ582" s="156"/>
      <c r="SAA582" s="156"/>
      <c r="SAB582" s="156"/>
      <c r="SAC582" s="156"/>
      <c r="SAD582" s="156"/>
      <c r="SAE582" s="156"/>
      <c r="SAF582" s="156"/>
      <c r="SAG582" s="156"/>
      <c r="SAH582" s="156"/>
      <c r="SAI582" s="156"/>
      <c r="SAJ582" s="156"/>
      <c r="SAK582" s="156"/>
      <c r="SAL582" s="156"/>
      <c r="SAM582" s="156"/>
      <c r="SAN582" s="156"/>
      <c r="SAO582" s="156"/>
      <c r="SAP582" s="156"/>
      <c r="SAQ582" s="156"/>
      <c r="SAR582" s="156"/>
      <c r="SAS582" s="156"/>
      <c r="SAT582" s="156"/>
      <c r="SAU582" s="156"/>
      <c r="SAV582" s="156"/>
      <c r="SAW582" s="156"/>
      <c r="SAX582" s="156"/>
      <c r="SAY582" s="156"/>
      <c r="SAZ582" s="156"/>
      <c r="SBA582" s="156"/>
      <c r="SBB582" s="156"/>
      <c r="SBC582" s="156"/>
      <c r="SBD582" s="156"/>
      <c r="SBE582" s="156"/>
      <c r="SBF582" s="156"/>
      <c r="SBG582" s="156"/>
      <c r="SBH582" s="156"/>
      <c r="SBI582" s="156"/>
      <c r="SBJ582" s="156"/>
      <c r="SBK582" s="156"/>
      <c r="SBL582" s="156"/>
      <c r="SBM582" s="156"/>
      <c r="SBN582" s="156"/>
      <c r="SBO582" s="156"/>
      <c r="SBP582" s="156"/>
      <c r="SBQ582" s="156"/>
      <c r="SBR582" s="156"/>
      <c r="SBS582" s="156"/>
      <c r="SBT582" s="156"/>
      <c r="SBU582" s="156"/>
      <c r="SBV582" s="156"/>
      <c r="SBW582" s="156"/>
      <c r="SBX582" s="156"/>
      <c r="SBY582" s="156"/>
      <c r="SBZ582" s="156"/>
      <c r="SCA582" s="156"/>
      <c r="SCB582" s="156"/>
      <c r="SCC582" s="156"/>
      <c r="SCD582" s="156"/>
      <c r="SCE582" s="156"/>
      <c r="SCF582" s="156"/>
      <c r="SCG582" s="156"/>
      <c r="SCH582" s="156"/>
      <c r="SCI582" s="156"/>
      <c r="SCJ582" s="156"/>
      <c r="SCK582" s="156"/>
      <c r="SCL582" s="156"/>
      <c r="SCM582" s="156"/>
      <c r="SCN582" s="156"/>
      <c r="SCO582" s="156"/>
      <c r="SCP582" s="156"/>
      <c r="SCQ582" s="156"/>
      <c r="SCR582" s="156"/>
      <c r="SCS582" s="156"/>
      <c r="SCT582" s="156"/>
      <c r="SCU582" s="156"/>
      <c r="SCV582" s="156"/>
      <c r="SCW582" s="156"/>
      <c r="SCX582" s="156"/>
      <c r="SCY582" s="156"/>
      <c r="SCZ582" s="156"/>
      <c r="SDA582" s="156"/>
      <c r="SDB582" s="156"/>
      <c r="SDC582" s="156"/>
      <c r="SDD582" s="156"/>
      <c r="SDE582" s="156"/>
      <c r="SDF582" s="156"/>
      <c r="SDG582" s="156"/>
      <c r="SDH582" s="156"/>
      <c r="SDI582" s="156"/>
      <c r="SDJ582" s="156"/>
      <c r="SDK582" s="156"/>
      <c r="SDL582" s="156"/>
      <c r="SDM582" s="156"/>
      <c r="SDN582" s="156"/>
      <c r="SDO582" s="156"/>
      <c r="SDP582" s="156"/>
      <c r="SDQ582" s="156"/>
      <c r="SDR582" s="156"/>
      <c r="SDS582" s="156"/>
      <c r="SDT582" s="156"/>
      <c r="SDU582" s="156"/>
      <c r="SDV582" s="156"/>
      <c r="SDW582" s="156"/>
      <c r="SDX582" s="156"/>
      <c r="SDY582" s="156"/>
      <c r="SDZ582" s="156"/>
      <c r="SEA582" s="156"/>
      <c r="SEB582" s="156"/>
      <c r="SEC582" s="156"/>
      <c r="SED582" s="156"/>
      <c r="SEE582" s="156"/>
      <c r="SEF582" s="156"/>
      <c r="SEG582" s="156"/>
      <c r="SEH582" s="156"/>
      <c r="SEI582" s="156"/>
      <c r="SEJ582" s="156"/>
      <c r="SEK582" s="156"/>
      <c r="SEL582" s="156"/>
      <c r="SEM582" s="156"/>
      <c r="SEN582" s="156"/>
      <c r="SEO582" s="156"/>
      <c r="SEP582" s="156"/>
      <c r="SEQ582" s="156"/>
      <c r="SER582" s="156"/>
      <c r="SES582" s="156"/>
      <c r="SET582" s="156"/>
      <c r="SEU582" s="156"/>
      <c r="SEV582" s="156"/>
      <c r="SEW582" s="156"/>
      <c r="SEX582" s="156"/>
      <c r="SEY582" s="156"/>
      <c r="SEZ582" s="156"/>
      <c r="SFA582" s="156"/>
      <c r="SFB582" s="156"/>
      <c r="SFC582" s="156"/>
      <c r="SFD582" s="156"/>
      <c r="SFE582" s="156"/>
      <c r="SFF582" s="156"/>
      <c r="SFG582" s="156"/>
      <c r="SFH582" s="156"/>
      <c r="SFI582" s="156"/>
      <c r="SFJ582" s="156"/>
      <c r="SFK582" s="156"/>
      <c r="SFL582" s="156"/>
      <c r="SFM582" s="156"/>
      <c r="SFN582" s="156"/>
      <c r="SFO582" s="156"/>
      <c r="SFP582" s="156"/>
      <c r="SFQ582" s="156"/>
      <c r="SFR582" s="156"/>
      <c r="SFS582" s="156"/>
      <c r="SFT582" s="156"/>
      <c r="SFU582" s="156"/>
      <c r="SFV582" s="156"/>
      <c r="SFW582" s="156"/>
      <c r="SFX582" s="156"/>
      <c r="SFY582" s="156"/>
      <c r="SFZ582" s="156"/>
      <c r="SGA582" s="156"/>
      <c r="SGB582" s="156"/>
      <c r="SGC582" s="156"/>
      <c r="SGD582" s="156"/>
      <c r="SGE582" s="156"/>
      <c r="SGF582" s="156"/>
      <c r="SGG582" s="156"/>
      <c r="SGH582" s="156"/>
      <c r="SGI582" s="156"/>
      <c r="SGJ582" s="156"/>
      <c r="SGK582" s="156"/>
      <c r="SGL582" s="156"/>
      <c r="SGM582" s="156"/>
      <c r="SGN582" s="156"/>
      <c r="SGO582" s="156"/>
      <c r="SGP582" s="156"/>
      <c r="SGQ582" s="156"/>
      <c r="SGR582" s="156"/>
      <c r="SGS582" s="156"/>
      <c r="SGT582" s="156"/>
      <c r="SGU582" s="156"/>
      <c r="SGV582" s="156"/>
      <c r="SGW582" s="156"/>
      <c r="SGX582" s="156"/>
      <c r="SGY582" s="156"/>
      <c r="SGZ582" s="156"/>
      <c r="SHA582" s="156"/>
      <c r="SHB582" s="156"/>
      <c r="SHC582" s="156"/>
      <c r="SHD582" s="156"/>
      <c r="SHE582" s="156"/>
      <c r="SHF582" s="156"/>
      <c r="SHG582" s="156"/>
      <c r="SHH582" s="156"/>
      <c r="SHI582" s="156"/>
      <c r="SHJ582" s="156"/>
      <c r="SHK582" s="156"/>
      <c r="SHL582" s="156"/>
      <c r="SHM582" s="156"/>
      <c r="SHN582" s="156"/>
      <c r="SHO582" s="156"/>
      <c r="SHP582" s="156"/>
      <c r="SHQ582" s="156"/>
      <c r="SHR582" s="156"/>
      <c r="SHS582" s="156"/>
      <c r="SHT582" s="156"/>
      <c r="SHU582" s="156"/>
      <c r="SHV582" s="156"/>
      <c r="SHW582" s="156"/>
      <c r="SHX582" s="156"/>
      <c r="SHY582" s="156"/>
      <c r="SHZ582" s="156"/>
      <c r="SIA582" s="156"/>
      <c r="SIB582" s="156"/>
      <c r="SIC582" s="156"/>
      <c r="SID582" s="156"/>
      <c r="SIE582" s="156"/>
      <c r="SIF582" s="156"/>
      <c r="SIG582" s="156"/>
      <c r="SIH582" s="156"/>
      <c r="SII582" s="156"/>
      <c r="SIJ582" s="156"/>
      <c r="SIK582" s="156"/>
      <c r="SIL582" s="156"/>
      <c r="SIM582" s="156"/>
      <c r="SIN582" s="156"/>
      <c r="SIO582" s="156"/>
      <c r="SIP582" s="156"/>
      <c r="SIQ582" s="156"/>
      <c r="SIR582" s="156"/>
      <c r="SIS582" s="156"/>
      <c r="SIT582" s="156"/>
      <c r="SIU582" s="156"/>
      <c r="SIV582" s="156"/>
      <c r="SIW582" s="156"/>
      <c r="SIX582" s="156"/>
      <c r="SIY582" s="156"/>
      <c r="SIZ582" s="156"/>
      <c r="SJA582" s="156"/>
      <c r="SJB582" s="156"/>
      <c r="SJC582" s="156"/>
      <c r="SJD582" s="156"/>
      <c r="SJE582" s="156"/>
      <c r="SJF582" s="156"/>
      <c r="SJG582" s="156"/>
      <c r="SJH582" s="156"/>
      <c r="SJI582" s="156"/>
      <c r="SJJ582" s="156"/>
      <c r="SJK582" s="156"/>
      <c r="SJL582" s="156"/>
      <c r="SJM582" s="156"/>
      <c r="SJN582" s="156"/>
      <c r="SJO582" s="156"/>
      <c r="SJP582" s="156"/>
      <c r="SJQ582" s="156"/>
      <c r="SJR582" s="156"/>
      <c r="SJS582" s="156"/>
      <c r="SJT582" s="156"/>
      <c r="SJU582" s="156"/>
      <c r="SJV582" s="156"/>
      <c r="SJW582" s="156"/>
      <c r="SJX582" s="156"/>
      <c r="SJY582" s="156"/>
      <c r="SJZ582" s="156"/>
      <c r="SKA582" s="156"/>
      <c r="SKB582" s="156"/>
      <c r="SKC582" s="156"/>
      <c r="SKD582" s="156"/>
      <c r="SKE582" s="156"/>
      <c r="SKF582" s="156"/>
      <c r="SKG582" s="156"/>
      <c r="SKH582" s="156"/>
      <c r="SKI582" s="156"/>
      <c r="SKJ582" s="156"/>
      <c r="SKK582" s="156"/>
      <c r="SKL582" s="156"/>
      <c r="SKM582" s="156"/>
      <c r="SKN582" s="156"/>
      <c r="SKO582" s="156"/>
      <c r="SKP582" s="156"/>
      <c r="SKQ582" s="156"/>
      <c r="SKR582" s="156"/>
      <c r="SKS582" s="156"/>
      <c r="SKT582" s="156"/>
      <c r="SKU582" s="156"/>
      <c r="SKV582" s="156"/>
      <c r="SKW582" s="156"/>
      <c r="SKX582" s="156"/>
      <c r="SKY582" s="156"/>
      <c r="SKZ582" s="156"/>
      <c r="SLA582" s="156"/>
      <c r="SLB582" s="156"/>
      <c r="SLC582" s="156"/>
      <c r="SLD582" s="156"/>
      <c r="SLE582" s="156"/>
      <c r="SLF582" s="156"/>
      <c r="SLG582" s="156"/>
      <c r="SLH582" s="156"/>
      <c r="SLI582" s="156"/>
      <c r="SLJ582" s="156"/>
      <c r="SLK582" s="156"/>
      <c r="SLL582" s="156"/>
      <c r="SLM582" s="156"/>
      <c r="SLN582" s="156"/>
      <c r="SLO582" s="156"/>
      <c r="SLP582" s="156"/>
      <c r="SLQ582" s="156"/>
      <c r="SLR582" s="156"/>
      <c r="SLS582" s="156"/>
      <c r="SLT582" s="156"/>
      <c r="SLU582" s="156"/>
      <c r="SLV582" s="156"/>
      <c r="SLW582" s="156"/>
      <c r="SLX582" s="156"/>
      <c r="SLY582" s="156"/>
      <c r="SLZ582" s="156"/>
      <c r="SMA582" s="156"/>
      <c r="SMB582" s="156"/>
      <c r="SMC582" s="156"/>
      <c r="SMD582" s="156"/>
      <c r="SME582" s="156"/>
      <c r="SMF582" s="156"/>
      <c r="SMG582" s="156"/>
      <c r="SMH582" s="156"/>
      <c r="SMI582" s="156"/>
      <c r="SMJ582" s="156"/>
      <c r="SMK582" s="156"/>
      <c r="SML582" s="156"/>
      <c r="SMM582" s="156"/>
      <c r="SMN582" s="156"/>
      <c r="SMO582" s="156"/>
      <c r="SMP582" s="156"/>
      <c r="SMQ582" s="156"/>
      <c r="SMR582" s="156"/>
      <c r="SMS582" s="156"/>
      <c r="SMT582" s="156"/>
      <c r="SMU582" s="156"/>
      <c r="SMV582" s="156"/>
      <c r="SMW582" s="156"/>
      <c r="SMX582" s="156"/>
      <c r="SMY582" s="156"/>
      <c r="SMZ582" s="156"/>
      <c r="SNA582" s="156"/>
      <c r="SNB582" s="156"/>
      <c r="SNC582" s="156"/>
      <c r="SND582" s="156"/>
      <c r="SNE582" s="156"/>
      <c r="SNF582" s="156"/>
      <c r="SNG582" s="156"/>
      <c r="SNH582" s="156"/>
      <c r="SNI582" s="156"/>
      <c r="SNJ582" s="156"/>
      <c r="SNK582" s="156"/>
      <c r="SNL582" s="156"/>
      <c r="SNM582" s="156"/>
      <c r="SNN582" s="156"/>
      <c r="SNO582" s="156"/>
      <c r="SNP582" s="156"/>
      <c r="SNQ582" s="156"/>
      <c r="SNR582" s="156"/>
      <c r="SNS582" s="156"/>
      <c r="SNT582" s="156"/>
      <c r="SNU582" s="156"/>
      <c r="SNV582" s="156"/>
      <c r="SNW582" s="156"/>
      <c r="SNX582" s="156"/>
      <c r="SNY582" s="156"/>
      <c r="SNZ582" s="156"/>
      <c r="SOA582" s="156"/>
      <c r="SOB582" s="156"/>
      <c r="SOC582" s="156"/>
      <c r="SOD582" s="156"/>
      <c r="SOE582" s="156"/>
      <c r="SOF582" s="156"/>
      <c r="SOG582" s="156"/>
      <c r="SOH582" s="156"/>
      <c r="SOI582" s="156"/>
      <c r="SOJ582" s="156"/>
      <c r="SOK582" s="156"/>
      <c r="SOL582" s="156"/>
      <c r="SOM582" s="156"/>
      <c r="SON582" s="156"/>
      <c r="SOO582" s="156"/>
      <c r="SOP582" s="156"/>
      <c r="SOQ582" s="156"/>
      <c r="SOR582" s="156"/>
      <c r="SOS582" s="156"/>
      <c r="SOT582" s="156"/>
      <c r="SOU582" s="156"/>
      <c r="SOV582" s="156"/>
      <c r="SOW582" s="156"/>
      <c r="SOX582" s="156"/>
      <c r="SOY582" s="156"/>
      <c r="SOZ582" s="156"/>
      <c r="SPA582" s="156"/>
      <c r="SPB582" s="156"/>
      <c r="SPC582" s="156"/>
      <c r="SPD582" s="156"/>
      <c r="SPE582" s="156"/>
      <c r="SPF582" s="156"/>
      <c r="SPG582" s="156"/>
      <c r="SPH582" s="156"/>
      <c r="SPI582" s="156"/>
      <c r="SPJ582" s="156"/>
      <c r="SPK582" s="156"/>
      <c r="SPL582" s="156"/>
      <c r="SPM582" s="156"/>
      <c r="SPN582" s="156"/>
      <c r="SPO582" s="156"/>
      <c r="SPP582" s="156"/>
      <c r="SPQ582" s="156"/>
      <c r="SPR582" s="156"/>
      <c r="SPS582" s="156"/>
      <c r="SPT582" s="156"/>
      <c r="SPU582" s="156"/>
      <c r="SPV582" s="156"/>
      <c r="SPW582" s="156"/>
      <c r="SPX582" s="156"/>
      <c r="SPY582" s="156"/>
      <c r="SPZ582" s="156"/>
      <c r="SQA582" s="156"/>
      <c r="SQB582" s="156"/>
      <c r="SQC582" s="156"/>
      <c r="SQD582" s="156"/>
      <c r="SQE582" s="156"/>
      <c r="SQF582" s="156"/>
      <c r="SQG582" s="156"/>
      <c r="SQH582" s="156"/>
      <c r="SQI582" s="156"/>
      <c r="SQJ582" s="156"/>
      <c r="SQK582" s="156"/>
      <c r="SQL582" s="156"/>
      <c r="SQM582" s="156"/>
      <c r="SQN582" s="156"/>
      <c r="SQO582" s="156"/>
      <c r="SQP582" s="156"/>
      <c r="SQQ582" s="156"/>
      <c r="SQR582" s="156"/>
      <c r="SQS582" s="156"/>
      <c r="SQT582" s="156"/>
      <c r="SQU582" s="156"/>
      <c r="SQV582" s="156"/>
      <c r="SQW582" s="156"/>
      <c r="SQX582" s="156"/>
      <c r="SQY582" s="156"/>
      <c r="SQZ582" s="156"/>
      <c r="SRA582" s="156"/>
      <c r="SRB582" s="156"/>
      <c r="SRC582" s="156"/>
      <c r="SRD582" s="156"/>
      <c r="SRE582" s="156"/>
      <c r="SRF582" s="156"/>
      <c r="SRG582" s="156"/>
      <c r="SRH582" s="156"/>
      <c r="SRI582" s="156"/>
      <c r="SRJ582" s="156"/>
      <c r="SRK582" s="156"/>
      <c r="SRL582" s="156"/>
      <c r="SRM582" s="156"/>
      <c r="SRN582" s="156"/>
      <c r="SRO582" s="156"/>
      <c r="SRP582" s="156"/>
      <c r="SRQ582" s="156"/>
      <c r="SRR582" s="156"/>
      <c r="SRS582" s="156"/>
      <c r="SRT582" s="156"/>
      <c r="SRU582" s="156"/>
      <c r="SRV582" s="156"/>
      <c r="SRW582" s="156"/>
      <c r="SRX582" s="156"/>
      <c r="SRY582" s="156"/>
      <c r="SRZ582" s="156"/>
      <c r="SSA582" s="156"/>
      <c r="SSB582" s="156"/>
      <c r="SSC582" s="156"/>
      <c r="SSD582" s="156"/>
      <c r="SSE582" s="156"/>
      <c r="SSF582" s="156"/>
      <c r="SSG582" s="156"/>
      <c r="SSH582" s="156"/>
      <c r="SSI582" s="156"/>
      <c r="SSJ582" s="156"/>
      <c r="SSK582" s="156"/>
      <c r="SSL582" s="156"/>
      <c r="SSM582" s="156"/>
      <c r="SSN582" s="156"/>
      <c r="SSO582" s="156"/>
      <c r="SSP582" s="156"/>
      <c r="SSQ582" s="156"/>
      <c r="SSR582" s="156"/>
      <c r="SSS582" s="156"/>
      <c r="SST582" s="156"/>
      <c r="SSU582" s="156"/>
      <c r="SSV582" s="156"/>
      <c r="SSW582" s="156"/>
      <c r="SSX582" s="156"/>
      <c r="SSY582" s="156"/>
      <c r="SSZ582" s="156"/>
      <c r="STA582" s="156"/>
      <c r="STB582" s="156"/>
      <c r="STC582" s="156"/>
      <c r="STD582" s="156"/>
      <c r="STE582" s="156"/>
      <c r="STF582" s="156"/>
      <c r="STG582" s="156"/>
      <c r="STH582" s="156"/>
      <c r="STI582" s="156"/>
      <c r="STJ582" s="156"/>
      <c r="STK582" s="156"/>
      <c r="STL582" s="156"/>
      <c r="STM582" s="156"/>
      <c r="STN582" s="156"/>
      <c r="STO582" s="156"/>
      <c r="STP582" s="156"/>
      <c r="STQ582" s="156"/>
      <c r="STR582" s="156"/>
      <c r="STS582" s="156"/>
      <c r="STT582" s="156"/>
      <c r="STU582" s="156"/>
      <c r="STV582" s="156"/>
      <c r="STW582" s="156"/>
      <c r="STX582" s="156"/>
      <c r="STY582" s="156"/>
      <c r="STZ582" s="156"/>
      <c r="SUA582" s="156"/>
      <c r="SUB582" s="156"/>
      <c r="SUC582" s="156"/>
      <c r="SUD582" s="156"/>
      <c r="SUE582" s="156"/>
      <c r="SUF582" s="156"/>
      <c r="SUG582" s="156"/>
      <c r="SUH582" s="156"/>
      <c r="SUI582" s="156"/>
      <c r="SUJ582" s="156"/>
      <c r="SUK582" s="156"/>
      <c r="SUL582" s="156"/>
      <c r="SUM582" s="156"/>
      <c r="SUN582" s="156"/>
      <c r="SUO582" s="156"/>
      <c r="SUP582" s="156"/>
      <c r="SUQ582" s="156"/>
      <c r="SUR582" s="156"/>
      <c r="SUS582" s="156"/>
      <c r="SUT582" s="156"/>
      <c r="SUU582" s="156"/>
      <c r="SUV582" s="156"/>
      <c r="SUW582" s="156"/>
      <c r="SUX582" s="156"/>
      <c r="SUY582" s="156"/>
      <c r="SUZ582" s="156"/>
      <c r="SVA582" s="156"/>
      <c r="SVB582" s="156"/>
      <c r="SVC582" s="156"/>
      <c r="SVD582" s="156"/>
      <c r="SVE582" s="156"/>
      <c r="SVF582" s="156"/>
      <c r="SVG582" s="156"/>
      <c r="SVH582" s="156"/>
      <c r="SVI582" s="156"/>
      <c r="SVJ582" s="156"/>
      <c r="SVK582" s="156"/>
      <c r="SVL582" s="156"/>
      <c r="SVM582" s="156"/>
      <c r="SVN582" s="156"/>
      <c r="SVO582" s="156"/>
      <c r="SVP582" s="156"/>
      <c r="SVQ582" s="156"/>
      <c r="SVR582" s="156"/>
      <c r="SVS582" s="156"/>
      <c r="SVT582" s="156"/>
      <c r="SVU582" s="156"/>
      <c r="SVV582" s="156"/>
      <c r="SVW582" s="156"/>
      <c r="SVX582" s="156"/>
      <c r="SVY582" s="156"/>
      <c r="SVZ582" s="156"/>
      <c r="SWA582" s="156"/>
      <c r="SWB582" s="156"/>
      <c r="SWC582" s="156"/>
      <c r="SWD582" s="156"/>
      <c r="SWE582" s="156"/>
      <c r="SWF582" s="156"/>
      <c r="SWG582" s="156"/>
      <c r="SWH582" s="156"/>
      <c r="SWI582" s="156"/>
      <c r="SWJ582" s="156"/>
      <c r="SWK582" s="156"/>
      <c r="SWL582" s="156"/>
      <c r="SWM582" s="156"/>
      <c r="SWN582" s="156"/>
      <c r="SWO582" s="156"/>
      <c r="SWP582" s="156"/>
      <c r="SWQ582" s="156"/>
      <c r="SWR582" s="156"/>
      <c r="SWS582" s="156"/>
      <c r="SWT582" s="156"/>
      <c r="SWU582" s="156"/>
      <c r="SWV582" s="156"/>
      <c r="SWW582" s="156"/>
      <c r="SWX582" s="156"/>
      <c r="SWY582" s="156"/>
      <c r="SWZ582" s="156"/>
      <c r="SXA582" s="156"/>
      <c r="SXB582" s="156"/>
      <c r="SXC582" s="156"/>
      <c r="SXD582" s="156"/>
      <c r="SXE582" s="156"/>
      <c r="SXF582" s="156"/>
      <c r="SXG582" s="156"/>
      <c r="SXH582" s="156"/>
      <c r="SXI582" s="156"/>
      <c r="SXJ582" s="156"/>
      <c r="SXK582" s="156"/>
      <c r="SXL582" s="156"/>
      <c r="SXM582" s="156"/>
      <c r="SXN582" s="156"/>
      <c r="SXO582" s="156"/>
      <c r="SXP582" s="156"/>
      <c r="SXQ582" s="156"/>
      <c r="SXR582" s="156"/>
      <c r="SXS582" s="156"/>
      <c r="SXT582" s="156"/>
      <c r="SXU582" s="156"/>
      <c r="SXV582" s="156"/>
      <c r="SXW582" s="156"/>
      <c r="SXX582" s="156"/>
      <c r="SXY582" s="156"/>
      <c r="SXZ582" s="156"/>
      <c r="SYA582" s="156"/>
      <c r="SYB582" s="156"/>
      <c r="SYC582" s="156"/>
      <c r="SYD582" s="156"/>
      <c r="SYE582" s="156"/>
      <c r="SYF582" s="156"/>
      <c r="SYG582" s="156"/>
      <c r="SYH582" s="156"/>
      <c r="SYI582" s="156"/>
      <c r="SYJ582" s="156"/>
      <c r="SYK582" s="156"/>
      <c r="SYL582" s="156"/>
      <c r="SYM582" s="156"/>
      <c r="SYN582" s="156"/>
      <c r="SYO582" s="156"/>
      <c r="SYP582" s="156"/>
      <c r="SYQ582" s="156"/>
      <c r="SYR582" s="156"/>
      <c r="SYS582" s="156"/>
      <c r="SYT582" s="156"/>
      <c r="SYU582" s="156"/>
      <c r="SYV582" s="156"/>
      <c r="SYW582" s="156"/>
      <c r="SYX582" s="156"/>
      <c r="SYY582" s="156"/>
      <c r="SYZ582" s="156"/>
      <c r="SZA582" s="156"/>
      <c r="SZB582" s="156"/>
      <c r="SZC582" s="156"/>
      <c r="SZD582" s="156"/>
      <c r="SZE582" s="156"/>
      <c r="SZF582" s="156"/>
      <c r="SZG582" s="156"/>
      <c r="SZH582" s="156"/>
      <c r="SZI582" s="156"/>
      <c r="SZJ582" s="156"/>
      <c r="SZK582" s="156"/>
      <c r="SZL582" s="156"/>
      <c r="SZM582" s="156"/>
      <c r="SZN582" s="156"/>
      <c r="SZO582" s="156"/>
      <c r="SZP582" s="156"/>
      <c r="SZQ582" s="156"/>
      <c r="SZR582" s="156"/>
      <c r="SZS582" s="156"/>
      <c r="SZT582" s="156"/>
      <c r="SZU582" s="156"/>
      <c r="SZV582" s="156"/>
      <c r="SZW582" s="156"/>
      <c r="SZX582" s="156"/>
      <c r="SZY582" s="156"/>
      <c r="SZZ582" s="156"/>
      <c r="TAA582" s="156"/>
      <c r="TAB582" s="156"/>
      <c r="TAC582" s="156"/>
      <c r="TAD582" s="156"/>
      <c r="TAE582" s="156"/>
      <c r="TAF582" s="156"/>
      <c r="TAG582" s="156"/>
      <c r="TAH582" s="156"/>
      <c r="TAI582" s="156"/>
      <c r="TAJ582" s="156"/>
      <c r="TAK582" s="156"/>
      <c r="TAL582" s="156"/>
      <c r="TAM582" s="156"/>
      <c r="TAN582" s="156"/>
      <c r="TAO582" s="156"/>
      <c r="TAP582" s="156"/>
      <c r="TAQ582" s="156"/>
      <c r="TAR582" s="156"/>
      <c r="TAS582" s="156"/>
      <c r="TAT582" s="156"/>
      <c r="TAU582" s="156"/>
      <c r="TAV582" s="156"/>
      <c r="TAW582" s="156"/>
      <c r="TAX582" s="156"/>
      <c r="TAY582" s="156"/>
      <c r="TAZ582" s="156"/>
      <c r="TBA582" s="156"/>
      <c r="TBB582" s="156"/>
      <c r="TBC582" s="156"/>
      <c r="TBD582" s="156"/>
      <c r="TBE582" s="156"/>
      <c r="TBF582" s="156"/>
      <c r="TBG582" s="156"/>
      <c r="TBH582" s="156"/>
      <c r="TBI582" s="156"/>
      <c r="TBJ582" s="156"/>
      <c r="TBK582" s="156"/>
      <c r="TBL582" s="156"/>
      <c r="TBM582" s="156"/>
      <c r="TBN582" s="156"/>
      <c r="TBO582" s="156"/>
      <c r="TBP582" s="156"/>
      <c r="TBQ582" s="156"/>
      <c r="TBR582" s="156"/>
      <c r="TBS582" s="156"/>
      <c r="TBT582" s="156"/>
      <c r="TBU582" s="156"/>
      <c r="TBV582" s="156"/>
      <c r="TBW582" s="156"/>
      <c r="TBX582" s="156"/>
      <c r="TBY582" s="156"/>
      <c r="TBZ582" s="156"/>
      <c r="TCA582" s="156"/>
      <c r="TCB582" s="156"/>
      <c r="TCC582" s="156"/>
      <c r="TCD582" s="156"/>
      <c r="TCE582" s="156"/>
      <c r="TCF582" s="156"/>
      <c r="TCG582" s="156"/>
      <c r="TCH582" s="156"/>
      <c r="TCI582" s="156"/>
      <c r="TCJ582" s="156"/>
      <c r="TCK582" s="156"/>
      <c r="TCL582" s="156"/>
      <c r="TCM582" s="156"/>
      <c r="TCN582" s="156"/>
      <c r="TCO582" s="156"/>
      <c r="TCP582" s="156"/>
      <c r="TCQ582" s="156"/>
      <c r="TCR582" s="156"/>
      <c r="TCS582" s="156"/>
      <c r="TCT582" s="156"/>
      <c r="TCU582" s="156"/>
      <c r="TCV582" s="156"/>
      <c r="TCW582" s="156"/>
      <c r="TCX582" s="156"/>
      <c r="TCY582" s="156"/>
      <c r="TCZ582" s="156"/>
      <c r="TDA582" s="156"/>
      <c r="TDB582" s="156"/>
      <c r="TDC582" s="156"/>
      <c r="TDD582" s="156"/>
      <c r="TDE582" s="156"/>
      <c r="TDF582" s="156"/>
      <c r="TDG582" s="156"/>
      <c r="TDH582" s="156"/>
      <c r="TDI582" s="156"/>
      <c r="TDJ582" s="156"/>
      <c r="TDK582" s="156"/>
      <c r="TDL582" s="156"/>
      <c r="TDM582" s="156"/>
      <c r="TDN582" s="156"/>
      <c r="TDO582" s="156"/>
      <c r="TDP582" s="156"/>
      <c r="TDQ582" s="156"/>
      <c r="TDR582" s="156"/>
      <c r="TDS582" s="156"/>
      <c r="TDT582" s="156"/>
      <c r="TDU582" s="156"/>
      <c r="TDV582" s="156"/>
      <c r="TDW582" s="156"/>
      <c r="TDX582" s="156"/>
      <c r="TDY582" s="156"/>
      <c r="TDZ582" s="156"/>
      <c r="TEA582" s="156"/>
      <c r="TEB582" s="156"/>
      <c r="TEC582" s="156"/>
      <c r="TED582" s="156"/>
      <c r="TEE582" s="156"/>
      <c r="TEF582" s="156"/>
      <c r="TEG582" s="156"/>
      <c r="TEH582" s="156"/>
      <c r="TEI582" s="156"/>
      <c r="TEJ582" s="156"/>
      <c r="TEK582" s="156"/>
      <c r="TEL582" s="156"/>
      <c r="TEM582" s="156"/>
      <c r="TEN582" s="156"/>
      <c r="TEO582" s="156"/>
      <c r="TEP582" s="156"/>
      <c r="TEQ582" s="156"/>
      <c r="TER582" s="156"/>
      <c r="TES582" s="156"/>
      <c r="TET582" s="156"/>
      <c r="TEU582" s="156"/>
      <c r="TEV582" s="156"/>
      <c r="TEW582" s="156"/>
      <c r="TEX582" s="156"/>
      <c r="TEY582" s="156"/>
      <c r="TEZ582" s="156"/>
      <c r="TFA582" s="156"/>
      <c r="TFB582" s="156"/>
      <c r="TFC582" s="156"/>
      <c r="TFD582" s="156"/>
      <c r="TFE582" s="156"/>
      <c r="TFF582" s="156"/>
      <c r="TFG582" s="156"/>
      <c r="TFH582" s="156"/>
      <c r="TFI582" s="156"/>
      <c r="TFJ582" s="156"/>
      <c r="TFK582" s="156"/>
      <c r="TFL582" s="156"/>
      <c r="TFM582" s="156"/>
      <c r="TFN582" s="156"/>
      <c r="TFO582" s="156"/>
      <c r="TFP582" s="156"/>
      <c r="TFQ582" s="156"/>
      <c r="TFR582" s="156"/>
      <c r="TFS582" s="156"/>
      <c r="TFT582" s="156"/>
      <c r="TFU582" s="156"/>
      <c r="TFV582" s="156"/>
      <c r="TFW582" s="156"/>
      <c r="TFX582" s="156"/>
      <c r="TFY582" s="156"/>
      <c r="TFZ582" s="156"/>
      <c r="TGA582" s="156"/>
      <c r="TGB582" s="156"/>
      <c r="TGC582" s="156"/>
      <c r="TGD582" s="156"/>
      <c r="TGE582" s="156"/>
      <c r="TGF582" s="156"/>
      <c r="TGG582" s="156"/>
      <c r="TGH582" s="156"/>
      <c r="TGI582" s="156"/>
      <c r="TGJ582" s="156"/>
      <c r="TGK582" s="156"/>
      <c r="TGL582" s="156"/>
      <c r="TGM582" s="156"/>
      <c r="TGN582" s="156"/>
      <c r="TGO582" s="156"/>
      <c r="TGP582" s="156"/>
      <c r="TGQ582" s="156"/>
      <c r="TGR582" s="156"/>
      <c r="TGS582" s="156"/>
      <c r="TGT582" s="156"/>
      <c r="TGU582" s="156"/>
      <c r="TGV582" s="156"/>
      <c r="TGW582" s="156"/>
      <c r="TGX582" s="156"/>
      <c r="TGY582" s="156"/>
      <c r="TGZ582" s="156"/>
      <c r="THA582" s="156"/>
      <c r="THB582" s="156"/>
      <c r="THC582" s="156"/>
      <c r="THD582" s="156"/>
      <c r="THE582" s="156"/>
      <c r="THF582" s="156"/>
      <c r="THG582" s="156"/>
      <c r="THH582" s="156"/>
      <c r="THI582" s="156"/>
      <c r="THJ582" s="156"/>
      <c r="THK582" s="156"/>
      <c r="THL582" s="156"/>
      <c r="THM582" s="156"/>
      <c r="THN582" s="156"/>
      <c r="THO582" s="156"/>
      <c r="THP582" s="156"/>
      <c r="THQ582" s="156"/>
      <c r="THR582" s="156"/>
      <c r="THS582" s="156"/>
      <c r="THT582" s="156"/>
      <c r="THU582" s="156"/>
      <c r="THV582" s="156"/>
      <c r="THW582" s="156"/>
      <c r="THX582" s="156"/>
      <c r="THY582" s="156"/>
      <c r="THZ582" s="156"/>
      <c r="TIA582" s="156"/>
      <c r="TIB582" s="156"/>
      <c r="TIC582" s="156"/>
      <c r="TID582" s="156"/>
      <c r="TIE582" s="156"/>
      <c r="TIF582" s="156"/>
      <c r="TIG582" s="156"/>
      <c r="TIH582" s="156"/>
      <c r="TII582" s="156"/>
      <c r="TIJ582" s="156"/>
      <c r="TIK582" s="156"/>
      <c r="TIL582" s="156"/>
      <c r="TIM582" s="156"/>
      <c r="TIN582" s="156"/>
      <c r="TIO582" s="156"/>
      <c r="TIP582" s="156"/>
      <c r="TIQ582" s="156"/>
      <c r="TIR582" s="156"/>
      <c r="TIS582" s="156"/>
      <c r="TIT582" s="156"/>
      <c r="TIU582" s="156"/>
      <c r="TIV582" s="156"/>
      <c r="TIW582" s="156"/>
      <c r="TIX582" s="156"/>
      <c r="TIY582" s="156"/>
      <c r="TIZ582" s="156"/>
      <c r="TJA582" s="156"/>
      <c r="TJB582" s="156"/>
      <c r="TJC582" s="156"/>
      <c r="TJD582" s="156"/>
      <c r="TJE582" s="156"/>
      <c r="TJF582" s="156"/>
      <c r="TJG582" s="156"/>
      <c r="TJH582" s="156"/>
      <c r="TJI582" s="156"/>
      <c r="TJJ582" s="156"/>
      <c r="TJK582" s="156"/>
      <c r="TJL582" s="156"/>
      <c r="TJM582" s="156"/>
      <c r="TJN582" s="156"/>
      <c r="TJO582" s="156"/>
      <c r="TJP582" s="156"/>
      <c r="TJQ582" s="156"/>
      <c r="TJR582" s="156"/>
      <c r="TJS582" s="156"/>
      <c r="TJT582" s="156"/>
      <c r="TJU582" s="156"/>
      <c r="TJV582" s="156"/>
      <c r="TJW582" s="156"/>
      <c r="TJX582" s="156"/>
      <c r="TJY582" s="156"/>
      <c r="TJZ582" s="156"/>
      <c r="TKA582" s="156"/>
      <c r="TKB582" s="156"/>
      <c r="TKC582" s="156"/>
      <c r="TKD582" s="156"/>
      <c r="TKE582" s="156"/>
      <c r="TKF582" s="156"/>
      <c r="TKG582" s="156"/>
      <c r="TKH582" s="156"/>
      <c r="TKI582" s="156"/>
      <c r="TKJ582" s="156"/>
      <c r="TKK582" s="156"/>
      <c r="TKL582" s="156"/>
      <c r="TKM582" s="156"/>
      <c r="TKN582" s="156"/>
      <c r="TKO582" s="156"/>
      <c r="TKP582" s="156"/>
      <c r="TKQ582" s="156"/>
      <c r="TKR582" s="156"/>
      <c r="TKS582" s="156"/>
      <c r="TKT582" s="156"/>
      <c r="TKU582" s="156"/>
      <c r="TKV582" s="156"/>
      <c r="TKW582" s="156"/>
      <c r="TKX582" s="156"/>
      <c r="TKY582" s="156"/>
      <c r="TKZ582" s="156"/>
      <c r="TLA582" s="156"/>
      <c r="TLB582" s="156"/>
      <c r="TLC582" s="156"/>
      <c r="TLD582" s="156"/>
      <c r="TLE582" s="156"/>
      <c r="TLF582" s="156"/>
      <c r="TLG582" s="156"/>
      <c r="TLH582" s="156"/>
      <c r="TLI582" s="156"/>
      <c r="TLJ582" s="156"/>
      <c r="TLK582" s="156"/>
      <c r="TLL582" s="156"/>
      <c r="TLM582" s="156"/>
      <c r="TLN582" s="156"/>
      <c r="TLO582" s="156"/>
      <c r="TLP582" s="156"/>
      <c r="TLQ582" s="156"/>
      <c r="TLR582" s="156"/>
      <c r="TLS582" s="156"/>
      <c r="TLT582" s="156"/>
      <c r="TLU582" s="156"/>
      <c r="TLV582" s="156"/>
      <c r="TLW582" s="156"/>
      <c r="TLX582" s="156"/>
      <c r="TLY582" s="156"/>
      <c r="TLZ582" s="156"/>
      <c r="TMA582" s="156"/>
      <c r="TMB582" s="156"/>
      <c r="TMC582" s="156"/>
      <c r="TMD582" s="156"/>
      <c r="TME582" s="156"/>
      <c r="TMF582" s="156"/>
      <c r="TMG582" s="156"/>
      <c r="TMH582" s="156"/>
      <c r="TMI582" s="156"/>
      <c r="TMJ582" s="156"/>
      <c r="TMK582" s="156"/>
      <c r="TML582" s="156"/>
      <c r="TMM582" s="156"/>
      <c r="TMN582" s="156"/>
      <c r="TMO582" s="156"/>
      <c r="TMP582" s="156"/>
      <c r="TMQ582" s="156"/>
      <c r="TMR582" s="156"/>
      <c r="TMS582" s="156"/>
      <c r="TMT582" s="156"/>
      <c r="TMU582" s="156"/>
      <c r="TMV582" s="156"/>
      <c r="TMW582" s="156"/>
      <c r="TMX582" s="156"/>
      <c r="TMY582" s="156"/>
      <c r="TMZ582" s="156"/>
      <c r="TNA582" s="156"/>
      <c r="TNB582" s="156"/>
      <c r="TNC582" s="156"/>
      <c r="TND582" s="156"/>
      <c r="TNE582" s="156"/>
      <c r="TNF582" s="156"/>
      <c r="TNG582" s="156"/>
      <c r="TNH582" s="156"/>
      <c r="TNI582" s="156"/>
      <c r="TNJ582" s="156"/>
      <c r="TNK582" s="156"/>
      <c r="TNL582" s="156"/>
      <c r="TNM582" s="156"/>
      <c r="TNN582" s="156"/>
      <c r="TNO582" s="156"/>
      <c r="TNP582" s="156"/>
      <c r="TNQ582" s="156"/>
      <c r="TNR582" s="156"/>
      <c r="TNS582" s="156"/>
      <c r="TNT582" s="156"/>
      <c r="TNU582" s="156"/>
      <c r="TNV582" s="156"/>
      <c r="TNW582" s="156"/>
      <c r="TNX582" s="156"/>
      <c r="TNY582" s="156"/>
      <c r="TNZ582" s="156"/>
      <c r="TOA582" s="156"/>
      <c r="TOB582" s="156"/>
      <c r="TOC582" s="156"/>
      <c r="TOD582" s="156"/>
      <c r="TOE582" s="156"/>
      <c r="TOF582" s="156"/>
      <c r="TOG582" s="156"/>
      <c r="TOH582" s="156"/>
      <c r="TOI582" s="156"/>
      <c r="TOJ582" s="156"/>
      <c r="TOK582" s="156"/>
      <c r="TOL582" s="156"/>
      <c r="TOM582" s="156"/>
      <c r="TON582" s="156"/>
      <c r="TOO582" s="156"/>
      <c r="TOP582" s="156"/>
      <c r="TOQ582" s="156"/>
      <c r="TOR582" s="156"/>
      <c r="TOS582" s="156"/>
      <c r="TOT582" s="156"/>
      <c r="TOU582" s="156"/>
      <c r="TOV582" s="156"/>
      <c r="TOW582" s="156"/>
      <c r="TOX582" s="156"/>
      <c r="TOY582" s="156"/>
      <c r="TOZ582" s="156"/>
      <c r="TPA582" s="156"/>
      <c r="TPB582" s="156"/>
      <c r="TPC582" s="156"/>
      <c r="TPD582" s="156"/>
      <c r="TPE582" s="156"/>
      <c r="TPF582" s="156"/>
      <c r="TPG582" s="156"/>
      <c r="TPH582" s="156"/>
      <c r="TPI582" s="156"/>
      <c r="TPJ582" s="156"/>
      <c r="TPK582" s="156"/>
      <c r="TPL582" s="156"/>
      <c r="TPM582" s="156"/>
      <c r="TPN582" s="156"/>
      <c r="TPO582" s="156"/>
      <c r="TPP582" s="156"/>
      <c r="TPQ582" s="156"/>
      <c r="TPR582" s="156"/>
      <c r="TPS582" s="156"/>
      <c r="TPT582" s="156"/>
      <c r="TPU582" s="156"/>
      <c r="TPV582" s="156"/>
      <c r="TPW582" s="156"/>
      <c r="TPX582" s="156"/>
      <c r="TPY582" s="156"/>
      <c r="TPZ582" s="156"/>
      <c r="TQA582" s="156"/>
      <c r="TQB582" s="156"/>
      <c r="TQC582" s="156"/>
      <c r="TQD582" s="156"/>
      <c r="TQE582" s="156"/>
      <c r="TQF582" s="156"/>
      <c r="TQG582" s="156"/>
      <c r="TQH582" s="156"/>
      <c r="TQI582" s="156"/>
      <c r="TQJ582" s="156"/>
      <c r="TQK582" s="156"/>
      <c r="TQL582" s="156"/>
      <c r="TQM582" s="156"/>
      <c r="TQN582" s="156"/>
      <c r="TQO582" s="156"/>
      <c r="TQP582" s="156"/>
      <c r="TQQ582" s="156"/>
      <c r="TQR582" s="156"/>
      <c r="TQS582" s="156"/>
      <c r="TQT582" s="156"/>
      <c r="TQU582" s="156"/>
      <c r="TQV582" s="156"/>
      <c r="TQW582" s="156"/>
      <c r="TQX582" s="156"/>
      <c r="TQY582" s="156"/>
      <c r="TQZ582" s="156"/>
      <c r="TRA582" s="156"/>
      <c r="TRB582" s="156"/>
      <c r="TRC582" s="156"/>
      <c r="TRD582" s="156"/>
      <c r="TRE582" s="156"/>
      <c r="TRF582" s="156"/>
      <c r="TRG582" s="156"/>
      <c r="TRH582" s="156"/>
      <c r="TRI582" s="156"/>
      <c r="TRJ582" s="156"/>
      <c r="TRK582" s="156"/>
      <c r="TRL582" s="156"/>
      <c r="TRM582" s="156"/>
      <c r="TRN582" s="156"/>
      <c r="TRO582" s="156"/>
      <c r="TRP582" s="156"/>
      <c r="TRQ582" s="156"/>
      <c r="TRR582" s="156"/>
      <c r="TRS582" s="156"/>
      <c r="TRT582" s="156"/>
      <c r="TRU582" s="156"/>
      <c r="TRV582" s="156"/>
      <c r="TRW582" s="156"/>
      <c r="TRX582" s="156"/>
      <c r="TRY582" s="156"/>
      <c r="TRZ582" s="156"/>
      <c r="TSA582" s="156"/>
      <c r="TSB582" s="156"/>
      <c r="TSC582" s="156"/>
      <c r="TSD582" s="156"/>
      <c r="TSE582" s="156"/>
      <c r="TSF582" s="156"/>
      <c r="TSG582" s="156"/>
      <c r="TSH582" s="156"/>
      <c r="TSI582" s="156"/>
      <c r="TSJ582" s="156"/>
      <c r="TSK582" s="156"/>
      <c r="TSL582" s="156"/>
      <c r="TSM582" s="156"/>
      <c r="TSN582" s="156"/>
      <c r="TSO582" s="156"/>
      <c r="TSP582" s="156"/>
      <c r="TSQ582" s="156"/>
      <c r="TSR582" s="156"/>
      <c r="TSS582" s="156"/>
      <c r="TST582" s="156"/>
      <c r="TSU582" s="156"/>
      <c r="TSV582" s="156"/>
      <c r="TSW582" s="156"/>
      <c r="TSX582" s="156"/>
      <c r="TSY582" s="156"/>
      <c r="TSZ582" s="156"/>
      <c r="TTA582" s="156"/>
      <c r="TTB582" s="156"/>
      <c r="TTC582" s="156"/>
      <c r="TTD582" s="156"/>
      <c r="TTE582" s="156"/>
      <c r="TTF582" s="156"/>
      <c r="TTG582" s="156"/>
      <c r="TTH582" s="156"/>
      <c r="TTI582" s="156"/>
      <c r="TTJ582" s="156"/>
      <c r="TTK582" s="156"/>
      <c r="TTL582" s="156"/>
      <c r="TTM582" s="156"/>
      <c r="TTN582" s="156"/>
      <c r="TTO582" s="156"/>
      <c r="TTP582" s="156"/>
      <c r="TTQ582" s="156"/>
      <c r="TTR582" s="156"/>
      <c r="TTS582" s="156"/>
      <c r="TTT582" s="156"/>
      <c r="TTU582" s="156"/>
      <c r="TTV582" s="156"/>
      <c r="TTW582" s="156"/>
      <c r="TTX582" s="156"/>
      <c r="TTY582" s="156"/>
      <c r="TTZ582" s="156"/>
      <c r="TUA582" s="156"/>
      <c r="TUB582" s="156"/>
      <c r="TUC582" s="156"/>
      <c r="TUD582" s="156"/>
      <c r="TUE582" s="156"/>
      <c r="TUF582" s="156"/>
      <c r="TUG582" s="156"/>
      <c r="TUH582" s="156"/>
      <c r="TUI582" s="156"/>
      <c r="TUJ582" s="156"/>
      <c r="TUK582" s="156"/>
      <c r="TUL582" s="156"/>
      <c r="TUM582" s="156"/>
      <c r="TUN582" s="156"/>
      <c r="TUO582" s="156"/>
      <c r="TUP582" s="156"/>
      <c r="TUQ582" s="156"/>
      <c r="TUR582" s="156"/>
      <c r="TUS582" s="156"/>
      <c r="TUT582" s="156"/>
      <c r="TUU582" s="156"/>
      <c r="TUV582" s="156"/>
      <c r="TUW582" s="156"/>
      <c r="TUX582" s="156"/>
      <c r="TUY582" s="156"/>
      <c r="TUZ582" s="156"/>
      <c r="TVA582" s="156"/>
      <c r="TVB582" s="156"/>
      <c r="TVC582" s="156"/>
      <c r="TVD582" s="156"/>
      <c r="TVE582" s="156"/>
      <c r="TVF582" s="156"/>
      <c r="TVG582" s="156"/>
      <c r="TVH582" s="156"/>
      <c r="TVI582" s="156"/>
      <c r="TVJ582" s="156"/>
      <c r="TVK582" s="156"/>
      <c r="TVL582" s="156"/>
      <c r="TVM582" s="156"/>
      <c r="TVN582" s="156"/>
      <c r="TVO582" s="156"/>
      <c r="TVP582" s="156"/>
      <c r="TVQ582" s="156"/>
      <c r="TVR582" s="156"/>
      <c r="TVS582" s="156"/>
      <c r="TVT582" s="156"/>
      <c r="TVU582" s="156"/>
      <c r="TVV582" s="156"/>
      <c r="TVW582" s="156"/>
      <c r="TVX582" s="156"/>
      <c r="TVY582" s="156"/>
      <c r="TVZ582" s="156"/>
      <c r="TWA582" s="156"/>
      <c r="TWB582" s="156"/>
      <c r="TWC582" s="156"/>
      <c r="TWD582" s="156"/>
      <c r="TWE582" s="156"/>
      <c r="TWF582" s="156"/>
      <c r="TWG582" s="156"/>
      <c r="TWH582" s="156"/>
      <c r="TWI582" s="156"/>
      <c r="TWJ582" s="156"/>
      <c r="TWK582" s="156"/>
      <c r="TWL582" s="156"/>
      <c r="TWM582" s="156"/>
      <c r="TWN582" s="156"/>
      <c r="TWO582" s="156"/>
      <c r="TWP582" s="156"/>
      <c r="TWQ582" s="156"/>
      <c r="TWR582" s="156"/>
      <c r="TWS582" s="156"/>
      <c r="TWT582" s="156"/>
      <c r="TWU582" s="156"/>
      <c r="TWV582" s="156"/>
      <c r="TWW582" s="156"/>
      <c r="TWX582" s="156"/>
      <c r="TWY582" s="156"/>
      <c r="TWZ582" s="156"/>
      <c r="TXA582" s="156"/>
      <c r="TXB582" s="156"/>
      <c r="TXC582" s="156"/>
      <c r="TXD582" s="156"/>
      <c r="TXE582" s="156"/>
      <c r="TXF582" s="156"/>
      <c r="TXG582" s="156"/>
      <c r="TXH582" s="156"/>
      <c r="TXI582" s="156"/>
      <c r="TXJ582" s="156"/>
      <c r="TXK582" s="156"/>
      <c r="TXL582" s="156"/>
      <c r="TXM582" s="156"/>
      <c r="TXN582" s="156"/>
      <c r="TXO582" s="156"/>
      <c r="TXP582" s="156"/>
      <c r="TXQ582" s="156"/>
      <c r="TXR582" s="156"/>
      <c r="TXS582" s="156"/>
      <c r="TXT582" s="156"/>
      <c r="TXU582" s="156"/>
      <c r="TXV582" s="156"/>
      <c r="TXW582" s="156"/>
      <c r="TXX582" s="156"/>
      <c r="TXY582" s="156"/>
      <c r="TXZ582" s="156"/>
      <c r="TYA582" s="156"/>
      <c r="TYB582" s="156"/>
      <c r="TYC582" s="156"/>
      <c r="TYD582" s="156"/>
      <c r="TYE582" s="156"/>
      <c r="TYF582" s="156"/>
      <c r="TYG582" s="156"/>
      <c r="TYH582" s="156"/>
      <c r="TYI582" s="156"/>
      <c r="TYJ582" s="156"/>
      <c r="TYK582" s="156"/>
      <c r="TYL582" s="156"/>
      <c r="TYM582" s="156"/>
      <c r="TYN582" s="156"/>
      <c r="TYO582" s="156"/>
      <c r="TYP582" s="156"/>
      <c r="TYQ582" s="156"/>
      <c r="TYR582" s="156"/>
      <c r="TYS582" s="156"/>
      <c r="TYT582" s="156"/>
      <c r="TYU582" s="156"/>
      <c r="TYV582" s="156"/>
      <c r="TYW582" s="156"/>
      <c r="TYX582" s="156"/>
      <c r="TYY582" s="156"/>
      <c r="TYZ582" s="156"/>
      <c r="TZA582" s="156"/>
      <c r="TZB582" s="156"/>
      <c r="TZC582" s="156"/>
      <c r="TZD582" s="156"/>
      <c r="TZE582" s="156"/>
      <c r="TZF582" s="156"/>
      <c r="TZG582" s="156"/>
      <c r="TZH582" s="156"/>
      <c r="TZI582" s="156"/>
      <c r="TZJ582" s="156"/>
      <c r="TZK582" s="156"/>
      <c r="TZL582" s="156"/>
      <c r="TZM582" s="156"/>
      <c r="TZN582" s="156"/>
      <c r="TZO582" s="156"/>
      <c r="TZP582" s="156"/>
      <c r="TZQ582" s="156"/>
      <c r="TZR582" s="156"/>
      <c r="TZS582" s="156"/>
      <c r="TZT582" s="156"/>
      <c r="TZU582" s="156"/>
      <c r="TZV582" s="156"/>
      <c r="TZW582" s="156"/>
      <c r="TZX582" s="156"/>
      <c r="TZY582" s="156"/>
      <c r="TZZ582" s="156"/>
      <c r="UAA582" s="156"/>
      <c r="UAB582" s="156"/>
      <c r="UAC582" s="156"/>
      <c r="UAD582" s="156"/>
      <c r="UAE582" s="156"/>
      <c r="UAF582" s="156"/>
      <c r="UAG582" s="156"/>
      <c r="UAH582" s="156"/>
      <c r="UAI582" s="156"/>
      <c r="UAJ582" s="156"/>
      <c r="UAK582" s="156"/>
      <c r="UAL582" s="156"/>
      <c r="UAM582" s="156"/>
      <c r="UAN582" s="156"/>
      <c r="UAO582" s="156"/>
      <c r="UAP582" s="156"/>
      <c r="UAQ582" s="156"/>
      <c r="UAR582" s="156"/>
      <c r="UAS582" s="156"/>
      <c r="UAT582" s="156"/>
      <c r="UAU582" s="156"/>
      <c r="UAV582" s="156"/>
      <c r="UAW582" s="156"/>
      <c r="UAX582" s="156"/>
      <c r="UAY582" s="156"/>
      <c r="UAZ582" s="156"/>
      <c r="UBA582" s="156"/>
      <c r="UBB582" s="156"/>
      <c r="UBC582" s="156"/>
      <c r="UBD582" s="156"/>
      <c r="UBE582" s="156"/>
      <c r="UBF582" s="156"/>
      <c r="UBG582" s="156"/>
      <c r="UBH582" s="156"/>
      <c r="UBI582" s="156"/>
      <c r="UBJ582" s="156"/>
      <c r="UBK582" s="156"/>
      <c r="UBL582" s="156"/>
      <c r="UBM582" s="156"/>
      <c r="UBN582" s="156"/>
      <c r="UBO582" s="156"/>
      <c r="UBP582" s="156"/>
      <c r="UBQ582" s="156"/>
      <c r="UBR582" s="156"/>
      <c r="UBS582" s="156"/>
      <c r="UBT582" s="156"/>
      <c r="UBU582" s="156"/>
      <c r="UBV582" s="156"/>
      <c r="UBW582" s="156"/>
      <c r="UBX582" s="156"/>
      <c r="UBY582" s="156"/>
      <c r="UBZ582" s="156"/>
      <c r="UCA582" s="156"/>
      <c r="UCB582" s="156"/>
      <c r="UCC582" s="156"/>
      <c r="UCD582" s="156"/>
      <c r="UCE582" s="156"/>
      <c r="UCF582" s="156"/>
      <c r="UCG582" s="156"/>
      <c r="UCH582" s="156"/>
      <c r="UCI582" s="156"/>
      <c r="UCJ582" s="156"/>
      <c r="UCK582" s="156"/>
      <c r="UCL582" s="156"/>
      <c r="UCM582" s="156"/>
      <c r="UCN582" s="156"/>
      <c r="UCO582" s="156"/>
      <c r="UCP582" s="156"/>
      <c r="UCQ582" s="156"/>
      <c r="UCR582" s="156"/>
      <c r="UCS582" s="156"/>
      <c r="UCT582" s="156"/>
      <c r="UCU582" s="156"/>
      <c r="UCV582" s="156"/>
      <c r="UCW582" s="156"/>
      <c r="UCX582" s="156"/>
      <c r="UCY582" s="156"/>
      <c r="UCZ582" s="156"/>
      <c r="UDA582" s="156"/>
      <c r="UDB582" s="156"/>
      <c r="UDC582" s="156"/>
      <c r="UDD582" s="156"/>
      <c r="UDE582" s="156"/>
      <c r="UDF582" s="156"/>
      <c r="UDG582" s="156"/>
      <c r="UDH582" s="156"/>
      <c r="UDI582" s="156"/>
      <c r="UDJ582" s="156"/>
      <c r="UDK582" s="156"/>
      <c r="UDL582" s="156"/>
      <c r="UDM582" s="156"/>
      <c r="UDN582" s="156"/>
      <c r="UDO582" s="156"/>
      <c r="UDP582" s="156"/>
      <c r="UDQ582" s="156"/>
      <c r="UDR582" s="156"/>
      <c r="UDS582" s="156"/>
      <c r="UDT582" s="156"/>
      <c r="UDU582" s="156"/>
      <c r="UDV582" s="156"/>
      <c r="UDW582" s="156"/>
      <c r="UDX582" s="156"/>
      <c r="UDY582" s="156"/>
      <c r="UDZ582" s="156"/>
      <c r="UEA582" s="156"/>
      <c r="UEB582" s="156"/>
      <c r="UEC582" s="156"/>
      <c r="UED582" s="156"/>
      <c r="UEE582" s="156"/>
      <c r="UEF582" s="156"/>
      <c r="UEG582" s="156"/>
      <c r="UEH582" s="156"/>
      <c r="UEI582" s="156"/>
      <c r="UEJ582" s="156"/>
      <c r="UEK582" s="156"/>
      <c r="UEL582" s="156"/>
      <c r="UEM582" s="156"/>
      <c r="UEN582" s="156"/>
      <c r="UEO582" s="156"/>
      <c r="UEP582" s="156"/>
      <c r="UEQ582" s="156"/>
      <c r="UER582" s="156"/>
      <c r="UES582" s="156"/>
      <c r="UET582" s="156"/>
      <c r="UEU582" s="156"/>
      <c r="UEV582" s="156"/>
      <c r="UEW582" s="156"/>
      <c r="UEX582" s="156"/>
      <c r="UEY582" s="156"/>
      <c r="UEZ582" s="156"/>
      <c r="UFA582" s="156"/>
      <c r="UFB582" s="156"/>
      <c r="UFC582" s="156"/>
      <c r="UFD582" s="156"/>
      <c r="UFE582" s="156"/>
      <c r="UFF582" s="156"/>
      <c r="UFG582" s="156"/>
      <c r="UFH582" s="156"/>
      <c r="UFI582" s="156"/>
      <c r="UFJ582" s="156"/>
      <c r="UFK582" s="156"/>
      <c r="UFL582" s="156"/>
      <c r="UFM582" s="156"/>
      <c r="UFN582" s="156"/>
      <c r="UFO582" s="156"/>
      <c r="UFP582" s="156"/>
      <c r="UFQ582" s="156"/>
      <c r="UFR582" s="156"/>
      <c r="UFS582" s="156"/>
      <c r="UFT582" s="156"/>
      <c r="UFU582" s="156"/>
      <c r="UFV582" s="156"/>
      <c r="UFW582" s="156"/>
      <c r="UFX582" s="156"/>
      <c r="UFY582" s="156"/>
      <c r="UFZ582" s="156"/>
      <c r="UGA582" s="156"/>
      <c r="UGB582" s="156"/>
      <c r="UGC582" s="156"/>
      <c r="UGD582" s="156"/>
      <c r="UGE582" s="156"/>
      <c r="UGF582" s="156"/>
      <c r="UGG582" s="156"/>
      <c r="UGH582" s="156"/>
      <c r="UGI582" s="156"/>
      <c r="UGJ582" s="156"/>
      <c r="UGK582" s="156"/>
      <c r="UGL582" s="156"/>
      <c r="UGM582" s="156"/>
      <c r="UGN582" s="156"/>
      <c r="UGO582" s="156"/>
      <c r="UGP582" s="156"/>
      <c r="UGQ582" s="156"/>
      <c r="UGR582" s="156"/>
      <c r="UGS582" s="156"/>
      <c r="UGT582" s="156"/>
      <c r="UGU582" s="156"/>
      <c r="UGV582" s="156"/>
      <c r="UGW582" s="156"/>
      <c r="UGX582" s="156"/>
      <c r="UGY582" s="156"/>
      <c r="UGZ582" s="156"/>
      <c r="UHA582" s="156"/>
      <c r="UHB582" s="156"/>
      <c r="UHC582" s="156"/>
      <c r="UHD582" s="156"/>
      <c r="UHE582" s="156"/>
      <c r="UHF582" s="156"/>
      <c r="UHG582" s="156"/>
      <c r="UHH582" s="156"/>
      <c r="UHI582" s="156"/>
      <c r="UHJ582" s="156"/>
      <c r="UHK582" s="156"/>
      <c r="UHL582" s="156"/>
      <c r="UHM582" s="156"/>
      <c r="UHN582" s="156"/>
      <c r="UHO582" s="156"/>
      <c r="UHP582" s="156"/>
      <c r="UHQ582" s="156"/>
      <c r="UHR582" s="156"/>
      <c r="UHS582" s="156"/>
      <c r="UHT582" s="156"/>
      <c r="UHU582" s="156"/>
      <c r="UHV582" s="156"/>
      <c r="UHW582" s="156"/>
      <c r="UHX582" s="156"/>
      <c r="UHY582" s="156"/>
      <c r="UHZ582" s="156"/>
      <c r="UIA582" s="156"/>
      <c r="UIB582" s="156"/>
      <c r="UIC582" s="156"/>
      <c r="UID582" s="156"/>
      <c r="UIE582" s="156"/>
      <c r="UIF582" s="156"/>
      <c r="UIG582" s="156"/>
      <c r="UIH582" s="156"/>
      <c r="UII582" s="156"/>
      <c r="UIJ582" s="156"/>
      <c r="UIK582" s="156"/>
      <c r="UIL582" s="156"/>
      <c r="UIM582" s="156"/>
      <c r="UIN582" s="156"/>
      <c r="UIO582" s="156"/>
      <c r="UIP582" s="156"/>
      <c r="UIQ582" s="156"/>
      <c r="UIR582" s="156"/>
      <c r="UIS582" s="156"/>
      <c r="UIT582" s="156"/>
      <c r="UIU582" s="156"/>
      <c r="UIV582" s="156"/>
      <c r="UIW582" s="156"/>
      <c r="UIX582" s="156"/>
      <c r="UIY582" s="156"/>
      <c r="UIZ582" s="156"/>
      <c r="UJA582" s="156"/>
      <c r="UJB582" s="156"/>
      <c r="UJC582" s="156"/>
      <c r="UJD582" s="156"/>
      <c r="UJE582" s="156"/>
      <c r="UJF582" s="156"/>
      <c r="UJG582" s="156"/>
      <c r="UJH582" s="156"/>
      <c r="UJI582" s="156"/>
      <c r="UJJ582" s="156"/>
      <c r="UJK582" s="156"/>
      <c r="UJL582" s="156"/>
      <c r="UJM582" s="156"/>
      <c r="UJN582" s="156"/>
      <c r="UJO582" s="156"/>
      <c r="UJP582" s="156"/>
      <c r="UJQ582" s="156"/>
      <c r="UJR582" s="156"/>
      <c r="UJS582" s="156"/>
      <c r="UJT582" s="156"/>
      <c r="UJU582" s="156"/>
      <c r="UJV582" s="156"/>
      <c r="UJW582" s="156"/>
      <c r="UJX582" s="156"/>
      <c r="UJY582" s="156"/>
      <c r="UJZ582" s="156"/>
      <c r="UKA582" s="156"/>
      <c r="UKB582" s="156"/>
      <c r="UKC582" s="156"/>
      <c r="UKD582" s="156"/>
      <c r="UKE582" s="156"/>
      <c r="UKF582" s="156"/>
      <c r="UKG582" s="156"/>
      <c r="UKH582" s="156"/>
      <c r="UKI582" s="156"/>
      <c r="UKJ582" s="156"/>
      <c r="UKK582" s="156"/>
      <c r="UKL582" s="156"/>
      <c r="UKM582" s="156"/>
      <c r="UKN582" s="156"/>
      <c r="UKO582" s="156"/>
      <c r="UKP582" s="156"/>
      <c r="UKQ582" s="156"/>
      <c r="UKR582" s="156"/>
      <c r="UKS582" s="156"/>
      <c r="UKT582" s="156"/>
      <c r="UKU582" s="156"/>
      <c r="UKV582" s="156"/>
      <c r="UKW582" s="156"/>
      <c r="UKX582" s="156"/>
      <c r="UKY582" s="156"/>
      <c r="UKZ582" s="156"/>
      <c r="ULA582" s="156"/>
      <c r="ULB582" s="156"/>
      <c r="ULC582" s="156"/>
      <c r="ULD582" s="156"/>
      <c r="ULE582" s="156"/>
      <c r="ULF582" s="156"/>
      <c r="ULG582" s="156"/>
      <c r="ULH582" s="156"/>
      <c r="ULI582" s="156"/>
      <c r="ULJ582" s="156"/>
      <c r="ULK582" s="156"/>
      <c r="ULL582" s="156"/>
      <c r="ULM582" s="156"/>
      <c r="ULN582" s="156"/>
      <c r="ULO582" s="156"/>
      <c r="ULP582" s="156"/>
      <c r="ULQ582" s="156"/>
      <c r="ULR582" s="156"/>
      <c r="ULS582" s="156"/>
      <c r="ULT582" s="156"/>
      <c r="ULU582" s="156"/>
      <c r="ULV582" s="156"/>
      <c r="ULW582" s="156"/>
      <c r="ULX582" s="156"/>
      <c r="ULY582" s="156"/>
      <c r="ULZ582" s="156"/>
      <c r="UMA582" s="156"/>
      <c r="UMB582" s="156"/>
      <c r="UMC582" s="156"/>
      <c r="UMD582" s="156"/>
      <c r="UME582" s="156"/>
      <c r="UMF582" s="156"/>
      <c r="UMG582" s="156"/>
      <c r="UMH582" s="156"/>
      <c r="UMI582" s="156"/>
      <c r="UMJ582" s="156"/>
      <c r="UMK582" s="156"/>
      <c r="UML582" s="156"/>
      <c r="UMM582" s="156"/>
      <c r="UMN582" s="156"/>
      <c r="UMO582" s="156"/>
      <c r="UMP582" s="156"/>
      <c r="UMQ582" s="156"/>
      <c r="UMR582" s="156"/>
      <c r="UMS582" s="156"/>
      <c r="UMT582" s="156"/>
      <c r="UMU582" s="156"/>
      <c r="UMV582" s="156"/>
      <c r="UMW582" s="156"/>
      <c r="UMX582" s="156"/>
      <c r="UMY582" s="156"/>
      <c r="UMZ582" s="156"/>
      <c r="UNA582" s="156"/>
      <c r="UNB582" s="156"/>
      <c r="UNC582" s="156"/>
      <c r="UND582" s="156"/>
      <c r="UNE582" s="156"/>
      <c r="UNF582" s="156"/>
      <c r="UNG582" s="156"/>
      <c r="UNH582" s="156"/>
      <c r="UNI582" s="156"/>
      <c r="UNJ582" s="156"/>
      <c r="UNK582" s="156"/>
      <c r="UNL582" s="156"/>
      <c r="UNM582" s="156"/>
      <c r="UNN582" s="156"/>
      <c r="UNO582" s="156"/>
      <c r="UNP582" s="156"/>
      <c r="UNQ582" s="156"/>
      <c r="UNR582" s="156"/>
      <c r="UNS582" s="156"/>
      <c r="UNT582" s="156"/>
      <c r="UNU582" s="156"/>
      <c r="UNV582" s="156"/>
      <c r="UNW582" s="156"/>
      <c r="UNX582" s="156"/>
      <c r="UNY582" s="156"/>
      <c r="UNZ582" s="156"/>
      <c r="UOA582" s="156"/>
      <c r="UOB582" s="156"/>
      <c r="UOC582" s="156"/>
      <c r="UOD582" s="156"/>
      <c r="UOE582" s="156"/>
      <c r="UOF582" s="156"/>
      <c r="UOG582" s="156"/>
      <c r="UOH582" s="156"/>
      <c r="UOI582" s="156"/>
      <c r="UOJ582" s="156"/>
      <c r="UOK582" s="156"/>
      <c r="UOL582" s="156"/>
      <c r="UOM582" s="156"/>
      <c r="UON582" s="156"/>
      <c r="UOO582" s="156"/>
      <c r="UOP582" s="156"/>
      <c r="UOQ582" s="156"/>
      <c r="UOR582" s="156"/>
      <c r="UOS582" s="156"/>
      <c r="UOT582" s="156"/>
      <c r="UOU582" s="156"/>
      <c r="UOV582" s="156"/>
      <c r="UOW582" s="156"/>
      <c r="UOX582" s="156"/>
      <c r="UOY582" s="156"/>
      <c r="UOZ582" s="156"/>
      <c r="UPA582" s="156"/>
      <c r="UPB582" s="156"/>
      <c r="UPC582" s="156"/>
      <c r="UPD582" s="156"/>
      <c r="UPE582" s="156"/>
      <c r="UPF582" s="156"/>
      <c r="UPG582" s="156"/>
      <c r="UPH582" s="156"/>
      <c r="UPI582" s="156"/>
      <c r="UPJ582" s="156"/>
      <c r="UPK582" s="156"/>
      <c r="UPL582" s="156"/>
      <c r="UPM582" s="156"/>
      <c r="UPN582" s="156"/>
      <c r="UPO582" s="156"/>
      <c r="UPP582" s="156"/>
      <c r="UPQ582" s="156"/>
      <c r="UPR582" s="156"/>
      <c r="UPS582" s="156"/>
      <c r="UPT582" s="156"/>
      <c r="UPU582" s="156"/>
      <c r="UPV582" s="156"/>
      <c r="UPW582" s="156"/>
      <c r="UPX582" s="156"/>
      <c r="UPY582" s="156"/>
      <c r="UPZ582" s="156"/>
      <c r="UQA582" s="156"/>
      <c r="UQB582" s="156"/>
      <c r="UQC582" s="156"/>
      <c r="UQD582" s="156"/>
      <c r="UQE582" s="156"/>
      <c r="UQF582" s="156"/>
      <c r="UQG582" s="156"/>
      <c r="UQH582" s="156"/>
      <c r="UQI582" s="156"/>
      <c r="UQJ582" s="156"/>
      <c r="UQK582" s="156"/>
      <c r="UQL582" s="156"/>
      <c r="UQM582" s="156"/>
      <c r="UQN582" s="156"/>
      <c r="UQO582" s="156"/>
      <c r="UQP582" s="156"/>
      <c r="UQQ582" s="156"/>
      <c r="UQR582" s="156"/>
      <c r="UQS582" s="156"/>
      <c r="UQT582" s="156"/>
      <c r="UQU582" s="156"/>
      <c r="UQV582" s="156"/>
      <c r="UQW582" s="156"/>
      <c r="UQX582" s="156"/>
      <c r="UQY582" s="156"/>
      <c r="UQZ582" s="156"/>
      <c r="URA582" s="156"/>
      <c r="URB582" s="156"/>
      <c r="URC582" s="156"/>
      <c r="URD582" s="156"/>
      <c r="URE582" s="156"/>
      <c r="URF582" s="156"/>
      <c r="URG582" s="156"/>
      <c r="URH582" s="156"/>
      <c r="URI582" s="156"/>
      <c r="URJ582" s="156"/>
      <c r="URK582" s="156"/>
      <c r="URL582" s="156"/>
      <c r="URM582" s="156"/>
      <c r="URN582" s="156"/>
      <c r="URO582" s="156"/>
      <c r="URP582" s="156"/>
      <c r="URQ582" s="156"/>
      <c r="URR582" s="156"/>
      <c r="URS582" s="156"/>
      <c r="URT582" s="156"/>
      <c r="URU582" s="156"/>
      <c r="URV582" s="156"/>
      <c r="URW582" s="156"/>
      <c r="URX582" s="156"/>
      <c r="URY582" s="156"/>
      <c r="URZ582" s="156"/>
      <c r="USA582" s="156"/>
      <c r="USB582" s="156"/>
      <c r="USC582" s="156"/>
      <c r="USD582" s="156"/>
      <c r="USE582" s="156"/>
      <c r="USF582" s="156"/>
      <c r="USG582" s="156"/>
      <c r="USH582" s="156"/>
      <c r="USI582" s="156"/>
      <c r="USJ582" s="156"/>
      <c r="USK582" s="156"/>
      <c r="USL582" s="156"/>
      <c r="USM582" s="156"/>
      <c r="USN582" s="156"/>
      <c r="USO582" s="156"/>
      <c r="USP582" s="156"/>
      <c r="USQ582" s="156"/>
      <c r="USR582" s="156"/>
      <c r="USS582" s="156"/>
      <c r="UST582" s="156"/>
      <c r="USU582" s="156"/>
      <c r="USV582" s="156"/>
      <c r="USW582" s="156"/>
      <c r="USX582" s="156"/>
      <c r="USY582" s="156"/>
      <c r="USZ582" s="156"/>
      <c r="UTA582" s="156"/>
      <c r="UTB582" s="156"/>
      <c r="UTC582" s="156"/>
      <c r="UTD582" s="156"/>
      <c r="UTE582" s="156"/>
      <c r="UTF582" s="156"/>
      <c r="UTG582" s="156"/>
      <c r="UTH582" s="156"/>
      <c r="UTI582" s="156"/>
      <c r="UTJ582" s="156"/>
      <c r="UTK582" s="156"/>
      <c r="UTL582" s="156"/>
      <c r="UTM582" s="156"/>
      <c r="UTN582" s="156"/>
      <c r="UTO582" s="156"/>
      <c r="UTP582" s="156"/>
      <c r="UTQ582" s="156"/>
      <c r="UTR582" s="156"/>
      <c r="UTS582" s="156"/>
      <c r="UTT582" s="156"/>
      <c r="UTU582" s="156"/>
      <c r="UTV582" s="156"/>
      <c r="UTW582" s="156"/>
      <c r="UTX582" s="156"/>
      <c r="UTY582" s="156"/>
      <c r="UTZ582" s="156"/>
      <c r="UUA582" s="156"/>
      <c r="UUB582" s="156"/>
      <c r="UUC582" s="156"/>
      <c r="UUD582" s="156"/>
      <c r="UUE582" s="156"/>
      <c r="UUF582" s="156"/>
      <c r="UUG582" s="156"/>
      <c r="UUH582" s="156"/>
      <c r="UUI582" s="156"/>
      <c r="UUJ582" s="156"/>
      <c r="UUK582" s="156"/>
      <c r="UUL582" s="156"/>
      <c r="UUM582" s="156"/>
      <c r="UUN582" s="156"/>
      <c r="UUO582" s="156"/>
      <c r="UUP582" s="156"/>
      <c r="UUQ582" s="156"/>
      <c r="UUR582" s="156"/>
      <c r="UUS582" s="156"/>
      <c r="UUT582" s="156"/>
      <c r="UUU582" s="156"/>
      <c r="UUV582" s="156"/>
      <c r="UUW582" s="156"/>
      <c r="UUX582" s="156"/>
      <c r="UUY582" s="156"/>
      <c r="UUZ582" s="156"/>
      <c r="UVA582" s="156"/>
      <c r="UVB582" s="156"/>
      <c r="UVC582" s="156"/>
      <c r="UVD582" s="156"/>
      <c r="UVE582" s="156"/>
      <c r="UVF582" s="156"/>
      <c r="UVG582" s="156"/>
      <c r="UVH582" s="156"/>
      <c r="UVI582" s="156"/>
      <c r="UVJ582" s="156"/>
      <c r="UVK582" s="156"/>
      <c r="UVL582" s="156"/>
      <c r="UVM582" s="156"/>
      <c r="UVN582" s="156"/>
      <c r="UVO582" s="156"/>
      <c r="UVP582" s="156"/>
      <c r="UVQ582" s="156"/>
      <c r="UVR582" s="156"/>
      <c r="UVS582" s="156"/>
      <c r="UVT582" s="156"/>
      <c r="UVU582" s="156"/>
      <c r="UVV582" s="156"/>
      <c r="UVW582" s="156"/>
      <c r="UVX582" s="156"/>
      <c r="UVY582" s="156"/>
      <c r="UVZ582" s="156"/>
      <c r="UWA582" s="156"/>
      <c r="UWB582" s="156"/>
      <c r="UWC582" s="156"/>
      <c r="UWD582" s="156"/>
      <c r="UWE582" s="156"/>
      <c r="UWF582" s="156"/>
      <c r="UWG582" s="156"/>
      <c r="UWH582" s="156"/>
      <c r="UWI582" s="156"/>
      <c r="UWJ582" s="156"/>
      <c r="UWK582" s="156"/>
      <c r="UWL582" s="156"/>
      <c r="UWM582" s="156"/>
      <c r="UWN582" s="156"/>
      <c r="UWO582" s="156"/>
      <c r="UWP582" s="156"/>
      <c r="UWQ582" s="156"/>
      <c r="UWR582" s="156"/>
      <c r="UWS582" s="156"/>
      <c r="UWT582" s="156"/>
      <c r="UWU582" s="156"/>
      <c r="UWV582" s="156"/>
      <c r="UWW582" s="156"/>
      <c r="UWX582" s="156"/>
      <c r="UWY582" s="156"/>
      <c r="UWZ582" s="156"/>
      <c r="UXA582" s="156"/>
      <c r="UXB582" s="156"/>
      <c r="UXC582" s="156"/>
      <c r="UXD582" s="156"/>
      <c r="UXE582" s="156"/>
      <c r="UXF582" s="156"/>
      <c r="UXG582" s="156"/>
      <c r="UXH582" s="156"/>
      <c r="UXI582" s="156"/>
      <c r="UXJ582" s="156"/>
      <c r="UXK582" s="156"/>
      <c r="UXL582" s="156"/>
      <c r="UXM582" s="156"/>
      <c r="UXN582" s="156"/>
      <c r="UXO582" s="156"/>
      <c r="UXP582" s="156"/>
      <c r="UXQ582" s="156"/>
      <c r="UXR582" s="156"/>
      <c r="UXS582" s="156"/>
      <c r="UXT582" s="156"/>
      <c r="UXU582" s="156"/>
      <c r="UXV582" s="156"/>
      <c r="UXW582" s="156"/>
      <c r="UXX582" s="156"/>
      <c r="UXY582" s="156"/>
      <c r="UXZ582" s="156"/>
      <c r="UYA582" s="156"/>
      <c r="UYB582" s="156"/>
      <c r="UYC582" s="156"/>
      <c r="UYD582" s="156"/>
      <c r="UYE582" s="156"/>
      <c r="UYF582" s="156"/>
      <c r="UYG582" s="156"/>
      <c r="UYH582" s="156"/>
      <c r="UYI582" s="156"/>
      <c r="UYJ582" s="156"/>
      <c r="UYK582" s="156"/>
      <c r="UYL582" s="156"/>
      <c r="UYM582" s="156"/>
      <c r="UYN582" s="156"/>
      <c r="UYO582" s="156"/>
      <c r="UYP582" s="156"/>
      <c r="UYQ582" s="156"/>
      <c r="UYR582" s="156"/>
      <c r="UYS582" s="156"/>
      <c r="UYT582" s="156"/>
      <c r="UYU582" s="156"/>
      <c r="UYV582" s="156"/>
      <c r="UYW582" s="156"/>
      <c r="UYX582" s="156"/>
      <c r="UYY582" s="156"/>
      <c r="UYZ582" s="156"/>
      <c r="UZA582" s="156"/>
      <c r="UZB582" s="156"/>
      <c r="UZC582" s="156"/>
      <c r="UZD582" s="156"/>
      <c r="UZE582" s="156"/>
      <c r="UZF582" s="156"/>
      <c r="UZG582" s="156"/>
      <c r="UZH582" s="156"/>
      <c r="UZI582" s="156"/>
      <c r="UZJ582" s="156"/>
      <c r="UZK582" s="156"/>
      <c r="UZL582" s="156"/>
      <c r="UZM582" s="156"/>
      <c r="UZN582" s="156"/>
      <c r="UZO582" s="156"/>
      <c r="UZP582" s="156"/>
      <c r="UZQ582" s="156"/>
      <c r="UZR582" s="156"/>
      <c r="UZS582" s="156"/>
      <c r="UZT582" s="156"/>
      <c r="UZU582" s="156"/>
      <c r="UZV582" s="156"/>
      <c r="UZW582" s="156"/>
      <c r="UZX582" s="156"/>
      <c r="UZY582" s="156"/>
      <c r="UZZ582" s="156"/>
      <c r="VAA582" s="156"/>
      <c r="VAB582" s="156"/>
      <c r="VAC582" s="156"/>
      <c r="VAD582" s="156"/>
      <c r="VAE582" s="156"/>
      <c r="VAF582" s="156"/>
      <c r="VAG582" s="156"/>
      <c r="VAH582" s="156"/>
      <c r="VAI582" s="156"/>
      <c r="VAJ582" s="156"/>
      <c r="VAK582" s="156"/>
      <c r="VAL582" s="156"/>
      <c r="VAM582" s="156"/>
      <c r="VAN582" s="156"/>
      <c r="VAO582" s="156"/>
      <c r="VAP582" s="156"/>
      <c r="VAQ582" s="156"/>
      <c r="VAR582" s="156"/>
      <c r="VAS582" s="156"/>
      <c r="VAT582" s="156"/>
      <c r="VAU582" s="156"/>
      <c r="VAV582" s="156"/>
      <c r="VAW582" s="156"/>
      <c r="VAX582" s="156"/>
      <c r="VAY582" s="156"/>
      <c r="VAZ582" s="156"/>
      <c r="VBA582" s="156"/>
      <c r="VBB582" s="156"/>
      <c r="VBC582" s="156"/>
      <c r="VBD582" s="156"/>
      <c r="VBE582" s="156"/>
      <c r="VBF582" s="156"/>
      <c r="VBG582" s="156"/>
      <c r="VBH582" s="156"/>
      <c r="VBI582" s="156"/>
      <c r="VBJ582" s="156"/>
      <c r="VBK582" s="156"/>
      <c r="VBL582" s="156"/>
      <c r="VBM582" s="156"/>
      <c r="VBN582" s="156"/>
      <c r="VBO582" s="156"/>
      <c r="VBP582" s="156"/>
      <c r="VBQ582" s="156"/>
      <c r="VBR582" s="156"/>
      <c r="VBS582" s="156"/>
      <c r="VBT582" s="156"/>
      <c r="VBU582" s="156"/>
      <c r="VBV582" s="156"/>
      <c r="VBW582" s="156"/>
      <c r="VBX582" s="156"/>
      <c r="VBY582" s="156"/>
      <c r="VBZ582" s="156"/>
      <c r="VCA582" s="156"/>
      <c r="VCB582" s="156"/>
      <c r="VCC582" s="156"/>
      <c r="VCD582" s="156"/>
      <c r="VCE582" s="156"/>
      <c r="VCF582" s="156"/>
      <c r="VCG582" s="156"/>
      <c r="VCH582" s="156"/>
      <c r="VCI582" s="156"/>
      <c r="VCJ582" s="156"/>
      <c r="VCK582" s="156"/>
      <c r="VCL582" s="156"/>
      <c r="VCM582" s="156"/>
      <c r="VCN582" s="156"/>
      <c r="VCO582" s="156"/>
      <c r="VCP582" s="156"/>
      <c r="VCQ582" s="156"/>
      <c r="VCR582" s="156"/>
      <c r="VCS582" s="156"/>
      <c r="VCT582" s="156"/>
      <c r="VCU582" s="156"/>
      <c r="VCV582" s="156"/>
      <c r="VCW582" s="156"/>
      <c r="VCX582" s="156"/>
      <c r="VCY582" s="156"/>
      <c r="VCZ582" s="156"/>
      <c r="VDA582" s="156"/>
      <c r="VDB582" s="156"/>
      <c r="VDC582" s="156"/>
      <c r="VDD582" s="156"/>
      <c r="VDE582" s="156"/>
      <c r="VDF582" s="156"/>
      <c r="VDG582" s="156"/>
      <c r="VDH582" s="156"/>
      <c r="VDI582" s="156"/>
      <c r="VDJ582" s="156"/>
      <c r="VDK582" s="156"/>
      <c r="VDL582" s="156"/>
      <c r="VDM582" s="156"/>
      <c r="VDN582" s="156"/>
      <c r="VDO582" s="156"/>
      <c r="VDP582" s="156"/>
      <c r="VDQ582" s="156"/>
      <c r="VDR582" s="156"/>
      <c r="VDS582" s="156"/>
      <c r="VDT582" s="156"/>
      <c r="VDU582" s="156"/>
      <c r="VDV582" s="156"/>
      <c r="VDW582" s="156"/>
      <c r="VDX582" s="156"/>
      <c r="VDY582" s="156"/>
      <c r="VDZ582" s="156"/>
      <c r="VEA582" s="156"/>
      <c r="VEB582" s="156"/>
      <c r="VEC582" s="156"/>
      <c r="VED582" s="156"/>
      <c r="VEE582" s="156"/>
      <c r="VEF582" s="156"/>
      <c r="VEG582" s="156"/>
      <c r="VEH582" s="156"/>
      <c r="VEI582" s="156"/>
      <c r="VEJ582" s="156"/>
      <c r="VEK582" s="156"/>
      <c r="VEL582" s="156"/>
      <c r="VEM582" s="156"/>
      <c r="VEN582" s="156"/>
      <c r="VEO582" s="156"/>
      <c r="VEP582" s="156"/>
      <c r="VEQ582" s="156"/>
      <c r="VER582" s="156"/>
      <c r="VES582" s="156"/>
      <c r="VET582" s="156"/>
      <c r="VEU582" s="156"/>
      <c r="VEV582" s="156"/>
      <c r="VEW582" s="156"/>
      <c r="VEX582" s="156"/>
      <c r="VEY582" s="156"/>
      <c r="VEZ582" s="156"/>
      <c r="VFA582" s="156"/>
      <c r="VFB582" s="156"/>
      <c r="VFC582" s="156"/>
      <c r="VFD582" s="156"/>
      <c r="VFE582" s="156"/>
      <c r="VFF582" s="156"/>
      <c r="VFG582" s="156"/>
      <c r="VFH582" s="156"/>
      <c r="VFI582" s="156"/>
      <c r="VFJ582" s="156"/>
      <c r="VFK582" s="156"/>
      <c r="VFL582" s="156"/>
      <c r="VFM582" s="156"/>
      <c r="VFN582" s="156"/>
      <c r="VFO582" s="156"/>
      <c r="VFP582" s="156"/>
      <c r="VFQ582" s="156"/>
      <c r="VFR582" s="156"/>
      <c r="VFS582" s="156"/>
      <c r="VFT582" s="156"/>
      <c r="VFU582" s="156"/>
      <c r="VFV582" s="156"/>
      <c r="VFW582" s="156"/>
      <c r="VFX582" s="156"/>
      <c r="VFY582" s="156"/>
      <c r="VFZ582" s="156"/>
      <c r="VGA582" s="156"/>
      <c r="VGB582" s="156"/>
      <c r="VGC582" s="156"/>
      <c r="VGD582" s="156"/>
      <c r="VGE582" s="156"/>
      <c r="VGF582" s="156"/>
      <c r="VGG582" s="156"/>
      <c r="VGH582" s="156"/>
      <c r="VGI582" s="156"/>
      <c r="VGJ582" s="156"/>
      <c r="VGK582" s="156"/>
      <c r="VGL582" s="156"/>
      <c r="VGM582" s="156"/>
      <c r="VGN582" s="156"/>
      <c r="VGO582" s="156"/>
      <c r="VGP582" s="156"/>
      <c r="VGQ582" s="156"/>
      <c r="VGR582" s="156"/>
      <c r="VGS582" s="156"/>
      <c r="VGT582" s="156"/>
      <c r="VGU582" s="156"/>
      <c r="VGV582" s="156"/>
      <c r="VGW582" s="156"/>
      <c r="VGX582" s="156"/>
      <c r="VGY582" s="156"/>
      <c r="VGZ582" s="156"/>
      <c r="VHA582" s="156"/>
      <c r="VHB582" s="156"/>
      <c r="VHC582" s="156"/>
      <c r="VHD582" s="156"/>
      <c r="VHE582" s="156"/>
      <c r="VHF582" s="156"/>
      <c r="VHG582" s="156"/>
      <c r="VHH582" s="156"/>
      <c r="VHI582" s="156"/>
      <c r="VHJ582" s="156"/>
      <c r="VHK582" s="156"/>
      <c r="VHL582" s="156"/>
      <c r="VHM582" s="156"/>
      <c r="VHN582" s="156"/>
      <c r="VHO582" s="156"/>
      <c r="VHP582" s="156"/>
      <c r="VHQ582" s="156"/>
      <c r="VHR582" s="156"/>
      <c r="VHS582" s="156"/>
      <c r="VHT582" s="156"/>
      <c r="VHU582" s="156"/>
      <c r="VHV582" s="156"/>
      <c r="VHW582" s="156"/>
      <c r="VHX582" s="156"/>
      <c r="VHY582" s="156"/>
      <c r="VHZ582" s="156"/>
      <c r="VIA582" s="156"/>
      <c r="VIB582" s="156"/>
      <c r="VIC582" s="156"/>
      <c r="VID582" s="156"/>
      <c r="VIE582" s="156"/>
      <c r="VIF582" s="156"/>
      <c r="VIG582" s="156"/>
      <c r="VIH582" s="156"/>
      <c r="VII582" s="156"/>
      <c r="VIJ582" s="156"/>
      <c r="VIK582" s="156"/>
      <c r="VIL582" s="156"/>
      <c r="VIM582" s="156"/>
      <c r="VIN582" s="156"/>
      <c r="VIO582" s="156"/>
      <c r="VIP582" s="156"/>
      <c r="VIQ582" s="156"/>
      <c r="VIR582" s="156"/>
      <c r="VIS582" s="156"/>
      <c r="VIT582" s="156"/>
      <c r="VIU582" s="156"/>
      <c r="VIV582" s="156"/>
      <c r="VIW582" s="156"/>
      <c r="VIX582" s="156"/>
      <c r="VIY582" s="156"/>
      <c r="VIZ582" s="156"/>
      <c r="VJA582" s="156"/>
      <c r="VJB582" s="156"/>
      <c r="VJC582" s="156"/>
      <c r="VJD582" s="156"/>
      <c r="VJE582" s="156"/>
      <c r="VJF582" s="156"/>
      <c r="VJG582" s="156"/>
      <c r="VJH582" s="156"/>
      <c r="VJI582" s="156"/>
      <c r="VJJ582" s="156"/>
      <c r="VJK582" s="156"/>
      <c r="VJL582" s="156"/>
      <c r="VJM582" s="156"/>
      <c r="VJN582" s="156"/>
      <c r="VJO582" s="156"/>
      <c r="VJP582" s="156"/>
      <c r="VJQ582" s="156"/>
      <c r="VJR582" s="156"/>
      <c r="VJS582" s="156"/>
      <c r="VJT582" s="156"/>
      <c r="VJU582" s="156"/>
      <c r="VJV582" s="156"/>
      <c r="VJW582" s="156"/>
      <c r="VJX582" s="156"/>
      <c r="VJY582" s="156"/>
      <c r="VJZ582" s="156"/>
      <c r="VKA582" s="156"/>
      <c r="VKB582" s="156"/>
      <c r="VKC582" s="156"/>
      <c r="VKD582" s="156"/>
      <c r="VKE582" s="156"/>
      <c r="VKF582" s="156"/>
      <c r="VKG582" s="156"/>
      <c r="VKH582" s="156"/>
      <c r="VKI582" s="156"/>
      <c r="VKJ582" s="156"/>
      <c r="VKK582" s="156"/>
      <c r="VKL582" s="156"/>
      <c r="VKM582" s="156"/>
      <c r="VKN582" s="156"/>
      <c r="VKO582" s="156"/>
      <c r="VKP582" s="156"/>
      <c r="VKQ582" s="156"/>
      <c r="VKR582" s="156"/>
      <c r="VKS582" s="156"/>
      <c r="VKT582" s="156"/>
      <c r="VKU582" s="156"/>
      <c r="VKV582" s="156"/>
      <c r="VKW582" s="156"/>
      <c r="VKX582" s="156"/>
      <c r="VKY582" s="156"/>
      <c r="VKZ582" s="156"/>
      <c r="VLA582" s="156"/>
      <c r="VLB582" s="156"/>
      <c r="VLC582" s="156"/>
      <c r="VLD582" s="156"/>
      <c r="VLE582" s="156"/>
      <c r="VLF582" s="156"/>
      <c r="VLG582" s="156"/>
      <c r="VLH582" s="156"/>
      <c r="VLI582" s="156"/>
      <c r="VLJ582" s="156"/>
      <c r="VLK582" s="156"/>
      <c r="VLL582" s="156"/>
      <c r="VLM582" s="156"/>
      <c r="VLN582" s="156"/>
      <c r="VLO582" s="156"/>
      <c r="VLP582" s="156"/>
      <c r="VLQ582" s="156"/>
      <c r="VLR582" s="156"/>
      <c r="VLS582" s="156"/>
      <c r="VLT582" s="156"/>
      <c r="VLU582" s="156"/>
      <c r="VLV582" s="156"/>
      <c r="VLW582" s="156"/>
      <c r="VLX582" s="156"/>
      <c r="VLY582" s="156"/>
      <c r="VLZ582" s="156"/>
      <c r="VMA582" s="156"/>
      <c r="VMB582" s="156"/>
      <c r="VMC582" s="156"/>
      <c r="VMD582" s="156"/>
      <c r="VME582" s="156"/>
      <c r="VMF582" s="156"/>
      <c r="VMG582" s="156"/>
      <c r="VMH582" s="156"/>
      <c r="VMI582" s="156"/>
      <c r="VMJ582" s="156"/>
      <c r="VMK582" s="156"/>
      <c r="VML582" s="156"/>
      <c r="VMM582" s="156"/>
      <c r="VMN582" s="156"/>
      <c r="VMO582" s="156"/>
      <c r="VMP582" s="156"/>
      <c r="VMQ582" s="156"/>
      <c r="VMR582" s="156"/>
      <c r="VMS582" s="156"/>
      <c r="VMT582" s="156"/>
      <c r="VMU582" s="156"/>
      <c r="VMV582" s="156"/>
      <c r="VMW582" s="156"/>
      <c r="VMX582" s="156"/>
      <c r="VMY582" s="156"/>
      <c r="VMZ582" s="156"/>
      <c r="VNA582" s="156"/>
      <c r="VNB582" s="156"/>
      <c r="VNC582" s="156"/>
      <c r="VND582" s="156"/>
      <c r="VNE582" s="156"/>
      <c r="VNF582" s="156"/>
      <c r="VNG582" s="156"/>
      <c r="VNH582" s="156"/>
      <c r="VNI582" s="156"/>
      <c r="VNJ582" s="156"/>
      <c r="VNK582" s="156"/>
      <c r="VNL582" s="156"/>
      <c r="VNM582" s="156"/>
      <c r="VNN582" s="156"/>
      <c r="VNO582" s="156"/>
      <c r="VNP582" s="156"/>
      <c r="VNQ582" s="156"/>
      <c r="VNR582" s="156"/>
      <c r="VNS582" s="156"/>
      <c r="VNT582" s="156"/>
      <c r="VNU582" s="156"/>
      <c r="VNV582" s="156"/>
      <c r="VNW582" s="156"/>
      <c r="VNX582" s="156"/>
      <c r="VNY582" s="156"/>
      <c r="VNZ582" s="156"/>
      <c r="VOA582" s="156"/>
      <c r="VOB582" s="156"/>
      <c r="VOC582" s="156"/>
      <c r="VOD582" s="156"/>
      <c r="VOE582" s="156"/>
      <c r="VOF582" s="156"/>
      <c r="VOG582" s="156"/>
      <c r="VOH582" s="156"/>
      <c r="VOI582" s="156"/>
      <c r="VOJ582" s="156"/>
      <c r="VOK582" s="156"/>
      <c r="VOL582" s="156"/>
      <c r="VOM582" s="156"/>
      <c r="VON582" s="156"/>
      <c r="VOO582" s="156"/>
      <c r="VOP582" s="156"/>
      <c r="VOQ582" s="156"/>
      <c r="VOR582" s="156"/>
      <c r="VOS582" s="156"/>
      <c r="VOT582" s="156"/>
      <c r="VOU582" s="156"/>
      <c r="VOV582" s="156"/>
      <c r="VOW582" s="156"/>
      <c r="VOX582" s="156"/>
      <c r="VOY582" s="156"/>
      <c r="VOZ582" s="156"/>
      <c r="VPA582" s="156"/>
      <c r="VPB582" s="156"/>
      <c r="VPC582" s="156"/>
      <c r="VPD582" s="156"/>
      <c r="VPE582" s="156"/>
      <c r="VPF582" s="156"/>
      <c r="VPG582" s="156"/>
      <c r="VPH582" s="156"/>
      <c r="VPI582" s="156"/>
      <c r="VPJ582" s="156"/>
      <c r="VPK582" s="156"/>
      <c r="VPL582" s="156"/>
      <c r="VPM582" s="156"/>
      <c r="VPN582" s="156"/>
      <c r="VPO582" s="156"/>
      <c r="VPP582" s="156"/>
      <c r="VPQ582" s="156"/>
      <c r="VPR582" s="156"/>
      <c r="VPS582" s="156"/>
      <c r="VPT582" s="156"/>
      <c r="VPU582" s="156"/>
      <c r="VPV582" s="156"/>
      <c r="VPW582" s="156"/>
      <c r="VPX582" s="156"/>
      <c r="VPY582" s="156"/>
      <c r="VPZ582" s="156"/>
      <c r="VQA582" s="156"/>
      <c r="VQB582" s="156"/>
      <c r="VQC582" s="156"/>
      <c r="VQD582" s="156"/>
      <c r="VQE582" s="156"/>
      <c r="VQF582" s="156"/>
      <c r="VQG582" s="156"/>
      <c r="VQH582" s="156"/>
      <c r="VQI582" s="156"/>
      <c r="VQJ582" s="156"/>
      <c r="VQK582" s="156"/>
      <c r="VQL582" s="156"/>
      <c r="VQM582" s="156"/>
      <c r="VQN582" s="156"/>
      <c r="VQO582" s="156"/>
      <c r="VQP582" s="156"/>
      <c r="VQQ582" s="156"/>
      <c r="VQR582" s="156"/>
      <c r="VQS582" s="156"/>
      <c r="VQT582" s="156"/>
      <c r="VQU582" s="156"/>
      <c r="VQV582" s="156"/>
      <c r="VQW582" s="156"/>
      <c r="VQX582" s="156"/>
      <c r="VQY582" s="156"/>
      <c r="VQZ582" s="156"/>
      <c r="VRA582" s="156"/>
      <c r="VRB582" s="156"/>
      <c r="VRC582" s="156"/>
      <c r="VRD582" s="156"/>
      <c r="VRE582" s="156"/>
      <c r="VRF582" s="156"/>
      <c r="VRG582" s="156"/>
      <c r="VRH582" s="156"/>
      <c r="VRI582" s="156"/>
      <c r="VRJ582" s="156"/>
      <c r="VRK582" s="156"/>
      <c r="VRL582" s="156"/>
      <c r="VRM582" s="156"/>
      <c r="VRN582" s="156"/>
      <c r="VRO582" s="156"/>
      <c r="VRP582" s="156"/>
      <c r="VRQ582" s="156"/>
      <c r="VRR582" s="156"/>
      <c r="VRS582" s="156"/>
      <c r="VRT582" s="156"/>
      <c r="VRU582" s="156"/>
      <c r="VRV582" s="156"/>
      <c r="VRW582" s="156"/>
      <c r="VRX582" s="156"/>
      <c r="VRY582" s="156"/>
      <c r="VRZ582" s="156"/>
      <c r="VSA582" s="156"/>
      <c r="VSB582" s="156"/>
      <c r="VSC582" s="156"/>
      <c r="VSD582" s="156"/>
      <c r="VSE582" s="156"/>
      <c r="VSF582" s="156"/>
      <c r="VSG582" s="156"/>
      <c r="VSH582" s="156"/>
      <c r="VSI582" s="156"/>
      <c r="VSJ582" s="156"/>
      <c r="VSK582" s="156"/>
      <c r="VSL582" s="156"/>
      <c r="VSM582" s="156"/>
      <c r="VSN582" s="156"/>
      <c r="VSO582" s="156"/>
      <c r="VSP582" s="156"/>
      <c r="VSQ582" s="156"/>
      <c r="VSR582" s="156"/>
      <c r="VSS582" s="156"/>
      <c r="VST582" s="156"/>
      <c r="VSU582" s="156"/>
      <c r="VSV582" s="156"/>
      <c r="VSW582" s="156"/>
      <c r="VSX582" s="156"/>
      <c r="VSY582" s="156"/>
      <c r="VSZ582" s="156"/>
      <c r="VTA582" s="156"/>
      <c r="VTB582" s="156"/>
      <c r="VTC582" s="156"/>
      <c r="VTD582" s="156"/>
      <c r="VTE582" s="156"/>
      <c r="VTF582" s="156"/>
      <c r="VTG582" s="156"/>
      <c r="VTH582" s="156"/>
      <c r="VTI582" s="156"/>
      <c r="VTJ582" s="156"/>
      <c r="VTK582" s="156"/>
      <c r="VTL582" s="156"/>
      <c r="VTM582" s="156"/>
      <c r="VTN582" s="156"/>
      <c r="VTO582" s="156"/>
      <c r="VTP582" s="156"/>
      <c r="VTQ582" s="156"/>
      <c r="VTR582" s="156"/>
      <c r="VTS582" s="156"/>
      <c r="VTT582" s="156"/>
      <c r="VTU582" s="156"/>
      <c r="VTV582" s="156"/>
      <c r="VTW582" s="156"/>
      <c r="VTX582" s="156"/>
      <c r="VTY582" s="156"/>
      <c r="VTZ582" s="156"/>
      <c r="VUA582" s="156"/>
      <c r="VUB582" s="156"/>
      <c r="VUC582" s="156"/>
      <c r="VUD582" s="156"/>
      <c r="VUE582" s="156"/>
      <c r="VUF582" s="156"/>
      <c r="VUG582" s="156"/>
      <c r="VUH582" s="156"/>
      <c r="VUI582" s="156"/>
      <c r="VUJ582" s="156"/>
      <c r="VUK582" s="156"/>
      <c r="VUL582" s="156"/>
      <c r="VUM582" s="156"/>
      <c r="VUN582" s="156"/>
      <c r="VUO582" s="156"/>
      <c r="VUP582" s="156"/>
      <c r="VUQ582" s="156"/>
      <c r="VUR582" s="156"/>
      <c r="VUS582" s="156"/>
      <c r="VUT582" s="156"/>
      <c r="VUU582" s="156"/>
      <c r="VUV582" s="156"/>
      <c r="VUW582" s="156"/>
      <c r="VUX582" s="156"/>
      <c r="VUY582" s="156"/>
      <c r="VUZ582" s="156"/>
      <c r="VVA582" s="156"/>
      <c r="VVB582" s="156"/>
      <c r="VVC582" s="156"/>
      <c r="VVD582" s="156"/>
      <c r="VVE582" s="156"/>
      <c r="VVF582" s="156"/>
      <c r="VVG582" s="156"/>
      <c r="VVH582" s="156"/>
      <c r="VVI582" s="156"/>
      <c r="VVJ582" s="156"/>
      <c r="VVK582" s="156"/>
      <c r="VVL582" s="156"/>
      <c r="VVM582" s="156"/>
      <c r="VVN582" s="156"/>
      <c r="VVO582" s="156"/>
      <c r="VVP582" s="156"/>
      <c r="VVQ582" s="156"/>
      <c r="VVR582" s="156"/>
      <c r="VVS582" s="156"/>
      <c r="VVT582" s="156"/>
      <c r="VVU582" s="156"/>
      <c r="VVV582" s="156"/>
      <c r="VVW582" s="156"/>
      <c r="VVX582" s="156"/>
      <c r="VVY582" s="156"/>
      <c r="VVZ582" s="156"/>
      <c r="VWA582" s="156"/>
      <c r="VWB582" s="156"/>
      <c r="VWC582" s="156"/>
      <c r="VWD582" s="156"/>
      <c r="VWE582" s="156"/>
      <c r="VWF582" s="156"/>
      <c r="VWG582" s="156"/>
      <c r="VWH582" s="156"/>
      <c r="VWI582" s="156"/>
      <c r="VWJ582" s="156"/>
      <c r="VWK582" s="156"/>
      <c r="VWL582" s="156"/>
      <c r="VWM582" s="156"/>
      <c r="VWN582" s="156"/>
      <c r="VWO582" s="156"/>
      <c r="VWP582" s="156"/>
      <c r="VWQ582" s="156"/>
      <c r="VWR582" s="156"/>
      <c r="VWS582" s="156"/>
      <c r="VWT582" s="156"/>
      <c r="VWU582" s="156"/>
      <c r="VWV582" s="156"/>
      <c r="VWW582" s="156"/>
      <c r="VWX582" s="156"/>
      <c r="VWY582" s="156"/>
      <c r="VWZ582" s="156"/>
      <c r="VXA582" s="156"/>
      <c r="VXB582" s="156"/>
      <c r="VXC582" s="156"/>
      <c r="VXD582" s="156"/>
      <c r="VXE582" s="156"/>
      <c r="VXF582" s="156"/>
      <c r="VXG582" s="156"/>
      <c r="VXH582" s="156"/>
      <c r="VXI582" s="156"/>
      <c r="VXJ582" s="156"/>
      <c r="VXK582" s="156"/>
      <c r="VXL582" s="156"/>
      <c r="VXM582" s="156"/>
      <c r="VXN582" s="156"/>
      <c r="VXO582" s="156"/>
      <c r="VXP582" s="156"/>
      <c r="VXQ582" s="156"/>
      <c r="VXR582" s="156"/>
      <c r="VXS582" s="156"/>
      <c r="VXT582" s="156"/>
      <c r="VXU582" s="156"/>
      <c r="VXV582" s="156"/>
      <c r="VXW582" s="156"/>
      <c r="VXX582" s="156"/>
      <c r="VXY582" s="156"/>
      <c r="VXZ582" s="156"/>
      <c r="VYA582" s="156"/>
      <c r="VYB582" s="156"/>
      <c r="VYC582" s="156"/>
      <c r="VYD582" s="156"/>
      <c r="VYE582" s="156"/>
      <c r="VYF582" s="156"/>
      <c r="VYG582" s="156"/>
      <c r="VYH582" s="156"/>
      <c r="VYI582" s="156"/>
      <c r="VYJ582" s="156"/>
      <c r="VYK582" s="156"/>
      <c r="VYL582" s="156"/>
      <c r="VYM582" s="156"/>
      <c r="VYN582" s="156"/>
      <c r="VYO582" s="156"/>
      <c r="VYP582" s="156"/>
      <c r="VYQ582" s="156"/>
      <c r="VYR582" s="156"/>
      <c r="VYS582" s="156"/>
      <c r="VYT582" s="156"/>
      <c r="VYU582" s="156"/>
      <c r="VYV582" s="156"/>
      <c r="VYW582" s="156"/>
      <c r="VYX582" s="156"/>
      <c r="VYY582" s="156"/>
      <c r="VYZ582" s="156"/>
      <c r="VZA582" s="156"/>
      <c r="VZB582" s="156"/>
      <c r="VZC582" s="156"/>
      <c r="VZD582" s="156"/>
      <c r="VZE582" s="156"/>
      <c r="VZF582" s="156"/>
      <c r="VZG582" s="156"/>
      <c r="VZH582" s="156"/>
      <c r="VZI582" s="156"/>
      <c r="VZJ582" s="156"/>
      <c r="VZK582" s="156"/>
      <c r="VZL582" s="156"/>
      <c r="VZM582" s="156"/>
      <c r="VZN582" s="156"/>
      <c r="VZO582" s="156"/>
      <c r="VZP582" s="156"/>
      <c r="VZQ582" s="156"/>
      <c r="VZR582" s="156"/>
      <c r="VZS582" s="156"/>
      <c r="VZT582" s="156"/>
      <c r="VZU582" s="156"/>
      <c r="VZV582" s="156"/>
      <c r="VZW582" s="156"/>
      <c r="VZX582" s="156"/>
      <c r="VZY582" s="156"/>
      <c r="VZZ582" s="156"/>
      <c r="WAA582" s="156"/>
      <c r="WAB582" s="156"/>
      <c r="WAC582" s="156"/>
      <c r="WAD582" s="156"/>
      <c r="WAE582" s="156"/>
      <c r="WAF582" s="156"/>
      <c r="WAG582" s="156"/>
      <c r="WAH582" s="156"/>
      <c r="WAI582" s="156"/>
      <c r="WAJ582" s="156"/>
      <c r="WAK582" s="156"/>
      <c r="WAL582" s="156"/>
      <c r="WAM582" s="156"/>
      <c r="WAN582" s="156"/>
      <c r="WAO582" s="156"/>
      <c r="WAP582" s="156"/>
      <c r="WAQ582" s="156"/>
      <c r="WAR582" s="156"/>
      <c r="WAS582" s="156"/>
      <c r="WAT582" s="156"/>
      <c r="WAU582" s="156"/>
      <c r="WAV582" s="156"/>
      <c r="WAW582" s="156"/>
      <c r="WAX582" s="156"/>
      <c r="WAY582" s="156"/>
      <c r="WAZ582" s="156"/>
      <c r="WBA582" s="156"/>
      <c r="WBB582" s="156"/>
      <c r="WBC582" s="156"/>
      <c r="WBD582" s="156"/>
      <c r="WBE582" s="156"/>
      <c r="WBF582" s="156"/>
      <c r="WBG582" s="156"/>
      <c r="WBH582" s="156"/>
      <c r="WBI582" s="156"/>
      <c r="WBJ582" s="156"/>
      <c r="WBK582" s="156"/>
      <c r="WBL582" s="156"/>
      <c r="WBM582" s="156"/>
      <c r="WBN582" s="156"/>
      <c r="WBO582" s="156"/>
      <c r="WBP582" s="156"/>
      <c r="WBQ582" s="156"/>
      <c r="WBR582" s="156"/>
      <c r="WBS582" s="156"/>
      <c r="WBT582" s="156"/>
      <c r="WBU582" s="156"/>
      <c r="WBV582" s="156"/>
      <c r="WBW582" s="156"/>
      <c r="WBX582" s="156"/>
      <c r="WBY582" s="156"/>
      <c r="WBZ582" s="156"/>
      <c r="WCA582" s="156"/>
      <c r="WCB582" s="156"/>
      <c r="WCC582" s="156"/>
      <c r="WCD582" s="156"/>
      <c r="WCE582" s="156"/>
      <c r="WCF582" s="156"/>
      <c r="WCG582" s="156"/>
      <c r="WCH582" s="156"/>
      <c r="WCI582" s="156"/>
      <c r="WCJ582" s="156"/>
      <c r="WCK582" s="156"/>
      <c r="WCL582" s="156"/>
      <c r="WCM582" s="156"/>
      <c r="WCN582" s="156"/>
      <c r="WCO582" s="156"/>
      <c r="WCP582" s="156"/>
      <c r="WCQ582" s="156"/>
      <c r="WCR582" s="156"/>
      <c r="WCS582" s="156"/>
      <c r="WCT582" s="156"/>
      <c r="WCU582" s="156"/>
      <c r="WCV582" s="156"/>
      <c r="WCW582" s="156"/>
      <c r="WCX582" s="156"/>
      <c r="WCY582" s="156"/>
      <c r="WCZ582" s="156"/>
      <c r="WDA582" s="156"/>
      <c r="WDB582" s="156"/>
      <c r="WDC582" s="156"/>
      <c r="WDD582" s="156"/>
      <c r="WDE582" s="156"/>
      <c r="WDF582" s="156"/>
      <c r="WDG582" s="156"/>
      <c r="WDH582" s="156"/>
      <c r="WDI582" s="156"/>
      <c r="WDJ582" s="156"/>
      <c r="WDK582" s="156"/>
      <c r="WDL582" s="156"/>
      <c r="WDM582" s="156"/>
      <c r="WDN582" s="156"/>
      <c r="WDO582" s="156"/>
      <c r="WDP582" s="156"/>
      <c r="WDQ582" s="156"/>
      <c r="WDR582" s="156"/>
      <c r="WDS582" s="156"/>
      <c r="WDT582" s="156"/>
      <c r="WDU582" s="156"/>
      <c r="WDV582" s="156"/>
      <c r="WDW582" s="156"/>
      <c r="WDX582" s="156"/>
      <c r="WDY582" s="156"/>
      <c r="WDZ582" s="156"/>
      <c r="WEA582" s="156"/>
      <c r="WEB582" s="156"/>
      <c r="WEC582" s="156"/>
      <c r="WED582" s="156"/>
      <c r="WEE582" s="156"/>
      <c r="WEF582" s="156"/>
      <c r="WEG582" s="156"/>
      <c r="WEH582" s="156"/>
      <c r="WEI582" s="156"/>
      <c r="WEJ582" s="156"/>
      <c r="WEK582" s="156"/>
      <c r="WEL582" s="156"/>
      <c r="WEM582" s="156"/>
      <c r="WEN582" s="156"/>
      <c r="WEO582" s="156"/>
      <c r="WEP582" s="156"/>
      <c r="WEQ582" s="156"/>
      <c r="WER582" s="156"/>
      <c r="WES582" s="156"/>
      <c r="WET582" s="156"/>
      <c r="WEU582" s="156"/>
      <c r="WEV582" s="156"/>
      <c r="WEW582" s="156"/>
      <c r="WEX582" s="156"/>
      <c r="WEY582" s="156"/>
      <c r="WEZ582" s="156"/>
      <c r="WFA582" s="156"/>
      <c r="WFB582" s="156"/>
      <c r="WFC582" s="156"/>
      <c r="WFD582" s="156"/>
      <c r="WFE582" s="156"/>
      <c r="WFF582" s="156"/>
      <c r="WFG582" s="156"/>
      <c r="WFH582" s="156"/>
      <c r="WFI582" s="156"/>
      <c r="WFJ582" s="156"/>
      <c r="WFK582" s="156"/>
      <c r="WFL582" s="156"/>
      <c r="WFM582" s="156"/>
      <c r="WFN582" s="156"/>
      <c r="WFO582" s="156"/>
      <c r="WFP582" s="156"/>
      <c r="WFQ582" s="156"/>
      <c r="WFR582" s="156"/>
      <c r="WFS582" s="156"/>
      <c r="WFT582" s="156"/>
      <c r="WFU582" s="156"/>
      <c r="WFV582" s="156"/>
      <c r="WFW582" s="156"/>
      <c r="WFX582" s="156"/>
      <c r="WFY582" s="156"/>
      <c r="WFZ582" s="156"/>
      <c r="WGA582" s="156"/>
      <c r="WGB582" s="156"/>
      <c r="WGC582" s="156"/>
      <c r="WGD582" s="156"/>
      <c r="WGE582" s="156"/>
      <c r="WGF582" s="156"/>
      <c r="WGG582" s="156"/>
      <c r="WGH582" s="156"/>
      <c r="WGI582" s="156"/>
      <c r="WGJ582" s="156"/>
      <c r="WGK582" s="156"/>
      <c r="WGL582" s="156"/>
      <c r="WGM582" s="156"/>
      <c r="WGN582" s="156"/>
      <c r="WGO582" s="156"/>
      <c r="WGP582" s="156"/>
      <c r="WGQ582" s="156"/>
      <c r="WGR582" s="156"/>
      <c r="WGS582" s="156"/>
      <c r="WGT582" s="156"/>
      <c r="WGU582" s="156"/>
      <c r="WGV582" s="156"/>
      <c r="WGW582" s="156"/>
      <c r="WGX582" s="156"/>
      <c r="WGY582" s="156"/>
      <c r="WGZ582" s="156"/>
      <c r="WHA582" s="156"/>
      <c r="WHB582" s="156"/>
      <c r="WHC582" s="156"/>
      <c r="WHD582" s="156"/>
      <c r="WHE582" s="156"/>
      <c r="WHF582" s="156"/>
      <c r="WHG582" s="156"/>
      <c r="WHH582" s="156"/>
      <c r="WHI582" s="156"/>
      <c r="WHJ582" s="156"/>
      <c r="WHK582" s="156"/>
      <c r="WHL582" s="156"/>
      <c r="WHM582" s="156"/>
      <c r="WHN582" s="156"/>
      <c r="WHO582" s="156"/>
      <c r="WHP582" s="156"/>
      <c r="WHQ582" s="156"/>
      <c r="WHR582" s="156"/>
      <c r="WHS582" s="156"/>
      <c r="WHT582" s="156"/>
      <c r="WHU582" s="156"/>
      <c r="WHV582" s="156"/>
      <c r="WHW582" s="156"/>
      <c r="WHX582" s="156"/>
      <c r="WHY582" s="156"/>
      <c r="WHZ582" s="156"/>
      <c r="WIA582" s="156"/>
      <c r="WIB582" s="156"/>
      <c r="WIC582" s="156"/>
      <c r="WID582" s="156"/>
      <c r="WIE582" s="156"/>
      <c r="WIF582" s="156"/>
      <c r="WIG582" s="156"/>
      <c r="WIH582" s="156"/>
      <c r="WII582" s="156"/>
      <c r="WIJ582" s="156"/>
      <c r="WIK582" s="156"/>
      <c r="WIL582" s="156"/>
      <c r="WIM582" s="156"/>
      <c r="WIN582" s="156"/>
      <c r="WIO582" s="156"/>
      <c r="WIP582" s="156"/>
      <c r="WIQ582" s="156"/>
      <c r="WIR582" s="156"/>
      <c r="WIS582" s="156"/>
      <c r="WIT582" s="156"/>
      <c r="WIU582" s="156"/>
      <c r="WIV582" s="156"/>
      <c r="WIW582" s="156"/>
      <c r="WIX582" s="156"/>
      <c r="WIY582" s="156"/>
      <c r="WIZ582" s="156"/>
      <c r="WJA582" s="156"/>
      <c r="WJB582" s="156"/>
      <c r="WJC582" s="156"/>
      <c r="WJD582" s="156"/>
      <c r="WJE582" s="156"/>
      <c r="WJF582" s="156"/>
      <c r="WJG582" s="156"/>
      <c r="WJH582" s="156"/>
      <c r="WJI582" s="156"/>
      <c r="WJJ582" s="156"/>
      <c r="WJK582" s="156"/>
      <c r="WJL582" s="156"/>
      <c r="WJM582" s="156"/>
      <c r="WJN582" s="156"/>
      <c r="WJO582" s="156"/>
      <c r="WJP582" s="156"/>
      <c r="WJQ582" s="156"/>
      <c r="WJR582" s="156"/>
      <c r="WJS582" s="156"/>
      <c r="WJT582" s="156"/>
      <c r="WJU582" s="156"/>
      <c r="WJV582" s="156"/>
      <c r="WJW582" s="156"/>
      <c r="WJX582" s="156"/>
      <c r="WJY582" s="156"/>
      <c r="WJZ582" s="156"/>
      <c r="WKA582" s="156"/>
      <c r="WKB582" s="156"/>
      <c r="WKC582" s="156"/>
      <c r="WKD582" s="156"/>
      <c r="WKE582" s="156"/>
      <c r="WKF582" s="156"/>
      <c r="WKG582" s="156"/>
      <c r="WKH582" s="156"/>
      <c r="WKI582" s="156"/>
      <c r="WKJ582" s="156"/>
      <c r="WKK582" s="156"/>
      <c r="WKL582" s="156"/>
      <c r="WKM582" s="156"/>
      <c r="WKN582" s="156"/>
      <c r="WKO582" s="156"/>
      <c r="WKP582" s="156"/>
      <c r="WKQ582" s="156"/>
      <c r="WKR582" s="156"/>
      <c r="WKS582" s="156"/>
      <c r="WKT582" s="156"/>
      <c r="WKU582" s="156"/>
      <c r="WKV582" s="156"/>
      <c r="WKW582" s="156"/>
      <c r="WKX582" s="156"/>
      <c r="WKY582" s="156"/>
      <c r="WKZ582" s="156"/>
      <c r="WLA582" s="156"/>
      <c r="WLB582" s="156"/>
      <c r="WLC582" s="156"/>
      <c r="WLD582" s="156"/>
      <c r="WLE582" s="156"/>
      <c r="WLF582" s="156"/>
      <c r="WLG582" s="156"/>
      <c r="WLH582" s="156"/>
      <c r="WLI582" s="156"/>
      <c r="WLJ582" s="156"/>
      <c r="WLK582" s="156"/>
      <c r="WLL582" s="156"/>
      <c r="WLM582" s="156"/>
      <c r="WLN582" s="156"/>
      <c r="WLO582" s="156"/>
      <c r="WLP582" s="156"/>
      <c r="WLQ582" s="156"/>
      <c r="WLR582" s="156"/>
      <c r="WLS582" s="156"/>
      <c r="WLT582" s="156"/>
      <c r="WLU582" s="156"/>
      <c r="WLV582" s="156"/>
      <c r="WLW582" s="156"/>
      <c r="WLX582" s="156"/>
      <c r="WLY582" s="156"/>
      <c r="WLZ582" s="156"/>
      <c r="WMA582" s="156"/>
      <c r="WMB582" s="156"/>
      <c r="WMC582" s="156"/>
      <c r="WMD582" s="156"/>
      <c r="WME582" s="156"/>
      <c r="WMF582" s="156"/>
      <c r="WMG582" s="156"/>
      <c r="WMH582" s="156"/>
      <c r="WMI582" s="156"/>
      <c r="WMJ582" s="156"/>
      <c r="WMK582" s="156"/>
      <c r="WML582" s="156"/>
      <c r="WMM582" s="156"/>
      <c r="WMN582" s="156"/>
      <c r="WMO582" s="156"/>
      <c r="WMP582" s="156"/>
      <c r="WMQ582" s="156"/>
      <c r="WMR582" s="156"/>
      <c r="WMS582" s="156"/>
      <c r="WMT582" s="156"/>
      <c r="WMU582" s="156"/>
      <c r="WMV582" s="156"/>
      <c r="WMW582" s="156"/>
      <c r="WMX582" s="156"/>
      <c r="WMY582" s="156"/>
      <c r="WMZ582" s="156"/>
      <c r="WNA582" s="156"/>
      <c r="WNB582" s="156"/>
      <c r="WNC582" s="156"/>
      <c r="WND582" s="156"/>
      <c r="WNE582" s="156"/>
      <c r="WNF582" s="156"/>
      <c r="WNG582" s="156"/>
      <c r="WNH582" s="156"/>
      <c r="WNI582" s="156"/>
      <c r="WNJ582" s="156"/>
      <c r="WNK582" s="156"/>
      <c r="WNL582" s="156"/>
      <c r="WNM582" s="156"/>
      <c r="WNN582" s="156"/>
      <c r="WNO582" s="156"/>
      <c r="WNP582" s="156"/>
      <c r="WNQ582" s="156"/>
      <c r="WNR582" s="156"/>
      <c r="WNS582" s="156"/>
      <c r="WNT582" s="156"/>
      <c r="WNU582" s="156"/>
      <c r="WNV582" s="156"/>
      <c r="WNW582" s="156"/>
      <c r="WNX582" s="156"/>
      <c r="WNY582" s="156"/>
      <c r="WNZ582" s="156"/>
      <c r="WOA582" s="156"/>
      <c r="WOB582" s="156"/>
      <c r="WOC582" s="156"/>
      <c r="WOD582" s="156"/>
      <c r="WOE582" s="156"/>
      <c r="WOF582" s="156"/>
      <c r="WOG582" s="156"/>
      <c r="WOH582" s="156"/>
      <c r="WOI582" s="156"/>
      <c r="WOJ582" s="156"/>
      <c r="WOK582" s="156"/>
      <c r="WOL582" s="156"/>
      <c r="WOM582" s="156"/>
      <c r="WON582" s="156"/>
      <c r="WOO582" s="156"/>
      <c r="WOP582" s="156"/>
      <c r="WOQ582" s="156"/>
      <c r="WOR582" s="156"/>
      <c r="WOS582" s="156"/>
      <c r="WOT582" s="156"/>
      <c r="WOU582" s="156"/>
      <c r="WOV582" s="156"/>
      <c r="WOW582" s="156"/>
      <c r="WOX582" s="156"/>
      <c r="WOY582" s="156"/>
      <c r="WOZ582" s="156"/>
      <c r="WPA582" s="156"/>
      <c r="WPB582" s="156"/>
      <c r="WPC582" s="156"/>
      <c r="WPD582" s="156"/>
      <c r="WPE582" s="156"/>
      <c r="WPF582" s="156"/>
      <c r="WPG582" s="156"/>
      <c r="WPH582" s="156"/>
      <c r="WPI582" s="156"/>
      <c r="WPJ582" s="156"/>
      <c r="WPK582" s="156"/>
      <c r="WPL582" s="156"/>
      <c r="WPM582" s="156"/>
      <c r="WPN582" s="156"/>
      <c r="WPO582" s="156"/>
      <c r="WPP582" s="156"/>
      <c r="WPQ582" s="156"/>
      <c r="WPR582" s="156"/>
      <c r="WPS582" s="156"/>
      <c r="WPT582" s="156"/>
      <c r="WPU582" s="156"/>
      <c r="WPV582" s="156"/>
      <c r="WPW582" s="156"/>
      <c r="WPX582" s="156"/>
      <c r="WPY582" s="156"/>
      <c r="WPZ582" s="156"/>
      <c r="WQA582" s="156"/>
      <c r="WQB582" s="156"/>
      <c r="WQC582" s="156"/>
      <c r="WQD582" s="156"/>
      <c r="WQE582" s="156"/>
      <c r="WQF582" s="156"/>
      <c r="WQG582" s="156"/>
      <c r="WQH582" s="156"/>
      <c r="WQI582" s="156"/>
      <c r="WQJ582" s="156"/>
      <c r="WQK582" s="156"/>
      <c r="WQL582" s="156"/>
      <c r="WQM582" s="156"/>
      <c r="WQN582" s="156"/>
      <c r="WQO582" s="156"/>
      <c r="WQP582" s="156"/>
      <c r="WQQ582" s="156"/>
      <c r="WQR582" s="156"/>
      <c r="WQS582" s="156"/>
      <c r="WQT582" s="156"/>
      <c r="WQU582" s="156"/>
      <c r="WQV582" s="156"/>
      <c r="WQW582" s="156"/>
      <c r="WQX582" s="156"/>
      <c r="WQY582" s="156"/>
      <c r="WQZ582" s="156"/>
      <c r="WRA582" s="156"/>
      <c r="WRB582" s="156"/>
      <c r="WRC582" s="156"/>
      <c r="WRD582" s="156"/>
      <c r="WRE582" s="156"/>
      <c r="WRF582" s="156"/>
      <c r="WRG582" s="156"/>
      <c r="WRH582" s="156"/>
      <c r="WRI582" s="156"/>
      <c r="WRJ582" s="156"/>
      <c r="WRK582" s="156"/>
      <c r="WRL582" s="156"/>
      <c r="WRM582" s="156"/>
      <c r="WRN582" s="156"/>
      <c r="WRO582" s="156"/>
      <c r="WRP582" s="156"/>
      <c r="WRQ582" s="156"/>
      <c r="WRR582" s="156"/>
      <c r="WRS582" s="156"/>
      <c r="WRT582" s="156"/>
      <c r="WRU582" s="156"/>
      <c r="WRV582" s="156"/>
      <c r="WRW582" s="156"/>
      <c r="WRX582" s="156"/>
      <c r="WRY582" s="156"/>
      <c r="WRZ582" s="156"/>
      <c r="WSA582" s="156"/>
      <c r="WSB582" s="156"/>
      <c r="WSC582" s="156"/>
      <c r="WSD582" s="156"/>
      <c r="WSE582" s="156"/>
      <c r="WSF582" s="156"/>
      <c r="WSG582" s="156"/>
      <c r="WSH582" s="156"/>
      <c r="WSI582" s="156"/>
      <c r="WSJ582" s="156"/>
      <c r="WSK582" s="156"/>
      <c r="WSL582" s="156"/>
      <c r="WSM582" s="156"/>
      <c r="WSN582" s="156"/>
      <c r="WSO582" s="156"/>
      <c r="WSP582" s="156"/>
      <c r="WSQ582" s="156"/>
      <c r="WSR582" s="156"/>
      <c r="WSS582" s="156"/>
      <c r="WST582" s="156"/>
      <c r="WSU582" s="156"/>
      <c r="WSV582" s="156"/>
      <c r="WSW582" s="156"/>
      <c r="WSX582" s="156"/>
      <c r="WSY582" s="156"/>
      <c r="WSZ582" s="156"/>
      <c r="WTA582" s="156"/>
      <c r="WTB582" s="156"/>
      <c r="WTC582" s="156"/>
      <c r="WTD582" s="156"/>
      <c r="WTE582" s="156"/>
      <c r="WTF582" s="156"/>
      <c r="WTG582" s="156"/>
      <c r="WTH582" s="156"/>
      <c r="WTI582" s="156"/>
      <c r="WTJ582" s="156"/>
      <c r="WTK582" s="156"/>
      <c r="WTL582" s="156"/>
      <c r="WTM582" s="156"/>
      <c r="WTN582" s="156"/>
      <c r="WTO582" s="156"/>
      <c r="WTP582" s="156"/>
      <c r="WTQ582" s="156"/>
      <c r="WTR582" s="156"/>
      <c r="WTS582" s="156"/>
      <c r="WTT582" s="156"/>
      <c r="WTU582" s="156"/>
      <c r="WTV582" s="156"/>
      <c r="WTW582" s="156"/>
      <c r="WTX582" s="156"/>
      <c r="WTY582" s="156"/>
      <c r="WTZ582" s="156"/>
      <c r="WUA582" s="156"/>
      <c r="WUB582" s="156"/>
      <c r="WUC582" s="156"/>
      <c r="WUD582" s="156"/>
      <c r="WUE582" s="156"/>
      <c r="WUF582" s="156"/>
      <c r="WUG582" s="156"/>
      <c r="WUH582" s="156"/>
      <c r="WUI582" s="156"/>
      <c r="WUJ582" s="156"/>
      <c r="WUK582" s="156"/>
      <c r="WUL582" s="156"/>
      <c r="WUM582" s="156"/>
      <c r="WUN582" s="156"/>
      <c r="WUO582" s="156"/>
      <c r="WUP582" s="156"/>
      <c r="WUQ582" s="156"/>
      <c r="WUR582" s="156"/>
      <c r="WUS582" s="156"/>
      <c r="WUT582" s="156"/>
      <c r="WUU582" s="156"/>
      <c r="WUV582" s="156"/>
      <c r="WUW582" s="156"/>
      <c r="WUX582" s="156"/>
      <c r="WUY582" s="156"/>
      <c r="WUZ582" s="156"/>
      <c r="WVA582" s="156"/>
      <c r="WVB582" s="156"/>
      <c r="WVC582" s="156"/>
      <c r="WVD582" s="156"/>
      <c r="WVE582" s="156"/>
      <c r="WVF582" s="156"/>
      <c r="WVG582" s="156"/>
      <c r="WVH582" s="156"/>
      <c r="WVI582" s="156"/>
      <c r="WVJ582" s="156"/>
      <c r="WVK582" s="156"/>
      <c r="WVL582" s="156"/>
      <c r="WVM582" s="156"/>
      <c r="WVN582" s="156"/>
      <c r="WVO582" s="156"/>
      <c r="WVP582" s="156"/>
      <c r="WVQ582" s="156"/>
      <c r="WVR582" s="156"/>
      <c r="WVS582" s="156"/>
      <c r="WVT582" s="156"/>
      <c r="WVU582" s="156"/>
      <c r="WVV582" s="156"/>
      <c r="WVW582" s="156"/>
      <c r="WVX582" s="156"/>
      <c r="WVY582" s="156"/>
      <c r="WVZ582" s="156"/>
      <c r="WWA582" s="156"/>
      <c r="WWB582" s="156"/>
      <c r="WWC582" s="156"/>
      <c r="WWD582" s="156"/>
      <c r="WWE582" s="156"/>
      <c r="WWF582" s="156"/>
      <c r="WWG582" s="156"/>
      <c r="WWH582" s="156"/>
      <c r="WWI582" s="156"/>
      <c r="WWJ582" s="156"/>
      <c r="WWK582" s="156"/>
      <c r="WWL582" s="156"/>
      <c r="WWM582" s="156"/>
      <c r="WWN582" s="156"/>
      <c r="WWO582" s="156"/>
      <c r="WWP582" s="156"/>
      <c r="WWQ582" s="156"/>
      <c r="WWR582" s="156"/>
      <c r="WWS582" s="156"/>
      <c r="WWT582" s="156"/>
      <c r="WWU582" s="156"/>
      <c r="WWV582" s="156"/>
      <c r="WWW582" s="156"/>
      <c r="WWX582" s="156"/>
      <c r="WWY582" s="156"/>
      <c r="WWZ582" s="156"/>
      <c r="WXA582" s="156"/>
      <c r="WXB582" s="156"/>
      <c r="WXC582" s="156"/>
      <c r="WXD582" s="156"/>
      <c r="WXE582" s="156"/>
      <c r="WXF582" s="156"/>
      <c r="WXG582" s="156"/>
      <c r="WXH582" s="156"/>
      <c r="WXI582" s="156"/>
      <c r="WXJ582" s="156"/>
      <c r="WXK582" s="156"/>
      <c r="WXL582" s="156"/>
      <c r="WXM582" s="156"/>
      <c r="WXN582" s="156"/>
      <c r="WXO582" s="156"/>
      <c r="WXP582" s="156"/>
      <c r="WXQ582" s="156"/>
      <c r="WXR582" s="156"/>
      <c r="WXS582" s="156"/>
      <c r="WXT582" s="156"/>
      <c r="WXU582" s="156"/>
      <c r="WXV582" s="156"/>
      <c r="WXW582" s="156"/>
      <c r="WXX582" s="156"/>
      <c r="WXY582" s="156"/>
      <c r="WXZ582" s="156"/>
      <c r="WYA582" s="156"/>
      <c r="WYB582" s="156"/>
      <c r="WYC582" s="156"/>
      <c r="WYD582" s="156"/>
      <c r="WYE582" s="156"/>
      <c r="WYF582" s="156"/>
      <c r="WYG582" s="156"/>
      <c r="WYH582" s="156"/>
      <c r="WYI582" s="156"/>
      <c r="WYJ582" s="156"/>
      <c r="WYK582" s="156"/>
      <c r="WYL582" s="156"/>
      <c r="WYM582" s="156"/>
      <c r="WYN582" s="156"/>
      <c r="WYO582" s="156"/>
      <c r="WYP582" s="156"/>
      <c r="WYQ582" s="156"/>
      <c r="WYR582" s="156"/>
      <c r="WYS582" s="156"/>
      <c r="WYT582" s="156"/>
      <c r="WYU582" s="156"/>
      <c r="WYV582" s="156"/>
      <c r="WYW582" s="156"/>
      <c r="WYX582" s="156"/>
      <c r="WYY582" s="156"/>
      <c r="WYZ582" s="156"/>
      <c r="WZA582" s="156"/>
      <c r="WZB582" s="156"/>
      <c r="WZC582" s="156"/>
      <c r="WZD582" s="156"/>
      <c r="WZE582" s="156"/>
      <c r="WZF582" s="156"/>
      <c r="WZG582" s="156"/>
      <c r="WZH582" s="156"/>
      <c r="WZI582" s="156"/>
      <c r="WZJ582" s="156"/>
      <c r="WZK582" s="156"/>
      <c r="WZL582" s="156"/>
      <c r="WZM582" s="156"/>
      <c r="WZN582" s="156"/>
      <c r="WZO582" s="156"/>
      <c r="WZP582" s="156"/>
      <c r="WZQ582" s="156"/>
      <c r="WZR582" s="156"/>
      <c r="WZS582" s="156"/>
      <c r="WZT582" s="156"/>
      <c r="WZU582" s="156"/>
      <c r="WZV582" s="156"/>
      <c r="WZW582" s="156"/>
      <c r="WZX582" s="156"/>
      <c r="WZY582" s="156"/>
      <c r="WZZ582" s="156"/>
      <c r="XAA582" s="156"/>
      <c r="XAB582" s="156"/>
      <c r="XAC582" s="156"/>
      <c r="XAD582" s="156"/>
      <c r="XAE582" s="156"/>
      <c r="XAF582" s="156"/>
      <c r="XAG582" s="156"/>
      <c r="XAH582" s="156"/>
      <c r="XAI582" s="156"/>
      <c r="XAJ582" s="156"/>
      <c r="XAK582" s="156"/>
      <c r="XAL582" s="156"/>
      <c r="XAM582" s="156"/>
      <c r="XAN582" s="156"/>
      <c r="XAO582" s="156"/>
      <c r="XAP582" s="156"/>
      <c r="XAQ582" s="156"/>
      <c r="XAR582" s="156"/>
      <c r="XAS582" s="156"/>
      <c r="XAT582" s="156"/>
      <c r="XAU582" s="156"/>
      <c r="XAV582" s="156"/>
      <c r="XAW582" s="156"/>
      <c r="XAX582" s="156"/>
      <c r="XAY582" s="156"/>
      <c r="XAZ582" s="156"/>
      <c r="XBA582" s="156"/>
      <c r="XBB582" s="156"/>
      <c r="XBC582" s="156"/>
      <c r="XBD582" s="156"/>
      <c r="XBE582" s="156"/>
      <c r="XBF582" s="156"/>
      <c r="XBG582" s="156"/>
      <c r="XBH582" s="156"/>
      <c r="XBI582" s="156"/>
      <c r="XBJ582" s="156"/>
      <c r="XBK582" s="156"/>
      <c r="XBL582" s="156"/>
      <c r="XBM582" s="156"/>
      <c r="XBN582" s="156"/>
      <c r="XBO582" s="156"/>
      <c r="XBP582" s="156"/>
      <c r="XBQ582" s="156"/>
      <c r="XBR582" s="156"/>
      <c r="XBS582" s="156"/>
      <c r="XBT582" s="156"/>
      <c r="XBU582" s="156"/>
      <c r="XBV582" s="156"/>
      <c r="XBW582" s="156"/>
      <c r="XBX582" s="156"/>
      <c r="XBY582" s="156"/>
      <c r="XBZ582" s="156"/>
      <c r="XCA582" s="156"/>
      <c r="XCB582" s="156"/>
      <c r="XCC582" s="156"/>
      <c r="XCD582" s="156"/>
      <c r="XCE582" s="156"/>
      <c r="XCF582" s="156"/>
      <c r="XCG582" s="156"/>
      <c r="XCH582" s="156"/>
      <c r="XCI582" s="156"/>
      <c r="XCJ582" s="156"/>
      <c r="XCK582" s="156"/>
      <c r="XCL582" s="156"/>
      <c r="XCM582" s="156"/>
      <c r="XCN582" s="156"/>
      <c r="XCO582" s="156"/>
      <c r="XCP582" s="156"/>
      <c r="XCQ582" s="156"/>
      <c r="XCR582" s="156"/>
      <c r="XCS582" s="156"/>
      <c r="XCT582" s="156"/>
      <c r="XCU582" s="156"/>
      <c r="XCV582" s="156"/>
      <c r="XCW582" s="156"/>
      <c r="XCX582" s="156"/>
      <c r="XCY582" s="156"/>
      <c r="XCZ582" s="156"/>
      <c r="XDA582" s="156"/>
      <c r="XDB582" s="156"/>
      <c r="XDC582" s="156"/>
      <c r="XDD582" s="156"/>
      <c r="XDE582" s="156"/>
      <c r="XDF582" s="156"/>
      <c r="XDG582" s="156"/>
      <c r="XDH582" s="156"/>
      <c r="XDI582" s="156"/>
      <c r="XDJ582" s="156"/>
      <c r="XDK582" s="156"/>
      <c r="XDL582" s="156"/>
      <c r="XDM582" s="156"/>
      <c r="XDN582" s="156"/>
      <c r="XDO582" s="156"/>
      <c r="XDP582" s="156"/>
      <c r="XDQ582" s="156"/>
      <c r="XDR582" s="156"/>
      <c r="XDS582" s="156"/>
      <c r="XDT582" s="156"/>
      <c r="XDU582" s="156"/>
      <c r="XDV582" s="156"/>
      <c r="XDW582" s="156"/>
      <c r="XDX582" s="156"/>
      <c r="XDY582" s="156"/>
      <c r="XDZ582" s="156"/>
      <c r="XEA582" s="156"/>
      <c r="XEB582" s="156"/>
      <c r="XEC582" s="156"/>
      <c r="XED582" s="156"/>
      <c r="XEE582" s="156"/>
      <c r="XEF582" s="156"/>
      <c r="XEG582" s="156"/>
      <c r="XEH582" s="156"/>
      <c r="XEI582" s="156"/>
      <c r="XEJ582" s="156"/>
      <c r="XEK582" s="156"/>
      <c r="XEL582" s="156"/>
      <c r="XEM582" s="156"/>
      <c r="XEN582" s="156"/>
      <c r="XEO582" s="156"/>
      <c r="XEP582" s="156"/>
      <c r="XEQ582" s="156"/>
      <c r="XER582" s="156"/>
      <c r="XES582" s="156"/>
      <c r="XET582" s="156"/>
      <c r="XEU582" s="156"/>
      <c r="XEV582" s="156"/>
      <c r="XEW582" s="156"/>
      <c r="XEX582" s="156"/>
      <c r="XEY582" s="156"/>
      <c r="XEZ582" s="156"/>
      <c r="XFA582" s="156"/>
      <c r="XFB582" s="156"/>
      <c r="XFC582" s="156"/>
      <c r="XFD582" s="156"/>
    </row>
    <row r="583" spans="1:16384" ht="16" hidden="1" outlineLevel="2" thickTop="1" x14ac:dyDescent="0.2">
      <c r="A583" s="44"/>
      <c r="B583" s="153" t="s">
        <v>35</v>
      </c>
      <c r="I583" s="1" t="s">
        <v>437</v>
      </c>
      <c r="J583" s="1" t="s">
        <v>437</v>
      </c>
      <c r="K583" s="1" t="s">
        <v>437</v>
      </c>
      <c r="L583" s="1" t="s">
        <v>437</v>
      </c>
      <c r="M583" s="1" t="s">
        <v>437</v>
      </c>
      <c r="N583" s="1" t="s">
        <v>437</v>
      </c>
      <c r="O583" s="1" t="s">
        <v>437</v>
      </c>
      <c r="P583" s="1" t="s">
        <v>437</v>
      </c>
      <c r="Q583" s="1" t="s">
        <v>437</v>
      </c>
      <c r="R583" s="1" t="s">
        <v>437</v>
      </c>
      <c r="S583" s="1" t="s">
        <v>437</v>
      </c>
      <c r="T583" s="1" t="s">
        <v>437</v>
      </c>
      <c r="U583" s="1" t="s">
        <v>437</v>
      </c>
      <c r="V583" s="1" t="s">
        <v>437</v>
      </c>
      <c r="W583" s="1" t="s">
        <v>437</v>
      </c>
      <c r="X583" s="1" t="s">
        <v>437</v>
      </c>
      <c r="Y583" s="1" t="s">
        <v>437</v>
      </c>
      <c r="Z583" s="1" t="s">
        <v>437</v>
      </c>
      <c r="AA583" s="1" t="s">
        <v>437</v>
      </c>
      <c r="AB583" s="1" t="s">
        <v>437</v>
      </c>
      <c r="AC583" s="1" t="s">
        <v>437</v>
      </c>
      <c r="AD583" s="1" t="s">
        <v>437</v>
      </c>
      <c r="AE583" s="1" t="s">
        <v>437</v>
      </c>
      <c r="AF583" s="1" t="s">
        <v>437</v>
      </c>
      <c r="AG583" s="1" t="str">
        <f t="shared" ref="AG583:AJ583" ca="1" si="242">IF(AG25="","",IF((AG582-AG562)&lt;(0.0001),"YES","NO"))</f>
        <v>YES</v>
      </c>
      <c r="AH583" s="1" t="str">
        <f t="shared" ca="1" si="242"/>
        <v>YES</v>
      </c>
      <c r="AI583" s="1" t="str">
        <f t="shared" ca="1" si="242"/>
        <v>YES</v>
      </c>
      <c r="AJ583" s="1" t="str">
        <f t="shared" ca="1" si="242"/>
        <v>YES</v>
      </c>
      <c r="AK583" s="152"/>
      <c r="AL583" s="152"/>
      <c r="AM583" s="152"/>
      <c r="AN583" s="152"/>
      <c r="AO583" s="152"/>
      <c r="AP583" s="152"/>
      <c r="AQ583" s="152"/>
      <c r="AR583" s="152"/>
      <c r="AS583" s="152"/>
      <c r="AT583" s="152"/>
      <c r="AU583" s="152"/>
      <c r="AV583" s="152"/>
      <c r="AW583" s="152"/>
      <c r="AX583" s="152"/>
      <c r="AY583" s="152"/>
      <c r="AZ583" s="152"/>
      <c r="BA583" s="152"/>
      <c r="BB583" s="152"/>
      <c r="BC583" s="152"/>
      <c r="BD583" s="152"/>
      <c r="BE583" s="152"/>
      <c r="BF583" s="152"/>
      <c r="BG583" s="152"/>
      <c r="BH583" s="152"/>
      <c r="BI583" s="152"/>
      <c r="BJ583" s="152"/>
      <c r="BK583" s="152"/>
      <c r="BL583" s="152"/>
      <c r="BM583" s="152"/>
      <c r="BN583" s="152"/>
      <c r="BO583" s="152"/>
      <c r="BP583" s="152"/>
      <c r="BQ583" s="152"/>
    </row>
    <row r="584" spans="1:16384" hidden="1" outlineLevel="1" collapsed="1" x14ac:dyDescent="0.2">
      <c r="A584" s="44"/>
      <c r="AK584" s="152"/>
      <c r="AL584" s="152"/>
      <c r="AM584" s="152"/>
      <c r="AN584" s="152"/>
      <c r="AO584" s="152"/>
      <c r="AP584" s="152"/>
      <c r="AQ584" s="152"/>
      <c r="AR584" s="152"/>
      <c r="AS584" s="152"/>
      <c r="AT584" s="152"/>
      <c r="AU584" s="152"/>
      <c r="AV584" s="152"/>
      <c r="AW584" s="152"/>
      <c r="AX584" s="152"/>
      <c r="AY584" s="152"/>
      <c r="AZ584" s="152"/>
      <c r="BA584" s="152"/>
      <c r="BB584" s="152"/>
      <c r="BC584" s="152"/>
      <c r="BD584" s="152"/>
      <c r="BE584" s="152"/>
      <c r="BF584" s="152"/>
      <c r="BG584" s="152"/>
      <c r="BH584" s="152"/>
      <c r="BI584" s="152"/>
      <c r="BJ584" s="152"/>
      <c r="BK584" s="152"/>
      <c r="BL584" s="152"/>
      <c r="BM584" s="152"/>
      <c r="BN584" s="152"/>
      <c r="BO584" s="152"/>
      <c r="BP584" s="152"/>
      <c r="BQ584" s="152"/>
    </row>
    <row r="585" spans="1:16384" hidden="1" outlineLevel="1" x14ac:dyDescent="0.2">
      <c r="A585" s="6" t="s">
        <v>438</v>
      </c>
      <c r="B585" s="5"/>
      <c r="C585" s="5"/>
      <c r="D585" s="5"/>
      <c r="E585" s="5"/>
      <c r="F585" s="5"/>
      <c r="G585" s="5"/>
      <c r="H585" s="5">
        <v>0</v>
      </c>
      <c r="I585" s="5">
        <v>1</v>
      </c>
      <c r="J585" s="5">
        <v>2</v>
      </c>
      <c r="K585" s="5">
        <v>3</v>
      </c>
      <c r="L585" s="5">
        <v>4</v>
      </c>
      <c r="M585" s="5">
        <v>5</v>
      </c>
      <c r="N585" s="5">
        <v>6</v>
      </c>
      <c r="O585" s="5">
        <v>7</v>
      </c>
      <c r="P585" s="5">
        <v>8</v>
      </c>
      <c r="Q585" s="5">
        <v>9</v>
      </c>
      <c r="R585" s="5">
        <v>10</v>
      </c>
      <c r="S585" s="5">
        <v>11</v>
      </c>
      <c r="T585" s="5">
        <v>12</v>
      </c>
      <c r="U585" s="5">
        <v>13</v>
      </c>
      <c r="V585" s="5">
        <v>14</v>
      </c>
      <c r="W585" s="5">
        <v>15</v>
      </c>
      <c r="X585" s="5">
        <v>16</v>
      </c>
      <c r="Y585" s="5">
        <v>17</v>
      </c>
      <c r="Z585" s="5">
        <v>18</v>
      </c>
      <c r="AA585" s="5">
        <v>19</v>
      </c>
      <c r="AB585" s="5">
        <v>20</v>
      </c>
      <c r="AC585" s="5">
        <v>21</v>
      </c>
      <c r="AD585" s="5">
        <v>22</v>
      </c>
      <c r="AE585" s="5">
        <v>23</v>
      </c>
      <c r="AF585" s="5">
        <v>24</v>
      </c>
      <c r="AG585" s="5">
        <f t="shared" ref="AG585:AJ585" si="243">IF(AG$25="","",AG$22)</f>
        <v>25</v>
      </c>
      <c r="AH585" s="5">
        <f t="shared" si="243"/>
        <v>26</v>
      </c>
      <c r="AI585" s="5">
        <f t="shared" si="243"/>
        <v>27</v>
      </c>
      <c r="AJ585" s="5">
        <f t="shared" si="243"/>
        <v>28</v>
      </c>
      <c r="AK585" s="152"/>
      <c r="AL585" s="152"/>
      <c r="AM585" s="152"/>
      <c r="AN585" s="152"/>
      <c r="AO585" s="152"/>
      <c r="AP585" s="152"/>
      <c r="AQ585" s="152"/>
      <c r="AR585" s="152"/>
      <c r="AS585" s="152"/>
      <c r="AT585" s="152"/>
      <c r="AU585" s="152"/>
      <c r="AV585" s="152"/>
      <c r="AW585" s="152"/>
      <c r="AX585" s="152"/>
      <c r="AY585" s="152"/>
      <c r="AZ585" s="152"/>
      <c r="BA585" s="152"/>
      <c r="BB585" s="152"/>
      <c r="BC585" s="152"/>
      <c r="BD585" s="152"/>
      <c r="BE585" s="152"/>
      <c r="BF585" s="152"/>
      <c r="BG585" s="152"/>
      <c r="BH585" s="152"/>
      <c r="BI585" s="152"/>
      <c r="BJ585" s="152"/>
      <c r="BK585" s="152"/>
      <c r="BL585" s="152"/>
      <c r="BM585" s="152"/>
      <c r="BN585" s="152"/>
      <c r="BO585" s="152"/>
      <c r="BP585" s="152"/>
      <c r="BQ585" s="152"/>
    </row>
    <row r="586" spans="1:16384" hidden="1" outlineLevel="2" x14ac:dyDescent="0.2">
      <c r="AK586" s="152"/>
      <c r="AL586" s="152"/>
      <c r="AM586" s="152"/>
      <c r="AN586" s="152"/>
      <c r="AO586" s="152"/>
      <c r="AP586" s="152"/>
      <c r="AQ586" s="152"/>
      <c r="AR586" s="152"/>
      <c r="AS586" s="152"/>
      <c r="AT586" s="152"/>
      <c r="AU586" s="152"/>
      <c r="AV586" s="152"/>
      <c r="AW586" s="152"/>
      <c r="AX586" s="152"/>
      <c r="AY586" s="152"/>
      <c r="AZ586" s="152"/>
      <c r="BA586" s="152"/>
      <c r="BB586" s="152"/>
      <c r="BC586" s="152"/>
      <c r="BD586" s="152"/>
      <c r="BE586" s="152"/>
      <c r="BF586" s="152"/>
      <c r="BG586" s="152"/>
      <c r="BH586" s="152"/>
      <c r="BI586" s="152"/>
      <c r="BJ586" s="152"/>
      <c r="BK586" s="152"/>
      <c r="BL586" s="152"/>
      <c r="BM586" s="152"/>
      <c r="BN586" s="152"/>
      <c r="BO586" s="152"/>
      <c r="BP586" s="152"/>
      <c r="BQ586" s="152"/>
    </row>
    <row r="587" spans="1:16384" hidden="1" outlineLevel="2" x14ac:dyDescent="0.2">
      <c r="B587" s="33" t="s">
        <v>34</v>
      </c>
      <c r="AK587" s="152"/>
      <c r="AL587" s="152"/>
      <c r="AM587" s="152"/>
      <c r="AN587" s="152"/>
      <c r="AO587" s="152"/>
      <c r="AP587" s="152"/>
      <c r="AQ587" s="152"/>
      <c r="AR587" s="152"/>
      <c r="AS587" s="152"/>
      <c r="AT587" s="152"/>
      <c r="AU587" s="152"/>
      <c r="AV587" s="152"/>
      <c r="AW587" s="152"/>
      <c r="AX587" s="152"/>
      <c r="AY587" s="152"/>
      <c r="AZ587" s="152"/>
      <c r="BA587" s="152"/>
      <c r="BB587" s="152"/>
      <c r="BC587" s="152"/>
      <c r="BD587" s="152"/>
      <c r="BE587" s="152"/>
      <c r="BF587" s="152"/>
      <c r="BG587" s="152"/>
      <c r="BH587" s="152"/>
      <c r="BI587" s="152"/>
      <c r="BJ587" s="152"/>
      <c r="BK587" s="152"/>
      <c r="BL587" s="152"/>
      <c r="BM587" s="152"/>
      <c r="BN587" s="152"/>
      <c r="BO587" s="152"/>
      <c r="BP587" s="152"/>
      <c r="BQ587" s="152"/>
    </row>
    <row r="588" spans="1:16384" hidden="1" outlineLevel="2" x14ac:dyDescent="0.2">
      <c r="A588" s="44"/>
      <c r="B588" s="8" t="s">
        <v>33</v>
      </c>
      <c r="C588" s="8"/>
      <c r="D588" s="8"/>
      <c r="E588" s="8"/>
      <c r="F588" s="152" t="s">
        <v>401</v>
      </c>
      <c r="G588" s="8"/>
      <c r="H588" s="8"/>
      <c r="I588" s="43">
        <v>-127.88127790679403</v>
      </c>
      <c r="J588" s="43">
        <v>-130.20539564558811</v>
      </c>
      <c r="K588" s="43">
        <v>-151.65260174159937</v>
      </c>
      <c r="L588" s="43">
        <v>-168.87824750084224</v>
      </c>
      <c r="M588" s="43">
        <v>-188.99427775629078</v>
      </c>
      <c r="N588" s="43">
        <v>462.41025571373808</v>
      </c>
      <c r="O588" s="43">
        <v>468.94271549391988</v>
      </c>
      <c r="P588" s="43">
        <v>609.27835603530104</v>
      </c>
      <c r="Q588" s="43">
        <v>488.66726676110028</v>
      </c>
      <c r="R588" s="43">
        <v>493.49959117737978</v>
      </c>
      <c r="S588" s="43">
        <v>501.1073442029334</v>
      </c>
      <c r="T588" s="43">
        <v>620.25441259578531</v>
      </c>
      <c r="U588" s="43">
        <v>473.31221482770354</v>
      </c>
      <c r="V588" s="43">
        <v>501.33190173033398</v>
      </c>
      <c r="W588" s="43">
        <v>496.06055880529914</v>
      </c>
      <c r="X588" s="43">
        <v>510.06536053865358</v>
      </c>
      <c r="Y588" s="43">
        <v>657.3908849681784</v>
      </c>
      <c r="Z588" s="43">
        <v>455.33444971081519</v>
      </c>
      <c r="AA588" s="43">
        <v>460.68265776749024</v>
      </c>
      <c r="AB588" s="43">
        <v>472.76723279801593</v>
      </c>
      <c r="AC588" s="43">
        <v>574.78604182750553</v>
      </c>
      <c r="AD588" s="43">
        <v>459.66196785407209</v>
      </c>
      <c r="AE588" s="43">
        <v>459.18887117049451</v>
      </c>
      <c r="AF588" s="43">
        <v>469.68880422025302</v>
      </c>
      <c r="AG588" s="43">
        <f t="shared" ref="AG588:AJ588" ca="1" si="244">AG534</f>
        <v>478.4789667180479</v>
      </c>
      <c r="AH588" s="43">
        <f t="shared" ca="1" si="244"/>
        <v>490.72387026943278</v>
      </c>
      <c r="AI588" s="43">
        <f t="shared" ca="1" si="244"/>
        <v>559.65408280709391</v>
      </c>
      <c r="AJ588" s="43">
        <f t="shared" ca="1" si="244"/>
        <v>405.90695036983124</v>
      </c>
      <c r="AK588" s="152"/>
      <c r="AL588" s="152"/>
      <c r="AM588" s="152"/>
      <c r="AN588" s="152"/>
      <c r="AO588" s="152"/>
      <c r="AP588" s="152"/>
      <c r="AQ588" s="152"/>
      <c r="AR588" s="152"/>
      <c r="AS588" s="152"/>
      <c r="AT588" s="152"/>
      <c r="AU588" s="152"/>
      <c r="AV588" s="152"/>
      <c r="AW588" s="152"/>
      <c r="AX588" s="152"/>
      <c r="AY588" s="152"/>
      <c r="AZ588" s="152"/>
      <c r="BA588" s="152"/>
      <c r="BB588" s="152"/>
      <c r="BC588" s="152"/>
      <c r="BD588" s="152"/>
      <c r="BE588" s="152"/>
      <c r="BF588" s="152"/>
      <c r="BG588" s="152"/>
      <c r="BH588" s="152"/>
      <c r="BI588" s="152"/>
      <c r="BJ588" s="152"/>
      <c r="BK588" s="152"/>
      <c r="BL588" s="152"/>
      <c r="BM588" s="152"/>
      <c r="BN588" s="152"/>
      <c r="BO588" s="152"/>
      <c r="BP588" s="152"/>
      <c r="BQ588" s="152"/>
    </row>
    <row r="589" spans="1:16384" hidden="1" outlineLevel="2" x14ac:dyDescent="0.2">
      <c r="A589" s="44"/>
      <c r="B589" s="48" t="s">
        <v>32</v>
      </c>
      <c r="F589" s="152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152"/>
      <c r="AL589" s="152"/>
      <c r="AM589" s="152"/>
      <c r="AN589" s="152"/>
      <c r="AO589" s="152"/>
      <c r="AP589" s="152"/>
      <c r="AQ589" s="152"/>
      <c r="AR589" s="152"/>
      <c r="AS589" s="152"/>
      <c r="AT589" s="152"/>
      <c r="AU589" s="152"/>
      <c r="AV589" s="152"/>
      <c r="AW589" s="152"/>
      <c r="AX589" s="152"/>
      <c r="AY589" s="152"/>
      <c r="AZ589" s="152"/>
      <c r="BA589" s="152"/>
      <c r="BB589" s="152"/>
      <c r="BC589" s="152"/>
      <c r="BD589" s="152"/>
      <c r="BE589" s="152"/>
      <c r="BF589" s="152"/>
      <c r="BG589" s="152"/>
      <c r="BH589" s="152"/>
      <c r="BI589" s="152"/>
      <c r="BJ589" s="152"/>
      <c r="BK589" s="152"/>
      <c r="BL589" s="152"/>
      <c r="BM589" s="152"/>
      <c r="BN589" s="152"/>
      <c r="BO589" s="152"/>
      <c r="BP589" s="152"/>
      <c r="BQ589" s="152"/>
    </row>
    <row r="590" spans="1:16384" hidden="1" outlineLevel="2" x14ac:dyDescent="0.2">
      <c r="A590" s="44"/>
      <c r="B590" s="153" t="s">
        <v>31</v>
      </c>
      <c r="F590" s="152" t="s">
        <v>401</v>
      </c>
      <c r="I590" s="34">
        <v>299.99900000000002</v>
      </c>
      <c r="J590" s="34">
        <v>295.916</v>
      </c>
      <c r="K590" s="34">
        <v>325</v>
      </c>
      <c r="L590" s="34">
        <v>325</v>
      </c>
      <c r="M590" s="34">
        <v>328.25</v>
      </c>
      <c r="N590" s="34">
        <v>331.53250000000003</v>
      </c>
      <c r="O590" s="34">
        <v>334.84782500000006</v>
      </c>
      <c r="P590" s="34">
        <v>338.19630325000003</v>
      </c>
      <c r="Q590" s="34">
        <v>341.57826628250001</v>
      </c>
      <c r="R590" s="34">
        <v>344.99404894532501</v>
      </c>
      <c r="S590" s="34">
        <v>348.44398943477825</v>
      </c>
      <c r="T590" s="34">
        <v>351.928429329126</v>
      </c>
      <c r="U590" s="34">
        <v>355.44771362241727</v>
      </c>
      <c r="V590" s="34">
        <v>359.00219075864152</v>
      </c>
      <c r="W590" s="34">
        <v>362.59221266622785</v>
      </c>
      <c r="X590" s="34">
        <v>366.21813479289017</v>
      </c>
      <c r="Y590" s="34">
        <v>369.8803161408191</v>
      </c>
      <c r="Z590" s="34">
        <v>373.57911930222724</v>
      </c>
      <c r="AA590" s="34">
        <v>377.31491049524959</v>
      </c>
      <c r="AB590" s="34">
        <v>381.08805960020203</v>
      </c>
      <c r="AC590" s="34">
        <v>384.89894019620408</v>
      </c>
      <c r="AD590" s="34">
        <v>388.74792959816614</v>
      </c>
      <c r="AE590" s="34">
        <v>392.63540889414776</v>
      </c>
      <c r="AF590" s="34">
        <v>396.5617629830893</v>
      </c>
      <c r="AG590" s="34">
        <f t="shared" ref="AG590:AJ590" si="245">AG523</f>
        <v>400.52738061292018</v>
      </c>
      <c r="AH590" s="34">
        <f t="shared" si="245"/>
        <v>404.53265441904932</v>
      </c>
      <c r="AI590" s="34">
        <f t="shared" si="245"/>
        <v>408.57798096323984</v>
      </c>
      <c r="AJ590" s="34">
        <f t="shared" si="245"/>
        <v>412.66376077287225</v>
      </c>
      <c r="AK590" s="152"/>
      <c r="AL590" s="152"/>
      <c r="AM590" s="152"/>
      <c r="AN590" s="152"/>
      <c r="AO590" s="152"/>
      <c r="AP590" s="152"/>
      <c r="AQ590" s="152"/>
      <c r="AR590" s="152"/>
      <c r="AS590" s="152"/>
      <c r="AT590" s="152"/>
      <c r="AU590" s="152"/>
      <c r="AV590" s="152"/>
      <c r="AW590" s="152"/>
      <c r="AX590" s="152"/>
      <c r="AY590" s="152"/>
      <c r="AZ590" s="152"/>
      <c r="BA590" s="152"/>
      <c r="BB590" s="152"/>
      <c r="BC590" s="152"/>
      <c r="BD590" s="152"/>
      <c r="BE590" s="152"/>
      <c r="BF590" s="152"/>
      <c r="BG590" s="152"/>
      <c r="BH590" s="152"/>
      <c r="BI590" s="152"/>
      <c r="BJ590" s="152"/>
      <c r="BK590" s="152"/>
      <c r="BL590" s="152"/>
      <c r="BM590" s="152"/>
      <c r="BN590" s="152"/>
      <c r="BO590" s="152"/>
      <c r="BP590" s="152"/>
      <c r="BQ590" s="152"/>
    </row>
    <row r="591" spans="1:16384" hidden="1" outlineLevel="2" x14ac:dyDescent="0.2">
      <c r="A591" s="44"/>
      <c r="B591" s="33" t="s">
        <v>30</v>
      </c>
      <c r="F591" s="152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152"/>
      <c r="AL591" s="152"/>
      <c r="AM591" s="152"/>
      <c r="AN591" s="152"/>
      <c r="AO591" s="152"/>
      <c r="AP591" s="152"/>
      <c r="AQ591" s="152"/>
      <c r="AR591" s="152"/>
      <c r="AS591" s="152"/>
      <c r="AT591" s="152"/>
      <c r="AU591" s="152"/>
      <c r="AV591" s="152"/>
      <c r="AW591" s="152"/>
      <c r="AX591" s="152"/>
      <c r="AY591" s="152"/>
      <c r="AZ591" s="152"/>
      <c r="BA591" s="152"/>
      <c r="BB591" s="152"/>
      <c r="BC591" s="152"/>
      <c r="BD591" s="152"/>
      <c r="BE591" s="152"/>
      <c r="BF591" s="152"/>
      <c r="BG591" s="152"/>
      <c r="BH591" s="152"/>
      <c r="BI591" s="152"/>
      <c r="BJ591" s="152"/>
      <c r="BK591" s="152"/>
      <c r="BL591" s="152"/>
      <c r="BM591" s="152"/>
      <c r="BN591" s="152"/>
      <c r="BO591" s="152"/>
      <c r="BP591" s="152"/>
      <c r="BQ591" s="152"/>
    </row>
    <row r="592" spans="1:16384" hidden="1" outlineLevel="2" x14ac:dyDescent="0.2">
      <c r="A592" s="44"/>
      <c r="B592" s="153" t="s">
        <v>29</v>
      </c>
      <c r="F592" s="152" t="s">
        <v>401</v>
      </c>
      <c r="I592" s="34">
        <v>117.05551044704453</v>
      </c>
      <c r="J592" s="34">
        <v>-25.191518625611934</v>
      </c>
      <c r="K592" s="34">
        <v>-30.7098850778018</v>
      </c>
      <c r="L592" s="34">
        <v>-39.640069666834506</v>
      </c>
      <c r="M592" s="34">
        <v>-28.000379487986947</v>
      </c>
      <c r="N592" s="34">
        <v>417.24859081016325</v>
      </c>
      <c r="O592" s="34">
        <v>-24.688948808051919</v>
      </c>
      <c r="P592" s="34">
        <v>29.786574129863766</v>
      </c>
      <c r="Q592" s="34">
        <v>-86.974558622086988</v>
      </c>
      <c r="R592" s="34">
        <v>-26.830158275845406</v>
      </c>
      <c r="S592" s="34">
        <v>-22.293222780940823</v>
      </c>
      <c r="T592" s="34">
        <v>43.966863237012376</v>
      </c>
      <c r="U592" s="34">
        <v>-74.578964984758386</v>
      </c>
      <c r="V592" s="34">
        <v>6.5256393065674274</v>
      </c>
      <c r="W592" s="34">
        <v>-8.3564334597226662</v>
      </c>
      <c r="X592" s="34">
        <v>3.6963739512875691</v>
      </c>
      <c r="Y592" s="34">
        <v>55.900186691774024</v>
      </c>
      <c r="Z592" s="34">
        <v>-100.04012870092197</v>
      </c>
      <c r="AA592" s="34">
        <v>-2.4054838749168539</v>
      </c>
      <c r="AB592" s="34">
        <v>2.9078711997692608</v>
      </c>
      <c r="AC592" s="34">
        <v>38.574778834638209</v>
      </c>
      <c r="AD592" s="34">
        <v>-58.851149807679349</v>
      </c>
      <c r="AE592" s="34">
        <v>-4.5916225384464724</v>
      </c>
      <c r="AF592" s="34">
        <v>0.56285619147865873</v>
      </c>
      <c r="AG592" s="34">
        <f t="shared" ref="AG592:AJ592" ca="1" si="246">IF(AG25="","",AG554-AF554)</f>
        <v>-0.16772624148461546</v>
      </c>
      <c r="AH592" s="34">
        <f t="shared" ca="1" si="246"/>
        <v>2.6975850928565706</v>
      </c>
      <c r="AI592" s="34">
        <f t="shared" ca="1" si="246"/>
        <v>23.184327283177254</v>
      </c>
      <c r="AJ592" s="34">
        <f t="shared" ca="1" si="246"/>
        <v>-76.699306789866569</v>
      </c>
      <c r="AK592" s="152"/>
      <c r="AL592" s="152"/>
      <c r="AM592" s="152"/>
      <c r="AN592" s="152"/>
      <c r="AO592" s="152"/>
      <c r="AP592" s="152"/>
      <c r="AQ592" s="152"/>
      <c r="AR592" s="152"/>
      <c r="AS592" s="152"/>
      <c r="AT592" s="152"/>
      <c r="AU592" s="152"/>
      <c r="AV592" s="152"/>
      <c r="AW592" s="152"/>
      <c r="AX592" s="152"/>
      <c r="AY592" s="152"/>
      <c r="AZ592" s="152"/>
      <c r="BA592" s="152"/>
      <c r="BB592" s="152"/>
      <c r="BC592" s="152"/>
      <c r="BD592" s="152"/>
      <c r="BE592" s="152"/>
      <c r="BF592" s="152"/>
      <c r="BG592" s="152"/>
      <c r="BH592" s="152"/>
      <c r="BI592" s="152"/>
      <c r="BJ592" s="152"/>
      <c r="BK592" s="152"/>
      <c r="BL592" s="152"/>
      <c r="BM592" s="152"/>
      <c r="BN592" s="152"/>
      <c r="BO592" s="152"/>
      <c r="BP592" s="152"/>
      <c r="BQ592" s="152"/>
    </row>
    <row r="593" spans="1:69" hidden="1" outlineLevel="2" x14ac:dyDescent="0.2">
      <c r="A593" s="44"/>
      <c r="B593" s="153" t="s">
        <v>28</v>
      </c>
      <c r="F593" s="152" t="s">
        <v>401</v>
      </c>
      <c r="I593" s="34">
        <v>31.018970920308846</v>
      </c>
      <c r="J593" s="34">
        <v>-2.379493394839642</v>
      </c>
      <c r="K593" s="34">
        <v>-2.2869096220022698</v>
      </c>
      <c r="L593" s="34">
        <v>-2.1946110099859197</v>
      </c>
      <c r="M593" s="34">
        <v>-2.1025932497670965</v>
      </c>
      <c r="N593" s="34">
        <v>-2.0108520280346056</v>
      </c>
      <c r="O593" s="34">
        <v>-1.9193830269466616</v>
      </c>
      <c r="P593" s="34">
        <v>-1.8281819238867456</v>
      </c>
      <c r="Q593" s="34">
        <v>-1.7372443912184963</v>
      </c>
      <c r="R593" s="34">
        <v>-1.6465660960382706</v>
      </c>
      <c r="S593" s="34">
        <v>-1.5561426999274204</v>
      </c>
      <c r="T593" s="34">
        <v>0.98609146412331938</v>
      </c>
      <c r="U593" s="34">
        <v>1.0095362054184989</v>
      </c>
      <c r="V593" s="34">
        <v>1.0331582931876824</v>
      </c>
      <c r="W593" s="34">
        <v>1.0569597409248672</v>
      </c>
      <c r="X593" s="34">
        <v>1.0809425812502127</v>
      </c>
      <c r="Y593" s="34">
        <v>1.1051088661051836</v>
      </c>
      <c r="Z593" s="34">
        <v>1.129460666950024</v>
      </c>
      <c r="AA593" s="34">
        <v>1.1540000749637329</v>
      </c>
      <c r="AB593" s="34">
        <v>1.1787292012444368</v>
      </c>
      <c r="AC593" s="34">
        <v>1.2036501770136852</v>
      </c>
      <c r="AD593" s="34">
        <v>1.2287651538210298</v>
      </c>
      <c r="AE593" s="34">
        <v>1.2540763037522424</v>
      </c>
      <c r="AF593" s="34">
        <v>1.2795858196382142</v>
      </c>
      <c r="AG593" s="34">
        <f t="shared" ref="AG593:AJ593" si="247">IF(AG25="","",AG555-AF555)</f>
        <v>1.3052959152666972</v>
      </c>
      <c r="AH593" s="34">
        <f t="shared" si="247"/>
        <v>1.3312088255960361</v>
      </c>
      <c r="AI593" s="34">
        <f t="shared" si="247"/>
        <v>1.357326806970832</v>
      </c>
      <c r="AJ593" s="34">
        <f t="shared" si="247"/>
        <v>1.383652137339709</v>
      </c>
      <c r="AK593" s="152"/>
      <c r="AL593" s="152"/>
      <c r="AM593" s="152"/>
      <c r="AN593" s="152"/>
      <c r="AO593" s="152"/>
      <c r="AP593" s="152"/>
      <c r="AQ593" s="152"/>
      <c r="AR593" s="152"/>
      <c r="AS593" s="152"/>
      <c r="AT593" s="152"/>
      <c r="AU593" s="152"/>
      <c r="AV593" s="152"/>
      <c r="AW593" s="152"/>
      <c r="AX593" s="152"/>
      <c r="AY593" s="152"/>
      <c r="AZ593" s="152"/>
      <c r="BA593" s="152"/>
      <c r="BB593" s="152"/>
      <c r="BC593" s="152"/>
      <c r="BD593" s="152"/>
      <c r="BE593" s="152"/>
      <c r="BF593" s="152"/>
      <c r="BG593" s="152"/>
      <c r="BH593" s="152"/>
      <c r="BI593" s="152"/>
      <c r="BJ593" s="152"/>
      <c r="BK593" s="152"/>
      <c r="BL593" s="152"/>
      <c r="BM593" s="152"/>
      <c r="BN593" s="152"/>
      <c r="BO593" s="152"/>
      <c r="BP593" s="152"/>
      <c r="BQ593" s="152"/>
    </row>
    <row r="594" spans="1:69" hidden="1" outlineLevel="2" x14ac:dyDescent="0.2">
      <c r="A594" s="44"/>
      <c r="B594" s="153" t="s">
        <v>27</v>
      </c>
      <c r="F594" s="152" t="s">
        <v>401</v>
      </c>
      <c r="I594" s="34">
        <v>318.69872140578582</v>
      </c>
      <c r="J594" s="34">
        <v>-334.2323858539844</v>
      </c>
      <c r="K594" s="34">
        <v>-321.40473465448486</v>
      </c>
      <c r="L594" s="34">
        <v>-306.66727154701596</v>
      </c>
      <c r="M594" s="34">
        <v>-386.92156383839057</v>
      </c>
      <c r="N594" s="34">
        <v>-9.4629960831596236</v>
      </c>
      <c r="O594" s="34">
        <v>-9.2519342046260817</v>
      </c>
      <c r="P594" s="34">
        <v>-9.0420016745370617</v>
      </c>
      <c r="Q594" s="34">
        <v>-8.8331905901669074</v>
      </c>
      <c r="R594" s="34">
        <v>-8.6254930738978146</v>
      </c>
      <c r="S594" s="34">
        <v>-8.4189012729344768</v>
      </c>
      <c r="T594" s="34">
        <v>-1.4954311321025102</v>
      </c>
      <c r="U594" s="34">
        <v>-1.4731694799878028</v>
      </c>
      <c r="V594" s="34">
        <v>-1.4508416522810421</v>
      </c>
      <c r="W594" s="34">
        <v>-1.4284463296110061</v>
      </c>
      <c r="X594" s="34">
        <v>-1.4059821821782634</v>
      </c>
      <c r="Y594" s="34">
        <v>-1.3834478696371661</v>
      </c>
      <c r="Z594" s="34">
        <v>-1.360842040980458</v>
      </c>
      <c r="AA594" s="34">
        <v>-1.3381633344198463</v>
      </c>
      <c r="AB594" s="34">
        <v>-1.3154103772680514</v>
      </c>
      <c r="AC594" s="34">
        <v>-1.2925817858167648</v>
      </c>
      <c r="AD594" s="34">
        <v>-1.2696761652166515</v>
      </c>
      <c r="AE594" s="34">
        <v>-1.2466921093538303</v>
      </c>
      <c r="AF594" s="34">
        <v>-1.2236282007256136</v>
      </c>
      <c r="AG594" s="34">
        <f t="shared" ref="AG594:AJ594" si="248">IF(AG25="","",AG567-AF567)</f>
        <v>-1.2004830103160202</v>
      </c>
      <c r="AH594" s="34">
        <f t="shared" si="248"/>
        <v>-1.1772550974693559</v>
      </c>
      <c r="AI594" s="34">
        <f t="shared" si="248"/>
        <v>-1.1539430097624859</v>
      </c>
      <c r="AJ594" s="34">
        <f t="shared" si="248"/>
        <v>-1.1305452828760849</v>
      </c>
      <c r="AK594" s="152"/>
      <c r="AL594" s="152"/>
      <c r="AM594" s="152"/>
      <c r="AN594" s="152"/>
      <c r="AO594" s="152"/>
      <c r="AP594" s="152"/>
      <c r="AQ594" s="152"/>
      <c r="AR594" s="152"/>
      <c r="AS594" s="152"/>
      <c r="AT594" s="152"/>
      <c r="AU594" s="152"/>
      <c r="AV594" s="152"/>
      <c r="AW594" s="152"/>
      <c r="AX594" s="152"/>
      <c r="AY594" s="152"/>
      <c r="AZ594" s="152"/>
      <c r="BA594" s="152"/>
      <c r="BB594" s="152"/>
      <c r="BC594" s="152"/>
      <c r="BD594" s="152"/>
      <c r="BE594" s="152"/>
      <c r="BF594" s="152"/>
      <c r="BG594" s="152"/>
      <c r="BH594" s="152"/>
      <c r="BI594" s="152"/>
      <c r="BJ594" s="152"/>
      <c r="BK594" s="152"/>
      <c r="BL594" s="152"/>
      <c r="BM594" s="152"/>
      <c r="BN594" s="152"/>
      <c r="BO594" s="152"/>
      <c r="BP594" s="152"/>
      <c r="BQ594" s="152"/>
    </row>
    <row r="595" spans="1:69" hidden="1" outlineLevel="2" x14ac:dyDescent="0.2">
      <c r="A595" s="44"/>
      <c r="B595" s="153" t="s">
        <v>305</v>
      </c>
      <c r="F595" s="152" t="s">
        <v>401</v>
      </c>
      <c r="I595" s="34">
        <v>-3.1489759999999904</v>
      </c>
      <c r="J595" s="34">
        <v>-7.6717765530243014</v>
      </c>
      <c r="K595" s="34">
        <v>-5.9020361977765674</v>
      </c>
      <c r="L595" s="34">
        <v>-3.0606018527619199</v>
      </c>
      <c r="M595" s="34">
        <v>-3.8516600222688453</v>
      </c>
      <c r="N595" s="34">
        <v>-3.7033145912264729</v>
      </c>
      <c r="O595" s="34">
        <v>21.311339569889171</v>
      </c>
      <c r="P595" s="34">
        <v>21.49264039961561</v>
      </c>
      <c r="Q595" s="34">
        <v>0.27909498636920205</v>
      </c>
      <c r="R595" s="34">
        <v>-3.131042150949213</v>
      </c>
      <c r="S595" s="34">
        <v>-6.2308082501618145</v>
      </c>
      <c r="T595" s="34">
        <v>-2.6895051128590524</v>
      </c>
      <c r="U595" s="34">
        <v>1.1866318149698998</v>
      </c>
      <c r="V595" s="34">
        <v>-1.676012570689096</v>
      </c>
      <c r="W595" s="34">
        <v>-3.7259195808809409</v>
      </c>
      <c r="X595" s="34">
        <v>-0.10023597988525523</v>
      </c>
      <c r="Y595" s="34">
        <v>-0.25513825808681645</v>
      </c>
      <c r="Z595" s="34">
        <v>3.2629116952076345</v>
      </c>
      <c r="AA595" s="34">
        <v>-2.416661825000844</v>
      </c>
      <c r="AB595" s="34">
        <v>-5.6088972885271886</v>
      </c>
      <c r="AC595" s="34">
        <v>2.7505706035668709E-2</v>
      </c>
      <c r="AD595" s="34">
        <v>2.2711750893838172</v>
      </c>
      <c r="AE595" s="34">
        <v>-1.1101313107740083</v>
      </c>
      <c r="AF595" s="34">
        <v>-3.4734917859503867</v>
      </c>
      <c r="AG595" s="34">
        <f t="shared" ref="AG595:AJ595" si="249">IF(AG26="","",AG559-AE559)</f>
        <v>-0.22057495749648126</v>
      </c>
      <c r="AH595" s="34">
        <f t="shared" ca="1" si="249"/>
        <v>2.1633364762166707E-2</v>
      </c>
      <c r="AI595" s="34">
        <f t="shared" ca="1" si="249"/>
        <v>0.13850977211261295</v>
      </c>
      <c r="AJ595" s="34">
        <f t="shared" ca="1" si="249"/>
        <v>1.4170347025878556</v>
      </c>
      <c r="AK595" s="152"/>
      <c r="AL595" s="152"/>
      <c r="AM595" s="152"/>
      <c r="AN595" s="152"/>
      <c r="AO595" s="152"/>
      <c r="AP595" s="152"/>
      <c r="AQ595" s="152"/>
      <c r="AR595" s="152"/>
      <c r="AS595" s="152"/>
      <c r="AT595" s="152"/>
      <c r="AU595" s="152"/>
      <c r="AV595" s="152"/>
      <c r="AW595" s="152"/>
      <c r="AX595" s="152"/>
      <c r="AY595" s="152"/>
      <c r="AZ595" s="152"/>
      <c r="BA595" s="152"/>
      <c r="BB595" s="152"/>
      <c r="BC595" s="152"/>
      <c r="BD595" s="152"/>
      <c r="BE595" s="152"/>
      <c r="BF595" s="152"/>
      <c r="BG595" s="152"/>
      <c r="BH595" s="152"/>
      <c r="BI595" s="152"/>
      <c r="BJ595" s="152"/>
      <c r="BK595" s="152"/>
      <c r="BL595" s="152"/>
      <c r="BM595" s="152"/>
      <c r="BN595" s="152"/>
      <c r="BO595" s="152"/>
      <c r="BP595" s="152"/>
      <c r="BQ595" s="152"/>
    </row>
    <row r="596" spans="1:69" hidden="1" outlineLevel="2" x14ac:dyDescent="0.2">
      <c r="A596" s="44"/>
      <c r="B596" s="153" t="s">
        <v>306</v>
      </c>
      <c r="F596" s="152" t="s">
        <v>401</v>
      </c>
      <c r="I596" s="34">
        <v>377.41988065000004</v>
      </c>
      <c r="J596" s="34">
        <v>396.29087468250003</v>
      </c>
      <c r="K596" s="34">
        <v>416.10541841662501</v>
      </c>
      <c r="L596" s="34">
        <v>436.91068933745629</v>
      </c>
      <c r="M596" s="34">
        <v>458.75622380432912</v>
      </c>
      <c r="N596" s="34">
        <v>0</v>
      </c>
      <c r="O596" s="34">
        <v>0</v>
      </c>
      <c r="P596" s="34">
        <v>0</v>
      </c>
      <c r="Q596" s="34">
        <v>0</v>
      </c>
      <c r="R596" s="34">
        <v>0</v>
      </c>
      <c r="S596" s="34">
        <v>0</v>
      </c>
      <c r="T596" s="34">
        <v>0</v>
      </c>
      <c r="U596" s="34">
        <v>0</v>
      </c>
      <c r="V596" s="34">
        <v>0</v>
      </c>
      <c r="W596" s="34">
        <v>0</v>
      </c>
      <c r="X596" s="34">
        <v>0</v>
      </c>
      <c r="Y596" s="34">
        <v>0</v>
      </c>
      <c r="Z596" s="34">
        <v>0</v>
      </c>
      <c r="AA596" s="34">
        <v>0</v>
      </c>
      <c r="AB596" s="34">
        <v>0</v>
      </c>
      <c r="AC596" s="34">
        <v>0</v>
      </c>
      <c r="AD596" s="34">
        <v>0</v>
      </c>
      <c r="AE596" s="34">
        <v>0</v>
      </c>
      <c r="AF596" s="34">
        <v>0</v>
      </c>
      <c r="AG596" s="34">
        <f t="shared" ref="AG596:AJ596" si="250">-MIN(AG424,0)-MIN(AG440,0)</f>
        <v>0</v>
      </c>
      <c r="AH596" s="34">
        <f t="shared" si="250"/>
        <v>0</v>
      </c>
      <c r="AI596" s="34">
        <f t="shared" si="250"/>
        <v>0</v>
      </c>
      <c r="AJ596" s="34">
        <f t="shared" si="250"/>
        <v>0</v>
      </c>
      <c r="AK596" s="152"/>
      <c r="AL596" s="152"/>
      <c r="AM596" s="152"/>
      <c r="AN596" s="152"/>
      <c r="AO596" s="152"/>
      <c r="AP596" s="152"/>
      <c r="AQ596" s="152"/>
      <c r="AR596" s="152"/>
      <c r="AS596" s="152"/>
      <c r="AT596" s="152"/>
      <c r="AU596" s="152"/>
      <c r="AV596" s="152"/>
      <c r="AW596" s="152"/>
      <c r="AX596" s="152"/>
      <c r="AY596" s="152"/>
      <c r="AZ596" s="152"/>
      <c r="BA596" s="152"/>
      <c r="BB596" s="152"/>
      <c r="BC596" s="152"/>
      <c r="BD596" s="152"/>
      <c r="BE596" s="152"/>
      <c r="BF596" s="152"/>
      <c r="BG596" s="152"/>
      <c r="BH596" s="152"/>
      <c r="BI596" s="152"/>
      <c r="BJ596" s="152"/>
      <c r="BK596" s="152"/>
      <c r="BL596" s="152"/>
      <c r="BM596" s="152"/>
      <c r="BN596" s="152"/>
      <c r="BO596" s="152"/>
      <c r="BP596" s="152"/>
      <c r="BQ596" s="152"/>
    </row>
    <row r="597" spans="1:69" ht="16" hidden="1" outlineLevel="2" thickBot="1" x14ac:dyDescent="0.25">
      <c r="A597" s="24"/>
      <c r="B597" s="40" t="s">
        <v>26</v>
      </c>
      <c r="C597" s="40"/>
      <c r="D597" s="40"/>
      <c r="E597" s="40"/>
      <c r="F597" s="41" t="s">
        <v>401</v>
      </c>
      <c r="G597" s="40"/>
      <c r="H597" s="40"/>
      <c r="I597" s="39">
        <v>551.19309668843243</v>
      </c>
      <c r="J597" s="39">
        <v>97.301277401991513</v>
      </c>
      <c r="K597" s="39">
        <v>133.5995146597208</v>
      </c>
      <c r="L597" s="39">
        <v>175.13870032002268</v>
      </c>
      <c r="M597" s="39">
        <v>105.78929272596145</v>
      </c>
      <c r="N597" s="39">
        <v>-420.99742027406182</v>
      </c>
      <c r="O597" s="39">
        <v>-3.9549419395166723</v>
      </c>
      <c r="P597" s="39">
        <v>-58.493034280129692</v>
      </c>
      <c r="Q597" s="39">
        <v>79.599517436769375</v>
      </c>
      <c r="R597" s="39">
        <v>22.982273448935075</v>
      </c>
      <c r="S597" s="39">
        <v>21.661272458095581</v>
      </c>
      <c r="T597" s="39">
        <v>-43.758880720379153</v>
      </c>
      <c r="U597" s="39">
        <v>70.909627484382185</v>
      </c>
      <c r="V597" s="39">
        <v>-7.3336266813470559</v>
      </c>
      <c r="W597" s="39">
        <v>9.5969469700677337</v>
      </c>
      <c r="X597" s="39">
        <v>-6.08306273483079</v>
      </c>
      <c r="Y597" s="39">
        <v>-58.133605169429558</v>
      </c>
      <c r="Z597" s="39">
        <v>94.286914297783852</v>
      </c>
      <c r="AA597" s="39">
        <v>2.3299822905341188</v>
      </c>
      <c r="AB597" s="39">
        <v>0.20688651024543958</v>
      </c>
      <c r="AC597" s="39">
        <v>-41.098516503504328</v>
      </c>
      <c r="AD597" s="39">
        <v>54.08153339925785</v>
      </c>
      <c r="AE597" s="39">
        <v>3.2009854361144079</v>
      </c>
      <c r="AF597" s="39">
        <v>0.40742157410790014</v>
      </c>
      <c r="AG597" s="39">
        <f t="shared" ref="AG597:AJ597" ca="1" si="251">IF(AG25="","",-AG592-AG593+AG594-AG595+AG596)</f>
        <v>-2.1174777266016207</v>
      </c>
      <c r="AH597" s="39">
        <f t="shared" ca="1" si="251"/>
        <v>-5.2276823806841293</v>
      </c>
      <c r="AI597" s="39">
        <f t="shared" ca="1" si="251"/>
        <v>-25.834106872023185</v>
      </c>
      <c r="AJ597" s="39">
        <f t="shared" ca="1" si="251"/>
        <v>72.768074667062919</v>
      </c>
      <c r="AK597" s="152"/>
      <c r="AL597" s="152"/>
      <c r="AM597" s="152"/>
      <c r="AN597" s="152"/>
      <c r="AO597" s="152"/>
      <c r="AP597" s="152"/>
      <c r="AQ597" s="152"/>
      <c r="AR597" s="152"/>
      <c r="AS597" s="152"/>
      <c r="AT597" s="152"/>
      <c r="AU597" s="152"/>
      <c r="AV597" s="152"/>
      <c r="AW597" s="152"/>
      <c r="AX597" s="152"/>
      <c r="AY597" s="152"/>
      <c r="AZ597" s="152"/>
      <c r="BA597" s="152"/>
      <c r="BB597" s="152"/>
      <c r="BC597" s="152"/>
      <c r="BD597" s="152"/>
      <c r="BE597" s="152"/>
      <c r="BF597" s="152"/>
      <c r="BG597" s="152"/>
      <c r="BH597" s="152"/>
      <c r="BI597" s="152"/>
      <c r="BJ597" s="152"/>
      <c r="BK597" s="152"/>
      <c r="BL597" s="152"/>
      <c r="BM597" s="152"/>
      <c r="BN597" s="152"/>
      <c r="BO597" s="152"/>
      <c r="BP597" s="152"/>
      <c r="BQ597" s="152"/>
    </row>
    <row r="598" spans="1:69" ht="16" hidden="1" outlineLevel="2" thickBot="1" x14ac:dyDescent="0.25">
      <c r="A598" s="24"/>
      <c r="B598" s="47" t="s">
        <v>25</v>
      </c>
      <c r="C598" s="46"/>
      <c r="D598" s="46"/>
      <c r="E598" s="46"/>
      <c r="F598" s="47" t="s">
        <v>401</v>
      </c>
      <c r="G598" s="46"/>
      <c r="H598" s="46"/>
      <c r="I598" s="45">
        <v>723.31081878163843</v>
      </c>
      <c r="J598" s="45">
        <v>263.0118817564034</v>
      </c>
      <c r="K598" s="45">
        <v>306.94691291812143</v>
      </c>
      <c r="L598" s="45">
        <v>331.26045281918044</v>
      </c>
      <c r="M598" s="45">
        <v>245.04501496967066</v>
      </c>
      <c r="N598" s="45">
        <v>372.94533543967623</v>
      </c>
      <c r="O598" s="45">
        <v>799.8355985544033</v>
      </c>
      <c r="P598" s="45">
        <v>888.9816250051714</v>
      </c>
      <c r="Q598" s="45">
        <v>909.84505048036965</v>
      </c>
      <c r="R598" s="45">
        <v>861.47591357163992</v>
      </c>
      <c r="S598" s="45">
        <v>871.21260609580725</v>
      </c>
      <c r="T598" s="45">
        <v>928.42396120453225</v>
      </c>
      <c r="U598" s="45">
        <v>899.66955593450302</v>
      </c>
      <c r="V598" s="45">
        <v>853.00046580762853</v>
      </c>
      <c r="W598" s="45">
        <v>868.24971844159472</v>
      </c>
      <c r="X598" s="45">
        <v>870.20043259671286</v>
      </c>
      <c r="Y598" s="45">
        <v>969.13759593956797</v>
      </c>
      <c r="Z598" s="45">
        <v>923.20048331082626</v>
      </c>
      <c r="AA598" s="45">
        <v>840.32755055327391</v>
      </c>
      <c r="AB598" s="45">
        <v>854.06217890846335</v>
      </c>
      <c r="AC598" s="45">
        <v>918.58646552020525</v>
      </c>
      <c r="AD598" s="45">
        <v>902.49143085149615</v>
      </c>
      <c r="AE598" s="45">
        <v>855.02526550075663</v>
      </c>
      <c r="AF598" s="45">
        <v>866.65798877745033</v>
      </c>
      <c r="AG598" s="45">
        <f t="shared" ref="AG598:AJ598" ca="1" si="252">IF(AG25="","",AG588+AG590+AG597)</f>
        <v>876.8888696043665</v>
      </c>
      <c r="AH598" s="45">
        <f t="shared" ca="1" si="252"/>
        <v>890.02884230779807</v>
      </c>
      <c r="AI598" s="45">
        <f t="shared" ca="1" si="252"/>
        <v>942.39795689831055</v>
      </c>
      <c r="AJ598" s="45">
        <f t="shared" ca="1" si="252"/>
        <v>891.33878580976636</v>
      </c>
      <c r="AK598" s="152"/>
      <c r="AL598" s="152"/>
      <c r="AM598" s="152"/>
      <c r="AN598" s="152"/>
      <c r="AO598" s="152"/>
      <c r="AP598" s="152"/>
      <c r="AQ598" s="152"/>
      <c r="AR598" s="152"/>
      <c r="AS598" s="152"/>
      <c r="AT598" s="152"/>
      <c r="AU598" s="152"/>
      <c r="AV598" s="152"/>
      <c r="AW598" s="152"/>
      <c r="AX598" s="152"/>
      <c r="AY598" s="152"/>
      <c r="AZ598" s="152"/>
      <c r="BA598" s="152"/>
      <c r="BB598" s="152"/>
      <c r="BC598" s="152"/>
      <c r="BD598" s="152"/>
      <c r="BE598" s="152"/>
      <c r="BF598" s="152"/>
      <c r="BG598" s="152"/>
      <c r="BH598" s="152"/>
      <c r="BI598" s="152"/>
      <c r="BJ598" s="152"/>
      <c r="BK598" s="152"/>
      <c r="BL598" s="152"/>
      <c r="BM598" s="152"/>
      <c r="BN598" s="152"/>
      <c r="BO598" s="152"/>
      <c r="BP598" s="152"/>
      <c r="BQ598" s="152"/>
    </row>
    <row r="599" spans="1:69" hidden="1" outlineLevel="2" x14ac:dyDescent="0.2"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152"/>
      <c r="AL599" s="152"/>
      <c r="AM599" s="152"/>
      <c r="AN599" s="152"/>
      <c r="AO599" s="152"/>
      <c r="AP599" s="152"/>
      <c r="AQ599" s="152"/>
      <c r="AR599" s="152"/>
      <c r="AS599" s="152"/>
      <c r="AT599" s="152"/>
      <c r="AU599" s="152"/>
      <c r="AV599" s="152"/>
      <c r="AW599" s="152"/>
      <c r="AX599" s="152"/>
      <c r="AY599" s="152"/>
      <c r="AZ599" s="152"/>
      <c r="BA599" s="152"/>
      <c r="BB599" s="152"/>
      <c r="BC599" s="152"/>
      <c r="BD599" s="152"/>
      <c r="BE599" s="152"/>
      <c r="BF599" s="152"/>
      <c r="BG599" s="152"/>
      <c r="BH599" s="152"/>
      <c r="BI599" s="152"/>
      <c r="BJ599" s="152"/>
      <c r="BK599" s="152"/>
      <c r="BL599" s="152"/>
      <c r="BM599" s="152"/>
      <c r="BN599" s="152"/>
      <c r="BO599" s="152"/>
      <c r="BP599" s="152"/>
      <c r="BQ599" s="152"/>
    </row>
    <row r="600" spans="1:69" hidden="1" outlineLevel="2" x14ac:dyDescent="0.2">
      <c r="B600" s="33" t="s">
        <v>24</v>
      </c>
      <c r="D600" s="153" t="s">
        <v>304</v>
      </c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152"/>
      <c r="AL600" s="152"/>
      <c r="AM600" s="152"/>
      <c r="AN600" s="152"/>
      <c r="AO600" s="152"/>
      <c r="AP600" s="152"/>
      <c r="AQ600" s="152"/>
      <c r="AR600" s="152"/>
      <c r="AS600" s="152"/>
      <c r="AT600" s="152"/>
      <c r="AU600" s="152"/>
      <c r="AV600" s="152"/>
      <c r="AW600" s="152"/>
      <c r="AX600" s="152"/>
      <c r="AY600" s="152"/>
      <c r="AZ600" s="152"/>
      <c r="BA600" s="152"/>
      <c r="BB600" s="152"/>
      <c r="BC600" s="152"/>
      <c r="BD600" s="152"/>
      <c r="BE600" s="152"/>
      <c r="BF600" s="152"/>
      <c r="BG600" s="152"/>
      <c r="BH600" s="152"/>
      <c r="BI600" s="152"/>
      <c r="BJ600" s="152"/>
      <c r="BK600" s="152"/>
      <c r="BL600" s="152"/>
      <c r="BM600" s="152"/>
      <c r="BN600" s="152"/>
      <c r="BO600" s="152"/>
      <c r="BP600" s="152"/>
      <c r="BQ600" s="152"/>
    </row>
    <row r="601" spans="1:69" hidden="1" outlineLevel="2" x14ac:dyDescent="0.2">
      <c r="A601" s="24"/>
      <c r="B601" s="8" t="s">
        <v>23</v>
      </c>
      <c r="D601" s="153" t="s">
        <v>304</v>
      </c>
      <c r="F601" s="152" t="s">
        <v>401</v>
      </c>
      <c r="I601" s="34">
        <v>299.99900000000002</v>
      </c>
      <c r="J601" s="34">
        <v>325</v>
      </c>
      <c r="K601" s="34">
        <v>325</v>
      </c>
      <c r="L601" s="34">
        <v>328.25</v>
      </c>
      <c r="M601" s="34">
        <v>331.53250000000003</v>
      </c>
      <c r="N601" s="34">
        <v>334.84782500000006</v>
      </c>
      <c r="O601" s="34">
        <v>338.19630325000003</v>
      </c>
      <c r="P601" s="34">
        <v>341.57826628250001</v>
      </c>
      <c r="Q601" s="34">
        <v>344.99404894532501</v>
      </c>
      <c r="R601" s="34">
        <v>348.44398943477825</v>
      </c>
      <c r="S601" s="34">
        <v>351.928429329126</v>
      </c>
      <c r="T601" s="34">
        <v>355.44771362241727</v>
      </c>
      <c r="U601" s="34">
        <v>359.00219075864152</v>
      </c>
      <c r="V601" s="34">
        <v>362.59221266622785</v>
      </c>
      <c r="W601" s="34">
        <v>366.21813479289017</v>
      </c>
      <c r="X601" s="34">
        <v>369.8803161408191</v>
      </c>
      <c r="Y601" s="34">
        <v>373.57911930222724</v>
      </c>
      <c r="Z601" s="34">
        <v>377.31491049524959</v>
      </c>
      <c r="AA601" s="34">
        <v>381.08805960020203</v>
      </c>
      <c r="AB601" s="34">
        <v>384.89894019620408</v>
      </c>
      <c r="AC601" s="34">
        <v>388.74792959816614</v>
      </c>
      <c r="AD601" s="34">
        <v>392.63540889414776</v>
      </c>
      <c r="AE601" s="34">
        <v>396.5617629830893</v>
      </c>
      <c r="AF601" s="34">
        <v>400.52738061292018</v>
      </c>
      <c r="AG601" s="34">
        <f t="shared" ref="AG601:AJ601" si="253">IF(AG25="","",AG345)</f>
        <v>404.53265441904932</v>
      </c>
      <c r="AH601" s="34">
        <f t="shared" si="253"/>
        <v>408.57798096323984</v>
      </c>
      <c r="AI601" s="34">
        <f t="shared" si="253"/>
        <v>412.66376077287225</v>
      </c>
      <c r="AJ601" s="34">
        <f t="shared" si="253"/>
        <v>416.79039838060095</v>
      </c>
      <c r="AK601" s="152"/>
      <c r="AL601" s="152"/>
      <c r="AM601" s="152"/>
      <c r="AN601" s="152"/>
      <c r="AO601" s="152"/>
      <c r="AP601" s="152"/>
      <c r="AQ601" s="152"/>
      <c r="AR601" s="152"/>
      <c r="AS601" s="152"/>
      <c r="AT601" s="152"/>
      <c r="AU601" s="152"/>
      <c r="AV601" s="152"/>
      <c r="AW601" s="152"/>
      <c r="AX601" s="152"/>
      <c r="AY601" s="152"/>
      <c r="AZ601" s="152"/>
      <c r="BA601" s="152"/>
      <c r="BB601" s="152"/>
      <c r="BC601" s="152"/>
      <c r="BD601" s="152"/>
      <c r="BE601" s="152"/>
      <c r="BF601" s="152"/>
      <c r="BG601" s="152"/>
      <c r="BH601" s="152"/>
      <c r="BI601" s="152"/>
      <c r="BJ601" s="152"/>
      <c r="BK601" s="152"/>
      <c r="BL601" s="152"/>
      <c r="BM601" s="152"/>
      <c r="BN601" s="152"/>
      <c r="BO601" s="152"/>
      <c r="BP601" s="152"/>
      <c r="BQ601" s="152"/>
    </row>
    <row r="602" spans="1:69" hidden="1" outlineLevel="2" x14ac:dyDescent="0.2">
      <c r="A602" s="24"/>
      <c r="B602" s="8" t="s">
        <v>22</v>
      </c>
      <c r="C602" s="153" t="s">
        <v>304</v>
      </c>
      <c r="D602" s="153" t="s">
        <v>304</v>
      </c>
      <c r="F602" s="152" t="s">
        <v>401</v>
      </c>
      <c r="I602" s="34">
        <v>0</v>
      </c>
      <c r="J602" s="34">
        <v>0</v>
      </c>
      <c r="K602" s="34">
        <v>0</v>
      </c>
      <c r="L602" s="34">
        <v>0</v>
      </c>
      <c r="M602" s="34">
        <v>0</v>
      </c>
      <c r="N602" s="34">
        <v>0</v>
      </c>
      <c r="O602" s="34">
        <v>0</v>
      </c>
      <c r="P602" s="34">
        <v>0</v>
      </c>
      <c r="Q602" s="34">
        <v>0</v>
      </c>
      <c r="R602" s="34">
        <v>0</v>
      </c>
      <c r="S602" s="34">
        <v>0</v>
      </c>
      <c r="T602" s="34">
        <v>0</v>
      </c>
      <c r="U602" s="34">
        <v>0</v>
      </c>
      <c r="V602" s="34">
        <v>0</v>
      </c>
      <c r="W602" s="34">
        <v>0</v>
      </c>
      <c r="X602" s="34">
        <v>0</v>
      </c>
      <c r="Y602" s="34">
        <v>0</v>
      </c>
      <c r="Z602" s="34">
        <v>0</v>
      </c>
      <c r="AA602" s="34">
        <v>0</v>
      </c>
      <c r="AB602" s="34">
        <v>0</v>
      </c>
      <c r="AC602" s="34">
        <v>0</v>
      </c>
      <c r="AD602" s="34">
        <v>0</v>
      </c>
      <c r="AE602" s="34">
        <v>0</v>
      </c>
      <c r="AF602" s="34">
        <v>0</v>
      </c>
      <c r="AG602" s="34">
        <f t="shared" ref="AG602:AJ602" si="254">IF(AG25="","",AG202)</f>
        <v>0</v>
      </c>
      <c r="AH602" s="34">
        <f t="shared" si="254"/>
        <v>0</v>
      </c>
      <c r="AI602" s="34">
        <f t="shared" si="254"/>
        <v>0</v>
      </c>
      <c r="AJ602" s="34">
        <f t="shared" si="254"/>
        <v>0</v>
      </c>
      <c r="AK602" s="152"/>
      <c r="AL602" s="152"/>
      <c r="AM602" s="152"/>
      <c r="AN602" s="152"/>
      <c r="AO602" s="152"/>
      <c r="AP602" s="152"/>
      <c r="AQ602" s="152"/>
      <c r="AR602" s="152"/>
      <c r="AS602" s="152"/>
      <c r="AT602" s="152"/>
      <c r="AU602" s="152"/>
      <c r="AV602" s="152"/>
      <c r="AW602" s="152"/>
      <c r="AX602" s="152"/>
      <c r="AY602" s="152"/>
      <c r="AZ602" s="152"/>
      <c r="BA602" s="152"/>
      <c r="BB602" s="152"/>
      <c r="BC602" s="152"/>
      <c r="BD602" s="152"/>
      <c r="BE602" s="152"/>
      <c r="BF602" s="152"/>
      <c r="BG602" s="152"/>
      <c r="BH602" s="152"/>
      <c r="BI602" s="152"/>
      <c r="BJ602" s="152"/>
      <c r="BK602" s="152"/>
      <c r="BL602" s="152"/>
      <c r="BM602" s="152"/>
      <c r="BN602" s="152"/>
      <c r="BO602" s="152"/>
      <c r="BP602" s="152"/>
      <c r="BQ602" s="152"/>
    </row>
    <row r="603" spans="1:69" hidden="1" outlineLevel="2" x14ac:dyDescent="0.2">
      <c r="B603" s="8"/>
      <c r="F603" s="152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152"/>
      <c r="AL603" s="152"/>
      <c r="AM603" s="152"/>
      <c r="AN603" s="152"/>
      <c r="AO603" s="152"/>
      <c r="AP603" s="152"/>
      <c r="AQ603" s="152"/>
      <c r="AR603" s="152"/>
      <c r="AS603" s="152"/>
      <c r="AT603" s="152"/>
      <c r="AU603" s="152"/>
      <c r="AV603" s="152"/>
      <c r="AW603" s="152"/>
      <c r="AX603" s="152"/>
      <c r="AY603" s="152"/>
      <c r="AZ603" s="152"/>
      <c r="BA603" s="152"/>
      <c r="BB603" s="152"/>
      <c r="BC603" s="152"/>
      <c r="BD603" s="152"/>
      <c r="BE603" s="152"/>
      <c r="BF603" s="152"/>
      <c r="BG603" s="152"/>
      <c r="BH603" s="152"/>
      <c r="BI603" s="152"/>
      <c r="BJ603" s="152"/>
      <c r="BK603" s="152"/>
      <c r="BL603" s="152"/>
      <c r="BM603" s="152"/>
      <c r="BN603" s="152"/>
      <c r="BO603" s="152"/>
      <c r="BP603" s="152"/>
      <c r="BQ603" s="152"/>
    </row>
    <row r="604" spans="1:69" ht="16" hidden="1" outlineLevel="2" thickBot="1" x14ac:dyDescent="0.25">
      <c r="A604" s="24"/>
      <c r="B604" s="40" t="s">
        <v>21</v>
      </c>
      <c r="C604" s="40"/>
      <c r="D604" s="40"/>
      <c r="E604" s="40"/>
      <c r="F604" s="41" t="s">
        <v>401</v>
      </c>
      <c r="G604" s="40"/>
      <c r="H604" s="40"/>
      <c r="I604" s="39">
        <v>-299.99900000000002</v>
      </c>
      <c r="J604" s="39">
        <v>-325</v>
      </c>
      <c r="K604" s="39">
        <v>-325</v>
      </c>
      <c r="L604" s="39">
        <v>-328.25</v>
      </c>
      <c r="M604" s="39">
        <v>-331.53250000000003</v>
      </c>
      <c r="N604" s="39">
        <v>-334.84782500000006</v>
      </c>
      <c r="O604" s="39">
        <v>-338.19630325000003</v>
      </c>
      <c r="P604" s="39">
        <v>-341.57826628250001</v>
      </c>
      <c r="Q604" s="39">
        <v>-344.99404894532501</v>
      </c>
      <c r="R604" s="39">
        <v>-348.44398943477825</v>
      </c>
      <c r="S604" s="39">
        <v>-351.928429329126</v>
      </c>
      <c r="T604" s="39">
        <v>-355.44771362241727</v>
      </c>
      <c r="U604" s="39">
        <v>-359.00219075864152</v>
      </c>
      <c r="V604" s="39">
        <v>-362.59221266622785</v>
      </c>
      <c r="W604" s="39">
        <v>-366.21813479289017</v>
      </c>
      <c r="X604" s="39">
        <v>-369.8803161408191</v>
      </c>
      <c r="Y604" s="39">
        <v>-373.57911930222724</v>
      </c>
      <c r="Z604" s="39">
        <v>-377.31491049524959</v>
      </c>
      <c r="AA604" s="39">
        <v>-381.08805960020203</v>
      </c>
      <c r="AB604" s="39">
        <v>-384.89894019620408</v>
      </c>
      <c r="AC604" s="39">
        <v>-388.74792959816614</v>
      </c>
      <c r="AD604" s="39">
        <v>-392.63540889414776</v>
      </c>
      <c r="AE604" s="39">
        <v>-396.5617629830893</v>
      </c>
      <c r="AF604" s="39">
        <v>-400.52738061292018</v>
      </c>
      <c r="AG604" s="39">
        <f t="shared" ref="AG604:AJ604" si="255">IF(AG25="","",-AG601+AG602)</f>
        <v>-404.53265441904932</v>
      </c>
      <c r="AH604" s="39">
        <f t="shared" si="255"/>
        <v>-408.57798096323984</v>
      </c>
      <c r="AI604" s="39">
        <f t="shared" si="255"/>
        <v>-412.66376077287225</v>
      </c>
      <c r="AJ604" s="39">
        <f t="shared" si="255"/>
        <v>-416.79039838060095</v>
      </c>
      <c r="AK604" s="152"/>
      <c r="AL604" s="152"/>
      <c r="AM604" s="152"/>
      <c r="AN604" s="152"/>
      <c r="AO604" s="152"/>
      <c r="AP604" s="152"/>
      <c r="AQ604" s="152"/>
      <c r="AR604" s="152"/>
      <c r="AS604" s="152"/>
      <c r="AT604" s="152"/>
      <c r="AU604" s="152"/>
      <c r="AV604" s="152"/>
      <c r="AW604" s="152"/>
      <c r="AX604" s="152"/>
      <c r="AY604" s="152"/>
      <c r="AZ604" s="152"/>
      <c r="BA604" s="152"/>
      <c r="BB604" s="152"/>
      <c r="BC604" s="152"/>
      <c r="BD604" s="152"/>
      <c r="BE604" s="152"/>
      <c r="BF604" s="152"/>
      <c r="BG604" s="152"/>
      <c r="BH604" s="152"/>
      <c r="BI604" s="152"/>
      <c r="BJ604" s="152"/>
      <c r="BK604" s="152"/>
      <c r="BL604" s="152"/>
      <c r="BM604" s="152"/>
      <c r="BN604" s="152"/>
      <c r="BO604" s="152"/>
      <c r="BP604" s="152"/>
      <c r="BQ604" s="152"/>
    </row>
    <row r="605" spans="1:69" hidden="1" outlineLevel="2" x14ac:dyDescent="0.2"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152"/>
      <c r="AL605" s="152"/>
      <c r="AM605" s="152"/>
      <c r="AN605" s="152"/>
      <c r="AO605" s="152"/>
      <c r="AP605" s="152"/>
      <c r="AQ605" s="152"/>
      <c r="AR605" s="152"/>
      <c r="AS605" s="152"/>
      <c r="AT605" s="152"/>
      <c r="AU605" s="152"/>
      <c r="AV605" s="152"/>
      <c r="AW605" s="152"/>
      <c r="AX605" s="152"/>
      <c r="AY605" s="152"/>
      <c r="AZ605" s="152"/>
      <c r="BA605" s="152"/>
      <c r="BB605" s="152"/>
      <c r="BC605" s="152"/>
      <c r="BD605" s="152"/>
      <c r="BE605" s="152"/>
      <c r="BF605" s="152"/>
      <c r="BG605" s="152"/>
      <c r="BH605" s="152"/>
      <c r="BI605" s="152"/>
      <c r="BJ605" s="152"/>
      <c r="BK605" s="152"/>
      <c r="BL605" s="152"/>
      <c r="BM605" s="152"/>
      <c r="BN605" s="152"/>
      <c r="BO605" s="152"/>
      <c r="BP605" s="152"/>
      <c r="BQ605" s="152"/>
    </row>
    <row r="606" spans="1:69" hidden="1" outlineLevel="2" x14ac:dyDescent="0.2">
      <c r="B606" s="33" t="s">
        <v>20</v>
      </c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152"/>
      <c r="AL606" s="152"/>
      <c r="AM606" s="152"/>
      <c r="AN606" s="152"/>
      <c r="AO606" s="152"/>
      <c r="AP606" s="152"/>
      <c r="AQ606" s="152"/>
      <c r="AR606" s="152"/>
      <c r="AS606" s="152"/>
      <c r="AT606" s="152"/>
      <c r="AU606" s="152"/>
      <c r="AV606" s="152"/>
      <c r="AW606" s="152"/>
      <c r="AX606" s="152"/>
      <c r="AY606" s="152"/>
      <c r="AZ606" s="152"/>
      <c r="BA606" s="152"/>
      <c r="BB606" s="152"/>
      <c r="BC606" s="152"/>
      <c r="BD606" s="152"/>
      <c r="BE606" s="152"/>
      <c r="BF606" s="152"/>
      <c r="BG606" s="152"/>
      <c r="BH606" s="152"/>
      <c r="BI606" s="152"/>
      <c r="BJ606" s="152"/>
      <c r="BK606" s="152"/>
      <c r="BL606" s="152"/>
      <c r="BM606" s="152"/>
      <c r="BN606" s="152"/>
      <c r="BO606" s="152"/>
      <c r="BP606" s="152"/>
      <c r="BQ606" s="152"/>
    </row>
    <row r="607" spans="1:69" hidden="1" outlineLevel="2" x14ac:dyDescent="0.2">
      <c r="A607" s="24"/>
      <c r="B607" s="153" t="s">
        <v>19</v>
      </c>
      <c r="F607" s="152" t="s">
        <v>401</v>
      </c>
      <c r="I607" s="34">
        <v>0</v>
      </c>
      <c r="J607" s="34">
        <v>0</v>
      </c>
      <c r="K607" s="34">
        <v>0</v>
      </c>
      <c r="L607" s="34">
        <v>0</v>
      </c>
      <c r="M607" s="34">
        <v>0</v>
      </c>
      <c r="N607" s="34">
        <v>375.23417117238279</v>
      </c>
      <c r="O607" s="34">
        <v>389.69507941628899</v>
      </c>
      <c r="P607" s="34">
        <v>687.51059596980463</v>
      </c>
      <c r="Q607" s="34">
        <v>430.8213383455078</v>
      </c>
      <c r="R607" s="34">
        <v>441.13273615933588</v>
      </c>
      <c r="S607" s="34">
        <v>456.80866445074219</v>
      </c>
      <c r="T607" s="34">
        <v>704.72247594328121</v>
      </c>
      <c r="U607" s="34">
        <v>386.76691726312498</v>
      </c>
      <c r="V607" s="34">
        <v>440.04614300763046</v>
      </c>
      <c r="W607" s="34">
        <v>422.70799135249126</v>
      </c>
      <c r="X607" s="34">
        <v>445.37906126718701</v>
      </c>
      <c r="Y607" s="34">
        <v>752.97310255655577</v>
      </c>
      <c r="Z607" s="34">
        <v>317.93851585431145</v>
      </c>
      <c r="AA607" s="34">
        <v>322.44679349859376</v>
      </c>
      <c r="AB607" s="34">
        <v>340.65039742453121</v>
      </c>
      <c r="AC607" s="34">
        <v>550.97904636140618</v>
      </c>
      <c r="AD607" s="34">
        <v>299.83331770382813</v>
      </c>
      <c r="AE607" s="34">
        <v>291.53429684367188</v>
      </c>
      <c r="AF607" s="34">
        <v>306.41829242554684</v>
      </c>
      <c r="AG607" s="34">
        <f t="shared" ref="AG607:AJ607" si="256">MAX(0,AG539)</f>
        <v>317.57586491531248</v>
      </c>
      <c r="AH607" s="34">
        <f t="shared" si="256"/>
        <v>335.66556071179684</v>
      </c>
      <c r="AI607" s="34">
        <f t="shared" si="256"/>
        <v>475.3115032246875</v>
      </c>
      <c r="AJ607" s="34">
        <f t="shared" si="256"/>
        <v>141.72883402289062</v>
      </c>
      <c r="AK607" s="152"/>
      <c r="AL607" s="152"/>
      <c r="AM607" s="152"/>
      <c r="AN607" s="152"/>
      <c r="AO607" s="152"/>
      <c r="AP607" s="152"/>
      <c r="AQ607" s="152"/>
      <c r="AR607" s="152"/>
      <c r="AS607" s="152"/>
      <c r="AT607" s="152"/>
      <c r="AU607" s="152"/>
      <c r="AV607" s="152"/>
      <c r="AW607" s="152"/>
      <c r="AX607" s="152"/>
      <c r="AY607" s="152"/>
      <c r="AZ607" s="152"/>
      <c r="BA607" s="152"/>
      <c r="BB607" s="152"/>
      <c r="BC607" s="152"/>
      <c r="BD607" s="152"/>
      <c r="BE607" s="152"/>
      <c r="BF607" s="152"/>
      <c r="BG607" s="152"/>
      <c r="BH607" s="152"/>
      <c r="BI607" s="152"/>
      <c r="BJ607" s="152"/>
      <c r="BK607" s="152"/>
      <c r="BL607" s="152"/>
      <c r="BM607" s="152"/>
      <c r="BN607" s="152"/>
      <c r="BO607" s="152"/>
      <c r="BP607" s="152"/>
      <c r="BQ607" s="152"/>
    </row>
    <row r="608" spans="1:69" hidden="1" outlineLevel="2" x14ac:dyDescent="0.2">
      <c r="A608" s="24"/>
      <c r="B608" s="153" t="s">
        <v>18</v>
      </c>
      <c r="F608" s="152" t="s">
        <v>401</v>
      </c>
      <c r="I608" s="34">
        <v>0</v>
      </c>
      <c r="J608" s="34">
        <v>0</v>
      </c>
      <c r="K608" s="34">
        <v>0</v>
      </c>
      <c r="L608" s="34">
        <v>0</v>
      </c>
      <c r="M608" s="34">
        <v>0</v>
      </c>
      <c r="N608" s="34">
        <v>198.84176240326664</v>
      </c>
      <c r="O608" s="34">
        <v>206.50479712152332</v>
      </c>
      <c r="P608" s="34">
        <v>364.32134671112726</v>
      </c>
      <c r="Q608" s="34">
        <v>228.29816892715812</v>
      </c>
      <c r="R608" s="34">
        <v>233.76232083991354</v>
      </c>
      <c r="S608" s="34">
        <v>242.0692114384739</v>
      </c>
      <c r="T608" s="34">
        <v>373.44215928932744</v>
      </c>
      <c r="U608" s="34">
        <v>204.95312361236898</v>
      </c>
      <c r="V608" s="34">
        <v>233.18652014291047</v>
      </c>
      <c r="W608" s="34">
        <v>223.99879445910224</v>
      </c>
      <c r="X608" s="34">
        <v>236.01250707840103</v>
      </c>
      <c r="Y608" s="34">
        <v>399.01083178754152</v>
      </c>
      <c r="Z608" s="34">
        <v>168.48000444849455</v>
      </c>
      <c r="AA608" s="34">
        <v>170.86900294879513</v>
      </c>
      <c r="AB608" s="34">
        <v>180.51534372691569</v>
      </c>
      <c r="AC608" s="34">
        <v>291.97139557804911</v>
      </c>
      <c r="AD608" s="34">
        <v>158.88581024796534</v>
      </c>
      <c r="AE608" s="34">
        <v>154.4880446369628</v>
      </c>
      <c r="AF608" s="34">
        <v>162.37527917068235</v>
      </c>
      <c r="AG608" s="34">
        <f t="shared" ref="AG608:AJ608" si="257">AG463</f>
        <v>168.28783071436354</v>
      </c>
      <c r="AH608" s="34">
        <f t="shared" si="257"/>
        <v>177.87381000370567</v>
      </c>
      <c r="AI608" s="34">
        <f t="shared" si="257"/>
        <v>251.87412088949665</v>
      </c>
      <c r="AJ608" s="34">
        <f t="shared" si="257"/>
        <v>75.104063823454354</v>
      </c>
      <c r="AK608" s="152"/>
      <c r="AL608" s="152"/>
      <c r="AM608" s="152"/>
      <c r="AN608" s="152"/>
      <c r="AO608" s="152"/>
      <c r="AP608" s="152"/>
      <c r="AQ608" s="152"/>
      <c r="AR608" s="152"/>
      <c r="AS608" s="152"/>
      <c r="AT608" s="152"/>
      <c r="AU608" s="152"/>
      <c r="AV608" s="152"/>
      <c r="AW608" s="152"/>
      <c r="AX608" s="152"/>
      <c r="AY608" s="152"/>
      <c r="AZ608" s="152"/>
      <c r="BA608" s="152"/>
      <c r="BB608" s="152"/>
      <c r="BC608" s="152"/>
      <c r="BD608" s="152"/>
      <c r="BE608" s="152"/>
      <c r="BF608" s="152"/>
      <c r="BG608" s="152"/>
      <c r="BH608" s="152"/>
      <c r="BI608" s="152"/>
      <c r="BJ608" s="152"/>
      <c r="BK608" s="152"/>
      <c r="BL608" s="152"/>
      <c r="BM608" s="152"/>
      <c r="BN608" s="152"/>
      <c r="BO608" s="152"/>
      <c r="BP608" s="152"/>
      <c r="BQ608" s="152"/>
    </row>
    <row r="609" spans="1:16384" s="155" customFormat="1" hidden="1" outlineLevel="2" x14ac:dyDescent="0.2">
      <c r="A609" s="8"/>
      <c r="B609" s="8"/>
      <c r="C609" s="8"/>
      <c r="D609" s="8"/>
      <c r="E609" s="8"/>
      <c r="F609" s="152"/>
      <c r="G609" s="8"/>
      <c r="H609" s="8"/>
      <c r="I609" s="8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152"/>
      <c r="AL609" s="152"/>
      <c r="AM609" s="152"/>
      <c r="AN609" s="152"/>
      <c r="AO609" s="152"/>
      <c r="AP609" s="152"/>
      <c r="AQ609" s="152"/>
      <c r="AR609" s="152"/>
      <c r="AS609" s="152"/>
      <c r="AT609" s="152"/>
      <c r="AU609" s="152"/>
      <c r="AV609" s="152"/>
      <c r="AW609" s="152"/>
      <c r="AX609" s="152"/>
      <c r="AY609" s="152"/>
      <c r="AZ609" s="152"/>
      <c r="BA609" s="152"/>
      <c r="BB609" s="152"/>
      <c r="BC609" s="152"/>
      <c r="BD609" s="152"/>
      <c r="BE609" s="152"/>
      <c r="BF609" s="152"/>
      <c r="BG609" s="152"/>
      <c r="BH609" s="152"/>
      <c r="BI609" s="152"/>
      <c r="BJ609" s="152"/>
      <c r="BK609" s="152"/>
      <c r="BL609" s="152"/>
      <c r="BM609" s="152"/>
      <c r="BN609" s="152"/>
      <c r="BO609" s="152"/>
      <c r="BP609" s="152"/>
      <c r="BQ609" s="152"/>
      <c r="BR609" s="152"/>
      <c r="BS609" s="152"/>
      <c r="BT609" s="152"/>
      <c r="BU609" s="152"/>
      <c r="BV609" s="152"/>
      <c r="BW609" s="152"/>
      <c r="BX609" s="152"/>
      <c r="BY609" s="152"/>
      <c r="BZ609" s="152"/>
      <c r="CA609" s="152"/>
      <c r="CB609" s="152"/>
      <c r="CC609" s="152"/>
      <c r="CD609" s="152"/>
      <c r="CE609" s="152"/>
      <c r="CF609" s="152"/>
      <c r="CG609" s="152"/>
      <c r="CH609" s="152"/>
      <c r="CI609" s="152"/>
      <c r="CJ609" s="152"/>
      <c r="CK609" s="152"/>
      <c r="CL609" s="152"/>
      <c r="CM609" s="152"/>
      <c r="CN609" s="152"/>
      <c r="CO609" s="152"/>
      <c r="CP609" s="152"/>
      <c r="CQ609" s="152"/>
      <c r="CR609" s="152"/>
      <c r="CS609" s="152"/>
      <c r="CT609" s="152"/>
      <c r="CU609" s="152"/>
      <c r="CV609" s="152"/>
      <c r="CW609" s="152"/>
      <c r="CX609" s="152"/>
      <c r="CY609" s="152"/>
      <c r="CZ609" s="152"/>
      <c r="DA609" s="152"/>
      <c r="DB609" s="152"/>
      <c r="DC609" s="152"/>
      <c r="DD609" s="152"/>
      <c r="DE609" s="152"/>
      <c r="DF609" s="152"/>
      <c r="DG609" s="152"/>
      <c r="DH609" s="152"/>
      <c r="DI609" s="152"/>
      <c r="DJ609" s="152"/>
      <c r="DK609" s="152"/>
      <c r="DL609" s="152"/>
      <c r="DM609" s="152"/>
      <c r="DN609" s="152"/>
      <c r="DO609" s="152"/>
      <c r="DP609" s="152"/>
      <c r="DQ609" s="152"/>
      <c r="DR609" s="152"/>
      <c r="DS609" s="152"/>
      <c r="DT609" s="152"/>
      <c r="DU609" s="152"/>
      <c r="DV609" s="152"/>
      <c r="DW609" s="152"/>
      <c r="DX609" s="152"/>
      <c r="DY609" s="152"/>
      <c r="DZ609" s="152"/>
      <c r="EA609" s="152"/>
      <c r="EB609" s="152"/>
      <c r="EC609" s="152"/>
      <c r="ED609" s="152"/>
      <c r="EE609" s="152"/>
      <c r="EF609" s="152"/>
      <c r="EG609" s="152"/>
      <c r="EH609" s="152"/>
      <c r="EI609" s="152"/>
      <c r="EJ609" s="152"/>
      <c r="EK609" s="152"/>
      <c r="EL609" s="152"/>
      <c r="EM609" s="152"/>
      <c r="EN609" s="152"/>
      <c r="EO609" s="152"/>
      <c r="EP609" s="152"/>
      <c r="EQ609" s="152"/>
      <c r="ER609" s="152"/>
      <c r="ES609" s="152"/>
      <c r="ET609" s="152"/>
      <c r="EU609" s="152"/>
      <c r="EV609" s="152"/>
      <c r="EW609" s="152"/>
      <c r="EX609" s="152"/>
      <c r="EY609" s="152"/>
      <c r="EZ609" s="152"/>
      <c r="FA609" s="152"/>
      <c r="FB609" s="152"/>
      <c r="FC609" s="152"/>
      <c r="FD609" s="152"/>
      <c r="FE609" s="152"/>
      <c r="FF609" s="152"/>
      <c r="FG609" s="152"/>
      <c r="FH609" s="152"/>
      <c r="FI609" s="152"/>
      <c r="FJ609" s="152"/>
      <c r="FK609" s="152"/>
      <c r="FL609" s="152"/>
      <c r="FM609" s="152"/>
      <c r="FN609" s="152"/>
      <c r="FO609" s="152"/>
      <c r="FP609" s="152"/>
      <c r="FQ609" s="152"/>
      <c r="FR609" s="152"/>
      <c r="FS609" s="152"/>
      <c r="FT609" s="152"/>
      <c r="FU609" s="152"/>
      <c r="FV609" s="152"/>
      <c r="FW609" s="152"/>
      <c r="FX609" s="152"/>
      <c r="FY609" s="152"/>
      <c r="FZ609" s="152"/>
      <c r="GA609" s="152"/>
      <c r="GB609" s="152"/>
      <c r="GC609" s="152"/>
      <c r="GD609" s="152"/>
      <c r="GE609" s="152"/>
      <c r="GF609" s="152"/>
      <c r="GG609" s="152"/>
      <c r="GH609" s="152"/>
      <c r="GI609" s="152"/>
      <c r="GJ609" s="152"/>
      <c r="GK609" s="152"/>
      <c r="GL609" s="152"/>
      <c r="GM609" s="152"/>
      <c r="GN609" s="152"/>
      <c r="GO609" s="152"/>
      <c r="GP609" s="152"/>
      <c r="GQ609" s="152"/>
      <c r="GR609" s="152"/>
      <c r="GS609" s="152"/>
      <c r="GT609" s="152"/>
      <c r="GU609" s="152"/>
      <c r="GV609" s="152"/>
      <c r="GW609" s="152"/>
      <c r="GX609" s="152"/>
      <c r="GY609" s="152"/>
      <c r="GZ609" s="152"/>
      <c r="HA609" s="152"/>
      <c r="HB609" s="152"/>
      <c r="HC609" s="152"/>
      <c r="HD609" s="152"/>
      <c r="HE609" s="152"/>
      <c r="HF609" s="152"/>
      <c r="HG609" s="152"/>
      <c r="HH609" s="152"/>
      <c r="HI609" s="152"/>
      <c r="HJ609" s="152"/>
      <c r="HK609" s="152"/>
      <c r="HL609" s="152"/>
      <c r="HM609" s="152"/>
      <c r="HN609" s="152"/>
      <c r="HO609" s="152"/>
      <c r="HP609" s="152"/>
      <c r="HQ609" s="152"/>
      <c r="HR609" s="152"/>
      <c r="HS609" s="152"/>
      <c r="HT609" s="152"/>
      <c r="HU609" s="152"/>
      <c r="HV609" s="152"/>
      <c r="HW609" s="152"/>
      <c r="HX609" s="152"/>
      <c r="HY609" s="152"/>
      <c r="HZ609" s="152"/>
      <c r="IA609" s="152"/>
      <c r="IB609" s="152"/>
      <c r="IC609" s="152"/>
      <c r="ID609" s="152"/>
      <c r="IE609" s="152"/>
      <c r="IF609" s="152"/>
      <c r="IG609" s="152"/>
      <c r="IH609" s="152"/>
      <c r="II609" s="152"/>
      <c r="IJ609" s="152"/>
      <c r="IK609" s="152"/>
      <c r="IL609" s="152"/>
      <c r="IM609" s="152"/>
      <c r="IN609" s="152"/>
      <c r="IO609" s="152"/>
      <c r="IP609" s="152"/>
      <c r="IQ609" s="152"/>
      <c r="IR609" s="152"/>
      <c r="IS609" s="152"/>
      <c r="IT609" s="152"/>
      <c r="IU609" s="152"/>
      <c r="IV609" s="152"/>
      <c r="IW609" s="152"/>
      <c r="IX609" s="152"/>
      <c r="IY609" s="152"/>
      <c r="IZ609" s="152"/>
      <c r="JA609" s="152"/>
      <c r="JB609" s="152"/>
      <c r="JC609" s="152"/>
      <c r="JD609" s="152"/>
      <c r="JE609" s="152"/>
      <c r="JF609" s="152"/>
      <c r="JG609" s="152"/>
      <c r="JH609" s="152"/>
      <c r="JI609" s="152"/>
      <c r="JJ609" s="152"/>
      <c r="JK609" s="152"/>
      <c r="JL609" s="152"/>
      <c r="JM609" s="152"/>
      <c r="JN609" s="152"/>
      <c r="JO609" s="152"/>
      <c r="JP609" s="152"/>
      <c r="JQ609" s="152"/>
      <c r="JR609" s="152"/>
      <c r="JS609" s="152"/>
      <c r="JT609" s="152"/>
      <c r="JU609" s="152"/>
      <c r="JV609" s="152"/>
      <c r="JW609" s="152"/>
      <c r="JX609" s="152"/>
      <c r="JY609" s="152"/>
      <c r="JZ609" s="152"/>
      <c r="KA609" s="152"/>
      <c r="KB609" s="152"/>
      <c r="KC609" s="152"/>
      <c r="KD609" s="152"/>
      <c r="KE609" s="152"/>
      <c r="KF609" s="152"/>
      <c r="KG609" s="152"/>
      <c r="KH609" s="152"/>
      <c r="KI609" s="152"/>
      <c r="KJ609" s="152"/>
      <c r="KK609" s="152"/>
      <c r="KL609" s="152"/>
      <c r="KM609" s="152"/>
      <c r="KN609" s="152"/>
      <c r="KO609" s="152"/>
      <c r="KP609" s="152"/>
      <c r="KQ609" s="152"/>
      <c r="KR609" s="152"/>
      <c r="KS609" s="152"/>
      <c r="KT609" s="152"/>
      <c r="KU609" s="152"/>
      <c r="KV609" s="152"/>
      <c r="KW609" s="152"/>
      <c r="KX609" s="152"/>
      <c r="KY609" s="152"/>
      <c r="KZ609" s="152"/>
      <c r="LA609" s="152"/>
      <c r="LB609" s="152"/>
      <c r="LC609" s="152"/>
      <c r="LD609" s="152"/>
      <c r="LE609" s="152"/>
      <c r="LF609" s="152"/>
      <c r="LG609" s="152"/>
      <c r="LH609" s="152"/>
      <c r="LI609" s="152"/>
      <c r="LJ609" s="152"/>
      <c r="LK609" s="152"/>
      <c r="LL609" s="152"/>
      <c r="LM609" s="152"/>
      <c r="LN609" s="152"/>
      <c r="LO609" s="152"/>
      <c r="LP609" s="152"/>
      <c r="LQ609" s="152"/>
      <c r="LR609" s="152"/>
      <c r="LS609" s="152"/>
      <c r="LT609" s="152"/>
      <c r="LU609" s="152"/>
      <c r="LV609" s="152"/>
      <c r="LW609" s="152"/>
      <c r="LX609" s="152"/>
      <c r="LY609" s="152"/>
      <c r="LZ609" s="152"/>
      <c r="MA609" s="152"/>
      <c r="MB609" s="152"/>
      <c r="MC609" s="152"/>
      <c r="MD609" s="152"/>
      <c r="ME609" s="152"/>
      <c r="MF609" s="152"/>
      <c r="MG609" s="152"/>
      <c r="MH609" s="152"/>
      <c r="MI609" s="152"/>
      <c r="MJ609" s="152"/>
      <c r="MK609" s="152"/>
      <c r="ML609" s="152"/>
      <c r="MM609" s="152"/>
      <c r="MN609" s="152"/>
      <c r="MO609" s="152"/>
      <c r="MP609" s="152"/>
      <c r="MQ609" s="152"/>
      <c r="MR609" s="152"/>
      <c r="MS609" s="152"/>
      <c r="MT609" s="152"/>
      <c r="MU609" s="152"/>
      <c r="MV609" s="152"/>
      <c r="MW609" s="152"/>
      <c r="MX609" s="152"/>
      <c r="MY609" s="152"/>
      <c r="MZ609" s="152"/>
      <c r="NA609" s="152"/>
      <c r="NB609" s="152"/>
      <c r="NC609" s="152"/>
      <c r="ND609" s="152"/>
      <c r="NE609" s="152"/>
      <c r="NF609" s="152"/>
      <c r="NG609" s="152"/>
      <c r="NH609" s="152"/>
      <c r="NI609" s="152"/>
      <c r="NJ609" s="152"/>
      <c r="NK609" s="152"/>
      <c r="NL609" s="152"/>
      <c r="NM609" s="152"/>
      <c r="NN609" s="152"/>
      <c r="NO609" s="152"/>
      <c r="NP609" s="152"/>
      <c r="NQ609" s="152"/>
      <c r="NR609" s="152"/>
      <c r="NS609" s="152"/>
      <c r="NT609" s="152"/>
      <c r="NU609" s="152"/>
      <c r="NV609" s="152"/>
      <c r="NW609" s="152"/>
      <c r="NX609" s="152"/>
      <c r="NY609" s="152"/>
      <c r="NZ609" s="152"/>
      <c r="OA609" s="152"/>
      <c r="OB609" s="152"/>
      <c r="OC609" s="152"/>
      <c r="OD609" s="152"/>
      <c r="OE609" s="152"/>
      <c r="OF609" s="152"/>
      <c r="OG609" s="152"/>
      <c r="OH609" s="152"/>
      <c r="OI609" s="152"/>
      <c r="OJ609" s="152"/>
      <c r="OK609" s="152"/>
      <c r="OL609" s="152"/>
      <c r="OM609" s="152"/>
      <c r="ON609" s="152"/>
      <c r="OO609" s="152"/>
      <c r="OP609" s="152"/>
      <c r="OQ609" s="152"/>
      <c r="OR609" s="152"/>
      <c r="OS609" s="152"/>
      <c r="OT609" s="152"/>
      <c r="OU609" s="152"/>
      <c r="OV609" s="152"/>
      <c r="OW609" s="152"/>
      <c r="OX609" s="152"/>
      <c r="OY609" s="152"/>
      <c r="OZ609" s="152"/>
      <c r="PA609" s="152"/>
      <c r="PB609" s="152"/>
      <c r="PC609" s="152"/>
      <c r="PD609" s="152"/>
      <c r="PE609" s="152"/>
      <c r="PF609" s="152"/>
      <c r="PG609" s="152"/>
      <c r="PH609" s="152"/>
      <c r="PI609" s="152"/>
      <c r="PJ609" s="152"/>
      <c r="PK609" s="152"/>
      <c r="PL609" s="152"/>
      <c r="PM609" s="152"/>
      <c r="PN609" s="152"/>
      <c r="PO609" s="152"/>
      <c r="PP609" s="152"/>
      <c r="PQ609" s="152"/>
      <c r="PR609" s="152"/>
      <c r="PS609" s="152"/>
      <c r="PT609" s="152"/>
      <c r="PU609" s="152"/>
      <c r="PV609" s="152"/>
      <c r="PW609" s="152"/>
      <c r="PX609" s="152"/>
      <c r="PY609" s="152"/>
      <c r="PZ609" s="152"/>
      <c r="QA609" s="152"/>
      <c r="QB609" s="152"/>
      <c r="QC609" s="152"/>
      <c r="QD609" s="152"/>
      <c r="QE609" s="152"/>
      <c r="QF609" s="152"/>
      <c r="QG609" s="152"/>
      <c r="QH609" s="152"/>
      <c r="QI609" s="152"/>
      <c r="QJ609" s="152"/>
      <c r="QK609" s="152"/>
      <c r="QL609" s="152"/>
      <c r="QM609" s="152"/>
      <c r="QN609" s="152"/>
      <c r="QO609" s="152"/>
      <c r="QP609" s="152"/>
      <c r="QQ609" s="152"/>
      <c r="QR609" s="152"/>
      <c r="QS609" s="152"/>
      <c r="QT609" s="152"/>
      <c r="QU609" s="152"/>
      <c r="QV609" s="152"/>
      <c r="QW609" s="152"/>
      <c r="QX609" s="152"/>
      <c r="QY609" s="152"/>
      <c r="QZ609" s="152"/>
      <c r="RA609" s="152"/>
      <c r="RB609" s="152"/>
      <c r="RC609" s="152"/>
      <c r="RD609" s="152"/>
      <c r="RE609" s="152"/>
      <c r="RF609" s="152"/>
      <c r="RG609" s="152"/>
      <c r="RH609" s="152"/>
      <c r="RI609" s="152"/>
      <c r="RJ609" s="152"/>
      <c r="RK609" s="152"/>
      <c r="RL609" s="152"/>
      <c r="RM609" s="152"/>
      <c r="RN609" s="152"/>
      <c r="RO609" s="152"/>
      <c r="RP609" s="152"/>
      <c r="RQ609" s="152"/>
      <c r="RR609" s="152"/>
      <c r="RS609" s="152"/>
      <c r="RT609" s="152"/>
      <c r="RU609" s="152"/>
      <c r="RV609" s="152"/>
      <c r="RW609" s="152"/>
      <c r="RX609" s="152"/>
      <c r="RY609" s="152"/>
      <c r="RZ609" s="152"/>
      <c r="SA609" s="152"/>
      <c r="SB609" s="152"/>
      <c r="SC609" s="152"/>
      <c r="SD609" s="152"/>
      <c r="SE609" s="152"/>
      <c r="SF609" s="152"/>
      <c r="SG609" s="152"/>
      <c r="SH609" s="152"/>
      <c r="SI609" s="152"/>
      <c r="SJ609" s="152"/>
      <c r="SK609" s="152"/>
      <c r="SL609" s="152"/>
      <c r="SM609" s="152"/>
      <c r="SN609" s="152"/>
      <c r="SO609" s="152"/>
      <c r="SP609" s="152"/>
      <c r="SQ609" s="152"/>
      <c r="SR609" s="152"/>
      <c r="SS609" s="152"/>
      <c r="ST609" s="152"/>
      <c r="SU609" s="152"/>
      <c r="SV609" s="152"/>
      <c r="SW609" s="152"/>
      <c r="SX609" s="152"/>
      <c r="SY609" s="152"/>
      <c r="SZ609" s="152"/>
      <c r="TA609" s="152"/>
      <c r="TB609" s="152"/>
      <c r="TC609" s="152"/>
      <c r="TD609" s="152"/>
      <c r="TE609" s="152"/>
      <c r="TF609" s="152"/>
      <c r="TG609" s="152"/>
      <c r="TH609" s="152"/>
      <c r="TI609" s="152"/>
      <c r="TJ609" s="152"/>
      <c r="TK609" s="152"/>
      <c r="TL609" s="152"/>
      <c r="TM609" s="152"/>
      <c r="TN609" s="152"/>
      <c r="TO609" s="152"/>
      <c r="TP609" s="152"/>
      <c r="TQ609" s="152"/>
      <c r="TR609" s="152"/>
      <c r="TS609" s="152"/>
      <c r="TT609" s="152"/>
      <c r="TU609" s="152"/>
      <c r="TV609" s="152"/>
      <c r="TW609" s="152"/>
      <c r="TX609" s="152"/>
      <c r="TY609" s="152"/>
      <c r="TZ609" s="152"/>
      <c r="UA609" s="152"/>
      <c r="UB609" s="152"/>
      <c r="UC609" s="152"/>
      <c r="UD609" s="152"/>
      <c r="UE609" s="152"/>
      <c r="UF609" s="152"/>
      <c r="UG609" s="152"/>
      <c r="UH609" s="152"/>
      <c r="UI609" s="152"/>
      <c r="UJ609" s="152"/>
      <c r="UK609" s="152"/>
      <c r="UL609" s="152"/>
      <c r="UM609" s="152"/>
      <c r="UN609" s="152"/>
      <c r="UO609" s="152"/>
      <c r="UP609" s="152"/>
      <c r="UQ609" s="152"/>
      <c r="UR609" s="152"/>
      <c r="US609" s="152"/>
      <c r="UT609" s="152"/>
      <c r="UU609" s="152"/>
      <c r="UV609" s="152"/>
      <c r="UW609" s="152"/>
      <c r="UX609" s="152"/>
      <c r="UY609" s="152"/>
      <c r="UZ609" s="152"/>
      <c r="VA609" s="152"/>
      <c r="VB609" s="152"/>
      <c r="VC609" s="152"/>
      <c r="VD609" s="152"/>
      <c r="VE609" s="152"/>
      <c r="VF609" s="152"/>
      <c r="VG609" s="152"/>
      <c r="VH609" s="152"/>
      <c r="VI609" s="152"/>
      <c r="VJ609" s="152"/>
      <c r="VK609" s="152"/>
      <c r="VL609" s="152"/>
      <c r="VM609" s="152"/>
      <c r="VN609" s="152"/>
      <c r="VO609" s="152"/>
      <c r="VP609" s="152"/>
      <c r="VQ609" s="152"/>
      <c r="VR609" s="152"/>
      <c r="VS609" s="152"/>
      <c r="VT609" s="152"/>
      <c r="VU609" s="152"/>
      <c r="VV609" s="152"/>
      <c r="VW609" s="152"/>
      <c r="VX609" s="152"/>
      <c r="VY609" s="152"/>
      <c r="VZ609" s="152"/>
      <c r="WA609" s="152"/>
      <c r="WB609" s="152"/>
      <c r="WC609" s="152"/>
      <c r="WD609" s="152"/>
      <c r="WE609" s="152"/>
      <c r="WF609" s="152"/>
      <c r="WG609" s="152"/>
      <c r="WH609" s="152"/>
      <c r="WI609" s="152"/>
      <c r="WJ609" s="152"/>
      <c r="WK609" s="152"/>
      <c r="WL609" s="152"/>
      <c r="WM609" s="152"/>
      <c r="WN609" s="152"/>
      <c r="WO609" s="152"/>
      <c r="WP609" s="152"/>
      <c r="WQ609" s="152"/>
      <c r="WR609" s="152"/>
      <c r="WS609" s="152"/>
      <c r="WT609" s="152"/>
      <c r="WU609" s="152"/>
      <c r="WV609" s="152"/>
      <c r="WW609" s="152"/>
      <c r="WX609" s="152"/>
      <c r="WY609" s="152"/>
      <c r="WZ609" s="152"/>
      <c r="XA609" s="152"/>
      <c r="XB609" s="152"/>
      <c r="XC609" s="152"/>
      <c r="XD609" s="152"/>
      <c r="XE609" s="152"/>
      <c r="XF609" s="152"/>
      <c r="XG609" s="152"/>
      <c r="XH609" s="152"/>
      <c r="XI609" s="152"/>
      <c r="XJ609" s="152"/>
      <c r="XK609" s="152"/>
      <c r="XL609" s="152"/>
      <c r="XM609" s="152"/>
      <c r="XN609" s="152"/>
      <c r="XO609" s="152"/>
      <c r="XP609" s="152"/>
      <c r="XQ609" s="152"/>
      <c r="XR609" s="152"/>
      <c r="XS609" s="152"/>
      <c r="XT609" s="152"/>
      <c r="XU609" s="152"/>
      <c r="XV609" s="152"/>
      <c r="XW609" s="152"/>
      <c r="XX609" s="152"/>
      <c r="XY609" s="152"/>
      <c r="XZ609" s="152"/>
      <c r="YA609" s="152"/>
      <c r="YB609" s="152"/>
      <c r="YC609" s="152"/>
      <c r="YD609" s="152"/>
      <c r="YE609" s="152"/>
      <c r="YF609" s="152"/>
      <c r="YG609" s="152"/>
      <c r="YH609" s="152"/>
      <c r="YI609" s="152"/>
      <c r="YJ609" s="152"/>
      <c r="YK609" s="152"/>
      <c r="YL609" s="152"/>
      <c r="YM609" s="152"/>
      <c r="YN609" s="152"/>
      <c r="YO609" s="152"/>
      <c r="YP609" s="152"/>
      <c r="YQ609" s="152"/>
      <c r="YR609" s="152"/>
      <c r="YS609" s="152"/>
      <c r="YT609" s="152"/>
      <c r="YU609" s="152"/>
      <c r="YV609" s="152"/>
      <c r="YW609" s="152"/>
      <c r="YX609" s="152"/>
      <c r="YY609" s="152"/>
      <c r="YZ609" s="152"/>
      <c r="ZA609" s="152"/>
      <c r="ZB609" s="152"/>
      <c r="ZC609" s="152"/>
      <c r="ZD609" s="152"/>
      <c r="ZE609" s="152"/>
      <c r="ZF609" s="152"/>
      <c r="ZG609" s="152"/>
      <c r="ZH609" s="152"/>
      <c r="ZI609" s="152"/>
      <c r="ZJ609" s="152"/>
      <c r="ZK609" s="152"/>
      <c r="ZL609" s="152"/>
      <c r="ZM609" s="152"/>
      <c r="ZN609" s="152"/>
      <c r="ZO609" s="152"/>
      <c r="ZP609" s="152"/>
      <c r="ZQ609" s="152"/>
      <c r="ZR609" s="152"/>
      <c r="ZS609" s="152"/>
      <c r="ZT609" s="152"/>
      <c r="ZU609" s="152"/>
      <c r="ZV609" s="152"/>
      <c r="ZW609" s="152"/>
      <c r="ZX609" s="152"/>
      <c r="ZY609" s="152"/>
      <c r="ZZ609" s="152"/>
      <c r="AAA609" s="152"/>
      <c r="AAB609" s="152"/>
      <c r="AAC609" s="152"/>
      <c r="AAD609" s="152"/>
      <c r="AAE609" s="152"/>
      <c r="AAF609" s="152"/>
      <c r="AAG609" s="152"/>
      <c r="AAH609" s="152"/>
      <c r="AAI609" s="152"/>
      <c r="AAJ609" s="152"/>
      <c r="AAK609" s="152"/>
      <c r="AAL609" s="152"/>
      <c r="AAM609" s="152"/>
      <c r="AAN609" s="152"/>
      <c r="AAO609" s="152"/>
      <c r="AAP609" s="152"/>
      <c r="AAQ609" s="152"/>
      <c r="AAR609" s="152"/>
      <c r="AAS609" s="152"/>
      <c r="AAT609" s="152"/>
      <c r="AAU609" s="152"/>
      <c r="AAV609" s="152"/>
      <c r="AAW609" s="152"/>
      <c r="AAX609" s="152"/>
      <c r="AAY609" s="152"/>
      <c r="AAZ609" s="152"/>
      <c r="ABA609" s="152"/>
      <c r="ABB609" s="152"/>
      <c r="ABC609" s="152"/>
      <c r="ABD609" s="152"/>
      <c r="ABE609" s="152"/>
      <c r="ABF609" s="152"/>
      <c r="ABG609" s="152"/>
      <c r="ABH609" s="152"/>
      <c r="ABI609" s="152"/>
      <c r="ABJ609" s="152"/>
      <c r="ABK609" s="152"/>
      <c r="ABL609" s="152"/>
      <c r="ABM609" s="152"/>
      <c r="ABN609" s="152"/>
      <c r="ABO609" s="152"/>
      <c r="ABP609" s="152"/>
      <c r="ABQ609" s="152"/>
      <c r="ABR609" s="152"/>
      <c r="ABS609" s="152"/>
      <c r="ABT609" s="152"/>
      <c r="ABU609" s="152"/>
      <c r="ABV609" s="152"/>
      <c r="ABW609" s="152"/>
      <c r="ABX609" s="152"/>
      <c r="ABY609" s="152"/>
      <c r="ABZ609" s="152"/>
      <c r="ACA609" s="152"/>
      <c r="ACB609" s="152"/>
      <c r="ACC609" s="152"/>
      <c r="ACD609" s="152"/>
      <c r="ACE609" s="152"/>
      <c r="ACF609" s="152"/>
      <c r="ACG609" s="152"/>
      <c r="ACH609" s="152"/>
      <c r="ACI609" s="152"/>
      <c r="ACJ609" s="152"/>
      <c r="ACK609" s="152"/>
      <c r="ACL609" s="152"/>
      <c r="ACM609" s="152"/>
      <c r="ACN609" s="152"/>
      <c r="ACO609" s="152"/>
      <c r="ACP609" s="152"/>
      <c r="ACQ609" s="152"/>
      <c r="ACR609" s="152"/>
      <c r="ACS609" s="152"/>
      <c r="ACT609" s="152"/>
      <c r="ACU609" s="152"/>
      <c r="ACV609" s="152"/>
      <c r="ACW609" s="152"/>
      <c r="ACX609" s="152"/>
      <c r="ACY609" s="152"/>
      <c r="ACZ609" s="152"/>
      <c r="ADA609" s="152"/>
      <c r="ADB609" s="152"/>
      <c r="ADC609" s="152"/>
      <c r="ADD609" s="152"/>
      <c r="ADE609" s="152"/>
      <c r="ADF609" s="152"/>
      <c r="ADG609" s="152"/>
      <c r="ADH609" s="152"/>
      <c r="ADI609" s="152"/>
      <c r="ADJ609" s="152"/>
      <c r="ADK609" s="152"/>
      <c r="ADL609" s="152"/>
      <c r="ADM609" s="152"/>
      <c r="ADN609" s="152"/>
      <c r="ADO609" s="152"/>
      <c r="ADP609" s="152"/>
      <c r="ADQ609" s="152"/>
      <c r="ADR609" s="152"/>
      <c r="ADS609" s="152"/>
      <c r="ADT609" s="152"/>
      <c r="ADU609" s="152"/>
      <c r="ADV609" s="152"/>
      <c r="ADW609" s="152"/>
      <c r="ADX609" s="152"/>
      <c r="ADY609" s="152"/>
      <c r="ADZ609" s="152"/>
      <c r="AEA609" s="152"/>
      <c r="AEB609" s="152"/>
      <c r="AEC609" s="152"/>
      <c r="AED609" s="152"/>
      <c r="AEE609" s="152"/>
      <c r="AEF609" s="152"/>
      <c r="AEG609" s="152"/>
      <c r="AEH609" s="152"/>
      <c r="AEI609" s="152"/>
      <c r="AEJ609" s="152"/>
      <c r="AEK609" s="152"/>
      <c r="AEL609" s="152"/>
      <c r="AEM609" s="152"/>
      <c r="AEN609" s="152"/>
      <c r="AEO609" s="152"/>
      <c r="AEP609" s="152"/>
      <c r="AEQ609" s="152"/>
      <c r="AER609" s="152"/>
      <c r="AES609" s="152"/>
      <c r="AET609" s="152"/>
      <c r="AEU609" s="152"/>
      <c r="AEV609" s="152"/>
      <c r="AEW609" s="152"/>
      <c r="AEX609" s="152"/>
      <c r="AEY609" s="152"/>
      <c r="AEZ609" s="152"/>
      <c r="AFA609" s="152"/>
      <c r="AFB609" s="152"/>
      <c r="AFC609" s="152"/>
      <c r="AFD609" s="152"/>
      <c r="AFE609" s="152"/>
      <c r="AFF609" s="152"/>
      <c r="AFG609" s="152"/>
      <c r="AFH609" s="152"/>
      <c r="AFI609" s="152"/>
      <c r="AFJ609" s="152"/>
      <c r="AFK609" s="152"/>
      <c r="AFL609" s="152"/>
      <c r="AFM609" s="152"/>
      <c r="AFN609" s="152"/>
      <c r="AFO609" s="152"/>
      <c r="AFP609" s="152"/>
      <c r="AFQ609" s="152"/>
      <c r="AFR609" s="152"/>
      <c r="AFS609" s="152"/>
      <c r="AFT609" s="152"/>
      <c r="AFU609" s="152"/>
      <c r="AFV609" s="152"/>
      <c r="AFW609" s="152"/>
      <c r="AFX609" s="152"/>
      <c r="AFY609" s="152"/>
      <c r="AFZ609" s="152"/>
      <c r="AGA609" s="152"/>
      <c r="AGB609" s="152"/>
      <c r="AGC609" s="152"/>
      <c r="AGD609" s="152"/>
      <c r="AGE609" s="152"/>
      <c r="AGF609" s="152"/>
      <c r="AGG609" s="152"/>
      <c r="AGH609" s="152"/>
      <c r="AGI609" s="152"/>
      <c r="AGJ609" s="152"/>
      <c r="AGK609" s="152"/>
      <c r="AGL609" s="152"/>
      <c r="AGM609" s="152"/>
      <c r="AGN609" s="152"/>
      <c r="AGO609" s="152"/>
      <c r="AGP609" s="152"/>
      <c r="AGQ609" s="152"/>
      <c r="AGR609" s="152"/>
      <c r="AGS609" s="152"/>
      <c r="AGT609" s="152"/>
      <c r="AGU609" s="152"/>
      <c r="AGV609" s="152"/>
      <c r="AGW609" s="152"/>
      <c r="AGX609" s="152"/>
      <c r="AGY609" s="152"/>
      <c r="AGZ609" s="152"/>
      <c r="AHA609" s="152"/>
      <c r="AHB609" s="152"/>
      <c r="AHC609" s="152"/>
      <c r="AHD609" s="152"/>
      <c r="AHE609" s="152"/>
      <c r="AHF609" s="152"/>
      <c r="AHG609" s="152"/>
      <c r="AHH609" s="152"/>
      <c r="AHI609" s="152"/>
      <c r="AHJ609" s="152"/>
      <c r="AHK609" s="152"/>
      <c r="AHL609" s="152"/>
      <c r="AHM609" s="152"/>
      <c r="AHN609" s="152"/>
      <c r="AHO609" s="152"/>
      <c r="AHP609" s="152"/>
      <c r="AHQ609" s="152"/>
      <c r="AHR609" s="152"/>
      <c r="AHS609" s="152"/>
      <c r="AHT609" s="152"/>
      <c r="AHU609" s="152"/>
      <c r="AHV609" s="152"/>
      <c r="AHW609" s="152"/>
      <c r="AHX609" s="152"/>
      <c r="AHY609" s="152"/>
      <c r="AHZ609" s="152"/>
      <c r="AIA609" s="152"/>
      <c r="AIB609" s="152"/>
      <c r="AIC609" s="152"/>
      <c r="AID609" s="152"/>
      <c r="AIE609" s="152"/>
      <c r="AIF609" s="152"/>
      <c r="AIG609" s="152"/>
      <c r="AIH609" s="152"/>
      <c r="AII609" s="152"/>
      <c r="AIJ609" s="152"/>
      <c r="AIK609" s="152"/>
      <c r="AIL609" s="152"/>
      <c r="AIM609" s="152"/>
      <c r="AIN609" s="152"/>
      <c r="AIO609" s="152"/>
      <c r="AIP609" s="152"/>
      <c r="AIQ609" s="152"/>
      <c r="AIR609" s="152"/>
      <c r="AIS609" s="152"/>
      <c r="AIT609" s="152"/>
      <c r="AIU609" s="152"/>
      <c r="AIV609" s="152"/>
      <c r="AIW609" s="152"/>
      <c r="AIX609" s="152"/>
      <c r="AIY609" s="152"/>
      <c r="AIZ609" s="152"/>
      <c r="AJA609" s="152"/>
      <c r="AJB609" s="152"/>
      <c r="AJC609" s="152"/>
      <c r="AJD609" s="152"/>
      <c r="AJE609" s="152"/>
      <c r="AJF609" s="152"/>
      <c r="AJG609" s="152"/>
      <c r="AJH609" s="152"/>
      <c r="AJI609" s="152"/>
      <c r="AJJ609" s="152"/>
      <c r="AJK609" s="152"/>
      <c r="AJL609" s="152"/>
      <c r="AJM609" s="152"/>
      <c r="AJN609" s="152"/>
      <c r="AJO609" s="152"/>
      <c r="AJP609" s="152"/>
      <c r="AJQ609" s="152"/>
      <c r="AJR609" s="152"/>
      <c r="AJS609" s="152"/>
      <c r="AJT609" s="152"/>
      <c r="AJU609" s="152"/>
      <c r="AJV609" s="152"/>
      <c r="AJW609" s="152"/>
      <c r="AJX609" s="152"/>
      <c r="AJY609" s="152"/>
      <c r="AJZ609" s="152"/>
      <c r="AKA609" s="152"/>
      <c r="AKB609" s="152"/>
      <c r="AKC609" s="152"/>
      <c r="AKD609" s="152"/>
      <c r="AKE609" s="152"/>
      <c r="AKF609" s="152"/>
      <c r="AKG609" s="152"/>
      <c r="AKH609" s="152"/>
      <c r="AKI609" s="152"/>
      <c r="AKJ609" s="152"/>
      <c r="AKK609" s="152"/>
      <c r="AKL609" s="152"/>
      <c r="AKM609" s="152"/>
      <c r="AKN609" s="152"/>
      <c r="AKO609" s="152"/>
      <c r="AKP609" s="152"/>
      <c r="AKQ609" s="152"/>
      <c r="AKR609" s="152"/>
      <c r="AKS609" s="152"/>
      <c r="AKT609" s="152"/>
      <c r="AKU609" s="152"/>
      <c r="AKV609" s="152"/>
      <c r="AKW609" s="152"/>
      <c r="AKX609" s="152"/>
      <c r="AKY609" s="152"/>
      <c r="AKZ609" s="152"/>
      <c r="ALA609" s="152"/>
      <c r="ALB609" s="152"/>
      <c r="ALC609" s="152"/>
      <c r="ALD609" s="152"/>
      <c r="ALE609" s="152"/>
      <c r="ALF609" s="152"/>
      <c r="ALG609" s="152"/>
      <c r="ALH609" s="152"/>
      <c r="ALI609" s="152"/>
      <c r="ALJ609" s="152"/>
      <c r="ALK609" s="152"/>
      <c r="ALL609" s="152"/>
      <c r="ALM609" s="152"/>
      <c r="ALN609" s="152"/>
      <c r="ALO609" s="152"/>
      <c r="ALP609" s="152"/>
      <c r="ALQ609" s="152"/>
      <c r="ALR609" s="152"/>
      <c r="ALS609" s="152"/>
      <c r="ALT609" s="152"/>
      <c r="ALU609" s="152"/>
      <c r="ALV609" s="152"/>
      <c r="ALW609" s="152"/>
      <c r="ALX609" s="152"/>
      <c r="ALY609" s="152"/>
      <c r="ALZ609" s="152"/>
      <c r="AMA609" s="152"/>
      <c r="AMB609" s="152"/>
      <c r="AMC609" s="152"/>
      <c r="AMD609" s="152"/>
      <c r="AME609" s="152"/>
      <c r="AMF609" s="152"/>
      <c r="AMG609" s="152"/>
      <c r="AMH609" s="152"/>
      <c r="AMI609" s="152"/>
      <c r="AMJ609" s="152"/>
      <c r="AMK609" s="152"/>
      <c r="AML609" s="152"/>
      <c r="AMM609" s="152"/>
      <c r="AMN609" s="152"/>
      <c r="AMO609" s="152"/>
      <c r="AMP609" s="152"/>
      <c r="AMQ609" s="152"/>
      <c r="AMR609" s="152"/>
      <c r="AMS609" s="152"/>
      <c r="AMT609" s="152"/>
      <c r="AMU609" s="152"/>
      <c r="AMV609" s="152"/>
      <c r="AMW609" s="152"/>
      <c r="AMX609" s="152"/>
      <c r="AMY609" s="152"/>
      <c r="AMZ609" s="152"/>
      <c r="ANA609" s="152"/>
      <c r="ANB609" s="152"/>
      <c r="ANC609" s="152"/>
      <c r="AND609" s="152"/>
      <c r="ANE609" s="152"/>
      <c r="ANF609" s="152"/>
      <c r="ANG609" s="152"/>
      <c r="ANH609" s="152"/>
      <c r="ANI609" s="152"/>
      <c r="ANJ609" s="152"/>
      <c r="ANK609" s="152"/>
      <c r="ANL609" s="152"/>
      <c r="ANM609" s="152"/>
      <c r="ANN609" s="152"/>
      <c r="ANO609" s="152"/>
      <c r="ANP609" s="152"/>
      <c r="ANQ609" s="152"/>
      <c r="ANR609" s="152"/>
      <c r="ANS609" s="152"/>
      <c r="ANT609" s="152"/>
      <c r="ANU609" s="152"/>
      <c r="ANV609" s="152"/>
      <c r="ANW609" s="152"/>
      <c r="ANX609" s="152"/>
      <c r="ANY609" s="152"/>
      <c r="ANZ609" s="152"/>
      <c r="AOA609" s="152"/>
      <c r="AOB609" s="152"/>
      <c r="AOC609" s="152"/>
      <c r="AOD609" s="152"/>
      <c r="AOE609" s="152"/>
      <c r="AOF609" s="152"/>
      <c r="AOG609" s="152"/>
      <c r="AOH609" s="152"/>
      <c r="AOI609" s="152"/>
      <c r="AOJ609" s="152"/>
      <c r="AOK609" s="152"/>
      <c r="AOL609" s="152"/>
      <c r="AOM609" s="152"/>
      <c r="AON609" s="152"/>
      <c r="AOO609" s="152"/>
      <c r="AOP609" s="152"/>
      <c r="AOQ609" s="152"/>
      <c r="AOR609" s="152"/>
      <c r="AOS609" s="152"/>
      <c r="AOT609" s="152"/>
      <c r="AOU609" s="152"/>
      <c r="AOV609" s="152"/>
      <c r="AOW609" s="152"/>
      <c r="AOX609" s="152"/>
      <c r="AOY609" s="152"/>
      <c r="AOZ609" s="152"/>
      <c r="APA609" s="152"/>
      <c r="APB609" s="152"/>
      <c r="APC609" s="152"/>
      <c r="APD609" s="152"/>
      <c r="APE609" s="152"/>
      <c r="APF609" s="152"/>
      <c r="APG609" s="152"/>
      <c r="APH609" s="152"/>
      <c r="API609" s="152"/>
      <c r="APJ609" s="152"/>
      <c r="APK609" s="152"/>
      <c r="APL609" s="152"/>
      <c r="APM609" s="152"/>
      <c r="APN609" s="152"/>
      <c r="APO609" s="152"/>
      <c r="APP609" s="152"/>
      <c r="APQ609" s="152"/>
      <c r="APR609" s="152"/>
      <c r="APS609" s="152"/>
      <c r="APT609" s="152"/>
      <c r="APU609" s="152"/>
      <c r="APV609" s="152"/>
      <c r="APW609" s="152"/>
      <c r="APX609" s="152"/>
      <c r="APY609" s="152"/>
      <c r="APZ609" s="152"/>
      <c r="AQA609" s="152"/>
      <c r="AQB609" s="152"/>
      <c r="AQC609" s="152"/>
      <c r="AQD609" s="152"/>
      <c r="AQE609" s="152"/>
      <c r="AQF609" s="152"/>
      <c r="AQG609" s="152"/>
      <c r="AQH609" s="152"/>
      <c r="AQI609" s="152"/>
      <c r="AQJ609" s="152"/>
      <c r="AQK609" s="152"/>
      <c r="AQL609" s="152"/>
      <c r="AQM609" s="152"/>
      <c r="AQN609" s="152"/>
      <c r="AQO609" s="152"/>
      <c r="AQP609" s="152"/>
      <c r="AQQ609" s="152"/>
      <c r="AQR609" s="152"/>
      <c r="AQS609" s="152"/>
      <c r="AQT609" s="152"/>
      <c r="AQU609" s="152"/>
      <c r="AQV609" s="152"/>
      <c r="AQW609" s="152"/>
      <c r="AQX609" s="152"/>
      <c r="AQY609" s="152"/>
      <c r="AQZ609" s="152"/>
      <c r="ARA609" s="152"/>
      <c r="ARB609" s="152"/>
      <c r="ARC609" s="152"/>
      <c r="ARD609" s="152"/>
      <c r="ARE609" s="152"/>
      <c r="ARF609" s="152"/>
      <c r="ARG609" s="152"/>
      <c r="ARH609" s="152"/>
      <c r="ARI609" s="152"/>
      <c r="ARJ609" s="152"/>
      <c r="ARK609" s="152"/>
      <c r="ARL609" s="152"/>
      <c r="ARM609" s="152"/>
      <c r="ARN609" s="152"/>
      <c r="ARO609" s="152"/>
      <c r="ARP609" s="152"/>
      <c r="ARQ609" s="152"/>
      <c r="ARR609" s="152"/>
      <c r="ARS609" s="152"/>
      <c r="ART609" s="152"/>
      <c r="ARU609" s="152"/>
      <c r="ARV609" s="152"/>
      <c r="ARW609" s="152"/>
      <c r="ARX609" s="152"/>
      <c r="ARY609" s="152"/>
      <c r="ARZ609" s="152"/>
      <c r="ASA609" s="152"/>
      <c r="ASB609" s="152"/>
      <c r="ASC609" s="152"/>
      <c r="ASD609" s="152"/>
      <c r="ASE609" s="152"/>
      <c r="ASF609" s="152"/>
      <c r="ASG609" s="152"/>
      <c r="ASH609" s="152"/>
      <c r="ASI609" s="152"/>
      <c r="ASJ609" s="152"/>
      <c r="ASK609" s="152"/>
      <c r="ASL609" s="152"/>
      <c r="ASM609" s="152"/>
      <c r="ASN609" s="152"/>
      <c r="ASO609" s="152"/>
      <c r="ASP609" s="152"/>
      <c r="ASQ609" s="152"/>
      <c r="ASR609" s="152"/>
      <c r="ASS609" s="152"/>
      <c r="AST609" s="152"/>
      <c r="ASU609" s="152"/>
      <c r="ASV609" s="152"/>
      <c r="ASW609" s="152"/>
      <c r="ASX609" s="152"/>
      <c r="ASY609" s="152"/>
      <c r="ASZ609" s="152"/>
      <c r="ATA609" s="152"/>
      <c r="ATB609" s="152"/>
      <c r="ATC609" s="152"/>
      <c r="ATD609" s="152"/>
      <c r="ATE609" s="152"/>
      <c r="ATF609" s="152"/>
      <c r="ATG609" s="152"/>
      <c r="ATH609" s="152"/>
      <c r="ATI609" s="152"/>
      <c r="ATJ609" s="152"/>
      <c r="ATK609" s="152"/>
      <c r="ATL609" s="152"/>
      <c r="ATM609" s="152"/>
      <c r="ATN609" s="152"/>
      <c r="ATO609" s="152"/>
      <c r="ATP609" s="152"/>
      <c r="ATQ609" s="152"/>
      <c r="ATR609" s="152"/>
      <c r="ATS609" s="152"/>
      <c r="ATT609" s="152"/>
      <c r="ATU609" s="152"/>
      <c r="ATV609" s="152"/>
      <c r="ATW609" s="152"/>
      <c r="ATX609" s="152"/>
      <c r="ATY609" s="152"/>
      <c r="ATZ609" s="152"/>
      <c r="AUA609" s="152"/>
      <c r="AUB609" s="152"/>
      <c r="AUC609" s="152"/>
      <c r="AUD609" s="152"/>
      <c r="AUE609" s="152"/>
      <c r="AUF609" s="152"/>
      <c r="AUG609" s="152"/>
      <c r="AUH609" s="152"/>
      <c r="AUI609" s="152"/>
      <c r="AUJ609" s="152"/>
      <c r="AUK609" s="152"/>
      <c r="AUL609" s="152"/>
      <c r="AUM609" s="152"/>
      <c r="AUN609" s="152"/>
      <c r="AUO609" s="152"/>
      <c r="AUP609" s="152"/>
      <c r="AUQ609" s="152"/>
      <c r="AUR609" s="152"/>
      <c r="AUS609" s="152"/>
      <c r="AUT609" s="152"/>
      <c r="AUU609" s="152"/>
      <c r="AUV609" s="152"/>
      <c r="AUW609" s="152"/>
      <c r="AUX609" s="152"/>
      <c r="AUY609" s="152"/>
      <c r="AUZ609" s="152"/>
      <c r="AVA609" s="152"/>
      <c r="AVB609" s="152"/>
      <c r="AVC609" s="152"/>
      <c r="AVD609" s="152"/>
      <c r="AVE609" s="152"/>
      <c r="AVF609" s="152"/>
      <c r="AVG609" s="152"/>
      <c r="AVH609" s="152"/>
      <c r="AVI609" s="152"/>
      <c r="AVJ609" s="152"/>
      <c r="AVK609" s="152"/>
      <c r="AVL609" s="152"/>
      <c r="AVM609" s="152"/>
      <c r="AVN609" s="152"/>
      <c r="AVO609" s="152"/>
      <c r="AVP609" s="152"/>
      <c r="AVQ609" s="152"/>
      <c r="AVR609" s="152"/>
      <c r="AVS609" s="152"/>
      <c r="AVT609" s="152"/>
      <c r="AVU609" s="152"/>
      <c r="AVV609" s="152"/>
      <c r="AVW609" s="152"/>
      <c r="AVX609" s="152"/>
      <c r="AVY609" s="152"/>
      <c r="AVZ609" s="152"/>
      <c r="AWA609" s="152"/>
      <c r="AWB609" s="152"/>
      <c r="AWC609" s="152"/>
      <c r="AWD609" s="152"/>
      <c r="AWE609" s="152"/>
      <c r="AWF609" s="152"/>
      <c r="AWG609" s="152"/>
      <c r="AWH609" s="152"/>
      <c r="AWI609" s="152"/>
      <c r="AWJ609" s="152"/>
      <c r="AWK609" s="152"/>
      <c r="AWL609" s="152"/>
      <c r="AWM609" s="152"/>
      <c r="AWN609" s="152"/>
      <c r="AWO609" s="152"/>
      <c r="AWP609" s="152"/>
      <c r="AWQ609" s="152"/>
      <c r="AWR609" s="152"/>
      <c r="AWS609" s="152"/>
      <c r="AWT609" s="152"/>
      <c r="AWU609" s="152"/>
      <c r="AWV609" s="152"/>
      <c r="AWW609" s="152"/>
      <c r="AWX609" s="152"/>
      <c r="AWY609" s="152"/>
      <c r="AWZ609" s="152"/>
      <c r="AXA609" s="152"/>
      <c r="AXB609" s="152"/>
      <c r="AXC609" s="152"/>
      <c r="AXD609" s="152"/>
      <c r="AXE609" s="152"/>
      <c r="AXF609" s="152"/>
      <c r="AXG609" s="152"/>
      <c r="AXH609" s="152"/>
      <c r="AXI609" s="152"/>
      <c r="AXJ609" s="152"/>
      <c r="AXK609" s="152"/>
      <c r="AXL609" s="152"/>
      <c r="AXM609" s="152"/>
      <c r="AXN609" s="152"/>
      <c r="AXO609" s="152"/>
      <c r="AXP609" s="152"/>
      <c r="AXQ609" s="152"/>
      <c r="AXR609" s="152"/>
      <c r="AXS609" s="152"/>
      <c r="AXT609" s="152"/>
      <c r="AXU609" s="152"/>
      <c r="AXV609" s="152"/>
      <c r="AXW609" s="152"/>
      <c r="AXX609" s="152"/>
      <c r="AXY609" s="152"/>
      <c r="AXZ609" s="152"/>
      <c r="AYA609" s="152"/>
      <c r="AYB609" s="152"/>
      <c r="AYC609" s="152"/>
      <c r="AYD609" s="152"/>
      <c r="AYE609" s="152"/>
      <c r="AYF609" s="152"/>
      <c r="AYG609" s="152"/>
      <c r="AYH609" s="152"/>
      <c r="AYI609" s="152"/>
      <c r="AYJ609" s="152"/>
      <c r="AYK609" s="152"/>
      <c r="AYL609" s="152"/>
      <c r="AYM609" s="152"/>
      <c r="AYN609" s="152"/>
      <c r="AYO609" s="152"/>
      <c r="AYP609" s="152"/>
      <c r="AYQ609" s="152"/>
      <c r="AYR609" s="152"/>
      <c r="AYS609" s="152"/>
      <c r="AYT609" s="152"/>
      <c r="AYU609" s="152"/>
      <c r="AYV609" s="152"/>
      <c r="AYW609" s="152"/>
      <c r="AYX609" s="152"/>
      <c r="AYY609" s="152"/>
      <c r="AYZ609" s="152"/>
      <c r="AZA609" s="152"/>
      <c r="AZB609" s="152"/>
      <c r="AZC609" s="152"/>
      <c r="AZD609" s="152"/>
      <c r="AZE609" s="152"/>
      <c r="AZF609" s="152"/>
      <c r="AZG609" s="152"/>
      <c r="AZH609" s="152"/>
      <c r="AZI609" s="152"/>
      <c r="AZJ609" s="152"/>
      <c r="AZK609" s="152"/>
      <c r="AZL609" s="152"/>
      <c r="AZM609" s="152"/>
      <c r="AZN609" s="152"/>
      <c r="AZO609" s="152"/>
      <c r="AZP609" s="152"/>
      <c r="AZQ609" s="152"/>
      <c r="AZR609" s="152"/>
      <c r="AZS609" s="152"/>
      <c r="AZT609" s="152"/>
      <c r="AZU609" s="152"/>
      <c r="AZV609" s="152"/>
      <c r="AZW609" s="152"/>
      <c r="AZX609" s="152"/>
      <c r="AZY609" s="152"/>
      <c r="AZZ609" s="152"/>
      <c r="BAA609" s="152"/>
      <c r="BAB609" s="152"/>
      <c r="BAC609" s="152"/>
      <c r="BAD609" s="152"/>
      <c r="BAE609" s="152"/>
      <c r="BAF609" s="152"/>
      <c r="BAG609" s="152"/>
      <c r="BAH609" s="152"/>
      <c r="BAI609" s="152"/>
      <c r="BAJ609" s="152"/>
      <c r="BAK609" s="152"/>
      <c r="BAL609" s="152"/>
      <c r="BAM609" s="152"/>
      <c r="BAN609" s="152"/>
      <c r="BAO609" s="152"/>
      <c r="BAP609" s="152"/>
      <c r="BAQ609" s="152"/>
      <c r="BAR609" s="152"/>
      <c r="BAS609" s="152"/>
      <c r="BAT609" s="152"/>
      <c r="BAU609" s="152"/>
      <c r="BAV609" s="152"/>
      <c r="BAW609" s="152"/>
      <c r="BAX609" s="152"/>
      <c r="BAY609" s="152"/>
      <c r="BAZ609" s="152"/>
      <c r="BBA609" s="152"/>
      <c r="BBB609" s="152"/>
      <c r="BBC609" s="152"/>
      <c r="BBD609" s="152"/>
      <c r="BBE609" s="152"/>
      <c r="BBF609" s="152"/>
      <c r="BBG609" s="152"/>
      <c r="BBH609" s="152"/>
      <c r="BBI609" s="152"/>
      <c r="BBJ609" s="152"/>
      <c r="BBK609" s="152"/>
      <c r="BBL609" s="152"/>
      <c r="BBM609" s="152"/>
      <c r="BBN609" s="152"/>
      <c r="BBO609" s="152"/>
      <c r="BBP609" s="152"/>
      <c r="BBQ609" s="152"/>
      <c r="BBR609" s="152"/>
      <c r="BBS609" s="152"/>
      <c r="BBT609" s="152"/>
      <c r="BBU609" s="152"/>
      <c r="BBV609" s="152"/>
      <c r="BBW609" s="152"/>
      <c r="BBX609" s="152"/>
      <c r="BBY609" s="152"/>
      <c r="BBZ609" s="152"/>
      <c r="BCA609" s="152"/>
      <c r="BCB609" s="152"/>
      <c r="BCC609" s="152"/>
      <c r="BCD609" s="152"/>
      <c r="BCE609" s="152"/>
      <c r="BCF609" s="152"/>
      <c r="BCG609" s="152"/>
      <c r="BCH609" s="152"/>
      <c r="BCI609" s="152"/>
      <c r="BCJ609" s="152"/>
      <c r="BCK609" s="152"/>
      <c r="BCL609" s="152"/>
      <c r="BCM609" s="152"/>
      <c r="BCN609" s="152"/>
      <c r="BCO609" s="152"/>
      <c r="BCP609" s="152"/>
      <c r="BCQ609" s="152"/>
      <c r="BCR609" s="152"/>
      <c r="BCS609" s="152"/>
      <c r="BCT609" s="152"/>
      <c r="BCU609" s="152"/>
      <c r="BCV609" s="152"/>
      <c r="BCW609" s="152"/>
      <c r="BCX609" s="152"/>
      <c r="BCY609" s="152"/>
      <c r="BCZ609" s="152"/>
      <c r="BDA609" s="152"/>
      <c r="BDB609" s="152"/>
      <c r="BDC609" s="152"/>
      <c r="BDD609" s="152"/>
      <c r="BDE609" s="152"/>
      <c r="BDF609" s="152"/>
      <c r="BDG609" s="152"/>
      <c r="BDH609" s="152"/>
      <c r="BDI609" s="152"/>
      <c r="BDJ609" s="152"/>
      <c r="BDK609" s="152"/>
      <c r="BDL609" s="152"/>
      <c r="BDM609" s="152"/>
      <c r="BDN609" s="152"/>
      <c r="BDO609" s="152"/>
      <c r="BDP609" s="152"/>
      <c r="BDQ609" s="152"/>
      <c r="BDR609" s="152"/>
      <c r="BDS609" s="152"/>
      <c r="BDT609" s="152"/>
      <c r="BDU609" s="152"/>
      <c r="BDV609" s="152"/>
      <c r="BDW609" s="152"/>
      <c r="BDX609" s="152"/>
      <c r="BDY609" s="152"/>
      <c r="BDZ609" s="152"/>
      <c r="BEA609" s="152"/>
      <c r="BEB609" s="152"/>
      <c r="BEC609" s="152"/>
      <c r="BED609" s="152"/>
      <c r="BEE609" s="152"/>
      <c r="BEF609" s="152"/>
      <c r="BEG609" s="152"/>
      <c r="BEH609" s="152"/>
      <c r="BEI609" s="152"/>
      <c r="BEJ609" s="152"/>
      <c r="BEK609" s="152"/>
      <c r="BEL609" s="152"/>
      <c r="BEM609" s="152"/>
      <c r="BEN609" s="152"/>
      <c r="BEO609" s="152"/>
      <c r="BEP609" s="152"/>
      <c r="BEQ609" s="152"/>
      <c r="BER609" s="152"/>
      <c r="BES609" s="152"/>
      <c r="BET609" s="152"/>
      <c r="BEU609" s="152"/>
      <c r="BEV609" s="152"/>
      <c r="BEW609" s="152"/>
      <c r="BEX609" s="152"/>
      <c r="BEY609" s="152"/>
      <c r="BEZ609" s="152"/>
      <c r="BFA609" s="152"/>
      <c r="BFB609" s="152"/>
      <c r="BFC609" s="152"/>
      <c r="BFD609" s="152"/>
      <c r="BFE609" s="152"/>
      <c r="BFF609" s="152"/>
      <c r="BFG609" s="152"/>
      <c r="BFH609" s="152"/>
      <c r="BFI609" s="152"/>
      <c r="BFJ609" s="152"/>
      <c r="BFK609" s="152"/>
      <c r="BFL609" s="152"/>
      <c r="BFM609" s="152"/>
      <c r="BFN609" s="152"/>
      <c r="BFO609" s="152"/>
      <c r="BFP609" s="152"/>
      <c r="BFQ609" s="152"/>
      <c r="BFR609" s="152"/>
      <c r="BFS609" s="152"/>
      <c r="BFT609" s="152"/>
      <c r="BFU609" s="152"/>
      <c r="BFV609" s="152"/>
      <c r="BFW609" s="152"/>
      <c r="BFX609" s="152"/>
      <c r="BFY609" s="152"/>
      <c r="BFZ609" s="152"/>
      <c r="BGA609" s="152"/>
      <c r="BGB609" s="152"/>
      <c r="BGC609" s="152"/>
      <c r="BGD609" s="152"/>
      <c r="BGE609" s="152"/>
      <c r="BGF609" s="152"/>
      <c r="BGG609" s="152"/>
      <c r="BGH609" s="152"/>
      <c r="BGI609" s="152"/>
      <c r="BGJ609" s="152"/>
      <c r="BGK609" s="152"/>
      <c r="BGL609" s="152"/>
      <c r="BGM609" s="152"/>
      <c r="BGN609" s="152"/>
      <c r="BGO609" s="152"/>
      <c r="BGP609" s="152"/>
      <c r="BGQ609" s="152"/>
      <c r="BGR609" s="152"/>
      <c r="BGS609" s="152"/>
      <c r="BGT609" s="152"/>
      <c r="BGU609" s="152"/>
      <c r="BGV609" s="152"/>
      <c r="BGW609" s="152"/>
      <c r="BGX609" s="152"/>
      <c r="BGY609" s="152"/>
      <c r="BGZ609" s="152"/>
      <c r="BHA609" s="152"/>
      <c r="BHB609" s="152"/>
      <c r="BHC609" s="152"/>
      <c r="BHD609" s="152"/>
      <c r="BHE609" s="152"/>
      <c r="BHF609" s="152"/>
      <c r="BHG609" s="152"/>
      <c r="BHH609" s="152"/>
      <c r="BHI609" s="152"/>
      <c r="BHJ609" s="152"/>
      <c r="BHK609" s="152"/>
      <c r="BHL609" s="152"/>
      <c r="BHM609" s="152"/>
      <c r="BHN609" s="152"/>
      <c r="BHO609" s="152"/>
      <c r="BHP609" s="152"/>
      <c r="BHQ609" s="152"/>
      <c r="BHR609" s="152"/>
      <c r="BHS609" s="152"/>
      <c r="BHT609" s="152"/>
      <c r="BHU609" s="152"/>
      <c r="BHV609" s="152"/>
      <c r="BHW609" s="152"/>
      <c r="BHX609" s="152"/>
      <c r="BHY609" s="152"/>
      <c r="BHZ609" s="152"/>
      <c r="BIA609" s="152"/>
      <c r="BIB609" s="152"/>
      <c r="BIC609" s="152"/>
      <c r="BID609" s="152"/>
      <c r="BIE609" s="152"/>
      <c r="BIF609" s="152"/>
      <c r="BIG609" s="152"/>
      <c r="BIH609" s="152"/>
      <c r="BII609" s="152"/>
      <c r="BIJ609" s="152"/>
      <c r="BIK609" s="152"/>
      <c r="BIL609" s="152"/>
      <c r="BIM609" s="152"/>
      <c r="BIN609" s="152"/>
      <c r="BIO609" s="152"/>
      <c r="BIP609" s="152"/>
      <c r="BIQ609" s="152"/>
      <c r="BIR609" s="152"/>
      <c r="BIS609" s="152"/>
      <c r="BIT609" s="152"/>
      <c r="BIU609" s="152"/>
      <c r="BIV609" s="152"/>
      <c r="BIW609" s="152"/>
      <c r="BIX609" s="152"/>
      <c r="BIY609" s="152"/>
      <c r="BIZ609" s="152"/>
      <c r="BJA609" s="152"/>
      <c r="BJB609" s="152"/>
      <c r="BJC609" s="152"/>
      <c r="BJD609" s="152"/>
      <c r="BJE609" s="152"/>
      <c r="BJF609" s="152"/>
      <c r="BJG609" s="152"/>
      <c r="BJH609" s="152"/>
      <c r="BJI609" s="152"/>
      <c r="BJJ609" s="152"/>
      <c r="BJK609" s="152"/>
      <c r="BJL609" s="152"/>
      <c r="BJM609" s="152"/>
      <c r="BJN609" s="152"/>
      <c r="BJO609" s="152"/>
      <c r="BJP609" s="152"/>
      <c r="BJQ609" s="152"/>
      <c r="BJR609" s="152"/>
      <c r="BJS609" s="152"/>
      <c r="BJT609" s="152"/>
      <c r="BJU609" s="152"/>
      <c r="BJV609" s="152"/>
      <c r="BJW609" s="152"/>
      <c r="BJX609" s="152"/>
      <c r="BJY609" s="152"/>
      <c r="BJZ609" s="152"/>
      <c r="BKA609" s="152"/>
      <c r="BKB609" s="152"/>
      <c r="BKC609" s="152"/>
      <c r="BKD609" s="152"/>
      <c r="BKE609" s="152"/>
      <c r="BKF609" s="152"/>
      <c r="BKG609" s="152"/>
      <c r="BKH609" s="152"/>
      <c r="BKI609" s="152"/>
      <c r="BKJ609" s="152"/>
      <c r="BKK609" s="152"/>
      <c r="BKL609" s="152"/>
      <c r="BKM609" s="152"/>
      <c r="BKN609" s="152"/>
      <c r="BKO609" s="152"/>
      <c r="BKP609" s="152"/>
      <c r="BKQ609" s="152"/>
      <c r="BKR609" s="152"/>
      <c r="BKS609" s="152"/>
      <c r="BKT609" s="152"/>
      <c r="BKU609" s="152"/>
      <c r="BKV609" s="152"/>
      <c r="BKW609" s="152"/>
      <c r="BKX609" s="152"/>
      <c r="BKY609" s="152"/>
      <c r="BKZ609" s="152"/>
      <c r="BLA609" s="152"/>
      <c r="BLB609" s="152"/>
      <c r="BLC609" s="152"/>
      <c r="BLD609" s="152"/>
      <c r="BLE609" s="152"/>
      <c r="BLF609" s="152"/>
      <c r="BLG609" s="152"/>
      <c r="BLH609" s="152"/>
      <c r="BLI609" s="152"/>
      <c r="BLJ609" s="152"/>
      <c r="BLK609" s="152"/>
      <c r="BLL609" s="152"/>
      <c r="BLM609" s="152"/>
      <c r="BLN609" s="152"/>
      <c r="BLO609" s="152"/>
      <c r="BLP609" s="152"/>
      <c r="BLQ609" s="152"/>
      <c r="BLR609" s="152"/>
      <c r="BLS609" s="152"/>
      <c r="BLT609" s="152"/>
      <c r="BLU609" s="152"/>
      <c r="BLV609" s="152"/>
      <c r="BLW609" s="152"/>
      <c r="BLX609" s="152"/>
      <c r="BLY609" s="152"/>
      <c r="BLZ609" s="152"/>
      <c r="BMA609" s="152"/>
      <c r="BMB609" s="152"/>
      <c r="BMC609" s="152"/>
      <c r="BMD609" s="152"/>
      <c r="BME609" s="152"/>
      <c r="BMF609" s="152"/>
      <c r="BMG609" s="152"/>
      <c r="BMH609" s="152"/>
      <c r="BMI609" s="152"/>
      <c r="BMJ609" s="152"/>
      <c r="BMK609" s="152"/>
      <c r="BML609" s="152"/>
      <c r="BMM609" s="152"/>
      <c r="BMN609" s="152"/>
      <c r="BMO609" s="152"/>
      <c r="BMP609" s="152"/>
      <c r="BMQ609" s="152"/>
      <c r="BMR609" s="152"/>
      <c r="BMS609" s="152"/>
      <c r="BMT609" s="152"/>
      <c r="BMU609" s="152"/>
      <c r="BMV609" s="152"/>
      <c r="BMW609" s="152"/>
      <c r="BMX609" s="152"/>
      <c r="BMY609" s="152"/>
      <c r="BMZ609" s="152"/>
      <c r="BNA609" s="152"/>
      <c r="BNB609" s="152"/>
      <c r="BNC609" s="152"/>
      <c r="BND609" s="152"/>
      <c r="BNE609" s="152"/>
      <c r="BNF609" s="152"/>
      <c r="BNG609" s="152"/>
      <c r="BNH609" s="152"/>
      <c r="BNI609" s="152"/>
      <c r="BNJ609" s="152"/>
      <c r="BNK609" s="152"/>
      <c r="BNL609" s="152"/>
      <c r="BNM609" s="152"/>
      <c r="BNN609" s="152"/>
      <c r="BNO609" s="152"/>
      <c r="BNP609" s="152"/>
      <c r="BNQ609" s="152"/>
      <c r="BNR609" s="152"/>
      <c r="BNS609" s="152"/>
      <c r="BNT609" s="152"/>
      <c r="BNU609" s="152"/>
      <c r="BNV609" s="152"/>
      <c r="BNW609" s="152"/>
      <c r="BNX609" s="152"/>
      <c r="BNY609" s="152"/>
      <c r="BNZ609" s="152"/>
      <c r="BOA609" s="152"/>
      <c r="BOB609" s="152"/>
      <c r="BOC609" s="152"/>
      <c r="BOD609" s="152"/>
      <c r="BOE609" s="152"/>
      <c r="BOF609" s="152"/>
      <c r="BOG609" s="152"/>
      <c r="BOH609" s="152"/>
      <c r="BOI609" s="152"/>
      <c r="BOJ609" s="152"/>
      <c r="BOK609" s="152"/>
      <c r="BOL609" s="152"/>
      <c r="BOM609" s="152"/>
      <c r="BON609" s="152"/>
      <c r="BOO609" s="152"/>
      <c r="BOP609" s="152"/>
      <c r="BOQ609" s="152"/>
      <c r="BOR609" s="152"/>
      <c r="BOS609" s="152"/>
      <c r="BOT609" s="152"/>
      <c r="BOU609" s="152"/>
      <c r="BOV609" s="152"/>
      <c r="BOW609" s="152"/>
      <c r="BOX609" s="152"/>
      <c r="BOY609" s="152"/>
      <c r="BOZ609" s="152"/>
      <c r="BPA609" s="152"/>
      <c r="BPB609" s="152"/>
      <c r="BPC609" s="152"/>
      <c r="BPD609" s="152"/>
      <c r="BPE609" s="152"/>
      <c r="BPF609" s="152"/>
      <c r="BPG609" s="152"/>
      <c r="BPH609" s="152"/>
      <c r="BPI609" s="152"/>
      <c r="BPJ609" s="152"/>
      <c r="BPK609" s="152"/>
      <c r="BPL609" s="152"/>
      <c r="BPM609" s="152"/>
      <c r="BPN609" s="152"/>
      <c r="BPO609" s="152"/>
      <c r="BPP609" s="152"/>
      <c r="BPQ609" s="152"/>
      <c r="BPR609" s="152"/>
      <c r="BPS609" s="152"/>
      <c r="BPT609" s="152"/>
      <c r="BPU609" s="152"/>
      <c r="BPV609" s="152"/>
      <c r="BPW609" s="152"/>
      <c r="BPX609" s="152"/>
      <c r="BPY609" s="152"/>
      <c r="BPZ609" s="152"/>
      <c r="BQA609" s="152"/>
      <c r="BQB609" s="152"/>
      <c r="BQC609" s="152"/>
      <c r="BQD609" s="152"/>
      <c r="BQE609" s="152"/>
      <c r="BQF609" s="152"/>
      <c r="BQG609" s="152"/>
      <c r="BQH609" s="152"/>
      <c r="BQI609" s="152"/>
      <c r="BQJ609" s="152"/>
      <c r="BQK609" s="152"/>
      <c r="BQL609" s="152"/>
      <c r="BQM609" s="152"/>
      <c r="BQN609" s="152"/>
      <c r="BQO609" s="152"/>
      <c r="BQP609" s="152"/>
      <c r="BQQ609" s="152"/>
      <c r="BQR609" s="152"/>
      <c r="BQS609" s="152"/>
      <c r="BQT609" s="152"/>
      <c r="BQU609" s="152"/>
      <c r="BQV609" s="152"/>
      <c r="BQW609" s="152"/>
      <c r="BQX609" s="152"/>
      <c r="BQY609" s="152"/>
      <c r="BQZ609" s="152"/>
      <c r="BRA609" s="152"/>
      <c r="BRB609" s="152"/>
      <c r="BRC609" s="152"/>
      <c r="BRD609" s="152"/>
      <c r="BRE609" s="152"/>
      <c r="BRF609" s="152"/>
      <c r="BRG609" s="152"/>
      <c r="BRH609" s="152"/>
      <c r="BRI609" s="152"/>
      <c r="BRJ609" s="152"/>
      <c r="BRK609" s="152"/>
      <c r="BRL609" s="152"/>
      <c r="BRM609" s="152"/>
      <c r="BRN609" s="152"/>
      <c r="BRO609" s="152"/>
      <c r="BRP609" s="152"/>
      <c r="BRQ609" s="152"/>
      <c r="BRR609" s="152"/>
      <c r="BRS609" s="152"/>
      <c r="BRT609" s="152"/>
      <c r="BRU609" s="152"/>
      <c r="BRV609" s="152"/>
      <c r="BRW609" s="152"/>
      <c r="BRX609" s="152"/>
      <c r="BRY609" s="152"/>
      <c r="BRZ609" s="152"/>
      <c r="BSA609" s="152"/>
      <c r="BSB609" s="152"/>
      <c r="BSC609" s="152"/>
      <c r="BSD609" s="152"/>
      <c r="BSE609" s="152"/>
      <c r="BSF609" s="152"/>
      <c r="BSG609" s="152"/>
      <c r="BSH609" s="152"/>
      <c r="BSI609" s="152"/>
      <c r="BSJ609" s="152"/>
      <c r="BSK609" s="152"/>
      <c r="BSL609" s="152"/>
      <c r="BSM609" s="152"/>
      <c r="BSN609" s="152"/>
      <c r="BSO609" s="152"/>
      <c r="BSP609" s="152"/>
      <c r="BSQ609" s="152"/>
      <c r="BSR609" s="152"/>
      <c r="BSS609" s="152"/>
      <c r="BST609" s="152"/>
      <c r="BSU609" s="152"/>
      <c r="BSV609" s="152"/>
      <c r="BSW609" s="152"/>
      <c r="BSX609" s="152"/>
      <c r="BSY609" s="152"/>
      <c r="BSZ609" s="152"/>
      <c r="BTA609" s="152"/>
      <c r="BTB609" s="152"/>
      <c r="BTC609" s="152"/>
      <c r="BTD609" s="152"/>
      <c r="BTE609" s="152"/>
      <c r="BTF609" s="152"/>
      <c r="BTG609" s="152"/>
      <c r="BTH609" s="152"/>
      <c r="BTI609" s="152"/>
      <c r="BTJ609" s="152"/>
      <c r="BTK609" s="152"/>
      <c r="BTL609" s="152"/>
      <c r="BTM609" s="152"/>
      <c r="BTN609" s="152"/>
      <c r="BTO609" s="152"/>
      <c r="BTP609" s="152"/>
      <c r="BTQ609" s="152"/>
      <c r="BTR609" s="152"/>
      <c r="BTS609" s="152"/>
      <c r="BTT609" s="152"/>
      <c r="BTU609" s="152"/>
      <c r="BTV609" s="152"/>
      <c r="BTW609" s="152"/>
      <c r="BTX609" s="152"/>
      <c r="BTY609" s="152"/>
      <c r="BTZ609" s="152"/>
      <c r="BUA609" s="152"/>
      <c r="BUB609" s="152"/>
      <c r="BUC609" s="152"/>
      <c r="BUD609" s="152"/>
      <c r="BUE609" s="152"/>
      <c r="BUF609" s="152"/>
      <c r="BUG609" s="152"/>
      <c r="BUH609" s="152"/>
      <c r="BUI609" s="152"/>
      <c r="BUJ609" s="152"/>
      <c r="BUK609" s="152"/>
      <c r="BUL609" s="152"/>
      <c r="BUM609" s="152"/>
      <c r="BUN609" s="152"/>
      <c r="BUO609" s="152"/>
      <c r="BUP609" s="152"/>
      <c r="BUQ609" s="152"/>
      <c r="BUR609" s="152"/>
      <c r="BUS609" s="152"/>
      <c r="BUT609" s="152"/>
      <c r="BUU609" s="152"/>
      <c r="BUV609" s="152"/>
      <c r="BUW609" s="152"/>
      <c r="BUX609" s="152"/>
      <c r="BUY609" s="152"/>
      <c r="BUZ609" s="152"/>
      <c r="BVA609" s="152"/>
      <c r="BVB609" s="152"/>
      <c r="BVC609" s="152"/>
      <c r="BVD609" s="152"/>
      <c r="BVE609" s="152"/>
      <c r="BVF609" s="152"/>
      <c r="BVG609" s="152"/>
      <c r="BVH609" s="152"/>
      <c r="BVI609" s="152"/>
      <c r="BVJ609" s="152"/>
      <c r="BVK609" s="152"/>
      <c r="BVL609" s="152"/>
      <c r="BVM609" s="152"/>
      <c r="BVN609" s="152"/>
      <c r="BVO609" s="152"/>
      <c r="BVP609" s="152"/>
      <c r="BVQ609" s="152"/>
      <c r="BVR609" s="152"/>
      <c r="BVS609" s="152"/>
      <c r="BVT609" s="152"/>
      <c r="BVU609" s="152"/>
      <c r="BVV609" s="152"/>
      <c r="BVW609" s="152"/>
      <c r="BVX609" s="152"/>
      <c r="BVY609" s="152"/>
      <c r="BVZ609" s="152"/>
      <c r="BWA609" s="152"/>
      <c r="BWB609" s="152"/>
      <c r="BWC609" s="152"/>
      <c r="BWD609" s="152"/>
      <c r="BWE609" s="152"/>
      <c r="BWF609" s="152"/>
      <c r="BWG609" s="152"/>
      <c r="BWH609" s="152"/>
      <c r="BWI609" s="152"/>
      <c r="BWJ609" s="152"/>
      <c r="BWK609" s="152"/>
      <c r="BWL609" s="152"/>
      <c r="BWM609" s="152"/>
      <c r="BWN609" s="152"/>
      <c r="BWO609" s="152"/>
      <c r="BWP609" s="152"/>
      <c r="BWQ609" s="152"/>
      <c r="BWR609" s="152"/>
      <c r="BWS609" s="152"/>
      <c r="BWT609" s="152"/>
      <c r="BWU609" s="152"/>
      <c r="BWV609" s="152"/>
      <c r="BWW609" s="152"/>
      <c r="BWX609" s="152"/>
      <c r="BWY609" s="152"/>
      <c r="BWZ609" s="152"/>
      <c r="BXA609" s="152"/>
      <c r="BXB609" s="152"/>
      <c r="BXC609" s="152"/>
      <c r="BXD609" s="152"/>
      <c r="BXE609" s="152"/>
      <c r="BXF609" s="152"/>
      <c r="BXG609" s="152"/>
      <c r="BXH609" s="152"/>
      <c r="BXI609" s="152"/>
      <c r="BXJ609" s="152"/>
      <c r="BXK609" s="152"/>
      <c r="BXL609" s="152"/>
      <c r="BXM609" s="152"/>
      <c r="BXN609" s="152"/>
      <c r="BXO609" s="152"/>
      <c r="BXP609" s="152"/>
      <c r="BXQ609" s="152"/>
      <c r="BXR609" s="152"/>
      <c r="BXS609" s="152"/>
      <c r="BXT609" s="152"/>
      <c r="BXU609" s="152"/>
      <c r="BXV609" s="152"/>
      <c r="BXW609" s="152"/>
      <c r="BXX609" s="152"/>
      <c r="BXY609" s="152"/>
      <c r="BXZ609" s="152"/>
      <c r="BYA609" s="152"/>
      <c r="BYB609" s="152"/>
      <c r="BYC609" s="152"/>
      <c r="BYD609" s="152"/>
      <c r="BYE609" s="152"/>
      <c r="BYF609" s="152"/>
      <c r="BYG609" s="152"/>
      <c r="BYH609" s="152"/>
      <c r="BYI609" s="152"/>
      <c r="BYJ609" s="152"/>
      <c r="BYK609" s="152"/>
      <c r="BYL609" s="152"/>
      <c r="BYM609" s="152"/>
      <c r="BYN609" s="152"/>
      <c r="BYO609" s="152"/>
      <c r="BYP609" s="152"/>
      <c r="BYQ609" s="152"/>
      <c r="BYR609" s="152"/>
      <c r="BYS609" s="152"/>
      <c r="BYT609" s="152"/>
      <c r="BYU609" s="152"/>
      <c r="BYV609" s="152"/>
      <c r="BYW609" s="152"/>
      <c r="BYX609" s="152"/>
      <c r="BYY609" s="152"/>
      <c r="BYZ609" s="152"/>
      <c r="BZA609" s="152"/>
      <c r="BZB609" s="152"/>
      <c r="BZC609" s="152"/>
      <c r="BZD609" s="152"/>
      <c r="BZE609" s="152"/>
      <c r="BZF609" s="152"/>
      <c r="BZG609" s="152"/>
      <c r="BZH609" s="152"/>
      <c r="BZI609" s="152"/>
      <c r="BZJ609" s="152"/>
      <c r="BZK609" s="152"/>
      <c r="BZL609" s="152"/>
      <c r="BZM609" s="152"/>
      <c r="BZN609" s="152"/>
      <c r="BZO609" s="152"/>
      <c r="BZP609" s="152"/>
      <c r="BZQ609" s="152"/>
      <c r="BZR609" s="152"/>
      <c r="BZS609" s="152"/>
      <c r="BZT609" s="152"/>
      <c r="BZU609" s="152"/>
      <c r="BZV609" s="152"/>
      <c r="BZW609" s="152"/>
      <c r="BZX609" s="152"/>
      <c r="BZY609" s="152"/>
      <c r="BZZ609" s="152"/>
      <c r="CAA609" s="152"/>
      <c r="CAB609" s="152"/>
      <c r="CAC609" s="152"/>
      <c r="CAD609" s="152"/>
      <c r="CAE609" s="152"/>
      <c r="CAF609" s="152"/>
      <c r="CAG609" s="152"/>
      <c r="CAH609" s="152"/>
      <c r="CAI609" s="152"/>
      <c r="CAJ609" s="152"/>
      <c r="CAK609" s="152"/>
      <c r="CAL609" s="152"/>
      <c r="CAM609" s="152"/>
      <c r="CAN609" s="152"/>
      <c r="CAO609" s="152"/>
      <c r="CAP609" s="152"/>
      <c r="CAQ609" s="152"/>
      <c r="CAR609" s="152"/>
      <c r="CAS609" s="152"/>
      <c r="CAT609" s="152"/>
      <c r="CAU609" s="152"/>
      <c r="CAV609" s="152"/>
      <c r="CAW609" s="152"/>
      <c r="CAX609" s="152"/>
      <c r="CAY609" s="152"/>
      <c r="CAZ609" s="152"/>
      <c r="CBA609" s="152"/>
      <c r="CBB609" s="152"/>
      <c r="CBC609" s="152"/>
      <c r="CBD609" s="152"/>
      <c r="CBE609" s="152"/>
      <c r="CBF609" s="152"/>
      <c r="CBG609" s="152"/>
      <c r="CBH609" s="152"/>
      <c r="CBI609" s="152"/>
      <c r="CBJ609" s="152"/>
      <c r="CBK609" s="152"/>
      <c r="CBL609" s="152"/>
      <c r="CBM609" s="152"/>
      <c r="CBN609" s="152"/>
      <c r="CBO609" s="152"/>
      <c r="CBP609" s="152"/>
      <c r="CBQ609" s="152"/>
      <c r="CBR609" s="152"/>
      <c r="CBS609" s="152"/>
      <c r="CBT609" s="152"/>
      <c r="CBU609" s="152"/>
      <c r="CBV609" s="152"/>
      <c r="CBW609" s="152"/>
      <c r="CBX609" s="152"/>
      <c r="CBY609" s="152"/>
      <c r="CBZ609" s="152"/>
      <c r="CCA609" s="152"/>
      <c r="CCB609" s="152"/>
      <c r="CCC609" s="152"/>
      <c r="CCD609" s="152"/>
      <c r="CCE609" s="152"/>
      <c r="CCF609" s="152"/>
      <c r="CCG609" s="152"/>
      <c r="CCH609" s="152"/>
      <c r="CCI609" s="152"/>
      <c r="CCJ609" s="152"/>
      <c r="CCK609" s="152"/>
      <c r="CCL609" s="152"/>
      <c r="CCM609" s="152"/>
      <c r="CCN609" s="152"/>
      <c r="CCO609" s="152"/>
      <c r="CCP609" s="152"/>
      <c r="CCQ609" s="152"/>
      <c r="CCR609" s="152"/>
      <c r="CCS609" s="152"/>
      <c r="CCT609" s="152"/>
      <c r="CCU609" s="152"/>
      <c r="CCV609" s="152"/>
      <c r="CCW609" s="152"/>
      <c r="CCX609" s="152"/>
      <c r="CCY609" s="152"/>
      <c r="CCZ609" s="152"/>
      <c r="CDA609" s="152"/>
      <c r="CDB609" s="152"/>
      <c r="CDC609" s="152"/>
      <c r="CDD609" s="152"/>
      <c r="CDE609" s="152"/>
      <c r="CDF609" s="152"/>
      <c r="CDG609" s="152"/>
      <c r="CDH609" s="152"/>
      <c r="CDI609" s="152"/>
      <c r="CDJ609" s="152"/>
      <c r="CDK609" s="152"/>
      <c r="CDL609" s="152"/>
      <c r="CDM609" s="152"/>
      <c r="CDN609" s="152"/>
      <c r="CDO609" s="152"/>
      <c r="CDP609" s="152"/>
      <c r="CDQ609" s="152"/>
      <c r="CDR609" s="152"/>
      <c r="CDS609" s="152"/>
      <c r="CDT609" s="152"/>
      <c r="CDU609" s="152"/>
      <c r="CDV609" s="152"/>
      <c r="CDW609" s="152"/>
      <c r="CDX609" s="152"/>
      <c r="CDY609" s="152"/>
      <c r="CDZ609" s="152"/>
      <c r="CEA609" s="152"/>
      <c r="CEB609" s="152"/>
      <c r="CEC609" s="152"/>
      <c r="CED609" s="152"/>
      <c r="CEE609" s="152"/>
      <c r="CEF609" s="152"/>
      <c r="CEG609" s="152"/>
      <c r="CEH609" s="152"/>
      <c r="CEI609" s="152"/>
      <c r="CEJ609" s="152"/>
      <c r="CEK609" s="152"/>
      <c r="CEL609" s="152"/>
      <c r="CEM609" s="152"/>
      <c r="CEN609" s="152"/>
      <c r="CEO609" s="152"/>
      <c r="CEP609" s="152"/>
      <c r="CEQ609" s="152"/>
      <c r="CER609" s="152"/>
      <c r="CES609" s="152"/>
      <c r="CET609" s="152"/>
      <c r="CEU609" s="152"/>
      <c r="CEV609" s="152"/>
      <c r="CEW609" s="152"/>
      <c r="CEX609" s="152"/>
      <c r="CEY609" s="152"/>
      <c r="CEZ609" s="152"/>
      <c r="CFA609" s="152"/>
      <c r="CFB609" s="152"/>
      <c r="CFC609" s="152"/>
      <c r="CFD609" s="152"/>
      <c r="CFE609" s="152"/>
      <c r="CFF609" s="152"/>
      <c r="CFG609" s="152"/>
      <c r="CFH609" s="152"/>
      <c r="CFI609" s="152"/>
      <c r="CFJ609" s="152"/>
      <c r="CFK609" s="152"/>
      <c r="CFL609" s="152"/>
      <c r="CFM609" s="152"/>
      <c r="CFN609" s="152"/>
      <c r="CFO609" s="152"/>
      <c r="CFP609" s="152"/>
      <c r="CFQ609" s="152"/>
      <c r="CFR609" s="152"/>
      <c r="CFS609" s="152"/>
      <c r="CFT609" s="152"/>
      <c r="CFU609" s="152"/>
      <c r="CFV609" s="152"/>
      <c r="CFW609" s="152"/>
      <c r="CFX609" s="152"/>
      <c r="CFY609" s="152"/>
      <c r="CFZ609" s="152"/>
      <c r="CGA609" s="152"/>
      <c r="CGB609" s="152"/>
      <c r="CGC609" s="152"/>
      <c r="CGD609" s="152"/>
      <c r="CGE609" s="152"/>
      <c r="CGF609" s="152"/>
      <c r="CGG609" s="152"/>
      <c r="CGH609" s="152"/>
      <c r="CGI609" s="152"/>
      <c r="CGJ609" s="152"/>
      <c r="CGK609" s="152"/>
      <c r="CGL609" s="152"/>
      <c r="CGM609" s="152"/>
      <c r="CGN609" s="152"/>
      <c r="CGO609" s="152"/>
      <c r="CGP609" s="152"/>
      <c r="CGQ609" s="152"/>
      <c r="CGR609" s="152"/>
      <c r="CGS609" s="152"/>
      <c r="CGT609" s="152"/>
      <c r="CGU609" s="152"/>
      <c r="CGV609" s="152"/>
      <c r="CGW609" s="152"/>
      <c r="CGX609" s="152"/>
      <c r="CGY609" s="152"/>
      <c r="CGZ609" s="152"/>
      <c r="CHA609" s="152"/>
      <c r="CHB609" s="152"/>
      <c r="CHC609" s="152"/>
      <c r="CHD609" s="152"/>
      <c r="CHE609" s="152"/>
      <c r="CHF609" s="152"/>
      <c r="CHG609" s="152"/>
      <c r="CHH609" s="152"/>
      <c r="CHI609" s="152"/>
      <c r="CHJ609" s="152"/>
      <c r="CHK609" s="152"/>
      <c r="CHL609" s="152"/>
      <c r="CHM609" s="152"/>
      <c r="CHN609" s="152"/>
      <c r="CHO609" s="152"/>
      <c r="CHP609" s="152"/>
      <c r="CHQ609" s="152"/>
      <c r="CHR609" s="152"/>
      <c r="CHS609" s="152"/>
      <c r="CHT609" s="152"/>
      <c r="CHU609" s="152"/>
      <c r="CHV609" s="152"/>
      <c r="CHW609" s="152"/>
      <c r="CHX609" s="152"/>
      <c r="CHY609" s="152"/>
      <c r="CHZ609" s="152"/>
      <c r="CIA609" s="152"/>
      <c r="CIB609" s="152"/>
      <c r="CIC609" s="152"/>
      <c r="CID609" s="152"/>
      <c r="CIE609" s="152"/>
      <c r="CIF609" s="152"/>
      <c r="CIG609" s="152"/>
      <c r="CIH609" s="152"/>
      <c r="CII609" s="152"/>
      <c r="CIJ609" s="152"/>
      <c r="CIK609" s="152"/>
      <c r="CIL609" s="152"/>
      <c r="CIM609" s="152"/>
      <c r="CIN609" s="152"/>
      <c r="CIO609" s="152"/>
      <c r="CIP609" s="152"/>
      <c r="CIQ609" s="152"/>
      <c r="CIR609" s="152"/>
      <c r="CIS609" s="152"/>
      <c r="CIT609" s="152"/>
      <c r="CIU609" s="152"/>
      <c r="CIV609" s="152"/>
      <c r="CIW609" s="152"/>
      <c r="CIX609" s="152"/>
      <c r="CIY609" s="152"/>
      <c r="CIZ609" s="152"/>
      <c r="CJA609" s="152"/>
      <c r="CJB609" s="152"/>
      <c r="CJC609" s="152"/>
      <c r="CJD609" s="152"/>
      <c r="CJE609" s="152"/>
      <c r="CJF609" s="152"/>
      <c r="CJG609" s="152"/>
      <c r="CJH609" s="152"/>
      <c r="CJI609" s="152"/>
      <c r="CJJ609" s="152"/>
      <c r="CJK609" s="152"/>
      <c r="CJL609" s="152"/>
      <c r="CJM609" s="152"/>
      <c r="CJN609" s="152"/>
      <c r="CJO609" s="152"/>
      <c r="CJP609" s="152"/>
      <c r="CJQ609" s="152"/>
      <c r="CJR609" s="152"/>
      <c r="CJS609" s="152"/>
      <c r="CJT609" s="152"/>
      <c r="CJU609" s="152"/>
      <c r="CJV609" s="152"/>
      <c r="CJW609" s="152"/>
      <c r="CJX609" s="152"/>
      <c r="CJY609" s="152"/>
      <c r="CJZ609" s="152"/>
      <c r="CKA609" s="152"/>
      <c r="CKB609" s="152"/>
      <c r="CKC609" s="152"/>
      <c r="CKD609" s="152"/>
      <c r="CKE609" s="152"/>
      <c r="CKF609" s="152"/>
      <c r="CKG609" s="152"/>
      <c r="CKH609" s="152"/>
      <c r="CKI609" s="152"/>
      <c r="CKJ609" s="152"/>
      <c r="CKK609" s="152"/>
      <c r="CKL609" s="152"/>
      <c r="CKM609" s="152"/>
      <c r="CKN609" s="152"/>
      <c r="CKO609" s="152"/>
      <c r="CKP609" s="152"/>
      <c r="CKQ609" s="152"/>
      <c r="CKR609" s="152"/>
      <c r="CKS609" s="152"/>
      <c r="CKT609" s="152"/>
      <c r="CKU609" s="152"/>
      <c r="CKV609" s="152"/>
      <c r="CKW609" s="152"/>
      <c r="CKX609" s="152"/>
      <c r="CKY609" s="152"/>
      <c r="CKZ609" s="152"/>
      <c r="CLA609" s="152"/>
      <c r="CLB609" s="152"/>
      <c r="CLC609" s="152"/>
      <c r="CLD609" s="152"/>
      <c r="CLE609" s="152"/>
      <c r="CLF609" s="152"/>
      <c r="CLG609" s="152"/>
      <c r="CLH609" s="152"/>
      <c r="CLI609" s="152"/>
      <c r="CLJ609" s="152"/>
      <c r="CLK609" s="152"/>
      <c r="CLL609" s="152"/>
      <c r="CLM609" s="152"/>
      <c r="CLN609" s="152"/>
      <c r="CLO609" s="152"/>
      <c r="CLP609" s="152"/>
      <c r="CLQ609" s="152"/>
      <c r="CLR609" s="152"/>
      <c r="CLS609" s="152"/>
      <c r="CLT609" s="152"/>
      <c r="CLU609" s="152"/>
      <c r="CLV609" s="152"/>
      <c r="CLW609" s="152"/>
      <c r="CLX609" s="152"/>
      <c r="CLY609" s="152"/>
      <c r="CLZ609" s="152"/>
      <c r="CMA609" s="152"/>
      <c r="CMB609" s="152"/>
      <c r="CMC609" s="152"/>
      <c r="CMD609" s="152"/>
      <c r="CME609" s="152"/>
      <c r="CMF609" s="152"/>
      <c r="CMG609" s="152"/>
      <c r="CMH609" s="152"/>
      <c r="CMI609" s="152"/>
      <c r="CMJ609" s="152"/>
      <c r="CMK609" s="152"/>
      <c r="CML609" s="152"/>
      <c r="CMM609" s="152"/>
      <c r="CMN609" s="152"/>
      <c r="CMO609" s="152"/>
      <c r="CMP609" s="152"/>
      <c r="CMQ609" s="152"/>
      <c r="CMR609" s="152"/>
      <c r="CMS609" s="152"/>
      <c r="CMT609" s="152"/>
      <c r="CMU609" s="152"/>
      <c r="CMV609" s="152"/>
      <c r="CMW609" s="152"/>
      <c r="CMX609" s="152"/>
      <c r="CMY609" s="152"/>
      <c r="CMZ609" s="152"/>
      <c r="CNA609" s="152"/>
      <c r="CNB609" s="152"/>
      <c r="CNC609" s="152"/>
      <c r="CND609" s="152"/>
      <c r="CNE609" s="152"/>
      <c r="CNF609" s="152"/>
      <c r="CNG609" s="152"/>
      <c r="CNH609" s="152"/>
      <c r="CNI609" s="152"/>
      <c r="CNJ609" s="152"/>
      <c r="CNK609" s="152"/>
      <c r="CNL609" s="152"/>
      <c r="CNM609" s="152"/>
      <c r="CNN609" s="152"/>
      <c r="CNO609" s="152"/>
      <c r="CNP609" s="152"/>
      <c r="CNQ609" s="152"/>
      <c r="CNR609" s="152"/>
      <c r="CNS609" s="152"/>
      <c r="CNT609" s="152"/>
      <c r="CNU609" s="152"/>
      <c r="CNV609" s="152"/>
      <c r="CNW609" s="152"/>
      <c r="CNX609" s="152"/>
      <c r="CNY609" s="152"/>
      <c r="CNZ609" s="152"/>
      <c r="COA609" s="152"/>
      <c r="COB609" s="152"/>
      <c r="COC609" s="152"/>
      <c r="COD609" s="152"/>
      <c r="COE609" s="152"/>
      <c r="COF609" s="152"/>
      <c r="COG609" s="152"/>
      <c r="COH609" s="152"/>
      <c r="COI609" s="152"/>
      <c r="COJ609" s="152"/>
      <c r="COK609" s="152"/>
      <c r="COL609" s="152"/>
      <c r="COM609" s="152"/>
      <c r="CON609" s="152"/>
      <c r="COO609" s="152"/>
      <c r="COP609" s="152"/>
      <c r="COQ609" s="152"/>
      <c r="COR609" s="152"/>
      <c r="COS609" s="152"/>
      <c r="COT609" s="152"/>
      <c r="COU609" s="152"/>
      <c r="COV609" s="152"/>
      <c r="COW609" s="152"/>
      <c r="COX609" s="152"/>
      <c r="COY609" s="152"/>
      <c r="COZ609" s="152"/>
      <c r="CPA609" s="152"/>
      <c r="CPB609" s="152"/>
      <c r="CPC609" s="152"/>
      <c r="CPD609" s="152"/>
      <c r="CPE609" s="152"/>
      <c r="CPF609" s="152"/>
      <c r="CPG609" s="152"/>
      <c r="CPH609" s="152"/>
      <c r="CPI609" s="152"/>
      <c r="CPJ609" s="152"/>
      <c r="CPK609" s="152"/>
      <c r="CPL609" s="152"/>
      <c r="CPM609" s="152"/>
      <c r="CPN609" s="152"/>
      <c r="CPO609" s="152"/>
      <c r="CPP609" s="152"/>
      <c r="CPQ609" s="152"/>
      <c r="CPR609" s="152"/>
      <c r="CPS609" s="152"/>
      <c r="CPT609" s="152"/>
      <c r="CPU609" s="152"/>
      <c r="CPV609" s="152"/>
      <c r="CPW609" s="152"/>
      <c r="CPX609" s="152"/>
      <c r="CPY609" s="152"/>
      <c r="CPZ609" s="152"/>
      <c r="CQA609" s="152"/>
      <c r="CQB609" s="152"/>
      <c r="CQC609" s="152"/>
      <c r="CQD609" s="152"/>
      <c r="CQE609" s="152"/>
      <c r="CQF609" s="152"/>
      <c r="CQG609" s="152"/>
      <c r="CQH609" s="152"/>
      <c r="CQI609" s="152"/>
      <c r="CQJ609" s="152"/>
      <c r="CQK609" s="152"/>
      <c r="CQL609" s="152"/>
      <c r="CQM609" s="152"/>
      <c r="CQN609" s="152"/>
      <c r="CQO609" s="152"/>
      <c r="CQP609" s="152"/>
      <c r="CQQ609" s="152"/>
      <c r="CQR609" s="152"/>
      <c r="CQS609" s="152"/>
      <c r="CQT609" s="152"/>
      <c r="CQU609" s="152"/>
      <c r="CQV609" s="152"/>
      <c r="CQW609" s="152"/>
      <c r="CQX609" s="152"/>
      <c r="CQY609" s="152"/>
      <c r="CQZ609" s="152"/>
      <c r="CRA609" s="152"/>
      <c r="CRB609" s="152"/>
      <c r="CRC609" s="152"/>
      <c r="CRD609" s="152"/>
      <c r="CRE609" s="152"/>
      <c r="CRF609" s="152"/>
      <c r="CRG609" s="152"/>
      <c r="CRH609" s="152"/>
      <c r="CRI609" s="152"/>
      <c r="CRJ609" s="152"/>
      <c r="CRK609" s="152"/>
      <c r="CRL609" s="152"/>
      <c r="CRM609" s="152"/>
      <c r="CRN609" s="152"/>
      <c r="CRO609" s="152"/>
      <c r="CRP609" s="152"/>
      <c r="CRQ609" s="152"/>
      <c r="CRR609" s="152"/>
      <c r="CRS609" s="152"/>
      <c r="CRT609" s="152"/>
      <c r="CRU609" s="152"/>
      <c r="CRV609" s="152"/>
      <c r="CRW609" s="152"/>
      <c r="CRX609" s="152"/>
      <c r="CRY609" s="152"/>
      <c r="CRZ609" s="152"/>
      <c r="CSA609" s="152"/>
      <c r="CSB609" s="152"/>
      <c r="CSC609" s="152"/>
      <c r="CSD609" s="152"/>
      <c r="CSE609" s="152"/>
      <c r="CSF609" s="152"/>
      <c r="CSG609" s="152"/>
      <c r="CSH609" s="152"/>
      <c r="CSI609" s="152"/>
      <c r="CSJ609" s="152"/>
      <c r="CSK609" s="152"/>
      <c r="CSL609" s="152"/>
      <c r="CSM609" s="152"/>
      <c r="CSN609" s="152"/>
      <c r="CSO609" s="152"/>
      <c r="CSP609" s="152"/>
      <c r="CSQ609" s="152"/>
      <c r="CSR609" s="152"/>
      <c r="CSS609" s="152"/>
      <c r="CST609" s="152"/>
      <c r="CSU609" s="152"/>
      <c r="CSV609" s="152"/>
      <c r="CSW609" s="152"/>
      <c r="CSX609" s="152"/>
      <c r="CSY609" s="152"/>
      <c r="CSZ609" s="152"/>
      <c r="CTA609" s="152"/>
      <c r="CTB609" s="152"/>
      <c r="CTC609" s="152"/>
      <c r="CTD609" s="152"/>
      <c r="CTE609" s="152"/>
      <c r="CTF609" s="152"/>
      <c r="CTG609" s="152"/>
      <c r="CTH609" s="152"/>
      <c r="CTI609" s="152"/>
      <c r="CTJ609" s="152"/>
      <c r="CTK609" s="152"/>
      <c r="CTL609" s="152"/>
      <c r="CTM609" s="152"/>
      <c r="CTN609" s="152"/>
      <c r="CTO609" s="152"/>
      <c r="CTP609" s="152"/>
      <c r="CTQ609" s="152"/>
      <c r="CTR609" s="152"/>
      <c r="CTS609" s="152"/>
      <c r="CTT609" s="152"/>
      <c r="CTU609" s="152"/>
      <c r="CTV609" s="152"/>
      <c r="CTW609" s="152"/>
      <c r="CTX609" s="152"/>
      <c r="CTY609" s="152"/>
      <c r="CTZ609" s="152"/>
      <c r="CUA609" s="152"/>
      <c r="CUB609" s="152"/>
      <c r="CUC609" s="152"/>
      <c r="CUD609" s="152"/>
      <c r="CUE609" s="152"/>
      <c r="CUF609" s="152"/>
      <c r="CUG609" s="152"/>
      <c r="CUH609" s="152"/>
      <c r="CUI609" s="152"/>
      <c r="CUJ609" s="152"/>
      <c r="CUK609" s="152"/>
      <c r="CUL609" s="152"/>
      <c r="CUM609" s="152"/>
      <c r="CUN609" s="152"/>
      <c r="CUO609" s="152"/>
      <c r="CUP609" s="152"/>
      <c r="CUQ609" s="152"/>
      <c r="CUR609" s="152"/>
      <c r="CUS609" s="152"/>
      <c r="CUT609" s="152"/>
      <c r="CUU609" s="152"/>
      <c r="CUV609" s="152"/>
      <c r="CUW609" s="152"/>
      <c r="CUX609" s="152"/>
      <c r="CUY609" s="152"/>
      <c r="CUZ609" s="152"/>
      <c r="CVA609" s="152"/>
      <c r="CVB609" s="152"/>
      <c r="CVC609" s="152"/>
      <c r="CVD609" s="152"/>
      <c r="CVE609" s="152"/>
      <c r="CVF609" s="152"/>
      <c r="CVG609" s="152"/>
      <c r="CVH609" s="152"/>
      <c r="CVI609" s="152"/>
      <c r="CVJ609" s="152"/>
      <c r="CVK609" s="152"/>
      <c r="CVL609" s="152"/>
      <c r="CVM609" s="152"/>
      <c r="CVN609" s="152"/>
      <c r="CVO609" s="152"/>
      <c r="CVP609" s="152"/>
      <c r="CVQ609" s="152"/>
      <c r="CVR609" s="152"/>
      <c r="CVS609" s="152"/>
      <c r="CVT609" s="152"/>
      <c r="CVU609" s="152"/>
      <c r="CVV609" s="152"/>
      <c r="CVW609" s="152"/>
      <c r="CVX609" s="152"/>
      <c r="CVY609" s="152"/>
      <c r="CVZ609" s="152"/>
      <c r="CWA609" s="152"/>
      <c r="CWB609" s="152"/>
      <c r="CWC609" s="152"/>
      <c r="CWD609" s="152"/>
      <c r="CWE609" s="152"/>
      <c r="CWF609" s="152"/>
      <c r="CWG609" s="152"/>
      <c r="CWH609" s="152"/>
      <c r="CWI609" s="152"/>
      <c r="CWJ609" s="152"/>
      <c r="CWK609" s="152"/>
      <c r="CWL609" s="152"/>
      <c r="CWM609" s="152"/>
      <c r="CWN609" s="152"/>
      <c r="CWO609" s="152"/>
      <c r="CWP609" s="152"/>
      <c r="CWQ609" s="152"/>
      <c r="CWR609" s="152"/>
      <c r="CWS609" s="152"/>
      <c r="CWT609" s="152"/>
      <c r="CWU609" s="152"/>
      <c r="CWV609" s="152"/>
      <c r="CWW609" s="152"/>
      <c r="CWX609" s="152"/>
      <c r="CWY609" s="152"/>
      <c r="CWZ609" s="152"/>
      <c r="CXA609" s="152"/>
      <c r="CXB609" s="152"/>
      <c r="CXC609" s="152"/>
      <c r="CXD609" s="152"/>
      <c r="CXE609" s="152"/>
      <c r="CXF609" s="152"/>
      <c r="CXG609" s="152"/>
      <c r="CXH609" s="152"/>
      <c r="CXI609" s="152"/>
      <c r="CXJ609" s="152"/>
      <c r="CXK609" s="152"/>
      <c r="CXL609" s="152"/>
      <c r="CXM609" s="152"/>
      <c r="CXN609" s="152"/>
      <c r="CXO609" s="152"/>
      <c r="CXP609" s="152"/>
      <c r="CXQ609" s="152"/>
      <c r="CXR609" s="152"/>
      <c r="CXS609" s="152"/>
      <c r="CXT609" s="152"/>
      <c r="CXU609" s="152"/>
      <c r="CXV609" s="152"/>
      <c r="CXW609" s="152"/>
      <c r="CXX609" s="152"/>
      <c r="CXY609" s="152"/>
      <c r="CXZ609" s="152"/>
      <c r="CYA609" s="152"/>
      <c r="CYB609" s="152"/>
      <c r="CYC609" s="152"/>
      <c r="CYD609" s="152"/>
      <c r="CYE609" s="152"/>
      <c r="CYF609" s="152"/>
      <c r="CYG609" s="152"/>
      <c r="CYH609" s="152"/>
      <c r="CYI609" s="152"/>
      <c r="CYJ609" s="152"/>
      <c r="CYK609" s="152"/>
      <c r="CYL609" s="152"/>
      <c r="CYM609" s="152"/>
      <c r="CYN609" s="152"/>
      <c r="CYO609" s="152"/>
      <c r="CYP609" s="152"/>
      <c r="CYQ609" s="152"/>
      <c r="CYR609" s="152"/>
      <c r="CYS609" s="152"/>
      <c r="CYT609" s="152"/>
      <c r="CYU609" s="152"/>
      <c r="CYV609" s="152"/>
      <c r="CYW609" s="152"/>
      <c r="CYX609" s="152"/>
      <c r="CYY609" s="152"/>
      <c r="CYZ609" s="152"/>
      <c r="CZA609" s="152"/>
      <c r="CZB609" s="152"/>
      <c r="CZC609" s="152"/>
      <c r="CZD609" s="152"/>
      <c r="CZE609" s="152"/>
      <c r="CZF609" s="152"/>
      <c r="CZG609" s="152"/>
      <c r="CZH609" s="152"/>
      <c r="CZI609" s="152"/>
      <c r="CZJ609" s="152"/>
      <c r="CZK609" s="152"/>
      <c r="CZL609" s="152"/>
      <c r="CZM609" s="152"/>
      <c r="CZN609" s="152"/>
      <c r="CZO609" s="152"/>
      <c r="CZP609" s="152"/>
      <c r="CZQ609" s="152"/>
      <c r="CZR609" s="152"/>
      <c r="CZS609" s="152"/>
      <c r="CZT609" s="152"/>
      <c r="CZU609" s="152"/>
      <c r="CZV609" s="152"/>
      <c r="CZW609" s="152"/>
      <c r="CZX609" s="152"/>
      <c r="CZY609" s="152"/>
      <c r="CZZ609" s="152"/>
      <c r="DAA609" s="152"/>
      <c r="DAB609" s="152"/>
      <c r="DAC609" s="152"/>
      <c r="DAD609" s="152"/>
      <c r="DAE609" s="152"/>
      <c r="DAF609" s="152"/>
      <c r="DAG609" s="152"/>
      <c r="DAH609" s="152"/>
      <c r="DAI609" s="152"/>
      <c r="DAJ609" s="152"/>
      <c r="DAK609" s="152"/>
      <c r="DAL609" s="152"/>
      <c r="DAM609" s="152"/>
      <c r="DAN609" s="152"/>
      <c r="DAO609" s="152"/>
      <c r="DAP609" s="152"/>
      <c r="DAQ609" s="152"/>
      <c r="DAR609" s="152"/>
      <c r="DAS609" s="152"/>
      <c r="DAT609" s="152"/>
      <c r="DAU609" s="152"/>
      <c r="DAV609" s="152"/>
      <c r="DAW609" s="152"/>
      <c r="DAX609" s="152"/>
      <c r="DAY609" s="152"/>
      <c r="DAZ609" s="152"/>
      <c r="DBA609" s="152"/>
      <c r="DBB609" s="152"/>
      <c r="DBC609" s="152"/>
      <c r="DBD609" s="152"/>
      <c r="DBE609" s="152"/>
      <c r="DBF609" s="152"/>
      <c r="DBG609" s="152"/>
      <c r="DBH609" s="152"/>
      <c r="DBI609" s="152"/>
      <c r="DBJ609" s="152"/>
      <c r="DBK609" s="152"/>
      <c r="DBL609" s="152"/>
      <c r="DBM609" s="152"/>
      <c r="DBN609" s="152"/>
      <c r="DBO609" s="152"/>
      <c r="DBP609" s="152"/>
      <c r="DBQ609" s="152"/>
      <c r="DBR609" s="152"/>
      <c r="DBS609" s="152"/>
      <c r="DBT609" s="152"/>
      <c r="DBU609" s="152"/>
      <c r="DBV609" s="152"/>
      <c r="DBW609" s="152"/>
      <c r="DBX609" s="152"/>
      <c r="DBY609" s="152"/>
      <c r="DBZ609" s="152"/>
      <c r="DCA609" s="152"/>
      <c r="DCB609" s="152"/>
      <c r="DCC609" s="152"/>
      <c r="DCD609" s="152"/>
      <c r="DCE609" s="152"/>
      <c r="DCF609" s="152"/>
      <c r="DCG609" s="152"/>
      <c r="DCH609" s="152"/>
      <c r="DCI609" s="152"/>
      <c r="DCJ609" s="152"/>
      <c r="DCK609" s="152"/>
      <c r="DCL609" s="152"/>
      <c r="DCM609" s="152"/>
      <c r="DCN609" s="152"/>
      <c r="DCO609" s="152"/>
      <c r="DCP609" s="152"/>
      <c r="DCQ609" s="152"/>
      <c r="DCR609" s="152"/>
      <c r="DCS609" s="152"/>
      <c r="DCT609" s="152"/>
      <c r="DCU609" s="152"/>
      <c r="DCV609" s="152"/>
      <c r="DCW609" s="152"/>
      <c r="DCX609" s="152"/>
      <c r="DCY609" s="152"/>
      <c r="DCZ609" s="152"/>
      <c r="DDA609" s="152"/>
      <c r="DDB609" s="152"/>
      <c r="DDC609" s="152"/>
      <c r="DDD609" s="152"/>
      <c r="DDE609" s="152"/>
      <c r="DDF609" s="152"/>
      <c r="DDG609" s="152"/>
      <c r="DDH609" s="152"/>
      <c r="DDI609" s="152"/>
      <c r="DDJ609" s="152"/>
      <c r="DDK609" s="152"/>
      <c r="DDL609" s="152"/>
      <c r="DDM609" s="152"/>
      <c r="DDN609" s="152"/>
      <c r="DDO609" s="152"/>
      <c r="DDP609" s="152"/>
      <c r="DDQ609" s="152"/>
      <c r="DDR609" s="152"/>
      <c r="DDS609" s="152"/>
      <c r="DDT609" s="152"/>
      <c r="DDU609" s="152"/>
      <c r="DDV609" s="152"/>
      <c r="DDW609" s="152"/>
      <c r="DDX609" s="152"/>
      <c r="DDY609" s="152"/>
      <c r="DDZ609" s="152"/>
      <c r="DEA609" s="152"/>
      <c r="DEB609" s="152"/>
      <c r="DEC609" s="152"/>
      <c r="DED609" s="152"/>
      <c r="DEE609" s="152"/>
      <c r="DEF609" s="152"/>
      <c r="DEG609" s="152"/>
      <c r="DEH609" s="152"/>
      <c r="DEI609" s="152"/>
      <c r="DEJ609" s="152"/>
      <c r="DEK609" s="152"/>
      <c r="DEL609" s="152"/>
      <c r="DEM609" s="152"/>
      <c r="DEN609" s="152"/>
      <c r="DEO609" s="152"/>
      <c r="DEP609" s="152"/>
      <c r="DEQ609" s="152"/>
      <c r="DER609" s="152"/>
      <c r="DES609" s="152"/>
      <c r="DET609" s="152"/>
      <c r="DEU609" s="152"/>
      <c r="DEV609" s="152"/>
      <c r="DEW609" s="152"/>
      <c r="DEX609" s="152"/>
      <c r="DEY609" s="152"/>
      <c r="DEZ609" s="152"/>
      <c r="DFA609" s="152"/>
      <c r="DFB609" s="152"/>
      <c r="DFC609" s="152"/>
      <c r="DFD609" s="152"/>
      <c r="DFE609" s="152"/>
      <c r="DFF609" s="152"/>
      <c r="DFG609" s="152"/>
      <c r="DFH609" s="152"/>
      <c r="DFI609" s="152"/>
      <c r="DFJ609" s="152"/>
      <c r="DFK609" s="152"/>
      <c r="DFL609" s="152"/>
      <c r="DFM609" s="152"/>
      <c r="DFN609" s="152"/>
      <c r="DFO609" s="152"/>
      <c r="DFP609" s="152"/>
      <c r="DFQ609" s="152"/>
      <c r="DFR609" s="152"/>
      <c r="DFS609" s="152"/>
      <c r="DFT609" s="152"/>
      <c r="DFU609" s="152"/>
      <c r="DFV609" s="152"/>
      <c r="DFW609" s="152"/>
      <c r="DFX609" s="152"/>
      <c r="DFY609" s="152"/>
      <c r="DFZ609" s="152"/>
      <c r="DGA609" s="152"/>
      <c r="DGB609" s="152"/>
      <c r="DGC609" s="152"/>
      <c r="DGD609" s="152"/>
      <c r="DGE609" s="152"/>
      <c r="DGF609" s="152"/>
      <c r="DGG609" s="152"/>
      <c r="DGH609" s="152"/>
      <c r="DGI609" s="152"/>
      <c r="DGJ609" s="152"/>
      <c r="DGK609" s="152"/>
      <c r="DGL609" s="152"/>
      <c r="DGM609" s="152"/>
      <c r="DGN609" s="152"/>
      <c r="DGO609" s="152"/>
      <c r="DGP609" s="152"/>
      <c r="DGQ609" s="152"/>
      <c r="DGR609" s="152"/>
      <c r="DGS609" s="152"/>
      <c r="DGT609" s="152"/>
      <c r="DGU609" s="152"/>
      <c r="DGV609" s="152"/>
      <c r="DGW609" s="152"/>
      <c r="DGX609" s="152"/>
      <c r="DGY609" s="152"/>
      <c r="DGZ609" s="152"/>
      <c r="DHA609" s="152"/>
      <c r="DHB609" s="152"/>
      <c r="DHC609" s="152"/>
      <c r="DHD609" s="152"/>
      <c r="DHE609" s="152"/>
      <c r="DHF609" s="152"/>
      <c r="DHG609" s="152"/>
      <c r="DHH609" s="152"/>
      <c r="DHI609" s="152"/>
      <c r="DHJ609" s="152"/>
      <c r="DHK609" s="152"/>
      <c r="DHL609" s="152"/>
      <c r="DHM609" s="152"/>
      <c r="DHN609" s="152"/>
      <c r="DHO609" s="152"/>
      <c r="DHP609" s="152"/>
      <c r="DHQ609" s="152"/>
      <c r="DHR609" s="152"/>
      <c r="DHS609" s="152"/>
      <c r="DHT609" s="152"/>
      <c r="DHU609" s="152"/>
      <c r="DHV609" s="152"/>
      <c r="DHW609" s="152"/>
      <c r="DHX609" s="152"/>
      <c r="DHY609" s="152"/>
      <c r="DHZ609" s="152"/>
      <c r="DIA609" s="152"/>
      <c r="DIB609" s="152"/>
      <c r="DIC609" s="152"/>
      <c r="DID609" s="152"/>
      <c r="DIE609" s="152"/>
      <c r="DIF609" s="152"/>
      <c r="DIG609" s="152"/>
      <c r="DIH609" s="152"/>
      <c r="DII609" s="152"/>
      <c r="DIJ609" s="152"/>
      <c r="DIK609" s="152"/>
      <c r="DIL609" s="152"/>
      <c r="DIM609" s="152"/>
      <c r="DIN609" s="152"/>
      <c r="DIO609" s="152"/>
      <c r="DIP609" s="152"/>
      <c r="DIQ609" s="152"/>
      <c r="DIR609" s="152"/>
      <c r="DIS609" s="152"/>
      <c r="DIT609" s="152"/>
      <c r="DIU609" s="152"/>
      <c r="DIV609" s="152"/>
      <c r="DIW609" s="152"/>
      <c r="DIX609" s="152"/>
      <c r="DIY609" s="152"/>
      <c r="DIZ609" s="152"/>
      <c r="DJA609" s="152"/>
      <c r="DJB609" s="152"/>
      <c r="DJC609" s="152"/>
      <c r="DJD609" s="152"/>
      <c r="DJE609" s="152"/>
      <c r="DJF609" s="152"/>
      <c r="DJG609" s="152"/>
      <c r="DJH609" s="152"/>
      <c r="DJI609" s="152"/>
      <c r="DJJ609" s="152"/>
      <c r="DJK609" s="152"/>
      <c r="DJL609" s="152"/>
      <c r="DJM609" s="152"/>
      <c r="DJN609" s="152"/>
      <c r="DJO609" s="152"/>
      <c r="DJP609" s="152"/>
      <c r="DJQ609" s="152"/>
      <c r="DJR609" s="152"/>
      <c r="DJS609" s="152"/>
      <c r="DJT609" s="152"/>
      <c r="DJU609" s="152"/>
      <c r="DJV609" s="152"/>
      <c r="DJW609" s="152"/>
      <c r="DJX609" s="152"/>
      <c r="DJY609" s="152"/>
      <c r="DJZ609" s="152"/>
      <c r="DKA609" s="152"/>
      <c r="DKB609" s="152"/>
      <c r="DKC609" s="152"/>
      <c r="DKD609" s="152"/>
      <c r="DKE609" s="152"/>
      <c r="DKF609" s="152"/>
      <c r="DKG609" s="152"/>
      <c r="DKH609" s="152"/>
      <c r="DKI609" s="152"/>
      <c r="DKJ609" s="152"/>
      <c r="DKK609" s="152"/>
      <c r="DKL609" s="152"/>
      <c r="DKM609" s="152"/>
      <c r="DKN609" s="152"/>
      <c r="DKO609" s="152"/>
      <c r="DKP609" s="152"/>
      <c r="DKQ609" s="152"/>
      <c r="DKR609" s="152"/>
      <c r="DKS609" s="152"/>
      <c r="DKT609" s="152"/>
      <c r="DKU609" s="152"/>
      <c r="DKV609" s="152"/>
      <c r="DKW609" s="152"/>
      <c r="DKX609" s="152"/>
      <c r="DKY609" s="152"/>
      <c r="DKZ609" s="152"/>
      <c r="DLA609" s="152"/>
      <c r="DLB609" s="152"/>
      <c r="DLC609" s="152"/>
      <c r="DLD609" s="152"/>
      <c r="DLE609" s="152"/>
      <c r="DLF609" s="152"/>
      <c r="DLG609" s="152"/>
      <c r="DLH609" s="152"/>
      <c r="DLI609" s="152"/>
      <c r="DLJ609" s="152"/>
      <c r="DLK609" s="152"/>
      <c r="DLL609" s="152"/>
      <c r="DLM609" s="152"/>
      <c r="DLN609" s="152"/>
      <c r="DLO609" s="152"/>
      <c r="DLP609" s="152"/>
      <c r="DLQ609" s="152"/>
      <c r="DLR609" s="152"/>
      <c r="DLS609" s="152"/>
      <c r="DLT609" s="152"/>
      <c r="DLU609" s="152"/>
      <c r="DLV609" s="152"/>
      <c r="DLW609" s="152"/>
      <c r="DLX609" s="152"/>
      <c r="DLY609" s="152"/>
      <c r="DLZ609" s="152"/>
      <c r="DMA609" s="152"/>
      <c r="DMB609" s="152"/>
      <c r="DMC609" s="152"/>
      <c r="DMD609" s="152"/>
      <c r="DME609" s="152"/>
      <c r="DMF609" s="152"/>
      <c r="DMG609" s="152"/>
      <c r="DMH609" s="152"/>
      <c r="DMI609" s="152"/>
      <c r="DMJ609" s="152"/>
      <c r="DMK609" s="152"/>
      <c r="DML609" s="152"/>
      <c r="DMM609" s="152"/>
      <c r="DMN609" s="152"/>
      <c r="DMO609" s="152"/>
      <c r="DMP609" s="152"/>
      <c r="DMQ609" s="152"/>
      <c r="DMR609" s="152"/>
      <c r="DMS609" s="152"/>
      <c r="DMT609" s="152"/>
      <c r="DMU609" s="152"/>
      <c r="DMV609" s="152"/>
      <c r="DMW609" s="152"/>
      <c r="DMX609" s="152"/>
      <c r="DMY609" s="152"/>
      <c r="DMZ609" s="152"/>
      <c r="DNA609" s="152"/>
      <c r="DNB609" s="152"/>
      <c r="DNC609" s="152"/>
      <c r="DND609" s="152"/>
      <c r="DNE609" s="152"/>
      <c r="DNF609" s="152"/>
      <c r="DNG609" s="152"/>
      <c r="DNH609" s="152"/>
      <c r="DNI609" s="152"/>
      <c r="DNJ609" s="152"/>
      <c r="DNK609" s="152"/>
      <c r="DNL609" s="152"/>
      <c r="DNM609" s="152"/>
      <c r="DNN609" s="152"/>
      <c r="DNO609" s="152"/>
      <c r="DNP609" s="152"/>
      <c r="DNQ609" s="152"/>
      <c r="DNR609" s="152"/>
      <c r="DNS609" s="152"/>
      <c r="DNT609" s="152"/>
      <c r="DNU609" s="152"/>
      <c r="DNV609" s="152"/>
      <c r="DNW609" s="152"/>
      <c r="DNX609" s="152"/>
      <c r="DNY609" s="152"/>
      <c r="DNZ609" s="152"/>
      <c r="DOA609" s="152"/>
      <c r="DOB609" s="152"/>
      <c r="DOC609" s="152"/>
      <c r="DOD609" s="152"/>
      <c r="DOE609" s="152"/>
      <c r="DOF609" s="152"/>
      <c r="DOG609" s="152"/>
      <c r="DOH609" s="152"/>
      <c r="DOI609" s="152"/>
      <c r="DOJ609" s="152"/>
      <c r="DOK609" s="152"/>
      <c r="DOL609" s="152"/>
      <c r="DOM609" s="152"/>
      <c r="DON609" s="152"/>
      <c r="DOO609" s="152"/>
      <c r="DOP609" s="152"/>
      <c r="DOQ609" s="152"/>
      <c r="DOR609" s="152"/>
      <c r="DOS609" s="152"/>
      <c r="DOT609" s="152"/>
      <c r="DOU609" s="152"/>
      <c r="DOV609" s="152"/>
      <c r="DOW609" s="152"/>
      <c r="DOX609" s="152"/>
      <c r="DOY609" s="152"/>
      <c r="DOZ609" s="152"/>
      <c r="DPA609" s="152"/>
      <c r="DPB609" s="152"/>
      <c r="DPC609" s="152"/>
      <c r="DPD609" s="152"/>
      <c r="DPE609" s="152"/>
      <c r="DPF609" s="152"/>
      <c r="DPG609" s="152"/>
      <c r="DPH609" s="152"/>
      <c r="DPI609" s="152"/>
      <c r="DPJ609" s="152"/>
      <c r="DPK609" s="152"/>
      <c r="DPL609" s="152"/>
      <c r="DPM609" s="152"/>
      <c r="DPN609" s="152"/>
      <c r="DPO609" s="152"/>
      <c r="DPP609" s="152"/>
      <c r="DPQ609" s="152"/>
      <c r="DPR609" s="152"/>
      <c r="DPS609" s="152"/>
      <c r="DPT609" s="152"/>
      <c r="DPU609" s="152"/>
      <c r="DPV609" s="152"/>
      <c r="DPW609" s="152"/>
      <c r="DPX609" s="152"/>
      <c r="DPY609" s="152"/>
      <c r="DPZ609" s="152"/>
      <c r="DQA609" s="152"/>
      <c r="DQB609" s="152"/>
      <c r="DQC609" s="152"/>
      <c r="DQD609" s="152"/>
      <c r="DQE609" s="152"/>
      <c r="DQF609" s="152"/>
      <c r="DQG609" s="152"/>
      <c r="DQH609" s="152"/>
      <c r="DQI609" s="152"/>
      <c r="DQJ609" s="152"/>
      <c r="DQK609" s="152"/>
      <c r="DQL609" s="152"/>
      <c r="DQM609" s="152"/>
      <c r="DQN609" s="152"/>
      <c r="DQO609" s="152"/>
      <c r="DQP609" s="152"/>
      <c r="DQQ609" s="152"/>
      <c r="DQR609" s="152"/>
      <c r="DQS609" s="152"/>
      <c r="DQT609" s="152"/>
      <c r="DQU609" s="152"/>
      <c r="DQV609" s="152"/>
      <c r="DQW609" s="152"/>
      <c r="DQX609" s="152"/>
      <c r="DQY609" s="152"/>
      <c r="DQZ609" s="152"/>
      <c r="DRA609" s="152"/>
      <c r="DRB609" s="152"/>
      <c r="DRC609" s="152"/>
      <c r="DRD609" s="152"/>
      <c r="DRE609" s="152"/>
      <c r="DRF609" s="152"/>
      <c r="DRG609" s="152"/>
      <c r="DRH609" s="152"/>
      <c r="DRI609" s="152"/>
      <c r="DRJ609" s="152"/>
      <c r="DRK609" s="152"/>
      <c r="DRL609" s="152"/>
      <c r="DRM609" s="152"/>
      <c r="DRN609" s="152"/>
      <c r="DRO609" s="152"/>
      <c r="DRP609" s="152"/>
      <c r="DRQ609" s="152"/>
      <c r="DRR609" s="152"/>
      <c r="DRS609" s="152"/>
      <c r="DRT609" s="152"/>
      <c r="DRU609" s="152"/>
      <c r="DRV609" s="152"/>
      <c r="DRW609" s="152"/>
      <c r="DRX609" s="152"/>
      <c r="DRY609" s="152"/>
      <c r="DRZ609" s="152"/>
      <c r="DSA609" s="152"/>
      <c r="DSB609" s="152"/>
      <c r="DSC609" s="152"/>
      <c r="DSD609" s="152"/>
      <c r="DSE609" s="152"/>
      <c r="DSF609" s="152"/>
      <c r="DSG609" s="152"/>
      <c r="DSH609" s="152"/>
      <c r="DSI609" s="152"/>
      <c r="DSJ609" s="152"/>
      <c r="DSK609" s="152"/>
      <c r="DSL609" s="152"/>
      <c r="DSM609" s="152"/>
      <c r="DSN609" s="152"/>
      <c r="DSO609" s="152"/>
      <c r="DSP609" s="152"/>
      <c r="DSQ609" s="152"/>
      <c r="DSR609" s="152"/>
      <c r="DSS609" s="152"/>
      <c r="DST609" s="152"/>
      <c r="DSU609" s="152"/>
      <c r="DSV609" s="152"/>
      <c r="DSW609" s="152"/>
      <c r="DSX609" s="152"/>
      <c r="DSY609" s="152"/>
      <c r="DSZ609" s="152"/>
      <c r="DTA609" s="152"/>
      <c r="DTB609" s="152"/>
      <c r="DTC609" s="152"/>
      <c r="DTD609" s="152"/>
      <c r="DTE609" s="152"/>
      <c r="DTF609" s="152"/>
      <c r="DTG609" s="152"/>
      <c r="DTH609" s="152"/>
      <c r="DTI609" s="152"/>
      <c r="DTJ609" s="152"/>
      <c r="DTK609" s="152"/>
      <c r="DTL609" s="152"/>
      <c r="DTM609" s="152"/>
      <c r="DTN609" s="152"/>
      <c r="DTO609" s="152"/>
      <c r="DTP609" s="152"/>
      <c r="DTQ609" s="152"/>
      <c r="DTR609" s="152"/>
      <c r="DTS609" s="152"/>
      <c r="DTT609" s="152"/>
      <c r="DTU609" s="152"/>
      <c r="DTV609" s="152"/>
      <c r="DTW609" s="152"/>
      <c r="DTX609" s="152"/>
      <c r="DTY609" s="152"/>
      <c r="DTZ609" s="152"/>
      <c r="DUA609" s="152"/>
      <c r="DUB609" s="152"/>
      <c r="DUC609" s="152"/>
      <c r="DUD609" s="152"/>
      <c r="DUE609" s="152"/>
      <c r="DUF609" s="152"/>
      <c r="DUG609" s="152"/>
      <c r="DUH609" s="152"/>
      <c r="DUI609" s="152"/>
      <c r="DUJ609" s="152"/>
      <c r="DUK609" s="152"/>
      <c r="DUL609" s="152"/>
      <c r="DUM609" s="152"/>
      <c r="DUN609" s="152"/>
      <c r="DUO609" s="152"/>
      <c r="DUP609" s="152"/>
      <c r="DUQ609" s="152"/>
      <c r="DUR609" s="152"/>
      <c r="DUS609" s="152"/>
      <c r="DUT609" s="152"/>
      <c r="DUU609" s="152"/>
      <c r="DUV609" s="152"/>
      <c r="DUW609" s="152"/>
      <c r="DUX609" s="152"/>
      <c r="DUY609" s="152"/>
      <c r="DUZ609" s="152"/>
      <c r="DVA609" s="152"/>
      <c r="DVB609" s="152"/>
      <c r="DVC609" s="152"/>
      <c r="DVD609" s="152"/>
      <c r="DVE609" s="152"/>
      <c r="DVF609" s="152"/>
      <c r="DVG609" s="152"/>
      <c r="DVH609" s="152"/>
      <c r="DVI609" s="152"/>
      <c r="DVJ609" s="152"/>
      <c r="DVK609" s="152"/>
      <c r="DVL609" s="152"/>
      <c r="DVM609" s="152"/>
      <c r="DVN609" s="152"/>
      <c r="DVO609" s="152"/>
      <c r="DVP609" s="152"/>
      <c r="DVQ609" s="152"/>
      <c r="DVR609" s="152"/>
      <c r="DVS609" s="152"/>
      <c r="DVT609" s="152"/>
      <c r="DVU609" s="152"/>
      <c r="DVV609" s="152"/>
      <c r="DVW609" s="152"/>
      <c r="DVX609" s="152"/>
      <c r="DVY609" s="152"/>
      <c r="DVZ609" s="152"/>
      <c r="DWA609" s="152"/>
      <c r="DWB609" s="152"/>
      <c r="DWC609" s="152"/>
      <c r="DWD609" s="152"/>
      <c r="DWE609" s="152"/>
      <c r="DWF609" s="152"/>
      <c r="DWG609" s="152"/>
      <c r="DWH609" s="152"/>
      <c r="DWI609" s="152"/>
      <c r="DWJ609" s="152"/>
      <c r="DWK609" s="152"/>
      <c r="DWL609" s="152"/>
      <c r="DWM609" s="152"/>
      <c r="DWN609" s="152"/>
      <c r="DWO609" s="152"/>
      <c r="DWP609" s="152"/>
      <c r="DWQ609" s="152"/>
      <c r="DWR609" s="152"/>
      <c r="DWS609" s="152"/>
      <c r="DWT609" s="152"/>
      <c r="DWU609" s="152"/>
      <c r="DWV609" s="152"/>
      <c r="DWW609" s="152"/>
      <c r="DWX609" s="152"/>
      <c r="DWY609" s="152"/>
      <c r="DWZ609" s="152"/>
      <c r="DXA609" s="152"/>
      <c r="DXB609" s="152"/>
      <c r="DXC609" s="152"/>
      <c r="DXD609" s="152"/>
      <c r="DXE609" s="152"/>
      <c r="DXF609" s="152"/>
      <c r="DXG609" s="152"/>
      <c r="DXH609" s="152"/>
      <c r="DXI609" s="152"/>
      <c r="DXJ609" s="152"/>
      <c r="DXK609" s="152"/>
      <c r="DXL609" s="152"/>
      <c r="DXM609" s="152"/>
      <c r="DXN609" s="152"/>
      <c r="DXO609" s="152"/>
      <c r="DXP609" s="152"/>
      <c r="DXQ609" s="152"/>
      <c r="DXR609" s="152"/>
      <c r="DXS609" s="152"/>
      <c r="DXT609" s="152"/>
      <c r="DXU609" s="152"/>
      <c r="DXV609" s="152"/>
      <c r="DXW609" s="152"/>
      <c r="DXX609" s="152"/>
      <c r="DXY609" s="152"/>
      <c r="DXZ609" s="152"/>
      <c r="DYA609" s="152"/>
      <c r="DYB609" s="152"/>
      <c r="DYC609" s="152"/>
      <c r="DYD609" s="152"/>
      <c r="DYE609" s="152"/>
      <c r="DYF609" s="152"/>
      <c r="DYG609" s="152"/>
      <c r="DYH609" s="152"/>
      <c r="DYI609" s="152"/>
      <c r="DYJ609" s="152"/>
      <c r="DYK609" s="152"/>
      <c r="DYL609" s="152"/>
      <c r="DYM609" s="152"/>
      <c r="DYN609" s="152"/>
      <c r="DYO609" s="152"/>
      <c r="DYP609" s="152"/>
      <c r="DYQ609" s="152"/>
      <c r="DYR609" s="152"/>
      <c r="DYS609" s="152"/>
      <c r="DYT609" s="152"/>
      <c r="DYU609" s="152"/>
      <c r="DYV609" s="152"/>
      <c r="DYW609" s="152"/>
      <c r="DYX609" s="152"/>
      <c r="DYY609" s="152"/>
      <c r="DYZ609" s="152"/>
      <c r="DZA609" s="152"/>
      <c r="DZB609" s="152"/>
      <c r="DZC609" s="152"/>
      <c r="DZD609" s="152"/>
      <c r="DZE609" s="152"/>
      <c r="DZF609" s="152"/>
      <c r="DZG609" s="152"/>
      <c r="DZH609" s="152"/>
      <c r="DZI609" s="152"/>
      <c r="DZJ609" s="152"/>
      <c r="DZK609" s="152"/>
      <c r="DZL609" s="152"/>
      <c r="DZM609" s="152"/>
      <c r="DZN609" s="152"/>
      <c r="DZO609" s="152"/>
      <c r="DZP609" s="152"/>
      <c r="DZQ609" s="152"/>
      <c r="DZR609" s="152"/>
      <c r="DZS609" s="152"/>
      <c r="DZT609" s="152"/>
      <c r="DZU609" s="152"/>
      <c r="DZV609" s="152"/>
      <c r="DZW609" s="152"/>
      <c r="DZX609" s="152"/>
      <c r="DZY609" s="152"/>
      <c r="DZZ609" s="152"/>
      <c r="EAA609" s="152"/>
      <c r="EAB609" s="152"/>
      <c r="EAC609" s="152"/>
      <c r="EAD609" s="152"/>
      <c r="EAE609" s="152"/>
      <c r="EAF609" s="152"/>
      <c r="EAG609" s="152"/>
      <c r="EAH609" s="152"/>
      <c r="EAI609" s="152"/>
      <c r="EAJ609" s="152"/>
      <c r="EAK609" s="152"/>
      <c r="EAL609" s="152"/>
      <c r="EAM609" s="152"/>
      <c r="EAN609" s="152"/>
      <c r="EAO609" s="152"/>
      <c r="EAP609" s="152"/>
      <c r="EAQ609" s="152"/>
      <c r="EAR609" s="152"/>
      <c r="EAS609" s="152"/>
      <c r="EAT609" s="152"/>
      <c r="EAU609" s="152"/>
      <c r="EAV609" s="152"/>
      <c r="EAW609" s="152"/>
      <c r="EAX609" s="152"/>
      <c r="EAY609" s="152"/>
      <c r="EAZ609" s="152"/>
      <c r="EBA609" s="152"/>
      <c r="EBB609" s="152"/>
      <c r="EBC609" s="152"/>
      <c r="EBD609" s="152"/>
      <c r="EBE609" s="152"/>
      <c r="EBF609" s="152"/>
      <c r="EBG609" s="152"/>
      <c r="EBH609" s="152"/>
      <c r="EBI609" s="152"/>
      <c r="EBJ609" s="152"/>
      <c r="EBK609" s="152"/>
      <c r="EBL609" s="152"/>
      <c r="EBM609" s="152"/>
      <c r="EBN609" s="152"/>
      <c r="EBO609" s="152"/>
      <c r="EBP609" s="152"/>
      <c r="EBQ609" s="152"/>
      <c r="EBR609" s="152"/>
      <c r="EBS609" s="152"/>
      <c r="EBT609" s="152"/>
      <c r="EBU609" s="152"/>
      <c r="EBV609" s="152"/>
      <c r="EBW609" s="152"/>
      <c r="EBX609" s="152"/>
      <c r="EBY609" s="152"/>
      <c r="EBZ609" s="152"/>
      <c r="ECA609" s="152"/>
      <c r="ECB609" s="152"/>
      <c r="ECC609" s="152"/>
      <c r="ECD609" s="152"/>
      <c r="ECE609" s="152"/>
      <c r="ECF609" s="152"/>
      <c r="ECG609" s="152"/>
      <c r="ECH609" s="152"/>
      <c r="ECI609" s="152"/>
      <c r="ECJ609" s="152"/>
      <c r="ECK609" s="152"/>
      <c r="ECL609" s="152"/>
      <c r="ECM609" s="152"/>
      <c r="ECN609" s="152"/>
      <c r="ECO609" s="152"/>
      <c r="ECP609" s="152"/>
      <c r="ECQ609" s="152"/>
      <c r="ECR609" s="152"/>
      <c r="ECS609" s="152"/>
      <c r="ECT609" s="152"/>
      <c r="ECU609" s="152"/>
      <c r="ECV609" s="152"/>
      <c r="ECW609" s="152"/>
      <c r="ECX609" s="152"/>
      <c r="ECY609" s="152"/>
      <c r="ECZ609" s="152"/>
      <c r="EDA609" s="152"/>
      <c r="EDB609" s="152"/>
      <c r="EDC609" s="152"/>
      <c r="EDD609" s="152"/>
      <c r="EDE609" s="152"/>
      <c r="EDF609" s="152"/>
      <c r="EDG609" s="152"/>
      <c r="EDH609" s="152"/>
      <c r="EDI609" s="152"/>
      <c r="EDJ609" s="152"/>
      <c r="EDK609" s="152"/>
      <c r="EDL609" s="152"/>
      <c r="EDM609" s="152"/>
      <c r="EDN609" s="152"/>
      <c r="EDO609" s="152"/>
      <c r="EDP609" s="152"/>
      <c r="EDQ609" s="152"/>
      <c r="EDR609" s="152"/>
      <c r="EDS609" s="152"/>
      <c r="EDT609" s="152"/>
      <c r="EDU609" s="152"/>
      <c r="EDV609" s="152"/>
      <c r="EDW609" s="152"/>
      <c r="EDX609" s="152"/>
      <c r="EDY609" s="152"/>
      <c r="EDZ609" s="152"/>
      <c r="EEA609" s="152"/>
      <c r="EEB609" s="152"/>
      <c r="EEC609" s="152"/>
      <c r="EED609" s="152"/>
      <c r="EEE609" s="152"/>
      <c r="EEF609" s="152"/>
      <c r="EEG609" s="152"/>
      <c r="EEH609" s="152"/>
      <c r="EEI609" s="152"/>
      <c r="EEJ609" s="152"/>
      <c r="EEK609" s="152"/>
      <c r="EEL609" s="152"/>
      <c r="EEM609" s="152"/>
      <c r="EEN609" s="152"/>
      <c r="EEO609" s="152"/>
      <c r="EEP609" s="152"/>
      <c r="EEQ609" s="152"/>
      <c r="EER609" s="152"/>
      <c r="EES609" s="152"/>
      <c r="EET609" s="152"/>
      <c r="EEU609" s="152"/>
      <c r="EEV609" s="152"/>
      <c r="EEW609" s="152"/>
      <c r="EEX609" s="152"/>
      <c r="EEY609" s="152"/>
      <c r="EEZ609" s="152"/>
      <c r="EFA609" s="152"/>
      <c r="EFB609" s="152"/>
      <c r="EFC609" s="152"/>
      <c r="EFD609" s="152"/>
      <c r="EFE609" s="152"/>
      <c r="EFF609" s="152"/>
      <c r="EFG609" s="152"/>
      <c r="EFH609" s="152"/>
      <c r="EFI609" s="152"/>
      <c r="EFJ609" s="152"/>
      <c r="EFK609" s="152"/>
      <c r="EFL609" s="152"/>
      <c r="EFM609" s="152"/>
      <c r="EFN609" s="152"/>
      <c r="EFO609" s="152"/>
      <c r="EFP609" s="152"/>
      <c r="EFQ609" s="152"/>
      <c r="EFR609" s="152"/>
      <c r="EFS609" s="152"/>
      <c r="EFT609" s="152"/>
      <c r="EFU609" s="152"/>
      <c r="EFV609" s="152"/>
      <c r="EFW609" s="152"/>
      <c r="EFX609" s="152"/>
      <c r="EFY609" s="152"/>
      <c r="EFZ609" s="152"/>
      <c r="EGA609" s="152"/>
      <c r="EGB609" s="152"/>
      <c r="EGC609" s="152"/>
      <c r="EGD609" s="152"/>
      <c r="EGE609" s="152"/>
      <c r="EGF609" s="152"/>
      <c r="EGG609" s="152"/>
      <c r="EGH609" s="152"/>
      <c r="EGI609" s="152"/>
      <c r="EGJ609" s="152"/>
      <c r="EGK609" s="152"/>
      <c r="EGL609" s="152"/>
      <c r="EGM609" s="152"/>
      <c r="EGN609" s="152"/>
      <c r="EGO609" s="152"/>
      <c r="EGP609" s="152"/>
      <c r="EGQ609" s="152"/>
      <c r="EGR609" s="152"/>
      <c r="EGS609" s="152"/>
      <c r="EGT609" s="152"/>
      <c r="EGU609" s="152"/>
      <c r="EGV609" s="152"/>
      <c r="EGW609" s="152"/>
      <c r="EGX609" s="152"/>
      <c r="EGY609" s="152"/>
      <c r="EGZ609" s="152"/>
      <c r="EHA609" s="152"/>
      <c r="EHB609" s="152"/>
      <c r="EHC609" s="152"/>
      <c r="EHD609" s="152"/>
      <c r="EHE609" s="152"/>
      <c r="EHF609" s="152"/>
      <c r="EHG609" s="152"/>
      <c r="EHH609" s="152"/>
      <c r="EHI609" s="152"/>
      <c r="EHJ609" s="152"/>
      <c r="EHK609" s="152"/>
      <c r="EHL609" s="152"/>
      <c r="EHM609" s="152"/>
      <c r="EHN609" s="152"/>
      <c r="EHO609" s="152"/>
      <c r="EHP609" s="152"/>
      <c r="EHQ609" s="152"/>
      <c r="EHR609" s="152"/>
      <c r="EHS609" s="152"/>
      <c r="EHT609" s="152"/>
      <c r="EHU609" s="152"/>
      <c r="EHV609" s="152"/>
      <c r="EHW609" s="152"/>
      <c r="EHX609" s="152"/>
      <c r="EHY609" s="152"/>
      <c r="EHZ609" s="152"/>
      <c r="EIA609" s="152"/>
      <c r="EIB609" s="152"/>
      <c r="EIC609" s="152"/>
      <c r="EID609" s="152"/>
      <c r="EIE609" s="152"/>
      <c r="EIF609" s="152"/>
      <c r="EIG609" s="152"/>
      <c r="EIH609" s="152"/>
      <c r="EII609" s="152"/>
      <c r="EIJ609" s="152"/>
      <c r="EIK609" s="152"/>
      <c r="EIL609" s="152"/>
      <c r="EIM609" s="152"/>
      <c r="EIN609" s="152"/>
      <c r="EIO609" s="152"/>
      <c r="EIP609" s="152"/>
      <c r="EIQ609" s="152"/>
      <c r="EIR609" s="152"/>
      <c r="EIS609" s="152"/>
      <c r="EIT609" s="152"/>
      <c r="EIU609" s="152"/>
      <c r="EIV609" s="152"/>
      <c r="EIW609" s="152"/>
      <c r="EIX609" s="152"/>
      <c r="EIY609" s="152"/>
      <c r="EIZ609" s="152"/>
      <c r="EJA609" s="152"/>
      <c r="EJB609" s="152"/>
      <c r="EJC609" s="152"/>
      <c r="EJD609" s="152"/>
      <c r="EJE609" s="152"/>
      <c r="EJF609" s="152"/>
      <c r="EJG609" s="152"/>
      <c r="EJH609" s="152"/>
      <c r="EJI609" s="152"/>
      <c r="EJJ609" s="152"/>
      <c r="EJK609" s="152"/>
      <c r="EJL609" s="152"/>
      <c r="EJM609" s="152"/>
      <c r="EJN609" s="152"/>
      <c r="EJO609" s="152"/>
      <c r="EJP609" s="152"/>
      <c r="EJQ609" s="152"/>
      <c r="EJR609" s="152"/>
      <c r="EJS609" s="152"/>
      <c r="EJT609" s="152"/>
      <c r="EJU609" s="152"/>
      <c r="EJV609" s="152"/>
      <c r="EJW609" s="152"/>
      <c r="EJX609" s="152"/>
      <c r="EJY609" s="152"/>
      <c r="EJZ609" s="152"/>
      <c r="EKA609" s="152"/>
      <c r="EKB609" s="152"/>
      <c r="EKC609" s="152"/>
      <c r="EKD609" s="152"/>
      <c r="EKE609" s="152"/>
      <c r="EKF609" s="152"/>
      <c r="EKG609" s="152"/>
      <c r="EKH609" s="152"/>
      <c r="EKI609" s="152"/>
      <c r="EKJ609" s="152"/>
      <c r="EKK609" s="152"/>
      <c r="EKL609" s="152"/>
      <c r="EKM609" s="152"/>
      <c r="EKN609" s="152"/>
      <c r="EKO609" s="152"/>
      <c r="EKP609" s="152"/>
      <c r="EKQ609" s="152"/>
      <c r="EKR609" s="152"/>
      <c r="EKS609" s="152"/>
      <c r="EKT609" s="152"/>
      <c r="EKU609" s="152"/>
      <c r="EKV609" s="152"/>
      <c r="EKW609" s="152"/>
      <c r="EKX609" s="152"/>
      <c r="EKY609" s="152"/>
      <c r="EKZ609" s="152"/>
      <c r="ELA609" s="152"/>
      <c r="ELB609" s="152"/>
      <c r="ELC609" s="152"/>
      <c r="ELD609" s="152"/>
      <c r="ELE609" s="152"/>
      <c r="ELF609" s="152"/>
      <c r="ELG609" s="152"/>
      <c r="ELH609" s="152"/>
      <c r="ELI609" s="152"/>
      <c r="ELJ609" s="152"/>
      <c r="ELK609" s="152"/>
      <c r="ELL609" s="152"/>
      <c r="ELM609" s="152"/>
      <c r="ELN609" s="152"/>
      <c r="ELO609" s="152"/>
      <c r="ELP609" s="152"/>
      <c r="ELQ609" s="152"/>
      <c r="ELR609" s="152"/>
      <c r="ELS609" s="152"/>
      <c r="ELT609" s="152"/>
      <c r="ELU609" s="152"/>
      <c r="ELV609" s="152"/>
      <c r="ELW609" s="152"/>
      <c r="ELX609" s="152"/>
      <c r="ELY609" s="152"/>
      <c r="ELZ609" s="152"/>
      <c r="EMA609" s="152"/>
      <c r="EMB609" s="152"/>
      <c r="EMC609" s="152"/>
      <c r="EMD609" s="152"/>
      <c r="EME609" s="152"/>
      <c r="EMF609" s="152"/>
      <c r="EMG609" s="152"/>
      <c r="EMH609" s="152"/>
      <c r="EMI609" s="152"/>
      <c r="EMJ609" s="152"/>
      <c r="EMK609" s="152"/>
      <c r="EML609" s="152"/>
      <c r="EMM609" s="152"/>
      <c r="EMN609" s="152"/>
      <c r="EMO609" s="152"/>
      <c r="EMP609" s="152"/>
      <c r="EMQ609" s="152"/>
      <c r="EMR609" s="152"/>
      <c r="EMS609" s="152"/>
      <c r="EMT609" s="152"/>
      <c r="EMU609" s="152"/>
      <c r="EMV609" s="152"/>
      <c r="EMW609" s="152"/>
      <c r="EMX609" s="152"/>
      <c r="EMY609" s="152"/>
      <c r="EMZ609" s="152"/>
      <c r="ENA609" s="152"/>
      <c r="ENB609" s="152"/>
      <c r="ENC609" s="152"/>
      <c r="END609" s="152"/>
      <c r="ENE609" s="152"/>
      <c r="ENF609" s="152"/>
      <c r="ENG609" s="152"/>
      <c r="ENH609" s="152"/>
      <c r="ENI609" s="152"/>
      <c r="ENJ609" s="152"/>
      <c r="ENK609" s="152"/>
      <c r="ENL609" s="152"/>
      <c r="ENM609" s="152"/>
      <c r="ENN609" s="152"/>
      <c r="ENO609" s="152"/>
      <c r="ENP609" s="152"/>
      <c r="ENQ609" s="152"/>
      <c r="ENR609" s="152"/>
      <c r="ENS609" s="152"/>
      <c r="ENT609" s="152"/>
      <c r="ENU609" s="152"/>
      <c r="ENV609" s="152"/>
      <c r="ENW609" s="152"/>
      <c r="ENX609" s="152"/>
      <c r="ENY609" s="152"/>
      <c r="ENZ609" s="152"/>
      <c r="EOA609" s="152"/>
      <c r="EOB609" s="152"/>
      <c r="EOC609" s="152"/>
      <c r="EOD609" s="152"/>
      <c r="EOE609" s="152"/>
      <c r="EOF609" s="152"/>
      <c r="EOG609" s="152"/>
      <c r="EOH609" s="152"/>
      <c r="EOI609" s="152"/>
      <c r="EOJ609" s="152"/>
      <c r="EOK609" s="152"/>
      <c r="EOL609" s="152"/>
      <c r="EOM609" s="152"/>
      <c r="EON609" s="152"/>
      <c r="EOO609" s="152"/>
      <c r="EOP609" s="152"/>
      <c r="EOQ609" s="152"/>
      <c r="EOR609" s="152"/>
      <c r="EOS609" s="152"/>
      <c r="EOT609" s="152"/>
      <c r="EOU609" s="152"/>
      <c r="EOV609" s="152"/>
      <c r="EOW609" s="152"/>
      <c r="EOX609" s="152"/>
      <c r="EOY609" s="152"/>
      <c r="EOZ609" s="152"/>
      <c r="EPA609" s="152"/>
      <c r="EPB609" s="152"/>
      <c r="EPC609" s="152"/>
      <c r="EPD609" s="152"/>
      <c r="EPE609" s="152"/>
      <c r="EPF609" s="152"/>
      <c r="EPG609" s="152"/>
      <c r="EPH609" s="152"/>
      <c r="EPI609" s="152"/>
      <c r="EPJ609" s="152"/>
      <c r="EPK609" s="152"/>
      <c r="EPL609" s="152"/>
      <c r="EPM609" s="152"/>
      <c r="EPN609" s="152"/>
      <c r="EPO609" s="152"/>
      <c r="EPP609" s="152"/>
      <c r="EPQ609" s="152"/>
      <c r="EPR609" s="152"/>
      <c r="EPS609" s="152"/>
      <c r="EPT609" s="152"/>
      <c r="EPU609" s="152"/>
      <c r="EPV609" s="152"/>
      <c r="EPW609" s="152"/>
      <c r="EPX609" s="152"/>
      <c r="EPY609" s="152"/>
      <c r="EPZ609" s="152"/>
      <c r="EQA609" s="152"/>
      <c r="EQB609" s="152"/>
      <c r="EQC609" s="152"/>
      <c r="EQD609" s="152"/>
      <c r="EQE609" s="152"/>
      <c r="EQF609" s="152"/>
      <c r="EQG609" s="152"/>
      <c r="EQH609" s="152"/>
      <c r="EQI609" s="152"/>
      <c r="EQJ609" s="152"/>
      <c r="EQK609" s="152"/>
      <c r="EQL609" s="152"/>
      <c r="EQM609" s="152"/>
      <c r="EQN609" s="152"/>
      <c r="EQO609" s="152"/>
      <c r="EQP609" s="152"/>
      <c r="EQQ609" s="152"/>
      <c r="EQR609" s="152"/>
      <c r="EQS609" s="152"/>
      <c r="EQT609" s="152"/>
      <c r="EQU609" s="152"/>
      <c r="EQV609" s="152"/>
      <c r="EQW609" s="152"/>
      <c r="EQX609" s="152"/>
      <c r="EQY609" s="152"/>
      <c r="EQZ609" s="152"/>
      <c r="ERA609" s="152"/>
      <c r="ERB609" s="152"/>
      <c r="ERC609" s="152"/>
      <c r="ERD609" s="152"/>
      <c r="ERE609" s="152"/>
      <c r="ERF609" s="152"/>
      <c r="ERG609" s="152"/>
      <c r="ERH609" s="152"/>
      <c r="ERI609" s="152"/>
      <c r="ERJ609" s="152"/>
      <c r="ERK609" s="152"/>
      <c r="ERL609" s="152"/>
      <c r="ERM609" s="152"/>
      <c r="ERN609" s="152"/>
      <c r="ERO609" s="152"/>
      <c r="ERP609" s="152"/>
      <c r="ERQ609" s="152"/>
      <c r="ERR609" s="152"/>
      <c r="ERS609" s="152"/>
      <c r="ERT609" s="152"/>
      <c r="ERU609" s="152"/>
      <c r="ERV609" s="152"/>
      <c r="ERW609" s="152"/>
      <c r="ERX609" s="152"/>
      <c r="ERY609" s="152"/>
      <c r="ERZ609" s="152"/>
      <c r="ESA609" s="152"/>
      <c r="ESB609" s="152"/>
      <c r="ESC609" s="152"/>
      <c r="ESD609" s="152"/>
      <c r="ESE609" s="152"/>
      <c r="ESF609" s="152"/>
      <c r="ESG609" s="152"/>
      <c r="ESH609" s="152"/>
      <c r="ESI609" s="152"/>
      <c r="ESJ609" s="152"/>
      <c r="ESK609" s="152"/>
      <c r="ESL609" s="152"/>
      <c r="ESM609" s="152"/>
      <c r="ESN609" s="152"/>
      <c r="ESO609" s="152"/>
      <c r="ESP609" s="152"/>
      <c r="ESQ609" s="152"/>
      <c r="ESR609" s="152"/>
      <c r="ESS609" s="152"/>
      <c r="EST609" s="152"/>
      <c r="ESU609" s="152"/>
      <c r="ESV609" s="152"/>
      <c r="ESW609" s="152"/>
      <c r="ESX609" s="152"/>
      <c r="ESY609" s="152"/>
      <c r="ESZ609" s="152"/>
      <c r="ETA609" s="152"/>
      <c r="ETB609" s="152"/>
      <c r="ETC609" s="152"/>
      <c r="ETD609" s="152"/>
      <c r="ETE609" s="152"/>
      <c r="ETF609" s="152"/>
      <c r="ETG609" s="152"/>
      <c r="ETH609" s="152"/>
      <c r="ETI609" s="152"/>
      <c r="ETJ609" s="152"/>
      <c r="ETK609" s="152"/>
      <c r="ETL609" s="152"/>
      <c r="ETM609" s="152"/>
      <c r="ETN609" s="152"/>
      <c r="ETO609" s="152"/>
      <c r="ETP609" s="152"/>
      <c r="ETQ609" s="152"/>
      <c r="ETR609" s="152"/>
      <c r="ETS609" s="152"/>
      <c r="ETT609" s="152"/>
      <c r="ETU609" s="152"/>
      <c r="ETV609" s="152"/>
      <c r="ETW609" s="152"/>
      <c r="ETX609" s="152"/>
      <c r="ETY609" s="152"/>
      <c r="ETZ609" s="152"/>
      <c r="EUA609" s="152"/>
      <c r="EUB609" s="152"/>
      <c r="EUC609" s="152"/>
      <c r="EUD609" s="152"/>
      <c r="EUE609" s="152"/>
      <c r="EUF609" s="152"/>
      <c r="EUG609" s="152"/>
      <c r="EUH609" s="152"/>
      <c r="EUI609" s="152"/>
      <c r="EUJ609" s="152"/>
      <c r="EUK609" s="152"/>
      <c r="EUL609" s="152"/>
      <c r="EUM609" s="152"/>
      <c r="EUN609" s="152"/>
      <c r="EUO609" s="152"/>
      <c r="EUP609" s="152"/>
      <c r="EUQ609" s="152"/>
      <c r="EUR609" s="152"/>
      <c r="EUS609" s="152"/>
      <c r="EUT609" s="152"/>
      <c r="EUU609" s="152"/>
      <c r="EUV609" s="152"/>
      <c r="EUW609" s="152"/>
      <c r="EUX609" s="152"/>
      <c r="EUY609" s="152"/>
      <c r="EUZ609" s="152"/>
      <c r="EVA609" s="152"/>
      <c r="EVB609" s="152"/>
      <c r="EVC609" s="152"/>
      <c r="EVD609" s="152"/>
      <c r="EVE609" s="152"/>
      <c r="EVF609" s="152"/>
      <c r="EVG609" s="152"/>
      <c r="EVH609" s="152"/>
      <c r="EVI609" s="152"/>
      <c r="EVJ609" s="152"/>
      <c r="EVK609" s="152"/>
      <c r="EVL609" s="152"/>
      <c r="EVM609" s="152"/>
      <c r="EVN609" s="152"/>
      <c r="EVO609" s="152"/>
      <c r="EVP609" s="152"/>
      <c r="EVQ609" s="152"/>
      <c r="EVR609" s="152"/>
      <c r="EVS609" s="152"/>
      <c r="EVT609" s="152"/>
      <c r="EVU609" s="152"/>
      <c r="EVV609" s="152"/>
      <c r="EVW609" s="152"/>
      <c r="EVX609" s="152"/>
      <c r="EVY609" s="152"/>
      <c r="EVZ609" s="152"/>
      <c r="EWA609" s="152"/>
      <c r="EWB609" s="152"/>
      <c r="EWC609" s="152"/>
      <c r="EWD609" s="152"/>
      <c r="EWE609" s="152"/>
      <c r="EWF609" s="152"/>
      <c r="EWG609" s="152"/>
      <c r="EWH609" s="152"/>
      <c r="EWI609" s="152"/>
      <c r="EWJ609" s="152"/>
      <c r="EWK609" s="152"/>
      <c r="EWL609" s="152"/>
      <c r="EWM609" s="152"/>
      <c r="EWN609" s="152"/>
      <c r="EWO609" s="152"/>
      <c r="EWP609" s="152"/>
      <c r="EWQ609" s="152"/>
      <c r="EWR609" s="152"/>
      <c r="EWS609" s="152"/>
      <c r="EWT609" s="152"/>
      <c r="EWU609" s="152"/>
      <c r="EWV609" s="152"/>
      <c r="EWW609" s="152"/>
      <c r="EWX609" s="152"/>
      <c r="EWY609" s="152"/>
      <c r="EWZ609" s="152"/>
      <c r="EXA609" s="152"/>
      <c r="EXB609" s="152"/>
      <c r="EXC609" s="152"/>
      <c r="EXD609" s="152"/>
      <c r="EXE609" s="152"/>
      <c r="EXF609" s="152"/>
      <c r="EXG609" s="152"/>
      <c r="EXH609" s="152"/>
      <c r="EXI609" s="152"/>
      <c r="EXJ609" s="152"/>
      <c r="EXK609" s="152"/>
      <c r="EXL609" s="152"/>
      <c r="EXM609" s="152"/>
      <c r="EXN609" s="152"/>
      <c r="EXO609" s="152"/>
      <c r="EXP609" s="152"/>
      <c r="EXQ609" s="152"/>
      <c r="EXR609" s="152"/>
      <c r="EXS609" s="152"/>
      <c r="EXT609" s="152"/>
      <c r="EXU609" s="152"/>
      <c r="EXV609" s="152"/>
      <c r="EXW609" s="152"/>
      <c r="EXX609" s="152"/>
      <c r="EXY609" s="152"/>
      <c r="EXZ609" s="152"/>
      <c r="EYA609" s="152"/>
      <c r="EYB609" s="152"/>
      <c r="EYC609" s="152"/>
      <c r="EYD609" s="152"/>
      <c r="EYE609" s="152"/>
      <c r="EYF609" s="152"/>
      <c r="EYG609" s="152"/>
      <c r="EYH609" s="152"/>
      <c r="EYI609" s="152"/>
      <c r="EYJ609" s="152"/>
      <c r="EYK609" s="152"/>
      <c r="EYL609" s="152"/>
      <c r="EYM609" s="152"/>
      <c r="EYN609" s="152"/>
      <c r="EYO609" s="152"/>
      <c r="EYP609" s="152"/>
      <c r="EYQ609" s="152"/>
      <c r="EYR609" s="152"/>
      <c r="EYS609" s="152"/>
      <c r="EYT609" s="152"/>
      <c r="EYU609" s="152"/>
      <c r="EYV609" s="152"/>
      <c r="EYW609" s="152"/>
      <c r="EYX609" s="152"/>
      <c r="EYY609" s="152"/>
      <c r="EYZ609" s="152"/>
      <c r="EZA609" s="152"/>
      <c r="EZB609" s="152"/>
      <c r="EZC609" s="152"/>
      <c r="EZD609" s="152"/>
      <c r="EZE609" s="152"/>
      <c r="EZF609" s="152"/>
      <c r="EZG609" s="152"/>
      <c r="EZH609" s="152"/>
      <c r="EZI609" s="152"/>
      <c r="EZJ609" s="152"/>
      <c r="EZK609" s="152"/>
      <c r="EZL609" s="152"/>
      <c r="EZM609" s="152"/>
      <c r="EZN609" s="152"/>
      <c r="EZO609" s="152"/>
      <c r="EZP609" s="152"/>
      <c r="EZQ609" s="152"/>
      <c r="EZR609" s="152"/>
      <c r="EZS609" s="152"/>
      <c r="EZT609" s="152"/>
      <c r="EZU609" s="152"/>
      <c r="EZV609" s="152"/>
      <c r="EZW609" s="152"/>
      <c r="EZX609" s="152"/>
      <c r="EZY609" s="152"/>
      <c r="EZZ609" s="152"/>
      <c r="FAA609" s="152"/>
      <c r="FAB609" s="152"/>
      <c r="FAC609" s="152"/>
      <c r="FAD609" s="152"/>
      <c r="FAE609" s="152"/>
      <c r="FAF609" s="152"/>
      <c r="FAG609" s="152"/>
      <c r="FAH609" s="152"/>
      <c r="FAI609" s="152"/>
      <c r="FAJ609" s="152"/>
      <c r="FAK609" s="152"/>
      <c r="FAL609" s="152"/>
      <c r="FAM609" s="152"/>
      <c r="FAN609" s="152"/>
      <c r="FAO609" s="152"/>
      <c r="FAP609" s="152"/>
      <c r="FAQ609" s="152"/>
      <c r="FAR609" s="152"/>
      <c r="FAS609" s="152"/>
      <c r="FAT609" s="152"/>
      <c r="FAU609" s="152"/>
      <c r="FAV609" s="152"/>
      <c r="FAW609" s="152"/>
      <c r="FAX609" s="152"/>
      <c r="FAY609" s="152"/>
      <c r="FAZ609" s="152"/>
      <c r="FBA609" s="152"/>
      <c r="FBB609" s="152"/>
      <c r="FBC609" s="152"/>
      <c r="FBD609" s="152"/>
      <c r="FBE609" s="152"/>
      <c r="FBF609" s="152"/>
      <c r="FBG609" s="152"/>
      <c r="FBH609" s="152"/>
      <c r="FBI609" s="152"/>
      <c r="FBJ609" s="152"/>
      <c r="FBK609" s="152"/>
      <c r="FBL609" s="152"/>
      <c r="FBM609" s="152"/>
      <c r="FBN609" s="152"/>
      <c r="FBO609" s="152"/>
      <c r="FBP609" s="152"/>
      <c r="FBQ609" s="152"/>
      <c r="FBR609" s="152"/>
      <c r="FBS609" s="152"/>
      <c r="FBT609" s="152"/>
      <c r="FBU609" s="152"/>
      <c r="FBV609" s="152"/>
      <c r="FBW609" s="152"/>
      <c r="FBX609" s="152"/>
      <c r="FBY609" s="152"/>
      <c r="FBZ609" s="152"/>
      <c r="FCA609" s="152"/>
      <c r="FCB609" s="152"/>
      <c r="FCC609" s="152"/>
      <c r="FCD609" s="152"/>
      <c r="FCE609" s="152"/>
      <c r="FCF609" s="152"/>
      <c r="FCG609" s="152"/>
      <c r="FCH609" s="152"/>
      <c r="FCI609" s="152"/>
      <c r="FCJ609" s="152"/>
      <c r="FCK609" s="152"/>
      <c r="FCL609" s="152"/>
      <c r="FCM609" s="152"/>
      <c r="FCN609" s="152"/>
      <c r="FCO609" s="152"/>
      <c r="FCP609" s="152"/>
      <c r="FCQ609" s="152"/>
      <c r="FCR609" s="152"/>
      <c r="FCS609" s="152"/>
      <c r="FCT609" s="152"/>
      <c r="FCU609" s="152"/>
      <c r="FCV609" s="152"/>
      <c r="FCW609" s="152"/>
      <c r="FCX609" s="152"/>
      <c r="FCY609" s="152"/>
      <c r="FCZ609" s="152"/>
      <c r="FDA609" s="152"/>
      <c r="FDB609" s="152"/>
      <c r="FDC609" s="152"/>
      <c r="FDD609" s="152"/>
      <c r="FDE609" s="152"/>
      <c r="FDF609" s="152"/>
      <c r="FDG609" s="152"/>
      <c r="FDH609" s="152"/>
      <c r="FDI609" s="152"/>
      <c r="FDJ609" s="152"/>
      <c r="FDK609" s="152"/>
      <c r="FDL609" s="152"/>
      <c r="FDM609" s="152"/>
      <c r="FDN609" s="152"/>
      <c r="FDO609" s="152"/>
      <c r="FDP609" s="152"/>
      <c r="FDQ609" s="152"/>
      <c r="FDR609" s="152"/>
      <c r="FDS609" s="152"/>
      <c r="FDT609" s="152"/>
      <c r="FDU609" s="152"/>
      <c r="FDV609" s="152"/>
      <c r="FDW609" s="152"/>
      <c r="FDX609" s="152"/>
      <c r="FDY609" s="152"/>
      <c r="FDZ609" s="152"/>
      <c r="FEA609" s="152"/>
      <c r="FEB609" s="152"/>
      <c r="FEC609" s="152"/>
      <c r="FED609" s="152"/>
      <c r="FEE609" s="152"/>
      <c r="FEF609" s="152"/>
      <c r="FEG609" s="152"/>
      <c r="FEH609" s="152"/>
      <c r="FEI609" s="152"/>
      <c r="FEJ609" s="152"/>
      <c r="FEK609" s="152"/>
      <c r="FEL609" s="152"/>
      <c r="FEM609" s="152"/>
      <c r="FEN609" s="152"/>
      <c r="FEO609" s="152"/>
      <c r="FEP609" s="152"/>
      <c r="FEQ609" s="152"/>
      <c r="FER609" s="152"/>
      <c r="FES609" s="152"/>
      <c r="FET609" s="152"/>
      <c r="FEU609" s="152"/>
      <c r="FEV609" s="152"/>
      <c r="FEW609" s="152"/>
      <c r="FEX609" s="152"/>
      <c r="FEY609" s="152"/>
      <c r="FEZ609" s="152"/>
      <c r="FFA609" s="152"/>
      <c r="FFB609" s="152"/>
      <c r="FFC609" s="152"/>
      <c r="FFD609" s="152"/>
      <c r="FFE609" s="152"/>
      <c r="FFF609" s="152"/>
      <c r="FFG609" s="152"/>
      <c r="FFH609" s="152"/>
      <c r="FFI609" s="152"/>
      <c r="FFJ609" s="152"/>
      <c r="FFK609" s="152"/>
      <c r="FFL609" s="152"/>
      <c r="FFM609" s="152"/>
      <c r="FFN609" s="152"/>
      <c r="FFO609" s="152"/>
      <c r="FFP609" s="152"/>
      <c r="FFQ609" s="152"/>
      <c r="FFR609" s="152"/>
      <c r="FFS609" s="152"/>
      <c r="FFT609" s="152"/>
      <c r="FFU609" s="152"/>
      <c r="FFV609" s="152"/>
      <c r="FFW609" s="152"/>
      <c r="FFX609" s="152"/>
      <c r="FFY609" s="152"/>
      <c r="FFZ609" s="152"/>
      <c r="FGA609" s="152"/>
      <c r="FGB609" s="152"/>
      <c r="FGC609" s="152"/>
      <c r="FGD609" s="152"/>
      <c r="FGE609" s="152"/>
      <c r="FGF609" s="152"/>
      <c r="FGG609" s="152"/>
      <c r="FGH609" s="152"/>
      <c r="FGI609" s="152"/>
      <c r="FGJ609" s="152"/>
      <c r="FGK609" s="152"/>
      <c r="FGL609" s="152"/>
      <c r="FGM609" s="152"/>
      <c r="FGN609" s="152"/>
      <c r="FGO609" s="152"/>
      <c r="FGP609" s="152"/>
      <c r="FGQ609" s="152"/>
      <c r="FGR609" s="152"/>
      <c r="FGS609" s="152"/>
      <c r="FGT609" s="152"/>
      <c r="FGU609" s="152"/>
      <c r="FGV609" s="152"/>
      <c r="FGW609" s="152"/>
      <c r="FGX609" s="152"/>
      <c r="FGY609" s="152"/>
      <c r="FGZ609" s="152"/>
      <c r="FHA609" s="152"/>
      <c r="FHB609" s="152"/>
      <c r="FHC609" s="152"/>
      <c r="FHD609" s="152"/>
      <c r="FHE609" s="152"/>
      <c r="FHF609" s="152"/>
      <c r="FHG609" s="152"/>
      <c r="FHH609" s="152"/>
      <c r="FHI609" s="152"/>
      <c r="FHJ609" s="152"/>
      <c r="FHK609" s="152"/>
      <c r="FHL609" s="152"/>
      <c r="FHM609" s="152"/>
      <c r="FHN609" s="152"/>
      <c r="FHO609" s="152"/>
      <c r="FHP609" s="152"/>
      <c r="FHQ609" s="152"/>
      <c r="FHR609" s="152"/>
      <c r="FHS609" s="152"/>
      <c r="FHT609" s="152"/>
      <c r="FHU609" s="152"/>
      <c r="FHV609" s="152"/>
      <c r="FHW609" s="152"/>
      <c r="FHX609" s="152"/>
      <c r="FHY609" s="152"/>
      <c r="FHZ609" s="152"/>
      <c r="FIA609" s="152"/>
      <c r="FIB609" s="152"/>
      <c r="FIC609" s="152"/>
      <c r="FID609" s="152"/>
      <c r="FIE609" s="152"/>
      <c r="FIF609" s="152"/>
      <c r="FIG609" s="152"/>
      <c r="FIH609" s="152"/>
      <c r="FII609" s="152"/>
      <c r="FIJ609" s="152"/>
      <c r="FIK609" s="152"/>
      <c r="FIL609" s="152"/>
      <c r="FIM609" s="152"/>
      <c r="FIN609" s="152"/>
      <c r="FIO609" s="152"/>
      <c r="FIP609" s="152"/>
      <c r="FIQ609" s="152"/>
      <c r="FIR609" s="152"/>
      <c r="FIS609" s="152"/>
      <c r="FIT609" s="152"/>
      <c r="FIU609" s="152"/>
      <c r="FIV609" s="152"/>
      <c r="FIW609" s="152"/>
      <c r="FIX609" s="152"/>
      <c r="FIY609" s="152"/>
      <c r="FIZ609" s="152"/>
      <c r="FJA609" s="152"/>
      <c r="FJB609" s="152"/>
      <c r="FJC609" s="152"/>
      <c r="FJD609" s="152"/>
      <c r="FJE609" s="152"/>
      <c r="FJF609" s="152"/>
      <c r="FJG609" s="152"/>
      <c r="FJH609" s="152"/>
      <c r="FJI609" s="152"/>
      <c r="FJJ609" s="152"/>
      <c r="FJK609" s="152"/>
      <c r="FJL609" s="152"/>
      <c r="FJM609" s="152"/>
      <c r="FJN609" s="152"/>
      <c r="FJO609" s="152"/>
      <c r="FJP609" s="152"/>
      <c r="FJQ609" s="152"/>
      <c r="FJR609" s="152"/>
      <c r="FJS609" s="152"/>
      <c r="FJT609" s="152"/>
      <c r="FJU609" s="152"/>
      <c r="FJV609" s="152"/>
      <c r="FJW609" s="152"/>
      <c r="FJX609" s="152"/>
      <c r="FJY609" s="152"/>
      <c r="FJZ609" s="152"/>
      <c r="FKA609" s="152"/>
      <c r="FKB609" s="152"/>
      <c r="FKC609" s="152"/>
      <c r="FKD609" s="152"/>
      <c r="FKE609" s="152"/>
      <c r="FKF609" s="152"/>
      <c r="FKG609" s="152"/>
      <c r="FKH609" s="152"/>
      <c r="FKI609" s="152"/>
      <c r="FKJ609" s="152"/>
      <c r="FKK609" s="152"/>
      <c r="FKL609" s="152"/>
      <c r="FKM609" s="152"/>
      <c r="FKN609" s="152"/>
      <c r="FKO609" s="152"/>
      <c r="FKP609" s="152"/>
      <c r="FKQ609" s="152"/>
      <c r="FKR609" s="152"/>
      <c r="FKS609" s="152"/>
      <c r="FKT609" s="152"/>
      <c r="FKU609" s="152"/>
      <c r="FKV609" s="152"/>
      <c r="FKW609" s="152"/>
      <c r="FKX609" s="152"/>
      <c r="FKY609" s="152"/>
      <c r="FKZ609" s="152"/>
      <c r="FLA609" s="152"/>
      <c r="FLB609" s="152"/>
      <c r="FLC609" s="152"/>
      <c r="FLD609" s="152"/>
      <c r="FLE609" s="152"/>
      <c r="FLF609" s="152"/>
      <c r="FLG609" s="152"/>
      <c r="FLH609" s="152"/>
      <c r="FLI609" s="152"/>
      <c r="FLJ609" s="152"/>
      <c r="FLK609" s="152"/>
      <c r="FLL609" s="152"/>
      <c r="FLM609" s="152"/>
      <c r="FLN609" s="152"/>
      <c r="FLO609" s="152"/>
      <c r="FLP609" s="152"/>
      <c r="FLQ609" s="152"/>
      <c r="FLR609" s="152"/>
      <c r="FLS609" s="152"/>
      <c r="FLT609" s="152"/>
      <c r="FLU609" s="152"/>
      <c r="FLV609" s="152"/>
      <c r="FLW609" s="152"/>
      <c r="FLX609" s="152"/>
      <c r="FLY609" s="152"/>
      <c r="FLZ609" s="152"/>
      <c r="FMA609" s="152"/>
      <c r="FMB609" s="152"/>
      <c r="FMC609" s="152"/>
      <c r="FMD609" s="152"/>
      <c r="FME609" s="152"/>
      <c r="FMF609" s="152"/>
      <c r="FMG609" s="152"/>
      <c r="FMH609" s="152"/>
      <c r="FMI609" s="152"/>
      <c r="FMJ609" s="152"/>
      <c r="FMK609" s="152"/>
      <c r="FML609" s="152"/>
      <c r="FMM609" s="152"/>
      <c r="FMN609" s="152"/>
      <c r="FMO609" s="152"/>
      <c r="FMP609" s="152"/>
      <c r="FMQ609" s="152"/>
      <c r="FMR609" s="152"/>
      <c r="FMS609" s="152"/>
      <c r="FMT609" s="152"/>
      <c r="FMU609" s="152"/>
      <c r="FMV609" s="152"/>
      <c r="FMW609" s="152"/>
      <c r="FMX609" s="152"/>
      <c r="FMY609" s="152"/>
      <c r="FMZ609" s="152"/>
      <c r="FNA609" s="152"/>
      <c r="FNB609" s="152"/>
      <c r="FNC609" s="152"/>
      <c r="FND609" s="152"/>
      <c r="FNE609" s="152"/>
      <c r="FNF609" s="152"/>
      <c r="FNG609" s="152"/>
      <c r="FNH609" s="152"/>
      <c r="FNI609" s="152"/>
      <c r="FNJ609" s="152"/>
      <c r="FNK609" s="152"/>
      <c r="FNL609" s="152"/>
      <c r="FNM609" s="152"/>
      <c r="FNN609" s="152"/>
      <c r="FNO609" s="152"/>
      <c r="FNP609" s="152"/>
      <c r="FNQ609" s="152"/>
      <c r="FNR609" s="152"/>
      <c r="FNS609" s="152"/>
      <c r="FNT609" s="152"/>
      <c r="FNU609" s="152"/>
      <c r="FNV609" s="152"/>
      <c r="FNW609" s="152"/>
      <c r="FNX609" s="152"/>
      <c r="FNY609" s="152"/>
      <c r="FNZ609" s="152"/>
      <c r="FOA609" s="152"/>
      <c r="FOB609" s="152"/>
      <c r="FOC609" s="152"/>
      <c r="FOD609" s="152"/>
      <c r="FOE609" s="152"/>
      <c r="FOF609" s="152"/>
      <c r="FOG609" s="152"/>
      <c r="FOH609" s="152"/>
      <c r="FOI609" s="152"/>
      <c r="FOJ609" s="152"/>
      <c r="FOK609" s="152"/>
      <c r="FOL609" s="152"/>
      <c r="FOM609" s="152"/>
      <c r="FON609" s="152"/>
      <c r="FOO609" s="152"/>
      <c r="FOP609" s="152"/>
      <c r="FOQ609" s="152"/>
      <c r="FOR609" s="152"/>
      <c r="FOS609" s="152"/>
      <c r="FOT609" s="152"/>
      <c r="FOU609" s="152"/>
      <c r="FOV609" s="152"/>
      <c r="FOW609" s="152"/>
      <c r="FOX609" s="152"/>
      <c r="FOY609" s="152"/>
      <c r="FOZ609" s="152"/>
      <c r="FPA609" s="152"/>
      <c r="FPB609" s="152"/>
      <c r="FPC609" s="152"/>
      <c r="FPD609" s="152"/>
      <c r="FPE609" s="152"/>
      <c r="FPF609" s="152"/>
      <c r="FPG609" s="152"/>
      <c r="FPH609" s="152"/>
      <c r="FPI609" s="152"/>
      <c r="FPJ609" s="152"/>
      <c r="FPK609" s="152"/>
      <c r="FPL609" s="152"/>
      <c r="FPM609" s="152"/>
      <c r="FPN609" s="152"/>
      <c r="FPO609" s="152"/>
      <c r="FPP609" s="152"/>
      <c r="FPQ609" s="152"/>
      <c r="FPR609" s="152"/>
      <c r="FPS609" s="152"/>
      <c r="FPT609" s="152"/>
      <c r="FPU609" s="152"/>
      <c r="FPV609" s="152"/>
      <c r="FPW609" s="152"/>
      <c r="FPX609" s="152"/>
      <c r="FPY609" s="152"/>
      <c r="FPZ609" s="152"/>
      <c r="FQA609" s="152"/>
      <c r="FQB609" s="152"/>
      <c r="FQC609" s="152"/>
      <c r="FQD609" s="152"/>
      <c r="FQE609" s="152"/>
      <c r="FQF609" s="152"/>
      <c r="FQG609" s="152"/>
      <c r="FQH609" s="152"/>
      <c r="FQI609" s="152"/>
      <c r="FQJ609" s="152"/>
      <c r="FQK609" s="152"/>
      <c r="FQL609" s="152"/>
      <c r="FQM609" s="152"/>
      <c r="FQN609" s="152"/>
      <c r="FQO609" s="152"/>
      <c r="FQP609" s="152"/>
      <c r="FQQ609" s="152"/>
      <c r="FQR609" s="152"/>
      <c r="FQS609" s="152"/>
      <c r="FQT609" s="152"/>
      <c r="FQU609" s="152"/>
      <c r="FQV609" s="152"/>
      <c r="FQW609" s="152"/>
      <c r="FQX609" s="152"/>
      <c r="FQY609" s="152"/>
      <c r="FQZ609" s="152"/>
      <c r="FRA609" s="152"/>
      <c r="FRB609" s="152"/>
      <c r="FRC609" s="152"/>
      <c r="FRD609" s="152"/>
      <c r="FRE609" s="152"/>
      <c r="FRF609" s="152"/>
      <c r="FRG609" s="152"/>
      <c r="FRH609" s="152"/>
      <c r="FRI609" s="152"/>
      <c r="FRJ609" s="152"/>
      <c r="FRK609" s="152"/>
      <c r="FRL609" s="152"/>
      <c r="FRM609" s="152"/>
      <c r="FRN609" s="152"/>
      <c r="FRO609" s="152"/>
      <c r="FRP609" s="152"/>
      <c r="FRQ609" s="152"/>
      <c r="FRR609" s="152"/>
      <c r="FRS609" s="152"/>
      <c r="FRT609" s="152"/>
      <c r="FRU609" s="152"/>
      <c r="FRV609" s="152"/>
      <c r="FRW609" s="152"/>
      <c r="FRX609" s="152"/>
      <c r="FRY609" s="152"/>
      <c r="FRZ609" s="152"/>
      <c r="FSA609" s="152"/>
      <c r="FSB609" s="152"/>
      <c r="FSC609" s="152"/>
      <c r="FSD609" s="152"/>
      <c r="FSE609" s="152"/>
      <c r="FSF609" s="152"/>
      <c r="FSG609" s="152"/>
      <c r="FSH609" s="152"/>
      <c r="FSI609" s="152"/>
      <c r="FSJ609" s="152"/>
      <c r="FSK609" s="152"/>
      <c r="FSL609" s="152"/>
      <c r="FSM609" s="152"/>
      <c r="FSN609" s="152"/>
      <c r="FSO609" s="152"/>
      <c r="FSP609" s="152"/>
      <c r="FSQ609" s="152"/>
      <c r="FSR609" s="152"/>
      <c r="FSS609" s="152"/>
      <c r="FST609" s="152"/>
      <c r="FSU609" s="152"/>
      <c r="FSV609" s="152"/>
      <c r="FSW609" s="152"/>
      <c r="FSX609" s="152"/>
      <c r="FSY609" s="152"/>
      <c r="FSZ609" s="152"/>
      <c r="FTA609" s="152"/>
      <c r="FTB609" s="152"/>
      <c r="FTC609" s="152"/>
      <c r="FTD609" s="152"/>
      <c r="FTE609" s="152"/>
      <c r="FTF609" s="152"/>
      <c r="FTG609" s="152"/>
      <c r="FTH609" s="152"/>
      <c r="FTI609" s="152"/>
      <c r="FTJ609" s="152"/>
      <c r="FTK609" s="152"/>
      <c r="FTL609" s="152"/>
      <c r="FTM609" s="152"/>
      <c r="FTN609" s="152"/>
      <c r="FTO609" s="152"/>
      <c r="FTP609" s="152"/>
      <c r="FTQ609" s="152"/>
      <c r="FTR609" s="152"/>
      <c r="FTS609" s="152"/>
      <c r="FTT609" s="152"/>
      <c r="FTU609" s="152"/>
      <c r="FTV609" s="152"/>
      <c r="FTW609" s="152"/>
      <c r="FTX609" s="152"/>
      <c r="FTY609" s="152"/>
      <c r="FTZ609" s="152"/>
      <c r="FUA609" s="152"/>
      <c r="FUB609" s="152"/>
      <c r="FUC609" s="152"/>
      <c r="FUD609" s="152"/>
      <c r="FUE609" s="152"/>
      <c r="FUF609" s="152"/>
      <c r="FUG609" s="152"/>
      <c r="FUH609" s="152"/>
      <c r="FUI609" s="152"/>
      <c r="FUJ609" s="152"/>
      <c r="FUK609" s="152"/>
      <c r="FUL609" s="152"/>
      <c r="FUM609" s="152"/>
      <c r="FUN609" s="152"/>
      <c r="FUO609" s="152"/>
      <c r="FUP609" s="152"/>
      <c r="FUQ609" s="152"/>
      <c r="FUR609" s="152"/>
      <c r="FUS609" s="152"/>
      <c r="FUT609" s="152"/>
      <c r="FUU609" s="152"/>
      <c r="FUV609" s="152"/>
      <c r="FUW609" s="152"/>
      <c r="FUX609" s="152"/>
      <c r="FUY609" s="152"/>
      <c r="FUZ609" s="152"/>
      <c r="FVA609" s="152"/>
      <c r="FVB609" s="152"/>
      <c r="FVC609" s="152"/>
      <c r="FVD609" s="152"/>
      <c r="FVE609" s="152"/>
      <c r="FVF609" s="152"/>
      <c r="FVG609" s="152"/>
      <c r="FVH609" s="152"/>
      <c r="FVI609" s="152"/>
      <c r="FVJ609" s="152"/>
      <c r="FVK609" s="152"/>
      <c r="FVL609" s="152"/>
      <c r="FVM609" s="152"/>
      <c r="FVN609" s="152"/>
      <c r="FVO609" s="152"/>
      <c r="FVP609" s="152"/>
      <c r="FVQ609" s="152"/>
      <c r="FVR609" s="152"/>
      <c r="FVS609" s="152"/>
      <c r="FVT609" s="152"/>
      <c r="FVU609" s="152"/>
      <c r="FVV609" s="152"/>
      <c r="FVW609" s="152"/>
      <c r="FVX609" s="152"/>
      <c r="FVY609" s="152"/>
      <c r="FVZ609" s="152"/>
      <c r="FWA609" s="152"/>
      <c r="FWB609" s="152"/>
      <c r="FWC609" s="152"/>
      <c r="FWD609" s="152"/>
      <c r="FWE609" s="152"/>
      <c r="FWF609" s="152"/>
      <c r="FWG609" s="152"/>
      <c r="FWH609" s="152"/>
      <c r="FWI609" s="152"/>
      <c r="FWJ609" s="152"/>
      <c r="FWK609" s="152"/>
      <c r="FWL609" s="152"/>
      <c r="FWM609" s="152"/>
      <c r="FWN609" s="152"/>
      <c r="FWO609" s="152"/>
      <c r="FWP609" s="152"/>
      <c r="FWQ609" s="152"/>
      <c r="FWR609" s="152"/>
      <c r="FWS609" s="152"/>
      <c r="FWT609" s="152"/>
      <c r="FWU609" s="152"/>
      <c r="FWV609" s="152"/>
      <c r="FWW609" s="152"/>
      <c r="FWX609" s="152"/>
      <c r="FWY609" s="152"/>
      <c r="FWZ609" s="152"/>
      <c r="FXA609" s="152"/>
      <c r="FXB609" s="152"/>
      <c r="FXC609" s="152"/>
      <c r="FXD609" s="152"/>
      <c r="FXE609" s="152"/>
      <c r="FXF609" s="152"/>
      <c r="FXG609" s="152"/>
      <c r="FXH609" s="152"/>
      <c r="FXI609" s="152"/>
      <c r="FXJ609" s="152"/>
      <c r="FXK609" s="152"/>
      <c r="FXL609" s="152"/>
      <c r="FXM609" s="152"/>
      <c r="FXN609" s="152"/>
      <c r="FXO609" s="152"/>
      <c r="FXP609" s="152"/>
      <c r="FXQ609" s="152"/>
      <c r="FXR609" s="152"/>
      <c r="FXS609" s="152"/>
      <c r="FXT609" s="152"/>
      <c r="FXU609" s="152"/>
      <c r="FXV609" s="152"/>
      <c r="FXW609" s="152"/>
      <c r="FXX609" s="152"/>
      <c r="FXY609" s="152"/>
      <c r="FXZ609" s="152"/>
      <c r="FYA609" s="152"/>
      <c r="FYB609" s="152"/>
      <c r="FYC609" s="152"/>
      <c r="FYD609" s="152"/>
      <c r="FYE609" s="152"/>
      <c r="FYF609" s="152"/>
      <c r="FYG609" s="152"/>
      <c r="FYH609" s="152"/>
      <c r="FYI609" s="152"/>
      <c r="FYJ609" s="152"/>
      <c r="FYK609" s="152"/>
      <c r="FYL609" s="152"/>
      <c r="FYM609" s="152"/>
      <c r="FYN609" s="152"/>
      <c r="FYO609" s="152"/>
      <c r="FYP609" s="152"/>
      <c r="FYQ609" s="152"/>
      <c r="FYR609" s="152"/>
      <c r="FYS609" s="152"/>
      <c r="FYT609" s="152"/>
      <c r="FYU609" s="152"/>
      <c r="FYV609" s="152"/>
      <c r="FYW609" s="152"/>
      <c r="FYX609" s="152"/>
      <c r="FYY609" s="152"/>
      <c r="FYZ609" s="152"/>
      <c r="FZA609" s="152"/>
      <c r="FZB609" s="152"/>
      <c r="FZC609" s="152"/>
      <c r="FZD609" s="152"/>
      <c r="FZE609" s="152"/>
      <c r="FZF609" s="152"/>
      <c r="FZG609" s="152"/>
      <c r="FZH609" s="152"/>
      <c r="FZI609" s="152"/>
      <c r="FZJ609" s="152"/>
      <c r="FZK609" s="152"/>
      <c r="FZL609" s="152"/>
      <c r="FZM609" s="152"/>
      <c r="FZN609" s="152"/>
      <c r="FZO609" s="152"/>
      <c r="FZP609" s="152"/>
      <c r="FZQ609" s="152"/>
      <c r="FZR609" s="152"/>
      <c r="FZS609" s="152"/>
      <c r="FZT609" s="152"/>
      <c r="FZU609" s="152"/>
      <c r="FZV609" s="152"/>
      <c r="FZW609" s="152"/>
      <c r="FZX609" s="152"/>
      <c r="FZY609" s="152"/>
      <c r="FZZ609" s="152"/>
      <c r="GAA609" s="152"/>
      <c r="GAB609" s="152"/>
      <c r="GAC609" s="152"/>
      <c r="GAD609" s="152"/>
      <c r="GAE609" s="152"/>
      <c r="GAF609" s="152"/>
      <c r="GAG609" s="152"/>
      <c r="GAH609" s="152"/>
      <c r="GAI609" s="152"/>
      <c r="GAJ609" s="152"/>
      <c r="GAK609" s="152"/>
      <c r="GAL609" s="152"/>
      <c r="GAM609" s="152"/>
      <c r="GAN609" s="152"/>
      <c r="GAO609" s="152"/>
      <c r="GAP609" s="152"/>
      <c r="GAQ609" s="152"/>
      <c r="GAR609" s="152"/>
      <c r="GAS609" s="152"/>
      <c r="GAT609" s="152"/>
      <c r="GAU609" s="152"/>
      <c r="GAV609" s="152"/>
      <c r="GAW609" s="152"/>
      <c r="GAX609" s="152"/>
      <c r="GAY609" s="152"/>
      <c r="GAZ609" s="152"/>
      <c r="GBA609" s="152"/>
      <c r="GBB609" s="152"/>
      <c r="GBC609" s="152"/>
      <c r="GBD609" s="152"/>
      <c r="GBE609" s="152"/>
      <c r="GBF609" s="152"/>
      <c r="GBG609" s="152"/>
      <c r="GBH609" s="152"/>
      <c r="GBI609" s="152"/>
      <c r="GBJ609" s="152"/>
      <c r="GBK609" s="152"/>
      <c r="GBL609" s="152"/>
      <c r="GBM609" s="152"/>
      <c r="GBN609" s="152"/>
      <c r="GBO609" s="152"/>
      <c r="GBP609" s="152"/>
      <c r="GBQ609" s="152"/>
      <c r="GBR609" s="152"/>
      <c r="GBS609" s="152"/>
      <c r="GBT609" s="152"/>
      <c r="GBU609" s="152"/>
      <c r="GBV609" s="152"/>
      <c r="GBW609" s="152"/>
      <c r="GBX609" s="152"/>
      <c r="GBY609" s="152"/>
      <c r="GBZ609" s="152"/>
      <c r="GCA609" s="152"/>
      <c r="GCB609" s="152"/>
      <c r="GCC609" s="152"/>
      <c r="GCD609" s="152"/>
      <c r="GCE609" s="152"/>
      <c r="GCF609" s="152"/>
      <c r="GCG609" s="152"/>
      <c r="GCH609" s="152"/>
      <c r="GCI609" s="152"/>
      <c r="GCJ609" s="152"/>
      <c r="GCK609" s="152"/>
      <c r="GCL609" s="152"/>
      <c r="GCM609" s="152"/>
      <c r="GCN609" s="152"/>
      <c r="GCO609" s="152"/>
      <c r="GCP609" s="152"/>
      <c r="GCQ609" s="152"/>
      <c r="GCR609" s="152"/>
      <c r="GCS609" s="152"/>
      <c r="GCT609" s="152"/>
      <c r="GCU609" s="152"/>
      <c r="GCV609" s="152"/>
      <c r="GCW609" s="152"/>
      <c r="GCX609" s="152"/>
      <c r="GCY609" s="152"/>
      <c r="GCZ609" s="152"/>
      <c r="GDA609" s="152"/>
      <c r="GDB609" s="152"/>
      <c r="GDC609" s="152"/>
      <c r="GDD609" s="152"/>
      <c r="GDE609" s="152"/>
      <c r="GDF609" s="152"/>
      <c r="GDG609" s="152"/>
      <c r="GDH609" s="152"/>
      <c r="GDI609" s="152"/>
      <c r="GDJ609" s="152"/>
      <c r="GDK609" s="152"/>
      <c r="GDL609" s="152"/>
      <c r="GDM609" s="152"/>
      <c r="GDN609" s="152"/>
      <c r="GDO609" s="152"/>
      <c r="GDP609" s="152"/>
      <c r="GDQ609" s="152"/>
      <c r="GDR609" s="152"/>
      <c r="GDS609" s="152"/>
      <c r="GDT609" s="152"/>
      <c r="GDU609" s="152"/>
      <c r="GDV609" s="152"/>
      <c r="GDW609" s="152"/>
      <c r="GDX609" s="152"/>
      <c r="GDY609" s="152"/>
      <c r="GDZ609" s="152"/>
      <c r="GEA609" s="152"/>
      <c r="GEB609" s="152"/>
      <c r="GEC609" s="152"/>
      <c r="GED609" s="152"/>
      <c r="GEE609" s="152"/>
      <c r="GEF609" s="152"/>
      <c r="GEG609" s="152"/>
      <c r="GEH609" s="152"/>
      <c r="GEI609" s="152"/>
      <c r="GEJ609" s="152"/>
      <c r="GEK609" s="152"/>
      <c r="GEL609" s="152"/>
      <c r="GEM609" s="152"/>
      <c r="GEN609" s="152"/>
      <c r="GEO609" s="152"/>
      <c r="GEP609" s="152"/>
      <c r="GEQ609" s="152"/>
      <c r="GER609" s="152"/>
      <c r="GES609" s="152"/>
      <c r="GET609" s="152"/>
      <c r="GEU609" s="152"/>
      <c r="GEV609" s="152"/>
      <c r="GEW609" s="152"/>
      <c r="GEX609" s="152"/>
      <c r="GEY609" s="152"/>
      <c r="GEZ609" s="152"/>
      <c r="GFA609" s="152"/>
      <c r="GFB609" s="152"/>
      <c r="GFC609" s="152"/>
      <c r="GFD609" s="152"/>
      <c r="GFE609" s="152"/>
      <c r="GFF609" s="152"/>
      <c r="GFG609" s="152"/>
      <c r="GFH609" s="152"/>
      <c r="GFI609" s="152"/>
      <c r="GFJ609" s="152"/>
      <c r="GFK609" s="152"/>
      <c r="GFL609" s="152"/>
      <c r="GFM609" s="152"/>
      <c r="GFN609" s="152"/>
      <c r="GFO609" s="152"/>
      <c r="GFP609" s="152"/>
      <c r="GFQ609" s="152"/>
      <c r="GFR609" s="152"/>
      <c r="GFS609" s="152"/>
      <c r="GFT609" s="152"/>
      <c r="GFU609" s="152"/>
      <c r="GFV609" s="152"/>
      <c r="GFW609" s="152"/>
      <c r="GFX609" s="152"/>
      <c r="GFY609" s="152"/>
      <c r="GFZ609" s="152"/>
      <c r="GGA609" s="152"/>
      <c r="GGB609" s="152"/>
      <c r="GGC609" s="152"/>
      <c r="GGD609" s="152"/>
      <c r="GGE609" s="152"/>
      <c r="GGF609" s="152"/>
      <c r="GGG609" s="152"/>
      <c r="GGH609" s="152"/>
      <c r="GGI609" s="152"/>
      <c r="GGJ609" s="152"/>
      <c r="GGK609" s="152"/>
      <c r="GGL609" s="152"/>
      <c r="GGM609" s="152"/>
      <c r="GGN609" s="152"/>
      <c r="GGO609" s="152"/>
      <c r="GGP609" s="152"/>
      <c r="GGQ609" s="152"/>
      <c r="GGR609" s="152"/>
      <c r="GGS609" s="152"/>
      <c r="GGT609" s="152"/>
      <c r="GGU609" s="152"/>
      <c r="GGV609" s="152"/>
      <c r="GGW609" s="152"/>
      <c r="GGX609" s="152"/>
      <c r="GGY609" s="152"/>
      <c r="GGZ609" s="152"/>
      <c r="GHA609" s="152"/>
      <c r="GHB609" s="152"/>
      <c r="GHC609" s="152"/>
      <c r="GHD609" s="152"/>
      <c r="GHE609" s="152"/>
      <c r="GHF609" s="152"/>
      <c r="GHG609" s="152"/>
      <c r="GHH609" s="152"/>
      <c r="GHI609" s="152"/>
      <c r="GHJ609" s="152"/>
      <c r="GHK609" s="152"/>
      <c r="GHL609" s="152"/>
      <c r="GHM609" s="152"/>
      <c r="GHN609" s="152"/>
      <c r="GHO609" s="152"/>
      <c r="GHP609" s="152"/>
      <c r="GHQ609" s="152"/>
      <c r="GHR609" s="152"/>
      <c r="GHS609" s="152"/>
      <c r="GHT609" s="152"/>
      <c r="GHU609" s="152"/>
      <c r="GHV609" s="152"/>
      <c r="GHW609" s="152"/>
      <c r="GHX609" s="152"/>
      <c r="GHY609" s="152"/>
      <c r="GHZ609" s="152"/>
      <c r="GIA609" s="152"/>
      <c r="GIB609" s="152"/>
      <c r="GIC609" s="152"/>
      <c r="GID609" s="152"/>
      <c r="GIE609" s="152"/>
      <c r="GIF609" s="152"/>
      <c r="GIG609" s="152"/>
      <c r="GIH609" s="152"/>
      <c r="GII609" s="152"/>
      <c r="GIJ609" s="152"/>
      <c r="GIK609" s="152"/>
      <c r="GIL609" s="152"/>
      <c r="GIM609" s="152"/>
      <c r="GIN609" s="152"/>
      <c r="GIO609" s="152"/>
      <c r="GIP609" s="152"/>
      <c r="GIQ609" s="152"/>
      <c r="GIR609" s="152"/>
      <c r="GIS609" s="152"/>
      <c r="GIT609" s="152"/>
      <c r="GIU609" s="152"/>
      <c r="GIV609" s="152"/>
      <c r="GIW609" s="152"/>
      <c r="GIX609" s="152"/>
      <c r="GIY609" s="152"/>
      <c r="GIZ609" s="152"/>
      <c r="GJA609" s="152"/>
      <c r="GJB609" s="152"/>
      <c r="GJC609" s="152"/>
      <c r="GJD609" s="152"/>
      <c r="GJE609" s="152"/>
      <c r="GJF609" s="152"/>
      <c r="GJG609" s="152"/>
      <c r="GJH609" s="152"/>
      <c r="GJI609" s="152"/>
      <c r="GJJ609" s="152"/>
      <c r="GJK609" s="152"/>
      <c r="GJL609" s="152"/>
      <c r="GJM609" s="152"/>
      <c r="GJN609" s="152"/>
      <c r="GJO609" s="152"/>
      <c r="GJP609" s="152"/>
      <c r="GJQ609" s="152"/>
      <c r="GJR609" s="152"/>
      <c r="GJS609" s="152"/>
      <c r="GJT609" s="152"/>
      <c r="GJU609" s="152"/>
      <c r="GJV609" s="152"/>
      <c r="GJW609" s="152"/>
      <c r="GJX609" s="152"/>
      <c r="GJY609" s="152"/>
      <c r="GJZ609" s="152"/>
      <c r="GKA609" s="152"/>
      <c r="GKB609" s="152"/>
      <c r="GKC609" s="152"/>
      <c r="GKD609" s="152"/>
      <c r="GKE609" s="152"/>
      <c r="GKF609" s="152"/>
      <c r="GKG609" s="152"/>
      <c r="GKH609" s="152"/>
      <c r="GKI609" s="152"/>
      <c r="GKJ609" s="152"/>
      <c r="GKK609" s="152"/>
      <c r="GKL609" s="152"/>
      <c r="GKM609" s="152"/>
      <c r="GKN609" s="152"/>
      <c r="GKO609" s="152"/>
      <c r="GKP609" s="152"/>
      <c r="GKQ609" s="152"/>
      <c r="GKR609" s="152"/>
      <c r="GKS609" s="152"/>
      <c r="GKT609" s="152"/>
      <c r="GKU609" s="152"/>
      <c r="GKV609" s="152"/>
      <c r="GKW609" s="152"/>
      <c r="GKX609" s="152"/>
      <c r="GKY609" s="152"/>
      <c r="GKZ609" s="152"/>
      <c r="GLA609" s="152"/>
      <c r="GLB609" s="152"/>
      <c r="GLC609" s="152"/>
      <c r="GLD609" s="152"/>
      <c r="GLE609" s="152"/>
      <c r="GLF609" s="152"/>
      <c r="GLG609" s="152"/>
      <c r="GLH609" s="152"/>
      <c r="GLI609" s="152"/>
      <c r="GLJ609" s="152"/>
      <c r="GLK609" s="152"/>
      <c r="GLL609" s="152"/>
      <c r="GLM609" s="152"/>
      <c r="GLN609" s="152"/>
      <c r="GLO609" s="152"/>
      <c r="GLP609" s="152"/>
      <c r="GLQ609" s="152"/>
      <c r="GLR609" s="152"/>
      <c r="GLS609" s="152"/>
      <c r="GLT609" s="152"/>
      <c r="GLU609" s="152"/>
      <c r="GLV609" s="152"/>
      <c r="GLW609" s="152"/>
      <c r="GLX609" s="152"/>
      <c r="GLY609" s="152"/>
      <c r="GLZ609" s="152"/>
      <c r="GMA609" s="152"/>
      <c r="GMB609" s="152"/>
      <c r="GMC609" s="152"/>
      <c r="GMD609" s="152"/>
      <c r="GME609" s="152"/>
      <c r="GMF609" s="152"/>
      <c r="GMG609" s="152"/>
      <c r="GMH609" s="152"/>
      <c r="GMI609" s="152"/>
      <c r="GMJ609" s="152"/>
      <c r="GMK609" s="152"/>
      <c r="GML609" s="152"/>
      <c r="GMM609" s="152"/>
      <c r="GMN609" s="152"/>
      <c r="GMO609" s="152"/>
      <c r="GMP609" s="152"/>
      <c r="GMQ609" s="152"/>
      <c r="GMR609" s="152"/>
      <c r="GMS609" s="152"/>
      <c r="GMT609" s="152"/>
      <c r="GMU609" s="152"/>
      <c r="GMV609" s="152"/>
      <c r="GMW609" s="152"/>
      <c r="GMX609" s="152"/>
      <c r="GMY609" s="152"/>
      <c r="GMZ609" s="152"/>
      <c r="GNA609" s="152"/>
      <c r="GNB609" s="152"/>
      <c r="GNC609" s="152"/>
      <c r="GND609" s="152"/>
      <c r="GNE609" s="152"/>
      <c r="GNF609" s="152"/>
      <c r="GNG609" s="152"/>
      <c r="GNH609" s="152"/>
      <c r="GNI609" s="152"/>
      <c r="GNJ609" s="152"/>
      <c r="GNK609" s="152"/>
      <c r="GNL609" s="152"/>
      <c r="GNM609" s="152"/>
      <c r="GNN609" s="152"/>
      <c r="GNO609" s="152"/>
      <c r="GNP609" s="152"/>
      <c r="GNQ609" s="152"/>
      <c r="GNR609" s="152"/>
      <c r="GNS609" s="152"/>
      <c r="GNT609" s="152"/>
      <c r="GNU609" s="152"/>
      <c r="GNV609" s="152"/>
      <c r="GNW609" s="152"/>
      <c r="GNX609" s="152"/>
      <c r="GNY609" s="152"/>
      <c r="GNZ609" s="152"/>
      <c r="GOA609" s="152"/>
      <c r="GOB609" s="152"/>
      <c r="GOC609" s="152"/>
      <c r="GOD609" s="152"/>
      <c r="GOE609" s="152"/>
      <c r="GOF609" s="152"/>
      <c r="GOG609" s="152"/>
      <c r="GOH609" s="152"/>
      <c r="GOI609" s="152"/>
      <c r="GOJ609" s="152"/>
      <c r="GOK609" s="152"/>
      <c r="GOL609" s="152"/>
      <c r="GOM609" s="152"/>
      <c r="GON609" s="152"/>
      <c r="GOO609" s="152"/>
      <c r="GOP609" s="152"/>
      <c r="GOQ609" s="152"/>
      <c r="GOR609" s="152"/>
      <c r="GOS609" s="152"/>
      <c r="GOT609" s="152"/>
      <c r="GOU609" s="152"/>
      <c r="GOV609" s="152"/>
      <c r="GOW609" s="152"/>
      <c r="GOX609" s="152"/>
      <c r="GOY609" s="152"/>
      <c r="GOZ609" s="152"/>
      <c r="GPA609" s="152"/>
      <c r="GPB609" s="152"/>
      <c r="GPC609" s="152"/>
      <c r="GPD609" s="152"/>
      <c r="GPE609" s="152"/>
      <c r="GPF609" s="152"/>
      <c r="GPG609" s="152"/>
      <c r="GPH609" s="152"/>
      <c r="GPI609" s="152"/>
      <c r="GPJ609" s="152"/>
      <c r="GPK609" s="152"/>
      <c r="GPL609" s="152"/>
      <c r="GPM609" s="152"/>
      <c r="GPN609" s="152"/>
      <c r="GPO609" s="152"/>
      <c r="GPP609" s="152"/>
      <c r="GPQ609" s="152"/>
      <c r="GPR609" s="152"/>
      <c r="GPS609" s="152"/>
      <c r="GPT609" s="152"/>
      <c r="GPU609" s="152"/>
      <c r="GPV609" s="152"/>
      <c r="GPW609" s="152"/>
      <c r="GPX609" s="152"/>
      <c r="GPY609" s="152"/>
      <c r="GPZ609" s="152"/>
      <c r="GQA609" s="152"/>
      <c r="GQB609" s="152"/>
      <c r="GQC609" s="152"/>
      <c r="GQD609" s="152"/>
      <c r="GQE609" s="152"/>
      <c r="GQF609" s="152"/>
      <c r="GQG609" s="152"/>
      <c r="GQH609" s="152"/>
      <c r="GQI609" s="152"/>
      <c r="GQJ609" s="152"/>
      <c r="GQK609" s="152"/>
      <c r="GQL609" s="152"/>
      <c r="GQM609" s="152"/>
      <c r="GQN609" s="152"/>
      <c r="GQO609" s="152"/>
      <c r="GQP609" s="152"/>
      <c r="GQQ609" s="152"/>
      <c r="GQR609" s="152"/>
      <c r="GQS609" s="152"/>
      <c r="GQT609" s="152"/>
      <c r="GQU609" s="152"/>
      <c r="GQV609" s="152"/>
      <c r="GQW609" s="152"/>
      <c r="GQX609" s="152"/>
      <c r="GQY609" s="152"/>
      <c r="GQZ609" s="152"/>
      <c r="GRA609" s="152"/>
      <c r="GRB609" s="152"/>
      <c r="GRC609" s="152"/>
      <c r="GRD609" s="152"/>
      <c r="GRE609" s="152"/>
      <c r="GRF609" s="152"/>
      <c r="GRG609" s="152"/>
      <c r="GRH609" s="152"/>
      <c r="GRI609" s="152"/>
      <c r="GRJ609" s="152"/>
      <c r="GRK609" s="152"/>
      <c r="GRL609" s="152"/>
      <c r="GRM609" s="152"/>
      <c r="GRN609" s="152"/>
      <c r="GRO609" s="152"/>
      <c r="GRP609" s="152"/>
      <c r="GRQ609" s="152"/>
      <c r="GRR609" s="152"/>
      <c r="GRS609" s="152"/>
      <c r="GRT609" s="152"/>
      <c r="GRU609" s="152"/>
      <c r="GRV609" s="152"/>
      <c r="GRW609" s="152"/>
      <c r="GRX609" s="152"/>
      <c r="GRY609" s="152"/>
      <c r="GRZ609" s="152"/>
      <c r="GSA609" s="152"/>
      <c r="GSB609" s="152"/>
      <c r="GSC609" s="152"/>
      <c r="GSD609" s="152"/>
      <c r="GSE609" s="152"/>
      <c r="GSF609" s="152"/>
      <c r="GSG609" s="152"/>
      <c r="GSH609" s="152"/>
      <c r="GSI609" s="152"/>
      <c r="GSJ609" s="152"/>
      <c r="GSK609" s="152"/>
      <c r="GSL609" s="152"/>
      <c r="GSM609" s="152"/>
      <c r="GSN609" s="152"/>
      <c r="GSO609" s="152"/>
      <c r="GSP609" s="152"/>
      <c r="GSQ609" s="152"/>
      <c r="GSR609" s="152"/>
      <c r="GSS609" s="152"/>
      <c r="GST609" s="152"/>
      <c r="GSU609" s="152"/>
      <c r="GSV609" s="152"/>
      <c r="GSW609" s="152"/>
      <c r="GSX609" s="152"/>
      <c r="GSY609" s="152"/>
      <c r="GSZ609" s="152"/>
      <c r="GTA609" s="152"/>
      <c r="GTB609" s="152"/>
      <c r="GTC609" s="152"/>
      <c r="GTD609" s="152"/>
      <c r="GTE609" s="152"/>
      <c r="GTF609" s="152"/>
      <c r="GTG609" s="152"/>
      <c r="GTH609" s="152"/>
      <c r="GTI609" s="152"/>
      <c r="GTJ609" s="152"/>
      <c r="GTK609" s="152"/>
      <c r="GTL609" s="152"/>
      <c r="GTM609" s="152"/>
      <c r="GTN609" s="152"/>
      <c r="GTO609" s="152"/>
      <c r="GTP609" s="152"/>
      <c r="GTQ609" s="152"/>
      <c r="GTR609" s="152"/>
      <c r="GTS609" s="152"/>
      <c r="GTT609" s="152"/>
      <c r="GTU609" s="152"/>
      <c r="GTV609" s="152"/>
      <c r="GTW609" s="152"/>
      <c r="GTX609" s="152"/>
      <c r="GTY609" s="152"/>
      <c r="GTZ609" s="152"/>
      <c r="GUA609" s="152"/>
      <c r="GUB609" s="152"/>
      <c r="GUC609" s="152"/>
      <c r="GUD609" s="152"/>
      <c r="GUE609" s="152"/>
      <c r="GUF609" s="152"/>
      <c r="GUG609" s="152"/>
      <c r="GUH609" s="152"/>
      <c r="GUI609" s="152"/>
      <c r="GUJ609" s="152"/>
      <c r="GUK609" s="152"/>
      <c r="GUL609" s="152"/>
      <c r="GUM609" s="152"/>
      <c r="GUN609" s="152"/>
      <c r="GUO609" s="152"/>
      <c r="GUP609" s="152"/>
      <c r="GUQ609" s="152"/>
      <c r="GUR609" s="152"/>
      <c r="GUS609" s="152"/>
      <c r="GUT609" s="152"/>
      <c r="GUU609" s="152"/>
      <c r="GUV609" s="152"/>
      <c r="GUW609" s="152"/>
      <c r="GUX609" s="152"/>
      <c r="GUY609" s="152"/>
      <c r="GUZ609" s="152"/>
      <c r="GVA609" s="152"/>
      <c r="GVB609" s="152"/>
      <c r="GVC609" s="152"/>
      <c r="GVD609" s="152"/>
      <c r="GVE609" s="152"/>
      <c r="GVF609" s="152"/>
      <c r="GVG609" s="152"/>
      <c r="GVH609" s="152"/>
      <c r="GVI609" s="152"/>
      <c r="GVJ609" s="152"/>
      <c r="GVK609" s="152"/>
      <c r="GVL609" s="152"/>
      <c r="GVM609" s="152"/>
      <c r="GVN609" s="152"/>
      <c r="GVO609" s="152"/>
      <c r="GVP609" s="152"/>
      <c r="GVQ609" s="152"/>
      <c r="GVR609" s="152"/>
      <c r="GVS609" s="152"/>
      <c r="GVT609" s="152"/>
      <c r="GVU609" s="152"/>
      <c r="GVV609" s="152"/>
      <c r="GVW609" s="152"/>
      <c r="GVX609" s="152"/>
      <c r="GVY609" s="152"/>
      <c r="GVZ609" s="152"/>
      <c r="GWA609" s="152"/>
      <c r="GWB609" s="152"/>
      <c r="GWC609" s="152"/>
      <c r="GWD609" s="152"/>
      <c r="GWE609" s="152"/>
      <c r="GWF609" s="152"/>
      <c r="GWG609" s="152"/>
      <c r="GWH609" s="152"/>
      <c r="GWI609" s="152"/>
      <c r="GWJ609" s="152"/>
      <c r="GWK609" s="152"/>
      <c r="GWL609" s="152"/>
      <c r="GWM609" s="152"/>
      <c r="GWN609" s="152"/>
      <c r="GWO609" s="152"/>
      <c r="GWP609" s="152"/>
      <c r="GWQ609" s="152"/>
      <c r="GWR609" s="152"/>
      <c r="GWS609" s="152"/>
      <c r="GWT609" s="152"/>
      <c r="GWU609" s="152"/>
      <c r="GWV609" s="152"/>
      <c r="GWW609" s="152"/>
      <c r="GWX609" s="152"/>
      <c r="GWY609" s="152"/>
      <c r="GWZ609" s="152"/>
      <c r="GXA609" s="152"/>
      <c r="GXB609" s="152"/>
      <c r="GXC609" s="152"/>
      <c r="GXD609" s="152"/>
      <c r="GXE609" s="152"/>
      <c r="GXF609" s="152"/>
      <c r="GXG609" s="152"/>
      <c r="GXH609" s="152"/>
      <c r="GXI609" s="152"/>
      <c r="GXJ609" s="152"/>
      <c r="GXK609" s="152"/>
      <c r="GXL609" s="152"/>
      <c r="GXM609" s="152"/>
      <c r="GXN609" s="152"/>
      <c r="GXO609" s="152"/>
      <c r="GXP609" s="152"/>
      <c r="GXQ609" s="152"/>
      <c r="GXR609" s="152"/>
      <c r="GXS609" s="152"/>
      <c r="GXT609" s="152"/>
      <c r="GXU609" s="152"/>
      <c r="GXV609" s="152"/>
      <c r="GXW609" s="152"/>
      <c r="GXX609" s="152"/>
      <c r="GXY609" s="152"/>
      <c r="GXZ609" s="152"/>
      <c r="GYA609" s="152"/>
      <c r="GYB609" s="152"/>
      <c r="GYC609" s="152"/>
      <c r="GYD609" s="152"/>
      <c r="GYE609" s="152"/>
      <c r="GYF609" s="152"/>
      <c r="GYG609" s="152"/>
      <c r="GYH609" s="152"/>
      <c r="GYI609" s="152"/>
      <c r="GYJ609" s="152"/>
      <c r="GYK609" s="152"/>
      <c r="GYL609" s="152"/>
      <c r="GYM609" s="152"/>
      <c r="GYN609" s="152"/>
      <c r="GYO609" s="152"/>
      <c r="GYP609" s="152"/>
      <c r="GYQ609" s="152"/>
      <c r="GYR609" s="152"/>
      <c r="GYS609" s="152"/>
      <c r="GYT609" s="152"/>
      <c r="GYU609" s="152"/>
      <c r="GYV609" s="152"/>
      <c r="GYW609" s="152"/>
      <c r="GYX609" s="152"/>
      <c r="GYY609" s="152"/>
      <c r="GYZ609" s="152"/>
      <c r="GZA609" s="152"/>
      <c r="GZB609" s="152"/>
      <c r="GZC609" s="152"/>
      <c r="GZD609" s="152"/>
      <c r="GZE609" s="152"/>
      <c r="GZF609" s="152"/>
      <c r="GZG609" s="152"/>
      <c r="GZH609" s="152"/>
      <c r="GZI609" s="152"/>
      <c r="GZJ609" s="152"/>
      <c r="GZK609" s="152"/>
      <c r="GZL609" s="152"/>
      <c r="GZM609" s="152"/>
      <c r="GZN609" s="152"/>
      <c r="GZO609" s="152"/>
      <c r="GZP609" s="152"/>
      <c r="GZQ609" s="152"/>
      <c r="GZR609" s="152"/>
      <c r="GZS609" s="152"/>
      <c r="GZT609" s="152"/>
      <c r="GZU609" s="152"/>
      <c r="GZV609" s="152"/>
      <c r="GZW609" s="152"/>
      <c r="GZX609" s="152"/>
      <c r="GZY609" s="152"/>
      <c r="GZZ609" s="152"/>
      <c r="HAA609" s="152"/>
      <c r="HAB609" s="152"/>
      <c r="HAC609" s="152"/>
      <c r="HAD609" s="152"/>
      <c r="HAE609" s="152"/>
      <c r="HAF609" s="152"/>
      <c r="HAG609" s="152"/>
      <c r="HAH609" s="152"/>
      <c r="HAI609" s="152"/>
      <c r="HAJ609" s="152"/>
      <c r="HAK609" s="152"/>
      <c r="HAL609" s="152"/>
      <c r="HAM609" s="152"/>
      <c r="HAN609" s="152"/>
      <c r="HAO609" s="152"/>
      <c r="HAP609" s="152"/>
      <c r="HAQ609" s="152"/>
      <c r="HAR609" s="152"/>
      <c r="HAS609" s="152"/>
      <c r="HAT609" s="152"/>
      <c r="HAU609" s="152"/>
      <c r="HAV609" s="152"/>
      <c r="HAW609" s="152"/>
      <c r="HAX609" s="152"/>
      <c r="HAY609" s="152"/>
      <c r="HAZ609" s="152"/>
      <c r="HBA609" s="152"/>
      <c r="HBB609" s="152"/>
      <c r="HBC609" s="152"/>
      <c r="HBD609" s="152"/>
      <c r="HBE609" s="152"/>
      <c r="HBF609" s="152"/>
      <c r="HBG609" s="152"/>
      <c r="HBH609" s="152"/>
      <c r="HBI609" s="152"/>
      <c r="HBJ609" s="152"/>
      <c r="HBK609" s="152"/>
      <c r="HBL609" s="152"/>
      <c r="HBM609" s="152"/>
      <c r="HBN609" s="152"/>
      <c r="HBO609" s="152"/>
      <c r="HBP609" s="152"/>
      <c r="HBQ609" s="152"/>
      <c r="HBR609" s="152"/>
      <c r="HBS609" s="152"/>
      <c r="HBT609" s="152"/>
      <c r="HBU609" s="152"/>
      <c r="HBV609" s="152"/>
      <c r="HBW609" s="152"/>
      <c r="HBX609" s="152"/>
      <c r="HBY609" s="152"/>
      <c r="HBZ609" s="152"/>
      <c r="HCA609" s="152"/>
      <c r="HCB609" s="152"/>
      <c r="HCC609" s="152"/>
      <c r="HCD609" s="152"/>
      <c r="HCE609" s="152"/>
      <c r="HCF609" s="152"/>
      <c r="HCG609" s="152"/>
      <c r="HCH609" s="152"/>
      <c r="HCI609" s="152"/>
      <c r="HCJ609" s="152"/>
      <c r="HCK609" s="152"/>
      <c r="HCL609" s="152"/>
      <c r="HCM609" s="152"/>
      <c r="HCN609" s="152"/>
      <c r="HCO609" s="152"/>
      <c r="HCP609" s="152"/>
      <c r="HCQ609" s="152"/>
      <c r="HCR609" s="152"/>
      <c r="HCS609" s="152"/>
      <c r="HCT609" s="152"/>
      <c r="HCU609" s="152"/>
      <c r="HCV609" s="152"/>
      <c r="HCW609" s="152"/>
      <c r="HCX609" s="152"/>
      <c r="HCY609" s="152"/>
      <c r="HCZ609" s="152"/>
      <c r="HDA609" s="152"/>
      <c r="HDB609" s="152"/>
      <c r="HDC609" s="152"/>
      <c r="HDD609" s="152"/>
      <c r="HDE609" s="152"/>
      <c r="HDF609" s="152"/>
      <c r="HDG609" s="152"/>
      <c r="HDH609" s="152"/>
      <c r="HDI609" s="152"/>
      <c r="HDJ609" s="152"/>
      <c r="HDK609" s="152"/>
      <c r="HDL609" s="152"/>
      <c r="HDM609" s="152"/>
      <c r="HDN609" s="152"/>
      <c r="HDO609" s="152"/>
      <c r="HDP609" s="152"/>
      <c r="HDQ609" s="152"/>
      <c r="HDR609" s="152"/>
      <c r="HDS609" s="152"/>
      <c r="HDT609" s="152"/>
      <c r="HDU609" s="152"/>
      <c r="HDV609" s="152"/>
      <c r="HDW609" s="152"/>
      <c r="HDX609" s="152"/>
      <c r="HDY609" s="152"/>
      <c r="HDZ609" s="152"/>
      <c r="HEA609" s="152"/>
      <c r="HEB609" s="152"/>
      <c r="HEC609" s="152"/>
      <c r="HED609" s="152"/>
      <c r="HEE609" s="152"/>
      <c r="HEF609" s="152"/>
      <c r="HEG609" s="152"/>
      <c r="HEH609" s="152"/>
      <c r="HEI609" s="152"/>
      <c r="HEJ609" s="152"/>
      <c r="HEK609" s="152"/>
      <c r="HEL609" s="152"/>
      <c r="HEM609" s="152"/>
      <c r="HEN609" s="152"/>
      <c r="HEO609" s="152"/>
      <c r="HEP609" s="152"/>
      <c r="HEQ609" s="152"/>
      <c r="HER609" s="152"/>
      <c r="HES609" s="152"/>
      <c r="HET609" s="152"/>
      <c r="HEU609" s="152"/>
      <c r="HEV609" s="152"/>
      <c r="HEW609" s="152"/>
      <c r="HEX609" s="152"/>
      <c r="HEY609" s="152"/>
      <c r="HEZ609" s="152"/>
      <c r="HFA609" s="152"/>
      <c r="HFB609" s="152"/>
      <c r="HFC609" s="152"/>
      <c r="HFD609" s="152"/>
      <c r="HFE609" s="152"/>
      <c r="HFF609" s="152"/>
      <c r="HFG609" s="152"/>
      <c r="HFH609" s="152"/>
      <c r="HFI609" s="152"/>
      <c r="HFJ609" s="152"/>
      <c r="HFK609" s="152"/>
      <c r="HFL609" s="152"/>
      <c r="HFM609" s="152"/>
      <c r="HFN609" s="152"/>
      <c r="HFO609" s="152"/>
      <c r="HFP609" s="152"/>
      <c r="HFQ609" s="152"/>
      <c r="HFR609" s="152"/>
      <c r="HFS609" s="152"/>
      <c r="HFT609" s="152"/>
      <c r="HFU609" s="152"/>
      <c r="HFV609" s="152"/>
      <c r="HFW609" s="152"/>
      <c r="HFX609" s="152"/>
      <c r="HFY609" s="152"/>
      <c r="HFZ609" s="152"/>
      <c r="HGA609" s="152"/>
      <c r="HGB609" s="152"/>
      <c r="HGC609" s="152"/>
      <c r="HGD609" s="152"/>
      <c r="HGE609" s="152"/>
      <c r="HGF609" s="152"/>
      <c r="HGG609" s="152"/>
      <c r="HGH609" s="152"/>
      <c r="HGI609" s="152"/>
      <c r="HGJ609" s="152"/>
      <c r="HGK609" s="152"/>
      <c r="HGL609" s="152"/>
      <c r="HGM609" s="152"/>
      <c r="HGN609" s="152"/>
      <c r="HGO609" s="152"/>
      <c r="HGP609" s="152"/>
      <c r="HGQ609" s="152"/>
      <c r="HGR609" s="152"/>
      <c r="HGS609" s="152"/>
      <c r="HGT609" s="152"/>
      <c r="HGU609" s="152"/>
      <c r="HGV609" s="152"/>
      <c r="HGW609" s="152"/>
      <c r="HGX609" s="152"/>
      <c r="HGY609" s="152"/>
      <c r="HGZ609" s="152"/>
      <c r="HHA609" s="152"/>
      <c r="HHB609" s="152"/>
      <c r="HHC609" s="152"/>
      <c r="HHD609" s="152"/>
      <c r="HHE609" s="152"/>
      <c r="HHF609" s="152"/>
      <c r="HHG609" s="152"/>
      <c r="HHH609" s="152"/>
      <c r="HHI609" s="152"/>
      <c r="HHJ609" s="152"/>
      <c r="HHK609" s="152"/>
      <c r="HHL609" s="152"/>
      <c r="HHM609" s="152"/>
      <c r="HHN609" s="152"/>
      <c r="HHO609" s="152"/>
      <c r="HHP609" s="152"/>
      <c r="HHQ609" s="152"/>
      <c r="HHR609" s="152"/>
      <c r="HHS609" s="152"/>
      <c r="HHT609" s="152"/>
      <c r="HHU609" s="152"/>
      <c r="HHV609" s="152"/>
      <c r="HHW609" s="152"/>
      <c r="HHX609" s="152"/>
      <c r="HHY609" s="152"/>
      <c r="HHZ609" s="152"/>
      <c r="HIA609" s="152"/>
      <c r="HIB609" s="152"/>
      <c r="HIC609" s="152"/>
      <c r="HID609" s="152"/>
      <c r="HIE609" s="152"/>
      <c r="HIF609" s="152"/>
      <c r="HIG609" s="152"/>
      <c r="HIH609" s="152"/>
      <c r="HII609" s="152"/>
      <c r="HIJ609" s="152"/>
      <c r="HIK609" s="152"/>
      <c r="HIL609" s="152"/>
      <c r="HIM609" s="152"/>
      <c r="HIN609" s="152"/>
      <c r="HIO609" s="152"/>
      <c r="HIP609" s="152"/>
      <c r="HIQ609" s="152"/>
      <c r="HIR609" s="152"/>
      <c r="HIS609" s="152"/>
      <c r="HIT609" s="152"/>
      <c r="HIU609" s="152"/>
      <c r="HIV609" s="152"/>
      <c r="HIW609" s="152"/>
      <c r="HIX609" s="152"/>
      <c r="HIY609" s="152"/>
      <c r="HIZ609" s="152"/>
      <c r="HJA609" s="152"/>
      <c r="HJB609" s="152"/>
      <c r="HJC609" s="152"/>
      <c r="HJD609" s="152"/>
      <c r="HJE609" s="152"/>
      <c r="HJF609" s="152"/>
      <c r="HJG609" s="152"/>
      <c r="HJH609" s="152"/>
      <c r="HJI609" s="152"/>
      <c r="HJJ609" s="152"/>
      <c r="HJK609" s="152"/>
      <c r="HJL609" s="152"/>
      <c r="HJM609" s="152"/>
      <c r="HJN609" s="152"/>
      <c r="HJO609" s="152"/>
      <c r="HJP609" s="152"/>
      <c r="HJQ609" s="152"/>
      <c r="HJR609" s="152"/>
      <c r="HJS609" s="152"/>
      <c r="HJT609" s="152"/>
      <c r="HJU609" s="152"/>
      <c r="HJV609" s="152"/>
      <c r="HJW609" s="152"/>
      <c r="HJX609" s="152"/>
      <c r="HJY609" s="152"/>
      <c r="HJZ609" s="152"/>
      <c r="HKA609" s="152"/>
      <c r="HKB609" s="152"/>
      <c r="HKC609" s="152"/>
      <c r="HKD609" s="152"/>
      <c r="HKE609" s="152"/>
      <c r="HKF609" s="152"/>
      <c r="HKG609" s="152"/>
      <c r="HKH609" s="152"/>
      <c r="HKI609" s="152"/>
      <c r="HKJ609" s="152"/>
      <c r="HKK609" s="152"/>
      <c r="HKL609" s="152"/>
      <c r="HKM609" s="152"/>
      <c r="HKN609" s="152"/>
      <c r="HKO609" s="152"/>
      <c r="HKP609" s="152"/>
      <c r="HKQ609" s="152"/>
      <c r="HKR609" s="152"/>
      <c r="HKS609" s="152"/>
      <c r="HKT609" s="152"/>
      <c r="HKU609" s="152"/>
      <c r="HKV609" s="152"/>
      <c r="HKW609" s="152"/>
      <c r="HKX609" s="152"/>
      <c r="HKY609" s="152"/>
      <c r="HKZ609" s="152"/>
      <c r="HLA609" s="152"/>
      <c r="HLB609" s="152"/>
      <c r="HLC609" s="152"/>
      <c r="HLD609" s="152"/>
      <c r="HLE609" s="152"/>
      <c r="HLF609" s="152"/>
      <c r="HLG609" s="152"/>
      <c r="HLH609" s="152"/>
      <c r="HLI609" s="152"/>
      <c r="HLJ609" s="152"/>
      <c r="HLK609" s="152"/>
      <c r="HLL609" s="152"/>
      <c r="HLM609" s="152"/>
      <c r="HLN609" s="152"/>
      <c r="HLO609" s="152"/>
      <c r="HLP609" s="152"/>
      <c r="HLQ609" s="152"/>
      <c r="HLR609" s="152"/>
      <c r="HLS609" s="152"/>
      <c r="HLT609" s="152"/>
      <c r="HLU609" s="152"/>
      <c r="HLV609" s="152"/>
      <c r="HLW609" s="152"/>
      <c r="HLX609" s="152"/>
      <c r="HLY609" s="152"/>
      <c r="HLZ609" s="152"/>
      <c r="HMA609" s="152"/>
      <c r="HMB609" s="152"/>
      <c r="HMC609" s="152"/>
      <c r="HMD609" s="152"/>
      <c r="HME609" s="152"/>
      <c r="HMF609" s="152"/>
      <c r="HMG609" s="152"/>
      <c r="HMH609" s="152"/>
      <c r="HMI609" s="152"/>
      <c r="HMJ609" s="152"/>
      <c r="HMK609" s="152"/>
      <c r="HML609" s="152"/>
      <c r="HMM609" s="152"/>
      <c r="HMN609" s="152"/>
      <c r="HMO609" s="152"/>
      <c r="HMP609" s="152"/>
      <c r="HMQ609" s="152"/>
      <c r="HMR609" s="152"/>
      <c r="HMS609" s="152"/>
      <c r="HMT609" s="152"/>
      <c r="HMU609" s="152"/>
      <c r="HMV609" s="152"/>
      <c r="HMW609" s="152"/>
      <c r="HMX609" s="152"/>
      <c r="HMY609" s="152"/>
      <c r="HMZ609" s="152"/>
      <c r="HNA609" s="152"/>
      <c r="HNB609" s="152"/>
      <c r="HNC609" s="152"/>
      <c r="HND609" s="152"/>
      <c r="HNE609" s="152"/>
      <c r="HNF609" s="152"/>
      <c r="HNG609" s="152"/>
      <c r="HNH609" s="152"/>
      <c r="HNI609" s="152"/>
      <c r="HNJ609" s="152"/>
      <c r="HNK609" s="152"/>
      <c r="HNL609" s="152"/>
      <c r="HNM609" s="152"/>
      <c r="HNN609" s="152"/>
      <c r="HNO609" s="152"/>
      <c r="HNP609" s="152"/>
      <c r="HNQ609" s="152"/>
      <c r="HNR609" s="152"/>
      <c r="HNS609" s="152"/>
      <c r="HNT609" s="152"/>
      <c r="HNU609" s="152"/>
      <c r="HNV609" s="152"/>
      <c r="HNW609" s="152"/>
      <c r="HNX609" s="152"/>
      <c r="HNY609" s="152"/>
      <c r="HNZ609" s="152"/>
      <c r="HOA609" s="152"/>
      <c r="HOB609" s="152"/>
      <c r="HOC609" s="152"/>
      <c r="HOD609" s="152"/>
      <c r="HOE609" s="152"/>
      <c r="HOF609" s="152"/>
      <c r="HOG609" s="152"/>
      <c r="HOH609" s="152"/>
      <c r="HOI609" s="152"/>
      <c r="HOJ609" s="152"/>
      <c r="HOK609" s="152"/>
      <c r="HOL609" s="152"/>
      <c r="HOM609" s="152"/>
      <c r="HON609" s="152"/>
      <c r="HOO609" s="152"/>
      <c r="HOP609" s="152"/>
      <c r="HOQ609" s="152"/>
      <c r="HOR609" s="152"/>
      <c r="HOS609" s="152"/>
      <c r="HOT609" s="152"/>
      <c r="HOU609" s="152"/>
      <c r="HOV609" s="152"/>
      <c r="HOW609" s="152"/>
      <c r="HOX609" s="152"/>
      <c r="HOY609" s="152"/>
      <c r="HOZ609" s="152"/>
      <c r="HPA609" s="152"/>
      <c r="HPB609" s="152"/>
      <c r="HPC609" s="152"/>
      <c r="HPD609" s="152"/>
      <c r="HPE609" s="152"/>
      <c r="HPF609" s="152"/>
      <c r="HPG609" s="152"/>
      <c r="HPH609" s="152"/>
      <c r="HPI609" s="152"/>
      <c r="HPJ609" s="152"/>
      <c r="HPK609" s="152"/>
      <c r="HPL609" s="152"/>
      <c r="HPM609" s="152"/>
      <c r="HPN609" s="152"/>
      <c r="HPO609" s="152"/>
      <c r="HPP609" s="152"/>
      <c r="HPQ609" s="152"/>
      <c r="HPR609" s="152"/>
      <c r="HPS609" s="152"/>
      <c r="HPT609" s="152"/>
      <c r="HPU609" s="152"/>
      <c r="HPV609" s="152"/>
      <c r="HPW609" s="152"/>
      <c r="HPX609" s="152"/>
      <c r="HPY609" s="152"/>
      <c r="HPZ609" s="152"/>
      <c r="HQA609" s="152"/>
      <c r="HQB609" s="152"/>
      <c r="HQC609" s="152"/>
      <c r="HQD609" s="152"/>
      <c r="HQE609" s="152"/>
      <c r="HQF609" s="152"/>
      <c r="HQG609" s="152"/>
      <c r="HQH609" s="152"/>
      <c r="HQI609" s="152"/>
      <c r="HQJ609" s="152"/>
      <c r="HQK609" s="152"/>
      <c r="HQL609" s="152"/>
      <c r="HQM609" s="152"/>
      <c r="HQN609" s="152"/>
      <c r="HQO609" s="152"/>
      <c r="HQP609" s="152"/>
      <c r="HQQ609" s="152"/>
      <c r="HQR609" s="152"/>
      <c r="HQS609" s="152"/>
      <c r="HQT609" s="152"/>
      <c r="HQU609" s="152"/>
      <c r="HQV609" s="152"/>
      <c r="HQW609" s="152"/>
      <c r="HQX609" s="152"/>
      <c r="HQY609" s="152"/>
      <c r="HQZ609" s="152"/>
      <c r="HRA609" s="152"/>
      <c r="HRB609" s="152"/>
      <c r="HRC609" s="152"/>
      <c r="HRD609" s="152"/>
      <c r="HRE609" s="152"/>
      <c r="HRF609" s="152"/>
      <c r="HRG609" s="152"/>
      <c r="HRH609" s="152"/>
      <c r="HRI609" s="152"/>
      <c r="HRJ609" s="152"/>
      <c r="HRK609" s="152"/>
      <c r="HRL609" s="152"/>
      <c r="HRM609" s="152"/>
      <c r="HRN609" s="152"/>
      <c r="HRO609" s="152"/>
      <c r="HRP609" s="152"/>
      <c r="HRQ609" s="152"/>
      <c r="HRR609" s="152"/>
      <c r="HRS609" s="152"/>
      <c r="HRT609" s="152"/>
      <c r="HRU609" s="152"/>
      <c r="HRV609" s="152"/>
      <c r="HRW609" s="152"/>
      <c r="HRX609" s="152"/>
      <c r="HRY609" s="152"/>
      <c r="HRZ609" s="152"/>
      <c r="HSA609" s="152"/>
      <c r="HSB609" s="152"/>
      <c r="HSC609" s="152"/>
      <c r="HSD609" s="152"/>
      <c r="HSE609" s="152"/>
      <c r="HSF609" s="152"/>
      <c r="HSG609" s="152"/>
      <c r="HSH609" s="152"/>
      <c r="HSI609" s="152"/>
      <c r="HSJ609" s="152"/>
      <c r="HSK609" s="152"/>
      <c r="HSL609" s="152"/>
      <c r="HSM609" s="152"/>
      <c r="HSN609" s="152"/>
      <c r="HSO609" s="152"/>
      <c r="HSP609" s="152"/>
      <c r="HSQ609" s="152"/>
      <c r="HSR609" s="152"/>
      <c r="HSS609" s="152"/>
      <c r="HST609" s="152"/>
      <c r="HSU609" s="152"/>
      <c r="HSV609" s="152"/>
      <c r="HSW609" s="152"/>
      <c r="HSX609" s="152"/>
      <c r="HSY609" s="152"/>
      <c r="HSZ609" s="152"/>
      <c r="HTA609" s="152"/>
      <c r="HTB609" s="152"/>
      <c r="HTC609" s="152"/>
      <c r="HTD609" s="152"/>
      <c r="HTE609" s="152"/>
      <c r="HTF609" s="152"/>
      <c r="HTG609" s="152"/>
      <c r="HTH609" s="152"/>
      <c r="HTI609" s="152"/>
      <c r="HTJ609" s="152"/>
      <c r="HTK609" s="152"/>
      <c r="HTL609" s="152"/>
      <c r="HTM609" s="152"/>
      <c r="HTN609" s="152"/>
      <c r="HTO609" s="152"/>
      <c r="HTP609" s="152"/>
      <c r="HTQ609" s="152"/>
      <c r="HTR609" s="152"/>
      <c r="HTS609" s="152"/>
      <c r="HTT609" s="152"/>
      <c r="HTU609" s="152"/>
      <c r="HTV609" s="152"/>
      <c r="HTW609" s="152"/>
      <c r="HTX609" s="152"/>
      <c r="HTY609" s="152"/>
      <c r="HTZ609" s="152"/>
      <c r="HUA609" s="152"/>
      <c r="HUB609" s="152"/>
      <c r="HUC609" s="152"/>
      <c r="HUD609" s="152"/>
      <c r="HUE609" s="152"/>
      <c r="HUF609" s="152"/>
      <c r="HUG609" s="152"/>
      <c r="HUH609" s="152"/>
      <c r="HUI609" s="152"/>
      <c r="HUJ609" s="152"/>
      <c r="HUK609" s="152"/>
      <c r="HUL609" s="152"/>
      <c r="HUM609" s="152"/>
      <c r="HUN609" s="152"/>
      <c r="HUO609" s="152"/>
      <c r="HUP609" s="152"/>
      <c r="HUQ609" s="152"/>
      <c r="HUR609" s="152"/>
      <c r="HUS609" s="152"/>
      <c r="HUT609" s="152"/>
      <c r="HUU609" s="152"/>
      <c r="HUV609" s="152"/>
      <c r="HUW609" s="152"/>
      <c r="HUX609" s="152"/>
      <c r="HUY609" s="152"/>
      <c r="HUZ609" s="152"/>
      <c r="HVA609" s="152"/>
      <c r="HVB609" s="152"/>
      <c r="HVC609" s="152"/>
      <c r="HVD609" s="152"/>
      <c r="HVE609" s="152"/>
      <c r="HVF609" s="152"/>
      <c r="HVG609" s="152"/>
      <c r="HVH609" s="152"/>
      <c r="HVI609" s="152"/>
      <c r="HVJ609" s="152"/>
      <c r="HVK609" s="152"/>
      <c r="HVL609" s="152"/>
      <c r="HVM609" s="152"/>
      <c r="HVN609" s="152"/>
      <c r="HVO609" s="152"/>
      <c r="HVP609" s="152"/>
      <c r="HVQ609" s="152"/>
      <c r="HVR609" s="152"/>
      <c r="HVS609" s="152"/>
      <c r="HVT609" s="152"/>
      <c r="HVU609" s="152"/>
      <c r="HVV609" s="152"/>
      <c r="HVW609" s="152"/>
      <c r="HVX609" s="152"/>
      <c r="HVY609" s="152"/>
      <c r="HVZ609" s="152"/>
      <c r="HWA609" s="152"/>
      <c r="HWB609" s="152"/>
      <c r="HWC609" s="152"/>
      <c r="HWD609" s="152"/>
      <c r="HWE609" s="152"/>
      <c r="HWF609" s="152"/>
      <c r="HWG609" s="152"/>
      <c r="HWH609" s="152"/>
      <c r="HWI609" s="152"/>
      <c r="HWJ609" s="152"/>
      <c r="HWK609" s="152"/>
      <c r="HWL609" s="152"/>
      <c r="HWM609" s="152"/>
      <c r="HWN609" s="152"/>
      <c r="HWO609" s="152"/>
      <c r="HWP609" s="152"/>
      <c r="HWQ609" s="152"/>
      <c r="HWR609" s="152"/>
      <c r="HWS609" s="152"/>
      <c r="HWT609" s="152"/>
      <c r="HWU609" s="152"/>
      <c r="HWV609" s="152"/>
      <c r="HWW609" s="152"/>
      <c r="HWX609" s="152"/>
      <c r="HWY609" s="152"/>
      <c r="HWZ609" s="152"/>
      <c r="HXA609" s="152"/>
      <c r="HXB609" s="152"/>
      <c r="HXC609" s="152"/>
      <c r="HXD609" s="152"/>
      <c r="HXE609" s="152"/>
      <c r="HXF609" s="152"/>
      <c r="HXG609" s="152"/>
      <c r="HXH609" s="152"/>
      <c r="HXI609" s="152"/>
      <c r="HXJ609" s="152"/>
      <c r="HXK609" s="152"/>
      <c r="HXL609" s="152"/>
      <c r="HXM609" s="152"/>
      <c r="HXN609" s="152"/>
      <c r="HXO609" s="152"/>
      <c r="HXP609" s="152"/>
      <c r="HXQ609" s="152"/>
      <c r="HXR609" s="152"/>
      <c r="HXS609" s="152"/>
      <c r="HXT609" s="152"/>
      <c r="HXU609" s="152"/>
      <c r="HXV609" s="152"/>
      <c r="HXW609" s="152"/>
      <c r="HXX609" s="152"/>
      <c r="HXY609" s="152"/>
      <c r="HXZ609" s="152"/>
      <c r="HYA609" s="152"/>
      <c r="HYB609" s="152"/>
      <c r="HYC609" s="152"/>
      <c r="HYD609" s="152"/>
      <c r="HYE609" s="152"/>
      <c r="HYF609" s="152"/>
      <c r="HYG609" s="152"/>
      <c r="HYH609" s="152"/>
      <c r="HYI609" s="152"/>
      <c r="HYJ609" s="152"/>
      <c r="HYK609" s="152"/>
      <c r="HYL609" s="152"/>
      <c r="HYM609" s="152"/>
      <c r="HYN609" s="152"/>
      <c r="HYO609" s="152"/>
      <c r="HYP609" s="152"/>
      <c r="HYQ609" s="152"/>
      <c r="HYR609" s="152"/>
      <c r="HYS609" s="152"/>
      <c r="HYT609" s="152"/>
      <c r="HYU609" s="152"/>
      <c r="HYV609" s="152"/>
      <c r="HYW609" s="152"/>
      <c r="HYX609" s="152"/>
      <c r="HYY609" s="152"/>
      <c r="HYZ609" s="152"/>
      <c r="HZA609" s="152"/>
      <c r="HZB609" s="152"/>
      <c r="HZC609" s="152"/>
      <c r="HZD609" s="152"/>
      <c r="HZE609" s="152"/>
      <c r="HZF609" s="152"/>
      <c r="HZG609" s="152"/>
      <c r="HZH609" s="152"/>
      <c r="HZI609" s="152"/>
      <c r="HZJ609" s="152"/>
      <c r="HZK609" s="152"/>
      <c r="HZL609" s="152"/>
      <c r="HZM609" s="152"/>
      <c r="HZN609" s="152"/>
      <c r="HZO609" s="152"/>
      <c r="HZP609" s="152"/>
      <c r="HZQ609" s="152"/>
      <c r="HZR609" s="152"/>
      <c r="HZS609" s="152"/>
      <c r="HZT609" s="152"/>
      <c r="HZU609" s="152"/>
      <c r="HZV609" s="152"/>
      <c r="HZW609" s="152"/>
      <c r="HZX609" s="152"/>
      <c r="HZY609" s="152"/>
      <c r="HZZ609" s="152"/>
      <c r="IAA609" s="152"/>
      <c r="IAB609" s="152"/>
      <c r="IAC609" s="152"/>
      <c r="IAD609" s="152"/>
      <c r="IAE609" s="152"/>
      <c r="IAF609" s="152"/>
      <c r="IAG609" s="152"/>
      <c r="IAH609" s="152"/>
      <c r="IAI609" s="152"/>
      <c r="IAJ609" s="152"/>
      <c r="IAK609" s="152"/>
      <c r="IAL609" s="152"/>
      <c r="IAM609" s="152"/>
      <c r="IAN609" s="152"/>
      <c r="IAO609" s="152"/>
      <c r="IAP609" s="152"/>
      <c r="IAQ609" s="152"/>
      <c r="IAR609" s="152"/>
      <c r="IAS609" s="152"/>
      <c r="IAT609" s="152"/>
      <c r="IAU609" s="152"/>
      <c r="IAV609" s="152"/>
      <c r="IAW609" s="152"/>
      <c r="IAX609" s="152"/>
      <c r="IAY609" s="152"/>
      <c r="IAZ609" s="152"/>
      <c r="IBA609" s="152"/>
      <c r="IBB609" s="152"/>
      <c r="IBC609" s="152"/>
      <c r="IBD609" s="152"/>
      <c r="IBE609" s="152"/>
      <c r="IBF609" s="152"/>
      <c r="IBG609" s="152"/>
      <c r="IBH609" s="152"/>
      <c r="IBI609" s="152"/>
      <c r="IBJ609" s="152"/>
      <c r="IBK609" s="152"/>
      <c r="IBL609" s="152"/>
      <c r="IBM609" s="152"/>
      <c r="IBN609" s="152"/>
      <c r="IBO609" s="152"/>
      <c r="IBP609" s="152"/>
      <c r="IBQ609" s="152"/>
      <c r="IBR609" s="152"/>
      <c r="IBS609" s="152"/>
      <c r="IBT609" s="152"/>
      <c r="IBU609" s="152"/>
      <c r="IBV609" s="152"/>
      <c r="IBW609" s="152"/>
      <c r="IBX609" s="152"/>
      <c r="IBY609" s="152"/>
      <c r="IBZ609" s="152"/>
      <c r="ICA609" s="152"/>
      <c r="ICB609" s="152"/>
      <c r="ICC609" s="152"/>
      <c r="ICD609" s="152"/>
      <c r="ICE609" s="152"/>
      <c r="ICF609" s="152"/>
      <c r="ICG609" s="152"/>
      <c r="ICH609" s="152"/>
      <c r="ICI609" s="152"/>
      <c r="ICJ609" s="152"/>
      <c r="ICK609" s="152"/>
      <c r="ICL609" s="152"/>
      <c r="ICM609" s="152"/>
      <c r="ICN609" s="152"/>
      <c r="ICO609" s="152"/>
      <c r="ICP609" s="152"/>
      <c r="ICQ609" s="152"/>
      <c r="ICR609" s="152"/>
      <c r="ICS609" s="152"/>
      <c r="ICT609" s="152"/>
      <c r="ICU609" s="152"/>
      <c r="ICV609" s="152"/>
      <c r="ICW609" s="152"/>
      <c r="ICX609" s="152"/>
      <c r="ICY609" s="152"/>
      <c r="ICZ609" s="152"/>
      <c r="IDA609" s="152"/>
      <c r="IDB609" s="152"/>
      <c r="IDC609" s="152"/>
      <c r="IDD609" s="152"/>
      <c r="IDE609" s="152"/>
      <c r="IDF609" s="152"/>
      <c r="IDG609" s="152"/>
      <c r="IDH609" s="152"/>
      <c r="IDI609" s="152"/>
      <c r="IDJ609" s="152"/>
      <c r="IDK609" s="152"/>
      <c r="IDL609" s="152"/>
      <c r="IDM609" s="152"/>
      <c r="IDN609" s="152"/>
      <c r="IDO609" s="152"/>
      <c r="IDP609" s="152"/>
      <c r="IDQ609" s="152"/>
      <c r="IDR609" s="152"/>
      <c r="IDS609" s="152"/>
      <c r="IDT609" s="152"/>
      <c r="IDU609" s="152"/>
      <c r="IDV609" s="152"/>
      <c r="IDW609" s="152"/>
      <c r="IDX609" s="152"/>
      <c r="IDY609" s="152"/>
      <c r="IDZ609" s="152"/>
      <c r="IEA609" s="152"/>
      <c r="IEB609" s="152"/>
      <c r="IEC609" s="152"/>
      <c r="IED609" s="152"/>
      <c r="IEE609" s="152"/>
      <c r="IEF609" s="152"/>
      <c r="IEG609" s="152"/>
      <c r="IEH609" s="152"/>
      <c r="IEI609" s="152"/>
      <c r="IEJ609" s="152"/>
      <c r="IEK609" s="152"/>
      <c r="IEL609" s="152"/>
      <c r="IEM609" s="152"/>
      <c r="IEN609" s="152"/>
      <c r="IEO609" s="152"/>
      <c r="IEP609" s="152"/>
      <c r="IEQ609" s="152"/>
      <c r="IER609" s="152"/>
      <c r="IES609" s="152"/>
      <c r="IET609" s="152"/>
      <c r="IEU609" s="152"/>
      <c r="IEV609" s="152"/>
      <c r="IEW609" s="152"/>
      <c r="IEX609" s="152"/>
      <c r="IEY609" s="152"/>
      <c r="IEZ609" s="152"/>
      <c r="IFA609" s="152"/>
      <c r="IFB609" s="152"/>
      <c r="IFC609" s="152"/>
      <c r="IFD609" s="152"/>
      <c r="IFE609" s="152"/>
      <c r="IFF609" s="152"/>
      <c r="IFG609" s="152"/>
      <c r="IFH609" s="152"/>
      <c r="IFI609" s="152"/>
      <c r="IFJ609" s="152"/>
      <c r="IFK609" s="152"/>
      <c r="IFL609" s="152"/>
      <c r="IFM609" s="152"/>
      <c r="IFN609" s="152"/>
      <c r="IFO609" s="152"/>
      <c r="IFP609" s="152"/>
      <c r="IFQ609" s="152"/>
      <c r="IFR609" s="152"/>
      <c r="IFS609" s="152"/>
      <c r="IFT609" s="152"/>
      <c r="IFU609" s="152"/>
      <c r="IFV609" s="152"/>
      <c r="IFW609" s="152"/>
      <c r="IFX609" s="152"/>
      <c r="IFY609" s="152"/>
      <c r="IFZ609" s="152"/>
      <c r="IGA609" s="152"/>
      <c r="IGB609" s="152"/>
      <c r="IGC609" s="152"/>
      <c r="IGD609" s="152"/>
      <c r="IGE609" s="152"/>
      <c r="IGF609" s="152"/>
      <c r="IGG609" s="152"/>
      <c r="IGH609" s="152"/>
      <c r="IGI609" s="152"/>
      <c r="IGJ609" s="152"/>
      <c r="IGK609" s="152"/>
      <c r="IGL609" s="152"/>
      <c r="IGM609" s="152"/>
      <c r="IGN609" s="152"/>
      <c r="IGO609" s="152"/>
      <c r="IGP609" s="152"/>
      <c r="IGQ609" s="152"/>
      <c r="IGR609" s="152"/>
      <c r="IGS609" s="152"/>
      <c r="IGT609" s="152"/>
      <c r="IGU609" s="152"/>
      <c r="IGV609" s="152"/>
      <c r="IGW609" s="152"/>
      <c r="IGX609" s="152"/>
      <c r="IGY609" s="152"/>
      <c r="IGZ609" s="152"/>
      <c r="IHA609" s="152"/>
      <c r="IHB609" s="152"/>
      <c r="IHC609" s="152"/>
      <c r="IHD609" s="152"/>
      <c r="IHE609" s="152"/>
      <c r="IHF609" s="152"/>
      <c r="IHG609" s="152"/>
      <c r="IHH609" s="152"/>
      <c r="IHI609" s="152"/>
      <c r="IHJ609" s="152"/>
      <c r="IHK609" s="152"/>
      <c r="IHL609" s="152"/>
      <c r="IHM609" s="152"/>
      <c r="IHN609" s="152"/>
      <c r="IHO609" s="152"/>
      <c r="IHP609" s="152"/>
      <c r="IHQ609" s="152"/>
      <c r="IHR609" s="152"/>
      <c r="IHS609" s="152"/>
      <c r="IHT609" s="152"/>
      <c r="IHU609" s="152"/>
      <c r="IHV609" s="152"/>
      <c r="IHW609" s="152"/>
      <c r="IHX609" s="152"/>
      <c r="IHY609" s="152"/>
      <c r="IHZ609" s="152"/>
      <c r="IIA609" s="152"/>
      <c r="IIB609" s="152"/>
      <c r="IIC609" s="152"/>
      <c r="IID609" s="152"/>
      <c r="IIE609" s="152"/>
      <c r="IIF609" s="152"/>
      <c r="IIG609" s="152"/>
      <c r="IIH609" s="152"/>
      <c r="III609" s="152"/>
      <c r="IIJ609" s="152"/>
      <c r="IIK609" s="152"/>
      <c r="IIL609" s="152"/>
      <c r="IIM609" s="152"/>
      <c r="IIN609" s="152"/>
      <c r="IIO609" s="152"/>
      <c r="IIP609" s="152"/>
      <c r="IIQ609" s="152"/>
      <c r="IIR609" s="152"/>
      <c r="IIS609" s="152"/>
      <c r="IIT609" s="152"/>
      <c r="IIU609" s="152"/>
      <c r="IIV609" s="152"/>
      <c r="IIW609" s="152"/>
      <c r="IIX609" s="152"/>
      <c r="IIY609" s="152"/>
      <c r="IIZ609" s="152"/>
      <c r="IJA609" s="152"/>
      <c r="IJB609" s="152"/>
      <c r="IJC609" s="152"/>
      <c r="IJD609" s="152"/>
      <c r="IJE609" s="152"/>
      <c r="IJF609" s="152"/>
      <c r="IJG609" s="152"/>
      <c r="IJH609" s="152"/>
      <c r="IJI609" s="152"/>
      <c r="IJJ609" s="152"/>
      <c r="IJK609" s="152"/>
      <c r="IJL609" s="152"/>
      <c r="IJM609" s="152"/>
      <c r="IJN609" s="152"/>
      <c r="IJO609" s="152"/>
      <c r="IJP609" s="152"/>
      <c r="IJQ609" s="152"/>
      <c r="IJR609" s="152"/>
      <c r="IJS609" s="152"/>
      <c r="IJT609" s="152"/>
      <c r="IJU609" s="152"/>
      <c r="IJV609" s="152"/>
      <c r="IJW609" s="152"/>
      <c r="IJX609" s="152"/>
      <c r="IJY609" s="152"/>
      <c r="IJZ609" s="152"/>
      <c r="IKA609" s="152"/>
      <c r="IKB609" s="152"/>
      <c r="IKC609" s="152"/>
      <c r="IKD609" s="152"/>
      <c r="IKE609" s="152"/>
      <c r="IKF609" s="152"/>
      <c r="IKG609" s="152"/>
      <c r="IKH609" s="152"/>
      <c r="IKI609" s="152"/>
      <c r="IKJ609" s="152"/>
      <c r="IKK609" s="152"/>
      <c r="IKL609" s="152"/>
      <c r="IKM609" s="152"/>
      <c r="IKN609" s="152"/>
      <c r="IKO609" s="152"/>
      <c r="IKP609" s="152"/>
      <c r="IKQ609" s="152"/>
      <c r="IKR609" s="152"/>
      <c r="IKS609" s="152"/>
      <c r="IKT609" s="152"/>
      <c r="IKU609" s="152"/>
      <c r="IKV609" s="152"/>
      <c r="IKW609" s="152"/>
      <c r="IKX609" s="152"/>
      <c r="IKY609" s="152"/>
      <c r="IKZ609" s="152"/>
      <c r="ILA609" s="152"/>
      <c r="ILB609" s="152"/>
      <c r="ILC609" s="152"/>
      <c r="ILD609" s="152"/>
      <c r="ILE609" s="152"/>
      <c r="ILF609" s="152"/>
      <c r="ILG609" s="152"/>
      <c r="ILH609" s="152"/>
      <c r="ILI609" s="152"/>
      <c r="ILJ609" s="152"/>
      <c r="ILK609" s="152"/>
      <c r="ILL609" s="152"/>
      <c r="ILM609" s="152"/>
      <c r="ILN609" s="152"/>
      <c r="ILO609" s="152"/>
      <c r="ILP609" s="152"/>
      <c r="ILQ609" s="152"/>
      <c r="ILR609" s="152"/>
      <c r="ILS609" s="152"/>
      <c r="ILT609" s="152"/>
      <c r="ILU609" s="152"/>
      <c r="ILV609" s="152"/>
      <c r="ILW609" s="152"/>
      <c r="ILX609" s="152"/>
      <c r="ILY609" s="152"/>
      <c r="ILZ609" s="152"/>
      <c r="IMA609" s="152"/>
      <c r="IMB609" s="152"/>
      <c r="IMC609" s="152"/>
      <c r="IMD609" s="152"/>
      <c r="IME609" s="152"/>
      <c r="IMF609" s="152"/>
      <c r="IMG609" s="152"/>
      <c r="IMH609" s="152"/>
      <c r="IMI609" s="152"/>
      <c r="IMJ609" s="152"/>
      <c r="IMK609" s="152"/>
      <c r="IML609" s="152"/>
      <c r="IMM609" s="152"/>
      <c r="IMN609" s="152"/>
      <c r="IMO609" s="152"/>
      <c r="IMP609" s="152"/>
      <c r="IMQ609" s="152"/>
      <c r="IMR609" s="152"/>
      <c r="IMS609" s="152"/>
      <c r="IMT609" s="152"/>
      <c r="IMU609" s="152"/>
      <c r="IMV609" s="152"/>
      <c r="IMW609" s="152"/>
      <c r="IMX609" s="152"/>
      <c r="IMY609" s="152"/>
      <c r="IMZ609" s="152"/>
      <c r="INA609" s="152"/>
      <c r="INB609" s="152"/>
      <c r="INC609" s="152"/>
      <c r="IND609" s="152"/>
      <c r="INE609" s="152"/>
      <c r="INF609" s="152"/>
      <c r="ING609" s="152"/>
      <c r="INH609" s="152"/>
      <c r="INI609" s="152"/>
      <c r="INJ609" s="152"/>
      <c r="INK609" s="152"/>
      <c r="INL609" s="152"/>
      <c r="INM609" s="152"/>
      <c r="INN609" s="152"/>
      <c r="INO609" s="152"/>
      <c r="INP609" s="152"/>
      <c r="INQ609" s="152"/>
      <c r="INR609" s="152"/>
      <c r="INS609" s="152"/>
      <c r="INT609" s="152"/>
      <c r="INU609" s="152"/>
      <c r="INV609" s="152"/>
      <c r="INW609" s="152"/>
      <c r="INX609" s="152"/>
      <c r="INY609" s="152"/>
      <c r="INZ609" s="152"/>
      <c r="IOA609" s="152"/>
      <c r="IOB609" s="152"/>
      <c r="IOC609" s="152"/>
      <c r="IOD609" s="152"/>
      <c r="IOE609" s="152"/>
      <c r="IOF609" s="152"/>
      <c r="IOG609" s="152"/>
      <c r="IOH609" s="152"/>
      <c r="IOI609" s="152"/>
      <c r="IOJ609" s="152"/>
      <c r="IOK609" s="152"/>
      <c r="IOL609" s="152"/>
      <c r="IOM609" s="152"/>
      <c r="ION609" s="152"/>
      <c r="IOO609" s="152"/>
      <c r="IOP609" s="152"/>
      <c r="IOQ609" s="152"/>
      <c r="IOR609" s="152"/>
      <c r="IOS609" s="152"/>
      <c r="IOT609" s="152"/>
      <c r="IOU609" s="152"/>
      <c r="IOV609" s="152"/>
      <c r="IOW609" s="152"/>
      <c r="IOX609" s="152"/>
      <c r="IOY609" s="152"/>
      <c r="IOZ609" s="152"/>
      <c r="IPA609" s="152"/>
      <c r="IPB609" s="152"/>
      <c r="IPC609" s="152"/>
      <c r="IPD609" s="152"/>
      <c r="IPE609" s="152"/>
      <c r="IPF609" s="152"/>
      <c r="IPG609" s="152"/>
      <c r="IPH609" s="152"/>
      <c r="IPI609" s="152"/>
      <c r="IPJ609" s="152"/>
      <c r="IPK609" s="152"/>
      <c r="IPL609" s="152"/>
      <c r="IPM609" s="152"/>
      <c r="IPN609" s="152"/>
      <c r="IPO609" s="152"/>
      <c r="IPP609" s="152"/>
      <c r="IPQ609" s="152"/>
      <c r="IPR609" s="152"/>
      <c r="IPS609" s="152"/>
      <c r="IPT609" s="152"/>
      <c r="IPU609" s="152"/>
      <c r="IPV609" s="152"/>
      <c r="IPW609" s="152"/>
      <c r="IPX609" s="152"/>
      <c r="IPY609" s="152"/>
      <c r="IPZ609" s="152"/>
      <c r="IQA609" s="152"/>
      <c r="IQB609" s="152"/>
      <c r="IQC609" s="152"/>
      <c r="IQD609" s="152"/>
      <c r="IQE609" s="152"/>
      <c r="IQF609" s="152"/>
      <c r="IQG609" s="152"/>
      <c r="IQH609" s="152"/>
      <c r="IQI609" s="152"/>
      <c r="IQJ609" s="152"/>
      <c r="IQK609" s="152"/>
      <c r="IQL609" s="152"/>
      <c r="IQM609" s="152"/>
      <c r="IQN609" s="152"/>
      <c r="IQO609" s="152"/>
      <c r="IQP609" s="152"/>
      <c r="IQQ609" s="152"/>
      <c r="IQR609" s="152"/>
      <c r="IQS609" s="152"/>
      <c r="IQT609" s="152"/>
      <c r="IQU609" s="152"/>
      <c r="IQV609" s="152"/>
      <c r="IQW609" s="152"/>
      <c r="IQX609" s="152"/>
      <c r="IQY609" s="152"/>
      <c r="IQZ609" s="152"/>
      <c r="IRA609" s="152"/>
      <c r="IRB609" s="152"/>
      <c r="IRC609" s="152"/>
      <c r="IRD609" s="152"/>
      <c r="IRE609" s="152"/>
      <c r="IRF609" s="152"/>
      <c r="IRG609" s="152"/>
      <c r="IRH609" s="152"/>
      <c r="IRI609" s="152"/>
      <c r="IRJ609" s="152"/>
      <c r="IRK609" s="152"/>
      <c r="IRL609" s="152"/>
      <c r="IRM609" s="152"/>
      <c r="IRN609" s="152"/>
      <c r="IRO609" s="152"/>
      <c r="IRP609" s="152"/>
      <c r="IRQ609" s="152"/>
      <c r="IRR609" s="152"/>
      <c r="IRS609" s="152"/>
      <c r="IRT609" s="152"/>
      <c r="IRU609" s="152"/>
      <c r="IRV609" s="152"/>
      <c r="IRW609" s="152"/>
      <c r="IRX609" s="152"/>
      <c r="IRY609" s="152"/>
      <c r="IRZ609" s="152"/>
      <c r="ISA609" s="152"/>
      <c r="ISB609" s="152"/>
      <c r="ISC609" s="152"/>
      <c r="ISD609" s="152"/>
      <c r="ISE609" s="152"/>
      <c r="ISF609" s="152"/>
      <c r="ISG609" s="152"/>
      <c r="ISH609" s="152"/>
      <c r="ISI609" s="152"/>
      <c r="ISJ609" s="152"/>
      <c r="ISK609" s="152"/>
      <c r="ISL609" s="152"/>
      <c r="ISM609" s="152"/>
      <c r="ISN609" s="152"/>
      <c r="ISO609" s="152"/>
      <c r="ISP609" s="152"/>
      <c r="ISQ609" s="152"/>
      <c r="ISR609" s="152"/>
      <c r="ISS609" s="152"/>
      <c r="IST609" s="152"/>
      <c r="ISU609" s="152"/>
      <c r="ISV609" s="152"/>
      <c r="ISW609" s="152"/>
      <c r="ISX609" s="152"/>
      <c r="ISY609" s="152"/>
      <c r="ISZ609" s="152"/>
      <c r="ITA609" s="152"/>
      <c r="ITB609" s="152"/>
      <c r="ITC609" s="152"/>
      <c r="ITD609" s="152"/>
      <c r="ITE609" s="152"/>
      <c r="ITF609" s="152"/>
      <c r="ITG609" s="152"/>
      <c r="ITH609" s="152"/>
      <c r="ITI609" s="152"/>
      <c r="ITJ609" s="152"/>
      <c r="ITK609" s="152"/>
      <c r="ITL609" s="152"/>
      <c r="ITM609" s="152"/>
      <c r="ITN609" s="152"/>
      <c r="ITO609" s="152"/>
      <c r="ITP609" s="152"/>
      <c r="ITQ609" s="152"/>
      <c r="ITR609" s="152"/>
      <c r="ITS609" s="152"/>
      <c r="ITT609" s="152"/>
      <c r="ITU609" s="152"/>
      <c r="ITV609" s="152"/>
      <c r="ITW609" s="152"/>
      <c r="ITX609" s="152"/>
      <c r="ITY609" s="152"/>
      <c r="ITZ609" s="152"/>
      <c r="IUA609" s="152"/>
      <c r="IUB609" s="152"/>
      <c r="IUC609" s="152"/>
      <c r="IUD609" s="152"/>
      <c r="IUE609" s="152"/>
      <c r="IUF609" s="152"/>
      <c r="IUG609" s="152"/>
      <c r="IUH609" s="152"/>
      <c r="IUI609" s="152"/>
      <c r="IUJ609" s="152"/>
      <c r="IUK609" s="152"/>
      <c r="IUL609" s="152"/>
      <c r="IUM609" s="152"/>
      <c r="IUN609" s="152"/>
      <c r="IUO609" s="152"/>
      <c r="IUP609" s="152"/>
      <c r="IUQ609" s="152"/>
      <c r="IUR609" s="152"/>
      <c r="IUS609" s="152"/>
      <c r="IUT609" s="152"/>
      <c r="IUU609" s="152"/>
      <c r="IUV609" s="152"/>
      <c r="IUW609" s="152"/>
      <c r="IUX609" s="152"/>
      <c r="IUY609" s="152"/>
      <c r="IUZ609" s="152"/>
      <c r="IVA609" s="152"/>
      <c r="IVB609" s="152"/>
      <c r="IVC609" s="152"/>
      <c r="IVD609" s="152"/>
      <c r="IVE609" s="152"/>
      <c r="IVF609" s="152"/>
      <c r="IVG609" s="152"/>
      <c r="IVH609" s="152"/>
      <c r="IVI609" s="152"/>
      <c r="IVJ609" s="152"/>
      <c r="IVK609" s="152"/>
      <c r="IVL609" s="152"/>
      <c r="IVM609" s="152"/>
      <c r="IVN609" s="152"/>
      <c r="IVO609" s="152"/>
      <c r="IVP609" s="152"/>
      <c r="IVQ609" s="152"/>
      <c r="IVR609" s="152"/>
      <c r="IVS609" s="152"/>
      <c r="IVT609" s="152"/>
      <c r="IVU609" s="152"/>
      <c r="IVV609" s="152"/>
      <c r="IVW609" s="152"/>
      <c r="IVX609" s="152"/>
      <c r="IVY609" s="152"/>
      <c r="IVZ609" s="152"/>
      <c r="IWA609" s="152"/>
      <c r="IWB609" s="152"/>
      <c r="IWC609" s="152"/>
      <c r="IWD609" s="152"/>
      <c r="IWE609" s="152"/>
      <c r="IWF609" s="152"/>
      <c r="IWG609" s="152"/>
      <c r="IWH609" s="152"/>
      <c r="IWI609" s="152"/>
      <c r="IWJ609" s="152"/>
      <c r="IWK609" s="152"/>
      <c r="IWL609" s="152"/>
      <c r="IWM609" s="152"/>
      <c r="IWN609" s="152"/>
      <c r="IWO609" s="152"/>
      <c r="IWP609" s="152"/>
      <c r="IWQ609" s="152"/>
      <c r="IWR609" s="152"/>
      <c r="IWS609" s="152"/>
      <c r="IWT609" s="152"/>
      <c r="IWU609" s="152"/>
      <c r="IWV609" s="152"/>
      <c r="IWW609" s="152"/>
      <c r="IWX609" s="152"/>
      <c r="IWY609" s="152"/>
      <c r="IWZ609" s="152"/>
      <c r="IXA609" s="152"/>
      <c r="IXB609" s="152"/>
      <c r="IXC609" s="152"/>
      <c r="IXD609" s="152"/>
      <c r="IXE609" s="152"/>
      <c r="IXF609" s="152"/>
      <c r="IXG609" s="152"/>
      <c r="IXH609" s="152"/>
      <c r="IXI609" s="152"/>
      <c r="IXJ609" s="152"/>
      <c r="IXK609" s="152"/>
      <c r="IXL609" s="152"/>
      <c r="IXM609" s="152"/>
      <c r="IXN609" s="152"/>
      <c r="IXO609" s="152"/>
      <c r="IXP609" s="152"/>
      <c r="IXQ609" s="152"/>
      <c r="IXR609" s="152"/>
      <c r="IXS609" s="152"/>
      <c r="IXT609" s="152"/>
      <c r="IXU609" s="152"/>
      <c r="IXV609" s="152"/>
      <c r="IXW609" s="152"/>
      <c r="IXX609" s="152"/>
      <c r="IXY609" s="152"/>
      <c r="IXZ609" s="152"/>
      <c r="IYA609" s="152"/>
      <c r="IYB609" s="152"/>
      <c r="IYC609" s="152"/>
      <c r="IYD609" s="152"/>
      <c r="IYE609" s="152"/>
      <c r="IYF609" s="152"/>
      <c r="IYG609" s="152"/>
      <c r="IYH609" s="152"/>
      <c r="IYI609" s="152"/>
      <c r="IYJ609" s="152"/>
      <c r="IYK609" s="152"/>
      <c r="IYL609" s="152"/>
      <c r="IYM609" s="152"/>
      <c r="IYN609" s="152"/>
      <c r="IYO609" s="152"/>
      <c r="IYP609" s="152"/>
      <c r="IYQ609" s="152"/>
      <c r="IYR609" s="152"/>
      <c r="IYS609" s="152"/>
      <c r="IYT609" s="152"/>
      <c r="IYU609" s="152"/>
      <c r="IYV609" s="152"/>
      <c r="IYW609" s="152"/>
      <c r="IYX609" s="152"/>
      <c r="IYY609" s="152"/>
      <c r="IYZ609" s="152"/>
      <c r="IZA609" s="152"/>
      <c r="IZB609" s="152"/>
      <c r="IZC609" s="152"/>
      <c r="IZD609" s="152"/>
      <c r="IZE609" s="152"/>
      <c r="IZF609" s="152"/>
      <c r="IZG609" s="152"/>
      <c r="IZH609" s="152"/>
      <c r="IZI609" s="152"/>
      <c r="IZJ609" s="152"/>
      <c r="IZK609" s="152"/>
      <c r="IZL609" s="152"/>
      <c r="IZM609" s="152"/>
      <c r="IZN609" s="152"/>
      <c r="IZO609" s="152"/>
      <c r="IZP609" s="152"/>
      <c r="IZQ609" s="152"/>
      <c r="IZR609" s="152"/>
      <c r="IZS609" s="152"/>
      <c r="IZT609" s="152"/>
      <c r="IZU609" s="152"/>
      <c r="IZV609" s="152"/>
      <c r="IZW609" s="152"/>
      <c r="IZX609" s="152"/>
      <c r="IZY609" s="152"/>
      <c r="IZZ609" s="152"/>
      <c r="JAA609" s="152"/>
      <c r="JAB609" s="152"/>
      <c r="JAC609" s="152"/>
      <c r="JAD609" s="152"/>
      <c r="JAE609" s="152"/>
      <c r="JAF609" s="152"/>
      <c r="JAG609" s="152"/>
      <c r="JAH609" s="152"/>
      <c r="JAI609" s="152"/>
      <c r="JAJ609" s="152"/>
      <c r="JAK609" s="152"/>
      <c r="JAL609" s="152"/>
      <c r="JAM609" s="152"/>
      <c r="JAN609" s="152"/>
      <c r="JAO609" s="152"/>
      <c r="JAP609" s="152"/>
      <c r="JAQ609" s="152"/>
      <c r="JAR609" s="152"/>
      <c r="JAS609" s="152"/>
      <c r="JAT609" s="152"/>
      <c r="JAU609" s="152"/>
      <c r="JAV609" s="152"/>
      <c r="JAW609" s="152"/>
      <c r="JAX609" s="152"/>
      <c r="JAY609" s="152"/>
      <c r="JAZ609" s="152"/>
      <c r="JBA609" s="152"/>
      <c r="JBB609" s="152"/>
      <c r="JBC609" s="152"/>
      <c r="JBD609" s="152"/>
      <c r="JBE609" s="152"/>
      <c r="JBF609" s="152"/>
      <c r="JBG609" s="152"/>
      <c r="JBH609" s="152"/>
      <c r="JBI609" s="152"/>
      <c r="JBJ609" s="152"/>
      <c r="JBK609" s="152"/>
      <c r="JBL609" s="152"/>
      <c r="JBM609" s="152"/>
      <c r="JBN609" s="152"/>
      <c r="JBO609" s="152"/>
      <c r="JBP609" s="152"/>
      <c r="JBQ609" s="152"/>
      <c r="JBR609" s="152"/>
      <c r="JBS609" s="152"/>
      <c r="JBT609" s="152"/>
      <c r="JBU609" s="152"/>
      <c r="JBV609" s="152"/>
      <c r="JBW609" s="152"/>
      <c r="JBX609" s="152"/>
      <c r="JBY609" s="152"/>
      <c r="JBZ609" s="152"/>
      <c r="JCA609" s="152"/>
      <c r="JCB609" s="152"/>
      <c r="JCC609" s="152"/>
      <c r="JCD609" s="152"/>
      <c r="JCE609" s="152"/>
      <c r="JCF609" s="152"/>
      <c r="JCG609" s="152"/>
      <c r="JCH609" s="152"/>
      <c r="JCI609" s="152"/>
      <c r="JCJ609" s="152"/>
      <c r="JCK609" s="152"/>
      <c r="JCL609" s="152"/>
      <c r="JCM609" s="152"/>
      <c r="JCN609" s="152"/>
      <c r="JCO609" s="152"/>
      <c r="JCP609" s="152"/>
      <c r="JCQ609" s="152"/>
      <c r="JCR609" s="152"/>
      <c r="JCS609" s="152"/>
      <c r="JCT609" s="152"/>
      <c r="JCU609" s="152"/>
      <c r="JCV609" s="152"/>
      <c r="JCW609" s="152"/>
      <c r="JCX609" s="152"/>
      <c r="JCY609" s="152"/>
      <c r="JCZ609" s="152"/>
      <c r="JDA609" s="152"/>
      <c r="JDB609" s="152"/>
      <c r="JDC609" s="152"/>
      <c r="JDD609" s="152"/>
      <c r="JDE609" s="152"/>
      <c r="JDF609" s="152"/>
      <c r="JDG609" s="152"/>
      <c r="JDH609" s="152"/>
      <c r="JDI609" s="152"/>
      <c r="JDJ609" s="152"/>
      <c r="JDK609" s="152"/>
      <c r="JDL609" s="152"/>
      <c r="JDM609" s="152"/>
      <c r="JDN609" s="152"/>
      <c r="JDO609" s="152"/>
      <c r="JDP609" s="152"/>
      <c r="JDQ609" s="152"/>
      <c r="JDR609" s="152"/>
      <c r="JDS609" s="152"/>
      <c r="JDT609" s="152"/>
      <c r="JDU609" s="152"/>
      <c r="JDV609" s="152"/>
      <c r="JDW609" s="152"/>
      <c r="JDX609" s="152"/>
      <c r="JDY609" s="152"/>
      <c r="JDZ609" s="152"/>
      <c r="JEA609" s="152"/>
      <c r="JEB609" s="152"/>
      <c r="JEC609" s="152"/>
      <c r="JED609" s="152"/>
      <c r="JEE609" s="152"/>
      <c r="JEF609" s="152"/>
      <c r="JEG609" s="152"/>
      <c r="JEH609" s="152"/>
      <c r="JEI609" s="152"/>
      <c r="JEJ609" s="152"/>
      <c r="JEK609" s="152"/>
      <c r="JEL609" s="152"/>
      <c r="JEM609" s="152"/>
      <c r="JEN609" s="152"/>
      <c r="JEO609" s="152"/>
      <c r="JEP609" s="152"/>
      <c r="JEQ609" s="152"/>
      <c r="JER609" s="152"/>
      <c r="JES609" s="152"/>
      <c r="JET609" s="152"/>
      <c r="JEU609" s="152"/>
      <c r="JEV609" s="152"/>
      <c r="JEW609" s="152"/>
      <c r="JEX609" s="152"/>
      <c r="JEY609" s="152"/>
      <c r="JEZ609" s="152"/>
      <c r="JFA609" s="152"/>
      <c r="JFB609" s="152"/>
      <c r="JFC609" s="152"/>
      <c r="JFD609" s="152"/>
      <c r="JFE609" s="152"/>
      <c r="JFF609" s="152"/>
      <c r="JFG609" s="152"/>
      <c r="JFH609" s="152"/>
      <c r="JFI609" s="152"/>
      <c r="JFJ609" s="152"/>
      <c r="JFK609" s="152"/>
      <c r="JFL609" s="152"/>
      <c r="JFM609" s="152"/>
      <c r="JFN609" s="152"/>
      <c r="JFO609" s="152"/>
      <c r="JFP609" s="152"/>
      <c r="JFQ609" s="152"/>
      <c r="JFR609" s="152"/>
      <c r="JFS609" s="152"/>
      <c r="JFT609" s="152"/>
      <c r="JFU609" s="152"/>
      <c r="JFV609" s="152"/>
      <c r="JFW609" s="152"/>
      <c r="JFX609" s="152"/>
      <c r="JFY609" s="152"/>
      <c r="JFZ609" s="152"/>
      <c r="JGA609" s="152"/>
      <c r="JGB609" s="152"/>
      <c r="JGC609" s="152"/>
      <c r="JGD609" s="152"/>
      <c r="JGE609" s="152"/>
      <c r="JGF609" s="152"/>
      <c r="JGG609" s="152"/>
      <c r="JGH609" s="152"/>
      <c r="JGI609" s="152"/>
      <c r="JGJ609" s="152"/>
      <c r="JGK609" s="152"/>
      <c r="JGL609" s="152"/>
      <c r="JGM609" s="152"/>
      <c r="JGN609" s="152"/>
      <c r="JGO609" s="152"/>
      <c r="JGP609" s="152"/>
      <c r="JGQ609" s="152"/>
      <c r="JGR609" s="152"/>
      <c r="JGS609" s="152"/>
      <c r="JGT609" s="152"/>
      <c r="JGU609" s="152"/>
      <c r="JGV609" s="152"/>
      <c r="JGW609" s="152"/>
      <c r="JGX609" s="152"/>
      <c r="JGY609" s="152"/>
      <c r="JGZ609" s="152"/>
      <c r="JHA609" s="152"/>
      <c r="JHB609" s="152"/>
      <c r="JHC609" s="152"/>
      <c r="JHD609" s="152"/>
      <c r="JHE609" s="152"/>
      <c r="JHF609" s="152"/>
      <c r="JHG609" s="152"/>
      <c r="JHH609" s="152"/>
      <c r="JHI609" s="152"/>
      <c r="JHJ609" s="152"/>
      <c r="JHK609" s="152"/>
      <c r="JHL609" s="152"/>
      <c r="JHM609" s="152"/>
      <c r="JHN609" s="152"/>
      <c r="JHO609" s="152"/>
      <c r="JHP609" s="152"/>
      <c r="JHQ609" s="152"/>
      <c r="JHR609" s="152"/>
      <c r="JHS609" s="152"/>
      <c r="JHT609" s="152"/>
      <c r="JHU609" s="152"/>
      <c r="JHV609" s="152"/>
      <c r="JHW609" s="152"/>
      <c r="JHX609" s="152"/>
      <c r="JHY609" s="152"/>
      <c r="JHZ609" s="152"/>
      <c r="JIA609" s="152"/>
      <c r="JIB609" s="152"/>
      <c r="JIC609" s="152"/>
      <c r="JID609" s="152"/>
      <c r="JIE609" s="152"/>
      <c r="JIF609" s="152"/>
      <c r="JIG609" s="152"/>
      <c r="JIH609" s="152"/>
      <c r="JII609" s="152"/>
      <c r="JIJ609" s="152"/>
      <c r="JIK609" s="152"/>
      <c r="JIL609" s="152"/>
      <c r="JIM609" s="152"/>
      <c r="JIN609" s="152"/>
      <c r="JIO609" s="152"/>
      <c r="JIP609" s="152"/>
      <c r="JIQ609" s="152"/>
      <c r="JIR609" s="152"/>
      <c r="JIS609" s="152"/>
      <c r="JIT609" s="152"/>
      <c r="JIU609" s="152"/>
      <c r="JIV609" s="152"/>
      <c r="JIW609" s="152"/>
      <c r="JIX609" s="152"/>
      <c r="JIY609" s="152"/>
      <c r="JIZ609" s="152"/>
      <c r="JJA609" s="152"/>
      <c r="JJB609" s="152"/>
      <c r="JJC609" s="152"/>
      <c r="JJD609" s="152"/>
      <c r="JJE609" s="152"/>
      <c r="JJF609" s="152"/>
      <c r="JJG609" s="152"/>
      <c r="JJH609" s="152"/>
      <c r="JJI609" s="152"/>
      <c r="JJJ609" s="152"/>
      <c r="JJK609" s="152"/>
      <c r="JJL609" s="152"/>
      <c r="JJM609" s="152"/>
      <c r="JJN609" s="152"/>
      <c r="JJO609" s="152"/>
      <c r="JJP609" s="152"/>
      <c r="JJQ609" s="152"/>
      <c r="JJR609" s="152"/>
      <c r="JJS609" s="152"/>
      <c r="JJT609" s="152"/>
      <c r="JJU609" s="152"/>
      <c r="JJV609" s="152"/>
      <c r="JJW609" s="152"/>
      <c r="JJX609" s="152"/>
      <c r="JJY609" s="152"/>
      <c r="JJZ609" s="152"/>
      <c r="JKA609" s="152"/>
      <c r="JKB609" s="152"/>
      <c r="JKC609" s="152"/>
      <c r="JKD609" s="152"/>
      <c r="JKE609" s="152"/>
      <c r="JKF609" s="152"/>
      <c r="JKG609" s="152"/>
      <c r="JKH609" s="152"/>
      <c r="JKI609" s="152"/>
      <c r="JKJ609" s="152"/>
      <c r="JKK609" s="152"/>
      <c r="JKL609" s="152"/>
      <c r="JKM609" s="152"/>
      <c r="JKN609" s="152"/>
      <c r="JKO609" s="152"/>
      <c r="JKP609" s="152"/>
      <c r="JKQ609" s="152"/>
      <c r="JKR609" s="152"/>
      <c r="JKS609" s="152"/>
      <c r="JKT609" s="152"/>
      <c r="JKU609" s="152"/>
      <c r="JKV609" s="152"/>
      <c r="JKW609" s="152"/>
      <c r="JKX609" s="152"/>
      <c r="JKY609" s="152"/>
      <c r="JKZ609" s="152"/>
      <c r="JLA609" s="152"/>
      <c r="JLB609" s="152"/>
      <c r="JLC609" s="152"/>
      <c r="JLD609" s="152"/>
      <c r="JLE609" s="152"/>
      <c r="JLF609" s="152"/>
      <c r="JLG609" s="152"/>
      <c r="JLH609" s="152"/>
      <c r="JLI609" s="152"/>
      <c r="JLJ609" s="152"/>
      <c r="JLK609" s="152"/>
      <c r="JLL609" s="152"/>
      <c r="JLM609" s="152"/>
      <c r="JLN609" s="152"/>
      <c r="JLO609" s="152"/>
      <c r="JLP609" s="152"/>
      <c r="JLQ609" s="152"/>
      <c r="JLR609" s="152"/>
      <c r="JLS609" s="152"/>
      <c r="JLT609" s="152"/>
      <c r="JLU609" s="152"/>
      <c r="JLV609" s="152"/>
      <c r="JLW609" s="152"/>
      <c r="JLX609" s="152"/>
      <c r="JLY609" s="152"/>
      <c r="JLZ609" s="152"/>
      <c r="JMA609" s="152"/>
      <c r="JMB609" s="152"/>
      <c r="JMC609" s="152"/>
      <c r="JMD609" s="152"/>
      <c r="JME609" s="152"/>
      <c r="JMF609" s="152"/>
      <c r="JMG609" s="152"/>
      <c r="JMH609" s="152"/>
      <c r="JMI609" s="152"/>
      <c r="JMJ609" s="152"/>
      <c r="JMK609" s="152"/>
      <c r="JML609" s="152"/>
      <c r="JMM609" s="152"/>
      <c r="JMN609" s="152"/>
      <c r="JMO609" s="152"/>
      <c r="JMP609" s="152"/>
      <c r="JMQ609" s="152"/>
      <c r="JMR609" s="152"/>
      <c r="JMS609" s="152"/>
      <c r="JMT609" s="152"/>
      <c r="JMU609" s="152"/>
      <c r="JMV609" s="152"/>
      <c r="JMW609" s="152"/>
      <c r="JMX609" s="152"/>
      <c r="JMY609" s="152"/>
      <c r="JMZ609" s="152"/>
      <c r="JNA609" s="152"/>
      <c r="JNB609" s="152"/>
      <c r="JNC609" s="152"/>
      <c r="JND609" s="152"/>
      <c r="JNE609" s="152"/>
      <c r="JNF609" s="152"/>
      <c r="JNG609" s="152"/>
      <c r="JNH609" s="152"/>
      <c r="JNI609" s="152"/>
      <c r="JNJ609" s="152"/>
      <c r="JNK609" s="152"/>
      <c r="JNL609" s="152"/>
      <c r="JNM609" s="152"/>
      <c r="JNN609" s="152"/>
      <c r="JNO609" s="152"/>
      <c r="JNP609" s="152"/>
      <c r="JNQ609" s="152"/>
      <c r="JNR609" s="152"/>
      <c r="JNS609" s="152"/>
      <c r="JNT609" s="152"/>
      <c r="JNU609" s="152"/>
      <c r="JNV609" s="152"/>
      <c r="JNW609" s="152"/>
      <c r="JNX609" s="152"/>
      <c r="JNY609" s="152"/>
      <c r="JNZ609" s="152"/>
      <c r="JOA609" s="152"/>
      <c r="JOB609" s="152"/>
      <c r="JOC609" s="152"/>
      <c r="JOD609" s="152"/>
      <c r="JOE609" s="152"/>
      <c r="JOF609" s="152"/>
      <c r="JOG609" s="152"/>
      <c r="JOH609" s="152"/>
      <c r="JOI609" s="152"/>
      <c r="JOJ609" s="152"/>
      <c r="JOK609" s="152"/>
      <c r="JOL609" s="152"/>
      <c r="JOM609" s="152"/>
      <c r="JON609" s="152"/>
      <c r="JOO609" s="152"/>
      <c r="JOP609" s="152"/>
      <c r="JOQ609" s="152"/>
      <c r="JOR609" s="152"/>
      <c r="JOS609" s="152"/>
      <c r="JOT609" s="152"/>
      <c r="JOU609" s="152"/>
      <c r="JOV609" s="152"/>
      <c r="JOW609" s="152"/>
      <c r="JOX609" s="152"/>
      <c r="JOY609" s="152"/>
      <c r="JOZ609" s="152"/>
      <c r="JPA609" s="152"/>
      <c r="JPB609" s="152"/>
      <c r="JPC609" s="152"/>
      <c r="JPD609" s="152"/>
      <c r="JPE609" s="152"/>
      <c r="JPF609" s="152"/>
      <c r="JPG609" s="152"/>
      <c r="JPH609" s="152"/>
      <c r="JPI609" s="152"/>
      <c r="JPJ609" s="152"/>
      <c r="JPK609" s="152"/>
      <c r="JPL609" s="152"/>
      <c r="JPM609" s="152"/>
      <c r="JPN609" s="152"/>
      <c r="JPO609" s="152"/>
      <c r="JPP609" s="152"/>
      <c r="JPQ609" s="152"/>
      <c r="JPR609" s="152"/>
      <c r="JPS609" s="152"/>
      <c r="JPT609" s="152"/>
      <c r="JPU609" s="152"/>
      <c r="JPV609" s="152"/>
      <c r="JPW609" s="152"/>
      <c r="JPX609" s="152"/>
      <c r="JPY609" s="152"/>
      <c r="JPZ609" s="152"/>
      <c r="JQA609" s="152"/>
      <c r="JQB609" s="152"/>
      <c r="JQC609" s="152"/>
      <c r="JQD609" s="152"/>
      <c r="JQE609" s="152"/>
      <c r="JQF609" s="152"/>
      <c r="JQG609" s="152"/>
      <c r="JQH609" s="152"/>
      <c r="JQI609" s="152"/>
      <c r="JQJ609" s="152"/>
      <c r="JQK609" s="152"/>
      <c r="JQL609" s="152"/>
      <c r="JQM609" s="152"/>
      <c r="JQN609" s="152"/>
      <c r="JQO609" s="152"/>
      <c r="JQP609" s="152"/>
      <c r="JQQ609" s="152"/>
      <c r="JQR609" s="152"/>
      <c r="JQS609" s="152"/>
      <c r="JQT609" s="152"/>
      <c r="JQU609" s="152"/>
      <c r="JQV609" s="152"/>
      <c r="JQW609" s="152"/>
      <c r="JQX609" s="152"/>
      <c r="JQY609" s="152"/>
      <c r="JQZ609" s="152"/>
      <c r="JRA609" s="152"/>
      <c r="JRB609" s="152"/>
      <c r="JRC609" s="152"/>
      <c r="JRD609" s="152"/>
      <c r="JRE609" s="152"/>
      <c r="JRF609" s="152"/>
      <c r="JRG609" s="152"/>
      <c r="JRH609" s="152"/>
      <c r="JRI609" s="152"/>
      <c r="JRJ609" s="152"/>
      <c r="JRK609" s="152"/>
      <c r="JRL609" s="152"/>
      <c r="JRM609" s="152"/>
      <c r="JRN609" s="152"/>
      <c r="JRO609" s="152"/>
      <c r="JRP609" s="152"/>
      <c r="JRQ609" s="152"/>
      <c r="JRR609" s="152"/>
      <c r="JRS609" s="152"/>
      <c r="JRT609" s="152"/>
      <c r="JRU609" s="152"/>
      <c r="JRV609" s="152"/>
      <c r="JRW609" s="152"/>
      <c r="JRX609" s="152"/>
      <c r="JRY609" s="152"/>
      <c r="JRZ609" s="152"/>
      <c r="JSA609" s="152"/>
      <c r="JSB609" s="152"/>
      <c r="JSC609" s="152"/>
      <c r="JSD609" s="152"/>
      <c r="JSE609" s="152"/>
      <c r="JSF609" s="152"/>
      <c r="JSG609" s="152"/>
      <c r="JSH609" s="152"/>
      <c r="JSI609" s="152"/>
      <c r="JSJ609" s="152"/>
      <c r="JSK609" s="152"/>
      <c r="JSL609" s="152"/>
      <c r="JSM609" s="152"/>
      <c r="JSN609" s="152"/>
      <c r="JSO609" s="152"/>
      <c r="JSP609" s="152"/>
      <c r="JSQ609" s="152"/>
      <c r="JSR609" s="152"/>
      <c r="JSS609" s="152"/>
      <c r="JST609" s="152"/>
      <c r="JSU609" s="152"/>
      <c r="JSV609" s="152"/>
      <c r="JSW609" s="152"/>
      <c r="JSX609" s="152"/>
      <c r="JSY609" s="152"/>
      <c r="JSZ609" s="152"/>
      <c r="JTA609" s="152"/>
      <c r="JTB609" s="152"/>
      <c r="JTC609" s="152"/>
      <c r="JTD609" s="152"/>
      <c r="JTE609" s="152"/>
      <c r="JTF609" s="152"/>
      <c r="JTG609" s="152"/>
      <c r="JTH609" s="152"/>
      <c r="JTI609" s="152"/>
      <c r="JTJ609" s="152"/>
      <c r="JTK609" s="152"/>
      <c r="JTL609" s="152"/>
      <c r="JTM609" s="152"/>
      <c r="JTN609" s="152"/>
      <c r="JTO609" s="152"/>
      <c r="JTP609" s="152"/>
      <c r="JTQ609" s="152"/>
      <c r="JTR609" s="152"/>
      <c r="JTS609" s="152"/>
      <c r="JTT609" s="152"/>
      <c r="JTU609" s="152"/>
      <c r="JTV609" s="152"/>
      <c r="JTW609" s="152"/>
      <c r="JTX609" s="152"/>
      <c r="JTY609" s="152"/>
      <c r="JTZ609" s="152"/>
      <c r="JUA609" s="152"/>
      <c r="JUB609" s="152"/>
      <c r="JUC609" s="152"/>
      <c r="JUD609" s="152"/>
      <c r="JUE609" s="152"/>
      <c r="JUF609" s="152"/>
      <c r="JUG609" s="152"/>
      <c r="JUH609" s="152"/>
      <c r="JUI609" s="152"/>
      <c r="JUJ609" s="152"/>
      <c r="JUK609" s="152"/>
      <c r="JUL609" s="152"/>
      <c r="JUM609" s="152"/>
      <c r="JUN609" s="152"/>
      <c r="JUO609" s="152"/>
      <c r="JUP609" s="152"/>
      <c r="JUQ609" s="152"/>
      <c r="JUR609" s="152"/>
      <c r="JUS609" s="152"/>
      <c r="JUT609" s="152"/>
      <c r="JUU609" s="152"/>
      <c r="JUV609" s="152"/>
      <c r="JUW609" s="152"/>
      <c r="JUX609" s="152"/>
      <c r="JUY609" s="152"/>
      <c r="JUZ609" s="152"/>
      <c r="JVA609" s="152"/>
      <c r="JVB609" s="152"/>
      <c r="JVC609" s="152"/>
      <c r="JVD609" s="152"/>
      <c r="JVE609" s="152"/>
      <c r="JVF609" s="152"/>
      <c r="JVG609" s="152"/>
      <c r="JVH609" s="152"/>
      <c r="JVI609" s="152"/>
      <c r="JVJ609" s="152"/>
      <c r="JVK609" s="152"/>
      <c r="JVL609" s="152"/>
      <c r="JVM609" s="152"/>
      <c r="JVN609" s="152"/>
      <c r="JVO609" s="152"/>
      <c r="JVP609" s="152"/>
      <c r="JVQ609" s="152"/>
      <c r="JVR609" s="152"/>
      <c r="JVS609" s="152"/>
      <c r="JVT609" s="152"/>
      <c r="JVU609" s="152"/>
      <c r="JVV609" s="152"/>
      <c r="JVW609" s="152"/>
      <c r="JVX609" s="152"/>
      <c r="JVY609" s="152"/>
      <c r="JVZ609" s="152"/>
      <c r="JWA609" s="152"/>
      <c r="JWB609" s="152"/>
      <c r="JWC609" s="152"/>
      <c r="JWD609" s="152"/>
      <c r="JWE609" s="152"/>
      <c r="JWF609" s="152"/>
      <c r="JWG609" s="152"/>
      <c r="JWH609" s="152"/>
      <c r="JWI609" s="152"/>
      <c r="JWJ609" s="152"/>
      <c r="JWK609" s="152"/>
      <c r="JWL609" s="152"/>
      <c r="JWM609" s="152"/>
      <c r="JWN609" s="152"/>
      <c r="JWO609" s="152"/>
      <c r="JWP609" s="152"/>
      <c r="JWQ609" s="152"/>
      <c r="JWR609" s="152"/>
      <c r="JWS609" s="152"/>
      <c r="JWT609" s="152"/>
      <c r="JWU609" s="152"/>
      <c r="JWV609" s="152"/>
      <c r="JWW609" s="152"/>
      <c r="JWX609" s="152"/>
      <c r="JWY609" s="152"/>
      <c r="JWZ609" s="152"/>
      <c r="JXA609" s="152"/>
      <c r="JXB609" s="152"/>
      <c r="JXC609" s="152"/>
      <c r="JXD609" s="152"/>
      <c r="JXE609" s="152"/>
      <c r="JXF609" s="152"/>
      <c r="JXG609" s="152"/>
      <c r="JXH609" s="152"/>
      <c r="JXI609" s="152"/>
      <c r="JXJ609" s="152"/>
      <c r="JXK609" s="152"/>
      <c r="JXL609" s="152"/>
      <c r="JXM609" s="152"/>
      <c r="JXN609" s="152"/>
      <c r="JXO609" s="152"/>
      <c r="JXP609" s="152"/>
      <c r="JXQ609" s="152"/>
      <c r="JXR609" s="152"/>
      <c r="JXS609" s="152"/>
      <c r="JXT609" s="152"/>
      <c r="JXU609" s="152"/>
      <c r="JXV609" s="152"/>
      <c r="JXW609" s="152"/>
      <c r="JXX609" s="152"/>
      <c r="JXY609" s="152"/>
      <c r="JXZ609" s="152"/>
      <c r="JYA609" s="152"/>
      <c r="JYB609" s="152"/>
      <c r="JYC609" s="152"/>
      <c r="JYD609" s="152"/>
      <c r="JYE609" s="152"/>
      <c r="JYF609" s="152"/>
      <c r="JYG609" s="152"/>
      <c r="JYH609" s="152"/>
      <c r="JYI609" s="152"/>
      <c r="JYJ609" s="152"/>
      <c r="JYK609" s="152"/>
      <c r="JYL609" s="152"/>
      <c r="JYM609" s="152"/>
      <c r="JYN609" s="152"/>
      <c r="JYO609" s="152"/>
      <c r="JYP609" s="152"/>
      <c r="JYQ609" s="152"/>
      <c r="JYR609" s="152"/>
      <c r="JYS609" s="152"/>
      <c r="JYT609" s="152"/>
      <c r="JYU609" s="152"/>
      <c r="JYV609" s="152"/>
      <c r="JYW609" s="152"/>
      <c r="JYX609" s="152"/>
      <c r="JYY609" s="152"/>
      <c r="JYZ609" s="152"/>
      <c r="JZA609" s="152"/>
      <c r="JZB609" s="152"/>
      <c r="JZC609" s="152"/>
      <c r="JZD609" s="152"/>
      <c r="JZE609" s="152"/>
      <c r="JZF609" s="152"/>
      <c r="JZG609" s="152"/>
      <c r="JZH609" s="152"/>
      <c r="JZI609" s="152"/>
      <c r="JZJ609" s="152"/>
      <c r="JZK609" s="152"/>
      <c r="JZL609" s="152"/>
      <c r="JZM609" s="152"/>
      <c r="JZN609" s="152"/>
      <c r="JZO609" s="152"/>
      <c r="JZP609" s="152"/>
      <c r="JZQ609" s="152"/>
      <c r="JZR609" s="152"/>
      <c r="JZS609" s="152"/>
      <c r="JZT609" s="152"/>
      <c r="JZU609" s="152"/>
      <c r="JZV609" s="152"/>
      <c r="JZW609" s="152"/>
      <c r="JZX609" s="152"/>
      <c r="JZY609" s="152"/>
      <c r="JZZ609" s="152"/>
      <c r="KAA609" s="152"/>
      <c r="KAB609" s="152"/>
      <c r="KAC609" s="152"/>
      <c r="KAD609" s="152"/>
      <c r="KAE609" s="152"/>
      <c r="KAF609" s="152"/>
      <c r="KAG609" s="152"/>
      <c r="KAH609" s="152"/>
      <c r="KAI609" s="152"/>
      <c r="KAJ609" s="152"/>
      <c r="KAK609" s="152"/>
      <c r="KAL609" s="152"/>
      <c r="KAM609" s="152"/>
      <c r="KAN609" s="152"/>
      <c r="KAO609" s="152"/>
      <c r="KAP609" s="152"/>
      <c r="KAQ609" s="152"/>
      <c r="KAR609" s="152"/>
      <c r="KAS609" s="152"/>
      <c r="KAT609" s="152"/>
      <c r="KAU609" s="152"/>
      <c r="KAV609" s="152"/>
      <c r="KAW609" s="152"/>
      <c r="KAX609" s="152"/>
      <c r="KAY609" s="152"/>
      <c r="KAZ609" s="152"/>
      <c r="KBA609" s="152"/>
      <c r="KBB609" s="152"/>
      <c r="KBC609" s="152"/>
      <c r="KBD609" s="152"/>
      <c r="KBE609" s="152"/>
      <c r="KBF609" s="152"/>
      <c r="KBG609" s="152"/>
      <c r="KBH609" s="152"/>
      <c r="KBI609" s="152"/>
      <c r="KBJ609" s="152"/>
      <c r="KBK609" s="152"/>
      <c r="KBL609" s="152"/>
      <c r="KBM609" s="152"/>
      <c r="KBN609" s="152"/>
      <c r="KBO609" s="152"/>
      <c r="KBP609" s="152"/>
      <c r="KBQ609" s="152"/>
      <c r="KBR609" s="152"/>
      <c r="KBS609" s="152"/>
      <c r="KBT609" s="152"/>
      <c r="KBU609" s="152"/>
      <c r="KBV609" s="152"/>
      <c r="KBW609" s="152"/>
      <c r="KBX609" s="152"/>
      <c r="KBY609" s="152"/>
      <c r="KBZ609" s="152"/>
      <c r="KCA609" s="152"/>
      <c r="KCB609" s="152"/>
      <c r="KCC609" s="152"/>
      <c r="KCD609" s="152"/>
      <c r="KCE609" s="152"/>
      <c r="KCF609" s="152"/>
      <c r="KCG609" s="152"/>
      <c r="KCH609" s="152"/>
      <c r="KCI609" s="152"/>
      <c r="KCJ609" s="152"/>
      <c r="KCK609" s="152"/>
      <c r="KCL609" s="152"/>
      <c r="KCM609" s="152"/>
      <c r="KCN609" s="152"/>
      <c r="KCO609" s="152"/>
      <c r="KCP609" s="152"/>
      <c r="KCQ609" s="152"/>
      <c r="KCR609" s="152"/>
      <c r="KCS609" s="152"/>
      <c r="KCT609" s="152"/>
      <c r="KCU609" s="152"/>
      <c r="KCV609" s="152"/>
      <c r="KCW609" s="152"/>
      <c r="KCX609" s="152"/>
      <c r="KCY609" s="152"/>
      <c r="KCZ609" s="152"/>
      <c r="KDA609" s="152"/>
      <c r="KDB609" s="152"/>
      <c r="KDC609" s="152"/>
      <c r="KDD609" s="152"/>
      <c r="KDE609" s="152"/>
      <c r="KDF609" s="152"/>
      <c r="KDG609" s="152"/>
      <c r="KDH609" s="152"/>
      <c r="KDI609" s="152"/>
      <c r="KDJ609" s="152"/>
      <c r="KDK609" s="152"/>
      <c r="KDL609" s="152"/>
      <c r="KDM609" s="152"/>
      <c r="KDN609" s="152"/>
      <c r="KDO609" s="152"/>
      <c r="KDP609" s="152"/>
      <c r="KDQ609" s="152"/>
      <c r="KDR609" s="152"/>
      <c r="KDS609" s="152"/>
      <c r="KDT609" s="152"/>
      <c r="KDU609" s="152"/>
      <c r="KDV609" s="152"/>
      <c r="KDW609" s="152"/>
      <c r="KDX609" s="152"/>
      <c r="KDY609" s="152"/>
      <c r="KDZ609" s="152"/>
      <c r="KEA609" s="152"/>
      <c r="KEB609" s="152"/>
      <c r="KEC609" s="152"/>
      <c r="KED609" s="152"/>
      <c r="KEE609" s="152"/>
      <c r="KEF609" s="152"/>
      <c r="KEG609" s="152"/>
      <c r="KEH609" s="152"/>
      <c r="KEI609" s="152"/>
      <c r="KEJ609" s="152"/>
      <c r="KEK609" s="152"/>
      <c r="KEL609" s="152"/>
      <c r="KEM609" s="152"/>
      <c r="KEN609" s="152"/>
      <c r="KEO609" s="152"/>
      <c r="KEP609" s="152"/>
      <c r="KEQ609" s="152"/>
      <c r="KER609" s="152"/>
      <c r="KES609" s="152"/>
      <c r="KET609" s="152"/>
      <c r="KEU609" s="152"/>
      <c r="KEV609" s="152"/>
      <c r="KEW609" s="152"/>
      <c r="KEX609" s="152"/>
      <c r="KEY609" s="152"/>
      <c r="KEZ609" s="152"/>
      <c r="KFA609" s="152"/>
      <c r="KFB609" s="152"/>
      <c r="KFC609" s="152"/>
      <c r="KFD609" s="152"/>
      <c r="KFE609" s="152"/>
      <c r="KFF609" s="152"/>
      <c r="KFG609" s="152"/>
      <c r="KFH609" s="152"/>
      <c r="KFI609" s="152"/>
      <c r="KFJ609" s="152"/>
      <c r="KFK609" s="152"/>
      <c r="KFL609" s="152"/>
      <c r="KFM609" s="152"/>
      <c r="KFN609" s="152"/>
      <c r="KFO609" s="152"/>
      <c r="KFP609" s="152"/>
      <c r="KFQ609" s="152"/>
      <c r="KFR609" s="152"/>
      <c r="KFS609" s="152"/>
      <c r="KFT609" s="152"/>
      <c r="KFU609" s="152"/>
      <c r="KFV609" s="152"/>
      <c r="KFW609" s="152"/>
      <c r="KFX609" s="152"/>
      <c r="KFY609" s="152"/>
      <c r="KFZ609" s="152"/>
      <c r="KGA609" s="152"/>
      <c r="KGB609" s="152"/>
      <c r="KGC609" s="152"/>
      <c r="KGD609" s="152"/>
      <c r="KGE609" s="152"/>
      <c r="KGF609" s="152"/>
      <c r="KGG609" s="152"/>
      <c r="KGH609" s="152"/>
      <c r="KGI609" s="152"/>
      <c r="KGJ609" s="152"/>
      <c r="KGK609" s="152"/>
      <c r="KGL609" s="152"/>
      <c r="KGM609" s="152"/>
      <c r="KGN609" s="152"/>
      <c r="KGO609" s="152"/>
      <c r="KGP609" s="152"/>
      <c r="KGQ609" s="152"/>
      <c r="KGR609" s="152"/>
      <c r="KGS609" s="152"/>
      <c r="KGT609" s="152"/>
      <c r="KGU609" s="152"/>
      <c r="KGV609" s="152"/>
      <c r="KGW609" s="152"/>
      <c r="KGX609" s="152"/>
      <c r="KGY609" s="152"/>
      <c r="KGZ609" s="152"/>
      <c r="KHA609" s="152"/>
      <c r="KHB609" s="152"/>
      <c r="KHC609" s="152"/>
      <c r="KHD609" s="152"/>
      <c r="KHE609" s="152"/>
      <c r="KHF609" s="152"/>
      <c r="KHG609" s="152"/>
      <c r="KHH609" s="152"/>
      <c r="KHI609" s="152"/>
      <c r="KHJ609" s="152"/>
      <c r="KHK609" s="152"/>
      <c r="KHL609" s="152"/>
      <c r="KHM609" s="152"/>
      <c r="KHN609" s="152"/>
      <c r="KHO609" s="152"/>
      <c r="KHP609" s="152"/>
      <c r="KHQ609" s="152"/>
      <c r="KHR609" s="152"/>
      <c r="KHS609" s="152"/>
      <c r="KHT609" s="152"/>
      <c r="KHU609" s="152"/>
      <c r="KHV609" s="152"/>
      <c r="KHW609" s="152"/>
      <c r="KHX609" s="152"/>
      <c r="KHY609" s="152"/>
      <c r="KHZ609" s="152"/>
      <c r="KIA609" s="152"/>
      <c r="KIB609" s="152"/>
      <c r="KIC609" s="152"/>
      <c r="KID609" s="152"/>
      <c r="KIE609" s="152"/>
      <c r="KIF609" s="152"/>
      <c r="KIG609" s="152"/>
      <c r="KIH609" s="152"/>
      <c r="KII609" s="152"/>
      <c r="KIJ609" s="152"/>
      <c r="KIK609" s="152"/>
      <c r="KIL609" s="152"/>
      <c r="KIM609" s="152"/>
      <c r="KIN609" s="152"/>
      <c r="KIO609" s="152"/>
      <c r="KIP609" s="152"/>
      <c r="KIQ609" s="152"/>
      <c r="KIR609" s="152"/>
      <c r="KIS609" s="152"/>
      <c r="KIT609" s="152"/>
      <c r="KIU609" s="152"/>
      <c r="KIV609" s="152"/>
      <c r="KIW609" s="152"/>
      <c r="KIX609" s="152"/>
      <c r="KIY609" s="152"/>
      <c r="KIZ609" s="152"/>
      <c r="KJA609" s="152"/>
      <c r="KJB609" s="152"/>
      <c r="KJC609" s="152"/>
      <c r="KJD609" s="152"/>
      <c r="KJE609" s="152"/>
      <c r="KJF609" s="152"/>
      <c r="KJG609" s="152"/>
      <c r="KJH609" s="152"/>
      <c r="KJI609" s="152"/>
      <c r="KJJ609" s="152"/>
      <c r="KJK609" s="152"/>
      <c r="KJL609" s="152"/>
      <c r="KJM609" s="152"/>
      <c r="KJN609" s="152"/>
      <c r="KJO609" s="152"/>
      <c r="KJP609" s="152"/>
      <c r="KJQ609" s="152"/>
      <c r="KJR609" s="152"/>
      <c r="KJS609" s="152"/>
      <c r="KJT609" s="152"/>
      <c r="KJU609" s="152"/>
      <c r="KJV609" s="152"/>
      <c r="KJW609" s="152"/>
      <c r="KJX609" s="152"/>
      <c r="KJY609" s="152"/>
      <c r="KJZ609" s="152"/>
      <c r="KKA609" s="152"/>
      <c r="KKB609" s="152"/>
      <c r="KKC609" s="152"/>
      <c r="KKD609" s="152"/>
      <c r="KKE609" s="152"/>
      <c r="KKF609" s="152"/>
      <c r="KKG609" s="152"/>
      <c r="KKH609" s="152"/>
      <c r="KKI609" s="152"/>
      <c r="KKJ609" s="152"/>
      <c r="KKK609" s="152"/>
      <c r="KKL609" s="152"/>
      <c r="KKM609" s="152"/>
      <c r="KKN609" s="152"/>
      <c r="KKO609" s="152"/>
      <c r="KKP609" s="152"/>
      <c r="KKQ609" s="152"/>
      <c r="KKR609" s="152"/>
      <c r="KKS609" s="152"/>
      <c r="KKT609" s="152"/>
      <c r="KKU609" s="152"/>
      <c r="KKV609" s="152"/>
      <c r="KKW609" s="152"/>
      <c r="KKX609" s="152"/>
      <c r="KKY609" s="152"/>
      <c r="KKZ609" s="152"/>
      <c r="KLA609" s="152"/>
      <c r="KLB609" s="152"/>
      <c r="KLC609" s="152"/>
      <c r="KLD609" s="152"/>
      <c r="KLE609" s="152"/>
      <c r="KLF609" s="152"/>
      <c r="KLG609" s="152"/>
      <c r="KLH609" s="152"/>
      <c r="KLI609" s="152"/>
      <c r="KLJ609" s="152"/>
      <c r="KLK609" s="152"/>
      <c r="KLL609" s="152"/>
      <c r="KLM609" s="152"/>
      <c r="KLN609" s="152"/>
      <c r="KLO609" s="152"/>
      <c r="KLP609" s="152"/>
      <c r="KLQ609" s="152"/>
      <c r="KLR609" s="152"/>
      <c r="KLS609" s="152"/>
      <c r="KLT609" s="152"/>
      <c r="KLU609" s="152"/>
      <c r="KLV609" s="152"/>
      <c r="KLW609" s="152"/>
      <c r="KLX609" s="152"/>
      <c r="KLY609" s="152"/>
      <c r="KLZ609" s="152"/>
      <c r="KMA609" s="152"/>
      <c r="KMB609" s="152"/>
      <c r="KMC609" s="152"/>
      <c r="KMD609" s="152"/>
      <c r="KME609" s="152"/>
      <c r="KMF609" s="152"/>
      <c r="KMG609" s="152"/>
      <c r="KMH609" s="152"/>
      <c r="KMI609" s="152"/>
      <c r="KMJ609" s="152"/>
      <c r="KMK609" s="152"/>
      <c r="KML609" s="152"/>
      <c r="KMM609" s="152"/>
      <c r="KMN609" s="152"/>
      <c r="KMO609" s="152"/>
      <c r="KMP609" s="152"/>
      <c r="KMQ609" s="152"/>
      <c r="KMR609" s="152"/>
      <c r="KMS609" s="152"/>
      <c r="KMT609" s="152"/>
      <c r="KMU609" s="152"/>
      <c r="KMV609" s="152"/>
      <c r="KMW609" s="152"/>
      <c r="KMX609" s="152"/>
      <c r="KMY609" s="152"/>
      <c r="KMZ609" s="152"/>
      <c r="KNA609" s="152"/>
      <c r="KNB609" s="152"/>
      <c r="KNC609" s="152"/>
      <c r="KND609" s="152"/>
      <c r="KNE609" s="152"/>
      <c r="KNF609" s="152"/>
      <c r="KNG609" s="152"/>
      <c r="KNH609" s="152"/>
      <c r="KNI609" s="152"/>
      <c r="KNJ609" s="152"/>
      <c r="KNK609" s="152"/>
      <c r="KNL609" s="152"/>
      <c r="KNM609" s="152"/>
      <c r="KNN609" s="152"/>
      <c r="KNO609" s="152"/>
      <c r="KNP609" s="152"/>
      <c r="KNQ609" s="152"/>
      <c r="KNR609" s="152"/>
      <c r="KNS609" s="152"/>
      <c r="KNT609" s="152"/>
      <c r="KNU609" s="152"/>
      <c r="KNV609" s="152"/>
      <c r="KNW609" s="152"/>
      <c r="KNX609" s="152"/>
      <c r="KNY609" s="152"/>
      <c r="KNZ609" s="152"/>
      <c r="KOA609" s="152"/>
      <c r="KOB609" s="152"/>
      <c r="KOC609" s="152"/>
      <c r="KOD609" s="152"/>
      <c r="KOE609" s="152"/>
      <c r="KOF609" s="152"/>
      <c r="KOG609" s="152"/>
      <c r="KOH609" s="152"/>
      <c r="KOI609" s="152"/>
      <c r="KOJ609" s="152"/>
      <c r="KOK609" s="152"/>
      <c r="KOL609" s="152"/>
      <c r="KOM609" s="152"/>
      <c r="KON609" s="152"/>
      <c r="KOO609" s="152"/>
      <c r="KOP609" s="152"/>
      <c r="KOQ609" s="152"/>
      <c r="KOR609" s="152"/>
      <c r="KOS609" s="152"/>
      <c r="KOT609" s="152"/>
      <c r="KOU609" s="152"/>
      <c r="KOV609" s="152"/>
      <c r="KOW609" s="152"/>
      <c r="KOX609" s="152"/>
      <c r="KOY609" s="152"/>
      <c r="KOZ609" s="152"/>
      <c r="KPA609" s="152"/>
      <c r="KPB609" s="152"/>
      <c r="KPC609" s="152"/>
      <c r="KPD609" s="152"/>
      <c r="KPE609" s="152"/>
      <c r="KPF609" s="152"/>
      <c r="KPG609" s="152"/>
      <c r="KPH609" s="152"/>
      <c r="KPI609" s="152"/>
      <c r="KPJ609" s="152"/>
      <c r="KPK609" s="152"/>
      <c r="KPL609" s="152"/>
      <c r="KPM609" s="152"/>
      <c r="KPN609" s="152"/>
      <c r="KPO609" s="152"/>
      <c r="KPP609" s="152"/>
      <c r="KPQ609" s="152"/>
      <c r="KPR609" s="152"/>
      <c r="KPS609" s="152"/>
      <c r="KPT609" s="152"/>
      <c r="KPU609" s="152"/>
      <c r="KPV609" s="152"/>
      <c r="KPW609" s="152"/>
      <c r="KPX609" s="152"/>
      <c r="KPY609" s="152"/>
      <c r="KPZ609" s="152"/>
      <c r="KQA609" s="152"/>
      <c r="KQB609" s="152"/>
      <c r="KQC609" s="152"/>
      <c r="KQD609" s="152"/>
      <c r="KQE609" s="152"/>
      <c r="KQF609" s="152"/>
      <c r="KQG609" s="152"/>
      <c r="KQH609" s="152"/>
      <c r="KQI609" s="152"/>
      <c r="KQJ609" s="152"/>
      <c r="KQK609" s="152"/>
      <c r="KQL609" s="152"/>
      <c r="KQM609" s="152"/>
      <c r="KQN609" s="152"/>
      <c r="KQO609" s="152"/>
      <c r="KQP609" s="152"/>
      <c r="KQQ609" s="152"/>
      <c r="KQR609" s="152"/>
      <c r="KQS609" s="152"/>
      <c r="KQT609" s="152"/>
      <c r="KQU609" s="152"/>
      <c r="KQV609" s="152"/>
      <c r="KQW609" s="152"/>
      <c r="KQX609" s="152"/>
      <c r="KQY609" s="152"/>
      <c r="KQZ609" s="152"/>
      <c r="KRA609" s="152"/>
      <c r="KRB609" s="152"/>
      <c r="KRC609" s="152"/>
      <c r="KRD609" s="152"/>
      <c r="KRE609" s="152"/>
      <c r="KRF609" s="152"/>
      <c r="KRG609" s="152"/>
      <c r="KRH609" s="152"/>
      <c r="KRI609" s="152"/>
      <c r="KRJ609" s="152"/>
      <c r="KRK609" s="152"/>
      <c r="KRL609" s="152"/>
      <c r="KRM609" s="152"/>
      <c r="KRN609" s="152"/>
      <c r="KRO609" s="152"/>
      <c r="KRP609" s="152"/>
      <c r="KRQ609" s="152"/>
      <c r="KRR609" s="152"/>
      <c r="KRS609" s="152"/>
      <c r="KRT609" s="152"/>
      <c r="KRU609" s="152"/>
      <c r="KRV609" s="152"/>
      <c r="KRW609" s="152"/>
      <c r="KRX609" s="152"/>
      <c r="KRY609" s="152"/>
      <c r="KRZ609" s="152"/>
      <c r="KSA609" s="152"/>
      <c r="KSB609" s="152"/>
      <c r="KSC609" s="152"/>
      <c r="KSD609" s="152"/>
      <c r="KSE609" s="152"/>
      <c r="KSF609" s="152"/>
      <c r="KSG609" s="152"/>
      <c r="KSH609" s="152"/>
      <c r="KSI609" s="152"/>
      <c r="KSJ609" s="152"/>
      <c r="KSK609" s="152"/>
      <c r="KSL609" s="152"/>
      <c r="KSM609" s="152"/>
      <c r="KSN609" s="152"/>
      <c r="KSO609" s="152"/>
      <c r="KSP609" s="152"/>
      <c r="KSQ609" s="152"/>
      <c r="KSR609" s="152"/>
      <c r="KSS609" s="152"/>
      <c r="KST609" s="152"/>
      <c r="KSU609" s="152"/>
      <c r="KSV609" s="152"/>
      <c r="KSW609" s="152"/>
      <c r="KSX609" s="152"/>
      <c r="KSY609" s="152"/>
      <c r="KSZ609" s="152"/>
      <c r="KTA609" s="152"/>
      <c r="KTB609" s="152"/>
      <c r="KTC609" s="152"/>
      <c r="KTD609" s="152"/>
      <c r="KTE609" s="152"/>
      <c r="KTF609" s="152"/>
      <c r="KTG609" s="152"/>
      <c r="KTH609" s="152"/>
      <c r="KTI609" s="152"/>
      <c r="KTJ609" s="152"/>
      <c r="KTK609" s="152"/>
      <c r="KTL609" s="152"/>
      <c r="KTM609" s="152"/>
      <c r="KTN609" s="152"/>
      <c r="KTO609" s="152"/>
      <c r="KTP609" s="152"/>
      <c r="KTQ609" s="152"/>
      <c r="KTR609" s="152"/>
      <c r="KTS609" s="152"/>
      <c r="KTT609" s="152"/>
      <c r="KTU609" s="152"/>
      <c r="KTV609" s="152"/>
      <c r="KTW609" s="152"/>
      <c r="KTX609" s="152"/>
      <c r="KTY609" s="152"/>
      <c r="KTZ609" s="152"/>
      <c r="KUA609" s="152"/>
      <c r="KUB609" s="152"/>
      <c r="KUC609" s="152"/>
      <c r="KUD609" s="152"/>
      <c r="KUE609" s="152"/>
      <c r="KUF609" s="152"/>
      <c r="KUG609" s="152"/>
      <c r="KUH609" s="152"/>
      <c r="KUI609" s="152"/>
      <c r="KUJ609" s="152"/>
      <c r="KUK609" s="152"/>
      <c r="KUL609" s="152"/>
      <c r="KUM609" s="152"/>
      <c r="KUN609" s="152"/>
      <c r="KUO609" s="152"/>
      <c r="KUP609" s="152"/>
      <c r="KUQ609" s="152"/>
      <c r="KUR609" s="152"/>
      <c r="KUS609" s="152"/>
      <c r="KUT609" s="152"/>
      <c r="KUU609" s="152"/>
      <c r="KUV609" s="152"/>
      <c r="KUW609" s="152"/>
      <c r="KUX609" s="152"/>
      <c r="KUY609" s="152"/>
      <c r="KUZ609" s="152"/>
      <c r="KVA609" s="152"/>
      <c r="KVB609" s="152"/>
      <c r="KVC609" s="152"/>
      <c r="KVD609" s="152"/>
      <c r="KVE609" s="152"/>
      <c r="KVF609" s="152"/>
      <c r="KVG609" s="152"/>
      <c r="KVH609" s="152"/>
      <c r="KVI609" s="152"/>
      <c r="KVJ609" s="152"/>
      <c r="KVK609" s="152"/>
      <c r="KVL609" s="152"/>
      <c r="KVM609" s="152"/>
      <c r="KVN609" s="152"/>
      <c r="KVO609" s="152"/>
      <c r="KVP609" s="152"/>
      <c r="KVQ609" s="152"/>
      <c r="KVR609" s="152"/>
      <c r="KVS609" s="152"/>
      <c r="KVT609" s="152"/>
      <c r="KVU609" s="152"/>
      <c r="KVV609" s="152"/>
      <c r="KVW609" s="152"/>
      <c r="KVX609" s="152"/>
      <c r="KVY609" s="152"/>
      <c r="KVZ609" s="152"/>
      <c r="KWA609" s="152"/>
      <c r="KWB609" s="152"/>
      <c r="KWC609" s="152"/>
      <c r="KWD609" s="152"/>
      <c r="KWE609" s="152"/>
      <c r="KWF609" s="152"/>
      <c r="KWG609" s="152"/>
      <c r="KWH609" s="152"/>
      <c r="KWI609" s="152"/>
      <c r="KWJ609" s="152"/>
      <c r="KWK609" s="152"/>
      <c r="KWL609" s="152"/>
      <c r="KWM609" s="152"/>
      <c r="KWN609" s="152"/>
      <c r="KWO609" s="152"/>
      <c r="KWP609" s="152"/>
      <c r="KWQ609" s="152"/>
      <c r="KWR609" s="152"/>
      <c r="KWS609" s="152"/>
      <c r="KWT609" s="152"/>
      <c r="KWU609" s="152"/>
      <c r="KWV609" s="152"/>
      <c r="KWW609" s="152"/>
      <c r="KWX609" s="152"/>
      <c r="KWY609" s="152"/>
      <c r="KWZ609" s="152"/>
      <c r="KXA609" s="152"/>
      <c r="KXB609" s="152"/>
      <c r="KXC609" s="152"/>
      <c r="KXD609" s="152"/>
      <c r="KXE609" s="152"/>
      <c r="KXF609" s="152"/>
      <c r="KXG609" s="152"/>
      <c r="KXH609" s="152"/>
      <c r="KXI609" s="152"/>
      <c r="KXJ609" s="152"/>
      <c r="KXK609" s="152"/>
      <c r="KXL609" s="152"/>
      <c r="KXM609" s="152"/>
      <c r="KXN609" s="152"/>
      <c r="KXO609" s="152"/>
      <c r="KXP609" s="152"/>
      <c r="KXQ609" s="152"/>
      <c r="KXR609" s="152"/>
      <c r="KXS609" s="152"/>
      <c r="KXT609" s="152"/>
      <c r="KXU609" s="152"/>
      <c r="KXV609" s="152"/>
      <c r="KXW609" s="152"/>
      <c r="KXX609" s="152"/>
      <c r="KXY609" s="152"/>
      <c r="KXZ609" s="152"/>
      <c r="KYA609" s="152"/>
      <c r="KYB609" s="152"/>
      <c r="KYC609" s="152"/>
      <c r="KYD609" s="152"/>
      <c r="KYE609" s="152"/>
      <c r="KYF609" s="152"/>
      <c r="KYG609" s="152"/>
      <c r="KYH609" s="152"/>
      <c r="KYI609" s="152"/>
      <c r="KYJ609" s="152"/>
      <c r="KYK609" s="152"/>
      <c r="KYL609" s="152"/>
      <c r="KYM609" s="152"/>
      <c r="KYN609" s="152"/>
      <c r="KYO609" s="152"/>
      <c r="KYP609" s="152"/>
      <c r="KYQ609" s="152"/>
      <c r="KYR609" s="152"/>
      <c r="KYS609" s="152"/>
      <c r="KYT609" s="152"/>
      <c r="KYU609" s="152"/>
      <c r="KYV609" s="152"/>
      <c r="KYW609" s="152"/>
      <c r="KYX609" s="152"/>
      <c r="KYY609" s="152"/>
      <c r="KYZ609" s="152"/>
      <c r="KZA609" s="152"/>
      <c r="KZB609" s="152"/>
      <c r="KZC609" s="152"/>
      <c r="KZD609" s="152"/>
      <c r="KZE609" s="152"/>
      <c r="KZF609" s="152"/>
      <c r="KZG609" s="152"/>
      <c r="KZH609" s="152"/>
      <c r="KZI609" s="152"/>
      <c r="KZJ609" s="152"/>
      <c r="KZK609" s="152"/>
      <c r="KZL609" s="152"/>
      <c r="KZM609" s="152"/>
      <c r="KZN609" s="152"/>
      <c r="KZO609" s="152"/>
      <c r="KZP609" s="152"/>
      <c r="KZQ609" s="152"/>
      <c r="KZR609" s="152"/>
      <c r="KZS609" s="152"/>
      <c r="KZT609" s="152"/>
      <c r="KZU609" s="152"/>
      <c r="KZV609" s="152"/>
      <c r="KZW609" s="152"/>
      <c r="KZX609" s="152"/>
      <c r="KZY609" s="152"/>
      <c r="KZZ609" s="152"/>
      <c r="LAA609" s="152"/>
      <c r="LAB609" s="152"/>
      <c r="LAC609" s="152"/>
      <c r="LAD609" s="152"/>
      <c r="LAE609" s="152"/>
      <c r="LAF609" s="152"/>
      <c r="LAG609" s="152"/>
      <c r="LAH609" s="152"/>
      <c r="LAI609" s="152"/>
      <c r="LAJ609" s="152"/>
      <c r="LAK609" s="152"/>
      <c r="LAL609" s="152"/>
      <c r="LAM609" s="152"/>
      <c r="LAN609" s="152"/>
      <c r="LAO609" s="152"/>
      <c r="LAP609" s="152"/>
      <c r="LAQ609" s="152"/>
      <c r="LAR609" s="152"/>
      <c r="LAS609" s="152"/>
      <c r="LAT609" s="152"/>
      <c r="LAU609" s="152"/>
      <c r="LAV609" s="152"/>
      <c r="LAW609" s="152"/>
      <c r="LAX609" s="152"/>
      <c r="LAY609" s="152"/>
      <c r="LAZ609" s="152"/>
      <c r="LBA609" s="152"/>
      <c r="LBB609" s="152"/>
      <c r="LBC609" s="152"/>
      <c r="LBD609" s="152"/>
      <c r="LBE609" s="152"/>
      <c r="LBF609" s="152"/>
      <c r="LBG609" s="152"/>
      <c r="LBH609" s="152"/>
      <c r="LBI609" s="152"/>
      <c r="LBJ609" s="152"/>
      <c r="LBK609" s="152"/>
      <c r="LBL609" s="152"/>
      <c r="LBM609" s="152"/>
      <c r="LBN609" s="152"/>
      <c r="LBO609" s="152"/>
      <c r="LBP609" s="152"/>
      <c r="LBQ609" s="152"/>
      <c r="LBR609" s="152"/>
      <c r="LBS609" s="152"/>
      <c r="LBT609" s="152"/>
      <c r="LBU609" s="152"/>
      <c r="LBV609" s="152"/>
      <c r="LBW609" s="152"/>
      <c r="LBX609" s="152"/>
      <c r="LBY609" s="152"/>
      <c r="LBZ609" s="152"/>
      <c r="LCA609" s="152"/>
      <c r="LCB609" s="152"/>
      <c r="LCC609" s="152"/>
      <c r="LCD609" s="152"/>
      <c r="LCE609" s="152"/>
      <c r="LCF609" s="152"/>
      <c r="LCG609" s="152"/>
      <c r="LCH609" s="152"/>
      <c r="LCI609" s="152"/>
      <c r="LCJ609" s="152"/>
      <c r="LCK609" s="152"/>
      <c r="LCL609" s="152"/>
      <c r="LCM609" s="152"/>
      <c r="LCN609" s="152"/>
      <c r="LCO609" s="152"/>
      <c r="LCP609" s="152"/>
      <c r="LCQ609" s="152"/>
      <c r="LCR609" s="152"/>
      <c r="LCS609" s="152"/>
      <c r="LCT609" s="152"/>
      <c r="LCU609" s="152"/>
      <c r="LCV609" s="152"/>
      <c r="LCW609" s="152"/>
      <c r="LCX609" s="152"/>
      <c r="LCY609" s="152"/>
      <c r="LCZ609" s="152"/>
      <c r="LDA609" s="152"/>
      <c r="LDB609" s="152"/>
      <c r="LDC609" s="152"/>
      <c r="LDD609" s="152"/>
      <c r="LDE609" s="152"/>
      <c r="LDF609" s="152"/>
      <c r="LDG609" s="152"/>
      <c r="LDH609" s="152"/>
      <c r="LDI609" s="152"/>
      <c r="LDJ609" s="152"/>
      <c r="LDK609" s="152"/>
      <c r="LDL609" s="152"/>
      <c r="LDM609" s="152"/>
      <c r="LDN609" s="152"/>
      <c r="LDO609" s="152"/>
      <c r="LDP609" s="152"/>
      <c r="LDQ609" s="152"/>
      <c r="LDR609" s="152"/>
      <c r="LDS609" s="152"/>
      <c r="LDT609" s="152"/>
      <c r="LDU609" s="152"/>
      <c r="LDV609" s="152"/>
      <c r="LDW609" s="152"/>
      <c r="LDX609" s="152"/>
      <c r="LDY609" s="152"/>
      <c r="LDZ609" s="152"/>
      <c r="LEA609" s="152"/>
      <c r="LEB609" s="152"/>
      <c r="LEC609" s="152"/>
      <c r="LED609" s="152"/>
      <c r="LEE609" s="152"/>
      <c r="LEF609" s="152"/>
      <c r="LEG609" s="152"/>
      <c r="LEH609" s="152"/>
      <c r="LEI609" s="152"/>
      <c r="LEJ609" s="152"/>
      <c r="LEK609" s="152"/>
      <c r="LEL609" s="152"/>
      <c r="LEM609" s="152"/>
      <c r="LEN609" s="152"/>
      <c r="LEO609" s="152"/>
      <c r="LEP609" s="152"/>
      <c r="LEQ609" s="152"/>
      <c r="LER609" s="152"/>
      <c r="LES609" s="152"/>
      <c r="LET609" s="152"/>
      <c r="LEU609" s="152"/>
      <c r="LEV609" s="152"/>
      <c r="LEW609" s="152"/>
      <c r="LEX609" s="152"/>
      <c r="LEY609" s="152"/>
      <c r="LEZ609" s="152"/>
      <c r="LFA609" s="152"/>
      <c r="LFB609" s="152"/>
      <c r="LFC609" s="152"/>
      <c r="LFD609" s="152"/>
      <c r="LFE609" s="152"/>
      <c r="LFF609" s="152"/>
      <c r="LFG609" s="152"/>
      <c r="LFH609" s="152"/>
      <c r="LFI609" s="152"/>
      <c r="LFJ609" s="152"/>
      <c r="LFK609" s="152"/>
      <c r="LFL609" s="152"/>
      <c r="LFM609" s="152"/>
      <c r="LFN609" s="152"/>
      <c r="LFO609" s="152"/>
      <c r="LFP609" s="152"/>
      <c r="LFQ609" s="152"/>
      <c r="LFR609" s="152"/>
      <c r="LFS609" s="152"/>
      <c r="LFT609" s="152"/>
      <c r="LFU609" s="152"/>
      <c r="LFV609" s="152"/>
      <c r="LFW609" s="152"/>
      <c r="LFX609" s="152"/>
      <c r="LFY609" s="152"/>
      <c r="LFZ609" s="152"/>
      <c r="LGA609" s="152"/>
      <c r="LGB609" s="152"/>
      <c r="LGC609" s="152"/>
      <c r="LGD609" s="152"/>
      <c r="LGE609" s="152"/>
      <c r="LGF609" s="152"/>
      <c r="LGG609" s="152"/>
      <c r="LGH609" s="152"/>
      <c r="LGI609" s="152"/>
      <c r="LGJ609" s="152"/>
      <c r="LGK609" s="152"/>
      <c r="LGL609" s="152"/>
      <c r="LGM609" s="152"/>
      <c r="LGN609" s="152"/>
      <c r="LGO609" s="152"/>
      <c r="LGP609" s="152"/>
      <c r="LGQ609" s="152"/>
      <c r="LGR609" s="152"/>
      <c r="LGS609" s="152"/>
      <c r="LGT609" s="152"/>
      <c r="LGU609" s="152"/>
      <c r="LGV609" s="152"/>
      <c r="LGW609" s="152"/>
      <c r="LGX609" s="152"/>
      <c r="LGY609" s="152"/>
      <c r="LGZ609" s="152"/>
      <c r="LHA609" s="152"/>
      <c r="LHB609" s="152"/>
      <c r="LHC609" s="152"/>
      <c r="LHD609" s="152"/>
      <c r="LHE609" s="152"/>
      <c r="LHF609" s="152"/>
      <c r="LHG609" s="152"/>
      <c r="LHH609" s="152"/>
      <c r="LHI609" s="152"/>
      <c r="LHJ609" s="152"/>
      <c r="LHK609" s="152"/>
      <c r="LHL609" s="152"/>
      <c r="LHM609" s="152"/>
      <c r="LHN609" s="152"/>
      <c r="LHO609" s="152"/>
      <c r="LHP609" s="152"/>
      <c r="LHQ609" s="152"/>
      <c r="LHR609" s="152"/>
      <c r="LHS609" s="152"/>
      <c r="LHT609" s="152"/>
      <c r="LHU609" s="152"/>
      <c r="LHV609" s="152"/>
      <c r="LHW609" s="152"/>
      <c r="LHX609" s="152"/>
      <c r="LHY609" s="152"/>
      <c r="LHZ609" s="152"/>
      <c r="LIA609" s="152"/>
      <c r="LIB609" s="152"/>
      <c r="LIC609" s="152"/>
      <c r="LID609" s="152"/>
      <c r="LIE609" s="152"/>
      <c r="LIF609" s="152"/>
      <c r="LIG609" s="152"/>
      <c r="LIH609" s="152"/>
      <c r="LII609" s="152"/>
      <c r="LIJ609" s="152"/>
      <c r="LIK609" s="152"/>
      <c r="LIL609" s="152"/>
      <c r="LIM609" s="152"/>
      <c r="LIN609" s="152"/>
      <c r="LIO609" s="152"/>
      <c r="LIP609" s="152"/>
      <c r="LIQ609" s="152"/>
      <c r="LIR609" s="152"/>
      <c r="LIS609" s="152"/>
      <c r="LIT609" s="152"/>
      <c r="LIU609" s="152"/>
      <c r="LIV609" s="152"/>
      <c r="LIW609" s="152"/>
      <c r="LIX609" s="152"/>
      <c r="LIY609" s="152"/>
      <c r="LIZ609" s="152"/>
      <c r="LJA609" s="152"/>
      <c r="LJB609" s="152"/>
      <c r="LJC609" s="152"/>
      <c r="LJD609" s="152"/>
      <c r="LJE609" s="152"/>
      <c r="LJF609" s="152"/>
      <c r="LJG609" s="152"/>
      <c r="LJH609" s="152"/>
      <c r="LJI609" s="152"/>
      <c r="LJJ609" s="152"/>
      <c r="LJK609" s="152"/>
      <c r="LJL609" s="152"/>
      <c r="LJM609" s="152"/>
      <c r="LJN609" s="152"/>
      <c r="LJO609" s="152"/>
      <c r="LJP609" s="152"/>
      <c r="LJQ609" s="152"/>
      <c r="LJR609" s="152"/>
      <c r="LJS609" s="152"/>
      <c r="LJT609" s="152"/>
      <c r="LJU609" s="152"/>
      <c r="LJV609" s="152"/>
      <c r="LJW609" s="152"/>
      <c r="LJX609" s="152"/>
      <c r="LJY609" s="152"/>
      <c r="LJZ609" s="152"/>
      <c r="LKA609" s="152"/>
      <c r="LKB609" s="152"/>
      <c r="LKC609" s="152"/>
      <c r="LKD609" s="152"/>
      <c r="LKE609" s="152"/>
      <c r="LKF609" s="152"/>
      <c r="LKG609" s="152"/>
      <c r="LKH609" s="152"/>
      <c r="LKI609" s="152"/>
      <c r="LKJ609" s="152"/>
      <c r="LKK609" s="152"/>
      <c r="LKL609" s="152"/>
      <c r="LKM609" s="152"/>
      <c r="LKN609" s="152"/>
      <c r="LKO609" s="152"/>
      <c r="LKP609" s="152"/>
      <c r="LKQ609" s="152"/>
      <c r="LKR609" s="152"/>
      <c r="LKS609" s="152"/>
      <c r="LKT609" s="152"/>
      <c r="LKU609" s="152"/>
      <c r="LKV609" s="152"/>
      <c r="LKW609" s="152"/>
      <c r="LKX609" s="152"/>
      <c r="LKY609" s="152"/>
      <c r="LKZ609" s="152"/>
      <c r="LLA609" s="152"/>
      <c r="LLB609" s="152"/>
      <c r="LLC609" s="152"/>
      <c r="LLD609" s="152"/>
      <c r="LLE609" s="152"/>
      <c r="LLF609" s="152"/>
      <c r="LLG609" s="152"/>
      <c r="LLH609" s="152"/>
      <c r="LLI609" s="152"/>
      <c r="LLJ609" s="152"/>
      <c r="LLK609" s="152"/>
      <c r="LLL609" s="152"/>
      <c r="LLM609" s="152"/>
      <c r="LLN609" s="152"/>
      <c r="LLO609" s="152"/>
      <c r="LLP609" s="152"/>
      <c r="LLQ609" s="152"/>
      <c r="LLR609" s="152"/>
      <c r="LLS609" s="152"/>
      <c r="LLT609" s="152"/>
      <c r="LLU609" s="152"/>
      <c r="LLV609" s="152"/>
      <c r="LLW609" s="152"/>
      <c r="LLX609" s="152"/>
      <c r="LLY609" s="152"/>
      <c r="LLZ609" s="152"/>
      <c r="LMA609" s="152"/>
      <c r="LMB609" s="152"/>
      <c r="LMC609" s="152"/>
      <c r="LMD609" s="152"/>
      <c r="LME609" s="152"/>
      <c r="LMF609" s="152"/>
      <c r="LMG609" s="152"/>
      <c r="LMH609" s="152"/>
      <c r="LMI609" s="152"/>
      <c r="LMJ609" s="152"/>
      <c r="LMK609" s="152"/>
      <c r="LML609" s="152"/>
      <c r="LMM609" s="152"/>
      <c r="LMN609" s="152"/>
      <c r="LMO609" s="152"/>
      <c r="LMP609" s="152"/>
      <c r="LMQ609" s="152"/>
      <c r="LMR609" s="152"/>
      <c r="LMS609" s="152"/>
      <c r="LMT609" s="152"/>
      <c r="LMU609" s="152"/>
      <c r="LMV609" s="152"/>
      <c r="LMW609" s="152"/>
      <c r="LMX609" s="152"/>
      <c r="LMY609" s="152"/>
      <c r="LMZ609" s="152"/>
      <c r="LNA609" s="152"/>
      <c r="LNB609" s="152"/>
      <c r="LNC609" s="152"/>
      <c r="LND609" s="152"/>
      <c r="LNE609" s="152"/>
      <c r="LNF609" s="152"/>
      <c r="LNG609" s="152"/>
      <c r="LNH609" s="152"/>
      <c r="LNI609" s="152"/>
      <c r="LNJ609" s="152"/>
      <c r="LNK609" s="152"/>
      <c r="LNL609" s="152"/>
      <c r="LNM609" s="152"/>
      <c r="LNN609" s="152"/>
      <c r="LNO609" s="152"/>
      <c r="LNP609" s="152"/>
      <c r="LNQ609" s="152"/>
      <c r="LNR609" s="152"/>
      <c r="LNS609" s="152"/>
      <c r="LNT609" s="152"/>
      <c r="LNU609" s="152"/>
      <c r="LNV609" s="152"/>
      <c r="LNW609" s="152"/>
      <c r="LNX609" s="152"/>
      <c r="LNY609" s="152"/>
      <c r="LNZ609" s="152"/>
      <c r="LOA609" s="152"/>
      <c r="LOB609" s="152"/>
      <c r="LOC609" s="152"/>
      <c r="LOD609" s="152"/>
      <c r="LOE609" s="152"/>
      <c r="LOF609" s="152"/>
      <c r="LOG609" s="152"/>
      <c r="LOH609" s="152"/>
      <c r="LOI609" s="152"/>
      <c r="LOJ609" s="152"/>
      <c r="LOK609" s="152"/>
      <c r="LOL609" s="152"/>
      <c r="LOM609" s="152"/>
      <c r="LON609" s="152"/>
      <c r="LOO609" s="152"/>
      <c r="LOP609" s="152"/>
      <c r="LOQ609" s="152"/>
      <c r="LOR609" s="152"/>
      <c r="LOS609" s="152"/>
      <c r="LOT609" s="152"/>
      <c r="LOU609" s="152"/>
      <c r="LOV609" s="152"/>
      <c r="LOW609" s="152"/>
      <c r="LOX609" s="152"/>
      <c r="LOY609" s="152"/>
      <c r="LOZ609" s="152"/>
      <c r="LPA609" s="152"/>
      <c r="LPB609" s="152"/>
      <c r="LPC609" s="152"/>
      <c r="LPD609" s="152"/>
      <c r="LPE609" s="152"/>
      <c r="LPF609" s="152"/>
      <c r="LPG609" s="152"/>
      <c r="LPH609" s="152"/>
      <c r="LPI609" s="152"/>
      <c r="LPJ609" s="152"/>
      <c r="LPK609" s="152"/>
      <c r="LPL609" s="152"/>
      <c r="LPM609" s="152"/>
      <c r="LPN609" s="152"/>
      <c r="LPO609" s="152"/>
      <c r="LPP609" s="152"/>
      <c r="LPQ609" s="152"/>
      <c r="LPR609" s="152"/>
      <c r="LPS609" s="152"/>
      <c r="LPT609" s="152"/>
      <c r="LPU609" s="152"/>
      <c r="LPV609" s="152"/>
      <c r="LPW609" s="152"/>
      <c r="LPX609" s="152"/>
      <c r="LPY609" s="152"/>
      <c r="LPZ609" s="152"/>
      <c r="LQA609" s="152"/>
      <c r="LQB609" s="152"/>
      <c r="LQC609" s="152"/>
      <c r="LQD609" s="152"/>
      <c r="LQE609" s="152"/>
      <c r="LQF609" s="152"/>
      <c r="LQG609" s="152"/>
      <c r="LQH609" s="152"/>
      <c r="LQI609" s="152"/>
      <c r="LQJ609" s="152"/>
      <c r="LQK609" s="152"/>
      <c r="LQL609" s="152"/>
      <c r="LQM609" s="152"/>
      <c r="LQN609" s="152"/>
      <c r="LQO609" s="152"/>
      <c r="LQP609" s="152"/>
      <c r="LQQ609" s="152"/>
      <c r="LQR609" s="152"/>
      <c r="LQS609" s="152"/>
      <c r="LQT609" s="152"/>
      <c r="LQU609" s="152"/>
      <c r="LQV609" s="152"/>
      <c r="LQW609" s="152"/>
      <c r="LQX609" s="152"/>
      <c r="LQY609" s="152"/>
      <c r="LQZ609" s="152"/>
      <c r="LRA609" s="152"/>
      <c r="LRB609" s="152"/>
      <c r="LRC609" s="152"/>
      <c r="LRD609" s="152"/>
      <c r="LRE609" s="152"/>
      <c r="LRF609" s="152"/>
      <c r="LRG609" s="152"/>
      <c r="LRH609" s="152"/>
      <c r="LRI609" s="152"/>
      <c r="LRJ609" s="152"/>
      <c r="LRK609" s="152"/>
      <c r="LRL609" s="152"/>
      <c r="LRM609" s="152"/>
      <c r="LRN609" s="152"/>
      <c r="LRO609" s="152"/>
      <c r="LRP609" s="152"/>
      <c r="LRQ609" s="152"/>
      <c r="LRR609" s="152"/>
      <c r="LRS609" s="152"/>
      <c r="LRT609" s="152"/>
      <c r="LRU609" s="152"/>
      <c r="LRV609" s="152"/>
      <c r="LRW609" s="152"/>
      <c r="LRX609" s="152"/>
      <c r="LRY609" s="152"/>
      <c r="LRZ609" s="152"/>
      <c r="LSA609" s="152"/>
      <c r="LSB609" s="152"/>
      <c r="LSC609" s="152"/>
      <c r="LSD609" s="152"/>
      <c r="LSE609" s="152"/>
      <c r="LSF609" s="152"/>
      <c r="LSG609" s="152"/>
      <c r="LSH609" s="152"/>
      <c r="LSI609" s="152"/>
      <c r="LSJ609" s="152"/>
      <c r="LSK609" s="152"/>
      <c r="LSL609" s="152"/>
      <c r="LSM609" s="152"/>
      <c r="LSN609" s="152"/>
      <c r="LSO609" s="152"/>
      <c r="LSP609" s="152"/>
      <c r="LSQ609" s="152"/>
      <c r="LSR609" s="152"/>
      <c r="LSS609" s="152"/>
      <c r="LST609" s="152"/>
      <c r="LSU609" s="152"/>
      <c r="LSV609" s="152"/>
      <c r="LSW609" s="152"/>
      <c r="LSX609" s="152"/>
      <c r="LSY609" s="152"/>
      <c r="LSZ609" s="152"/>
      <c r="LTA609" s="152"/>
      <c r="LTB609" s="152"/>
      <c r="LTC609" s="152"/>
      <c r="LTD609" s="152"/>
      <c r="LTE609" s="152"/>
      <c r="LTF609" s="152"/>
      <c r="LTG609" s="152"/>
      <c r="LTH609" s="152"/>
      <c r="LTI609" s="152"/>
      <c r="LTJ609" s="152"/>
      <c r="LTK609" s="152"/>
      <c r="LTL609" s="152"/>
      <c r="LTM609" s="152"/>
      <c r="LTN609" s="152"/>
      <c r="LTO609" s="152"/>
      <c r="LTP609" s="152"/>
      <c r="LTQ609" s="152"/>
      <c r="LTR609" s="152"/>
      <c r="LTS609" s="152"/>
      <c r="LTT609" s="152"/>
      <c r="LTU609" s="152"/>
      <c r="LTV609" s="152"/>
      <c r="LTW609" s="152"/>
      <c r="LTX609" s="152"/>
      <c r="LTY609" s="152"/>
      <c r="LTZ609" s="152"/>
      <c r="LUA609" s="152"/>
      <c r="LUB609" s="152"/>
      <c r="LUC609" s="152"/>
      <c r="LUD609" s="152"/>
      <c r="LUE609" s="152"/>
      <c r="LUF609" s="152"/>
      <c r="LUG609" s="152"/>
      <c r="LUH609" s="152"/>
      <c r="LUI609" s="152"/>
      <c r="LUJ609" s="152"/>
      <c r="LUK609" s="152"/>
      <c r="LUL609" s="152"/>
      <c r="LUM609" s="152"/>
      <c r="LUN609" s="152"/>
      <c r="LUO609" s="152"/>
      <c r="LUP609" s="152"/>
      <c r="LUQ609" s="152"/>
      <c r="LUR609" s="152"/>
      <c r="LUS609" s="152"/>
      <c r="LUT609" s="152"/>
      <c r="LUU609" s="152"/>
      <c r="LUV609" s="152"/>
      <c r="LUW609" s="152"/>
      <c r="LUX609" s="152"/>
      <c r="LUY609" s="152"/>
      <c r="LUZ609" s="152"/>
      <c r="LVA609" s="152"/>
      <c r="LVB609" s="152"/>
      <c r="LVC609" s="152"/>
      <c r="LVD609" s="152"/>
      <c r="LVE609" s="152"/>
      <c r="LVF609" s="152"/>
      <c r="LVG609" s="152"/>
      <c r="LVH609" s="152"/>
      <c r="LVI609" s="152"/>
      <c r="LVJ609" s="152"/>
      <c r="LVK609" s="152"/>
      <c r="LVL609" s="152"/>
      <c r="LVM609" s="152"/>
      <c r="LVN609" s="152"/>
      <c r="LVO609" s="152"/>
      <c r="LVP609" s="152"/>
      <c r="LVQ609" s="152"/>
      <c r="LVR609" s="152"/>
      <c r="LVS609" s="152"/>
      <c r="LVT609" s="152"/>
      <c r="LVU609" s="152"/>
      <c r="LVV609" s="152"/>
      <c r="LVW609" s="152"/>
      <c r="LVX609" s="152"/>
      <c r="LVY609" s="152"/>
      <c r="LVZ609" s="152"/>
      <c r="LWA609" s="152"/>
      <c r="LWB609" s="152"/>
      <c r="LWC609" s="152"/>
      <c r="LWD609" s="152"/>
      <c r="LWE609" s="152"/>
      <c r="LWF609" s="152"/>
      <c r="LWG609" s="152"/>
      <c r="LWH609" s="152"/>
      <c r="LWI609" s="152"/>
      <c r="LWJ609" s="152"/>
      <c r="LWK609" s="152"/>
      <c r="LWL609" s="152"/>
      <c r="LWM609" s="152"/>
      <c r="LWN609" s="152"/>
      <c r="LWO609" s="152"/>
      <c r="LWP609" s="152"/>
      <c r="LWQ609" s="152"/>
      <c r="LWR609" s="152"/>
      <c r="LWS609" s="152"/>
      <c r="LWT609" s="152"/>
      <c r="LWU609" s="152"/>
      <c r="LWV609" s="152"/>
      <c r="LWW609" s="152"/>
      <c r="LWX609" s="152"/>
      <c r="LWY609" s="152"/>
      <c r="LWZ609" s="152"/>
      <c r="LXA609" s="152"/>
      <c r="LXB609" s="152"/>
      <c r="LXC609" s="152"/>
      <c r="LXD609" s="152"/>
      <c r="LXE609" s="152"/>
      <c r="LXF609" s="152"/>
      <c r="LXG609" s="152"/>
      <c r="LXH609" s="152"/>
      <c r="LXI609" s="152"/>
      <c r="LXJ609" s="152"/>
      <c r="LXK609" s="152"/>
      <c r="LXL609" s="152"/>
      <c r="LXM609" s="152"/>
      <c r="LXN609" s="152"/>
      <c r="LXO609" s="152"/>
      <c r="LXP609" s="152"/>
      <c r="LXQ609" s="152"/>
      <c r="LXR609" s="152"/>
      <c r="LXS609" s="152"/>
      <c r="LXT609" s="152"/>
      <c r="LXU609" s="152"/>
      <c r="LXV609" s="152"/>
      <c r="LXW609" s="152"/>
      <c r="LXX609" s="152"/>
      <c r="LXY609" s="152"/>
      <c r="LXZ609" s="152"/>
      <c r="LYA609" s="152"/>
      <c r="LYB609" s="152"/>
      <c r="LYC609" s="152"/>
      <c r="LYD609" s="152"/>
      <c r="LYE609" s="152"/>
      <c r="LYF609" s="152"/>
      <c r="LYG609" s="152"/>
      <c r="LYH609" s="152"/>
      <c r="LYI609" s="152"/>
      <c r="LYJ609" s="152"/>
      <c r="LYK609" s="152"/>
      <c r="LYL609" s="152"/>
      <c r="LYM609" s="152"/>
      <c r="LYN609" s="152"/>
      <c r="LYO609" s="152"/>
      <c r="LYP609" s="152"/>
      <c r="LYQ609" s="152"/>
      <c r="LYR609" s="152"/>
      <c r="LYS609" s="152"/>
      <c r="LYT609" s="152"/>
      <c r="LYU609" s="152"/>
      <c r="LYV609" s="152"/>
      <c r="LYW609" s="152"/>
      <c r="LYX609" s="152"/>
      <c r="LYY609" s="152"/>
      <c r="LYZ609" s="152"/>
      <c r="LZA609" s="152"/>
      <c r="LZB609" s="152"/>
      <c r="LZC609" s="152"/>
      <c r="LZD609" s="152"/>
      <c r="LZE609" s="152"/>
      <c r="LZF609" s="152"/>
      <c r="LZG609" s="152"/>
      <c r="LZH609" s="152"/>
      <c r="LZI609" s="152"/>
      <c r="LZJ609" s="152"/>
      <c r="LZK609" s="152"/>
      <c r="LZL609" s="152"/>
      <c r="LZM609" s="152"/>
      <c r="LZN609" s="152"/>
      <c r="LZO609" s="152"/>
      <c r="LZP609" s="152"/>
      <c r="LZQ609" s="152"/>
      <c r="LZR609" s="152"/>
      <c r="LZS609" s="152"/>
      <c r="LZT609" s="152"/>
      <c r="LZU609" s="152"/>
      <c r="LZV609" s="152"/>
      <c r="LZW609" s="152"/>
      <c r="LZX609" s="152"/>
      <c r="LZY609" s="152"/>
      <c r="LZZ609" s="152"/>
      <c r="MAA609" s="152"/>
      <c r="MAB609" s="152"/>
      <c r="MAC609" s="152"/>
      <c r="MAD609" s="152"/>
      <c r="MAE609" s="152"/>
      <c r="MAF609" s="152"/>
      <c r="MAG609" s="152"/>
      <c r="MAH609" s="152"/>
      <c r="MAI609" s="152"/>
      <c r="MAJ609" s="152"/>
      <c r="MAK609" s="152"/>
      <c r="MAL609" s="152"/>
      <c r="MAM609" s="152"/>
      <c r="MAN609" s="152"/>
      <c r="MAO609" s="152"/>
      <c r="MAP609" s="152"/>
      <c r="MAQ609" s="152"/>
      <c r="MAR609" s="152"/>
      <c r="MAS609" s="152"/>
      <c r="MAT609" s="152"/>
      <c r="MAU609" s="152"/>
      <c r="MAV609" s="152"/>
      <c r="MAW609" s="152"/>
      <c r="MAX609" s="152"/>
      <c r="MAY609" s="152"/>
      <c r="MAZ609" s="152"/>
      <c r="MBA609" s="152"/>
      <c r="MBB609" s="152"/>
      <c r="MBC609" s="152"/>
      <c r="MBD609" s="152"/>
      <c r="MBE609" s="152"/>
      <c r="MBF609" s="152"/>
      <c r="MBG609" s="152"/>
      <c r="MBH609" s="152"/>
      <c r="MBI609" s="152"/>
      <c r="MBJ609" s="152"/>
      <c r="MBK609" s="152"/>
      <c r="MBL609" s="152"/>
      <c r="MBM609" s="152"/>
      <c r="MBN609" s="152"/>
      <c r="MBO609" s="152"/>
      <c r="MBP609" s="152"/>
      <c r="MBQ609" s="152"/>
      <c r="MBR609" s="152"/>
      <c r="MBS609" s="152"/>
      <c r="MBT609" s="152"/>
      <c r="MBU609" s="152"/>
      <c r="MBV609" s="152"/>
      <c r="MBW609" s="152"/>
      <c r="MBX609" s="152"/>
      <c r="MBY609" s="152"/>
      <c r="MBZ609" s="152"/>
      <c r="MCA609" s="152"/>
      <c r="MCB609" s="152"/>
      <c r="MCC609" s="152"/>
      <c r="MCD609" s="152"/>
      <c r="MCE609" s="152"/>
      <c r="MCF609" s="152"/>
      <c r="MCG609" s="152"/>
      <c r="MCH609" s="152"/>
      <c r="MCI609" s="152"/>
      <c r="MCJ609" s="152"/>
      <c r="MCK609" s="152"/>
      <c r="MCL609" s="152"/>
      <c r="MCM609" s="152"/>
      <c r="MCN609" s="152"/>
      <c r="MCO609" s="152"/>
      <c r="MCP609" s="152"/>
      <c r="MCQ609" s="152"/>
      <c r="MCR609" s="152"/>
      <c r="MCS609" s="152"/>
      <c r="MCT609" s="152"/>
      <c r="MCU609" s="152"/>
      <c r="MCV609" s="152"/>
      <c r="MCW609" s="152"/>
      <c r="MCX609" s="152"/>
      <c r="MCY609" s="152"/>
      <c r="MCZ609" s="152"/>
      <c r="MDA609" s="152"/>
      <c r="MDB609" s="152"/>
      <c r="MDC609" s="152"/>
      <c r="MDD609" s="152"/>
      <c r="MDE609" s="152"/>
      <c r="MDF609" s="152"/>
      <c r="MDG609" s="152"/>
      <c r="MDH609" s="152"/>
      <c r="MDI609" s="152"/>
      <c r="MDJ609" s="152"/>
      <c r="MDK609" s="152"/>
      <c r="MDL609" s="152"/>
      <c r="MDM609" s="152"/>
      <c r="MDN609" s="152"/>
      <c r="MDO609" s="152"/>
      <c r="MDP609" s="152"/>
      <c r="MDQ609" s="152"/>
      <c r="MDR609" s="152"/>
      <c r="MDS609" s="152"/>
      <c r="MDT609" s="152"/>
      <c r="MDU609" s="152"/>
      <c r="MDV609" s="152"/>
      <c r="MDW609" s="152"/>
      <c r="MDX609" s="152"/>
      <c r="MDY609" s="152"/>
      <c r="MDZ609" s="152"/>
      <c r="MEA609" s="152"/>
      <c r="MEB609" s="152"/>
      <c r="MEC609" s="152"/>
      <c r="MED609" s="152"/>
      <c r="MEE609" s="152"/>
      <c r="MEF609" s="152"/>
      <c r="MEG609" s="152"/>
      <c r="MEH609" s="152"/>
      <c r="MEI609" s="152"/>
      <c r="MEJ609" s="152"/>
      <c r="MEK609" s="152"/>
      <c r="MEL609" s="152"/>
      <c r="MEM609" s="152"/>
      <c r="MEN609" s="152"/>
      <c r="MEO609" s="152"/>
      <c r="MEP609" s="152"/>
      <c r="MEQ609" s="152"/>
      <c r="MER609" s="152"/>
      <c r="MES609" s="152"/>
      <c r="MET609" s="152"/>
      <c r="MEU609" s="152"/>
      <c r="MEV609" s="152"/>
      <c r="MEW609" s="152"/>
      <c r="MEX609" s="152"/>
      <c r="MEY609" s="152"/>
      <c r="MEZ609" s="152"/>
      <c r="MFA609" s="152"/>
      <c r="MFB609" s="152"/>
      <c r="MFC609" s="152"/>
      <c r="MFD609" s="152"/>
      <c r="MFE609" s="152"/>
      <c r="MFF609" s="152"/>
      <c r="MFG609" s="152"/>
      <c r="MFH609" s="152"/>
      <c r="MFI609" s="152"/>
      <c r="MFJ609" s="152"/>
      <c r="MFK609" s="152"/>
      <c r="MFL609" s="152"/>
      <c r="MFM609" s="152"/>
      <c r="MFN609" s="152"/>
      <c r="MFO609" s="152"/>
      <c r="MFP609" s="152"/>
      <c r="MFQ609" s="152"/>
      <c r="MFR609" s="152"/>
      <c r="MFS609" s="152"/>
      <c r="MFT609" s="152"/>
      <c r="MFU609" s="152"/>
      <c r="MFV609" s="152"/>
      <c r="MFW609" s="152"/>
      <c r="MFX609" s="152"/>
      <c r="MFY609" s="152"/>
      <c r="MFZ609" s="152"/>
      <c r="MGA609" s="152"/>
      <c r="MGB609" s="152"/>
      <c r="MGC609" s="152"/>
      <c r="MGD609" s="152"/>
      <c r="MGE609" s="152"/>
      <c r="MGF609" s="152"/>
      <c r="MGG609" s="152"/>
      <c r="MGH609" s="152"/>
      <c r="MGI609" s="152"/>
      <c r="MGJ609" s="152"/>
      <c r="MGK609" s="152"/>
      <c r="MGL609" s="152"/>
      <c r="MGM609" s="152"/>
      <c r="MGN609" s="152"/>
      <c r="MGO609" s="152"/>
      <c r="MGP609" s="152"/>
      <c r="MGQ609" s="152"/>
      <c r="MGR609" s="152"/>
      <c r="MGS609" s="152"/>
      <c r="MGT609" s="152"/>
      <c r="MGU609" s="152"/>
      <c r="MGV609" s="152"/>
      <c r="MGW609" s="152"/>
      <c r="MGX609" s="152"/>
      <c r="MGY609" s="152"/>
      <c r="MGZ609" s="152"/>
      <c r="MHA609" s="152"/>
      <c r="MHB609" s="152"/>
      <c r="MHC609" s="152"/>
      <c r="MHD609" s="152"/>
      <c r="MHE609" s="152"/>
      <c r="MHF609" s="152"/>
      <c r="MHG609" s="152"/>
      <c r="MHH609" s="152"/>
      <c r="MHI609" s="152"/>
      <c r="MHJ609" s="152"/>
      <c r="MHK609" s="152"/>
      <c r="MHL609" s="152"/>
      <c r="MHM609" s="152"/>
      <c r="MHN609" s="152"/>
      <c r="MHO609" s="152"/>
      <c r="MHP609" s="152"/>
      <c r="MHQ609" s="152"/>
      <c r="MHR609" s="152"/>
      <c r="MHS609" s="152"/>
      <c r="MHT609" s="152"/>
      <c r="MHU609" s="152"/>
      <c r="MHV609" s="152"/>
      <c r="MHW609" s="152"/>
      <c r="MHX609" s="152"/>
      <c r="MHY609" s="152"/>
      <c r="MHZ609" s="152"/>
      <c r="MIA609" s="152"/>
      <c r="MIB609" s="152"/>
      <c r="MIC609" s="152"/>
      <c r="MID609" s="152"/>
      <c r="MIE609" s="152"/>
      <c r="MIF609" s="152"/>
      <c r="MIG609" s="152"/>
      <c r="MIH609" s="152"/>
      <c r="MII609" s="152"/>
      <c r="MIJ609" s="152"/>
      <c r="MIK609" s="152"/>
      <c r="MIL609" s="152"/>
      <c r="MIM609" s="152"/>
      <c r="MIN609" s="152"/>
      <c r="MIO609" s="152"/>
      <c r="MIP609" s="152"/>
      <c r="MIQ609" s="152"/>
      <c r="MIR609" s="152"/>
      <c r="MIS609" s="152"/>
      <c r="MIT609" s="152"/>
      <c r="MIU609" s="152"/>
      <c r="MIV609" s="152"/>
      <c r="MIW609" s="152"/>
      <c r="MIX609" s="152"/>
      <c r="MIY609" s="152"/>
      <c r="MIZ609" s="152"/>
      <c r="MJA609" s="152"/>
      <c r="MJB609" s="152"/>
      <c r="MJC609" s="152"/>
      <c r="MJD609" s="152"/>
      <c r="MJE609" s="152"/>
      <c r="MJF609" s="152"/>
      <c r="MJG609" s="152"/>
      <c r="MJH609" s="152"/>
      <c r="MJI609" s="152"/>
      <c r="MJJ609" s="152"/>
      <c r="MJK609" s="152"/>
      <c r="MJL609" s="152"/>
      <c r="MJM609" s="152"/>
      <c r="MJN609" s="152"/>
      <c r="MJO609" s="152"/>
      <c r="MJP609" s="152"/>
      <c r="MJQ609" s="152"/>
      <c r="MJR609" s="152"/>
      <c r="MJS609" s="152"/>
      <c r="MJT609" s="152"/>
      <c r="MJU609" s="152"/>
      <c r="MJV609" s="152"/>
      <c r="MJW609" s="152"/>
      <c r="MJX609" s="152"/>
      <c r="MJY609" s="152"/>
      <c r="MJZ609" s="152"/>
      <c r="MKA609" s="152"/>
      <c r="MKB609" s="152"/>
      <c r="MKC609" s="152"/>
      <c r="MKD609" s="152"/>
      <c r="MKE609" s="152"/>
      <c r="MKF609" s="152"/>
      <c r="MKG609" s="152"/>
      <c r="MKH609" s="152"/>
      <c r="MKI609" s="152"/>
      <c r="MKJ609" s="152"/>
      <c r="MKK609" s="152"/>
      <c r="MKL609" s="152"/>
      <c r="MKM609" s="152"/>
      <c r="MKN609" s="152"/>
      <c r="MKO609" s="152"/>
      <c r="MKP609" s="152"/>
      <c r="MKQ609" s="152"/>
      <c r="MKR609" s="152"/>
      <c r="MKS609" s="152"/>
      <c r="MKT609" s="152"/>
      <c r="MKU609" s="152"/>
      <c r="MKV609" s="152"/>
      <c r="MKW609" s="152"/>
      <c r="MKX609" s="152"/>
      <c r="MKY609" s="152"/>
      <c r="MKZ609" s="152"/>
      <c r="MLA609" s="152"/>
      <c r="MLB609" s="152"/>
      <c r="MLC609" s="152"/>
      <c r="MLD609" s="152"/>
      <c r="MLE609" s="152"/>
      <c r="MLF609" s="152"/>
      <c r="MLG609" s="152"/>
      <c r="MLH609" s="152"/>
      <c r="MLI609" s="152"/>
      <c r="MLJ609" s="152"/>
      <c r="MLK609" s="152"/>
      <c r="MLL609" s="152"/>
      <c r="MLM609" s="152"/>
      <c r="MLN609" s="152"/>
      <c r="MLO609" s="152"/>
      <c r="MLP609" s="152"/>
      <c r="MLQ609" s="152"/>
      <c r="MLR609" s="152"/>
      <c r="MLS609" s="152"/>
      <c r="MLT609" s="152"/>
      <c r="MLU609" s="152"/>
      <c r="MLV609" s="152"/>
      <c r="MLW609" s="152"/>
      <c r="MLX609" s="152"/>
      <c r="MLY609" s="152"/>
      <c r="MLZ609" s="152"/>
      <c r="MMA609" s="152"/>
      <c r="MMB609" s="152"/>
      <c r="MMC609" s="152"/>
      <c r="MMD609" s="152"/>
      <c r="MME609" s="152"/>
      <c r="MMF609" s="152"/>
      <c r="MMG609" s="152"/>
      <c r="MMH609" s="152"/>
      <c r="MMI609" s="152"/>
      <c r="MMJ609" s="152"/>
      <c r="MMK609" s="152"/>
      <c r="MML609" s="152"/>
      <c r="MMM609" s="152"/>
      <c r="MMN609" s="152"/>
      <c r="MMO609" s="152"/>
      <c r="MMP609" s="152"/>
      <c r="MMQ609" s="152"/>
      <c r="MMR609" s="152"/>
      <c r="MMS609" s="152"/>
      <c r="MMT609" s="152"/>
      <c r="MMU609" s="152"/>
      <c r="MMV609" s="152"/>
      <c r="MMW609" s="152"/>
      <c r="MMX609" s="152"/>
      <c r="MMY609" s="152"/>
      <c r="MMZ609" s="152"/>
      <c r="MNA609" s="152"/>
      <c r="MNB609" s="152"/>
      <c r="MNC609" s="152"/>
      <c r="MND609" s="152"/>
      <c r="MNE609" s="152"/>
      <c r="MNF609" s="152"/>
      <c r="MNG609" s="152"/>
      <c r="MNH609" s="152"/>
      <c r="MNI609" s="152"/>
      <c r="MNJ609" s="152"/>
      <c r="MNK609" s="152"/>
      <c r="MNL609" s="152"/>
      <c r="MNM609" s="152"/>
      <c r="MNN609" s="152"/>
      <c r="MNO609" s="152"/>
      <c r="MNP609" s="152"/>
      <c r="MNQ609" s="152"/>
      <c r="MNR609" s="152"/>
      <c r="MNS609" s="152"/>
      <c r="MNT609" s="152"/>
      <c r="MNU609" s="152"/>
      <c r="MNV609" s="152"/>
      <c r="MNW609" s="152"/>
      <c r="MNX609" s="152"/>
      <c r="MNY609" s="152"/>
      <c r="MNZ609" s="152"/>
      <c r="MOA609" s="152"/>
      <c r="MOB609" s="152"/>
      <c r="MOC609" s="152"/>
      <c r="MOD609" s="152"/>
      <c r="MOE609" s="152"/>
      <c r="MOF609" s="152"/>
      <c r="MOG609" s="152"/>
      <c r="MOH609" s="152"/>
      <c r="MOI609" s="152"/>
      <c r="MOJ609" s="152"/>
      <c r="MOK609" s="152"/>
      <c r="MOL609" s="152"/>
      <c r="MOM609" s="152"/>
      <c r="MON609" s="152"/>
      <c r="MOO609" s="152"/>
      <c r="MOP609" s="152"/>
      <c r="MOQ609" s="152"/>
      <c r="MOR609" s="152"/>
      <c r="MOS609" s="152"/>
      <c r="MOT609" s="152"/>
      <c r="MOU609" s="152"/>
      <c r="MOV609" s="152"/>
      <c r="MOW609" s="152"/>
      <c r="MOX609" s="152"/>
      <c r="MOY609" s="152"/>
      <c r="MOZ609" s="152"/>
      <c r="MPA609" s="152"/>
      <c r="MPB609" s="152"/>
      <c r="MPC609" s="152"/>
      <c r="MPD609" s="152"/>
      <c r="MPE609" s="152"/>
      <c r="MPF609" s="152"/>
      <c r="MPG609" s="152"/>
      <c r="MPH609" s="152"/>
      <c r="MPI609" s="152"/>
      <c r="MPJ609" s="152"/>
      <c r="MPK609" s="152"/>
      <c r="MPL609" s="152"/>
      <c r="MPM609" s="152"/>
      <c r="MPN609" s="152"/>
      <c r="MPO609" s="152"/>
      <c r="MPP609" s="152"/>
      <c r="MPQ609" s="152"/>
      <c r="MPR609" s="152"/>
      <c r="MPS609" s="152"/>
      <c r="MPT609" s="152"/>
      <c r="MPU609" s="152"/>
      <c r="MPV609" s="152"/>
      <c r="MPW609" s="152"/>
      <c r="MPX609" s="152"/>
      <c r="MPY609" s="152"/>
      <c r="MPZ609" s="152"/>
      <c r="MQA609" s="152"/>
      <c r="MQB609" s="152"/>
      <c r="MQC609" s="152"/>
      <c r="MQD609" s="152"/>
      <c r="MQE609" s="152"/>
      <c r="MQF609" s="152"/>
      <c r="MQG609" s="152"/>
      <c r="MQH609" s="152"/>
      <c r="MQI609" s="152"/>
      <c r="MQJ609" s="152"/>
      <c r="MQK609" s="152"/>
      <c r="MQL609" s="152"/>
      <c r="MQM609" s="152"/>
      <c r="MQN609" s="152"/>
      <c r="MQO609" s="152"/>
      <c r="MQP609" s="152"/>
      <c r="MQQ609" s="152"/>
      <c r="MQR609" s="152"/>
      <c r="MQS609" s="152"/>
      <c r="MQT609" s="152"/>
      <c r="MQU609" s="152"/>
      <c r="MQV609" s="152"/>
      <c r="MQW609" s="152"/>
      <c r="MQX609" s="152"/>
      <c r="MQY609" s="152"/>
      <c r="MQZ609" s="152"/>
      <c r="MRA609" s="152"/>
      <c r="MRB609" s="152"/>
      <c r="MRC609" s="152"/>
      <c r="MRD609" s="152"/>
      <c r="MRE609" s="152"/>
      <c r="MRF609" s="152"/>
      <c r="MRG609" s="152"/>
      <c r="MRH609" s="152"/>
      <c r="MRI609" s="152"/>
      <c r="MRJ609" s="152"/>
      <c r="MRK609" s="152"/>
      <c r="MRL609" s="152"/>
      <c r="MRM609" s="152"/>
      <c r="MRN609" s="152"/>
      <c r="MRO609" s="152"/>
      <c r="MRP609" s="152"/>
      <c r="MRQ609" s="152"/>
      <c r="MRR609" s="152"/>
      <c r="MRS609" s="152"/>
      <c r="MRT609" s="152"/>
      <c r="MRU609" s="152"/>
      <c r="MRV609" s="152"/>
      <c r="MRW609" s="152"/>
      <c r="MRX609" s="152"/>
      <c r="MRY609" s="152"/>
      <c r="MRZ609" s="152"/>
      <c r="MSA609" s="152"/>
      <c r="MSB609" s="152"/>
      <c r="MSC609" s="152"/>
      <c r="MSD609" s="152"/>
      <c r="MSE609" s="152"/>
      <c r="MSF609" s="152"/>
      <c r="MSG609" s="152"/>
      <c r="MSH609" s="152"/>
      <c r="MSI609" s="152"/>
      <c r="MSJ609" s="152"/>
      <c r="MSK609" s="152"/>
      <c r="MSL609" s="152"/>
      <c r="MSM609" s="152"/>
      <c r="MSN609" s="152"/>
      <c r="MSO609" s="152"/>
      <c r="MSP609" s="152"/>
      <c r="MSQ609" s="152"/>
      <c r="MSR609" s="152"/>
      <c r="MSS609" s="152"/>
      <c r="MST609" s="152"/>
      <c r="MSU609" s="152"/>
      <c r="MSV609" s="152"/>
      <c r="MSW609" s="152"/>
      <c r="MSX609" s="152"/>
      <c r="MSY609" s="152"/>
      <c r="MSZ609" s="152"/>
      <c r="MTA609" s="152"/>
      <c r="MTB609" s="152"/>
      <c r="MTC609" s="152"/>
      <c r="MTD609" s="152"/>
      <c r="MTE609" s="152"/>
      <c r="MTF609" s="152"/>
      <c r="MTG609" s="152"/>
      <c r="MTH609" s="152"/>
      <c r="MTI609" s="152"/>
      <c r="MTJ609" s="152"/>
      <c r="MTK609" s="152"/>
      <c r="MTL609" s="152"/>
      <c r="MTM609" s="152"/>
      <c r="MTN609" s="152"/>
      <c r="MTO609" s="152"/>
      <c r="MTP609" s="152"/>
      <c r="MTQ609" s="152"/>
      <c r="MTR609" s="152"/>
      <c r="MTS609" s="152"/>
      <c r="MTT609" s="152"/>
      <c r="MTU609" s="152"/>
      <c r="MTV609" s="152"/>
      <c r="MTW609" s="152"/>
      <c r="MTX609" s="152"/>
      <c r="MTY609" s="152"/>
      <c r="MTZ609" s="152"/>
      <c r="MUA609" s="152"/>
      <c r="MUB609" s="152"/>
      <c r="MUC609" s="152"/>
      <c r="MUD609" s="152"/>
      <c r="MUE609" s="152"/>
      <c r="MUF609" s="152"/>
      <c r="MUG609" s="152"/>
      <c r="MUH609" s="152"/>
      <c r="MUI609" s="152"/>
      <c r="MUJ609" s="152"/>
      <c r="MUK609" s="152"/>
      <c r="MUL609" s="152"/>
      <c r="MUM609" s="152"/>
      <c r="MUN609" s="152"/>
      <c r="MUO609" s="152"/>
      <c r="MUP609" s="152"/>
      <c r="MUQ609" s="152"/>
      <c r="MUR609" s="152"/>
      <c r="MUS609" s="152"/>
      <c r="MUT609" s="152"/>
      <c r="MUU609" s="152"/>
      <c r="MUV609" s="152"/>
      <c r="MUW609" s="152"/>
      <c r="MUX609" s="152"/>
      <c r="MUY609" s="152"/>
      <c r="MUZ609" s="152"/>
      <c r="MVA609" s="152"/>
      <c r="MVB609" s="152"/>
      <c r="MVC609" s="152"/>
      <c r="MVD609" s="152"/>
      <c r="MVE609" s="152"/>
      <c r="MVF609" s="152"/>
      <c r="MVG609" s="152"/>
      <c r="MVH609" s="152"/>
      <c r="MVI609" s="152"/>
      <c r="MVJ609" s="152"/>
      <c r="MVK609" s="152"/>
      <c r="MVL609" s="152"/>
      <c r="MVM609" s="152"/>
      <c r="MVN609" s="152"/>
      <c r="MVO609" s="152"/>
      <c r="MVP609" s="152"/>
      <c r="MVQ609" s="152"/>
      <c r="MVR609" s="152"/>
      <c r="MVS609" s="152"/>
      <c r="MVT609" s="152"/>
      <c r="MVU609" s="152"/>
      <c r="MVV609" s="152"/>
      <c r="MVW609" s="152"/>
      <c r="MVX609" s="152"/>
      <c r="MVY609" s="152"/>
      <c r="MVZ609" s="152"/>
      <c r="MWA609" s="152"/>
      <c r="MWB609" s="152"/>
      <c r="MWC609" s="152"/>
      <c r="MWD609" s="152"/>
      <c r="MWE609" s="152"/>
      <c r="MWF609" s="152"/>
      <c r="MWG609" s="152"/>
      <c r="MWH609" s="152"/>
      <c r="MWI609" s="152"/>
      <c r="MWJ609" s="152"/>
      <c r="MWK609" s="152"/>
      <c r="MWL609" s="152"/>
      <c r="MWM609" s="152"/>
      <c r="MWN609" s="152"/>
      <c r="MWO609" s="152"/>
      <c r="MWP609" s="152"/>
      <c r="MWQ609" s="152"/>
      <c r="MWR609" s="152"/>
      <c r="MWS609" s="152"/>
      <c r="MWT609" s="152"/>
      <c r="MWU609" s="152"/>
      <c r="MWV609" s="152"/>
      <c r="MWW609" s="152"/>
      <c r="MWX609" s="152"/>
      <c r="MWY609" s="152"/>
      <c r="MWZ609" s="152"/>
      <c r="MXA609" s="152"/>
      <c r="MXB609" s="152"/>
      <c r="MXC609" s="152"/>
      <c r="MXD609" s="152"/>
      <c r="MXE609" s="152"/>
      <c r="MXF609" s="152"/>
      <c r="MXG609" s="152"/>
      <c r="MXH609" s="152"/>
      <c r="MXI609" s="152"/>
      <c r="MXJ609" s="152"/>
      <c r="MXK609" s="152"/>
      <c r="MXL609" s="152"/>
      <c r="MXM609" s="152"/>
      <c r="MXN609" s="152"/>
      <c r="MXO609" s="152"/>
      <c r="MXP609" s="152"/>
      <c r="MXQ609" s="152"/>
      <c r="MXR609" s="152"/>
      <c r="MXS609" s="152"/>
      <c r="MXT609" s="152"/>
      <c r="MXU609" s="152"/>
      <c r="MXV609" s="152"/>
      <c r="MXW609" s="152"/>
      <c r="MXX609" s="152"/>
      <c r="MXY609" s="152"/>
      <c r="MXZ609" s="152"/>
      <c r="MYA609" s="152"/>
      <c r="MYB609" s="152"/>
      <c r="MYC609" s="152"/>
      <c r="MYD609" s="152"/>
      <c r="MYE609" s="152"/>
      <c r="MYF609" s="152"/>
      <c r="MYG609" s="152"/>
      <c r="MYH609" s="152"/>
      <c r="MYI609" s="152"/>
      <c r="MYJ609" s="152"/>
      <c r="MYK609" s="152"/>
      <c r="MYL609" s="152"/>
      <c r="MYM609" s="152"/>
      <c r="MYN609" s="152"/>
      <c r="MYO609" s="152"/>
      <c r="MYP609" s="152"/>
      <c r="MYQ609" s="152"/>
      <c r="MYR609" s="152"/>
      <c r="MYS609" s="152"/>
      <c r="MYT609" s="152"/>
      <c r="MYU609" s="152"/>
      <c r="MYV609" s="152"/>
      <c r="MYW609" s="152"/>
      <c r="MYX609" s="152"/>
      <c r="MYY609" s="152"/>
      <c r="MYZ609" s="152"/>
      <c r="MZA609" s="152"/>
      <c r="MZB609" s="152"/>
      <c r="MZC609" s="152"/>
      <c r="MZD609" s="152"/>
      <c r="MZE609" s="152"/>
      <c r="MZF609" s="152"/>
      <c r="MZG609" s="152"/>
      <c r="MZH609" s="152"/>
      <c r="MZI609" s="152"/>
      <c r="MZJ609" s="152"/>
      <c r="MZK609" s="152"/>
      <c r="MZL609" s="152"/>
      <c r="MZM609" s="152"/>
      <c r="MZN609" s="152"/>
      <c r="MZO609" s="152"/>
      <c r="MZP609" s="152"/>
      <c r="MZQ609" s="152"/>
      <c r="MZR609" s="152"/>
      <c r="MZS609" s="152"/>
      <c r="MZT609" s="152"/>
      <c r="MZU609" s="152"/>
      <c r="MZV609" s="152"/>
      <c r="MZW609" s="152"/>
      <c r="MZX609" s="152"/>
      <c r="MZY609" s="152"/>
      <c r="MZZ609" s="152"/>
      <c r="NAA609" s="152"/>
      <c r="NAB609" s="152"/>
      <c r="NAC609" s="152"/>
      <c r="NAD609" s="152"/>
      <c r="NAE609" s="152"/>
      <c r="NAF609" s="152"/>
      <c r="NAG609" s="152"/>
      <c r="NAH609" s="152"/>
      <c r="NAI609" s="152"/>
      <c r="NAJ609" s="152"/>
      <c r="NAK609" s="152"/>
      <c r="NAL609" s="152"/>
      <c r="NAM609" s="152"/>
      <c r="NAN609" s="152"/>
      <c r="NAO609" s="152"/>
      <c r="NAP609" s="152"/>
      <c r="NAQ609" s="152"/>
      <c r="NAR609" s="152"/>
      <c r="NAS609" s="152"/>
      <c r="NAT609" s="152"/>
      <c r="NAU609" s="152"/>
      <c r="NAV609" s="152"/>
      <c r="NAW609" s="152"/>
      <c r="NAX609" s="152"/>
      <c r="NAY609" s="152"/>
      <c r="NAZ609" s="152"/>
      <c r="NBA609" s="152"/>
      <c r="NBB609" s="152"/>
      <c r="NBC609" s="152"/>
      <c r="NBD609" s="152"/>
      <c r="NBE609" s="152"/>
      <c r="NBF609" s="152"/>
      <c r="NBG609" s="152"/>
      <c r="NBH609" s="152"/>
      <c r="NBI609" s="152"/>
      <c r="NBJ609" s="152"/>
      <c r="NBK609" s="152"/>
      <c r="NBL609" s="152"/>
      <c r="NBM609" s="152"/>
      <c r="NBN609" s="152"/>
      <c r="NBO609" s="152"/>
      <c r="NBP609" s="152"/>
      <c r="NBQ609" s="152"/>
      <c r="NBR609" s="152"/>
      <c r="NBS609" s="152"/>
      <c r="NBT609" s="152"/>
      <c r="NBU609" s="152"/>
      <c r="NBV609" s="152"/>
      <c r="NBW609" s="152"/>
      <c r="NBX609" s="152"/>
      <c r="NBY609" s="152"/>
      <c r="NBZ609" s="152"/>
      <c r="NCA609" s="152"/>
      <c r="NCB609" s="152"/>
      <c r="NCC609" s="152"/>
      <c r="NCD609" s="152"/>
      <c r="NCE609" s="152"/>
      <c r="NCF609" s="152"/>
      <c r="NCG609" s="152"/>
      <c r="NCH609" s="152"/>
      <c r="NCI609" s="152"/>
      <c r="NCJ609" s="152"/>
      <c r="NCK609" s="152"/>
      <c r="NCL609" s="152"/>
      <c r="NCM609" s="152"/>
      <c r="NCN609" s="152"/>
      <c r="NCO609" s="152"/>
      <c r="NCP609" s="152"/>
      <c r="NCQ609" s="152"/>
      <c r="NCR609" s="152"/>
      <c r="NCS609" s="152"/>
      <c r="NCT609" s="152"/>
      <c r="NCU609" s="152"/>
      <c r="NCV609" s="152"/>
      <c r="NCW609" s="152"/>
      <c r="NCX609" s="152"/>
      <c r="NCY609" s="152"/>
      <c r="NCZ609" s="152"/>
      <c r="NDA609" s="152"/>
      <c r="NDB609" s="152"/>
      <c r="NDC609" s="152"/>
      <c r="NDD609" s="152"/>
      <c r="NDE609" s="152"/>
      <c r="NDF609" s="152"/>
      <c r="NDG609" s="152"/>
      <c r="NDH609" s="152"/>
      <c r="NDI609" s="152"/>
      <c r="NDJ609" s="152"/>
      <c r="NDK609" s="152"/>
      <c r="NDL609" s="152"/>
      <c r="NDM609" s="152"/>
      <c r="NDN609" s="152"/>
      <c r="NDO609" s="152"/>
      <c r="NDP609" s="152"/>
      <c r="NDQ609" s="152"/>
      <c r="NDR609" s="152"/>
      <c r="NDS609" s="152"/>
      <c r="NDT609" s="152"/>
      <c r="NDU609" s="152"/>
      <c r="NDV609" s="152"/>
      <c r="NDW609" s="152"/>
      <c r="NDX609" s="152"/>
      <c r="NDY609" s="152"/>
      <c r="NDZ609" s="152"/>
      <c r="NEA609" s="152"/>
      <c r="NEB609" s="152"/>
      <c r="NEC609" s="152"/>
      <c r="NED609" s="152"/>
      <c r="NEE609" s="152"/>
      <c r="NEF609" s="152"/>
      <c r="NEG609" s="152"/>
      <c r="NEH609" s="152"/>
      <c r="NEI609" s="152"/>
      <c r="NEJ609" s="152"/>
      <c r="NEK609" s="152"/>
      <c r="NEL609" s="152"/>
      <c r="NEM609" s="152"/>
      <c r="NEN609" s="152"/>
      <c r="NEO609" s="152"/>
      <c r="NEP609" s="152"/>
      <c r="NEQ609" s="152"/>
      <c r="NER609" s="152"/>
      <c r="NES609" s="152"/>
      <c r="NET609" s="152"/>
      <c r="NEU609" s="152"/>
      <c r="NEV609" s="152"/>
      <c r="NEW609" s="152"/>
      <c r="NEX609" s="152"/>
      <c r="NEY609" s="152"/>
      <c r="NEZ609" s="152"/>
      <c r="NFA609" s="152"/>
      <c r="NFB609" s="152"/>
      <c r="NFC609" s="152"/>
      <c r="NFD609" s="152"/>
      <c r="NFE609" s="152"/>
      <c r="NFF609" s="152"/>
      <c r="NFG609" s="152"/>
      <c r="NFH609" s="152"/>
      <c r="NFI609" s="152"/>
      <c r="NFJ609" s="152"/>
      <c r="NFK609" s="152"/>
      <c r="NFL609" s="152"/>
      <c r="NFM609" s="152"/>
      <c r="NFN609" s="152"/>
      <c r="NFO609" s="152"/>
      <c r="NFP609" s="152"/>
      <c r="NFQ609" s="152"/>
      <c r="NFR609" s="152"/>
      <c r="NFS609" s="152"/>
      <c r="NFT609" s="152"/>
      <c r="NFU609" s="152"/>
      <c r="NFV609" s="152"/>
      <c r="NFW609" s="152"/>
      <c r="NFX609" s="152"/>
      <c r="NFY609" s="152"/>
      <c r="NFZ609" s="152"/>
      <c r="NGA609" s="152"/>
      <c r="NGB609" s="152"/>
      <c r="NGC609" s="152"/>
      <c r="NGD609" s="152"/>
      <c r="NGE609" s="152"/>
      <c r="NGF609" s="152"/>
      <c r="NGG609" s="152"/>
      <c r="NGH609" s="152"/>
      <c r="NGI609" s="152"/>
      <c r="NGJ609" s="152"/>
      <c r="NGK609" s="152"/>
      <c r="NGL609" s="152"/>
      <c r="NGM609" s="152"/>
      <c r="NGN609" s="152"/>
      <c r="NGO609" s="152"/>
      <c r="NGP609" s="152"/>
      <c r="NGQ609" s="152"/>
      <c r="NGR609" s="152"/>
      <c r="NGS609" s="152"/>
      <c r="NGT609" s="152"/>
      <c r="NGU609" s="152"/>
      <c r="NGV609" s="152"/>
      <c r="NGW609" s="152"/>
      <c r="NGX609" s="152"/>
      <c r="NGY609" s="152"/>
      <c r="NGZ609" s="152"/>
      <c r="NHA609" s="152"/>
      <c r="NHB609" s="152"/>
      <c r="NHC609" s="152"/>
      <c r="NHD609" s="152"/>
      <c r="NHE609" s="152"/>
      <c r="NHF609" s="152"/>
      <c r="NHG609" s="152"/>
      <c r="NHH609" s="152"/>
      <c r="NHI609" s="152"/>
      <c r="NHJ609" s="152"/>
      <c r="NHK609" s="152"/>
      <c r="NHL609" s="152"/>
      <c r="NHM609" s="152"/>
      <c r="NHN609" s="152"/>
      <c r="NHO609" s="152"/>
      <c r="NHP609" s="152"/>
      <c r="NHQ609" s="152"/>
      <c r="NHR609" s="152"/>
      <c r="NHS609" s="152"/>
      <c r="NHT609" s="152"/>
      <c r="NHU609" s="152"/>
      <c r="NHV609" s="152"/>
      <c r="NHW609" s="152"/>
      <c r="NHX609" s="152"/>
      <c r="NHY609" s="152"/>
      <c r="NHZ609" s="152"/>
      <c r="NIA609" s="152"/>
      <c r="NIB609" s="152"/>
      <c r="NIC609" s="152"/>
      <c r="NID609" s="152"/>
      <c r="NIE609" s="152"/>
      <c r="NIF609" s="152"/>
      <c r="NIG609" s="152"/>
      <c r="NIH609" s="152"/>
      <c r="NII609" s="152"/>
      <c r="NIJ609" s="152"/>
      <c r="NIK609" s="152"/>
      <c r="NIL609" s="152"/>
      <c r="NIM609" s="152"/>
      <c r="NIN609" s="152"/>
      <c r="NIO609" s="152"/>
      <c r="NIP609" s="152"/>
      <c r="NIQ609" s="152"/>
      <c r="NIR609" s="152"/>
      <c r="NIS609" s="152"/>
      <c r="NIT609" s="152"/>
      <c r="NIU609" s="152"/>
      <c r="NIV609" s="152"/>
      <c r="NIW609" s="152"/>
      <c r="NIX609" s="152"/>
      <c r="NIY609" s="152"/>
      <c r="NIZ609" s="152"/>
      <c r="NJA609" s="152"/>
      <c r="NJB609" s="152"/>
      <c r="NJC609" s="152"/>
      <c r="NJD609" s="152"/>
      <c r="NJE609" s="152"/>
      <c r="NJF609" s="152"/>
      <c r="NJG609" s="152"/>
      <c r="NJH609" s="152"/>
      <c r="NJI609" s="152"/>
      <c r="NJJ609" s="152"/>
      <c r="NJK609" s="152"/>
      <c r="NJL609" s="152"/>
      <c r="NJM609" s="152"/>
      <c r="NJN609" s="152"/>
      <c r="NJO609" s="152"/>
      <c r="NJP609" s="152"/>
      <c r="NJQ609" s="152"/>
      <c r="NJR609" s="152"/>
      <c r="NJS609" s="152"/>
      <c r="NJT609" s="152"/>
      <c r="NJU609" s="152"/>
      <c r="NJV609" s="152"/>
      <c r="NJW609" s="152"/>
      <c r="NJX609" s="152"/>
      <c r="NJY609" s="152"/>
      <c r="NJZ609" s="152"/>
      <c r="NKA609" s="152"/>
      <c r="NKB609" s="152"/>
      <c r="NKC609" s="152"/>
      <c r="NKD609" s="152"/>
      <c r="NKE609" s="152"/>
      <c r="NKF609" s="152"/>
      <c r="NKG609" s="152"/>
      <c r="NKH609" s="152"/>
      <c r="NKI609" s="152"/>
      <c r="NKJ609" s="152"/>
      <c r="NKK609" s="152"/>
      <c r="NKL609" s="152"/>
      <c r="NKM609" s="152"/>
      <c r="NKN609" s="152"/>
      <c r="NKO609" s="152"/>
      <c r="NKP609" s="152"/>
      <c r="NKQ609" s="152"/>
      <c r="NKR609" s="152"/>
      <c r="NKS609" s="152"/>
      <c r="NKT609" s="152"/>
      <c r="NKU609" s="152"/>
      <c r="NKV609" s="152"/>
      <c r="NKW609" s="152"/>
      <c r="NKX609" s="152"/>
      <c r="NKY609" s="152"/>
      <c r="NKZ609" s="152"/>
      <c r="NLA609" s="152"/>
      <c r="NLB609" s="152"/>
      <c r="NLC609" s="152"/>
      <c r="NLD609" s="152"/>
      <c r="NLE609" s="152"/>
      <c r="NLF609" s="152"/>
      <c r="NLG609" s="152"/>
      <c r="NLH609" s="152"/>
      <c r="NLI609" s="152"/>
      <c r="NLJ609" s="152"/>
      <c r="NLK609" s="152"/>
      <c r="NLL609" s="152"/>
      <c r="NLM609" s="152"/>
      <c r="NLN609" s="152"/>
      <c r="NLO609" s="152"/>
      <c r="NLP609" s="152"/>
      <c r="NLQ609" s="152"/>
      <c r="NLR609" s="152"/>
      <c r="NLS609" s="152"/>
      <c r="NLT609" s="152"/>
      <c r="NLU609" s="152"/>
      <c r="NLV609" s="152"/>
      <c r="NLW609" s="152"/>
      <c r="NLX609" s="152"/>
      <c r="NLY609" s="152"/>
      <c r="NLZ609" s="152"/>
      <c r="NMA609" s="152"/>
      <c r="NMB609" s="152"/>
      <c r="NMC609" s="152"/>
      <c r="NMD609" s="152"/>
      <c r="NME609" s="152"/>
      <c r="NMF609" s="152"/>
      <c r="NMG609" s="152"/>
      <c r="NMH609" s="152"/>
      <c r="NMI609" s="152"/>
      <c r="NMJ609" s="152"/>
      <c r="NMK609" s="152"/>
      <c r="NML609" s="152"/>
      <c r="NMM609" s="152"/>
      <c r="NMN609" s="152"/>
      <c r="NMO609" s="152"/>
      <c r="NMP609" s="152"/>
      <c r="NMQ609" s="152"/>
      <c r="NMR609" s="152"/>
      <c r="NMS609" s="152"/>
      <c r="NMT609" s="152"/>
      <c r="NMU609" s="152"/>
      <c r="NMV609" s="152"/>
      <c r="NMW609" s="152"/>
      <c r="NMX609" s="152"/>
      <c r="NMY609" s="152"/>
      <c r="NMZ609" s="152"/>
      <c r="NNA609" s="152"/>
      <c r="NNB609" s="152"/>
      <c r="NNC609" s="152"/>
      <c r="NND609" s="152"/>
      <c r="NNE609" s="152"/>
      <c r="NNF609" s="152"/>
      <c r="NNG609" s="152"/>
      <c r="NNH609" s="152"/>
      <c r="NNI609" s="152"/>
      <c r="NNJ609" s="152"/>
      <c r="NNK609" s="152"/>
      <c r="NNL609" s="152"/>
      <c r="NNM609" s="152"/>
      <c r="NNN609" s="152"/>
      <c r="NNO609" s="152"/>
      <c r="NNP609" s="152"/>
      <c r="NNQ609" s="152"/>
      <c r="NNR609" s="152"/>
      <c r="NNS609" s="152"/>
      <c r="NNT609" s="152"/>
      <c r="NNU609" s="152"/>
      <c r="NNV609" s="152"/>
      <c r="NNW609" s="152"/>
      <c r="NNX609" s="152"/>
      <c r="NNY609" s="152"/>
      <c r="NNZ609" s="152"/>
      <c r="NOA609" s="152"/>
      <c r="NOB609" s="152"/>
      <c r="NOC609" s="152"/>
      <c r="NOD609" s="152"/>
      <c r="NOE609" s="152"/>
      <c r="NOF609" s="152"/>
      <c r="NOG609" s="152"/>
      <c r="NOH609" s="152"/>
      <c r="NOI609" s="152"/>
      <c r="NOJ609" s="152"/>
      <c r="NOK609" s="152"/>
      <c r="NOL609" s="152"/>
      <c r="NOM609" s="152"/>
      <c r="NON609" s="152"/>
      <c r="NOO609" s="152"/>
      <c r="NOP609" s="152"/>
      <c r="NOQ609" s="152"/>
      <c r="NOR609" s="152"/>
      <c r="NOS609" s="152"/>
      <c r="NOT609" s="152"/>
      <c r="NOU609" s="152"/>
      <c r="NOV609" s="152"/>
      <c r="NOW609" s="152"/>
      <c r="NOX609" s="152"/>
      <c r="NOY609" s="152"/>
      <c r="NOZ609" s="152"/>
      <c r="NPA609" s="152"/>
      <c r="NPB609" s="152"/>
      <c r="NPC609" s="152"/>
      <c r="NPD609" s="152"/>
      <c r="NPE609" s="152"/>
      <c r="NPF609" s="152"/>
      <c r="NPG609" s="152"/>
      <c r="NPH609" s="152"/>
      <c r="NPI609" s="152"/>
      <c r="NPJ609" s="152"/>
      <c r="NPK609" s="152"/>
      <c r="NPL609" s="152"/>
      <c r="NPM609" s="152"/>
      <c r="NPN609" s="152"/>
      <c r="NPO609" s="152"/>
      <c r="NPP609" s="152"/>
      <c r="NPQ609" s="152"/>
      <c r="NPR609" s="152"/>
      <c r="NPS609" s="152"/>
      <c r="NPT609" s="152"/>
      <c r="NPU609" s="152"/>
      <c r="NPV609" s="152"/>
      <c r="NPW609" s="152"/>
      <c r="NPX609" s="152"/>
      <c r="NPY609" s="152"/>
      <c r="NPZ609" s="152"/>
      <c r="NQA609" s="152"/>
      <c r="NQB609" s="152"/>
      <c r="NQC609" s="152"/>
      <c r="NQD609" s="152"/>
      <c r="NQE609" s="152"/>
      <c r="NQF609" s="152"/>
      <c r="NQG609" s="152"/>
      <c r="NQH609" s="152"/>
      <c r="NQI609" s="152"/>
      <c r="NQJ609" s="152"/>
      <c r="NQK609" s="152"/>
      <c r="NQL609" s="152"/>
      <c r="NQM609" s="152"/>
      <c r="NQN609" s="152"/>
      <c r="NQO609" s="152"/>
      <c r="NQP609" s="152"/>
      <c r="NQQ609" s="152"/>
      <c r="NQR609" s="152"/>
      <c r="NQS609" s="152"/>
      <c r="NQT609" s="152"/>
      <c r="NQU609" s="152"/>
      <c r="NQV609" s="152"/>
      <c r="NQW609" s="152"/>
      <c r="NQX609" s="152"/>
      <c r="NQY609" s="152"/>
      <c r="NQZ609" s="152"/>
      <c r="NRA609" s="152"/>
      <c r="NRB609" s="152"/>
      <c r="NRC609" s="152"/>
      <c r="NRD609" s="152"/>
      <c r="NRE609" s="152"/>
      <c r="NRF609" s="152"/>
      <c r="NRG609" s="152"/>
      <c r="NRH609" s="152"/>
      <c r="NRI609" s="152"/>
      <c r="NRJ609" s="152"/>
      <c r="NRK609" s="152"/>
      <c r="NRL609" s="152"/>
      <c r="NRM609" s="152"/>
      <c r="NRN609" s="152"/>
      <c r="NRO609" s="152"/>
      <c r="NRP609" s="152"/>
      <c r="NRQ609" s="152"/>
      <c r="NRR609" s="152"/>
      <c r="NRS609" s="152"/>
      <c r="NRT609" s="152"/>
      <c r="NRU609" s="152"/>
      <c r="NRV609" s="152"/>
      <c r="NRW609" s="152"/>
      <c r="NRX609" s="152"/>
      <c r="NRY609" s="152"/>
      <c r="NRZ609" s="152"/>
      <c r="NSA609" s="152"/>
      <c r="NSB609" s="152"/>
      <c r="NSC609" s="152"/>
      <c r="NSD609" s="152"/>
      <c r="NSE609" s="152"/>
      <c r="NSF609" s="152"/>
      <c r="NSG609" s="152"/>
      <c r="NSH609" s="152"/>
      <c r="NSI609" s="152"/>
      <c r="NSJ609" s="152"/>
      <c r="NSK609" s="152"/>
      <c r="NSL609" s="152"/>
      <c r="NSM609" s="152"/>
      <c r="NSN609" s="152"/>
      <c r="NSO609" s="152"/>
      <c r="NSP609" s="152"/>
      <c r="NSQ609" s="152"/>
      <c r="NSR609" s="152"/>
      <c r="NSS609" s="152"/>
      <c r="NST609" s="152"/>
      <c r="NSU609" s="152"/>
      <c r="NSV609" s="152"/>
      <c r="NSW609" s="152"/>
      <c r="NSX609" s="152"/>
      <c r="NSY609" s="152"/>
      <c r="NSZ609" s="152"/>
      <c r="NTA609" s="152"/>
      <c r="NTB609" s="152"/>
      <c r="NTC609" s="152"/>
      <c r="NTD609" s="152"/>
      <c r="NTE609" s="152"/>
      <c r="NTF609" s="152"/>
      <c r="NTG609" s="152"/>
      <c r="NTH609" s="152"/>
      <c r="NTI609" s="152"/>
      <c r="NTJ609" s="152"/>
      <c r="NTK609" s="152"/>
      <c r="NTL609" s="152"/>
      <c r="NTM609" s="152"/>
      <c r="NTN609" s="152"/>
      <c r="NTO609" s="152"/>
      <c r="NTP609" s="152"/>
      <c r="NTQ609" s="152"/>
      <c r="NTR609" s="152"/>
      <c r="NTS609" s="152"/>
      <c r="NTT609" s="152"/>
      <c r="NTU609" s="152"/>
      <c r="NTV609" s="152"/>
      <c r="NTW609" s="152"/>
      <c r="NTX609" s="152"/>
      <c r="NTY609" s="152"/>
      <c r="NTZ609" s="152"/>
      <c r="NUA609" s="152"/>
      <c r="NUB609" s="152"/>
      <c r="NUC609" s="152"/>
      <c r="NUD609" s="152"/>
      <c r="NUE609" s="152"/>
      <c r="NUF609" s="152"/>
      <c r="NUG609" s="152"/>
      <c r="NUH609" s="152"/>
      <c r="NUI609" s="152"/>
      <c r="NUJ609" s="152"/>
      <c r="NUK609" s="152"/>
      <c r="NUL609" s="152"/>
      <c r="NUM609" s="152"/>
      <c r="NUN609" s="152"/>
      <c r="NUO609" s="152"/>
      <c r="NUP609" s="152"/>
      <c r="NUQ609" s="152"/>
      <c r="NUR609" s="152"/>
      <c r="NUS609" s="152"/>
      <c r="NUT609" s="152"/>
      <c r="NUU609" s="152"/>
      <c r="NUV609" s="152"/>
      <c r="NUW609" s="152"/>
      <c r="NUX609" s="152"/>
      <c r="NUY609" s="152"/>
      <c r="NUZ609" s="152"/>
      <c r="NVA609" s="152"/>
      <c r="NVB609" s="152"/>
      <c r="NVC609" s="152"/>
      <c r="NVD609" s="152"/>
      <c r="NVE609" s="152"/>
      <c r="NVF609" s="152"/>
      <c r="NVG609" s="152"/>
      <c r="NVH609" s="152"/>
      <c r="NVI609" s="152"/>
      <c r="NVJ609" s="152"/>
      <c r="NVK609" s="152"/>
      <c r="NVL609" s="152"/>
      <c r="NVM609" s="152"/>
      <c r="NVN609" s="152"/>
      <c r="NVO609" s="152"/>
      <c r="NVP609" s="152"/>
      <c r="NVQ609" s="152"/>
      <c r="NVR609" s="152"/>
      <c r="NVS609" s="152"/>
      <c r="NVT609" s="152"/>
      <c r="NVU609" s="152"/>
      <c r="NVV609" s="152"/>
      <c r="NVW609" s="152"/>
      <c r="NVX609" s="152"/>
      <c r="NVY609" s="152"/>
      <c r="NVZ609" s="152"/>
      <c r="NWA609" s="152"/>
      <c r="NWB609" s="152"/>
      <c r="NWC609" s="152"/>
      <c r="NWD609" s="152"/>
      <c r="NWE609" s="152"/>
      <c r="NWF609" s="152"/>
      <c r="NWG609" s="152"/>
      <c r="NWH609" s="152"/>
      <c r="NWI609" s="152"/>
      <c r="NWJ609" s="152"/>
      <c r="NWK609" s="152"/>
      <c r="NWL609" s="152"/>
      <c r="NWM609" s="152"/>
      <c r="NWN609" s="152"/>
      <c r="NWO609" s="152"/>
      <c r="NWP609" s="152"/>
      <c r="NWQ609" s="152"/>
      <c r="NWR609" s="152"/>
      <c r="NWS609" s="152"/>
      <c r="NWT609" s="152"/>
      <c r="NWU609" s="152"/>
      <c r="NWV609" s="152"/>
      <c r="NWW609" s="152"/>
      <c r="NWX609" s="152"/>
      <c r="NWY609" s="152"/>
      <c r="NWZ609" s="152"/>
      <c r="NXA609" s="152"/>
      <c r="NXB609" s="152"/>
      <c r="NXC609" s="152"/>
      <c r="NXD609" s="152"/>
      <c r="NXE609" s="152"/>
      <c r="NXF609" s="152"/>
      <c r="NXG609" s="152"/>
      <c r="NXH609" s="152"/>
      <c r="NXI609" s="152"/>
      <c r="NXJ609" s="152"/>
      <c r="NXK609" s="152"/>
      <c r="NXL609" s="152"/>
      <c r="NXM609" s="152"/>
      <c r="NXN609" s="152"/>
      <c r="NXO609" s="152"/>
      <c r="NXP609" s="152"/>
      <c r="NXQ609" s="152"/>
      <c r="NXR609" s="152"/>
      <c r="NXS609" s="152"/>
      <c r="NXT609" s="152"/>
      <c r="NXU609" s="152"/>
      <c r="NXV609" s="152"/>
      <c r="NXW609" s="152"/>
      <c r="NXX609" s="152"/>
      <c r="NXY609" s="152"/>
      <c r="NXZ609" s="152"/>
      <c r="NYA609" s="152"/>
      <c r="NYB609" s="152"/>
      <c r="NYC609" s="152"/>
      <c r="NYD609" s="152"/>
      <c r="NYE609" s="152"/>
      <c r="NYF609" s="152"/>
      <c r="NYG609" s="152"/>
      <c r="NYH609" s="152"/>
      <c r="NYI609" s="152"/>
      <c r="NYJ609" s="152"/>
      <c r="NYK609" s="152"/>
      <c r="NYL609" s="152"/>
      <c r="NYM609" s="152"/>
      <c r="NYN609" s="152"/>
      <c r="NYO609" s="152"/>
      <c r="NYP609" s="152"/>
      <c r="NYQ609" s="152"/>
      <c r="NYR609" s="152"/>
      <c r="NYS609" s="152"/>
      <c r="NYT609" s="152"/>
      <c r="NYU609" s="152"/>
      <c r="NYV609" s="152"/>
      <c r="NYW609" s="152"/>
      <c r="NYX609" s="152"/>
      <c r="NYY609" s="152"/>
      <c r="NYZ609" s="152"/>
      <c r="NZA609" s="152"/>
      <c r="NZB609" s="152"/>
      <c r="NZC609" s="152"/>
      <c r="NZD609" s="152"/>
      <c r="NZE609" s="152"/>
      <c r="NZF609" s="152"/>
      <c r="NZG609" s="152"/>
      <c r="NZH609" s="152"/>
      <c r="NZI609" s="152"/>
      <c r="NZJ609" s="152"/>
      <c r="NZK609" s="152"/>
      <c r="NZL609" s="152"/>
      <c r="NZM609" s="152"/>
      <c r="NZN609" s="152"/>
      <c r="NZO609" s="152"/>
      <c r="NZP609" s="152"/>
      <c r="NZQ609" s="152"/>
      <c r="NZR609" s="152"/>
      <c r="NZS609" s="152"/>
      <c r="NZT609" s="152"/>
      <c r="NZU609" s="152"/>
      <c r="NZV609" s="152"/>
      <c r="NZW609" s="152"/>
      <c r="NZX609" s="152"/>
      <c r="NZY609" s="152"/>
      <c r="NZZ609" s="152"/>
      <c r="OAA609" s="152"/>
      <c r="OAB609" s="152"/>
      <c r="OAC609" s="152"/>
      <c r="OAD609" s="152"/>
      <c r="OAE609" s="152"/>
      <c r="OAF609" s="152"/>
      <c r="OAG609" s="152"/>
      <c r="OAH609" s="152"/>
      <c r="OAI609" s="152"/>
      <c r="OAJ609" s="152"/>
      <c r="OAK609" s="152"/>
      <c r="OAL609" s="152"/>
      <c r="OAM609" s="152"/>
      <c r="OAN609" s="152"/>
      <c r="OAO609" s="152"/>
      <c r="OAP609" s="152"/>
      <c r="OAQ609" s="152"/>
      <c r="OAR609" s="152"/>
      <c r="OAS609" s="152"/>
      <c r="OAT609" s="152"/>
      <c r="OAU609" s="152"/>
      <c r="OAV609" s="152"/>
      <c r="OAW609" s="152"/>
      <c r="OAX609" s="152"/>
      <c r="OAY609" s="152"/>
      <c r="OAZ609" s="152"/>
      <c r="OBA609" s="152"/>
      <c r="OBB609" s="152"/>
      <c r="OBC609" s="152"/>
      <c r="OBD609" s="152"/>
      <c r="OBE609" s="152"/>
      <c r="OBF609" s="152"/>
      <c r="OBG609" s="152"/>
      <c r="OBH609" s="152"/>
      <c r="OBI609" s="152"/>
      <c r="OBJ609" s="152"/>
      <c r="OBK609" s="152"/>
      <c r="OBL609" s="152"/>
      <c r="OBM609" s="152"/>
      <c r="OBN609" s="152"/>
      <c r="OBO609" s="152"/>
      <c r="OBP609" s="152"/>
      <c r="OBQ609" s="152"/>
      <c r="OBR609" s="152"/>
      <c r="OBS609" s="152"/>
      <c r="OBT609" s="152"/>
      <c r="OBU609" s="152"/>
      <c r="OBV609" s="152"/>
      <c r="OBW609" s="152"/>
      <c r="OBX609" s="152"/>
      <c r="OBY609" s="152"/>
      <c r="OBZ609" s="152"/>
      <c r="OCA609" s="152"/>
      <c r="OCB609" s="152"/>
      <c r="OCC609" s="152"/>
      <c r="OCD609" s="152"/>
      <c r="OCE609" s="152"/>
      <c r="OCF609" s="152"/>
      <c r="OCG609" s="152"/>
      <c r="OCH609" s="152"/>
      <c r="OCI609" s="152"/>
      <c r="OCJ609" s="152"/>
      <c r="OCK609" s="152"/>
      <c r="OCL609" s="152"/>
      <c r="OCM609" s="152"/>
      <c r="OCN609" s="152"/>
      <c r="OCO609" s="152"/>
      <c r="OCP609" s="152"/>
      <c r="OCQ609" s="152"/>
      <c r="OCR609" s="152"/>
      <c r="OCS609" s="152"/>
      <c r="OCT609" s="152"/>
      <c r="OCU609" s="152"/>
      <c r="OCV609" s="152"/>
      <c r="OCW609" s="152"/>
      <c r="OCX609" s="152"/>
      <c r="OCY609" s="152"/>
      <c r="OCZ609" s="152"/>
      <c r="ODA609" s="152"/>
      <c r="ODB609" s="152"/>
      <c r="ODC609" s="152"/>
      <c r="ODD609" s="152"/>
      <c r="ODE609" s="152"/>
      <c r="ODF609" s="152"/>
      <c r="ODG609" s="152"/>
      <c r="ODH609" s="152"/>
      <c r="ODI609" s="152"/>
      <c r="ODJ609" s="152"/>
      <c r="ODK609" s="152"/>
      <c r="ODL609" s="152"/>
      <c r="ODM609" s="152"/>
      <c r="ODN609" s="152"/>
      <c r="ODO609" s="152"/>
      <c r="ODP609" s="152"/>
      <c r="ODQ609" s="152"/>
      <c r="ODR609" s="152"/>
      <c r="ODS609" s="152"/>
      <c r="ODT609" s="152"/>
      <c r="ODU609" s="152"/>
      <c r="ODV609" s="152"/>
      <c r="ODW609" s="152"/>
      <c r="ODX609" s="152"/>
      <c r="ODY609" s="152"/>
      <c r="ODZ609" s="152"/>
      <c r="OEA609" s="152"/>
      <c r="OEB609" s="152"/>
      <c r="OEC609" s="152"/>
      <c r="OED609" s="152"/>
      <c r="OEE609" s="152"/>
      <c r="OEF609" s="152"/>
      <c r="OEG609" s="152"/>
      <c r="OEH609" s="152"/>
      <c r="OEI609" s="152"/>
      <c r="OEJ609" s="152"/>
      <c r="OEK609" s="152"/>
      <c r="OEL609" s="152"/>
      <c r="OEM609" s="152"/>
      <c r="OEN609" s="152"/>
      <c r="OEO609" s="152"/>
      <c r="OEP609" s="152"/>
      <c r="OEQ609" s="152"/>
      <c r="OER609" s="152"/>
      <c r="OES609" s="152"/>
      <c r="OET609" s="152"/>
      <c r="OEU609" s="152"/>
      <c r="OEV609" s="152"/>
      <c r="OEW609" s="152"/>
      <c r="OEX609" s="152"/>
      <c r="OEY609" s="152"/>
      <c r="OEZ609" s="152"/>
      <c r="OFA609" s="152"/>
      <c r="OFB609" s="152"/>
      <c r="OFC609" s="152"/>
      <c r="OFD609" s="152"/>
      <c r="OFE609" s="152"/>
      <c r="OFF609" s="152"/>
      <c r="OFG609" s="152"/>
      <c r="OFH609" s="152"/>
      <c r="OFI609" s="152"/>
      <c r="OFJ609" s="152"/>
      <c r="OFK609" s="152"/>
      <c r="OFL609" s="152"/>
      <c r="OFM609" s="152"/>
      <c r="OFN609" s="152"/>
      <c r="OFO609" s="152"/>
      <c r="OFP609" s="152"/>
      <c r="OFQ609" s="152"/>
      <c r="OFR609" s="152"/>
      <c r="OFS609" s="152"/>
      <c r="OFT609" s="152"/>
      <c r="OFU609" s="152"/>
      <c r="OFV609" s="152"/>
      <c r="OFW609" s="152"/>
      <c r="OFX609" s="152"/>
      <c r="OFY609" s="152"/>
      <c r="OFZ609" s="152"/>
      <c r="OGA609" s="152"/>
      <c r="OGB609" s="152"/>
      <c r="OGC609" s="152"/>
      <c r="OGD609" s="152"/>
      <c r="OGE609" s="152"/>
      <c r="OGF609" s="152"/>
      <c r="OGG609" s="152"/>
      <c r="OGH609" s="152"/>
      <c r="OGI609" s="152"/>
      <c r="OGJ609" s="152"/>
      <c r="OGK609" s="152"/>
      <c r="OGL609" s="152"/>
      <c r="OGM609" s="152"/>
      <c r="OGN609" s="152"/>
      <c r="OGO609" s="152"/>
      <c r="OGP609" s="152"/>
      <c r="OGQ609" s="152"/>
      <c r="OGR609" s="152"/>
      <c r="OGS609" s="152"/>
      <c r="OGT609" s="152"/>
      <c r="OGU609" s="152"/>
      <c r="OGV609" s="152"/>
      <c r="OGW609" s="152"/>
      <c r="OGX609" s="152"/>
      <c r="OGY609" s="152"/>
      <c r="OGZ609" s="152"/>
      <c r="OHA609" s="152"/>
      <c r="OHB609" s="152"/>
      <c r="OHC609" s="152"/>
      <c r="OHD609" s="152"/>
      <c r="OHE609" s="152"/>
      <c r="OHF609" s="152"/>
      <c r="OHG609" s="152"/>
      <c r="OHH609" s="152"/>
      <c r="OHI609" s="152"/>
      <c r="OHJ609" s="152"/>
      <c r="OHK609" s="152"/>
      <c r="OHL609" s="152"/>
      <c r="OHM609" s="152"/>
      <c r="OHN609" s="152"/>
      <c r="OHO609" s="152"/>
      <c r="OHP609" s="152"/>
      <c r="OHQ609" s="152"/>
      <c r="OHR609" s="152"/>
      <c r="OHS609" s="152"/>
      <c r="OHT609" s="152"/>
      <c r="OHU609" s="152"/>
      <c r="OHV609" s="152"/>
      <c r="OHW609" s="152"/>
      <c r="OHX609" s="152"/>
      <c r="OHY609" s="152"/>
      <c r="OHZ609" s="152"/>
      <c r="OIA609" s="152"/>
      <c r="OIB609" s="152"/>
      <c r="OIC609" s="152"/>
      <c r="OID609" s="152"/>
      <c r="OIE609" s="152"/>
      <c r="OIF609" s="152"/>
      <c r="OIG609" s="152"/>
      <c r="OIH609" s="152"/>
      <c r="OII609" s="152"/>
      <c r="OIJ609" s="152"/>
      <c r="OIK609" s="152"/>
      <c r="OIL609" s="152"/>
      <c r="OIM609" s="152"/>
      <c r="OIN609" s="152"/>
      <c r="OIO609" s="152"/>
      <c r="OIP609" s="152"/>
      <c r="OIQ609" s="152"/>
      <c r="OIR609" s="152"/>
      <c r="OIS609" s="152"/>
      <c r="OIT609" s="152"/>
      <c r="OIU609" s="152"/>
      <c r="OIV609" s="152"/>
      <c r="OIW609" s="152"/>
      <c r="OIX609" s="152"/>
      <c r="OIY609" s="152"/>
      <c r="OIZ609" s="152"/>
      <c r="OJA609" s="152"/>
      <c r="OJB609" s="152"/>
      <c r="OJC609" s="152"/>
      <c r="OJD609" s="152"/>
      <c r="OJE609" s="152"/>
      <c r="OJF609" s="152"/>
      <c r="OJG609" s="152"/>
      <c r="OJH609" s="152"/>
      <c r="OJI609" s="152"/>
      <c r="OJJ609" s="152"/>
      <c r="OJK609" s="152"/>
      <c r="OJL609" s="152"/>
      <c r="OJM609" s="152"/>
      <c r="OJN609" s="152"/>
      <c r="OJO609" s="152"/>
      <c r="OJP609" s="152"/>
      <c r="OJQ609" s="152"/>
      <c r="OJR609" s="152"/>
      <c r="OJS609" s="152"/>
      <c r="OJT609" s="152"/>
      <c r="OJU609" s="152"/>
      <c r="OJV609" s="152"/>
      <c r="OJW609" s="152"/>
      <c r="OJX609" s="152"/>
      <c r="OJY609" s="152"/>
      <c r="OJZ609" s="152"/>
      <c r="OKA609" s="152"/>
      <c r="OKB609" s="152"/>
      <c r="OKC609" s="152"/>
      <c r="OKD609" s="152"/>
      <c r="OKE609" s="152"/>
      <c r="OKF609" s="152"/>
      <c r="OKG609" s="152"/>
      <c r="OKH609" s="152"/>
      <c r="OKI609" s="152"/>
      <c r="OKJ609" s="152"/>
      <c r="OKK609" s="152"/>
      <c r="OKL609" s="152"/>
      <c r="OKM609" s="152"/>
      <c r="OKN609" s="152"/>
      <c r="OKO609" s="152"/>
      <c r="OKP609" s="152"/>
      <c r="OKQ609" s="152"/>
      <c r="OKR609" s="152"/>
      <c r="OKS609" s="152"/>
      <c r="OKT609" s="152"/>
      <c r="OKU609" s="152"/>
      <c r="OKV609" s="152"/>
      <c r="OKW609" s="152"/>
      <c r="OKX609" s="152"/>
      <c r="OKY609" s="152"/>
      <c r="OKZ609" s="152"/>
      <c r="OLA609" s="152"/>
      <c r="OLB609" s="152"/>
      <c r="OLC609" s="152"/>
      <c r="OLD609" s="152"/>
      <c r="OLE609" s="152"/>
      <c r="OLF609" s="152"/>
      <c r="OLG609" s="152"/>
      <c r="OLH609" s="152"/>
      <c r="OLI609" s="152"/>
      <c r="OLJ609" s="152"/>
      <c r="OLK609" s="152"/>
      <c r="OLL609" s="152"/>
      <c r="OLM609" s="152"/>
      <c r="OLN609" s="152"/>
      <c r="OLO609" s="152"/>
      <c r="OLP609" s="152"/>
      <c r="OLQ609" s="152"/>
      <c r="OLR609" s="152"/>
      <c r="OLS609" s="152"/>
      <c r="OLT609" s="152"/>
      <c r="OLU609" s="152"/>
      <c r="OLV609" s="152"/>
      <c r="OLW609" s="152"/>
      <c r="OLX609" s="152"/>
      <c r="OLY609" s="152"/>
      <c r="OLZ609" s="152"/>
      <c r="OMA609" s="152"/>
      <c r="OMB609" s="152"/>
      <c r="OMC609" s="152"/>
      <c r="OMD609" s="152"/>
      <c r="OME609" s="152"/>
      <c r="OMF609" s="152"/>
      <c r="OMG609" s="152"/>
      <c r="OMH609" s="152"/>
      <c r="OMI609" s="152"/>
      <c r="OMJ609" s="152"/>
      <c r="OMK609" s="152"/>
      <c r="OML609" s="152"/>
      <c r="OMM609" s="152"/>
      <c r="OMN609" s="152"/>
      <c r="OMO609" s="152"/>
      <c r="OMP609" s="152"/>
      <c r="OMQ609" s="152"/>
      <c r="OMR609" s="152"/>
      <c r="OMS609" s="152"/>
      <c r="OMT609" s="152"/>
      <c r="OMU609" s="152"/>
      <c r="OMV609" s="152"/>
      <c r="OMW609" s="152"/>
      <c r="OMX609" s="152"/>
      <c r="OMY609" s="152"/>
      <c r="OMZ609" s="152"/>
      <c r="ONA609" s="152"/>
      <c r="ONB609" s="152"/>
      <c r="ONC609" s="152"/>
      <c r="OND609" s="152"/>
      <c r="ONE609" s="152"/>
      <c r="ONF609" s="152"/>
      <c r="ONG609" s="152"/>
      <c r="ONH609" s="152"/>
      <c r="ONI609" s="152"/>
      <c r="ONJ609" s="152"/>
      <c r="ONK609" s="152"/>
      <c r="ONL609" s="152"/>
      <c r="ONM609" s="152"/>
      <c r="ONN609" s="152"/>
      <c r="ONO609" s="152"/>
      <c r="ONP609" s="152"/>
      <c r="ONQ609" s="152"/>
      <c r="ONR609" s="152"/>
      <c r="ONS609" s="152"/>
      <c r="ONT609" s="152"/>
      <c r="ONU609" s="152"/>
      <c r="ONV609" s="152"/>
      <c r="ONW609" s="152"/>
      <c r="ONX609" s="152"/>
      <c r="ONY609" s="152"/>
      <c r="ONZ609" s="152"/>
      <c r="OOA609" s="152"/>
      <c r="OOB609" s="152"/>
      <c r="OOC609" s="152"/>
      <c r="OOD609" s="152"/>
      <c r="OOE609" s="152"/>
      <c r="OOF609" s="152"/>
      <c r="OOG609" s="152"/>
      <c r="OOH609" s="152"/>
      <c r="OOI609" s="152"/>
      <c r="OOJ609" s="152"/>
      <c r="OOK609" s="152"/>
      <c r="OOL609" s="152"/>
      <c r="OOM609" s="152"/>
      <c r="OON609" s="152"/>
      <c r="OOO609" s="152"/>
      <c r="OOP609" s="152"/>
      <c r="OOQ609" s="152"/>
      <c r="OOR609" s="152"/>
      <c r="OOS609" s="152"/>
      <c r="OOT609" s="152"/>
      <c r="OOU609" s="152"/>
      <c r="OOV609" s="152"/>
      <c r="OOW609" s="152"/>
      <c r="OOX609" s="152"/>
      <c r="OOY609" s="152"/>
      <c r="OOZ609" s="152"/>
      <c r="OPA609" s="152"/>
      <c r="OPB609" s="152"/>
      <c r="OPC609" s="152"/>
      <c r="OPD609" s="152"/>
      <c r="OPE609" s="152"/>
      <c r="OPF609" s="152"/>
      <c r="OPG609" s="152"/>
      <c r="OPH609" s="152"/>
      <c r="OPI609" s="152"/>
      <c r="OPJ609" s="152"/>
      <c r="OPK609" s="152"/>
      <c r="OPL609" s="152"/>
      <c r="OPM609" s="152"/>
      <c r="OPN609" s="152"/>
      <c r="OPO609" s="152"/>
      <c r="OPP609" s="152"/>
      <c r="OPQ609" s="152"/>
      <c r="OPR609" s="152"/>
      <c r="OPS609" s="152"/>
      <c r="OPT609" s="152"/>
      <c r="OPU609" s="152"/>
      <c r="OPV609" s="152"/>
      <c r="OPW609" s="152"/>
      <c r="OPX609" s="152"/>
      <c r="OPY609" s="152"/>
      <c r="OPZ609" s="152"/>
      <c r="OQA609" s="152"/>
      <c r="OQB609" s="152"/>
      <c r="OQC609" s="152"/>
      <c r="OQD609" s="152"/>
      <c r="OQE609" s="152"/>
      <c r="OQF609" s="152"/>
      <c r="OQG609" s="152"/>
      <c r="OQH609" s="152"/>
      <c r="OQI609" s="152"/>
      <c r="OQJ609" s="152"/>
      <c r="OQK609" s="152"/>
      <c r="OQL609" s="152"/>
      <c r="OQM609" s="152"/>
      <c r="OQN609" s="152"/>
      <c r="OQO609" s="152"/>
      <c r="OQP609" s="152"/>
      <c r="OQQ609" s="152"/>
      <c r="OQR609" s="152"/>
      <c r="OQS609" s="152"/>
      <c r="OQT609" s="152"/>
      <c r="OQU609" s="152"/>
      <c r="OQV609" s="152"/>
      <c r="OQW609" s="152"/>
      <c r="OQX609" s="152"/>
      <c r="OQY609" s="152"/>
      <c r="OQZ609" s="152"/>
      <c r="ORA609" s="152"/>
      <c r="ORB609" s="152"/>
      <c r="ORC609" s="152"/>
      <c r="ORD609" s="152"/>
      <c r="ORE609" s="152"/>
      <c r="ORF609" s="152"/>
      <c r="ORG609" s="152"/>
      <c r="ORH609" s="152"/>
      <c r="ORI609" s="152"/>
      <c r="ORJ609" s="152"/>
      <c r="ORK609" s="152"/>
      <c r="ORL609" s="152"/>
      <c r="ORM609" s="152"/>
      <c r="ORN609" s="152"/>
      <c r="ORO609" s="152"/>
      <c r="ORP609" s="152"/>
      <c r="ORQ609" s="152"/>
      <c r="ORR609" s="152"/>
      <c r="ORS609" s="152"/>
      <c r="ORT609" s="152"/>
      <c r="ORU609" s="152"/>
      <c r="ORV609" s="152"/>
      <c r="ORW609" s="152"/>
      <c r="ORX609" s="152"/>
      <c r="ORY609" s="152"/>
      <c r="ORZ609" s="152"/>
      <c r="OSA609" s="152"/>
      <c r="OSB609" s="152"/>
      <c r="OSC609" s="152"/>
      <c r="OSD609" s="152"/>
      <c r="OSE609" s="152"/>
      <c r="OSF609" s="152"/>
      <c r="OSG609" s="152"/>
      <c r="OSH609" s="152"/>
      <c r="OSI609" s="152"/>
      <c r="OSJ609" s="152"/>
      <c r="OSK609" s="152"/>
      <c r="OSL609" s="152"/>
      <c r="OSM609" s="152"/>
      <c r="OSN609" s="152"/>
      <c r="OSO609" s="152"/>
      <c r="OSP609" s="152"/>
      <c r="OSQ609" s="152"/>
      <c r="OSR609" s="152"/>
      <c r="OSS609" s="152"/>
      <c r="OST609" s="152"/>
      <c r="OSU609" s="152"/>
      <c r="OSV609" s="152"/>
      <c r="OSW609" s="152"/>
      <c r="OSX609" s="152"/>
      <c r="OSY609" s="152"/>
      <c r="OSZ609" s="152"/>
      <c r="OTA609" s="152"/>
      <c r="OTB609" s="152"/>
      <c r="OTC609" s="152"/>
      <c r="OTD609" s="152"/>
      <c r="OTE609" s="152"/>
      <c r="OTF609" s="152"/>
      <c r="OTG609" s="152"/>
      <c r="OTH609" s="152"/>
      <c r="OTI609" s="152"/>
      <c r="OTJ609" s="152"/>
      <c r="OTK609" s="152"/>
      <c r="OTL609" s="152"/>
      <c r="OTM609" s="152"/>
      <c r="OTN609" s="152"/>
      <c r="OTO609" s="152"/>
      <c r="OTP609" s="152"/>
      <c r="OTQ609" s="152"/>
      <c r="OTR609" s="152"/>
      <c r="OTS609" s="152"/>
      <c r="OTT609" s="152"/>
      <c r="OTU609" s="152"/>
      <c r="OTV609" s="152"/>
      <c r="OTW609" s="152"/>
      <c r="OTX609" s="152"/>
      <c r="OTY609" s="152"/>
      <c r="OTZ609" s="152"/>
      <c r="OUA609" s="152"/>
      <c r="OUB609" s="152"/>
      <c r="OUC609" s="152"/>
      <c r="OUD609" s="152"/>
      <c r="OUE609" s="152"/>
      <c r="OUF609" s="152"/>
      <c r="OUG609" s="152"/>
      <c r="OUH609" s="152"/>
      <c r="OUI609" s="152"/>
      <c r="OUJ609" s="152"/>
      <c r="OUK609" s="152"/>
      <c r="OUL609" s="152"/>
      <c r="OUM609" s="152"/>
      <c r="OUN609" s="152"/>
      <c r="OUO609" s="152"/>
      <c r="OUP609" s="152"/>
      <c r="OUQ609" s="152"/>
      <c r="OUR609" s="152"/>
      <c r="OUS609" s="152"/>
      <c r="OUT609" s="152"/>
      <c r="OUU609" s="152"/>
      <c r="OUV609" s="152"/>
      <c r="OUW609" s="152"/>
      <c r="OUX609" s="152"/>
      <c r="OUY609" s="152"/>
      <c r="OUZ609" s="152"/>
      <c r="OVA609" s="152"/>
      <c r="OVB609" s="152"/>
      <c r="OVC609" s="152"/>
      <c r="OVD609" s="152"/>
      <c r="OVE609" s="152"/>
      <c r="OVF609" s="152"/>
      <c r="OVG609" s="152"/>
      <c r="OVH609" s="152"/>
      <c r="OVI609" s="152"/>
      <c r="OVJ609" s="152"/>
      <c r="OVK609" s="152"/>
      <c r="OVL609" s="152"/>
      <c r="OVM609" s="152"/>
      <c r="OVN609" s="152"/>
      <c r="OVO609" s="152"/>
      <c r="OVP609" s="152"/>
      <c r="OVQ609" s="152"/>
      <c r="OVR609" s="152"/>
      <c r="OVS609" s="152"/>
      <c r="OVT609" s="152"/>
      <c r="OVU609" s="152"/>
      <c r="OVV609" s="152"/>
      <c r="OVW609" s="152"/>
      <c r="OVX609" s="152"/>
      <c r="OVY609" s="152"/>
      <c r="OVZ609" s="152"/>
      <c r="OWA609" s="152"/>
      <c r="OWB609" s="152"/>
      <c r="OWC609" s="152"/>
      <c r="OWD609" s="152"/>
      <c r="OWE609" s="152"/>
      <c r="OWF609" s="152"/>
      <c r="OWG609" s="152"/>
      <c r="OWH609" s="152"/>
      <c r="OWI609" s="152"/>
      <c r="OWJ609" s="152"/>
      <c r="OWK609" s="152"/>
      <c r="OWL609" s="152"/>
      <c r="OWM609" s="152"/>
      <c r="OWN609" s="152"/>
      <c r="OWO609" s="152"/>
      <c r="OWP609" s="152"/>
      <c r="OWQ609" s="152"/>
      <c r="OWR609" s="152"/>
      <c r="OWS609" s="152"/>
      <c r="OWT609" s="152"/>
      <c r="OWU609" s="152"/>
      <c r="OWV609" s="152"/>
      <c r="OWW609" s="152"/>
      <c r="OWX609" s="152"/>
      <c r="OWY609" s="152"/>
      <c r="OWZ609" s="152"/>
      <c r="OXA609" s="152"/>
      <c r="OXB609" s="152"/>
      <c r="OXC609" s="152"/>
      <c r="OXD609" s="152"/>
      <c r="OXE609" s="152"/>
      <c r="OXF609" s="152"/>
      <c r="OXG609" s="152"/>
      <c r="OXH609" s="152"/>
      <c r="OXI609" s="152"/>
      <c r="OXJ609" s="152"/>
      <c r="OXK609" s="152"/>
      <c r="OXL609" s="152"/>
      <c r="OXM609" s="152"/>
      <c r="OXN609" s="152"/>
      <c r="OXO609" s="152"/>
      <c r="OXP609" s="152"/>
      <c r="OXQ609" s="152"/>
      <c r="OXR609" s="152"/>
      <c r="OXS609" s="152"/>
      <c r="OXT609" s="152"/>
      <c r="OXU609" s="152"/>
      <c r="OXV609" s="152"/>
      <c r="OXW609" s="152"/>
      <c r="OXX609" s="152"/>
      <c r="OXY609" s="152"/>
      <c r="OXZ609" s="152"/>
      <c r="OYA609" s="152"/>
      <c r="OYB609" s="152"/>
      <c r="OYC609" s="152"/>
      <c r="OYD609" s="152"/>
      <c r="OYE609" s="152"/>
      <c r="OYF609" s="152"/>
      <c r="OYG609" s="152"/>
      <c r="OYH609" s="152"/>
      <c r="OYI609" s="152"/>
      <c r="OYJ609" s="152"/>
      <c r="OYK609" s="152"/>
      <c r="OYL609" s="152"/>
      <c r="OYM609" s="152"/>
      <c r="OYN609" s="152"/>
      <c r="OYO609" s="152"/>
      <c r="OYP609" s="152"/>
      <c r="OYQ609" s="152"/>
      <c r="OYR609" s="152"/>
      <c r="OYS609" s="152"/>
      <c r="OYT609" s="152"/>
      <c r="OYU609" s="152"/>
      <c r="OYV609" s="152"/>
      <c r="OYW609" s="152"/>
      <c r="OYX609" s="152"/>
      <c r="OYY609" s="152"/>
      <c r="OYZ609" s="152"/>
      <c r="OZA609" s="152"/>
      <c r="OZB609" s="152"/>
      <c r="OZC609" s="152"/>
      <c r="OZD609" s="152"/>
      <c r="OZE609" s="152"/>
      <c r="OZF609" s="152"/>
      <c r="OZG609" s="152"/>
      <c r="OZH609" s="152"/>
      <c r="OZI609" s="152"/>
      <c r="OZJ609" s="152"/>
      <c r="OZK609" s="152"/>
      <c r="OZL609" s="152"/>
      <c r="OZM609" s="152"/>
      <c r="OZN609" s="152"/>
      <c r="OZO609" s="152"/>
      <c r="OZP609" s="152"/>
      <c r="OZQ609" s="152"/>
      <c r="OZR609" s="152"/>
      <c r="OZS609" s="152"/>
      <c r="OZT609" s="152"/>
      <c r="OZU609" s="152"/>
      <c r="OZV609" s="152"/>
      <c r="OZW609" s="152"/>
      <c r="OZX609" s="152"/>
      <c r="OZY609" s="152"/>
      <c r="OZZ609" s="152"/>
      <c r="PAA609" s="152"/>
      <c r="PAB609" s="152"/>
      <c r="PAC609" s="152"/>
      <c r="PAD609" s="152"/>
      <c r="PAE609" s="152"/>
      <c r="PAF609" s="152"/>
      <c r="PAG609" s="152"/>
      <c r="PAH609" s="152"/>
      <c r="PAI609" s="152"/>
      <c r="PAJ609" s="152"/>
      <c r="PAK609" s="152"/>
      <c r="PAL609" s="152"/>
      <c r="PAM609" s="152"/>
      <c r="PAN609" s="152"/>
      <c r="PAO609" s="152"/>
      <c r="PAP609" s="152"/>
      <c r="PAQ609" s="152"/>
      <c r="PAR609" s="152"/>
      <c r="PAS609" s="152"/>
      <c r="PAT609" s="152"/>
      <c r="PAU609" s="152"/>
      <c r="PAV609" s="152"/>
      <c r="PAW609" s="152"/>
      <c r="PAX609" s="152"/>
      <c r="PAY609" s="152"/>
      <c r="PAZ609" s="152"/>
      <c r="PBA609" s="152"/>
      <c r="PBB609" s="152"/>
      <c r="PBC609" s="152"/>
      <c r="PBD609" s="152"/>
      <c r="PBE609" s="152"/>
      <c r="PBF609" s="152"/>
      <c r="PBG609" s="152"/>
      <c r="PBH609" s="152"/>
      <c r="PBI609" s="152"/>
      <c r="PBJ609" s="152"/>
      <c r="PBK609" s="152"/>
      <c r="PBL609" s="152"/>
      <c r="PBM609" s="152"/>
      <c r="PBN609" s="152"/>
      <c r="PBO609" s="152"/>
      <c r="PBP609" s="152"/>
      <c r="PBQ609" s="152"/>
      <c r="PBR609" s="152"/>
      <c r="PBS609" s="152"/>
      <c r="PBT609" s="152"/>
      <c r="PBU609" s="152"/>
      <c r="PBV609" s="152"/>
      <c r="PBW609" s="152"/>
      <c r="PBX609" s="152"/>
      <c r="PBY609" s="152"/>
      <c r="PBZ609" s="152"/>
      <c r="PCA609" s="152"/>
      <c r="PCB609" s="152"/>
      <c r="PCC609" s="152"/>
      <c r="PCD609" s="152"/>
      <c r="PCE609" s="152"/>
      <c r="PCF609" s="152"/>
      <c r="PCG609" s="152"/>
      <c r="PCH609" s="152"/>
      <c r="PCI609" s="152"/>
      <c r="PCJ609" s="152"/>
      <c r="PCK609" s="152"/>
      <c r="PCL609" s="152"/>
      <c r="PCM609" s="152"/>
      <c r="PCN609" s="152"/>
      <c r="PCO609" s="152"/>
      <c r="PCP609" s="152"/>
      <c r="PCQ609" s="152"/>
      <c r="PCR609" s="152"/>
      <c r="PCS609" s="152"/>
      <c r="PCT609" s="152"/>
      <c r="PCU609" s="152"/>
      <c r="PCV609" s="152"/>
      <c r="PCW609" s="152"/>
      <c r="PCX609" s="152"/>
      <c r="PCY609" s="152"/>
      <c r="PCZ609" s="152"/>
      <c r="PDA609" s="152"/>
      <c r="PDB609" s="152"/>
      <c r="PDC609" s="152"/>
      <c r="PDD609" s="152"/>
      <c r="PDE609" s="152"/>
      <c r="PDF609" s="152"/>
      <c r="PDG609" s="152"/>
      <c r="PDH609" s="152"/>
      <c r="PDI609" s="152"/>
      <c r="PDJ609" s="152"/>
      <c r="PDK609" s="152"/>
      <c r="PDL609" s="152"/>
      <c r="PDM609" s="152"/>
      <c r="PDN609" s="152"/>
      <c r="PDO609" s="152"/>
      <c r="PDP609" s="152"/>
      <c r="PDQ609" s="152"/>
      <c r="PDR609" s="152"/>
      <c r="PDS609" s="152"/>
      <c r="PDT609" s="152"/>
      <c r="PDU609" s="152"/>
      <c r="PDV609" s="152"/>
      <c r="PDW609" s="152"/>
      <c r="PDX609" s="152"/>
      <c r="PDY609" s="152"/>
      <c r="PDZ609" s="152"/>
      <c r="PEA609" s="152"/>
      <c r="PEB609" s="152"/>
      <c r="PEC609" s="152"/>
      <c r="PED609" s="152"/>
      <c r="PEE609" s="152"/>
      <c r="PEF609" s="152"/>
      <c r="PEG609" s="152"/>
      <c r="PEH609" s="152"/>
      <c r="PEI609" s="152"/>
      <c r="PEJ609" s="152"/>
      <c r="PEK609" s="152"/>
      <c r="PEL609" s="152"/>
      <c r="PEM609" s="152"/>
      <c r="PEN609" s="152"/>
      <c r="PEO609" s="152"/>
      <c r="PEP609" s="152"/>
      <c r="PEQ609" s="152"/>
      <c r="PER609" s="152"/>
      <c r="PES609" s="152"/>
      <c r="PET609" s="152"/>
      <c r="PEU609" s="152"/>
      <c r="PEV609" s="152"/>
      <c r="PEW609" s="152"/>
      <c r="PEX609" s="152"/>
      <c r="PEY609" s="152"/>
      <c r="PEZ609" s="152"/>
      <c r="PFA609" s="152"/>
      <c r="PFB609" s="152"/>
      <c r="PFC609" s="152"/>
      <c r="PFD609" s="152"/>
      <c r="PFE609" s="152"/>
      <c r="PFF609" s="152"/>
      <c r="PFG609" s="152"/>
      <c r="PFH609" s="152"/>
      <c r="PFI609" s="152"/>
      <c r="PFJ609" s="152"/>
      <c r="PFK609" s="152"/>
      <c r="PFL609" s="152"/>
      <c r="PFM609" s="152"/>
      <c r="PFN609" s="152"/>
      <c r="PFO609" s="152"/>
      <c r="PFP609" s="152"/>
      <c r="PFQ609" s="152"/>
      <c r="PFR609" s="152"/>
      <c r="PFS609" s="152"/>
      <c r="PFT609" s="152"/>
      <c r="PFU609" s="152"/>
      <c r="PFV609" s="152"/>
      <c r="PFW609" s="152"/>
      <c r="PFX609" s="152"/>
      <c r="PFY609" s="152"/>
      <c r="PFZ609" s="152"/>
      <c r="PGA609" s="152"/>
      <c r="PGB609" s="152"/>
      <c r="PGC609" s="152"/>
      <c r="PGD609" s="152"/>
      <c r="PGE609" s="152"/>
      <c r="PGF609" s="152"/>
      <c r="PGG609" s="152"/>
      <c r="PGH609" s="152"/>
      <c r="PGI609" s="152"/>
      <c r="PGJ609" s="152"/>
      <c r="PGK609" s="152"/>
      <c r="PGL609" s="152"/>
      <c r="PGM609" s="152"/>
      <c r="PGN609" s="152"/>
      <c r="PGO609" s="152"/>
      <c r="PGP609" s="152"/>
      <c r="PGQ609" s="152"/>
      <c r="PGR609" s="152"/>
      <c r="PGS609" s="152"/>
      <c r="PGT609" s="152"/>
      <c r="PGU609" s="152"/>
      <c r="PGV609" s="152"/>
      <c r="PGW609" s="152"/>
      <c r="PGX609" s="152"/>
      <c r="PGY609" s="152"/>
      <c r="PGZ609" s="152"/>
      <c r="PHA609" s="152"/>
      <c r="PHB609" s="152"/>
      <c r="PHC609" s="152"/>
      <c r="PHD609" s="152"/>
      <c r="PHE609" s="152"/>
      <c r="PHF609" s="152"/>
      <c r="PHG609" s="152"/>
      <c r="PHH609" s="152"/>
      <c r="PHI609" s="152"/>
      <c r="PHJ609" s="152"/>
      <c r="PHK609" s="152"/>
      <c r="PHL609" s="152"/>
      <c r="PHM609" s="152"/>
      <c r="PHN609" s="152"/>
      <c r="PHO609" s="152"/>
      <c r="PHP609" s="152"/>
      <c r="PHQ609" s="152"/>
      <c r="PHR609" s="152"/>
      <c r="PHS609" s="152"/>
      <c r="PHT609" s="152"/>
      <c r="PHU609" s="152"/>
      <c r="PHV609" s="152"/>
      <c r="PHW609" s="152"/>
      <c r="PHX609" s="152"/>
      <c r="PHY609" s="152"/>
      <c r="PHZ609" s="152"/>
      <c r="PIA609" s="152"/>
      <c r="PIB609" s="152"/>
      <c r="PIC609" s="152"/>
      <c r="PID609" s="152"/>
      <c r="PIE609" s="152"/>
      <c r="PIF609" s="152"/>
      <c r="PIG609" s="152"/>
      <c r="PIH609" s="152"/>
      <c r="PII609" s="152"/>
      <c r="PIJ609" s="152"/>
      <c r="PIK609" s="152"/>
      <c r="PIL609" s="152"/>
      <c r="PIM609" s="152"/>
      <c r="PIN609" s="152"/>
      <c r="PIO609" s="152"/>
      <c r="PIP609" s="152"/>
      <c r="PIQ609" s="152"/>
      <c r="PIR609" s="152"/>
      <c r="PIS609" s="152"/>
      <c r="PIT609" s="152"/>
      <c r="PIU609" s="152"/>
      <c r="PIV609" s="152"/>
      <c r="PIW609" s="152"/>
      <c r="PIX609" s="152"/>
      <c r="PIY609" s="152"/>
      <c r="PIZ609" s="152"/>
      <c r="PJA609" s="152"/>
      <c r="PJB609" s="152"/>
      <c r="PJC609" s="152"/>
      <c r="PJD609" s="152"/>
      <c r="PJE609" s="152"/>
      <c r="PJF609" s="152"/>
      <c r="PJG609" s="152"/>
      <c r="PJH609" s="152"/>
      <c r="PJI609" s="152"/>
      <c r="PJJ609" s="152"/>
      <c r="PJK609" s="152"/>
      <c r="PJL609" s="152"/>
      <c r="PJM609" s="152"/>
      <c r="PJN609" s="152"/>
      <c r="PJO609" s="152"/>
      <c r="PJP609" s="152"/>
      <c r="PJQ609" s="152"/>
      <c r="PJR609" s="152"/>
      <c r="PJS609" s="152"/>
      <c r="PJT609" s="152"/>
      <c r="PJU609" s="152"/>
      <c r="PJV609" s="152"/>
      <c r="PJW609" s="152"/>
      <c r="PJX609" s="152"/>
      <c r="PJY609" s="152"/>
      <c r="PJZ609" s="152"/>
      <c r="PKA609" s="152"/>
      <c r="PKB609" s="152"/>
      <c r="PKC609" s="152"/>
      <c r="PKD609" s="152"/>
      <c r="PKE609" s="152"/>
      <c r="PKF609" s="152"/>
      <c r="PKG609" s="152"/>
      <c r="PKH609" s="152"/>
      <c r="PKI609" s="152"/>
      <c r="PKJ609" s="152"/>
      <c r="PKK609" s="152"/>
      <c r="PKL609" s="152"/>
      <c r="PKM609" s="152"/>
      <c r="PKN609" s="152"/>
      <c r="PKO609" s="152"/>
      <c r="PKP609" s="152"/>
      <c r="PKQ609" s="152"/>
      <c r="PKR609" s="152"/>
      <c r="PKS609" s="152"/>
      <c r="PKT609" s="152"/>
      <c r="PKU609" s="152"/>
      <c r="PKV609" s="152"/>
      <c r="PKW609" s="152"/>
      <c r="PKX609" s="152"/>
      <c r="PKY609" s="152"/>
      <c r="PKZ609" s="152"/>
      <c r="PLA609" s="152"/>
      <c r="PLB609" s="152"/>
      <c r="PLC609" s="152"/>
      <c r="PLD609" s="152"/>
      <c r="PLE609" s="152"/>
      <c r="PLF609" s="152"/>
      <c r="PLG609" s="152"/>
      <c r="PLH609" s="152"/>
      <c r="PLI609" s="152"/>
      <c r="PLJ609" s="152"/>
      <c r="PLK609" s="152"/>
      <c r="PLL609" s="152"/>
      <c r="PLM609" s="152"/>
      <c r="PLN609" s="152"/>
      <c r="PLO609" s="152"/>
      <c r="PLP609" s="152"/>
      <c r="PLQ609" s="152"/>
      <c r="PLR609" s="152"/>
      <c r="PLS609" s="152"/>
      <c r="PLT609" s="152"/>
      <c r="PLU609" s="152"/>
      <c r="PLV609" s="152"/>
      <c r="PLW609" s="152"/>
      <c r="PLX609" s="152"/>
      <c r="PLY609" s="152"/>
      <c r="PLZ609" s="152"/>
      <c r="PMA609" s="152"/>
      <c r="PMB609" s="152"/>
      <c r="PMC609" s="152"/>
      <c r="PMD609" s="152"/>
      <c r="PME609" s="152"/>
      <c r="PMF609" s="152"/>
      <c r="PMG609" s="152"/>
      <c r="PMH609" s="152"/>
      <c r="PMI609" s="152"/>
      <c r="PMJ609" s="152"/>
      <c r="PMK609" s="152"/>
      <c r="PML609" s="152"/>
      <c r="PMM609" s="152"/>
      <c r="PMN609" s="152"/>
      <c r="PMO609" s="152"/>
      <c r="PMP609" s="152"/>
      <c r="PMQ609" s="152"/>
      <c r="PMR609" s="152"/>
      <c r="PMS609" s="152"/>
      <c r="PMT609" s="152"/>
      <c r="PMU609" s="152"/>
      <c r="PMV609" s="152"/>
      <c r="PMW609" s="152"/>
      <c r="PMX609" s="152"/>
      <c r="PMY609" s="152"/>
      <c r="PMZ609" s="152"/>
      <c r="PNA609" s="152"/>
      <c r="PNB609" s="152"/>
      <c r="PNC609" s="152"/>
      <c r="PND609" s="152"/>
      <c r="PNE609" s="152"/>
      <c r="PNF609" s="152"/>
      <c r="PNG609" s="152"/>
      <c r="PNH609" s="152"/>
      <c r="PNI609" s="152"/>
      <c r="PNJ609" s="152"/>
      <c r="PNK609" s="152"/>
      <c r="PNL609" s="152"/>
      <c r="PNM609" s="152"/>
      <c r="PNN609" s="152"/>
      <c r="PNO609" s="152"/>
      <c r="PNP609" s="152"/>
      <c r="PNQ609" s="152"/>
      <c r="PNR609" s="152"/>
      <c r="PNS609" s="152"/>
      <c r="PNT609" s="152"/>
      <c r="PNU609" s="152"/>
      <c r="PNV609" s="152"/>
      <c r="PNW609" s="152"/>
      <c r="PNX609" s="152"/>
      <c r="PNY609" s="152"/>
      <c r="PNZ609" s="152"/>
      <c r="POA609" s="152"/>
      <c r="POB609" s="152"/>
      <c r="POC609" s="152"/>
      <c r="POD609" s="152"/>
      <c r="POE609" s="152"/>
      <c r="POF609" s="152"/>
      <c r="POG609" s="152"/>
      <c r="POH609" s="152"/>
      <c r="POI609" s="152"/>
      <c r="POJ609" s="152"/>
      <c r="POK609" s="152"/>
      <c r="POL609" s="152"/>
      <c r="POM609" s="152"/>
      <c r="PON609" s="152"/>
      <c r="POO609" s="152"/>
      <c r="POP609" s="152"/>
      <c r="POQ609" s="152"/>
      <c r="POR609" s="152"/>
      <c r="POS609" s="152"/>
      <c r="POT609" s="152"/>
      <c r="POU609" s="152"/>
      <c r="POV609" s="152"/>
      <c r="POW609" s="152"/>
      <c r="POX609" s="152"/>
      <c r="POY609" s="152"/>
      <c r="POZ609" s="152"/>
      <c r="PPA609" s="152"/>
      <c r="PPB609" s="152"/>
      <c r="PPC609" s="152"/>
      <c r="PPD609" s="152"/>
      <c r="PPE609" s="152"/>
      <c r="PPF609" s="152"/>
      <c r="PPG609" s="152"/>
      <c r="PPH609" s="152"/>
      <c r="PPI609" s="152"/>
      <c r="PPJ609" s="152"/>
      <c r="PPK609" s="152"/>
      <c r="PPL609" s="152"/>
      <c r="PPM609" s="152"/>
      <c r="PPN609" s="152"/>
      <c r="PPO609" s="152"/>
      <c r="PPP609" s="152"/>
      <c r="PPQ609" s="152"/>
      <c r="PPR609" s="152"/>
      <c r="PPS609" s="152"/>
      <c r="PPT609" s="152"/>
      <c r="PPU609" s="152"/>
      <c r="PPV609" s="152"/>
      <c r="PPW609" s="152"/>
      <c r="PPX609" s="152"/>
      <c r="PPY609" s="152"/>
      <c r="PPZ609" s="152"/>
      <c r="PQA609" s="152"/>
      <c r="PQB609" s="152"/>
      <c r="PQC609" s="152"/>
      <c r="PQD609" s="152"/>
      <c r="PQE609" s="152"/>
      <c r="PQF609" s="152"/>
      <c r="PQG609" s="152"/>
      <c r="PQH609" s="152"/>
      <c r="PQI609" s="152"/>
      <c r="PQJ609" s="152"/>
      <c r="PQK609" s="152"/>
      <c r="PQL609" s="152"/>
      <c r="PQM609" s="152"/>
      <c r="PQN609" s="152"/>
      <c r="PQO609" s="152"/>
      <c r="PQP609" s="152"/>
      <c r="PQQ609" s="152"/>
      <c r="PQR609" s="152"/>
      <c r="PQS609" s="152"/>
      <c r="PQT609" s="152"/>
      <c r="PQU609" s="152"/>
      <c r="PQV609" s="152"/>
      <c r="PQW609" s="152"/>
      <c r="PQX609" s="152"/>
      <c r="PQY609" s="152"/>
      <c r="PQZ609" s="152"/>
      <c r="PRA609" s="152"/>
      <c r="PRB609" s="152"/>
      <c r="PRC609" s="152"/>
      <c r="PRD609" s="152"/>
      <c r="PRE609" s="152"/>
      <c r="PRF609" s="152"/>
      <c r="PRG609" s="152"/>
      <c r="PRH609" s="152"/>
      <c r="PRI609" s="152"/>
      <c r="PRJ609" s="152"/>
      <c r="PRK609" s="152"/>
      <c r="PRL609" s="152"/>
      <c r="PRM609" s="152"/>
      <c r="PRN609" s="152"/>
      <c r="PRO609" s="152"/>
      <c r="PRP609" s="152"/>
      <c r="PRQ609" s="152"/>
      <c r="PRR609" s="152"/>
      <c r="PRS609" s="152"/>
      <c r="PRT609" s="152"/>
      <c r="PRU609" s="152"/>
      <c r="PRV609" s="152"/>
      <c r="PRW609" s="152"/>
      <c r="PRX609" s="152"/>
      <c r="PRY609" s="152"/>
      <c r="PRZ609" s="152"/>
      <c r="PSA609" s="152"/>
      <c r="PSB609" s="152"/>
      <c r="PSC609" s="152"/>
      <c r="PSD609" s="152"/>
      <c r="PSE609" s="152"/>
      <c r="PSF609" s="152"/>
      <c r="PSG609" s="152"/>
      <c r="PSH609" s="152"/>
      <c r="PSI609" s="152"/>
      <c r="PSJ609" s="152"/>
      <c r="PSK609" s="152"/>
      <c r="PSL609" s="152"/>
      <c r="PSM609" s="152"/>
      <c r="PSN609" s="152"/>
      <c r="PSO609" s="152"/>
      <c r="PSP609" s="152"/>
      <c r="PSQ609" s="152"/>
      <c r="PSR609" s="152"/>
      <c r="PSS609" s="152"/>
      <c r="PST609" s="152"/>
      <c r="PSU609" s="152"/>
      <c r="PSV609" s="152"/>
      <c r="PSW609" s="152"/>
      <c r="PSX609" s="152"/>
      <c r="PSY609" s="152"/>
      <c r="PSZ609" s="152"/>
      <c r="PTA609" s="152"/>
      <c r="PTB609" s="152"/>
      <c r="PTC609" s="152"/>
      <c r="PTD609" s="152"/>
      <c r="PTE609" s="152"/>
      <c r="PTF609" s="152"/>
      <c r="PTG609" s="152"/>
      <c r="PTH609" s="152"/>
      <c r="PTI609" s="152"/>
      <c r="PTJ609" s="152"/>
      <c r="PTK609" s="152"/>
      <c r="PTL609" s="152"/>
      <c r="PTM609" s="152"/>
      <c r="PTN609" s="152"/>
      <c r="PTO609" s="152"/>
      <c r="PTP609" s="152"/>
      <c r="PTQ609" s="152"/>
      <c r="PTR609" s="152"/>
      <c r="PTS609" s="152"/>
      <c r="PTT609" s="152"/>
      <c r="PTU609" s="152"/>
      <c r="PTV609" s="152"/>
      <c r="PTW609" s="152"/>
      <c r="PTX609" s="152"/>
      <c r="PTY609" s="152"/>
      <c r="PTZ609" s="152"/>
      <c r="PUA609" s="152"/>
      <c r="PUB609" s="152"/>
      <c r="PUC609" s="152"/>
      <c r="PUD609" s="152"/>
      <c r="PUE609" s="152"/>
      <c r="PUF609" s="152"/>
      <c r="PUG609" s="152"/>
      <c r="PUH609" s="152"/>
      <c r="PUI609" s="152"/>
      <c r="PUJ609" s="152"/>
      <c r="PUK609" s="152"/>
      <c r="PUL609" s="152"/>
      <c r="PUM609" s="152"/>
      <c r="PUN609" s="152"/>
      <c r="PUO609" s="152"/>
      <c r="PUP609" s="152"/>
      <c r="PUQ609" s="152"/>
      <c r="PUR609" s="152"/>
      <c r="PUS609" s="152"/>
      <c r="PUT609" s="152"/>
      <c r="PUU609" s="152"/>
      <c r="PUV609" s="152"/>
      <c r="PUW609" s="152"/>
      <c r="PUX609" s="152"/>
      <c r="PUY609" s="152"/>
      <c r="PUZ609" s="152"/>
      <c r="PVA609" s="152"/>
      <c r="PVB609" s="152"/>
      <c r="PVC609" s="152"/>
      <c r="PVD609" s="152"/>
      <c r="PVE609" s="152"/>
      <c r="PVF609" s="152"/>
      <c r="PVG609" s="152"/>
      <c r="PVH609" s="152"/>
      <c r="PVI609" s="152"/>
      <c r="PVJ609" s="152"/>
      <c r="PVK609" s="152"/>
      <c r="PVL609" s="152"/>
      <c r="PVM609" s="152"/>
      <c r="PVN609" s="152"/>
      <c r="PVO609" s="152"/>
      <c r="PVP609" s="152"/>
      <c r="PVQ609" s="152"/>
      <c r="PVR609" s="152"/>
      <c r="PVS609" s="152"/>
      <c r="PVT609" s="152"/>
      <c r="PVU609" s="152"/>
      <c r="PVV609" s="152"/>
      <c r="PVW609" s="152"/>
      <c r="PVX609" s="152"/>
      <c r="PVY609" s="152"/>
      <c r="PVZ609" s="152"/>
      <c r="PWA609" s="152"/>
      <c r="PWB609" s="152"/>
      <c r="PWC609" s="152"/>
      <c r="PWD609" s="152"/>
      <c r="PWE609" s="152"/>
      <c r="PWF609" s="152"/>
      <c r="PWG609" s="152"/>
      <c r="PWH609" s="152"/>
      <c r="PWI609" s="152"/>
      <c r="PWJ609" s="152"/>
      <c r="PWK609" s="152"/>
      <c r="PWL609" s="152"/>
      <c r="PWM609" s="152"/>
      <c r="PWN609" s="152"/>
      <c r="PWO609" s="152"/>
      <c r="PWP609" s="152"/>
      <c r="PWQ609" s="152"/>
      <c r="PWR609" s="152"/>
      <c r="PWS609" s="152"/>
      <c r="PWT609" s="152"/>
      <c r="PWU609" s="152"/>
      <c r="PWV609" s="152"/>
      <c r="PWW609" s="152"/>
      <c r="PWX609" s="152"/>
      <c r="PWY609" s="152"/>
      <c r="PWZ609" s="152"/>
      <c r="PXA609" s="152"/>
      <c r="PXB609" s="152"/>
      <c r="PXC609" s="152"/>
      <c r="PXD609" s="152"/>
      <c r="PXE609" s="152"/>
      <c r="PXF609" s="152"/>
      <c r="PXG609" s="152"/>
      <c r="PXH609" s="152"/>
      <c r="PXI609" s="152"/>
      <c r="PXJ609" s="152"/>
      <c r="PXK609" s="152"/>
      <c r="PXL609" s="152"/>
      <c r="PXM609" s="152"/>
      <c r="PXN609" s="152"/>
      <c r="PXO609" s="152"/>
      <c r="PXP609" s="152"/>
      <c r="PXQ609" s="152"/>
      <c r="PXR609" s="152"/>
      <c r="PXS609" s="152"/>
      <c r="PXT609" s="152"/>
      <c r="PXU609" s="152"/>
      <c r="PXV609" s="152"/>
      <c r="PXW609" s="152"/>
      <c r="PXX609" s="152"/>
      <c r="PXY609" s="152"/>
      <c r="PXZ609" s="152"/>
      <c r="PYA609" s="152"/>
      <c r="PYB609" s="152"/>
      <c r="PYC609" s="152"/>
      <c r="PYD609" s="152"/>
      <c r="PYE609" s="152"/>
      <c r="PYF609" s="152"/>
      <c r="PYG609" s="152"/>
      <c r="PYH609" s="152"/>
      <c r="PYI609" s="152"/>
      <c r="PYJ609" s="152"/>
      <c r="PYK609" s="152"/>
      <c r="PYL609" s="152"/>
      <c r="PYM609" s="152"/>
      <c r="PYN609" s="152"/>
      <c r="PYO609" s="152"/>
      <c r="PYP609" s="152"/>
      <c r="PYQ609" s="152"/>
      <c r="PYR609" s="152"/>
      <c r="PYS609" s="152"/>
      <c r="PYT609" s="152"/>
      <c r="PYU609" s="152"/>
      <c r="PYV609" s="152"/>
      <c r="PYW609" s="152"/>
      <c r="PYX609" s="152"/>
      <c r="PYY609" s="152"/>
      <c r="PYZ609" s="152"/>
      <c r="PZA609" s="152"/>
      <c r="PZB609" s="152"/>
      <c r="PZC609" s="152"/>
      <c r="PZD609" s="152"/>
      <c r="PZE609" s="152"/>
      <c r="PZF609" s="152"/>
      <c r="PZG609" s="152"/>
      <c r="PZH609" s="152"/>
      <c r="PZI609" s="152"/>
      <c r="PZJ609" s="152"/>
      <c r="PZK609" s="152"/>
      <c r="PZL609" s="152"/>
      <c r="PZM609" s="152"/>
      <c r="PZN609" s="152"/>
      <c r="PZO609" s="152"/>
      <c r="PZP609" s="152"/>
      <c r="PZQ609" s="152"/>
      <c r="PZR609" s="152"/>
      <c r="PZS609" s="152"/>
      <c r="PZT609" s="152"/>
      <c r="PZU609" s="152"/>
      <c r="PZV609" s="152"/>
      <c r="PZW609" s="152"/>
      <c r="PZX609" s="152"/>
      <c r="PZY609" s="152"/>
      <c r="PZZ609" s="152"/>
      <c r="QAA609" s="152"/>
      <c r="QAB609" s="152"/>
      <c r="QAC609" s="152"/>
      <c r="QAD609" s="152"/>
      <c r="QAE609" s="152"/>
      <c r="QAF609" s="152"/>
      <c r="QAG609" s="152"/>
      <c r="QAH609" s="152"/>
      <c r="QAI609" s="152"/>
      <c r="QAJ609" s="152"/>
      <c r="QAK609" s="152"/>
      <c r="QAL609" s="152"/>
      <c r="QAM609" s="152"/>
      <c r="QAN609" s="152"/>
      <c r="QAO609" s="152"/>
      <c r="QAP609" s="152"/>
      <c r="QAQ609" s="152"/>
      <c r="QAR609" s="152"/>
      <c r="QAS609" s="152"/>
      <c r="QAT609" s="152"/>
      <c r="QAU609" s="152"/>
      <c r="QAV609" s="152"/>
      <c r="QAW609" s="152"/>
      <c r="QAX609" s="152"/>
      <c r="QAY609" s="152"/>
      <c r="QAZ609" s="152"/>
      <c r="QBA609" s="152"/>
      <c r="QBB609" s="152"/>
      <c r="QBC609" s="152"/>
      <c r="QBD609" s="152"/>
      <c r="QBE609" s="152"/>
      <c r="QBF609" s="152"/>
      <c r="QBG609" s="152"/>
      <c r="QBH609" s="152"/>
      <c r="QBI609" s="152"/>
      <c r="QBJ609" s="152"/>
      <c r="QBK609" s="152"/>
      <c r="QBL609" s="152"/>
      <c r="QBM609" s="152"/>
      <c r="QBN609" s="152"/>
      <c r="QBO609" s="152"/>
      <c r="QBP609" s="152"/>
      <c r="QBQ609" s="152"/>
      <c r="QBR609" s="152"/>
      <c r="QBS609" s="152"/>
      <c r="QBT609" s="152"/>
      <c r="QBU609" s="152"/>
      <c r="QBV609" s="152"/>
      <c r="QBW609" s="152"/>
      <c r="QBX609" s="152"/>
      <c r="QBY609" s="152"/>
      <c r="QBZ609" s="152"/>
      <c r="QCA609" s="152"/>
      <c r="QCB609" s="152"/>
      <c r="QCC609" s="152"/>
      <c r="QCD609" s="152"/>
      <c r="QCE609" s="152"/>
      <c r="QCF609" s="152"/>
      <c r="QCG609" s="152"/>
      <c r="QCH609" s="152"/>
      <c r="QCI609" s="152"/>
      <c r="QCJ609" s="152"/>
      <c r="QCK609" s="152"/>
      <c r="QCL609" s="152"/>
      <c r="QCM609" s="152"/>
      <c r="QCN609" s="152"/>
      <c r="QCO609" s="152"/>
      <c r="QCP609" s="152"/>
      <c r="QCQ609" s="152"/>
      <c r="QCR609" s="152"/>
      <c r="QCS609" s="152"/>
      <c r="QCT609" s="152"/>
      <c r="QCU609" s="152"/>
      <c r="QCV609" s="152"/>
      <c r="QCW609" s="152"/>
      <c r="QCX609" s="152"/>
      <c r="QCY609" s="152"/>
      <c r="QCZ609" s="152"/>
      <c r="QDA609" s="152"/>
      <c r="QDB609" s="152"/>
      <c r="QDC609" s="152"/>
      <c r="QDD609" s="152"/>
      <c r="QDE609" s="152"/>
      <c r="QDF609" s="152"/>
      <c r="QDG609" s="152"/>
      <c r="QDH609" s="152"/>
      <c r="QDI609" s="152"/>
      <c r="QDJ609" s="152"/>
      <c r="QDK609" s="152"/>
      <c r="QDL609" s="152"/>
      <c r="QDM609" s="152"/>
      <c r="QDN609" s="152"/>
      <c r="QDO609" s="152"/>
      <c r="QDP609" s="152"/>
      <c r="QDQ609" s="152"/>
      <c r="QDR609" s="152"/>
      <c r="QDS609" s="152"/>
      <c r="QDT609" s="152"/>
      <c r="QDU609" s="152"/>
      <c r="QDV609" s="152"/>
      <c r="QDW609" s="152"/>
      <c r="QDX609" s="152"/>
      <c r="QDY609" s="152"/>
      <c r="QDZ609" s="152"/>
      <c r="QEA609" s="152"/>
      <c r="QEB609" s="152"/>
      <c r="QEC609" s="152"/>
      <c r="QED609" s="152"/>
      <c r="QEE609" s="152"/>
      <c r="QEF609" s="152"/>
      <c r="QEG609" s="152"/>
      <c r="QEH609" s="152"/>
      <c r="QEI609" s="152"/>
      <c r="QEJ609" s="152"/>
      <c r="QEK609" s="152"/>
      <c r="QEL609" s="152"/>
      <c r="QEM609" s="152"/>
      <c r="QEN609" s="152"/>
      <c r="QEO609" s="152"/>
      <c r="QEP609" s="152"/>
      <c r="QEQ609" s="152"/>
      <c r="QER609" s="152"/>
      <c r="QES609" s="152"/>
      <c r="QET609" s="152"/>
      <c r="QEU609" s="152"/>
      <c r="QEV609" s="152"/>
      <c r="QEW609" s="152"/>
      <c r="QEX609" s="152"/>
      <c r="QEY609" s="152"/>
      <c r="QEZ609" s="152"/>
      <c r="QFA609" s="152"/>
      <c r="QFB609" s="152"/>
      <c r="QFC609" s="152"/>
      <c r="QFD609" s="152"/>
      <c r="QFE609" s="152"/>
      <c r="QFF609" s="152"/>
      <c r="QFG609" s="152"/>
      <c r="QFH609" s="152"/>
      <c r="QFI609" s="152"/>
      <c r="QFJ609" s="152"/>
      <c r="QFK609" s="152"/>
      <c r="QFL609" s="152"/>
      <c r="QFM609" s="152"/>
      <c r="QFN609" s="152"/>
      <c r="QFO609" s="152"/>
      <c r="QFP609" s="152"/>
      <c r="QFQ609" s="152"/>
      <c r="QFR609" s="152"/>
      <c r="QFS609" s="152"/>
      <c r="QFT609" s="152"/>
      <c r="QFU609" s="152"/>
      <c r="QFV609" s="152"/>
      <c r="QFW609" s="152"/>
      <c r="QFX609" s="152"/>
      <c r="QFY609" s="152"/>
      <c r="QFZ609" s="152"/>
      <c r="QGA609" s="152"/>
      <c r="QGB609" s="152"/>
      <c r="QGC609" s="152"/>
      <c r="QGD609" s="152"/>
      <c r="QGE609" s="152"/>
      <c r="QGF609" s="152"/>
      <c r="QGG609" s="152"/>
      <c r="QGH609" s="152"/>
      <c r="QGI609" s="152"/>
      <c r="QGJ609" s="152"/>
      <c r="QGK609" s="152"/>
      <c r="QGL609" s="152"/>
      <c r="QGM609" s="152"/>
      <c r="QGN609" s="152"/>
      <c r="QGO609" s="152"/>
      <c r="QGP609" s="152"/>
      <c r="QGQ609" s="152"/>
      <c r="QGR609" s="152"/>
      <c r="QGS609" s="152"/>
      <c r="QGT609" s="152"/>
      <c r="QGU609" s="152"/>
      <c r="QGV609" s="152"/>
      <c r="QGW609" s="152"/>
      <c r="QGX609" s="152"/>
      <c r="QGY609" s="152"/>
      <c r="QGZ609" s="152"/>
      <c r="QHA609" s="152"/>
      <c r="QHB609" s="152"/>
      <c r="QHC609" s="152"/>
      <c r="QHD609" s="152"/>
      <c r="QHE609" s="152"/>
      <c r="QHF609" s="152"/>
      <c r="QHG609" s="152"/>
      <c r="QHH609" s="152"/>
      <c r="QHI609" s="152"/>
      <c r="QHJ609" s="152"/>
      <c r="QHK609" s="152"/>
      <c r="QHL609" s="152"/>
      <c r="QHM609" s="152"/>
      <c r="QHN609" s="152"/>
      <c r="QHO609" s="152"/>
      <c r="QHP609" s="152"/>
      <c r="QHQ609" s="152"/>
      <c r="QHR609" s="152"/>
      <c r="QHS609" s="152"/>
      <c r="QHT609" s="152"/>
      <c r="QHU609" s="152"/>
      <c r="QHV609" s="152"/>
      <c r="QHW609" s="152"/>
      <c r="QHX609" s="152"/>
      <c r="QHY609" s="152"/>
      <c r="QHZ609" s="152"/>
      <c r="QIA609" s="152"/>
      <c r="QIB609" s="152"/>
      <c r="QIC609" s="152"/>
      <c r="QID609" s="152"/>
      <c r="QIE609" s="152"/>
      <c r="QIF609" s="152"/>
      <c r="QIG609" s="152"/>
      <c r="QIH609" s="152"/>
      <c r="QII609" s="152"/>
      <c r="QIJ609" s="152"/>
      <c r="QIK609" s="152"/>
      <c r="QIL609" s="152"/>
      <c r="QIM609" s="152"/>
      <c r="QIN609" s="152"/>
      <c r="QIO609" s="152"/>
      <c r="QIP609" s="152"/>
      <c r="QIQ609" s="152"/>
      <c r="QIR609" s="152"/>
      <c r="QIS609" s="152"/>
      <c r="QIT609" s="152"/>
      <c r="QIU609" s="152"/>
      <c r="QIV609" s="152"/>
      <c r="QIW609" s="152"/>
      <c r="QIX609" s="152"/>
      <c r="QIY609" s="152"/>
      <c r="QIZ609" s="152"/>
      <c r="QJA609" s="152"/>
      <c r="QJB609" s="152"/>
      <c r="QJC609" s="152"/>
      <c r="QJD609" s="152"/>
      <c r="QJE609" s="152"/>
      <c r="QJF609" s="152"/>
      <c r="QJG609" s="152"/>
      <c r="QJH609" s="152"/>
      <c r="QJI609" s="152"/>
      <c r="QJJ609" s="152"/>
      <c r="QJK609" s="152"/>
      <c r="QJL609" s="152"/>
      <c r="QJM609" s="152"/>
      <c r="QJN609" s="152"/>
      <c r="QJO609" s="152"/>
      <c r="QJP609" s="152"/>
      <c r="QJQ609" s="152"/>
      <c r="QJR609" s="152"/>
      <c r="QJS609" s="152"/>
      <c r="QJT609" s="152"/>
      <c r="QJU609" s="152"/>
      <c r="QJV609" s="152"/>
      <c r="QJW609" s="152"/>
      <c r="QJX609" s="152"/>
      <c r="QJY609" s="152"/>
      <c r="QJZ609" s="152"/>
      <c r="QKA609" s="152"/>
      <c r="QKB609" s="152"/>
      <c r="QKC609" s="152"/>
      <c r="QKD609" s="152"/>
      <c r="QKE609" s="152"/>
      <c r="QKF609" s="152"/>
      <c r="QKG609" s="152"/>
      <c r="QKH609" s="152"/>
      <c r="QKI609" s="152"/>
      <c r="QKJ609" s="152"/>
      <c r="QKK609" s="152"/>
      <c r="QKL609" s="152"/>
      <c r="QKM609" s="152"/>
      <c r="QKN609" s="152"/>
      <c r="QKO609" s="152"/>
      <c r="QKP609" s="152"/>
      <c r="QKQ609" s="152"/>
      <c r="QKR609" s="152"/>
      <c r="QKS609" s="152"/>
      <c r="QKT609" s="152"/>
      <c r="QKU609" s="152"/>
      <c r="QKV609" s="152"/>
      <c r="QKW609" s="152"/>
      <c r="QKX609" s="152"/>
      <c r="QKY609" s="152"/>
      <c r="QKZ609" s="152"/>
      <c r="QLA609" s="152"/>
      <c r="QLB609" s="152"/>
      <c r="QLC609" s="152"/>
      <c r="QLD609" s="152"/>
      <c r="QLE609" s="152"/>
      <c r="QLF609" s="152"/>
      <c r="QLG609" s="152"/>
      <c r="QLH609" s="152"/>
      <c r="QLI609" s="152"/>
      <c r="QLJ609" s="152"/>
      <c r="QLK609" s="152"/>
      <c r="QLL609" s="152"/>
      <c r="QLM609" s="152"/>
      <c r="QLN609" s="152"/>
      <c r="QLO609" s="152"/>
      <c r="QLP609" s="152"/>
      <c r="QLQ609" s="152"/>
      <c r="QLR609" s="152"/>
      <c r="QLS609" s="152"/>
      <c r="QLT609" s="152"/>
      <c r="QLU609" s="152"/>
      <c r="QLV609" s="152"/>
      <c r="QLW609" s="152"/>
      <c r="QLX609" s="152"/>
      <c r="QLY609" s="152"/>
      <c r="QLZ609" s="152"/>
      <c r="QMA609" s="152"/>
      <c r="QMB609" s="152"/>
      <c r="QMC609" s="152"/>
      <c r="QMD609" s="152"/>
      <c r="QME609" s="152"/>
      <c r="QMF609" s="152"/>
      <c r="QMG609" s="152"/>
      <c r="QMH609" s="152"/>
      <c r="QMI609" s="152"/>
      <c r="QMJ609" s="152"/>
      <c r="QMK609" s="152"/>
      <c r="QML609" s="152"/>
      <c r="QMM609" s="152"/>
      <c r="QMN609" s="152"/>
      <c r="QMO609" s="152"/>
      <c r="QMP609" s="152"/>
      <c r="QMQ609" s="152"/>
      <c r="QMR609" s="152"/>
      <c r="QMS609" s="152"/>
      <c r="QMT609" s="152"/>
      <c r="QMU609" s="152"/>
      <c r="QMV609" s="152"/>
      <c r="QMW609" s="152"/>
      <c r="QMX609" s="152"/>
      <c r="QMY609" s="152"/>
      <c r="QMZ609" s="152"/>
      <c r="QNA609" s="152"/>
      <c r="QNB609" s="152"/>
      <c r="QNC609" s="152"/>
      <c r="QND609" s="152"/>
      <c r="QNE609" s="152"/>
      <c r="QNF609" s="152"/>
      <c r="QNG609" s="152"/>
      <c r="QNH609" s="152"/>
      <c r="QNI609" s="152"/>
      <c r="QNJ609" s="152"/>
      <c r="QNK609" s="152"/>
      <c r="QNL609" s="152"/>
      <c r="QNM609" s="152"/>
      <c r="QNN609" s="152"/>
      <c r="QNO609" s="152"/>
      <c r="QNP609" s="152"/>
      <c r="QNQ609" s="152"/>
      <c r="QNR609" s="152"/>
      <c r="QNS609" s="152"/>
      <c r="QNT609" s="152"/>
      <c r="QNU609" s="152"/>
      <c r="QNV609" s="152"/>
      <c r="QNW609" s="152"/>
      <c r="QNX609" s="152"/>
      <c r="QNY609" s="152"/>
      <c r="QNZ609" s="152"/>
      <c r="QOA609" s="152"/>
      <c r="QOB609" s="152"/>
      <c r="QOC609" s="152"/>
      <c r="QOD609" s="152"/>
      <c r="QOE609" s="152"/>
      <c r="QOF609" s="152"/>
      <c r="QOG609" s="152"/>
      <c r="QOH609" s="152"/>
      <c r="QOI609" s="152"/>
      <c r="QOJ609" s="152"/>
      <c r="QOK609" s="152"/>
      <c r="QOL609" s="152"/>
      <c r="QOM609" s="152"/>
      <c r="QON609" s="152"/>
      <c r="QOO609" s="152"/>
      <c r="QOP609" s="152"/>
      <c r="QOQ609" s="152"/>
      <c r="QOR609" s="152"/>
      <c r="QOS609" s="152"/>
      <c r="QOT609" s="152"/>
      <c r="QOU609" s="152"/>
      <c r="QOV609" s="152"/>
      <c r="QOW609" s="152"/>
      <c r="QOX609" s="152"/>
      <c r="QOY609" s="152"/>
      <c r="QOZ609" s="152"/>
      <c r="QPA609" s="152"/>
      <c r="QPB609" s="152"/>
      <c r="QPC609" s="152"/>
      <c r="QPD609" s="152"/>
      <c r="QPE609" s="152"/>
      <c r="QPF609" s="152"/>
      <c r="QPG609" s="152"/>
      <c r="QPH609" s="152"/>
      <c r="QPI609" s="152"/>
      <c r="QPJ609" s="152"/>
      <c r="QPK609" s="152"/>
      <c r="QPL609" s="152"/>
      <c r="QPM609" s="152"/>
      <c r="QPN609" s="152"/>
      <c r="QPO609" s="152"/>
      <c r="QPP609" s="152"/>
      <c r="QPQ609" s="152"/>
      <c r="QPR609" s="152"/>
      <c r="QPS609" s="152"/>
      <c r="QPT609" s="152"/>
      <c r="QPU609" s="152"/>
      <c r="QPV609" s="152"/>
      <c r="QPW609" s="152"/>
      <c r="QPX609" s="152"/>
      <c r="QPY609" s="152"/>
      <c r="QPZ609" s="152"/>
      <c r="QQA609" s="152"/>
      <c r="QQB609" s="152"/>
      <c r="QQC609" s="152"/>
      <c r="QQD609" s="152"/>
      <c r="QQE609" s="152"/>
      <c r="QQF609" s="152"/>
      <c r="QQG609" s="152"/>
      <c r="QQH609" s="152"/>
      <c r="QQI609" s="152"/>
      <c r="QQJ609" s="152"/>
      <c r="QQK609" s="152"/>
      <c r="QQL609" s="152"/>
      <c r="QQM609" s="152"/>
      <c r="QQN609" s="152"/>
      <c r="QQO609" s="152"/>
      <c r="QQP609" s="152"/>
      <c r="QQQ609" s="152"/>
      <c r="QQR609" s="152"/>
      <c r="QQS609" s="152"/>
      <c r="QQT609" s="152"/>
      <c r="QQU609" s="152"/>
      <c r="QQV609" s="152"/>
      <c r="QQW609" s="152"/>
      <c r="QQX609" s="152"/>
      <c r="QQY609" s="152"/>
      <c r="QQZ609" s="152"/>
      <c r="QRA609" s="152"/>
      <c r="QRB609" s="152"/>
      <c r="QRC609" s="152"/>
      <c r="QRD609" s="152"/>
      <c r="QRE609" s="152"/>
      <c r="QRF609" s="152"/>
      <c r="QRG609" s="152"/>
      <c r="QRH609" s="152"/>
      <c r="QRI609" s="152"/>
      <c r="QRJ609" s="152"/>
      <c r="QRK609" s="152"/>
      <c r="QRL609" s="152"/>
      <c r="QRM609" s="152"/>
      <c r="QRN609" s="152"/>
      <c r="QRO609" s="152"/>
      <c r="QRP609" s="152"/>
      <c r="QRQ609" s="152"/>
      <c r="QRR609" s="152"/>
      <c r="QRS609" s="152"/>
      <c r="QRT609" s="152"/>
      <c r="QRU609" s="152"/>
      <c r="QRV609" s="152"/>
      <c r="QRW609" s="152"/>
      <c r="QRX609" s="152"/>
      <c r="QRY609" s="152"/>
      <c r="QRZ609" s="152"/>
      <c r="QSA609" s="152"/>
      <c r="QSB609" s="152"/>
      <c r="QSC609" s="152"/>
      <c r="QSD609" s="152"/>
      <c r="QSE609" s="152"/>
      <c r="QSF609" s="152"/>
      <c r="QSG609" s="152"/>
      <c r="QSH609" s="152"/>
      <c r="QSI609" s="152"/>
      <c r="QSJ609" s="152"/>
      <c r="QSK609" s="152"/>
      <c r="QSL609" s="152"/>
      <c r="QSM609" s="152"/>
      <c r="QSN609" s="152"/>
      <c r="QSO609" s="152"/>
      <c r="QSP609" s="152"/>
      <c r="QSQ609" s="152"/>
      <c r="QSR609" s="152"/>
      <c r="QSS609" s="152"/>
      <c r="QST609" s="152"/>
      <c r="QSU609" s="152"/>
      <c r="QSV609" s="152"/>
      <c r="QSW609" s="152"/>
      <c r="QSX609" s="152"/>
      <c r="QSY609" s="152"/>
      <c r="QSZ609" s="152"/>
      <c r="QTA609" s="152"/>
      <c r="QTB609" s="152"/>
      <c r="QTC609" s="152"/>
      <c r="QTD609" s="152"/>
      <c r="QTE609" s="152"/>
      <c r="QTF609" s="152"/>
      <c r="QTG609" s="152"/>
      <c r="QTH609" s="152"/>
      <c r="QTI609" s="152"/>
      <c r="QTJ609" s="152"/>
      <c r="QTK609" s="152"/>
      <c r="QTL609" s="152"/>
      <c r="QTM609" s="152"/>
      <c r="QTN609" s="152"/>
      <c r="QTO609" s="152"/>
      <c r="QTP609" s="152"/>
      <c r="QTQ609" s="152"/>
      <c r="QTR609" s="152"/>
      <c r="QTS609" s="152"/>
      <c r="QTT609" s="152"/>
      <c r="QTU609" s="152"/>
      <c r="QTV609" s="152"/>
      <c r="QTW609" s="152"/>
      <c r="QTX609" s="152"/>
      <c r="QTY609" s="152"/>
      <c r="QTZ609" s="152"/>
      <c r="QUA609" s="152"/>
      <c r="QUB609" s="152"/>
      <c r="QUC609" s="152"/>
      <c r="QUD609" s="152"/>
      <c r="QUE609" s="152"/>
      <c r="QUF609" s="152"/>
      <c r="QUG609" s="152"/>
      <c r="QUH609" s="152"/>
      <c r="QUI609" s="152"/>
      <c r="QUJ609" s="152"/>
      <c r="QUK609" s="152"/>
      <c r="QUL609" s="152"/>
      <c r="QUM609" s="152"/>
      <c r="QUN609" s="152"/>
      <c r="QUO609" s="152"/>
      <c r="QUP609" s="152"/>
      <c r="QUQ609" s="152"/>
      <c r="QUR609" s="152"/>
      <c r="QUS609" s="152"/>
      <c r="QUT609" s="152"/>
      <c r="QUU609" s="152"/>
      <c r="QUV609" s="152"/>
      <c r="QUW609" s="152"/>
      <c r="QUX609" s="152"/>
      <c r="QUY609" s="152"/>
      <c r="QUZ609" s="152"/>
      <c r="QVA609" s="152"/>
      <c r="QVB609" s="152"/>
      <c r="QVC609" s="152"/>
      <c r="QVD609" s="152"/>
      <c r="QVE609" s="152"/>
      <c r="QVF609" s="152"/>
      <c r="QVG609" s="152"/>
      <c r="QVH609" s="152"/>
      <c r="QVI609" s="152"/>
      <c r="QVJ609" s="152"/>
      <c r="QVK609" s="152"/>
      <c r="QVL609" s="152"/>
      <c r="QVM609" s="152"/>
      <c r="QVN609" s="152"/>
      <c r="QVO609" s="152"/>
      <c r="QVP609" s="152"/>
      <c r="QVQ609" s="152"/>
      <c r="QVR609" s="152"/>
      <c r="QVS609" s="152"/>
      <c r="QVT609" s="152"/>
      <c r="QVU609" s="152"/>
      <c r="QVV609" s="152"/>
      <c r="QVW609" s="152"/>
      <c r="QVX609" s="152"/>
      <c r="QVY609" s="152"/>
      <c r="QVZ609" s="152"/>
      <c r="QWA609" s="152"/>
      <c r="QWB609" s="152"/>
      <c r="QWC609" s="152"/>
      <c r="QWD609" s="152"/>
      <c r="QWE609" s="152"/>
      <c r="QWF609" s="152"/>
      <c r="QWG609" s="152"/>
      <c r="QWH609" s="152"/>
      <c r="QWI609" s="152"/>
      <c r="QWJ609" s="152"/>
      <c r="QWK609" s="152"/>
      <c r="QWL609" s="152"/>
      <c r="QWM609" s="152"/>
      <c r="QWN609" s="152"/>
      <c r="QWO609" s="152"/>
      <c r="QWP609" s="152"/>
      <c r="QWQ609" s="152"/>
      <c r="QWR609" s="152"/>
      <c r="QWS609" s="152"/>
      <c r="QWT609" s="152"/>
      <c r="QWU609" s="152"/>
      <c r="QWV609" s="152"/>
      <c r="QWW609" s="152"/>
      <c r="QWX609" s="152"/>
      <c r="QWY609" s="152"/>
      <c r="QWZ609" s="152"/>
      <c r="QXA609" s="152"/>
      <c r="QXB609" s="152"/>
      <c r="QXC609" s="152"/>
      <c r="QXD609" s="152"/>
      <c r="QXE609" s="152"/>
      <c r="QXF609" s="152"/>
      <c r="QXG609" s="152"/>
      <c r="QXH609" s="152"/>
      <c r="QXI609" s="152"/>
      <c r="QXJ609" s="152"/>
      <c r="QXK609" s="152"/>
      <c r="QXL609" s="152"/>
      <c r="QXM609" s="152"/>
      <c r="QXN609" s="152"/>
      <c r="QXO609" s="152"/>
      <c r="QXP609" s="152"/>
      <c r="QXQ609" s="152"/>
      <c r="QXR609" s="152"/>
      <c r="QXS609" s="152"/>
      <c r="QXT609" s="152"/>
      <c r="QXU609" s="152"/>
      <c r="QXV609" s="152"/>
      <c r="QXW609" s="152"/>
      <c r="QXX609" s="152"/>
      <c r="QXY609" s="152"/>
      <c r="QXZ609" s="152"/>
      <c r="QYA609" s="152"/>
      <c r="QYB609" s="152"/>
      <c r="QYC609" s="152"/>
      <c r="QYD609" s="152"/>
      <c r="QYE609" s="152"/>
      <c r="QYF609" s="152"/>
      <c r="QYG609" s="152"/>
      <c r="QYH609" s="152"/>
      <c r="QYI609" s="152"/>
      <c r="QYJ609" s="152"/>
      <c r="QYK609" s="152"/>
      <c r="QYL609" s="152"/>
      <c r="QYM609" s="152"/>
      <c r="QYN609" s="152"/>
      <c r="QYO609" s="152"/>
      <c r="QYP609" s="152"/>
      <c r="QYQ609" s="152"/>
      <c r="QYR609" s="152"/>
      <c r="QYS609" s="152"/>
      <c r="QYT609" s="152"/>
      <c r="QYU609" s="152"/>
      <c r="QYV609" s="152"/>
      <c r="QYW609" s="152"/>
      <c r="QYX609" s="152"/>
      <c r="QYY609" s="152"/>
      <c r="QYZ609" s="152"/>
      <c r="QZA609" s="152"/>
      <c r="QZB609" s="152"/>
      <c r="QZC609" s="152"/>
      <c r="QZD609" s="152"/>
      <c r="QZE609" s="152"/>
      <c r="QZF609" s="152"/>
      <c r="QZG609" s="152"/>
      <c r="QZH609" s="152"/>
      <c r="QZI609" s="152"/>
      <c r="QZJ609" s="152"/>
      <c r="QZK609" s="152"/>
      <c r="QZL609" s="152"/>
      <c r="QZM609" s="152"/>
      <c r="QZN609" s="152"/>
      <c r="QZO609" s="152"/>
      <c r="QZP609" s="152"/>
      <c r="QZQ609" s="152"/>
      <c r="QZR609" s="152"/>
      <c r="QZS609" s="152"/>
      <c r="QZT609" s="152"/>
      <c r="QZU609" s="152"/>
      <c r="QZV609" s="152"/>
      <c r="QZW609" s="152"/>
      <c r="QZX609" s="152"/>
      <c r="QZY609" s="152"/>
      <c r="QZZ609" s="152"/>
      <c r="RAA609" s="152"/>
      <c r="RAB609" s="152"/>
      <c r="RAC609" s="152"/>
      <c r="RAD609" s="152"/>
      <c r="RAE609" s="152"/>
      <c r="RAF609" s="152"/>
      <c r="RAG609" s="152"/>
      <c r="RAH609" s="152"/>
      <c r="RAI609" s="152"/>
      <c r="RAJ609" s="152"/>
      <c r="RAK609" s="152"/>
      <c r="RAL609" s="152"/>
      <c r="RAM609" s="152"/>
      <c r="RAN609" s="152"/>
      <c r="RAO609" s="152"/>
      <c r="RAP609" s="152"/>
      <c r="RAQ609" s="152"/>
      <c r="RAR609" s="152"/>
      <c r="RAS609" s="152"/>
      <c r="RAT609" s="152"/>
      <c r="RAU609" s="152"/>
      <c r="RAV609" s="152"/>
      <c r="RAW609" s="152"/>
      <c r="RAX609" s="152"/>
      <c r="RAY609" s="152"/>
      <c r="RAZ609" s="152"/>
      <c r="RBA609" s="152"/>
      <c r="RBB609" s="152"/>
      <c r="RBC609" s="152"/>
      <c r="RBD609" s="152"/>
      <c r="RBE609" s="152"/>
      <c r="RBF609" s="152"/>
      <c r="RBG609" s="152"/>
      <c r="RBH609" s="152"/>
      <c r="RBI609" s="152"/>
      <c r="RBJ609" s="152"/>
      <c r="RBK609" s="152"/>
      <c r="RBL609" s="152"/>
      <c r="RBM609" s="152"/>
      <c r="RBN609" s="152"/>
      <c r="RBO609" s="152"/>
      <c r="RBP609" s="152"/>
      <c r="RBQ609" s="152"/>
      <c r="RBR609" s="152"/>
      <c r="RBS609" s="152"/>
      <c r="RBT609" s="152"/>
      <c r="RBU609" s="152"/>
      <c r="RBV609" s="152"/>
      <c r="RBW609" s="152"/>
      <c r="RBX609" s="152"/>
      <c r="RBY609" s="152"/>
      <c r="RBZ609" s="152"/>
      <c r="RCA609" s="152"/>
      <c r="RCB609" s="152"/>
      <c r="RCC609" s="152"/>
      <c r="RCD609" s="152"/>
      <c r="RCE609" s="152"/>
      <c r="RCF609" s="152"/>
      <c r="RCG609" s="152"/>
      <c r="RCH609" s="152"/>
      <c r="RCI609" s="152"/>
      <c r="RCJ609" s="152"/>
      <c r="RCK609" s="152"/>
      <c r="RCL609" s="152"/>
      <c r="RCM609" s="152"/>
      <c r="RCN609" s="152"/>
      <c r="RCO609" s="152"/>
      <c r="RCP609" s="152"/>
      <c r="RCQ609" s="152"/>
      <c r="RCR609" s="152"/>
      <c r="RCS609" s="152"/>
      <c r="RCT609" s="152"/>
      <c r="RCU609" s="152"/>
      <c r="RCV609" s="152"/>
      <c r="RCW609" s="152"/>
      <c r="RCX609" s="152"/>
      <c r="RCY609" s="152"/>
      <c r="RCZ609" s="152"/>
      <c r="RDA609" s="152"/>
      <c r="RDB609" s="152"/>
      <c r="RDC609" s="152"/>
      <c r="RDD609" s="152"/>
      <c r="RDE609" s="152"/>
      <c r="RDF609" s="152"/>
      <c r="RDG609" s="152"/>
      <c r="RDH609" s="152"/>
      <c r="RDI609" s="152"/>
      <c r="RDJ609" s="152"/>
      <c r="RDK609" s="152"/>
      <c r="RDL609" s="152"/>
      <c r="RDM609" s="152"/>
      <c r="RDN609" s="152"/>
      <c r="RDO609" s="152"/>
      <c r="RDP609" s="152"/>
      <c r="RDQ609" s="152"/>
      <c r="RDR609" s="152"/>
      <c r="RDS609" s="152"/>
      <c r="RDT609" s="152"/>
      <c r="RDU609" s="152"/>
      <c r="RDV609" s="152"/>
      <c r="RDW609" s="152"/>
      <c r="RDX609" s="152"/>
      <c r="RDY609" s="152"/>
      <c r="RDZ609" s="152"/>
      <c r="REA609" s="152"/>
      <c r="REB609" s="152"/>
      <c r="REC609" s="152"/>
      <c r="RED609" s="152"/>
      <c r="REE609" s="152"/>
      <c r="REF609" s="152"/>
      <c r="REG609" s="152"/>
      <c r="REH609" s="152"/>
      <c r="REI609" s="152"/>
      <c r="REJ609" s="152"/>
      <c r="REK609" s="152"/>
      <c r="REL609" s="152"/>
      <c r="REM609" s="152"/>
      <c r="REN609" s="152"/>
      <c r="REO609" s="152"/>
      <c r="REP609" s="152"/>
      <c r="REQ609" s="152"/>
      <c r="RER609" s="152"/>
      <c r="RES609" s="152"/>
      <c r="RET609" s="152"/>
      <c r="REU609" s="152"/>
      <c r="REV609" s="152"/>
      <c r="REW609" s="152"/>
      <c r="REX609" s="152"/>
      <c r="REY609" s="152"/>
      <c r="REZ609" s="152"/>
      <c r="RFA609" s="152"/>
      <c r="RFB609" s="152"/>
      <c r="RFC609" s="152"/>
      <c r="RFD609" s="152"/>
      <c r="RFE609" s="152"/>
      <c r="RFF609" s="152"/>
      <c r="RFG609" s="152"/>
      <c r="RFH609" s="152"/>
      <c r="RFI609" s="152"/>
      <c r="RFJ609" s="152"/>
      <c r="RFK609" s="152"/>
      <c r="RFL609" s="152"/>
      <c r="RFM609" s="152"/>
      <c r="RFN609" s="152"/>
      <c r="RFO609" s="152"/>
      <c r="RFP609" s="152"/>
      <c r="RFQ609" s="152"/>
      <c r="RFR609" s="152"/>
      <c r="RFS609" s="152"/>
      <c r="RFT609" s="152"/>
      <c r="RFU609" s="152"/>
      <c r="RFV609" s="152"/>
      <c r="RFW609" s="152"/>
      <c r="RFX609" s="152"/>
      <c r="RFY609" s="152"/>
      <c r="RFZ609" s="152"/>
      <c r="RGA609" s="152"/>
      <c r="RGB609" s="152"/>
      <c r="RGC609" s="152"/>
      <c r="RGD609" s="152"/>
      <c r="RGE609" s="152"/>
      <c r="RGF609" s="152"/>
      <c r="RGG609" s="152"/>
      <c r="RGH609" s="152"/>
      <c r="RGI609" s="152"/>
      <c r="RGJ609" s="152"/>
      <c r="RGK609" s="152"/>
      <c r="RGL609" s="152"/>
      <c r="RGM609" s="152"/>
      <c r="RGN609" s="152"/>
      <c r="RGO609" s="152"/>
      <c r="RGP609" s="152"/>
      <c r="RGQ609" s="152"/>
      <c r="RGR609" s="152"/>
      <c r="RGS609" s="152"/>
      <c r="RGT609" s="152"/>
      <c r="RGU609" s="152"/>
      <c r="RGV609" s="152"/>
      <c r="RGW609" s="152"/>
      <c r="RGX609" s="152"/>
      <c r="RGY609" s="152"/>
      <c r="RGZ609" s="152"/>
      <c r="RHA609" s="152"/>
      <c r="RHB609" s="152"/>
      <c r="RHC609" s="152"/>
      <c r="RHD609" s="152"/>
      <c r="RHE609" s="152"/>
      <c r="RHF609" s="152"/>
      <c r="RHG609" s="152"/>
      <c r="RHH609" s="152"/>
      <c r="RHI609" s="152"/>
      <c r="RHJ609" s="152"/>
      <c r="RHK609" s="152"/>
      <c r="RHL609" s="152"/>
      <c r="RHM609" s="152"/>
      <c r="RHN609" s="152"/>
      <c r="RHO609" s="152"/>
      <c r="RHP609" s="152"/>
      <c r="RHQ609" s="152"/>
      <c r="RHR609" s="152"/>
      <c r="RHS609" s="152"/>
      <c r="RHT609" s="152"/>
      <c r="RHU609" s="152"/>
      <c r="RHV609" s="152"/>
      <c r="RHW609" s="152"/>
      <c r="RHX609" s="152"/>
      <c r="RHY609" s="152"/>
      <c r="RHZ609" s="152"/>
      <c r="RIA609" s="152"/>
      <c r="RIB609" s="152"/>
      <c r="RIC609" s="152"/>
      <c r="RID609" s="152"/>
      <c r="RIE609" s="152"/>
      <c r="RIF609" s="152"/>
      <c r="RIG609" s="152"/>
      <c r="RIH609" s="152"/>
      <c r="RII609" s="152"/>
      <c r="RIJ609" s="152"/>
      <c r="RIK609" s="152"/>
      <c r="RIL609" s="152"/>
      <c r="RIM609" s="152"/>
      <c r="RIN609" s="152"/>
      <c r="RIO609" s="152"/>
      <c r="RIP609" s="152"/>
      <c r="RIQ609" s="152"/>
      <c r="RIR609" s="152"/>
      <c r="RIS609" s="152"/>
      <c r="RIT609" s="152"/>
      <c r="RIU609" s="152"/>
      <c r="RIV609" s="152"/>
      <c r="RIW609" s="152"/>
      <c r="RIX609" s="152"/>
      <c r="RIY609" s="152"/>
      <c r="RIZ609" s="152"/>
      <c r="RJA609" s="152"/>
      <c r="RJB609" s="152"/>
      <c r="RJC609" s="152"/>
      <c r="RJD609" s="152"/>
      <c r="RJE609" s="152"/>
      <c r="RJF609" s="152"/>
      <c r="RJG609" s="152"/>
      <c r="RJH609" s="152"/>
      <c r="RJI609" s="152"/>
      <c r="RJJ609" s="152"/>
      <c r="RJK609" s="152"/>
      <c r="RJL609" s="152"/>
      <c r="RJM609" s="152"/>
      <c r="RJN609" s="152"/>
      <c r="RJO609" s="152"/>
      <c r="RJP609" s="152"/>
      <c r="RJQ609" s="152"/>
      <c r="RJR609" s="152"/>
      <c r="RJS609" s="152"/>
      <c r="RJT609" s="152"/>
      <c r="RJU609" s="152"/>
      <c r="RJV609" s="152"/>
      <c r="RJW609" s="152"/>
      <c r="RJX609" s="152"/>
      <c r="RJY609" s="152"/>
      <c r="RJZ609" s="152"/>
      <c r="RKA609" s="152"/>
      <c r="RKB609" s="152"/>
      <c r="RKC609" s="152"/>
      <c r="RKD609" s="152"/>
      <c r="RKE609" s="152"/>
      <c r="RKF609" s="152"/>
      <c r="RKG609" s="152"/>
      <c r="RKH609" s="152"/>
      <c r="RKI609" s="152"/>
      <c r="RKJ609" s="152"/>
      <c r="RKK609" s="152"/>
      <c r="RKL609" s="152"/>
      <c r="RKM609" s="152"/>
      <c r="RKN609" s="152"/>
      <c r="RKO609" s="152"/>
      <c r="RKP609" s="152"/>
      <c r="RKQ609" s="152"/>
      <c r="RKR609" s="152"/>
      <c r="RKS609" s="152"/>
      <c r="RKT609" s="152"/>
      <c r="RKU609" s="152"/>
      <c r="RKV609" s="152"/>
      <c r="RKW609" s="152"/>
      <c r="RKX609" s="152"/>
      <c r="RKY609" s="152"/>
      <c r="RKZ609" s="152"/>
      <c r="RLA609" s="152"/>
      <c r="RLB609" s="152"/>
      <c r="RLC609" s="152"/>
      <c r="RLD609" s="152"/>
      <c r="RLE609" s="152"/>
      <c r="RLF609" s="152"/>
      <c r="RLG609" s="152"/>
      <c r="RLH609" s="152"/>
      <c r="RLI609" s="152"/>
      <c r="RLJ609" s="152"/>
      <c r="RLK609" s="152"/>
      <c r="RLL609" s="152"/>
      <c r="RLM609" s="152"/>
      <c r="RLN609" s="152"/>
      <c r="RLO609" s="152"/>
      <c r="RLP609" s="152"/>
      <c r="RLQ609" s="152"/>
      <c r="RLR609" s="152"/>
      <c r="RLS609" s="152"/>
      <c r="RLT609" s="152"/>
      <c r="RLU609" s="152"/>
      <c r="RLV609" s="152"/>
      <c r="RLW609" s="152"/>
      <c r="RLX609" s="152"/>
      <c r="RLY609" s="152"/>
      <c r="RLZ609" s="152"/>
      <c r="RMA609" s="152"/>
      <c r="RMB609" s="152"/>
      <c r="RMC609" s="152"/>
      <c r="RMD609" s="152"/>
      <c r="RME609" s="152"/>
      <c r="RMF609" s="152"/>
      <c r="RMG609" s="152"/>
      <c r="RMH609" s="152"/>
      <c r="RMI609" s="152"/>
      <c r="RMJ609" s="152"/>
      <c r="RMK609" s="152"/>
      <c r="RML609" s="152"/>
      <c r="RMM609" s="152"/>
      <c r="RMN609" s="152"/>
      <c r="RMO609" s="152"/>
      <c r="RMP609" s="152"/>
      <c r="RMQ609" s="152"/>
      <c r="RMR609" s="152"/>
      <c r="RMS609" s="152"/>
      <c r="RMT609" s="152"/>
      <c r="RMU609" s="152"/>
      <c r="RMV609" s="152"/>
      <c r="RMW609" s="152"/>
      <c r="RMX609" s="152"/>
      <c r="RMY609" s="152"/>
      <c r="RMZ609" s="152"/>
      <c r="RNA609" s="152"/>
      <c r="RNB609" s="152"/>
      <c r="RNC609" s="152"/>
      <c r="RND609" s="152"/>
      <c r="RNE609" s="152"/>
      <c r="RNF609" s="152"/>
      <c r="RNG609" s="152"/>
      <c r="RNH609" s="152"/>
      <c r="RNI609" s="152"/>
      <c r="RNJ609" s="152"/>
      <c r="RNK609" s="152"/>
      <c r="RNL609" s="152"/>
      <c r="RNM609" s="152"/>
      <c r="RNN609" s="152"/>
      <c r="RNO609" s="152"/>
      <c r="RNP609" s="152"/>
      <c r="RNQ609" s="152"/>
      <c r="RNR609" s="152"/>
      <c r="RNS609" s="152"/>
      <c r="RNT609" s="152"/>
      <c r="RNU609" s="152"/>
      <c r="RNV609" s="152"/>
      <c r="RNW609" s="152"/>
      <c r="RNX609" s="152"/>
      <c r="RNY609" s="152"/>
      <c r="RNZ609" s="152"/>
      <c r="ROA609" s="152"/>
      <c r="ROB609" s="152"/>
      <c r="ROC609" s="152"/>
      <c r="ROD609" s="152"/>
      <c r="ROE609" s="152"/>
      <c r="ROF609" s="152"/>
      <c r="ROG609" s="152"/>
      <c r="ROH609" s="152"/>
      <c r="ROI609" s="152"/>
      <c r="ROJ609" s="152"/>
      <c r="ROK609" s="152"/>
      <c r="ROL609" s="152"/>
      <c r="ROM609" s="152"/>
      <c r="RON609" s="152"/>
      <c r="ROO609" s="152"/>
      <c r="ROP609" s="152"/>
      <c r="ROQ609" s="152"/>
      <c r="ROR609" s="152"/>
      <c r="ROS609" s="152"/>
      <c r="ROT609" s="152"/>
      <c r="ROU609" s="152"/>
      <c r="ROV609" s="152"/>
      <c r="ROW609" s="152"/>
      <c r="ROX609" s="152"/>
      <c r="ROY609" s="152"/>
      <c r="ROZ609" s="152"/>
      <c r="RPA609" s="152"/>
      <c r="RPB609" s="152"/>
      <c r="RPC609" s="152"/>
      <c r="RPD609" s="152"/>
      <c r="RPE609" s="152"/>
      <c r="RPF609" s="152"/>
      <c r="RPG609" s="152"/>
      <c r="RPH609" s="152"/>
      <c r="RPI609" s="152"/>
      <c r="RPJ609" s="152"/>
      <c r="RPK609" s="152"/>
      <c r="RPL609" s="152"/>
      <c r="RPM609" s="152"/>
      <c r="RPN609" s="152"/>
      <c r="RPO609" s="152"/>
      <c r="RPP609" s="152"/>
      <c r="RPQ609" s="152"/>
      <c r="RPR609" s="152"/>
      <c r="RPS609" s="152"/>
      <c r="RPT609" s="152"/>
      <c r="RPU609" s="152"/>
      <c r="RPV609" s="152"/>
      <c r="RPW609" s="152"/>
      <c r="RPX609" s="152"/>
      <c r="RPY609" s="152"/>
      <c r="RPZ609" s="152"/>
      <c r="RQA609" s="152"/>
      <c r="RQB609" s="152"/>
      <c r="RQC609" s="152"/>
      <c r="RQD609" s="152"/>
      <c r="RQE609" s="152"/>
      <c r="RQF609" s="152"/>
      <c r="RQG609" s="152"/>
      <c r="RQH609" s="152"/>
      <c r="RQI609" s="152"/>
      <c r="RQJ609" s="152"/>
      <c r="RQK609" s="152"/>
      <c r="RQL609" s="152"/>
      <c r="RQM609" s="152"/>
      <c r="RQN609" s="152"/>
      <c r="RQO609" s="152"/>
      <c r="RQP609" s="152"/>
      <c r="RQQ609" s="152"/>
      <c r="RQR609" s="152"/>
      <c r="RQS609" s="152"/>
      <c r="RQT609" s="152"/>
      <c r="RQU609" s="152"/>
      <c r="RQV609" s="152"/>
      <c r="RQW609" s="152"/>
      <c r="RQX609" s="152"/>
      <c r="RQY609" s="152"/>
      <c r="RQZ609" s="152"/>
      <c r="RRA609" s="152"/>
      <c r="RRB609" s="152"/>
      <c r="RRC609" s="152"/>
      <c r="RRD609" s="152"/>
      <c r="RRE609" s="152"/>
      <c r="RRF609" s="152"/>
      <c r="RRG609" s="152"/>
      <c r="RRH609" s="152"/>
      <c r="RRI609" s="152"/>
      <c r="RRJ609" s="152"/>
      <c r="RRK609" s="152"/>
      <c r="RRL609" s="152"/>
      <c r="RRM609" s="152"/>
      <c r="RRN609" s="152"/>
      <c r="RRO609" s="152"/>
      <c r="RRP609" s="152"/>
      <c r="RRQ609" s="152"/>
      <c r="RRR609" s="152"/>
      <c r="RRS609" s="152"/>
      <c r="RRT609" s="152"/>
      <c r="RRU609" s="152"/>
      <c r="RRV609" s="152"/>
      <c r="RRW609" s="152"/>
      <c r="RRX609" s="152"/>
      <c r="RRY609" s="152"/>
      <c r="RRZ609" s="152"/>
      <c r="RSA609" s="152"/>
      <c r="RSB609" s="152"/>
      <c r="RSC609" s="152"/>
      <c r="RSD609" s="152"/>
      <c r="RSE609" s="152"/>
      <c r="RSF609" s="152"/>
      <c r="RSG609" s="152"/>
      <c r="RSH609" s="152"/>
      <c r="RSI609" s="152"/>
      <c r="RSJ609" s="152"/>
      <c r="RSK609" s="152"/>
      <c r="RSL609" s="152"/>
      <c r="RSM609" s="152"/>
      <c r="RSN609" s="152"/>
      <c r="RSO609" s="152"/>
      <c r="RSP609" s="152"/>
      <c r="RSQ609" s="152"/>
      <c r="RSR609" s="152"/>
      <c r="RSS609" s="152"/>
      <c r="RST609" s="152"/>
      <c r="RSU609" s="152"/>
      <c r="RSV609" s="152"/>
      <c r="RSW609" s="152"/>
      <c r="RSX609" s="152"/>
      <c r="RSY609" s="152"/>
      <c r="RSZ609" s="152"/>
      <c r="RTA609" s="152"/>
      <c r="RTB609" s="152"/>
      <c r="RTC609" s="152"/>
      <c r="RTD609" s="152"/>
      <c r="RTE609" s="152"/>
      <c r="RTF609" s="152"/>
      <c r="RTG609" s="152"/>
      <c r="RTH609" s="152"/>
      <c r="RTI609" s="152"/>
      <c r="RTJ609" s="152"/>
      <c r="RTK609" s="152"/>
      <c r="RTL609" s="152"/>
      <c r="RTM609" s="152"/>
      <c r="RTN609" s="152"/>
      <c r="RTO609" s="152"/>
      <c r="RTP609" s="152"/>
      <c r="RTQ609" s="152"/>
      <c r="RTR609" s="152"/>
      <c r="RTS609" s="152"/>
      <c r="RTT609" s="152"/>
      <c r="RTU609" s="152"/>
      <c r="RTV609" s="152"/>
      <c r="RTW609" s="152"/>
      <c r="RTX609" s="152"/>
      <c r="RTY609" s="152"/>
      <c r="RTZ609" s="152"/>
      <c r="RUA609" s="152"/>
      <c r="RUB609" s="152"/>
      <c r="RUC609" s="152"/>
      <c r="RUD609" s="152"/>
      <c r="RUE609" s="152"/>
      <c r="RUF609" s="152"/>
      <c r="RUG609" s="152"/>
      <c r="RUH609" s="152"/>
      <c r="RUI609" s="152"/>
      <c r="RUJ609" s="152"/>
      <c r="RUK609" s="152"/>
      <c r="RUL609" s="152"/>
      <c r="RUM609" s="152"/>
      <c r="RUN609" s="152"/>
      <c r="RUO609" s="152"/>
      <c r="RUP609" s="152"/>
      <c r="RUQ609" s="152"/>
      <c r="RUR609" s="152"/>
      <c r="RUS609" s="152"/>
      <c r="RUT609" s="152"/>
      <c r="RUU609" s="152"/>
      <c r="RUV609" s="152"/>
      <c r="RUW609" s="152"/>
      <c r="RUX609" s="152"/>
      <c r="RUY609" s="152"/>
      <c r="RUZ609" s="152"/>
      <c r="RVA609" s="152"/>
      <c r="RVB609" s="152"/>
      <c r="RVC609" s="152"/>
      <c r="RVD609" s="152"/>
      <c r="RVE609" s="152"/>
      <c r="RVF609" s="152"/>
      <c r="RVG609" s="152"/>
      <c r="RVH609" s="152"/>
      <c r="RVI609" s="152"/>
      <c r="RVJ609" s="152"/>
      <c r="RVK609" s="152"/>
      <c r="RVL609" s="152"/>
      <c r="RVM609" s="152"/>
      <c r="RVN609" s="152"/>
      <c r="RVO609" s="152"/>
      <c r="RVP609" s="152"/>
      <c r="RVQ609" s="152"/>
      <c r="RVR609" s="152"/>
      <c r="RVS609" s="152"/>
      <c r="RVT609" s="152"/>
      <c r="RVU609" s="152"/>
      <c r="RVV609" s="152"/>
      <c r="RVW609" s="152"/>
      <c r="RVX609" s="152"/>
      <c r="RVY609" s="152"/>
      <c r="RVZ609" s="152"/>
      <c r="RWA609" s="152"/>
      <c r="RWB609" s="152"/>
      <c r="RWC609" s="152"/>
      <c r="RWD609" s="152"/>
      <c r="RWE609" s="152"/>
      <c r="RWF609" s="152"/>
      <c r="RWG609" s="152"/>
      <c r="RWH609" s="152"/>
      <c r="RWI609" s="152"/>
      <c r="RWJ609" s="152"/>
      <c r="RWK609" s="152"/>
      <c r="RWL609" s="152"/>
      <c r="RWM609" s="152"/>
      <c r="RWN609" s="152"/>
      <c r="RWO609" s="152"/>
      <c r="RWP609" s="152"/>
      <c r="RWQ609" s="152"/>
      <c r="RWR609" s="152"/>
      <c r="RWS609" s="152"/>
      <c r="RWT609" s="152"/>
      <c r="RWU609" s="152"/>
      <c r="RWV609" s="152"/>
      <c r="RWW609" s="152"/>
      <c r="RWX609" s="152"/>
      <c r="RWY609" s="152"/>
      <c r="RWZ609" s="152"/>
      <c r="RXA609" s="152"/>
      <c r="RXB609" s="152"/>
      <c r="RXC609" s="152"/>
      <c r="RXD609" s="152"/>
      <c r="RXE609" s="152"/>
      <c r="RXF609" s="152"/>
      <c r="RXG609" s="152"/>
      <c r="RXH609" s="152"/>
      <c r="RXI609" s="152"/>
      <c r="RXJ609" s="152"/>
      <c r="RXK609" s="152"/>
      <c r="RXL609" s="152"/>
      <c r="RXM609" s="152"/>
      <c r="RXN609" s="152"/>
      <c r="RXO609" s="152"/>
      <c r="RXP609" s="152"/>
      <c r="RXQ609" s="152"/>
      <c r="RXR609" s="152"/>
      <c r="RXS609" s="152"/>
      <c r="RXT609" s="152"/>
      <c r="RXU609" s="152"/>
      <c r="RXV609" s="152"/>
      <c r="RXW609" s="152"/>
      <c r="RXX609" s="152"/>
      <c r="RXY609" s="152"/>
      <c r="RXZ609" s="152"/>
      <c r="RYA609" s="152"/>
      <c r="RYB609" s="152"/>
      <c r="RYC609" s="152"/>
      <c r="RYD609" s="152"/>
      <c r="RYE609" s="152"/>
      <c r="RYF609" s="152"/>
      <c r="RYG609" s="152"/>
      <c r="RYH609" s="152"/>
      <c r="RYI609" s="152"/>
      <c r="RYJ609" s="152"/>
      <c r="RYK609" s="152"/>
      <c r="RYL609" s="152"/>
      <c r="RYM609" s="152"/>
      <c r="RYN609" s="152"/>
      <c r="RYO609" s="152"/>
      <c r="RYP609" s="152"/>
      <c r="RYQ609" s="152"/>
      <c r="RYR609" s="152"/>
      <c r="RYS609" s="152"/>
      <c r="RYT609" s="152"/>
      <c r="RYU609" s="152"/>
      <c r="RYV609" s="152"/>
      <c r="RYW609" s="152"/>
      <c r="RYX609" s="152"/>
      <c r="RYY609" s="152"/>
      <c r="RYZ609" s="152"/>
      <c r="RZA609" s="152"/>
      <c r="RZB609" s="152"/>
      <c r="RZC609" s="152"/>
      <c r="RZD609" s="152"/>
      <c r="RZE609" s="152"/>
      <c r="RZF609" s="152"/>
      <c r="RZG609" s="152"/>
      <c r="RZH609" s="152"/>
      <c r="RZI609" s="152"/>
      <c r="RZJ609" s="152"/>
      <c r="RZK609" s="152"/>
      <c r="RZL609" s="152"/>
      <c r="RZM609" s="152"/>
      <c r="RZN609" s="152"/>
      <c r="RZO609" s="152"/>
      <c r="RZP609" s="152"/>
      <c r="RZQ609" s="152"/>
      <c r="RZR609" s="152"/>
      <c r="RZS609" s="152"/>
      <c r="RZT609" s="152"/>
      <c r="RZU609" s="152"/>
      <c r="RZV609" s="152"/>
      <c r="RZW609" s="152"/>
      <c r="RZX609" s="152"/>
      <c r="RZY609" s="152"/>
      <c r="RZZ609" s="152"/>
      <c r="SAA609" s="152"/>
      <c r="SAB609" s="152"/>
      <c r="SAC609" s="152"/>
      <c r="SAD609" s="152"/>
      <c r="SAE609" s="152"/>
      <c r="SAF609" s="152"/>
      <c r="SAG609" s="152"/>
      <c r="SAH609" s="152"/>
      <c r="SAI609" s="152"/>
      <c r="SAJ609" s="152"/>
      <c r="SAK609" s="152"/>
      <c r="SAL609" s="152"/>
      <c r="SAM609" s="152"/>
      <c r="SAN609" s="152"/>
      <c r="SAO609" s="152"/>
      <c r="SAP609" s="152"/>
      <c r="SAQ609" s="152"/>
      <c r="SAR609" s="152"/>
      <c r="SAS609" s="152"/>
      <c r="SAT609" s="152"/>
      <c r="SAU609" s="152"/>
      <c r="SAV609" s="152"/>
      <c r="SAW609" s="152"/>
      <c r="SAX609" s="152"/>
      <c r="SAY609" s="152"/>
      <c r="SAZ609" s="152"/>
      <c r="SBA609" s="152"/>
      <c r="SBB609" s="152"/>
      <c r="SBC609" s="152"/>
      <c r="SBD609" s="152"/>
      <c r="SBE609" s="152"/>
      <c r="SBF609" s="152"/>
      <c r="SBG609" s="152"/>
      <c r="SBH609" s="152"/>
      <c r="SBI609" s="152"/>
      <c r="SBJ609" s="152"/>
      <c r="SBK609" s="152"/>
      <c r="SBL609" s="152"/>
      <c r="SBM609" s="152"/>
      <c r="SBN609" s="152"/>
      <c r="SBO609" s="152"/>
      <c r="SBP609" s="152"/>
      <c r="SBQ609" s="152"/>
      <c r="SBR609" s="152"/>
      <c r="SBS609" s="152"/>
      <c r="SBT609" s="152"/>
      <c r="SBU609" s="152"/>
      <c r="SBV609" s="152"/>
      <c r="SBW609" s="152"/>
      <c r="SBX609" s="152"/>
      <c r="SBY609" s="152"/>
      <c r="SBZ609" s="152"/>
      <c r="SCA609" s="152"/>
      <c r="SCB609" s="152"/>
      <c r="SCC609" s="152"/>
      <c r="SCD609" s="152"/>
      <c r="SCE609" s="152"/>
      <c r="SCF609" s="152"/>
      <c r="SCG609" s="152"/>
      <c r="SCH609" s="152"/>
      <c r="SCI609" s="152"/>
      <c r="SCJ609" s="152"/>
      <c r="SCK609" s="152"/>
      <c r="SCL609" s="152"/>
      <c r="SCM609" s="152"/>
      <c r="SCN609" s="152"/>
      <c r="SCO609" s="152"/>
      <c r="SCP609" s="152"/>
      <c r="SCQ609" s="152"/>
      <c r="SCR609" s="152"/>
      <c r="SCS609" s="152"/>
      <c r="SCT609" s="152"/>
      <c r="SCU609" s="152"/>
      <c r="SCV609" s="152"/>
      <c r="SCW609" s="152"/>
      <c r="SCX609" s="152"/>
      <c r="SCY609" s="152"/>
      <c r="SCZ609" s="152"/>
      <c r="SDA609" s="152"/>
      <c r="SDB609" s="152"/>
      <c r="SDC609" s="152"/>
      <c r="SDD609" s="152"/>
      <c r="SDE609" s="152"/>
      <c r="SDF609" s="152"/>
      <c r="SDG609" s="152"/>
      <c r="SDH609" s="152"/>
      <c r="SDI609" s="152"/>
      <c r="SDJ609" s="152"/>
      <c r="SDK609" s="152"/>
      <c r="SDL609" s="152"/>
      <c r="SDM609" s="152"/>
      <c r="SDN609" s="152"/>
      <c r="SDO609" s="152"/>
      <c r="SDP609" s="152"/>
      <c r="SDQ609" s="152"/>
      <c r="SDR609" s="152"/>
      <c r="SDS609" s="152"/>
      <c r="SDT609" s="152"/>
      <c r="SDU609" s="152"/>
      <c r="SDV609" s="152"/>
      <c r="SDW609" s="152"/>
      <c r="SDX609" s="152"/>
      <c r="SDY609" s="152"/>
      <c r="SDZ609" s="152"/>
      <c r="SEA609" s="152"/>
      <c r="SEB609" s="152"/>
      <c r="SEC609" s="152"/>
      <c r="SED609" s="152"/>
      <c r="SEE609" s="152"/>
      <c r="SEF609" s="152"/>
      <c r="SEG609" s="152"/>
      <c r="SEH609" s="152"/>
      <c r="SEI609" s="152"/>
      <c r="SEJ609" s="152"/>
      <c r="SEK609" s="152"/>
      <c r="SEL609" s="152"/>
      <c r="SEM609" s="152"/>
      <c r="SEN609" s="152"/>
      <c r="SEO609" s="152"/>
      <c r="SEP609" s="152"/>
      <c r="SEQ609" s="152"/>
      <c r="SER609" s="152"/>
      <c r="SES609" s="152"/>
      <c r="SET609" s="152"/>
      <c r="SEU609" s="152"/>
      <c r="SEV609" s="152"/>
      <c r="SEW609" s="152"/>
      <c r="SEX609" s="152"/>
      <c r="SEY609" s="152"/>
      <c r="SEZ609" s="152"/>
      <c r="SFA609" s="152"/>
      <c r="SFB609" s="152"/>
      <c r="SFC609" s="152"/>
      <c r="SFD609" s="152"/>
      <c r="SFE609" s="152"/>
      <c r="SFF609" s="152"/>
      <c r="SFG609" s="152"/>
      <c r="SFH609" s="152"/>
      <c r="SFI609" s="152"/>
      <c r="SFJ609" s="152"/>
      <c r="SFK609" s="152"/>
      <c r="SFL609" s="152"/>
      <c r="SFM609" s="152"/>
      <c r="SFN609" s="152"/>
      <c r="SFO609" s="152"/>
      <c r="SFP609" s="152"/>
      <c r="SFQ609" s="152"/>
      <c r="SFR609" s="152"/>
      <c r="SFS609" s="152"/>
      <c r="SFT609" s="152"/>
      <c r="SFU609" s="152"/>
      <c r="SFV609" s="152"/>
      <c r="SFW609" s="152"/>
      <c r="SFX609" s="152"/>
      <c r="SFY609" s="152"/>
      <c r="SFZ609" s="152"/>
      <c r="SGA609" s="152"/>
      <c r="SGB609" s="152"/>
      <c r="SGC609" s="152"/>
      <c r="SGD609" s="152"/>
      <c r="SGE609" s="152"/>
      <c r="SGF609" s="152"/>
      <c r="SGG609" s="152"/>
      <c r="SGH609" s="152"/>
      <c r="SGI609" s="152"/>
      <c r="SGJ609" s="152"/>
      <c r="SGK609" s="152"/>
      <c r="SGL609" s="152"/>
      <c r="SGM609" s="152"/>
      <c r="SGN609" s="152"/>
      <c r="SGO609" s="152"/>
      <c r="SGP609" s="152"/>
      <c r="SGQ609" s="152"/>
      <c r="SGR609" s="152"/>
      <c r="SGS609" s="152"/>
      <c r="SGT609" s="152"/>
      <c r="SGU609" s="152"/>
      <c r="SGV609" s="152"/>
      <c r="SGW609" s="152"/>
      <c r="SGX609" s="152"/>
      <c r="SGY609" s="152"/>
      <c r="SGZ609" s="152"/>
      <c r="SHA609" s="152"/>
      <c r="SHB609" s="152"/>
      <c r="SHC609" s="152"/>
      <c r="SHD609" s="152"/>
      <c r="SHE609" s="152"/>
      <c r="SHF609" s="152"/>
      <c r="SHG609" s="152"/>
      <c r="SHH609" s="152"/>
      <c r="SHI609" s="152"/>
      <c r="SHJ609" s="152"/>
      <c r="SHK609" s="152"/>
      <c r="SHL609" s="152"/>
      <c r="SHM609" s="152"/>
      <c r="SHN609" s="152"/>
      <c r="SHO609" s="152"/>
      <c r="SHP609" s="152"/>
      <c r="SHQ609" s="152"/>
      <c r="SHR609" s="152"/>
      <c r="SHS609" s="152"/>
      <c r="SHT609" s="152"/>
      <c r="SHU609" s="152"/>
      <c r="SHV609" s="152"/>
      <c r="SHW609" s="152"/>
      <c r="SHX609" s="152"/>
      <c r="SHY609" s="152"/>
      <c r="SHZ609" s="152"/>
      <c r="SIA609" s="152"/>
      <c r="SIB609" s="152"/>
      <c r="SIC609" s="152"/>
      <c r="SID609" s="152"/>
      <c r="SIE609" s="152"/>
      <c r="SIF609" s="152"/>
      <c r="SIG609" s="152"/>
      <c r="SIH609" s="152"/>
      <c r="SII609" s="152"/>
      <c r="SIJ609" s="152"/>
      <c r="SIK609" s="152"/>
      <c r="SIL609" s="152"/>
      <c r="SIM609" s="152"/>
      <c r="SIN609" s="152"/>
      <c r="SIO609" s="152"/>
      <c r="SIP609" s="152"/>
      <c r="SIQ609" s="152"/>
      <c r="SIR609" s="152"/>
      <c r="SIS609" s="152"/>
      <c r="SIT609" s="152"/>
      <c r="SIU609" s="152"/>
      <c r="SIV609" s="152"/>
      <c r="SIW609" s="152"/>
      <c r="SIX609" s="152"/>
      <c r="SIY609" s="152"/>
      <c r="SIZ609" s="152"/>
      <c r="SJA609" s="152"/>
      <c r="SJB609" s="152"/>
      <c r="SJC609" s="152"/>
      <c r="SJD609" s="152"/>
      <c r="SJE609" s="152"/>
      <c r="SJF609" s="152"/>
      <c r="SJG609" s="152"/>
      <c r="SJH609" s="152"/>
      <c r="SJI609" s="152"/>
      <c r="SJJ609" s="152"/>
      <c r="SJK609" s="152"/>
      <c r="SJL609" s="152"/>
      <c r="SJM609" s="152"/>
      <c r="SJN609" s="152"/>
      <c r="SJO609" s="152"/>
      <c r="SJP609" s="152"/>
      <c r="SJQ609" s="152"/>
      <c r="SJR609" s="152"/>
      <c r="SJS609" s="152"/>
      <c r="SJT609" s="152"/>
      <c r="SJU609" s="152"/>
      <c r="SJV609" s="152"/>
      <c r="SJW609" s="152"/>
      <c r="SJX609" s="152"/>
      <c r="SJY609" s="152"/>
      <c r="SJZ609" s="152"/>
      <c r="SKA609" s="152"/>
      <c r="SKB609" s="152"/>
      <c r="SKC609" s="152"/>
      <c r="SKD609" s="152"/>
      <c r="SKE609" s="152"/>
      <c r="SKF609" s="152"/>
      <c r="SKG609" s="152"/>
      <c r="SKH609" s="152"/>
      <c r="SKI609" s="152"/>
      <c r="SKJ609" s="152"/>
      <c r="SKK609" s="152"/>
      <c r="SKL609" s="152"/>
      <c r="SKM609" s="152"/>
      <c r="SKN609" s="152"/>
      <c r="SKO609" s="152"/>
      <c r="SKP609" s="152"/>
      <c r="SKQ609" s="152"/>
      <c r="SKR609" s="152"/>
      <c r="SKS609" s="152"/>
      <c r="SKT609" s="152"/>
      <c r="SKU609" s="152"/>
      <c r="SKV609" s="152"/>
      <c r="SKW609" s="152"/>
      <c r="SKX609" s="152"/>
      <c r="SKY609" s="152"/>
      <c r="SKZ609" s="152"/>
      <c r="SLA609" s="152"/>
      <c r="SLB609" s="152"/>
      <c r="SLC609" s="152"/>
      <c r="SLD609" s="152"/>
      <c r="SLE609" s="152"/>
      <c r="SLF609" s="152"/>
      <c r="SLG609" s="152"/>
      <c r="SLH609" s="152"/>
      <c r="SLI609" s="152"/>
      <c r="SLJ609" s="152"/>
      <c r="SLK609" s="152"/>
      <c r="SLL609" s="152"/>
      <c r="SLM609" s="152"/>
      <c r="SLN609" s="152"/>
      <c r="SLO609" s="152"/>
      <c r="SLP609" s="152"/>
      <c r="SLQ609" s="152"/>
      <c r="SLR609" s="152"/>
      <c r="SLS609" s="152"/>
      <c r="SLT609" s="152"/>
      <c r="SLU609" s="152"/>
      <c r="SLV609" s="152"/>
      <c r="SLW609" s="152"/>
      <c r="SLX609" s="152"/>
      <c r="SLY609" s="152"/>
      <c r="SLZ609" s="152"/>
      <c r="SMA609" s="152"/>
      <c r="SMB609" s="152"/>
      <c r="SMC609" s="152"/>
      <c r="SMD609" s="152"/>
      <c r="SME609" s="152"/>
      <c r="SMF609" s="152"/>
      <c r="SMG609" s="152"/>
      <c r="SMH609" s="152"/>
      <c r="SMI609" s="152"/>
      <c r="SMJ609" s="152"/>
      <c r="SMK609" s="152"/>
      <c r="SML609" s="152"/>
      <c r="SMM609" s="152"/>
      <c r="SMN609" s="152"/>
      <c r="SMO609" s="152"/>
      <c r="SMP609" s="152"/>
      <c r="SMQ609" s="152"/>
      <c r="SMR609" s="152"/>
      <c r="SMS609" s="152"/>
      <c r="SMT609" s="152"/>
      <c r="SMU609" s="152"/>
      <c r="SMV609" s="152"/>
      <c r="SMW609" s="152"/>
      <c r="SMX609" s="152"/>
      <c r="SMY609" s="152"/>
      <c r="SMZ609" s="152"/>
      <c r="SNA609" s="152"/>
      <c r="SNB609" s="152"/>
      <c r="SNC609" s="152"/>
      <c r="SND609" s="152"/>
      <c r="SNE609" s="152"/>
      <c r="SNF609" s="152"/>
      <c r="SNG609" s="152"/>
      <c r="SNH609" s="152"/>
      <c r="SNI609" s="152"/>
      <c r="SNJ609" s="152"/>
      <c r="SNK609" s="152"/>
      <c r="SNL609" s="152"/>
      <c r="SNM609" s="152"/>
      <c r="SNN609" s="152"/>
      <c r="SNO609" s="152"/>
      <c r="SNP609" s="152"/>
      <c r="SNQ609" s="152"/>
      <c r="SNR609" s="152"/>
      <c r="SNS609" s="152"/>
      <c r="SNT609" s="152"/>
      <c r="SNU609" s="152"/>
      <c r="SNV609" s="152"/>
      <c r="SNW609" s="152"/>
      <c r="SNX609" s="152"/>
      <c r="SNY609" s="152"/>
      <c r="SNZ609" s="152"/>
      <c r="SOA609" s="152"/>
      <c r="SOB609" s="152"/>
      <c r="SOC609" s="152"/>
      <c r="SOD609" s="152"/>
      <c r="SOE609" s="152"/>
      <c r="SOF609" s="152"/>
      <c r="SOG609" s="152"/>
      <c r="SOH609" s="152"/>
      <c r="SOI609" s="152"/>
      <c r="SOJ609" s="152"/>
      <c r="SOK609" s="152"/>
      <c r="SOL609" s="152"/>
      <c r="SOM609" s="152"/>
      <c r="SON609" s="152"/>
      <c r="SOO609" s="152"/>
      <c r="SOP609" s="152"/>
      <c r="SOQ609" s="152"/>
      <c r="SOR609" s="152"/>
      <c r="SOS609" s="152"/>
      <c r="SOT609" s="152"/>
      <c r="SOU609" s="152"/>
      <c r="SOV609" s="152"/>
      <c r="SOW609" s="152"/>
      <c r="SOX609" s="152"/>
      <c r="SOY609" s="152"/>
      <c r="SOZ609" s="152"/>
      <c r="SPA609" s="152"/>
      <c r="SPB609" s="152"/>
      <c r="SPC609" s="152"/>
      <c r="SPD609" s="152"/>
      <c r="SPE609" s="152"/>
      <c r="SPF609" s="152"/>
      <c r="SPG609" s="152"/>
      <c r="SPH609" s="152"/>
      <c r="SPI609" s="152"/>
      <c r="SPJ609" s="152"/>
      <c r="SPK609" s="152"/>
      <c r="SPL609" s="152"/>
      <c r="SPM609" s="152"/>
      <c r="SPN609" s="152"/>
      <c r="SPO609" s="152"/>
      <c r="SPP609" s="152"/>
      <c r="SPQ609" s="152"/>
      <c r="SPR609" s="152"/>
      <c r="SPS609" s="152"/>
      <c r="SPT609" s="152"/>
      <c r="SPU609" s="152"/>
      <c r="SPV609" s="152"/>
      <c r="SPW609" s="152"/>
      <c r="SPX609" s="152"/>
      <c r="SPY609" s="152"/>
      <c r="SPZ609" s="152"/>
      <c r="SQA609" s="152"/>
      <c r="SQB609" s="152"/>
      <c r="SQC609" s="152"/>
      <c r="SQD609" s="152"/>
      <c r="SQE609" s="152"/>
      <c r="SQF609" s="152"/>
      <c r="SQG609" s="152"/>
      <c r="SQH609" s="152"/>
      <c r="SQI609" s="152"/>
      <c r="SQJ609" s="152"/>
      <c r="SQK609" s="152"/>
      <c r="SQL609" s="152"/>
      <c r="SQM609" s="152"/>
      <c r="SQN609" s="152"/>
      <c r="SQO609" s="152"/>
      <c r="SQP609" s="152"/>
      <c r="SQQ609" s="152"/>
      <c r="SQR609" s="152"/>
      <c r="SQS609" s="152"/>
      <c r="SQT609" s="152"/>
      <c r="SQU609" s="152"/>
      <c r="SQV609" s="152"/>
      <c r="SQW609" s="152"/>
      <c r="SQX609" s="152"/>
      <c r="SQY609" s="152"/>
      <c r="SQZ609" s="152"/>
      <c r="SRA609" s="152"/>
      <c r="SRB609" s="152"/>
      <c r="SRC609" s="152"/>
      <c r="SRD609" s="152"/>
      <c r="SRE609" s="152"/>
      <c r="SRF609" s="152"/>
      <c r="SRG609" s="152"/>
      <c r="SRH609" s="152"/>
      <c r="SRI609" s="152"/>
      <c r="SRJ609" s="152"/>
      <c r="SRK609" s="152"/>
      <c r="SRL609" s="152"/>
      <c r="SRM609" s="152"/>
      <c r="SRN609" s="152"/>
      <c r="SRO609" s="152"/>
      <c r="SRP609" s="152"/>
      <c r="SRQ609" s="152"/>
      <c r="SRR609" s="152"/>
      <c r="SRS609" s="152"/>
      <c r="SRT609" s="152"/>
      <c r="SRU609" s="152"/>
      <c r="SRV609" s="152"/>
      <c r="SRW609" s="152"/>
      <c r="SRX609" s="152"/>
      <c r="SRY609" s="152"/>
      <c r="SRZ609" s="152"/>
      <c r="SSA609" s="152"/>
      <c r="SSB609" s="152"/>
      <c r="SSC609" s="152"/>
      <c r="SSD609" s="152"/>
      <c r="SSE609" s="152"/>
      <c r="SSF609" s="152"/>
      <c r="SSG609" s="152"/>
      <c r="SSH609" s="152"/>
      <c r="SSI609" s="152"/>
      <c r="SSJ609" s="152"/>
      <c r="SSK609" s="152"/>
      <c r="SSL609" s="152"/>
      <c r="SSM609" s="152"/>
      <c r="SSN609" s="152"/>
      <c r="SSO609" s="152"/>
      <c r="SSP609" s="152"/>
      <c r="SSQ609" s="152"/>
      <c r="SSR609" s="152"/>
      <c r="SSS609" s="152"/>
      <c r="SST609" s="152"/>
      <c r="SSU609" s="152"/>
      <c r="SSV609" s="152"/>
      <c r="SSW609" s="152"/>
      <c r="SSX609" s="152"/>
      <c r="SSY609" s="152"/>
      <c r="SSZ609" s="152"/>
      <c r="STA609" s="152"/>
      <c r="STB609" s="152"/>
      <c r="STC609" s="152"/>
      <c r="STD609" s="152"/>
      <c r="STE609" s="152"/>
      <c r="STF609" s="152"/>
      <c r="STG609" s="152"/>
      <c r="STH609" s="152"/>
      <c r="STI609" s="152"/>
      <c r="STJ609" s="152"/>
      <c r="STK609" s="152"/>
      <c r="STL609" s="152"/>
      <c r="STM609" s="152"/>
      <c r="STN609" s="152"/>
      <c r="STO609" s="152"/>
      <c r="STP609" s="152"/>
      <c r="STQ609" s="152"/>
      <c r="STR609" s="152"/>
      <c r="STS609" s="152"/>
      <c r="STT609" s="152"/>
      <c r="STU609" s="152"/>
      <c r="STV609" s="152"/>
      <c r="STW609" s="152"/>
      <c r="STX609" s="152"/>
      <c r="STY609" s="152"/>
      <c r="STZ609" s="152"/>
      <c r="SUA609" s="152"/>
      <c r="SUB609" s="152"/>
      <c r="SUC609" s="152"/>
      <c r="SUD609" s="152"/>
      <c r="SUE609" s="152"/>
      <c r="SUF609" s="152"/>
      <c r="SUG609" s="152"/>
      <c r="SUH609" s="152"/>
      <c r="SUI609" s="152"/>
      <c r="SUJ609" s="152"/>
      <c r="SUK609" s="152"/>
      <c r="SUL609" s="152"/>
      <c r="SUM609" s="152"/>
      <c r="SUN609" s="152"/>
      <c r="SUO609" s="152"/>
      <c r="SUP609" s="152"/>
      <c r="SUQ609" s="152"/>
      <c r="SUR609" s="152"/>
      <c r="SUS609" s="152"/>
      <c r="SUT609" s="152"/>
      <c r="SUU609" s="152"/>
      <c r="SUV609" s="152"/>
      <c r="SUW609" s="152"/>
      <c r="SUX609" s="152"/>
      <c r="SUY609" s="152"/>
      <c r="SUZ609" s="152"/>
      <c r="SVA609" s="152"/>
      <c r="SVB609" s="152"/>
      <c r="SVC609" s="152"/>
      <c r="SVD609" s="152"/>
      <c r="SVE609" s="152"/>
      <c r="SVF609" s="152"/>
      <c r="SVG609" s="152"/>
      <c r="SVH609" s="152"/>
      <c r="SVI609" s="152"/>
      <c r="SVJ609" s="152"/>
      <c r="SVK609" s="152"/>
      <c r="SVL609" s="152"/>
      <c r="SVM609" s="152"/>
      <c r="SVN609" s="152"/>
      <c r="SVO609" s="152"/>
      <c r="SVP609" s="152"/>
      <c r="SVQ609" s="152"/>
      <c r="SVR609" s="152"/>
      <c r="SVS609" s="152"/>
      <c r="SVT609" s="152"/>
      <c r="SVU609" s="152"/>
      <c r="SVV609" s="152"/>
      <c r="SVW609" s="152"/>
      <c r="SVX609" s="152"/>
      <c r="SVY609" s="152"/>
      <c r="SVZ609" s="152"/>
      <c r="SWA609" s="152"/>
      <c r="SWB609" s="152"/>
      <c r="SWC609" s="152"/>
      <c r="SWD609" s="152"/>
      <c r="SWE609" s="152"/>
      <c r="SWF609" s="152"/>
      <c r="SWG609" s="152"/>
      <c r="SWH609" s="152"/>
      <c r="SWI609" s="152"/>
      <c r="SWJ609" s="152"/>
      <c r="SWK609" s="152"/>
      <c r="SWL609" s="152"/>
      <c r="SWM609" s="152"/>
      <c r="SWN609" s="152"/>
      <c r="SWO609" s="152"/>
      <c r="SWP609" s="152"/>
      <c r="SWQ609" s="152"/>
      <c r="SWR609" s="152"/>
      <c r="SWS609" s="152"/>
      <c r="SWT609" s="152"/>
      <c r="SWU609" s="152"/>
      <c r="SWV609" s="152"/>
      <c r="SWW609" s="152"/>
      <c r="SWX609" s="152"/>
      <c r="SWY609" s="152"/>
      <c r="SWZ609" s="152"/>
      <c r="SXA609" s="152"/>
      <c r="SXB609" s="152"/>
      <c r="SXC609" s="152"/>
      <c r="SXD609" s="152"/>
      <c r="SXE609" s="152"/>
      <c r="SXF609" s="152"/>
      <c r="SXG609" s="152"/>
      <c r="SXH609" s="152"/>
      <c r="SXI609" s="152"/>
      <c r="SXJ609" s="152"/>
      <c r="SXK609" s="152"/>
      <c r="SXL609" s="152"/>
      <c r="SXM609" s="152"/>
      <c r="SXN609" s="152"/>
      <c r="SXO609" s="152"/>
      <c r="SXP609" s="152"/>
      <c r="SXQ609" s="152"/>
      <c r="SXR609" s="152"/>
      <c r="SXS609" s="152"/>
      <c r="SXT609" s="152"/>
      <c r="SXU609" s="152"/>
      <c r="SXV609" s="152"/>
      <c r="SXW609" s="152"/>
      <c r="SXX609" s="152"/>
      <c r="SXY609" s="152"/>
      <c r="SXZ609" s="152"/>
      <c r="SYA609" s="152"/>
      <c r="SYB609" s="152"/>
      <c r="SYC609" s="152"/>
      <c r="SYD609" s="152"/>
      <c r="SYE609" s="152"/>
      <c r="SYF609" s="152"/>
      <c r="SYG609" s="152"/>
      <c r="SYH609" s="152"/>
      <c r="SYI609" s="152"/>
      <c r="SYJ609" s="152"/>
      <c r="SYK609" s="152"/>
      <c r="SYL609" s="152"/>
      <c r="SYM609" s="152"/>
      <c r="SYN609" s="152"/>
      <c r="SYO609" s="152"/>
      <c r="SYP609" s="152"/>
      <c r="SYQ609" s="152"/>
      <c r="SYR609" s="152"/>
      <c r="SYS609" s="152"/>
      <c r="SYT609" s="152"/>
      <c r="SYU609" s="152"/>
      <c r="SYV609" s="152"/>
      <c r="SYW609" s="152"/>
      <c r="SYX609" s="152"/>
      <c r="SYY609" s="152"/>
      <c r="SYZ609" s="152"/>
      <c r="SZA609" s="152"/>
      <c r="SZB609" s="152"/>
      <c r="SZC609" s="152"/>
      <c r="SZD609" s="152"/>
      <c r="SZE609" s="152"/>
      <c r="SZF609" s="152"/>
      <c r="SZG609" s="152"/>
      <c r="SZH609" s="152"/>
      <c r="SZI609" s="152"/>
      <c r="SZJ609" s="152"/>
      <c r="SZK609" s="152"/>
      <c r="SZL609" s="152"/>
      <c r="SZM609" s="152"/>
      <c r="SZN609" s="152"/>
      <c r="SZO609" s="152"/>
      <c r="SZP609" s="152"/>
      <c r="SZQ609" s="152"/>
      <c r="SZR609" s="152"/>
      <c r="SZS609" s="152"/>
      <c r="SZT609" s="152"/>
      <c r="SZU609" s="152"/>
      <c r="SZV609" s="152"/>
      <c r="SZW609" s="152"/>
      <c r="SZX609" s="152"/>
      <c r="SZY609" s="152"/>
      <c r="SZZ609" s="152"/>
      <c r="TAA609" s="152"/>
      <c r="TAB609" s="152"/>
      <c r="TAC609" s="152"/>
      <c r="TAD609" s="152"/>
      <c r="TAE609" s="152"/>
      <c r="TAF609" s="152"/>
      <c r="TAG609" s="152"/>
      <c r="TAH609" s="152"/>
      <c r="TAI609" s="152"/>
      <c r="TAJ609" s="152"/>
      <c r="TAK609" s="152"/>
      <c r="TAL609" s="152"/>
      <c r="TAM609" s="152"/>
      <c r="TAN609" s="152"/>
      <c r="TAO609" s="152"/>
      <c r="TAP609" s="152"/>
      <c r="TAQ609" s="152"/>
      <c r="TAR609" s="152"/>
      <c r="TAS609" s="152"/>
      <c r="TAT609" s="152"/>
      <c r="TAU609" s="152"/>
      <c r="TAV609" s="152"/>
      <c r="TAW609" s="152"/>
      <c r="TAX609" s="152"/>
      <c r="TAY609" s="152"/>
      <c r="TAZ609" s="152"/>
      <c r="TBA609" s="152"/>
      <c r="TBB609" s="152"/>
      <c r="TBC609" s="152"/>
      <c r="TBD609" s="152"/>
      <c r="TBE609" s="152"/>
      <c r="TBF609" s="152"/>
      <c r="TBG609" s="152"/>
      <c r="TBH609" s="152"/>
      <c r="TBI609" s="152"/>
      <c r="TBJ609" s="152"/>
      <c r="TBK609" s="152"/>
      <c r="TBL609" s="152"/>
      <c r="TBM609" s="152"/>
      <c r="TBN609" s="152"/>
      <c r="TBO609" s="152"/>
      <c r="TBP609" s="152"/>
      <c r="TBQ609" s="152"/>
      <c r="TBR609" s="152"/>
      <c r="TBS609" s="152"/>
      <c r="TBT609" s="152"/>
      <c r="TBU609" s="152"/>
      <c r="TBV609" s="152"/>
      <c r="TBW609" s="152"/>
      <c r="TBX609" s="152"/>
      <c r="TBY609" s="152"/>
      <c r="TBZ609" s="152"/>
      <c r="TCA609" s="152"/>
      <c r="TCB609" s="152"/>
      <c r="TCC609" s="152"/>
      <c r="TCD609" s="152"/>
      <c r="TCE609" s="152"/>
      <c r="TCF609" s="152"/>
      <c r="TCG609" s="152"/>
      <c r="TCH609" s="152"/>
      <c r="TCI609" s="152"/>
      <c r="TCJ609" s="152"/>
      <c r="TCK609" s="152"/>
      <c r="TCL609" s="152"/>
      <c r="TCM609" s="152"/>
      <c r="TCN609" s="152"/>
      <c r="TCO609" s="152"/>
      <c r="TCP609" s="152"/>
      <c r="TCQ609" s="152"/>
      <c r="TCR609" s="152"/>
      <c r="TCS609" s="152"/>
      <c r="TCT609" s="152"/>
      <c r="TCU609" s="152"/>
      <c r="TCV609" s="152"/>
      <c r="TCW609" s="152"/>
      <c r="TCX609" s="152"/>
      <c r="TCY609" s="152"/>
      <c r="TCZ609" s="152"/>
      <c r="TDA609" s="152"/>
      <c r="TDB609" s="152"/>
      <c r="TDC609" s="152"/>
      <c r="TDD609" s="152"/>
      <c r="TDE609" s="152"/>
      <c r="TDF609" s="152"/>
      <c r="TDG609" s="152"/>
      <c r="TDH609" s="152"/>
      <c r="TDI609" s="152"/>
      <c r="TDJ609" s="152"/>
      <c r="TDK609" s="152"/>
      <c r="TDL609" s="152"/>
      <c r="TDM609" s="152"/>
      <c r="TDN609" s="152"/>
      <c r="TDO609" s="152"/>
      <c r="TDP609" s="152"/>
      <c r="TDQ609" s="152"/>
      <c r="TDR609" s="152"/>
      <c r="TDS609" s="152"/>
      <c r="TDT609" s="152"/>
      <c r="TDU609" s="152"/>
      <c r="TDV609" s="152"/>
      <c r="TDW609" s="152"/>
      <c r="TDX609" s="152"/>
      <c r="TDY609" s="152"/>
      <c r="TDZ609" s="152"/>
      <c r="TEA609" s="152"/>
      <c r="TEB609" s="152"/>
      <c r="TEC609" s="152"/>
      <c r="TED609" s="152"/>
      <c r="TEE609" s="152"/>
      <c r="TEF609" s="152"/>
      <c r="TEG609" s="152"/>
      <c r="TEH609" s="152"/>
      <c r="TEI609" s="152"/>
      <c r="TEJ609" s="152"/>
      <c r="TEK609" s="152"/>
      <c r="TEL609" s="152"/>
      <c r="TEM609" s="152"/>
      <c r="TEN609" s="152"/>
      <c r="TEO609" s="152"/>
      <c r="TEP609" s="152"/>
      <c r="TEQ609" s="152"/>
      <c r="TER609" s="152"/>
      <c r="TES609" s="152"/>
      <c r="TET609" s="152"/>
      <c r="TEU609" s="152"/>
      <c r="TEV609" s="152"/>
      <c r="TEW609" s="152"/>
      <c r="TEX609" s="152"/>
      <c r="TEY609" s="152"/>
      <c r="TEZ609" s="152"/>
      <c r="TFA609" s="152"/>
      <c r="TFB609" s="152"/>
      <c r="TFC609" s="152"/>
      <c r="TFD609" s="152"/>
      <c r="TFE609" s="152"/>
      <c r="TFF609" s="152"/>
      <c r="TFG609" s="152"/>
      <c r="TFH609" s="152"/>
      <c r="TFI609" s="152"/>
      <c r="TFJ609" s="152"/>
      <c r="TFK609" s="152"/>
      <c r="TFL609" s="152"/>
      <c r="TFM609" s="152"/>
      <c r="TFN609" s="152"/>
      <c r="TFO609" s="152"/>
      <c r="TFP609" s="152"/>
      <c r="TFQ609" s="152"/>
      <c r="TFR609" s="152"/>
      <c r="TFS609" s="152"/>
      <c r="TFT609" s="152"/>
      <c r="TFU609" s="152"/>
      <c r="TFV609" s="152"/>
      <c r="TFW609" s="152"/>
      <c r="TFX609" s="152"/>
      <c r="TFY609" s="152"/>
      <c r="TFZ609" s="152"/>
      <c r="TGA609" s="152"/>
      <c r="TGB609" s="152"/>
      <c r="TGC609" s="152"/>
      <c r="TGD609" s="152"/>
      <c r="TGE609" s="152"/>
      <c r="TGF609" s="152"/>
      <c r="TGG609" s="152"/>
      <c r="TGH609" s="152"/>
      <c r="TGI609" s="152"/>
      <c r="TGJ609" s="152"/>
      <c r="TGK609" s="152"/>
      <c r="TGL609" s="152"/>
      <c r="TGM609" s="152"/>
      <c r="TGN609" s="152"/>
      <c r="TGO609" s="152"/>
      <c r="TGP609" s="152"/>
      <c r="TGQ609" s="152"/>
      <c r="TGR609" s="152"/>
      <c r="TGS609" s="152"/>
      <c r="TGT609" s="152"/>
      <c r="TGU609" s="152"/>
      <c r="TGV609" s="152"/>
      <c r="TGW609" s="152"/>
      <c r="TGX609" s="152"/>
      <c r="TGY609" s="152"/>
      <c r="TGZ609" s="152"/>
      <c r="THA609" s="152"/>
      <c r="THB609" s="152"/>
      <c r="THC609" s="152"/>
      <c r="THD609" s="152"/>
      <c r="THE609" s="152"/>
      <c r="THF609" s="152"/>
      <c r="THG609" s="152"/>
      <c r="THH609" s="152"/>
      <c r="THI609" s="152"/>
      <c r="THJ609" s="152"/>
      <c r="THK609" s="152"/>
      <c r="THL609" s="152"/>
      <c r="THM609" s="152"/>
      <c r="THN609" s="152"/>
      <c r="THO609" s="152"/>
      <c r="THP609" s="152"/>
      <c r="THQ609" s="152"/>
      <c r="THR609" s="152"/>
      <c r="THS609" s="152"/>
      <c r="THT609" s="152"/>
      <c r="THU609" s="152"/>
      <c r="THV609" s="152"/>
      <c r="THW609" s="152"/>
      <c r="THX609" s="152"/>
      <c r="THY609" s="152"/>
      <c r="THZ609" s="152"/>
      <c r="TIA609" s="152"/>
      <c r="TIB609" s="152"/>
      <c r="TIC609" s="152"/>
      <c r="TID609" s="152"/>
      <c r="TIE609" s="152"/>
      <c r="TIF609" s="152"/>
      <c r="TIG609" s="152"/>
      <c r="TIH609" s="152"/>
      <c r="TII609" s="152"/>
      <c r="TIJ609" s="152"/>
      <c r="TIK609" s="152"/>
      <c r="TIL609" s="152"/>
      <c r="TIM609" s="152"/>
      <c r="TIN609" s="152"/>
      <c r="TIO609" s="152"/>
      <c r="TIP609" s="152"/>
      <c r="TIQ609" s="152"/>
      <c r="TIR609" s="152"/>
      <c r="TIS609" s="152"/>
      <c r="TIT609" s="152"/>
      <c r="TIU609" s="152"/>
      <c r="TIV609" s="152"/>
      <c r="TIW609" s="152"/>
      <c r="TIX609" s="152"/>
      <c r="TIY609" s="152"/>
      <c r="TIZ609" s="152"/>
      <c r="TJA609" s="152"/>
      <c r="TJB609" s="152"/>
      <c r="TJC609" s="152"/>
      <c r="TJD609" s="152"/>
      <c r="TJE609" s="152"/>
      <c r="TJF609" s="152"/>
      <c r="TJG609" s="152"/>
      <c r="TJH609" s="152"/>
      <c r="TJI609" s="152"/>
      <c r="TJJ609" s="152"/>
      <c r="TJK609" s="152"/>
      <c r="TJL609" s="152"/>
      <c r="TJM609" s="152"/>
      <c r="TJN609" s="152"/>
      <c r="TJO609" s="152"/>
      <c r="TJP609" s="152"/>
      <c r="TJQ609" s="152"/>
      <c r="TJR609" s="152"/>
      <c r="TJS609" s="152"/>
      <c r="TJT609" s="152"/>
      <c r="TJU609" s="152"/>
      <c r="TJV609" s="152"/>
      <c r="TJW609" s="152"/>
      <c r="TJX609" s="152"/>
      <c r="TJY609" s="152"/>
      <c r="TJZ609" s="152"/>
      <c r="TKA609" s="152"/>
      <c r="TKB609" s="152"/>
      <c r="TKC609" s="152"/>
      <c r="TKD609" s="152"/>
      <c r="TKE609" s="152"/>
      <c r="TKF609" s="152"/>
      <c r="TKG609" s="152"/>
      <c r="TKH609" s="152"/>
      <c r="TKI609" s="152"/>
      <c r="TKJ609" s="152"/>
      <c r="TKK609" s="152"/>
      <c r="TKL609" s="152"/>
      <c r="TKM609" s="152"/>
      <c r="TKN609" s="152"/>
      <c r="TKO609" s="152"/>
      <c r="TKP609" s="152"/>
      <c r="TKQ609" s="152"/>
      <c r="TKR609" s="152"/>
      <c r="TKS609" s="152"/>
      <c r="TKT609" s="152"/>
      <c r="TKU609" s="152"/>
      <c r="TKV609" s="152"/>
      <c r="TKW609" s="152"/>
      <c r="TKX609" s="152"/>
      <c r="TKY609" s="152"/>
      <c r="TKZ609" s="152"/>
      <c r="TLA609" s="152"/>
      <c r="TLB609" s="152"/>
      <c r="TLC609" s="152"/>
      <c r="TLD609" s="152"/>
      <c r="TLE609" s="152"/>
      <c r="TLF609" s="152"/>
      <c r="TLG609" s="152"/>
      <c r="TLH609" s="152"/>
      <c r="TLI609" s="152"/>
      <c r="TLJ609" s="152"/>
      <c r="TLK609" s="152"/>
      <c r="TLL609" s="152"/>
      <c r="TLM609" s="152"/>
      <c r="TLN609" s="152"/>
      <c r="TLO609" s="152"/>
      <c r="TLP609" s="152"/>
      <c r="TLQ609" s="152"/>
      <c r="TLR609" s="152"/>
      <c r="TLS609" s="152"/>
      <c r="TLT609" s="152"/>
      <c r="TLU609" s="152"/>
      <c r="TLV609" s="152"/>
      <c r="TLW609" s="152"/>
      <c r="TLX609" s="152"/>
      <c r="TLY609" s="152"/>
      <c r="TLZ609" s="152"/>
      <c r="TMA609" s="152"/>
      <c r="TMB609" s="152"/>
      <c r="TMC609" s="152"/>
      <c r="TMD609" s="152"/>
      <c r="TME609" s="152"/>
      <c r="TMF609" s="152"/>
      <c r="TMG609" s="152"/>
      <c r="TMH609" s="152"/>
      <c r="TMI609" s="152"/>
      <c r="TMJ609" s="152"/>
      <c r="TMK609" s="152"/>
      <c r="TML609" s="152"/>
      <c r="TMM609" s="152"/>
      <c r="TMN609" s="152"/>
      <c r="TMO609" s="152"/>
      <c r="TMP609" s="152"/>
      <c r="TMQ609" s="152"/>
      <c r="TMR609" s="152"/>
      <c r="TMS609" s="152"/>
      <c r="TMT609" s="152"/>
      <c r="TMU609" s="152"/>
      <c r="TMV609" s="152"/>
      <c r="TMW609" s="152"/>
      <c r="TMX609" s="152"/>
      <c r="TMY609" s="152"/>
      <c r="TMZ609" s="152"/>
      <c r="TNA609" s="152"/>
      <c r="TNB609" s="152"/>
      <c r="TNC609" s="152"/>
      <c r="TND609" s="152"/>
      <c r="TNE609" s="152"/>
      <c r="TNF609" s="152"/>
      <c r="TNG609" s="152"/>
      <c r="TNH609" s="152"/>
      <c r="TNI609" s="152"/>
      <c r="TNJ609" s="152"/>
      <c r="TNK609" s="152"/>
      <c r="TNL609" s="152"/>
      <c r="TNM609" s="152"/>
      <c r="TNN609" s="152"/>
      <c r="TNO609" s="152"/>
      <c r="TNP609" s="152"/>
      <c r="TNQ609" s="152"/>
      <c r="TNR609" s="152"/>
      <c r="TNS609" s="152"/>
      <c r="TNT609" s="152"/>
      <c r="TNU609" s="152"/>
      <c r="TNV609" s="152"/>
      <c r="TNW609" s="152"/>
      <c r="TNX609" s="152"/>
      <c r="TNY609" s="152"/>
      <c r="TNZ609" s="152"/>
      <c r="TOA609" s="152"/>
      <c r="TOB609" s="152"/>
      <c r="TOC609" s="152"/>
      <c r="TOD609" s="152"/>
      <c r="TOE609" s="152"/>
      <c r="TOF609" s="152"/>
      <c r="TOG609" s="152"/>
      <c r="TOH609" s="152"/>
      <c r="TOI609" s="152"/>
      <c r="TOJ609" s="152"/>
      <c r="TOK609" s="152"/>
      <c r="TOL609" s="152"/>
      <c r="TOM609" s="152"/>
      <c r="TON609" s="152"/>
      <c r="TOO609" s="152"/>
      <c r="TOP609" s="152"/>
      <c r="TOQ609" s="152"/>
      <c r="TOR609" s="152"/>
      <c r="TOS609" s="152"/>
      <c r="TOT609" s="152"/>
      <c r="TOU609" s="152"/>
      <c r="TOV609" s="152"/>
      <c r="TOW609" s="152"/>
      <c r="TOX609" s="152"/>
      <c r="TOY609" s="152"/>
      <c r="TOZ609" s="152"/>
      <c r="TPA609" s="152"/>
      <c r="TPB609" s="152"/>
      <c r="TPC609" s="152"/>
      <c r="TPD609" s="152"/>
      <c r="TPE609" s="152"/>
      <c r="TPF609" s="152"/>
      <c r="TPG609" s="152"/>
      <c r="TPH609" s="152"/>
      <c r="TPI609" s="152"/>
      <c r="TPJ609" s="152"/>
      <c r="TPK609" s="152"/>
      <c r="TPL609" s="152"/>
      <c r="TPM609" s="152"/>
      <c r="TPN609" s="152"/>
      <c r="TPO609" s="152"/>
      <c r="TPP609" s="152"/>
      <c r="TPQ609" s="152"/>
      <c r="TPR609" s="152"/>
      <c r="TPS609" s="152"/>
      <c r="TPT609" s="152"/>
      <c r="TPU609" s="152"/>
      <c r="TPV609" s="152"/>
      <c r="TPW609" s="152"/>
      <c r="TPX609" s="152"/>
      <c r="TPY609" s="152"/>
      <c r="TPZ609" s="152"/>
      <c r="TQA609" s="152"/>
      <c r="TQB609" s="152"/>
      <c r="TQC609" s="152"/>
      <c r="TQD609" s="152"/>
      <c r="TQE609" s="152"/>
      <c r="TQF609" s="152"/>
      <c r="TQG609" s="152"/>
      <c r="TQH609" s="152"/>
      <c r="TQI609" s="152"/>
      <c r="TQJ609" s="152"/>
      <c r="TQK609" s="152"/>
      <c r="TQL609" s="152"/>
      <c r="TQM609" s="152"/>
      <c r="TQN609" s="152"/>
      <c r="TQO609" s="152"/>
      <c r="TQP609" s="152"/>
      <c r="TQQ609" s="152"/>
      <c r="TQR609" s="152"/>
      <c r="TQS609" s="152"/>
      <c r="TQT609" s="152"/>
      <c r="TQU609" s="152"/>
      <c r="TQV609" s="152"/>
      <c r="TQW609" s="152"/>
      <c r="TQX609" s="152"/>
      <c r="TQY609" s="152"/>
      <c r="TQZ609" s="152"/>
      <c r="TRA609" s="152"/>
      <c r="TRB609" s="152"/>
      <c r="TRC609" s="152"/>
      <c r="TRD609" s="152"/>
      <c r="TRE609" s="152"/>
      <c r="TRF609" s="152"/>
      <c r="TRG609" s="152"/>
      <c r="TRH609" s="152"/>
      <c r="TRI609" s="152"/>
      <c r="TRJ609" s="152"/>
      <c r="TRK609" s="152"/>
      <c r="TRL609" s="152"/>
      <c r="TRM609" s="152"/>
      <c r="TRN609" s="152"/>
      <c r="TRO609" s="152"/>
      <c r="TRP609" s="152"/>
      <c r="TRQ609" s="152"/>
      <c r="TRR609" s="152"/>
      <c r="TRS609" s="152"/>
      <c r="TRT609" s="152"/>
      <c r="TRU609" s="152"/>
      <c r="TRV609" s="152"/>
      <c r="TRW609" s="152"/>
      <c r="TRX609" s="152"/>
      <c r="TRY609" s="152"/>
      <c r="TRZ609" s="152"/>
      <c r="TSA609" s="152"/>
      <c r="TSB609" s="152"/>
      <c r="TSC609" s="152"/>
      <c r="TSD609" s="152"/>
      <c r="TSE609" s="152"/>
      <c r="TSF609" s="152"/>
      <c r="TSG609" s="152"/>
      <c r="TSH609" s="152"/>
      <c r="TSI609" s="152"/>
      <c r="TSJ609" s="152"/>
      <c r="TSK609" s="152"/>
      <c r="TSL609" s="152"/>
      <c r="TSM609" s="152"/>
      <c r="TSN609" s="152"/>
      <c r="TSO609" s="152"/>
      <c r="TSP609" s="152"/>
      <c r="TSQ609" s="152"/>
      <c r="TSR609" s="152"/>
      <c r="TSS609" s="152"/>
      <c r="TST609" s="152"/>
      <c r="TSU609" s="152"/>
      <c r="TSV609" s="152"/>
      <c r="TSW609" s="152"/>
      <c r="TSX609" s="152"/>
      <c r="TSY609" s="152"/>
      <c r="TSZ609" s="152"/>
      <c r="TTA609" s="152"/>
      <c r="TTB609" s="152"/>
      <c r="TTC609" s="152"/>
      <c r="TTD609" s="152"/>
      <c r="TTE609" s="152"/>
      <c r="TTF609" s="152"/>
      <c r="TTG609" s="152"/>
      <c r="TTH609" s="152"/>
      <c r="TTI609" s="152"/>
      <c r="TTJ609" s="152"/>
      <c r="TTK609" s="152"/>
      <c r="TTL609" s="152"/>
      <c r="TTM609" s="152"/>
      <c r="TTN609" s="152"/>
      <c r="TTO609" s="152"/>
      <c r="TTP609" s="152"/>
      <c r="TTQ609" s="152"/>
      <c r="TTR609" s="152"/>
      <c r="TTS609" s="152"/>
      <c r="TTT609" s="152"/>
      <c r="TTU609" s="152"/>
      <c r="TTV609" s="152"/>
      <c r="TTW609" s="152"/>
      <c r="TTX609" s="152"/>
      <c r="TTY609" s="152"/>
      <c r="TTZ609" s="152"/>
      <c r="TUA609" s="152"/>
      <c r="TUB609" s="152"/>
      <c r="TUC609" s="152"/>
      <c r="TUD609" s="152"/>
      <c r="TUE609" s="152"/>
      <c r="TUF609" s="152"/>
      <c r="TUG609" s="152"/>
      <c r="TUH609" s="152"/>
      <c r="TUI609" s="152"/>
      <c r="TUJ609" s="152"/>
      <c r="TUK609" s="152"/>
      <c r="TUL609" s="152"/>
      <c r="TUM609" s="152"/>
      <c r="TUN609" s="152"/>
      <c r="TUO609" s="152"/>
      <c r="TUP609" s="152"/>
      <c r="TUQ609" s="152"/>
      <c r="TUR609" s="152"/>
      <c r="TUS609" s="152"/>
      <c r="TUT609" s="152"/>
      <c r="TUU609" s="152"/>
      <c r="TUV609" s="152"/>
      <c r="TUW609" s="152"/>
      <c r="TUX609" s="152"/>
      <c r="TUY609" s="152"/>
      <c r="TUZ609" s="152"/>
      <c r="TVA609" s="152"/>
      <c r="TVB609" s="152"/>
      <c r="TVC609" s="152"/>
      <c r="TVD609" s="152"/>
      <c r="TVE609" s="152"/>
      <c r="TVF609" s="152"/>
      <c r="TVG609" s="152"/>
      <c r="TVH609" s="152"/>
      <c r="TVI609" s="152"/>
      <c r="TVJ609" s="152"/>
      <c r="TVK609" s="152"/>
      <c r="TVL609" s="152"/>
      <c r="TVM609" s="152"/>
      <c r="TVN609" s="152"/>
      <c r="TVO609" s="152"/>
      <c r="TVP609" s="152"/>
      <c r="TVQ609" s="152"/>
      <c r="TVR609" s="152"/>
      <c r="TVS609" s="152"/>
      <c r="TVT609" s="152"/>
      <c r="TVU609" s="152"/>
      <c r="TVV609" s="152"/>
      <c r="TVW609" s="152"/>
      <c r="TVX609" s="152"/>
      <c r="TVY609" s="152"/>
      <c r="TVZ609" s="152"/>
      <c r="TWA609" s="152"/>
      <c r="TWB609" s="152"/>
      <c r="TWC609" s="152"/>
      <c r="TWD609" s="152"/>
      <c r="TWE609" s="152"/>
      <c r="TWF609" s="152"/>
      <c r="TWG609" s="152"/>
      <c r="TWH609" s="152"/>
      <c r="TWI609" s="152"/>
      <c r="TWJ609" s="152"/>
      <c r="TWK609" s="152"/>
      <c r="TWL609" s="152"/>
      <c r="TWM609" s="152"/>
      <c r="TWN609" s="152"/>
      <c r="TWO609" s="152"/>
      <c r="TWP609" s="152"/>
      <c r="TWQ609" s="152"/>
      <c r="TWR609" s="152"/>
      <c r="TWS609" s="152"/>
      <c r="TWT609" s="152"/>
      <c r="TWU609" s="152"/>
      <c r="TWV609" s="152"/>
      <c r="TWW609" s="152"/>
      <c r="TWX609" s="152"/>
      <c r="TWY609" s="152"/>
      <c r="TWZ609" s="152"/>
      <c r="TXA609" s="152"/>
      <c r="TXB609" s="152"/>
      <c r="TXC609" s="152"/>
      <c r="TXD609" s="152"/>
      <c r="TXE609" s="152"/>
      <c r="TXF609" s="152"/>
      <c r="TXG609" s="152"/>
      <c r="TXH609" s="152"/>
      <c r="TXI609" s="152"/>
      <c r="TXJ609" s="152"/>
      <c r="TXK609" s="152"/>
      <c r="TXL609" s="152"/>
      <c r="TXM609" s="152"/>
      <c r="TXN609" s="152"/>
      <c r="TXO609" s="152"/>
      <c r="TXP609" s="152"/>
      <c r="TXQ609" s="152"/>
      <c r="TXR609" s="152"/>
      <c r="TXS609" s="152"/>
      <c r="TXT609" s="152"/>
      <c r="TXU609" s="152"/>
      <c r="TXV609" s="152"/>
      <c r="TXW609" s="152"/>
      <c r="TXX609" s="152"/>
      <c r="TXY609" s="152"/>
      <c r="TXZ609" s="152"/>
      <c r="TYA609" s="152"/>
      <c r="TYB609" s="152"/>
      <c r="TYC609" s="152"/>
      <c r="TYD609" s="152"/>
      <c r="TYE609" s="152"/>
      <c r="TYF609" s="152"/>
      <c r="TYG609" s="152"/>
      <c r="TYH609" s="152"/>
      <c r="TYI609" s="152"/>
      <c r="TYJ609" s="152"/>
      <c r="TYK609" s="152"/>
      <c r="TYL609" s="152"/>
      <c r="TYM609" s="152"/>
      <c r="TYN609" s="152"/>
      <c r="TYO609" s="152"/>
      <c r="TYP609" s="152"/>
      <c r="TYQ609" s="152"/>
      <c r="TYR609" s="152"/>
      <c r="TYS609" s="152"/>
      <c r="TYT609" s="152"/>
      <c r="TYU609" s="152"/>
      <c r="TYV609" s="152"/>
      <c r="TYW609" s="152"/>
      <c r="TYX609" s="152"/>
      <c r="TYY609" s="152"/>
      <c r="TYZ609" s="152"/>
      <c r="TZA609" s="152"/>
      <c r="TZB609" s="152"/>
      <c r="TZC609" s="152"/>
      <c r="TZD609" s="152"/>
      <c r="TZE609" s="152"/>
      <c r="TZF609" s="152"/>
      <c r="TZG609" s="152"/>
      <c r="TZH609" s="152"/>
      <c r="TZI609" s="152"/>
      <c r="TZJ609" s="152"/>
      <c r="TZK609" s="152"/>
      <c r="TZL609" s="152"/>
      <c r="TZM609" s="152"/>
      <c r="TZN609" s="152"/>
      <c r="TZO609" s="152"/>
      <c r="TZP609" s="152"/>
      <c r="TZQ609" s="152"/>
      <c r="TZR609" s="152"/>
      <c r="TZS609" s="152"/>
      <c r="TZT609" s="152"/>
      <c r="TZU609" s="152"/>
      <c r="TZV609" s="152"/>
      <c r="TZW609" s="152"/>
      <c r="TZX609" s="152"/>
      <c r="TZY609" s="152"/>
      <c r="TZZ609" s="152"/>
      <c r="UAA609" s="152"/>
      <c r="UAB609" s="152"/>
      <c r="UAC609" s="152"/>
      <c r="UAD609" s="152"/>
      <c r="UAE609" s="152"/>
      <c r="UAF609" s="152"/>
      <c r="UAG609" s="152"/>
      <c r="UAH609" s="152"/>
      <c r="UAI609" s="152"/>
      <c r="UAJ609" s="152"/>
      <c r="UAK609" s="152"/>
      <c r="UAL609" s="152"/>
      <c r="UAM609" s="152"/>
      <c r="UAN609" s="152"/>
      <c r="UAO609" s="152"/>
      <c r="UAP609" s="152"/>
      <c r="UAQ609" s="152"/>
      <c r="UAR609" s="152"/>
      <c r="UAS609" s="152"/>
      <c r="UAT609" s="152"/>
      <c r="UAU609" s="152"/>
      <c r="UAV609" s="152"/>
      <c r="UAW609" s="152"/>
      <c r="UAX609" s="152"/>
      <c r="UAY609" s="152"/>
      <c r="UAZ609" s="152"/>
      <c r="UBA609" s="152"/>
      <c r="UBB609" s="152"/>
      <c r="UBC609" s="152"/>
      <c r="UBD609" s="152"/>
      <c r="UBE609" s="152"/>
      <c r="UBF609" s="152"/>
      <c r="UBG609" s="152"/>
      <c r="UBH609" s="152"/>
      <c r="UBI609" s="152"/>
      <c r="UBJ609" s="152"/>
      <c r="UBK609" s="152"/>
      <c r="UBL609" s="152"/>
      <c r="UBM609" s="152"/>
      <c r="UBN609" s="152"/>
      <c r="UBO609" s="152"/>
      <c r="UBP609" s="152"/>
      <c r="UBQ609" s="152"/>
      <c r="UBR609" s="152"/>
      <c r="UBS609" s="152"/>
      <c r="UBT609" s="152"/>
      <c r="UBU609" s="152"/>
      <c r="UBV609" s="152"/>
      <c r="UBW609" s="152"/>
      <c r="UBX609" s="152"/>
      <c r="UBY609" s="152"/>
      <c r="UBZ609" s="152"/>
      <c r="UCA609" s="152"/>
      <c r="UCB609" s="152"/>
      <c r="UCC609" s="152"/>
      <c r="UCD609" s="152"/>
      <c r="UCE609" s="152"/>
      <c r="UCF609" s="152"/>
      <c r="UCG609" s="152"/>
      <c r="UCH609" s="152"/>
      <c r="UCI609" s="152"/>
      <c r="UCJ609" s="152"/>
      <c r="UCK609" s="152"/>
      <c r="UCL609" s="152"/>
      <c r="UCM609" s="152"/>
      <c r="UCN609" s="152"/>
      <c r="UCO609" s="152"/>
      <c r="UCP609" s="152"/>
      <c r="UCQ609" s="152"/>
      <c r="UCR609" s="152"/>
      <c r="UCS609" s="152"/>
      <c r="UCT609" s="152"/>
      <c r="UCU609" s="152"/>
      <c r="UCV609" s="152"/>
      <c r="UCW609" s="152"/>
      <c r="UCX609" s="152"/>
      <c r="UCY609" s="152"/>
      <c r="UCZ609" s="152"/>
      <c r="UDA609" s="152"/>
      <c r="UDB609" s="152"/>
      <c r="UDC609" s="152"/>
      <c r="UDD609" s="152"/>
      <c r="UDE609" s="152"/>
      <c r="UDF609" s="152"/>
      <c r="UDG609" s="152"/>
      <c r="UDH609" s="152"/>
      <c r="UDI609" s="152"/>
      <c r="UDJ609" s="152"/>
      <c r="UDK609" s="152"/>
      <c r="UDL609" s="152"/>
      <c r="UDM609" s="152"/>
      <c r="UDN609" s="152"/>
      <c r="UDO609" s="152"/>
      <c r="UDP609" s="152"/>
      <c r="UDQ609" s="152"/>
      <c r="UDR609" s="152"/>
      <c r="UDS609" s="152"/>
      <c r="UDT609" s="152"/>
      <c r="UDU609" s="152"/>
      <c r="UDV609" s="152"/>
      <c r="UDW609" s="152"/>
      <c r="UDX609" s="152"/>
      <c r="UDY609" s="152"/>
      <c r="UDZ609" s="152"/>
      <c r="UEA609" s="152"/>
      <c r="UEB609" s="152"/>
      <c r="UEC609" s="152"/>
      <c r="UED609" s="152"/>
      <c r="UEE609" s="152"/>
      <c r="UEF609" s="152"/>
      <c r="UEG609" s="152"/>
      <c r="UEH609" s="152"/>
      <c r="UEI609" s="152"/>
      <c r="UEJ609" s="152"/>
      <c r="UEK609" s="152"/>
      <c r="UEL609" s="152"/>
      <c r="UEM609" s="152"/>
      <c r="UEN609" s="152"/>
      <c r="UEO609" s="152"/>
      <c r="UEP609" s="152"/>
      <c r="UEQ609" s="152"/>
      <c r="UER609" s="152"/>
      <c r="UES609" s="152"/>
      <c r="UET609" s="152"/>
      <c r="UEU609" s="152"/>
      <c r="UEV609" s="152"/>
      <c r="UEW609" s="152"/>
      <c r="UEX609" s="152"/>
      <c r="UEY609" s="152"/>
      <c r="UEZ609" s="152"/>
      <c r="UFA609" s="152"/>
      <c r="UFB609" s="152"/>
      <c r="UFC609" s="152"/>
      <c r="UFD609" s="152"/>
      <c r="UFE609" s="152"/>
      <c r="UFF609" s="152"/>
      <c r="UFG609" s="152"/>
      <c r="UFH609" s="152"/>
      <c r="UFI609" s="152"/>
      <c r="UFJ609" s="152"/>
      <c r="UFK609" s="152"/>
      <c r="UFL609" s="152"/>
      <c r="UFM609" s="152"/>
      <c r="UFN609" s="152"/>
      <c r="UFO609" s="152"/>
      <c r="UFP609" s="152"/>
      <c r="UFQ609" s="152"/>
      <c r="UFR609" s="152"/>
      <c r="UFS609" s="152"/>
      <c r="UFT609" s="152"/>
      <c r="UFU609" s="152"/>
      <c r="UFV609" s="152"/>
      <c r="UFW609" s="152"/>
      <c r="UFX609" s="152"/>
      <c r="UFY609" s="152"/>
      <c r="UFZ609" s="152"/>
      <c r="UGA609" s="152"/>
      <c r="UGB609" s="152"/>
      <c r="UGC609" s="152"/>
      <c r="UGD609" s="152"/>
      <c r="UGE609" s="152"/>
      <c r="UGF609" s="152"/>
      <c r="UGG609" s="152"/>
      <c r="UGH609" s="152"/>
      <c r="UGI609" s="152"/>
      <c r="UGJ609" s="152"/>
      <c r="UGK609" s="152"/>
      <c r="UGL609" s="152"/>
      <c r="UGM609" s="152"/>
      <c r="UGN609" s="152"/>
      <c r="UGO609" s="152"/>
      <c r="UGP609" s="152"/>
      <c r="UGQ609" s="152"/>
      <c r="UGR609" s="152"/>
      <c r="UGS609" s="152"/>
      <c r="UGT609" s="152"/>
      <c r="UGU609" s="152"/>
      <c r="UGV609" s="152"/>
      <c r="UGW609" s="152"/>
      <c r="UGX609" s="152"/>
      <c r="UGY609" s="152"/>
      <c r="UGZ609" s="152"/>
      <c r="UHA609" s="152"/>
      <c r="UHB609" s="152"/>
      <c r="UHC609" s="152"/>
      <c r="UHD609" s="152"/>
      <c r="UHE609" s="152"/>
      <c r="UHF609" s="152"/>
      <c r="UHG609" s="152"/>
      <c r="UHH609" s="152"/>
      <c r="UHI609" s="152"/>
      <c r="UHJ609" s="152"/>
      <c r="UHK609" s="152"/>
      <c r="UHL609" s="152"/>
      <c r="UHM609" s="152"/>
      <c r="UHN609" s="152"/>
      <c r="UHO609" s="152"/>
      <c r="UHP609" s="152"/>
      <c r="UHQ609" s="152"/>
      <c r="UHR609" s="152"/>
      <c r="UHS609" s="152"/>
      <c r="UHT609" s="152"/>
      <c r="UHU609" s="152"/>
      <c r="UHV609" s="152"/>
      <c r="UHW609" s="152"/>
      <c r="UHX609" s="152"/>
      <c r="UHY609" s="152"/>
      <c r="UHZ609" s="152"/>
      <c r="UIA609" s="152"/>
      <c r="UIB609" s="152"/>
      <c r="UIC609" s="152"/>
      <c r="UID609" s="152"/>
      <c r="UIE609" s="152"/>
      <c r="UIF609" s="152"/>
      <c r="UIG609" s="152"/>
      <c r="UIH609" s="152"/>
      <c r="UII609" s="152"/>
      <c r="UIJ609" s="152"/>
      <c r="UIK609" s="152"/>
      <c r="UIL609" s="152"/>
      <c r="UIM609" s="152"/>
      <c r="UIN609" s="152"/>
      <c r="UIO609" s="152"/>
      <c r="UIP609" s="152"/>
      <c r="UIQ609" s="152"/>
      <c r="UIR609" s="152"/>
      <c r="UIS609" s="152"/>
      <c r="UIT609" s="152"/>
      <c r="UIU609" s="152"/>
      <c r="UIV609" s="152"/>
      <c r="UIW609" s="152"/>
      <c r="UIX609" s="152"/>
      <c r="UIY609" s="152"/>
      <c r="UIZ609" s="152"/>
      <c r="UJA609" s="152"/>
      <c r="UJB609" s="152"/>
      <c r="UJC609" s="152"/>
      <c r="UJD609" s="152"/>
      <c r="UJE609" s="152"/>
      <c r="UJF609" s="152"/>
      <c r="UJG609" s="152"/>
      <c r="UJH609" s="152"/>
      <c r="UJI609" s="152"/>
      <c r="UJJ609" s="152"/>
      <c r="UJK609" s="152"/>
      <c r="UJL609" s="152"/>
      <c r="UJM609" s="152"/>
      <c r="UJN609" s="152"/>
      <c r="UJO609" s="152"/>
      <c r="UJP609" s="152"/>
      <c r="UJQ609" s="152"/>
      <c r="UJR609" s="152"/>
      <c r="UJS609" s="152"/>
      <c r="UJT609" s="152"/>
      <c r="UJU609" s="152"/>
      <c r="UJV609" s="152"/>
      <c r="UJW609" s="152"/>
      <c r="UJX609" s="152"/>
      <c r="UJY609" s="152"/>
      <c r="UJZ609" s="152"/>
      <c r="UKA609" s="152"/>
      <c r="UKB609" s="152"/>
      <c r="UKC609" s="152"/>
      <c r="UKD609" s="152"/>
      <c r="UKE609" s="152"/>
      <c r="UKF609" s="152"/>
      <c r="UKG609" s="152"/>
      <c r="UKH609" s="152"/>
      <c r="UKI609" s="152"/>
      <c r="UKJ609" s="152"/>
      <c r="UKK609" s="152"/>
      <c r="UKL609" s="152"/>
      <c r="UKM609" s="152"/>
      <c r="UKN609" s="152"/>
      <c r="UKO609" s="152"/>
      <c r="UKP609" s="152"/>
      <c r="UKQ609" s="152"/>
      <c r="UKR609" s="152"/>
      <c r="UKS609" s="152"/>
      <c r="UKT609" s="152"/>
      <c r="UKU609" s="152"/>
      <c r="UKV609" s="152"/>
      <c r="UKW609" s="152"/>
      <c r="UKX609" s="152"/>
      <c r="UKY609" s="152"/>
      <c r="UKZ609" s="152"/>
      <c r="ULA609" s="152"/>
      <c r="ULB609" s="152"/>
      <c r="ULC609" s="152"/>
      <c r="ULD609" s="152"/>
      <c r="ULE609" s="152"/>
      <c r="ULF609" s="152"/>
      <c r="ULG609" s="152"/>
      <c r="ULH609" s="152"/>
      <c r="ULI609" s="152"/>
      <c r="ULJ609" s="152"/>
      <c r="ULK609" s="152"/>
      <c r="ULL609" s="152"/>
      <c r="ULM609" s="152"/>
      <c r="ULN609" s="152"/>
      <c r="ULO609" s="152"/>
      <c r="ULP609" s="152"/>
      <c r="ULQ609" s="152"/>
      <c r="ULR609" s="152"/>
      <c r="ULS609" s="152"/>
      <c r="ULT609" s="152"/>
      <c r="ULU609" s="152"/>
      <c r="ULV609" s="152"/>
      <c r="ULW609" s="152"/>
      <c r="ULX609" s="152"/>
      <c r="ULY609" s="152"/>
      <c r="ULZ609" s="152"/>
      <c r="UMA609" s="152"/>
      <c r="UMB609" s="152"/>
      <c r="UMC609" s="152"/>
      <c r="UMD609" s="152"/>
      <c r="UME609" s="152"/>
      <c r="UMF609" s="152"/>
      <c r="UMG609" s="152"/>
      <c r="UMH609" s="152"/>
      <c r="UMI609" s="152"/>
      <c r="UMJ609" s="152"/>
      <c r="UMK609" s="152"/>
      <c r="UML609" s="152"/>
      <c r="UMM609" s="152"/>
      <c r="UMN609" s="152"/>
      <c r="UMO609" s="152"/>
      <c r="UMP609" s="152"/>
      <c r="UMQ609" s="152"/>
      <c r="UMR609" s="152"/>
      <c r="UMS609" s="152"/>
      <c r="UMT609" s="152"/>
      <c r="UMU609" s="152"/>
      <c r="UMV609" s="152"/>
      <c r="UMW609" s="152"/>
      <c r="UMX609" s="152"/>
      <c r="UMY609" s="152"/>
      <c r="UMZ609" s="152"/>
      <c r="UNA609" s="152"/>
      <c r="UNB609" s="152"/>
      <c r="UNC609" s="152"/>
      <c r="UND609" s="152"/>
      <c r="UNE609" s="152"/>
      <c r="UNF609" s="152"/>
      <c r="UNG609" s="152"/>
      <c r="UNH609" s="152"/>
      <c r="UNI609" s="152"/>
      <c r="UNJ609" s="152"/>
      <c r="UNK609" s="152"/>
      <c r="UNL609" s="152"/>
      <c r="UNM609" s="152"/>
      <c r="UNN609" s="152"/>
      <c r="UNO609" s="152"/>
      <c r="UNP609" s="152"/>
      <c r="UNQ609" s="152"/>
      <c r="UNR609" s="152"/>
      <c r="UNS609" s="152"/>
      <c r="UNT609" s="152"/>
      <c r="UNU609" s="152"/>
      <c r="UNV609" s="152"/>
      <c r="UNW609" s="152"/>
      <c r="UNX609" s="152"/>
      <c r="UNY609" s="152"/>
      <c r="UNZ609" s="152"/>
      <c r="UOA609" s="152"/>
      <c r="UOB609" s="152"/>
      <c r="UOC609" s="152"/>
      <c r="UOD609" s="152"/>
      <c r="UOE609" s="152"/>
      <c r="UOF609" s="152"/>
      <c r="UOG609" s="152"/>
      <c r="UOH609" s="152"/>
      <c r="UOI609" s="152"/>
      <c r="UOJ609" s="152"/>
      <c r="UOK609" s="152"/>
      <c r="UOL609" s="152"/>
      <c r="UOM609" s="152"/>
      <c r="UON609" s="152"/>
      <c r="UOO609" s="152"/>
      <c r="UOP609" s="152"/>
      <c r="UOQ609" s="152"/>
      <c r="UOR609" s="152"/>
      <c r="UOS609" s="152"/>
      <c r="UOT609" s="152"/>
      <c r="UOU609" s="152"/>
      <c r="UOV609" s="152"/>
      <c r="UOW609" s="152"/>
      <c r="UOX609" s="152"/>
      <c r="UOY609" s="152"/>
      <c r="UOZ609" s="152"/>
      <c r="UPA609" s="152"/>
      <c r="UPB609" s="152"/>
      <c r="UPC609" s="152"/>
      <c r="UPD609" s="152"/>
      <c r="UPE609" s="152"/>
      <c r="UPF609" s="152"/>
      <c r="UPG609" s="152"/>
      <c r="UPH609" s="152"/>
      <c r="UPI609" s="152"/>
      <c r="UPJ609" s="152"/>
      <c r="UPK609" s="152"/>
      <c r="UPL609" s="152"/>
      <c r="UPM609" s="152"/>
      <c r="UPN609" s="152"/>
      <c r="UPO609" s="152"/>
      <c r="UPP609" s="152"/>
      <c r="UPQ609" s="152"/>
      <c r="UPR609" s="152"/>
      <c r="UPS609" s="152"/>
      <c r="UPT609" s="152"/>
      <c r="UPU609" s="152"/>
      <c r="UPV609" s="152"/>
      <c r="UPW609" s="152"/>
      <c r="UPX609" s="152"/>
      <c r="UPY609" s="152"/>
      <c r="UPZ609" s="152"/>
      <c r="UQA609" s="152"/>
      <c r="UQB609" s="152"/>
      <c r="UQC609" s="152"/>
      <c r="UQD609" s="152"/>
      <c r="UQE609" s="152"/>
      <c r="UQF609" s="152"/>
      <c r="UQG609" s="152"/>
      <c r="UQH609" s="152"/>
      <c r="UQI609" s="152"/>
      <c r="UQJ609" s="152"/>
      <c r="UQK609" s="152"/>
      <c r="UQL609" s="152"/>
      <c r="UQM609" s="152"/>
      <c r="UQN609" s="152"/>
      <c r="UQO609" s="152"/>
      <c r="UQP609" s="152"/>
      <c r="UQQ609" s="152"/>
      <c r="UQR609" s="152"/>
      <c r="UQS609" s="152"/>
      <c r="UQT609" s="152"/>
      <c r="UQU609" s="152"/>
      <c r="UQV609" s="152"/>
      <c r="UQW609" s="152"/>
      <c r="UQX609" s="152"/>
      <c r="UQY609" s="152"/>
      <c r="UQZ609" s="152"/>
      <c r="URA609" s="152"/>
      <c r="URB609" s="152"/>
      <c r="URC609" s="152"/>
      <c r="URD609" s="152"/>
      <c r="URE609" s="152"/>
      <c r="URF609" s="152"/>
      <c r="URG609" s="152"/>
      <c r="URH609" s="152"/>
      <c r="URI609" s="152"/>
      <c r="URJ609" s="152"/>
      <c r="URK609" s="152"/>
      <c r="URL609" s="152"/>
      <c r="URM609" s="152"/>
      <c r="URN609" s="152"/>
      <c r="URO609" s="152"/>
      <c r="URP609" s="152"/>
      <c r="URQ609" s="152"/>
      <c r="URR609" s="152"/>
      <c r="URS609" s="152"/>
      <c r="URT609" s="152"/>
      <c r="URU609" s="152"/>
      <c r="URV609" s="152"/>
      <c r="URW609" s="152"/>
      <c r="URX609" s="152"/>
      <c r="URY609" s="152"/>
      <c r="URZ609" s="152"/>
      <c r="USA609" s="152"/>
      <c r="USB609" s="152"/>
      <c r="USC609" s="152"/>
      <c r="USD609" s="152"/>
      <c r="USE609" s="152"/>
      <c r="USF609" s="152"/>
      <c r="USG609" s="152"/>
      <c r="USH609" s="152"/>
      <c r="USI609" s="152"/>
      <c r="USJ609" s="152"/>
      <c r="USK609" s="152"/>
      <c r="USL609" s="152"/>
      <c r="USM609" s="152"/>
      <c r="USN609" s="152"/>
      <c r="USO609" s="152"/>
      <c r="USP609" s="152"/>
      <c r="USQ609" s="152"/>
      <c r="USR609" s="152"/>
      <c r="USS609" s="152"/>
      <c r="UST609" s="152"/>
      <c r="USU609" s="152"/>
      <c r="USV609" s="152"/>
      <c r="USW609" s="152"/>
      <c r="USX609" s="152"/>
      <c r="USY609" s="152"/>
      <c r="USZ609" s="152"/>
      <c r="UTA609" s="152"/>
      <c r="UTB609" s="152"/>
      <c r="UTC609" s="152"/>
      <c r="UTD609" s="152"/>
      <c r="UTE609" s="152"/>
      <c r="UTF609" s="152"/>
      <c r="UTG609" s="152"/>
      <c r="UTH609" s="152"/>
      <c r="UTI609" s="152"/>
      <c r="UTJ609" s="152"/>
      <c r="UTK609" s="152"/>
      <c r="UTL609" s="152"/>
      <c r="UTM609" s="152"/>
      <c r="UTN609" s="152"/>
      <c r="UTO609" s="152"/>
      <c r="UTP609" s="152"/>
      <c r="UTQ609" s="152"/>
      <c r="UTR609" s="152"/>
      <c r="UTS609" s="152"/>
      <c r="UTT609" s="152"/>
      <c r="UTU609" s="152"/>
      <c r="UTV609" s="152"/>
      <c r="UTW609" s="152"/>
      <c r="UTX609" s="152"/>
      <c r="UTY609" s="152"/>
      <c r="UTZ609" s="152"/>
      <c r="UUA609" s="152"/>
      <c r="UUB609" s="152"/>
      <c r="UUC609" s="152"/>
      <c r="UUD609" s="152"/>
      <c r="UUE609" s="152"/>
      <c r="UUF609" s="152"/>
      <c r="UUG609" s="152"/>
      <c r="UUH609" s="152"/>
      <c r="UUI609" s="152"/>
      <c r="UUJ609" s="152"/>
      <c r="UUK609" s="152"/>
      <c r="UUL609" s="152"/>
      <c r="UUM609" s="152"/>
      <c r="UUN609" s="152"/>
      <c r="UUO609" s="152"/>
      <c r="UUP609" s="152"/>
      <c r="UUQ609" s="152"/>
      <c r="UUR609" s="152"/>
      <c r="UUS609" s="152"/>
      <c r="UUT609" s="152"/>
      <c r="UUU609" s="152"/>
      <c r="UUV609" s="152"/>
      <c r="UUW609" s="152"/>
      <c r="UUX609" s="152"/>
      <c r="UUY609" s="152"/>
      <c r="UUZ609" s="152"/>
      <c r="UVA609" s="152"/>
      <c r="UVB609" s="152"/>
      <c r="UVC609" s="152"/>
      <c r="UVD609" s="152"/>
      <c r="UVE609" s="152"/>
      <c r="UVF609" s="152"/>
      <c r="UVG609" s="152"/>
      <c r="UVH609" s="152"/>
      <c r="UVI609" s="152"/>
      <c r="UVJ609" s="152"/>
      <c r="UVK609" s="152"/>
      <c r="UVL609" s="152"/>
      <c r="UVM609" s="152"/>
      <c r="UVN609" s="152"/>
      <c r="UVO609" s="152"/>
      <c r="UVP609" s="152"/>
      <c r="UVQ609" s="152"/>
      <c r="UVR609" s="152"/>
      <c r="UVS609" s="152"/>
      <c r="UVT609" s="152"/>
      <c r="UVU609" s="152"/>
      <c r="UVV609" s="152"/>
      <c r="UVW609" s="152"/>
      <c r="UVX609" s="152"/>
      <c r="UVY609" s="152"/>
      <c r="UVZ609" s="152"/>
      <c r="UWA609" s="152"/>
      <c r="UWB609" s="152"/>
      <c r="UWC609" s="152"/>
      <c r="UWD609" s="152"/>
      <c r="UWE609" s="152"/>
      <c r="UWF609" s="152"/>
      <c r="UWG609" s="152"/>
      <c r="UWH609" s="152"/>
      <c r="UWI609" s="152"/>
      <c r="UWJ609" s="152"/>
      <c r="UWK609" s="152"/>
      <c r="UWL609" s="152"/>
      <c r="UWM609" s="152"/>
      <c r="UWN609" s="152"/>
      <c r="UWO609" s="152"/>
      <c r="UWP609" s="152"/>
      <c r="UWQ609" s="152"/>
      <c r="UWR609" s="152"/>
      <c r="UWS609" s="152"/>
      <c r="UWT609" s="152"/>
      <c r="UWU609" s="152"/>
      <c r="UWV609" s="152"/>
      <c r="UWW609" s="152"/>
      <c r="UWX609" s="152"/>
      <c r="UWY609" s="152"/>
      <c r="UWZ609" s="152"/>
      <c r="UXA609" s="152"/>
      <c r="UXB609" s="152"/>
      <c r="UXC609" s="152"/>
      <c r="UXD609" s="152"/>
      <c r="UXE609" s="152"/>
      <c r="UXF609" s="152"/>
      <c r="UXG609" s="152"/>
      <c r="UXH609" s="152"/>
      <c r="UXI609" s="152"/>
      <c r="UXJ609" s="152"/>
      <c r="UXK609" s="152"/>
      <c r="UXL609" s="152"/>
      <c r="UXM609" s="152"/>
      <c r="UXN609" s="152"/>
      <c r="UXO609" s="152"/>
      <c r="UXP609" s="152"/>
      <c r="UXQ609" s="152"/>
      <c r="UXR609" s="152"/>
      <c r="UXS609" s="152"/>
      <c r="UXT609" s="152"/>
      <c r="UXU609" s="152"/>
      <c r="UXV609" s="152"/>
      <c r="UXW609" s="152"/>
      <c r="UXX609" s="152"/>
      <c r="UXY609" s="152"/>
      <c r="UXZ609" s="152"/>
      <c r="UYA609" s="152"/>
      <c r="UYB609" s="152"/>
      <c r="UYC609" s="152"/>
      <c r="UYD609" s="152"/>
      <c r="UYE609" s="152"/>
      <c r="UYF609" s="152"/>
      <c r="UYG609" s="152"/>
      <c r="UYH609" s="152"/>
      <c r="UYI609" s="152"/>
      <c r="UYJ609" s="152"/>
      <c r="UYK609" s="152"/>
      <c r="UYL609" s="152"/>
      <c r="UYM609" s="152"/>
      <c r="UYN609" s="152"/>
      <c r="UYO609" s="152"/>
      <c r="UYP609" s="152"/>
      <c r="UYQ609" s="152"/>
      <c r="UYR609" s="152"/>
      <c r="UYS609" s="152"/>
      <c r="UYT609" s="152"/>
      <c r="UYU609" s="152"/>
      <c r="UYV609" s="152"/>
      <c r="UYW609" s="152"/>
      <c r="UYX609" s="152"/>
      <c r="UYY609" s="152"/>
      <c r="UYZ609" s="152"/>
      <c r="UZA609" s="152"/>
      <c r="UZB609" s="152"/>
      <c r="UZC609" s="152"/>
      <c r="UZD609" s="152"/>
      <c r="UZE609" s="152"/>
      <c r="UZF609" s="152"/>
      <c r="UZG609" s="152"/>
      <c r="UZH609" s="152"/>
      <c r="UZI609" s="152"/>
      <c r="UZJ609" s="152"/>
      <c r="UZK609" s="152"/>
      <c r="UZL609" s="152"/>
      <c r="UZM609" s="152"/>
      <c r="UZN609" s="152"/>
      <c r="UZO609" s="152"/>
      <c r="UZP609" s="152"/>
      <c r="UZQ609" s="152"/>
      <c r="UZR609" s="152"/>
      <c r="UZS609" s="152"/>
      <c r="UZT609" s="152"/>
      <c r="UZU609" s="152"/>
      <c r="UZV609" s="152"/>
      <c r="UZW609" s="152"/>
      <c r="UZX609" s="152"/>
      <c r="UZY609" s="152"/>
      <c r="UZZ609" s="152"/>
      <c r="VAA609" s="152"/>
      <c r="VAB609" s="152"/>
      <c r="VAC609" s="152"/>
      <c r="VAD609" s="152"/>
      <c r="VAE609" s="152"/>
      <c r="VAF609" s="152"/>
      <c r="VAG609" s="152"/>
      <c r="VAH609" s="152"/>
      <c r="VAI609" s="152"/>
      <c r="VAJ609" s="152"/>
      <c r="VAK609" s="152"/>
      <c r="VAL609" s="152"/>
      <c r="VAM609" s="152"/>
      <c r="VAN609" s="152"/>
      <c r="VAO609" s="152"/>
      <c r="VAP609" s="152"/>
      <c r="VAQ609" s="152"/>
      <c r="VAR609" s="152"/>
      <c r="VAS609" s="152"/>
      <c r="VAT609" s="152"/>
      <c r="VAU609" s="152"/>
      <c r="VAV609" s="152"/>
      <c r="VAW609" s="152"/>
      <c r="VAX609" s="152"/>
      <c r="VAY609" s="152"/>
      <c r="VAZ609" s="152"/>
      <c r="VBA609" s="152"/>
      <c r="VBB609" s="152"/>
      <c r="VBC609" s="152"/>
      <c r="VBD609" s="152"/>
      <c r="VBE609" s="152"/>
      <c r="VBF609" s="152"/>
      <c r="VBG609" s="152"/>
      <c r="VBH609" s="152"/>
      <c r="VBI609" s="152"/>
      <c r="VBJ609" s="152"/>
      <c r="VBK609" s="152"/>
      <c r="VBL609" s="152"/>
      <c r="VBM609" s="152"/>
      <c r="VBN609" s="152"/>
      <c r="VBO609" s="152"/>
      <c r="VBP609" s="152"/>
      <c r="VBQ609" s="152"/>
      <c r="VBR609" s="152"/>
      <c r="VBS609" s="152"/>
      <c r="VBT609" s="152"/>
      <c r="VBU609" s="152"/>
      <c r="VBV609" s="152"/>
      <c r="VBW609" s="152"/>
      <c r="VBX609" s="152"/>
      <c r="VBY609" s="152"/>
      <c r="VBZ609" s="152"/>
      <c r="VCA609" s="152"/>
      <c r="VCB609" s="152"/>
      <c r="VCC609" s="152"/>
      <c r="VCD609" s="152"/>
      <c r="VCE609" s="152"/>
      <c r="VCF609" s="152"/>
      <c r="VCG609" s="152"/>
      <c r="VCH609" s="152"/>
      <c r="VCI609" s="152"/>
      <c r="VCJ609" s="152"/>
      <c r="VCK609" s="152"/>
      <c r="VCL609" s="152"/>
      <c r="VCM609" s="152"/>
      <c r="VCN609" s="152"/>
      <c r="VCO609" s="152"/>
      <c r="VCP609" s="152"/>
      <c r="VCQ609" s="152"/>
      <c r="VCR609" s="152"/>
      <c r="VCS609" s="152"/>
      <c r="VCT609" s="152"/>
      <c r="VCU609" s="152"/>
      <c r="VCV609" s="152"/>
      <c r="VCW609" s="152"/>
      <c r="VCX609" s="152"/>
      <c r="VCY609" s="152"/>
      <c r="VCZ609" s="152"/>
      <c r="VDA609" s="152"/>
      <c r="VDB609" s="152"/>
      <c r="VDC609" s="152"/>
      <c r="VDD609" s="152"/>
      <c r="VDE609" s="152"/>
      <c r="VDF609" s="152"/>
      <c r="VDG609" s="152"/>
      <c r="VDH609" s="152"/>
      <c r="VDI609" s="152"/>
      <c r="VDJ609" s="152"/>
      <c r="VDK609" s="152"/>
      <c r="VDL609" s="152"/>
      <c r="VDM609" s="152"/>
      <c r="VDN609" s="152"/>
      <c r="VDO609" s="152"/>
      <c r="VDP609" s="152"/>
      <c r="VDQ609" s="152"/>
      <c r="VDR609" s="152"/>
      <c r="VDS609" s="152"/>
      <c r="VDT609" s="152"/>
      <c r="VDU609" s="152"/>
      <c r="VDV609" s="152"/>
      <c r="VDW609" s="152"/>
      <c r="VDX609" s="152"/>
      <c r="VDY609" s="152"/>
      <c r="VDZ609" s="152"/>
      <c r="VEA609" s="152"/>
      <c r="VEB609" s="152"/>
      <c r="VEC609" s="152"/>
      <c r="VED609" s="152"/>
      <c r="VEE609" s="152"/>
      <c r="VEF609" s="152"/>
      <c r="VEG609" s="152"/>
      <c r="VEH609" s="152"/>
      <c r="VEI609" s="152"/>
      <c r="VEJ609" s="152"/>
      <c r="VEK609" s="152"/>
      <c r="VEL609" s="152"/>
      <c r="VEM609" s="152"/>
      <c r="VEN609" s="152"/>
      <c r="VEO609" s="152"/>
      <c r="VEP609" s="152"/>
      <c r="VEQ609" s="152"/>
      <c r="VER609" s="152"/>
      <c r="VES609" s="152"/>
      <c r="VET609" s="152"/>
      <c r="VEU609" s="152"/>
      <c r="VEV609" s="152"/>
      <c r="VEW609" s="152"/>
      <c r="VEX609" s="152"/>
      <c r="VEY609" s="152"/>
      <c r="VEZ609" s="152"/>
      <c r="VFA609" s="152"/>
      <c r="VFB609" s="152"/>
      <c r="VFC609" s="152"/>
      <c r="VFD609" s="152"/>
      <c r="VFE609" s="152"/>
      <c r="VFF609" s="152"/>
      <c r="VFG609" s="152"/>
      <c r="VFH609" s="152"/>
      <c r="VFI609" s="152"/>
      <c r="VFJ609" s="152"/>
      <c r="VFK609" s="152"/>
      <c r="VFL609" s="152"/>
      <c r="VFM609" s="152"/>
      <c r="VFN609" s="152"/>
      <c r="VFO609" s="152"/>
      <c r="VFP609" s="152"/>
      <c r="VFQ609" s="152"/>
      <c r="VFR609" s="152"/>
      <c r="VFS609" s="152"/>
      <c r="VFT609" s="152"/>
      <c r="VFU609" s="152"/>
      <c r="VFV609" s="152"/>
      <c r="VFW609" s="152"/>
      <c r="VFX609" s="152"/>
      <c r="VFY609" s="152"/>
      <c r="VFZ609" s="152"/>
      <c r="VGA609" s="152"/>
      <c r="VGB609" s="152"/>
      <c r="VGC609" s="152"/>
      <c r="VGD609" s="152"/>
      <c r="VGE609" s="152"/>
      <c r="VGF609" s="152"/>
      <c r="VGG609" s="152"/>
      <c r="VGH609" s="152"/>
      <c r="VGI609" s="152"/>
      <c r="VGJ609" s="152"/>
      <c r="VGK609" s="152"/>
      <c r="VGL609" s="152"/>
      <c r="VGM609" s="152"/>
      <c r="VGN609" s="152"/>
      <c r="VGO609" s="152"/>
      <c r="VGP609" s="152"/>
      <c r="VGQ609" s="152"/>
      <c r="VGR609" s="152"/>
      <c r="VGS609" s="152"/>
      <c r="VGT609" s="152"/>
      <c r="VGU609" s="152"/>
      <c r="VGV609" s="152"/>
      <c r="VGW609" s="152"/>
      <c r="VGX609" s="152"/>
      <c r="VGY609" s="152"/>
      <c r="VGZ609" s="152"/>
      <c r="VHA609" s="152"/>
      <c r="VHB609" s="152"/>
      <c r="VHC609" s="152"/>
      <c r="VHD609" s="152"/>
      <c r="VHE609" s="152"/>
      <c r="VHF609" s="152"/>
      <c r="VHG609" s="152"/>
      <c r="VHH609" s="152"/>
      <c r="VHI609" s="152"/>
      <c r="VHJ609" s="152"/>
      <c r="VHK609" s="152"/>
      <c r="VHL609" s="152"/>
      <c r="VHM609" s="152"/>
      <c r="VHN609" s="152"/>
      <c r="VHO609" s="152"/>
      <c r="VHP609" s="152"/>
      <c r="VHQ609" s="152"/>
      <c r="VHR609" s="152"/>
      <c r="VHS609" s="152"/>
      <c r="VHT609" s="152"/>
      <c r="VHU609" s="152"/>
      <c r="VHV609" s="152"/>
      <c r="VHW609" s="152"/>
      <c r="VHX609" s="152"/>
      <c r="VHY609" s="152"/>
      <c r="VHZ609" s="152"/>
      <c r="VIA609" s="152"/>
      <c r="VIB609" s="152"/>
      <c r="VIC609" s="152"/>
      <c r="VID609" s="152"/>
      <c r="VIE609" s="152"/>
      <c r="VIF609" s="152"/>
      <c r="VIG609" s="152"/>
      <c r="VIH609" s="152"/>
      <c r="VII609" s="152"/>
      <c r="VIJ609" s="152"/>
      <c r="VIK609" s="152"/>
      <c r="VIL609" s="152"/>
      <c r="VIM609" s="152"/>
      <c r="VIN609" s="152"/>
      <c r="VIO609" s="152"/>
      <c r="VIP609" s="152"/>
      <c r="VIQ609" s="152"/>
      <c r="VIR609" s="152"/>
      <c r="VIS609" s="152"/>
      <c r="VIT609" s="152"/>
      <c r="VIU609" s="152"/>
      <c r="VIV609" s="152"/>
      <c r="VIW609" s="152"/>
      <c r="VIX609" s="152"/>
      <c r="VIY609" s="152"/>
      <c r="VIZ609" s="152"/>
      <c r="VJA609" s="152"/>
      <c r="VJB609" s="152"/>
      <c r="VJC609" s="152"/>
      <c r="VJD609" s="152"/>
      <c r="VJE609" s="152"/>
      <c r="VJF609" s="152"/>
      <c r="VJG609" s="152"/>
      <c r="VJH609" s="152"/>
      <c r="VJI609" s="152"/>
      <c r="VJJ609" s="152"/>
      <c r="VJK609" s="152"/>
      <c r="VJL609" s="152"/>
      <c r="VJM609" s="152"/>
      <c r="VJN609" s="152"/>
      <c r="VJO609" s="152"/>
      <c r="VJP609" s="152"/>
      <c r="VJQ609" s="152"/>
      <c r="VJR609" s="152"/>
      <c r="VJS609" s="152"/>
      <c r="VJT609" s="152"/>
      <c r="VJU609" s="152"/>
      <c r="VJV609" s="152"/>
      <c r="VJW609" s="152"/>
      <c r="VJX609" s="152"/>
      <c r="VJY609" s="152"/>
      <c r="VJZ609" s="152"/>
      <c r="VKA609" s="152"/>
      <c r="VKB609" s="152"/>
      <c r="VKC609" s="152"/>
      <c r="VKD609" s="152"/>
      <c r="VKE609" s="152"/>
      <c r="VKF609" s="152"/>
      <c r="VKG609" s="152"/>
      <c r="VKH609" s="152"/>
      <c r="VKI609" s="152"/>
      <c r="VKJ609" s="152"/>
      <c r="VKK609" s="152"/>
      <c r="VKL609" s="152"/>
      <c r="VKM609" s="152"/>
      <c r="VKN609" s="152"/>
      <c r="VKO609" s="152"/>
      <c r="VKP609" s="152"/>
      <c r="VKQ609" s="152"/>
      <c r="VKR609" s="152"/>
      <c r="VKS609" s="152"/>
      <c r="VKT609" s="152"/>
      <c r="VKU609" s="152"/>
      <c r="VKV609" s="152"/>
      <c r="VKW609" s="152"/>
      <c r="VKX609" s="152"/>
      <c r="VKY609" s="152"/>
      <c r="VKZ609" s="152"/>
      <c r="VLA609" s="152"/>
      <c r="VLB609" s="152"/>
      <c r="VLC609" s="152"/>
      <c r="VLD609" s="152"/>
      <c r="VLE609" s="152"/>
      <c r="VLF609" s="152"/>
      <c r="VLG609" s="152"/>
      <c r="VLH609" s="152"/>
      <c r="VLI609" s="152"/>
      <c r="VLJ609" s="152"/>
      <c r="VLK609" s="152"/>
      <c r="VLL609" s="152"/>
      <c r="VLM609" s="152"/>
      <c r="VLN609" s="152"/>
      <c r="VLO609" s="152"/>
      <c r="VLP609" s="152"/>
      <c r="VLQ609" s="152"/>
      <c r="VLR609" s="152"/>
      <c r="VLS609" s="152"/>
      <c r="VLT609" s="152"/>
      <c r="VLU609" s="152"/>
      <c r="VLV609" s="152"/>
      <c r="VLW609" s="152"/>
      <c r="VLX609" s="152"/>
      <c r="VLY609" s="152"/>
      <c r="VLZ609" s="152"/>
      <c r="VMA609" s="152"/>
      <c r="VMB609" s="152"/>
      <c r="VMC609" s="152"/>
      <c r="VMD609" s="152"/>
      <c r="VME609" s="152"/>
      <c r="VMF609" s="152"/>
      <c r="VMG609" s="152"/>
      <c r="VMH609" s="152"/>
      <c r="VMI609" s="152"/>
      <c r="VMJ609" s="152"/>
      <c r="VMK609" s="152"/>
      <c r="VML609" s="152"/>
      <c r="VMM609" s="152"/>
      <c r="VMN609" s="152"/>
      <c r="VMO609" s="152"/>
      <c r="VMP609" s="152"/>
      <c r="VMQ609" s="152"/>
      <c r="VMR609" s="152"/>
      <c r="VMS609" s="152"/>
      <c r="VMT609" s="152"/>
      <c r="VMU609" s="152"/>
      <c r="VMV609" s="152"/>
      <c r="VMW609" s="152"/>
      <c r="VMX609" s="152"/>
      <c r="VMY609" s="152"/>
      <c r="VMZ609" s="152"/>
      <c r="VNA609" s="152"/>
      <c r="VNB609" s="152"/>
      <c r="VNC609" s="152"/>
      <c r="VND609" s="152"/>
      <c r="VNE609" s="152"/>
      <c r="VNF609" s="152"/>
      <c r="VNG609" s="152"/>
      <c r="VNH609" s="152"/>
      <c r="VNI609" s="152"/>
      <c r="VNJ609" s="152"/>
      <c r="VNK609" s="152"/>
      <c r="VNL609" s="152"/>
      <c r="VNM609" s="152"/>
      <c r="VNN609" s="152"/>
      <c r="VNO609" s="152"/>
      <c r="VNP609" s="152"/>
      <c r="VNQ609" s="152"/>
      <c r="VNR609" s="152"/>
      <c r="VNS609" s="152"/>
      <c r="VNT609" s="152"/>
      <c r="VNU609" s="152"/>
      <c r="VNV609" s="152"/>
      <c r="VNW609" s="152"/>
      <c r="VNX609" s="152"/>
      <c r="VNY609" s="152"/>
      <c r="VNZ609" s="152"/>
      <c r="VOA609" s="152"/>
      <c r="VOB609" s="152"/>
      <c r="VOC609" s="152"/>
      <c r="VOD609" s="152"/>
      <c r="VOE609" s="152"/>
      <c r="VOF609" s="152"/>
      <c r="VOG609" s="152"/>
      <c r="VOH609" s="152"/>
      <c r="VOI609" s="152"/>
      <c r="VOJ609" s="152"/>
      <c r="VOK609" s="152"/>
      <c r="VOL609" s="152"/>
      <c r="VOM609" s="152"/>
      <c r="VON609" s="152"/>
      <c r="VOO609" s="152"/>
      <c r="VOP609" s="152"/>
      <c r="VOQ609" s="152"/>
      <c r="VOR609" s="152"/>
      <c r="VOS609" s="152"/>
      <c r="VOT609" s="152"/>
      <c r="VOU609" s="152"/>
      <c r="VOV609" s="152"/>
      <c r="VOW609" s="152"/>
      <c r="VOX609" s="152"/>
      <c r="VOY609" s="152"/>
      <c r="VOZ609" s="152"/>
      <c r="VPA609" s="152"/>
      <c r="VPB609" s="152"/>
      <c r="VPC609" s="152"/>
      <c r="VPD609" s="152"/>
      <c r="VPE609" s="152"/>
      <c r="VPF609" s="152"/>
      <c r="VPG609" s="152"/>
      <c r="VPH609" s="152"/>
      <c r="VPI609" s="152"/>
      <c r="VPJ609" s="152"/>
      <c r="VPK609" s="152"/>
      <c r="VPL609" s="152"/>
      <c r="VPM609" s="152"/>
      <c r="VPN609" s="152"/>
      <c r="VPO609" s="152"/>
      <c r="VPP609" s="152"/>
      <c r="VPQ609" s="152"/>
      <c r="VPR609" s="152"/>
      <c r="VPS609" s="152"/>
      <c r="VPT609" s="152"/>
      <c r="VPU609" s="152"/>
      <c r="VPV609" s="152"/>
      <c r="VPW609" s="152"/>
      <c r="VPX609" s="152"/>
      <c r="VPY609" s="152"/>
      <c r="VPZ609" s="152"/>
      <c r="VQA609" s="152"/>
      <c r="VQB609" s="152"/>
      <c r="VQC609" s="152"/>
      <c r="VQD609" s="152"/>
      <c r="VQE609" s="152"/>
      <c r="VQF609" s="152"/>
      <c r="VQG609" s="152"/>
      <c r="VQH609" s="152"/>
      <c r="VQI609" s="152"/>
      <c r="VQJ609" s="152"/>
      <c r="VQK609" s="152"/>
      <c r="VQL609" s="152"/>
      <c r="VQM609" s="152"/>
      <c r="VQN609" s="152"/>
      <c r="VQO609" s="152"/>
      <c r="VQP609" s="152"/>
      <c r="VQQ609" s="152"/>
      <c r="VQR609" s="152"/>
      <c r="VQS609" s="152"/>
      <c r="VQT609" s="152"/>
      <c r="VQU609" s="152"/>
      <c r="VQV609" s="152"/>
      <c r="VQW609" s="152"/>
      <c r="VQX609" s="152"/>
      <c r="VQY609" s="152"/>
      <c r="VQZ609" s="152"/>
      <c r="VRA609" s="152"/>
      <c r="VRB609" s="152"/>
      <c r="VRC609" s="152"/>
      <c r="VRD609" s="152"/>
      <c r="VRE609" s="152"/>
      <c r="VRF609" s="152"/>
      <c r="VRG609" s="152"/>
      <c r="VRH609" s="152"/>
      <c r="VRI609" s="152"/>
      <c r="VRJ609" s="152"/>
      <c r="VRK609" s="152"/>
      <c r="VRL609" s="152"/>
      <c r="VRM609" s="152"/>
      <c r="VRN609" s="152"/>
      <c r="VRO609" s="152"/>
      <c r="VRP609" s="152"/>
      <c r="VRQ609" s="152"/>
      <c r="VRR609" s="152"/>
      <c r="VRS609" s="152"/>
      <c r="VRT609" s="152"/>
      <c r="VRU609" s="152"/>
      <c r="VRV609" s="152"/>
      <c r="VRW609" s="152"/>
      <c r="VRX609" s="152"/>
      <c r="VRY609" s="152"/>
      <c r="VRZ609" s="152"/>
      <c r="VSA609" s="152"/>
      <c r="VSB609" s="152"/>
      <c r="VSC609" s="152"/>
      <c r="VSD609" s="152"/>
      <c r="VSE609" s="152"/>
      <c r="VSF609" s="152"/>
      <c r="VSG609" s="152"/>
      <c r="VSH609" s="152"/>
      <c r="VSI609" s="152"/>
      <c r="VSJ609" s="152"/>
      <c r="VSK609" s="152"/>
      <c r="VSL609" s="152"/>
      <c r="VSM609" s="152"/>
      <c r="VSN609" s="152"/>
      <c r="VSO609" s="152"/>
      <c r="VSP609" s="152"/>
      <c r="VSQ609" s="152"/>
      <c r="VSR609" s="152"/>
      <c r="VSS609" s="152"/>
      <c r="VST609" s="152"/>
      <c r="VSU609" s="152"/>
      <c r="VSV609" s="152"/>
      <c r="VSW609" s="152"/>
      <c r="VSX609" s="152"/>
      <c r="VSY609" s="152"/>
      <c r="VSZ609" s="152"/>
      <c r="VTA609" s="152"/>
      <c r="VTB609" s="152"/>
      <c r="VTC609" s="152"/>
      <c r="VTD609" s="152"/>
      <c r="VTE609" s="152"/>
      <c r="VTF609" s="152"/>
      <c r="VTG609" s="152"/>
      <c r="VTH609" s="152"/>
      <c r="VTI609" s="152"/>
      <c r="VTJ609" s="152"/>
      <c r="VTK609" s="152"/>
      <c r="VTL609" s="152"/>
      <c r="VTM609" s="152"/>
      <c r="VTN609" s="152"/>
      <c r="VTO609" s="152"/>
      <c r="VTP609" s="152"/>
      <c r="VTQ609" s="152"/>
      <c r="VTR609" s="152"/>
      <c r="VTS609" s="152"/>
      <c r="VTT609" s="152"/>
      <c r="VTU609" s="152"/>
      <c r="VTV609" s="152"/>
      <c r="VTW609" s="152"/>
      <c r="VTX609" s="152"/>
      <c r="VTY609" s="152"/>
      <c r="VTZ609" s="152"/>
      <c r="VUA609" s="152"/>
      <c r="VUB609" s="152"/>
      <c r="VUC609" s="152"/>
      <c r="VUD609" s="152"/>
      <c r="VUE609" s="152"/>
      <c r="VUF609" s="152"/>
      <c r="VUG609" s="152"/>
      <c r="VUH609" s="152"/>
      <c r="VUI609" s="152"/>
      <c r="VUJ609" s="152"/>
      <c r="VUK609" s="152"/>
      <c r="VUL609" s="152"/>
      <c r="VUM609" s="152"/>
      <c r="VUN609" s="152"/>
      <c r="VUO609" s="152"/>
      <c r="VUP609" s="152"/>
      <c r="VUQ609" s="152"/>
      <c r="VUR609" s="152"/>
      <c r="VUS609" s="152"/>
      <c r="VUT609" s="152"/>
      <c r="VUU609" s="152"/>
      <c r="VUV609" s="152"/>
      <c r="VUW609" s="152"/>
      <c r="VUX609" s="152"/>
      <c r="VUY609" s="152"/>
      <c r="VUZ609" s="152"/>
      <c r="VVA609" s="152"/>
      <c r="VVB609" s="152"/>
      <c r="VVC609" s="152"/>
      <c r="VVD609" s="152"/>
      <c r="VVE609" s="152"/>
      <c r="VVF609" s="152"/>
      <c r="VVG609" s="152"/>
      <c r="VVH609" s="152"/>
      <c r="VVI609" s="152"/>
      <c r="VVJ609" s="152"/>
      <c r="VVK609" s="152"/>
      <c r="VVL609" s="152"/>
      <c r="VVM609" s="152"/>
      <c r="VVN609" s="152"/>
      <c r="VVO609" s="152"/>
      <c r="VVP609" s="152"/>
      <c r="VVQ609" s="152"/>
      <c r="VVR609" s="152"/>
      <c r="VVS609" s="152"/>
      <c r="VVT609" s="152"/>
      <c r="VVU609" s="152"/>
      <c r="VVV609" s="152"/>
      <c r="VVW609" s="152"/>
      <c r="VVX609" s="152"/>
      <c r="VVY609" s="152"/>
      <c r="VVZ609" s="152"/>
      <c r="VWA609" s="152"/>
      <c r="VWB609" s="152"/>
      <c r="VWC609" s="152"/>
      <c r="VWD609" s="152"/>
      <c r="VWE609" s="152"/>
      <c r="VWF609" s="152"/>
      <c r="VWG609" s="152"/>
      <c r="VWH609" s="152"/>
      <c r="VWI609" s="152"/>
      <c r="VWJ609" s="152"/>
      <c r="VWK609" s="152"/>
      <c r="VWL609" s="152"/>
      <c r="VWM609" s="152"/>
      <c r="VWN609" s="152"/>
      <c r="VWO609" s="152"/>
      <c r="VWP609" s="152"/>
      <c r="VWQ609" s="152"/>
      <c r="VWR609" s="152"/>
      <c r="VWS609" s="152"/>
      <c r="VWT609" s="152"/>
      <c r="VWU609" s="152"/>
      <c r="VWV609" s="152"/>
      <c r="VWW609" s="152"/>
      <c r="VWX609" s="152"/>
      <c r="VWY609" s="152"/>
      <c r="VWZ609" s="152"/>
      <c r="VXA609" s="152"/>
      <c r="VXB609" s="152"/>
      <c r="VXC609" s="152"/>
      <c r="VXD609" s="152"/>
      <c r="VXE609" s="152"/>
      <c r="VXF609" s="152"/>
      <c r="VXG609" s="152"/>
      <c r="VXH609" s="152"/>
      <c r="VXI609" s="152"/>
      <c r="VXJ609" s="152"/>
      <c r="VXK609" s="152"/>
      <c r="VXL609" s="152"/>
      <c r="VXM609" s="152"/>
      <c r="VXN609" s="152"/>
      <c r="VXO609" s="152"/>
      <c r="VXP609" s="152"/>
      <c r="VXQ609" s="152"/>
      <c r="VXR609" s="152"/>
      <c r="VXS609" s="152"/>
      <c r="VXT609" s="152"/>
      <c r="VXU609" s="152"/>
      <c r="VXV609" s="152"/>
      <c r="VXW609" s="152"/>
      <c r="VXX609" s="152"/>
      <c r="VXY609" s="152"/>
      <c r="VXZ609" s="152"/>
      <c r="VYA609" s="152"/>
      <c r="VYB609" s="152"/>
      <c r="VYC609" s="152"/>
      <c r="VYD609" s="152"/>
      <c r="VYE609" s="152"/>
      <c r="VYF609" s="152"/>
      <c r="VYG609" s="152"/>
      <c r="VYH609" s="152"/>
      <c r="VYI609" s="152"/>
      <c r="VYJ609" s="152"/>
      <c r="VYK609" s="152"/>
      <c r="VYL609" s="152"/>
      <c r="VYM609" s="152"/>
      <c r="VYN609" s="152"/>
      <c r="VYO609" s="152"/>
      <c r="VYP609" s="152"/>
      <c r="VYQ609" s="152"/>
      <c r="VYR609" s="152"/>
      <c r="VYS609" s="152"/>
      <c r="VYT609" s="152"/>
      <c r="VYU609" s="152"/>
      <c r="VYV609" s="152"/>
      <c r="VYW609" s="152"/>
      <c r="VYX609" s="152"/>
      <c r="VYY609" s="152"/>
      <c r="VYZ609" s="152"/>
      <c r="VZA609" s="152"/>
      <c r="VZB609" s="152"/>
      <c r="VZC609" s="152"/>
      <c r="VZD609" s="152"/>
      <c r="VZE609" s="152"/>
      <c r="VZF609" s="152"/>
      <c r="VZG609" s="152"/>
      <c r="VZH609" s="152"/>
      <c r="VZI609" s="152"/>
      <c r="VZJ609" s="152"/>
      <c r="VZK609" s="152"/>
      <c r="VZL609" s="152"/>
      <c r="VZM609" s="152"/>
      <c r="VZN609" s="152"/>
      <c r="VZO609" s="152"/>
      <c r="VZP609" s="152"/>
      <c r="VZQ609" s="152"/>
      <c r="VZR609" s="152"/>
      <c r="VZS609" s="152"/>
      <c r="VZT609" s="152"/>
      <c r="VZU609" s="152"/>
      <c r="VZV609" s="152"/>
      <c r="VZW609" s="152"/>
      <c r="VZX609" s="152"/>
      <c r="VZY609" s="152"/>
      <c r="VZZ609" s="152"/>
      <c r="WAA609" s="152"/>
      <c r="WAB609" s="152"/>
      <c r="WAC609" s="152"/>
      <c r="WAD609" s="152"/>
      <c r="WAE609" s="152"/>
      <c r="WAF609" s="152"/>
      <c r="WAG609" s="152"/>
      <c r="WAH609" s="152"/>
      <c r="WAI609" s="152"/>
      <c r="WAJ609" s="152"/>
      <c r="WAK609" s="152"/>
      <c r="WAL609" s="152"/>
      <c r="WAM609" s="152"/>
      <c r="WAN609" s="152"/>
      <c r="WAO609" s="152"/>
      <c r="WAP609" s="152"/>
      <c r="WAQ609" s="152"/>
      <c r="WAR609" s="152"/>
      <c r="WAS609" s="152"/>
      <c r="WAT609" s="152"/>
      <c r="WAU609" s="152"/>
      <c r="WAV609" s="152"/>
      <c r="WAW609" s="152"/>
      <c r="WAX609" s="152"/>
      <c r="WAY609" s="152"/>
      <c r="WAZ609" s="152"/>
      <c r="WBA609" s="152"/>
      <c r="WBB609" s="152"/>
      <c r="WBC609" s="152"/>
      <c r="WBD609" s="152"/>
      <c r="WBE609" s="152"/>
      <c r="WBF609" s="152"/>
      <c r="WBG609" s="152"/>
      <c r="WBH609" s="152"/>
      <c r="WBI609" s="152"/>
      <c r="WBJ609" s="152"/>
      <c r="WBK609" s="152"/>
      <c r="WBL609" s="152"/>
      <c r="WBM609" s="152"/>
      <c r="WBN609" s="152"/>
      <c r="WBO609" s="152"/>
      <c r="WBP609" s="152"/>
      <c r="WBQ609" s="152"/>
      <c r="WBR609" s="152"/>
      <c r="WBS609" s="152"/>
      <c r="WBT609" s="152"/>
      <c r="WBU609" s="152"/>
      <c r="WBV609" s="152"/>
      <c r="WBW609" s="152"/>
      <c r="WBX609" s="152"/>
      <c r="WBY609" s="152"/>
      <c r="WBZ609" s="152"/>
      <c r="WCA609" s="152"/>
      <c r="WCB609" s="152"/>
      <c r="WCC609" s="152"/>
      <c r="WCD609" s="152"/>
      <c r="WCE609" s="152"/>
      <c r="WCF609" s="152"/>
      <c r="WCG609" s="152"/>
      <c r="WCH609" s="152"/>
      <c r="WCI609" s="152"/>
      <c r="WCJ609" s="152"/>
      <c r="WCK609" s="152"/>
      <c r="WCL609" s="152"/>
      <c r="WCM609" s="152"/>
      <c r="WCN609" s="152"/>
      <c r="WCO609" s="152"/>
      <c r="WCP609" s="152"/>
      <c r="WCQ609" s="152"/>
      <c r="WCR609" s="152"/>
      <c r="WCS609" s="152"/>
      <c r="WCT609" s="152"/>
      <c r="WCU609" s="152"/>
      <c r="WCV609" s="152"/>
      <c r="WCW609" s="152"/>
      <c r="WCX609" s="152"/>
      <c r="WCY609" s="152"/>
      <c r="WCZ609" s="152"/>
      <c r="WDA609" s="152"/>
      <c r="WDB609" s="152"/>
      <c r="WDC609" s="152"/>
      <c r="WDD609" s="152"/>
      <c r="WDE609" s="152"/>
      <c r="WDF609" s="152"/>
      <c r="WDG609" s="152"/>
      <c r="WDH609" s="152"/>
      <c r="WDI609" s="152"/>
      <c r="WDJ609" s="152"/>
      <c r="WDK609" s="152"/>
      <c r="WDL609" s="152"/>
      <c r="WDM609" s="152"/>
      <c r="WDN609" s="152"/>
      <c r="WDO609" s="152"/>
      <c r="WDP609" s="152"/>
      <c r="WDQ609" s="152"/>
      <c r="WDR609" s="152"/>
      <c r="WDS609" s="152"/>
      <c r="WDT609" s="152"/>
      <c r="WDU609" s="152"/>
      <c r="WDV609" s="152"/>
      <c r="WDW609" s="152"/>
      <c r="WDX609" s="152"/>
      <c r="WDY609" s="152"/>
      <c r="WDZ609" s="152"/>
      <c r="WEA609" s="152"/>
      <c r="WEB609" s="152"/>
      <c r="WEC609" s="152"/>
      <c r="WED609" s="152"/>
      <c r="WEE609" s="152"/>
      <c r="WEF609" s="152"/>
      <c r="WEG609" s="152"/>
      <c r="WEH609" s="152"/>
      <c r="WEI609" s="152"/>
      <c r="WEJ609" s="152"/>
      <c r="WEK609" s="152"/>
      <c r="WEL609" s="152"/>
      <c r="WEM609" s="152"/>
      <c r="WEN609" s="152"/>
      <c r="WEO609" s="152"/>
      <c r="WEP609" s="152"/>
      <c r="WEQ609" s="152"/>
      <c r="WER609" s="152"/>
      <c r="WES609" s="152"/>
      <c r="WET609" s="152"/>
      <c r="WEU609" s="152"/>
      <c r="WEV609" s="152"/>
      <c r="WEW609" s="152"/>
      <c r="WEX609" s="152"/>
      <c r="WEY609" s="152"/>
      <c r="WEZ609" s="152"/>
      <c r="WFA609" s="152"/>
      <c r="WFB609" s="152"/>
      <c r="WFC609" s="152"/>
      <c r="WFD609" s="152"/>
      <c r="WFE609" s="152"/>
      <c r="WFF609" s="152"/>
      <c r="WFG609" s="152"/>
      <c r="WFH609" s="152"/>
      <c r="WFI609" s="152"/>
      <c r="WFJ609" s="152"/>
      <c r="WFK609" s="152"/>
      <c r="WFL609" s="152"/>
      <c r="WFM609" s="152"/>
      <c r="WFN609" s="152"/>
      <c r="WFO609" s="152"/>
      <c r="WFP609" s="152"/>
      <c r="WFQ609" s="152"/>
      <c r="WFR609" s="152"/>
      <c r="WFS609" s="152"/>
      <c r="WFT609" s="152"/>
      <c r="WFU609" s="152"/>
      <c r="WFV609" s="152"/>
      <c r="WFW609" s="152"/>
      <c r="WFX609" s="152"/>
      <c r="WFY609" s="152"/>
      <c r="WFZ609" s="152"/>
      <c r="WGA609" s="152"/>
      <c r="WGB609" s="152"/>
      <c r="WGC609" s="152"/>
      <c r="WGD609" s="152"/>
      <c r="WGE609" s="152"/>
      <c r="WGF609" s="152"/>
      <c r="WGG609" s="152"/>
      <c r="WGH609" s="152"/>
      <c r="WGI609" s="152"/>
      <c r="WGJ609" s="152"/>
      <c r="WGK609" s="152"/>
      <c r="WGL609" s="152"/>
      <c r="WGM609" s="152"/>
      <c r="WGN609" s="152"/>
      <c r="WGO609" s="152"/>
      <c r="WGP609" s="152"/>
      <c r="WGQ609" s="152"/>
      <c r="WGR609" s="152"/>
      <c r="WGS609" s="152"/>
      <c r="WGT609" s="152"/>
      <c r="WGU609" s="152"/>
      <c r="WGV609" s="152"/>
      <c r="WGW609" s="152"/>
      <c r="WGX609" s="152"/>
      <c r="WGY609" s="152"/>
      <c r="WGZ609" s="152"/>
      <c r="WHA609" s="152"/>
      <c r="WHB609" s="152"/>
      <c r="WHC609" s="152"/>
      <c r="WHD609" s="152"/>
      <c r="WHE609" s="152"/>
      <c r="WHF609" s="152"/>
      <c r="WHG609" s="152"/>
      <c r="WHH609" s="152"/>
      <c r="WHI609" s="152"/>
      <c r="WHJ609" s="152"/>
      <c r="WHK609" s="152"/>
      <c r="WHL609" s="152"/>
      <c r="WHM609" s="152"/>
      <c r="WHN609" s="152"/>
      <c r="WHO609" s="152"/>
      <c r="WHP609" s="152"/>
      <c r="WHQ609" s="152"/>
      <c r="WHR609" s="152"/>
      <c r="WHS609" s="152"/>
      <c r="WHT609" s="152"/>
      <c r="WHU609" s="152"/>
      <c r="WHV609" s="152"/>
      <c r="WHW609" s="152"/>
      <c r="WHX609" s="152"/>
      <c r="WHY609" s="152"/>
      <c r="WHZ609" s="152"/>
      <c r="WIA609" s="152"/>
      <c r="WIB609" s="152"/>
      <c r="WIC609" s="152"/>
      <c r="WID609" s="152"/>
      <c r="WIE609" s="152"/>
      <c r="WIF609" s="152"/>
      <c r="WIG609" s="152"/>
      <c r="WIH609" s="152"/>
      <c r="WII609" s="152"/>
      <c r="WIJ609" s="152"/>
      <c r="WIK609" s="152"/>
      <c r="WIL609" s="152"/>
      <c r="WIM609" s="152"/>
      <c r="WIN609" s="152"/>
      <c r="WIO609" s="152"/>
      <c r="WIP609" s="152"/>
      <c r="WIQ609" s="152"/>
      <c r="WIR609" s="152"/>
      <c r="WIS609" s="152"/>
      <c r="WIT609" s="152"/>
      <c r="WIU609" s="152"/>
      <c r="WIV609" s="152"/>
      <c r="WIW609" s="152"/>
      <c r="WIX609" s="152"/>
      <c r="WIY609" s="152"/>
      <c r="WIZ609" s="152"/>
      <c r="WJA609" s="152"/>
      <c r="WJB609" s="152"/>
      <c r="WJC609" s="152"/>
      <c r="WJD609" s="152"/>
      <c r="WJE609" s="152"/>
      <c r="WJF609" s="152"/>
      <c r="WJG609" s="152"/>
      <c r="WJH609" s="152"/>
      <c r="WJI609" s="152"/>
      <c r="WJJ609" s="152"/>
      <c r="WJK609" s="152"/>
      <c r="WJL609" s="152"/>
      <c r="WJM609" s="152"/>
      <c r="WJN609" s="152"/>
      <c r="WJO609" s="152"/>
      <c r="WJP609" s="152"/>
      <c r="WJQ609" s="152"/>
      <c r="WJR609" s="152"/>
      <c r="WJS609" s="152"/>
      <c r="WJT609" s="152"/>
      <c r="WJU609" s="152"/>
      <c r="WJV609" s="152"/>
      <c r="WJW609" s="152"/>
      <c r="WJX609" s="152"/>
      <c r="WJY609" s="152"/>
      <c r="WJZ609" s="152"/>
      <c r="WKA609" s="152"/>
      <c r="WKB609" s="152"/>
      <c r="WKC609" s="152"/>
      <c r="WKD609" s="152"/>
      <c r="WKE609" s="152"/>
      <c r="WKF609" s="152"/>
      <c r="WKG609" s="152"/>
      <c r="WKH609" s="152"/>
      <c r="WKI609" s="152"/>
      <c r="WKJ609" s="152"/>
      <c r="WKK609" s="152"/>
      <c r="WKL609" s="152"/>
      <c r="WKM609" s="152"/>
      <c r="WKN609" s="152"/>
      <c r="WKO609" s="152"/>
      <c r="WKP609" s="152"/>
      <c r="WKQ609" s="152"/>
      <c r="WKR609" s="152"/>
      <c r="WKS609" s="152"/>
      <c r="WKT609" s="152"/>
      <c r="WKU609" s="152"/>
      <c r="WKV609" s="152"/>
      <c r="WKW609" s="152"/>
      <c r="WKX609" s="152"/>
      <c r="WKY609" s="152"/>
      <c r="WKZ609" s="152"/>
      <c r="WLA609" s="152"/>
      <c r="WLB609" s="152"/>
      <c r="WLC609" s="152"/>
      <c r="WLD609" s="152"/>
      <c r="WLE609" s="152"/>
      <c r="WLF609" s="152"/>
      <c r="WLG609" s="152"/>
      <c r="WLH609" s="152"/>
      <c r="WLI609" s="152"/>
      <c r="WLJ609" s="152"/>
      <c r="WLK609" s="152"/>
      <c r="WLL609" s="152"/>
      <c r="WLM609" s="152"/>
      <c r="WLN609" s="152"/>
      <c r="WLO609" s="152"/>
      <c r="WLP609" s="152"/>
      <c r="WLQ609" s="152"/>
      <c r="WLR609" s="152"/>
      <c r="WLS609" s="152"/>
      <c r="WLT609" s="152"/>
      <c r="WLU609" s="152"/>
      <c r="WLV609" s="152"/>
      <c r="WLW609" s="152"/>
      <c r="WLX609" s="152"/>
      <c r="WLY609" s="152"/>
      <c r="WLZ609" s="152"/>
      <c r="WMA609" s="152"/>
      <c r="WMB609" s="152"/>
      <c r="WMC609" s="152"/>
      <c r="WMD609" s="152"/>
      <c r="WME609" s="152"/>
      <c r="WMF609" s="152"/>
      <c r="WMG609" s="152"/>
      <c r="WMH609" s="152"/>
      <c r="WMI609" s="152"/>
      <c r="WMJ609" s="152"/>
      <c r="WMK609" s="152"/>
      <c r="WML609" s="152"/>
      <c r="WMM609" s="152"/>
      <c r="WMN609" s="152"/>
      <c r="WMO609" s="152"/>
      <c r="WMP609" s="152"/>
      <c r="WMQ609" s="152"/>
      <c r="WMR609" s="152"/>
      <c r="WMS609" s="152"/>
      <c r="WMT609" s="152"/>
      <c r="WMU609" s="152"/>
      <c r="WMV609" s="152"/>
      <c r="WMW609" s="152"/>
      <c r="WMX609" s="152"/>
      <c r="WMY609" s="152"/>
      <c r="WMZ609" s="152"/>
      <c r="WNA609" s="152"/>
      <c r="WNB609" s="152"/>
      <c r="WNC609" s="152"/>
      <c r="WND609" s="152"/>
      <c r="WNE609" s="152"/>
      <c r="WNF609" s="152"/>
      <c r="WNG609" s="152"/>
      <c r="WNH609" s="152"/>
      <c r="WNI609" s="152"/>
      <c r="WNJ609" s="152"/>
      <c r="WNK609" s="152"/>
      <c r="WNL609" s="152"/>
      <c r="WNM609" s="152"/>
      <c r="WNN609" s="152"/>
      <c r="WNO609" s="152"/>
      <c r="WNP609" s="152"/>
      <c r="WNQ609" s="152"/>
      <c r="WNR609" s="152"/>
      <c r="WNS609" s="152"/>
      <c r="WNT609" s="152"/>
      <c r="WNU609" s="152"/>
      <c r="WNV609" s="152"/>
      <c r="WNW609" s="152"/>
      <c r="WNX609" s="152"/>
      <c r="WNY609" s="152"/>
      <c r="WNZ609" s="152"/>
      <c r="WOA609" s="152"/>
      <c r="WOB609" s="152"/>
      <c r="WOC609" s="152"/>
      <c r="WOD609" s="152"/>
      <c r="WOE609" s="152"/>
      <c r="WOF609" s="152"/>
      <c r="WOG609" s="152"/>
      <c r="WOH609" s="152"/>
      <c r="WOI609" s="152"/>
      <c r="WOJ609" s="152"/>
      <c r="WOK609" s="152"/>
      <c r="WOL609" s="152"/>
      <c r="WOM609" s="152"/>
      <c r="WON609" s="152"/>
      <c r="WOO609" s="152"/>
      <c r="WOP609" s="152"/>
      <c r="WOQ609" s="152"/>
      <c r="WOR609" s="152"/>
      <c r="WOS609" s="152"/>
      <c r="WOT609" s="152"/>
      <c r="WOU609" s="152"/>
      <c r="WOV609" s="152"/>
      <c r="WOW609" s="152"/>
      <c r="WOX609" s="152"/>
      <c r="WOY609" s="152"/>
      <c r="WOZ609" s="152"/>
      <c r="WPA609" s="152"/>
      <c r="WPB609" s="152"/>
      <c r="WPC609" s="152"/>
      <c r="WPD609" s="152"/>
      <c r="WPE609" s="152"/>
      <c r="WPF609" s="152"/>
      <c r="WPG609" s="152"/>
      <c r="WPH609" s="152"/>
      <c r="WPI609" s="152"/>
      <c r="WPJ609" s="152"/>
      <c r="WPK609" s="152"/>
      <c r="WPL609" s="152"/>
      <c r="WPM609" s="152"/>
      <c r="WPN609" s="152"/>
      <c r="WPO609" s="152"/>
      <c r="WPP609" s="152"/>
      <c r="WPQ609" s="152"/>
      <c r="WPR609" s="152"/>
      <c r="WPS609" s="152"/>
      <c r="WPT609" s="152"/>
      <c r="WPU609" s="152"/>
      <c r="WPV609" s="152"/>
      <c r="WPW609" s="152"/>
      <c r="WPX609" s="152"/>
      <c r="WPY609" s="152"/>
      <c r="WPZ609" s="152"/>
      <c r="WQA609" s="152"/>
      <c r="WQB609" s="152"/>
      <c r="WQC609" s="152"/>
      <c r="WQD609" s="152"/>
      <c r="WQE609" s="152"/>
      <c r="WQF609" s="152"/>
      <c r="WQG609" s="152"/>
      <c r="WQH609" s="152"/>
      <c r="WQI609" s="152"/>
      <c r="WQJ609" s="152"/>
      <c r="WQK609" s="152"/>
      <c r="WQL609" s="152"/>
      <c r="WQM609" s="152"/>
      <c r="WQN609" s="152"/>
      <c r="WQO609" s="152"/>
      <c r="WQP609" s="152"/>
      <c r="WQQ609" s="152"/>
      <c r="WQR609" s="152"/>
      <c r="WQS609" s="152"/>
      <c r="WQT609" s="152"/>
      <c r="WQU609" s="152"/>
      <c r="WQV609" s="152"/>
      <c r="WQW609" s="152"/>
      <c r="WQX609" s="152"/>
      <c r="WQY609" s="152"/>
      <c r="WQZ609" s="152"/>
      <c r="WRA609" s="152"/>
      <c r="WRB609" s="152"/>
      <c r="WRC609" s="152"/>
      <c r="WRD609" s="152"/>
      <c r="WRE609" s="152"/>
      <c r="WRF609" s="152"/>
      <c r="WRG609" s="152"/>
      <c r="WRH609" s="152"/>
      <c r="WRI609" s="152"/>
      <c r="WRJ609" s="152"/>
      <c r="WRK609" s="152"/>
      <c r="WRL609" s="152"/>
      <c r="WRM609" s="152"/>
      <c r="WRN609" s="152"/>
      <c r="WRO609" s="152"/>
      <c r="WRP609" s="152"/>
      <c r="WRQ609" s="152"/>
      <c r="WRR609" s="152"/>
      <c r="WRS609" s="152"/>
      <c r="WRT609" s="152"/>
      <c r="WRU609" s="152"/>
      <c r="WRV609" s="152"/>
      <c r="WRW609" s="152"/>
      <c r="WRX609" s="152"/>
      <c r="WRY609" s="152"/>
      <c r="WRZ609" s="152"/>
      <c r="WSA609" s="152"/>
      <c r="WSB609" s="152"/>
      <c r="WSC609" s="152"/>
      <c r="WSD609" s="152"/>
      <c r="WSE609" s="152"/>
      <c r="WSF609" s="152"/>
      <c r="WSG609" s="152"/>
      <c r="WSH609" s="152"/>
      <c r="WSI609" s="152"/>
      <c r="WSJ609" s="152"/>
      <c r="WSK609" s="152"/>
      <c r="WSL609" s="152"/>
      <c r="WSM609" s="152"/>
      <c r="WSN609" s="152"/>
      <c r="WSO609" s="152"/>
      <c r="WSP609" s="152"/>
      <c r="WSQ609" s="152"/>
      <c r="WSR609" s="152"/>
      <c r="WSS609" s="152"/>
      <c r="WST609" s="152"/>
      <c r="WSU609" s="152"/>
      <c r="WSV609" s="152"/>
      <c r="WSW609" s="152"/>
      <c r="WSX609" s="152"/>
      <c r="WSY609" s="152"/>
      <c r="WSZ609" s="152"/>
      <c r="WTA609" s="152"/>
      <c r="WTB609" s="152"/>
      <c r="WTC609" s="152"/>
      <c r="WTD609" s="152"/>
      <c r="WTE609" s="152"/>
      <c r="WTF609" s="152"/>
      <c r="WTG609" s="152"/>
      <c r="WTH609" s="152"/>
      <c r="WTI609" s="152"/>
      <c r="WTJ609" s="152"/>
      <c r="WTK609" s="152"/>
      <c r="WTL609" s="152"/>
      <c r="WTM609" s="152"/>
      <c r="WTN609" s="152"/>
      <c r="WTO609" s="152"/>
      <c r="WTP609" s="152"/>
      <c r="WTQ609" s="152"/>
      <c r="WTR609" s="152"/>
      <c r="WTS609" s="152"/>
      <c r="WTT609" s="152"/>
      <c r="WTU609" s="152"/>
      <c r="WTV609" s="152"/>
      <c r="WTW609" s="152"/>
      <c r="WTX609" s="152"/>
      <c r="WTY609" s="152"/>
      <c r="WTZ609" s="152"/>
      <c r="WUA609" s="152"/>
      <c r="WUB609" s="152"/>
      <c r="WUC609" s="152"/>
      <c r="WUD609" s="152"/>
      <c r="WUE609" s="152"/>
      <c r="WUF609" s="152"/>
      <c r="WUG609" s="152"/>
      <c r="WUH609" s="152"/>
      <c r="WUI609" s="152"/>
      <c r="WUJ609" s="152"/>
      <c r="WUK609" s="152"/>
      <c r="WUL609" s="152"/>
      <c r="WUM609" s="152"/>
      <c r="WUN609" s="152"/>
      <c r="WUO609" s="152"/>
      <c r="WUP609" s="152"/>
      <c r="WUQ609" s="152"/>
      <c r="WUR609" s="152"/>
      <c r="WUS609" s="152"/>
      <c r="WUT609" s="152"/>
      <c r="WUU609" s="152"/>
      <c r="WUV609" s="152"/>
      <c r="WUW609" s="152"/>
      <c r="WUX609" s="152"/>
      <c r="WUY609" s="152"/>
      <c r="WUZ609" s="152"/>
      <c r="WVA609" s="152"/>
      <c r="WVB609" s="152"/>
      <c r="WVC609" s="152"/>
      <c r="WVD609" s="152"/>
      <c r="WVE609" s="152"/>
      <c r="WVF609" s="152"/>
      <c r="WVG609" s="152"/>
      <c r="WVH609" s="152"/>
      <c r="WVI609" s="152"/>
      <c r="WVJ609" s="152"/>
      <c r="WVK609" s="152"/>
      <c r="WVL609" s="152"/>
      <c r="WVM609" s="152"/>
      <c r="WVN609" s="152"/>
      <c r="WVO609" s="152"/>
      <c r="WVP609" s="152"/>
      <c r="WVQ609" s="152"/>
      <c r="WVR609" s="152"/>
      <c r="WVS609" s="152"/>
      <c r="WVT609" s="152"/>
      <c r="WVU609" s="152"/>
      <c r="WVV609" s="152"/>
      <c r="WVW609" s="152"/>
      <c r="WVX609" s="152"/>
      <c r="WVY609" s="152"/>
      <c r="WVZ609" s="152"/>
      <c r="WWA609" s="152"/>
      <c r="WWB609" s="152"/>
      <c r="WWC609" s="152"/>
      <c r="WWD609" s="152"/>
      <c r="WWE609" s="152"/>
      <c r="WWF609" s="152"/>
      <c r="WWG609" s="152"/>
      <c r="WWH609" s="152"/>
      <c r="WWI609" s="152"/>
      <c r="WWJ609" s="152"/>
      <c r="WWK609" s="152"/>
      <c r="WWL609" s="152"/>
      <c r="WWM609" s="152"/>
      <c r="WWN609" s="152"/>
      <c r="WWO609" s="152"/>
      <c r="WWP609" s="152"/>
      <c r="WWQ609" s="152"/>
      <c r="WWR609" s="152"/>
      <c r="WWS609" s="152"/>
      <c r="WWT609" s="152"/>
      <c r="WWU609" s="152"/>
      <c r="WWV609" s="152"/>
      <c r="WWW609" s="152"/>
      <c r="WWX609" s="152"/>
      <c r="WWY609" s="152"/>
      <c r="WWZ609" s="152"/>
      <c r="WXA609" s="152"/>
      <c r="WXB609" s="152"/>
      <c r="WXC609" s="152"/>
      <c r="WXD609" s="152"/>
      <c r="WXE609" s="152"/>
      <c r="WXF609" s="152"/>
      <c r="WXG609" s="152"/>
      <c r="WXH609" s="152"/>
      <c r="WXI609" s="152"/>
      <c r="WXJ609" s="152"/>
      <c r="WXK609" s="152"/>
      <c r="WXL609" s="152"/>
      <c r="WXM609" s="152"/>
      <c r="WXN609" s="152"/>
      <c r="WXO609" s="152"/>
      <c r="WXP609" s="152"/>
      <c r="WXQ609" s="152"/>
      <c r="WXR609" s="152"/>
      <c r="WXS609" s="152"/>
      <c r="WXT609" s="152"/>
      <c r="WXU609" s="152"/>
      <c r="WXV609" s="152"/>
      <c r="WXW609" s="152"/>
      <c r="WXX609" s="152"/>
      <c r="WXY609" s="152"/>
      <c r="WXZ609" s="152"/>
      <c r="WYA609" s="152"/>
      <c r="WYB609" s="152"/>
      <c r="WYC609" s="152"/>
      <c r="WYD609" s="152"/>
      <c r="WYE609" s="152"/>
      <c r="WYF609" s="152"/>
      <c r="WYG609" s="152"/>
      <c r="WYH609" s="152"/>
      <c r="WYI609" s="152"/>
      <c r="WYJ609" s="152"/>
      <c r="WYK609" s="152"/>
      <c r="WYL609" s="152"/>
      <c r="WYM609" s="152"/>
      <c r="WYN609" s="152"/>
      <c r="WYO609" s="152"/>
      <c r="WYP609" s="152"/>
      <c r="WYQ609" s="152"/>
      <c r="WYR609" s="152"/>
      <c r="WYS609" s="152"/>
      <c r="WYT609" s="152"/>
      <c r="WYU609" s="152"/>
      <c r="WYV609" s="152"/>
      <c r="WYW609" s="152"/>
      <c r="WYX609" s="152"/>
      <c r="WYY609" s="152"/>
      <c r="WYZ609" s="152"/>
      <c r="WZA609" s="152"/>
      <c r="WZB609" s="152"/>
      <c r="WZC609" s="152"/>
      <c r="WZD609" s="152"/>
      <c r="WZE609" s="152"/>
      <c r="WZF609" s="152"/>
      <c r="WZG609" s="152"/>
      <c r="WZH609" s="152"/>
      <c r="WZI609" s="152"/>
      <c r="WZJ609" s="152"/>
      <c r="WZK609" s="152"/>
      <c r="WZL609" s="152"/>
      <c r="WZM609" s="152"/>
      <c r="WZN609" s="152"/>
      <c r="WZO609" s="152"/>
      <c r="WZP609" s="152"/>
      <c r="WZQ609" s="152"/>
      <c r="WZR609" s="152"/>
      <c r="WZS609" s="152"/>
      <c r="WZT609" s="152"/>
      <c r="WZU609" s="152"/>
      <c r="WZV609" s="152"/>
      <c r="WZW609" s="152"/>
      <c r="WZX609" s="152"/>
      <c r="WZY609" s="152"/>
      <c r="WZZ609" s="152"/>
      <c r="XAA609" s="152"/>
      <c r="XAB609" s="152"/>
      <c r="XAC609" s="152"/>
      <c r="XAD609" s="152"/>
      <c r="XAE609" s="152"/>
      <c r="XAF609" s="152"/>
      <c r="XAG609" s="152"/>
      <c r="XAH609" s="152"/>
      <c r="XAI609" s="152"/>
      <c r="XAJ609" s="152"/>
      <c r="XAK609" s="152"/>
      <c r="XAL609" s="152"/>
      <c r="XAM609" s="152"/>
      <c r="XAN609" s="152"/>
      <c r="XAO609" s="152"/>
      <c r="XAP609" s="152"/>
      <c r="XAQ609" s="152"/>
      <c r="XAR609" s="152"/>
      <c r="XAS609" s="152"/>
      <c r="XAT609" s="152"/>
      <c r="XAU609" s="152"/>
      <c r="XAV609" s="152"/>
      <c r="XAW609" s="152"/>
      <c r="XAX609" s="152"/>
      <c r="XAY609" s="152"/>
      <c r="XAZ609" s="152"/>
      <c r="XBA609" s="152"/>
      <c r="XBB609" s="152"/>
      <c r="XBC609" s="152"/>
      <c r="XBD609" s="152"/>
      <c r="XBE609" s="152"/>
      <c r="XBF609" s="152"/>
      <c r="XBG609" s="152"/>
      <c r="XBH609" s="152"/>
      <c r="XBI609" s="152"/>
      <c r="XBJ609" s="152"/>
      <c r="XBK609" s="152"/>
      <c r="XBL609" s="152"/>
      <c r="XBM609" s="152"/>
      <c r="XBN609" s="152"/>
      <c r="XBO609" s="152"/>
      <c r="XBP609" s="152"/>
      <c r="XBQ609" s="152"/>
      <c r="XBR609" s="152"/>
      <c r="XBS609" s="152"/>
      <c r="XBT609" s="152"/>
      <c r="XBU609" s="152"/>
      <c r="XBV609" s="152"/>
      <c r="XBW609" s="152"/>
      <c r="XBX609" s="152"/>
      <c r="XBY609" s="152"/>
      <c r="XBZ609" s="152"/>
      <c r="XCA609" s="152"/>
      <c r="XCB609" s="152"/>
      <c r="XCC609" s="152"/>
      <c r="XCD609" s="152"/>
      <c r="XCE609" s="152"/>
      <c r="XCF609" s="152"/>
      <c r="XCG609" s="152"/>
      <c r="XCH609" s="152"/>
      <c r="XCI609" s="152"/>
      <c r="XCJ609" s="152"/>
      <c r="XCK609" s="152"/>
      <c r="XCL609" s="152"/>
      <c r="XCM609" s="152"/>
      <c r="XCN609" s="152"/>
      <c r="XCO609" s="152"/>
      <c r="XCP609" s="152"/>
      <c r="XCQ609" s="152"/>
      <c r="XCR609" s="152"/>
      <c r="XCS609" s="152"/>
      <c r="XCT609" s="152"/>
      <c r="XCU609" s="152"/>
      <c r="XCV609" s="152"/>
      <c r="XCW609" s="152"/>
      <c r="XCX609" s="152"/>
      <c r="XCY609" s="152"/>
      <c r="XCZ609" s="152"/>
      <c r="XDA609" s="152"/>
      <c r="XDB609" s="152"/>
      <c r="XDC609" s="152"/>
      <c r="XDD609" s="152"/>
      <c r="XDE609" s="152"/>
      <c r="XDF609" s="152"/>
      <c r="XDG609" s="152"/>
      <c r="XDH609" s="152"/>
      <c r="XDI609" s="152"/>
      <c r="XDJ609" s="152"/>
      <c r="XDK609" s="152"/>
      <c r="XDL609" s="152"/>
      <c r="XDM609" s="152"/>
      <c r="XDN609" s="152"/>
      <c r="XDO609" s="152"/>
      <c r="XDP609" s="152"/>
      <c r="XDQ609" s="152"/>
      <c r="XDR609" s="152"/>
      <c r="XDS609" s="152"/>
      <c r="XDT609" s="152"/>
      <c r="XDU609" s="152"/>
      <c r="XDV609" s="152"/>
      <c r="XDW609" s="152"/>
      <c r="XDX609" s="152"/>
      <c r="XDY609" s="152"/>
      <c r="XDZ609" s="152"/>
      <c r="XEA609" s="152"/>
      <c r="XEB609" s="152"/>
      <c r="XEC609" s="152"/>
      <c r="XED609" s="152"/>
      <c r="XEE609" s="152"/>
      <c r="XEF609" s="152"/>
      <c r="XEG609" s="152"/>
      <c r="XEH609" s="152"/>
      <c r="XEI609" s="152"/>
      <c r="XEJ609" s="152"/>
      <c r="XEK609" s="152"/>
      <c r="XEL609" s="152"/>
      <c r="XEM609" s="152"/>
      <c r="XEN609" s="152"/>
      <c r="XEO609" s="152"/>
      <c r="XEP609" s="152"/>
      <c r="XEQ609" s="152"/>
      <c r="XER609" s="152"/>
      <c r="XES609" s="152"/>
      <c r="XET609" s="152"/>
      <c r="XEU609" s="152"/>
      <c r="XEV609" s="152"/>
      <c r="XEW609" s="152"/>
      <c r="XEX609" s="152"/>
      <c r="XEY609" s="152"/>
      <c r="XEZ609" s="152"/>
      <c r="XFA609" s="152"/>
      <c r="XFB609" s="152"/>
      <c r="XFC609" s="152"/>
      <c r="XFD609" s="152"/>
    </row>
    <row r="610" spans="1:16384" ht="16" hidden="1" outlineLevel="2" thickBot="1" x14ac:dyDescent="0.25">
      <c r="A610" s="42"/>
      <c r="B610" s="40" t="s">
        <v>17</v>
      </c>
      <c r="C610" s="40"/>
      <c r="D610" s="40"/>
      <c r="E610" s="40"/>
      <c r="F610" s="41" t="s">
        <v>401</v>
      </c>
      <c r="G610" s="40"/>
      <c r="H610" s="40"/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-176.39240876911614</v>
      </c>
      <c r="O610" s="39">
        <v>-183.19028229476567</v>
      </c>
      <c r="P610" s="39">
        <v>-323.18924925867736</v>
      </c>
      <c r="Q610" s="39">
        <v>-202.52316941834968</v>
      </c>
      <c r="R610" s="39">
        <v>-207.37041531942234</v>
      </c>
      <c r="S610" s="39">
        <v>-214.73945301226829</v>
      </c>
      <c r="T610" s="39">
        <v>-331.28031665395378</v>
      </c>
      <c r="U610" s="39">
        <v>-181.813793650756</v>
      </c>
      <c r="V610" s="39">
        <v>-206.85962286472</v>
      </c>
      <c r="W610" s="39">
        <v>-198.70919689338902</v>
      </c>
      <c r="X610" s="39">
        <v>-209.36655418878598</v>
      </c>
      <c r="Y610" s="39">
        <v>-353.96227076901425</v>
      </c>
      <c r="Z610" s="39">
        <v>-149.45851140581689</v>
      </c>
      <c r="AA610" s="39">
        <v>-151.57779054979864</v>
      </c>
      <c r="AB610" s="39">
        <v>-160.13505369761552</v>
      </c>
      <c r="AC610" s="39">
        <v>-259.00765078335706</v>
      </c>
      <c r="AD610" s="39">
        <v>-140.94750745586279</v>
      </c>
      <c r="AE610" s="39">
        <v>-137.04625220670908</v>
      </c>
      <c r="AF610" s="39">
        <v>-144.04301325486449</v>
      </c>
      <c r="AG610" s="39">
        <f t="shared" ref="AG610:AJ610" si="258">-AG607+AG608</f>
        <v>-149.28803420094894</v>
      </c>
      <c r="AH610" s="39">
        <f t="shared" si="258"/>
        <v>-157.79175070809117</v>
      </c>
      <c r="AI610" s="39">
        <f t="shared" si="258"/>
        <v>-223.43738233519085</v>
      </c>
      <c r="AJ610" s="39">
        <f t="shared" si="258"/>
        <v>-66.62477019943627</v>
      </c>
      <c r="AK610" s="155"/>
      <c r="AL610" s="155"/>
      <c r="AM610" s="155"/>
      <c r="AN610" s="155"/>
      <c r="AO610" s="155"/>
      <c r="AP610" s="155"/>
      <c r="AQ610" s="155"/>
      <c r="AR610" s="155"/>
      <c r="AS610" s="155"/>
      <c r="AT610" s="155"/>
      <c r="AU610" s="155"/>
      <c r="AV610" s="155"/>
      <c r="AW610" s="155"/>
      <c r="AX610" s="155"/>
      <c r="AY610" s="155"/>
      <c r="AZ610" s="155"/>
      <c r="BA610" s="155"/>
      <c r="BB610" s="155"/>
      <c r="BC610" s="155"/>
      <c r="BD610" s="155"/>
      <c r="BE610" s="155"/>
      <c r="BF610" s="155"/>
      <c r="BG610" s="155"/>
      <c r="BH610" s="155"/>
      <c r="BI610" s="155"/>
      <c r="BJ610" s="155"/>
      <c r="BK610" s="155"/>
      <c r="BL610" s="155"/>
      <c r="BM610" s="155"/>
      <c r="BN610" s="155"/>
      <c r="BO610" s="155"/>
      <c r="BP610" s="155"/>
      <c r="BQ610" s="155"/>
      <c r="BR610" s="155"/>
      <c r="BS610" s="155"/>
      <c r="BT610" s="155"/>
      <c r="BU610" s="155"/>
      <c r="BV610" s="155"/>
      <c r="BW610" s="155"/>
      <c r="BX610" s="155"/>
      <c r="BY610" s="155"/>
      <c r="BZ610" s="155"/>
      <c r="CA610" s="155"/>
      <c r="CB610" s="155"/>
      <c r="CC610" s="155"/>
      <c r="CD610" s="155"/>
      <c r="CE610" s="155"/>
      <c r="CF610" s="155"/>
      <c r="CG610" s="155"/>
      <c r="CH610" s="155"/>
      <c r="CI610" s="155"/>
      <c r="CJ610" s="155"/>
      <c r="CK610" s="155"/>
      <c r="CL610" s="155"/>
      <c r="CM610" s="155"/>
      <c r="CN610" s="155"/>
      <c r="CO610" s="155"/>
      <c r="CP610" s="155"/>
      <c r="CQ610" s="155"/>
      <c r="CR610" s="155"/>
      <c r="CS610" s="155"/>
      <c r="CT610" s="155"/>
      <c r="CU610" s="155"/>
      <c r="CV610" s="155"/>
      <c r="CW610" s="155"/>
      <c r="CX610" s="155"/>
      <c r="CY610" s="155"/>
      <c r="CZ610" s="155"/>
      <c r="DA610" s="155"/>
      <c r="DB610" s="155"/>
      <c r="DC610" s="155"/>
      <c r="DD610" s="155"/>
      <c r="DE610" s="155"/>
      <c r="DF610" s="155"/>
      <c r="DG610" s="155"/>
      <c r="DH610" s="155"/>
      <c r="DI610" s="155"/>
      <c r="DJ610" s="155"/>
      <c r="DK610" s="155"/>
      <c r="DL610" s="155"/>
      <c r="DM610" s="155"/>
      <c r="DN610" s="155"/>
      <c r="DO610" s="155"/>
      <c r="DP610" s="155"/>
      <c r="DQ610" s="155"/>
      <c r="DR610" s="155"/>
      <c r="DS610" s="155"/>
      <c r="DT610" s="155"/>
      <c r="DU610" s="155"/>
      <c r="DV610" s="155"/>
      <c r="DW610" s="155"/>
      <c r="DX610" s="155"/>
      <c r="DY610" s="155"/>
      <c r="DZ610" s="155"/>
      <c r="EA610" s="155"/>
      <c r="EB610" s="155"/>
      <c r="EC610" s="155"/>
      <c r="ED610" s="155"/>
      <c r="EE610" s="155"/>
      <c r="EF610" s="155"/>
      <c r="EG610" s="155"/>
      <c r="EH610" s="155"/>
      <c r="EI610" s="155"/>
      <c r="EJ610" s="155"/>
      <c r="EK610" s="155"/>
      <c r="EL610" s="155"/>
      <c r="EM610" s="155"/>
      <c r="EN610" s="155"/>
      <c r="EO610" s="155"/>
      <c r="EP610" s="155"/>
      <c r="EQ610" s="155"/>
      <c r="ER610" s="155"/>
      <c r="ES610" s="155"/>
      <c r="ET610" s="155"/>
      <c r="EU610" s="155"/>
      <c r="EV610" s="155"/>
      <c r="EW610" s="155"/>
      <c r="EX610" s="155"/>
      <c r="EY610" s="155"/>
      <c r="EZ610" s="155"/>
      <c r="FA610" s="155"/>
      <c r="FB610" s="155"/>
      <c r="FC610" s="155"/>
      <c r="FD610" s="155"/>
      <c r="FE610" s="155"/>
      <c r="FF610" s="155"/>
      <c r="FG610" s="155"/>
      <c r="FH610" s="155"/>
      <c r="FI610" s="155"/>
      <c r="FJ610" s="155"/>
      <c r="FK610" s="155"/>
      <c r="FL610" s="155"/>
      <c r="FM610" s="155"/>
      <c r="FN610" s="155"/>
      <c r="FO610" s="155"/>
      <c r="FP610" s="155"/>
      <c r="FQ610" s="155"/>
      <c r="FR610" s="155"/>
      <c r="FS610" s="155"/>
      <c r="FT610" s="155"/>
      <c r="FU610" s="155"/>
      <c r="FV610" s="155"/>
      <c r="FW610" s="155"/>
      <c r="FX610" s="155"/>
      <c r="FY610" s="155"/>
      <c r="FZ610" s="155"/>
      <c r="GA610" s="155"/>
      <c r="GB610" s="155"/>
      <c r="GC610" s="155"/>
      <c r="GD610" s="155"/>
      <c r="GE610" s="155"/>
      <c r="GF610" s="155"/>
      <c r="GG610" s="155"/>
      <c r="GH610" s="155"/>
      <c r="GI610" s="155"/>
      <c r="GJ610" s="155"/>
      <c r="GK610" s="155"/>
      <c r="GL610" s="155"/>
      <c r="GM610" s="155"/>
      <c r="GN610" s="155"/>
      <c r="GO610" s="155"/>
      <c r="GP610" s="155"/>
      <c r="GQ610" s="155"/>
      <c r="GR610" s="155"/>
      <c r="GS610" s="155"/>
      <c r="GT610" s="155"/>
      <c r="GU610" s="155"/>
      <c r="GV610" s="155"/>
      <c r="GW610" s="155"/>
      <c r="GX610" s="155"/>
      <c r="GY610" s="155"/>
      <c r="GZ610" s="155"/>
      <c r="HA610" s="155"/>
      <c r="HB610" s="155"/>
      <c r="HC610" s="155"/>
      <c r="HD610" s="155"/>
      <c r="HE610" s="155"/>
      <c r="HF610" s="155"/>
      <c r="HG610" s="155"/>
      <c r="HH610" s="155"/>
      <c r="HI610" s="155"/>
      <c r="HJ610" s="155"/>
      <c r="HK610" s="155"/>
      <c r="HL610" s="155"/>
      <c r="HM610" s="155"/>
      <c r="HN610" s="155"/>
      <c r="HO610" s="155"/>
      <c r="HP610" s="155"/>
      <c r="HQ610" s="155"/>
      <c r="HR610" s="155"/>
      <c r="HS610" s="155"/>
      <c r="HT610" s="155"/>
      <c r="HU610" s="155"/>
      <c r="HV610" s="155"/>
      <c r="HW610" s="155"/>
      <c r="HX610" s="155"/>
      <c r="HY610" s="155"/>
      <c r="HZ610" s="155"/>
      <c r="IA610" s="155"/>
      <c r="IB610" s="155"/>
      <c r="IC610" s="155"/>
      <c r="ID610" s="155"/>
      <c r="IE610" s="155"/>
      <c r="IF610" s="155"/>
      <c r="IG610" s="155"/>
      <c r="IH610" s="155"/>
      <c r="II610" s="155"/>
      <c r="IJ610" s="155"/>
      <c r="IK610" s="155"/>
      <c r="IL610" s="155"/>
      <c r="IM610" s="155"/>
      <c r="IN610" s="155"/>
      <c r="IO610" s="155"/>
      <c r="IP610" s="155"/>
      <c r="IQ610" s="155"/>
      <c r="IR610" s="155"/>
      <c r="IS610" s="155"/>
      <c r="IT610" s="155"/>
      <c r="IU610" s="155"/>
      <c r="IV610" s="155"/>
      <c r="IW610" s="155"/>
      <c r="IX610" s="155"/>
      <c r="IY610" s="155"/>
      <c r="IZ610" s="155"/>
      <c r="JA610" s="155"/>
      <c r="JB610" s="155"/>
      <c r="JC610" s="155"/>
      <c r="JD610" s="155"/>
      <c r="JE610" s="155"/>
      <c r="JF610" s="155"/>
      <c r="JG610" s="155"/>
      <c r="JH610" s="155"/>
      <c r="JI610" s="155"/>
      <c r="JJ610" s="155"/>
      <c r="JK610" s="155"/>
      <c r="JL610" s="155"/>
      <c r="JM610" s="155"/>
      <c r="JN610" s="155"/>
      <c r="JO610" s="155"/>
      <c r="JP610" s="155"/>
      <c r="JQ610" s="155"/>
      <c r="JR610" s="155"/>
      <c r="JS610" s="155"/>
      <c r="JT610" s="155"/>
      <c r="JU610" s="155"/>
      <c r="JV610" s="155"/>
      <c r="JW610" s="155"/>
      <c r="JX610" s="155"/>
      <c r="JY610" s="155"/>
      <c r="JZ610" s="155"/>
      <c r="KA610" s="155"/>
      <c r="KB610" s="155"/>
      <c r="KC610" s="155"/>
      <c r="KD610" s="155"/>
      <c r="KE610" s="155"/>
      <c r="KF610" s="155"/>
      <c r="KG610" s="155"/>
      <c r="KH610" s="155"/>
      <c r="KI610" s="155"/>
      <c r="KJ610" s="155"/>
      <c r="KK610" s="155"/>
      <c r="KL610" s="155"/>
      <c r="KM610" s="155"/>
      <c r="KN610" s="155"/>
      <c r="KO610" s="155"/>
      <c r="KP610" s="155"/>
      <c r="KQ610" s="155"/>
      <c r="KR610" s="155"/>
      <c r="KS610" s="155"/>
      <c r="KT610" s="155"/>
      <c r="KU610" s="155"/>
      <c r="KV610" s="155"/>
      <c r="KW610" s="155"/>
      <c r="KX610" s="155"/>
      <c r="KY610" s="155"/>
      <c r="KZ610" s="155"/>
      <c r="LA610" s="155"/>
      <c r="LB610" s="155"/>
      <c r="LC610" s="155"/>
      <c r="LD610" s="155"/>
      <c r="LE610" s="155"/>
      <c r="LF610" s="155"/>
      <c r="LG610" s="155"/>
      <c r="LH610" s="155"/>
      <c r="LI610" s="155"/>
      <c r="LJ610" s="155"/>
      <c r="LK610" s="155"/>
      <c r="LL610" s="155"/>
      <c r="LM610" s="155"/>
      <c r="LN610" s="155"/>
      <c r="LO610" s="155"/>
      <c r="LP610" s="155"/>
      <c r="LQ610" s="155"/>
      <c r="LR610" s="155"/>
      <c r="LS610" s="155"/>
      <c r="LT610" s="155"/>
      <c r="LU610" s="155"/>
      <c r="LV610" s="155"/>
      <c r="LW610" s="155"/>
      <c r="LX610" s="155"/>
      <c r="LY610" s="155"/>
      <c r="LZ610" s="155"/>
      <c r="MA610" s="155"/>
      <c r="MB610" s="155"/>
      <c r="MC610" s="155"/>
      <c r="MD610" s="155"/>
      <c r="ME610" s="155"/>
      <c r="MF610" s="155"/>
      <c r="MG610" s="155"/>
      <c r="MH610" s="155"/>
      <c r="MI610" s="155"/>
      <c r="MJ610" s="155"/>
      <c r="MK610" s="155"/>
      <c r="ML610" s="155"/>
      <c r="MM610" s="155"/>
      <c r="MN610" s="155"/>
      <c r="MO610" s="155"/>
      <c r="MP610" s="155"/>
      <c r="MQ610" s="155"/>
      <c r="MR610" s="155"/>
      <c r="MS610" s="155"/>
      <c r="MT610" s="155"/>
      <c r="MU610" s="155"/>
      <c r="MV610" s="155"/>
      <c r="MW610" s="155"/>
      <c r="MX610" s="155"/>
      <c r="MY610" s="155"/>
      <c r="MZ610" s="155"/>
      <c r="NA610" s="155"/>
      <c r="NB610" s="155"/>
      <c r="NC610" s="155"/>
      <c r="ND610" s="155"/>
      <c r="NE610" s="155"/>
      <c r="NF610" s="155"/>
      <c r="NG610" s="155"/>
      <c r="NH610" s="155"/>
      <c r="NI610" s="155"/>
      <c r="NJ610" s="155"/>
      <c r="NK610" s="155"/>
      <c r="NL610" s="155"/>
      <c r="NM610" s="155"/>
      <c r="NN610" s="155"/>
      <c r="NO610" s="155"/>
      <c r="NP610" s="155"/>
      <c r="NQ610" s="155"/>
      <c r="NR610" s="155"/>
      <c r="NS610" s="155"/>
      <c r="NT610" s="155"/>
      <c r="NU610" s="155"/>
      <c r="NV610" s="155"/>
      <c r="NW610" s="155"/>
      <c r="NX610" s="155"/>
      <c r="NY610" s="155"/>
      <c r="NZ610" s="155"/>
      <c r="OA610" s="155"/>
      <c r="OB610" s="155"/>
      <c r="OC610" s="155"/>
      <c r="OD610" s="155"/>
      <c r="OE610" s="155"/>
      <c r="OF610" s="155"/>
      <c r="OG610" s="155"/>
      <c r="OH610" s="155"/>
      <c r="OI610" s="155"/>
      <c r="OJ610" s="155"/>
      <c r="OK610" s="155"/>
      <c r="OL610" s="155"/>
      <c r="OM610" s="155"/>
      <c r="ON610" s="155"/>
      <c r="OO610" s="155"/>
      <c r="OP610" s="155"/>
      <c r="OQ610" s="155"/>
      <c r="OR610" s="155"/>
      <c r="OS610" s="155"/>
      <c r="OT610" s="155"/>
      <c r="OU610" s="155"/>
      <c r="OV610" s="155"/>
      <c r="OW610" s="155"/>
      <c r="OX610" s="155"/>
      <c r="OY610" s="155"/>
      <c r="OZ610" s="155"/>
      <c r="PA610" s="155"/>
      <c r="PB610" s="155"/>
      <c r="PC610" s="155"/>
      <c r="PD610" s="155"/>
      <c r="PE610" s="155"/>
      <c r="PF610" s="155"/>
      <c r="PG610" s="155"/>
      <c r="PH610" s="155"/>
      <c r="PI610" s="155"/>
      <c r="PJ610" s="155"/>
      <c r="PK610" s="155"/>
      <c r="PL610" s="155"/>
      <c r="PM610" s="155"/>
      <c r="PN610" s="155"/>
      <c r="PO610" s="155"/>
      <c r="PP610" s="155"/>
      <c r="PQ610" s="155"/>
      <c r="PR610" s="155"/>
      <c r="PS610" s="155"/>
      <c r="PT610" s="155"/>
      <c r="PU610" s="155"/>
      <c r="PV610" s="155"/>
      <c r="PW610" s="155"/>
      <c r="PX610" s="155"/>
      <c r="PY610" s="155"/>
      <c r="PZ610" s="155"/>
      <c r="QA610" s="155"/>
      <c r="QB610" s="155"/>
      <c r="QC610" s="155"/>
      <c r="QD610" s="155"/>
      <c r="QE610" s="155"/>
      <c r="QF610" s="155"/>
      <c r="QG610" s="155"/>
      <c r="QH610" s="155"/>
      <c r="QI610" s="155"/>
      <c r="QJ610" s="155"/>
      <c r="QK610" s="155"/>
      <c r="QL610" s="155"/>
      <c r="QM610" s="155"/>
      <c r="QN610" s="155"/>
      <c r="QO610" s="155"/>
      <c r="QP610" s="155"/>
      <c r="QQ610" s="155"/>
      <c r="QR610" s="155"/>
      <c r="QS610" s="155"/>
      <c r="QT610" s="155"/>
      <c r="QU610" s="155"/>
      <c r="QV610" s="155"/>
      <c r="QW610" s="155"/>
      <c r="QX610" s="155"/>
      <c r="QY610" s="155"/>
      <c r="QZ610" s="155"/>
      <c r="RA610" s="155"/>
      <c r="RB610" s="155"/>
      <c r="RC610" s="155"/>
      <c r="RD610" s="155"/>
      <c r="RE610" s="155"/>
      <c r="RF610" s="155"/>
      <c r="RG610" s="155"/>
      <c r="RH610" s="155"/>
      <c r="RI610" s="155"/>
      <c r="RJ610" s="155"/>
      <c r="RK610" s="155"/>
      <c r="RL610" s="155"/>
      <c r="RM610" s="155"/>
      <c r="RN610" s="155"/>
      <c r="RO610" s="155"/>
      <c r="RP610" s="155"/>
      <c r="RQ610" s="155"/>
      <c r="RR610" s="155"/>
      <c r="RS610" s="155"/>
      <c r="RT610" s="155"/>
      <c r="RU610" s="155"/>
      <c r="RV610" s="155"/>
      <c r="RW610" s="155"/>
      <c r="RX610" s="155"/>
      <c r="RY610" s="155"/>
      <c r="RZ610" s="155"/>
      <c r="SA610" s="155"/>
      <c r="SB610" s="155"/>
      <c r="SC610" s="155"/>
      <c r="SD610" s="155"/>
      <c r="SE610" s="155"/>
      <c r="SF610" s="155"/>
      <c r="SG610" s="155"/>
      <c r="SH610" s="155"/>
      <c r="SI610" s="155"/>
      <c r="SJ610" s="155"/>
      <c r="SK610" s="155"/>
      <c r="SL610" s="155"/>
      <c r="SM610" s="155"/>
      <c r="SN610" s="155"/>
      <c r="SO610" s="155"/>
      <c r="SP610" s="155"/>
      <c r="SQ610" s="155"/>
      <c r="SR610" s="155"/>
      <c r="SS610" s="155"/>
      <c r="ST610" s="155"/>
      <c r="SU610" s="155"/>
      <c r="SV610" s="155"/>
      <c r="SW610" s="155"/>
      <c r="SX610" s="155"/>
      <c r="SY610" s="155"/>
      <c r="SZ610" s="155"/>
      <c r="TA610" s="155"/>
      <c r="TB610" s="155"/>
      <c r="TC610" s="155"/>
      <c r="TD610" s="155"/>
      <c r="TE610" s="155"/>
      <c r="TF610" s="155"/>
      <c r="TG610" s="155"/>
      <c r="TH610" s="155"/>
      <c r="TI610" s="155"/>
      <c r="TJ610" s="155"/>
      <c r="TK610" s="155"/>
      <c r="TL610" s="155"/>
      <c r="TM610" s="155"/>
      <c r="TN610" s="155"/>
      <c r="TO610" s="155"/>
      <c r="TP610" s="155"/>
      <c r="TQ610" s="155"/>
      <c r="TR610" s="155"/>
      <c r="TS610" s="155"/>
      <c r="TT610" s="155"/>
      <c r="TU610" s="155"/>
      <c r="TV610" s="155"/>
      <c r="TW610" s="155"/>
      <c r="TX610" s="155"/>
      <c r="TY610" s="155"/>
      <c r="TZ610" s="155"/>
      <c r="UA610" s="155"/>
      <c r="UB610" s="155"/>
      <c r="UC610" s="155"/>
      <c r="UD610" s="155"/>
      <c r="UE610" s="155"/>
      <c r="UF610" s="155"/>
      <c r="UG610" s="155"/>
      <c r="UH610" s="155"/>
      <c r="UI610" s="155"/>
      <c r="UJ610" s="155"/>
      <c r="UK610" s="155"/>
      <c r="UL610" s="155"/>
      <c r="UM610" s="155"/>
      <c r="UN610" s="155"/>
      <c r="UO610" s="155"/>
      <c r="UP610" s="155"/>
      <c r="UQ610" s="155"/>
      <c r="UR610" s="155"/>
      <c r="US610" s="155"/>
      <c r="UT610" s="155"/>
      <c r="UU610" s="155"/>
      <c r="UV610" s="155"/>
      <c r="UW610" s="155"/>
      <c r="UX610" s="155"/>
      <c r="UY610" s="155"/>
      <c r="UZ610" s="155"/>
      <c r="VA610" s="155"/>
      <c r="VB610" s="155"/>
      <c r="VC610" s="155"/>
      <c r="VD610" s="155"/>
      <c r="VE610" s="155"/>
      <c r="VF610" s="155"/>
      <c r="VG610" s="155"/>
      <c r="VH610" s="155"/>
      <c r="VI610" s="155"/>
      <c r="VJ610" s="155"/>
      <c r="VK610" s="155"/>
      <c r="VL610" s="155"/>
      <c r="VM610" s="155"/>
      <c r="VN610" s="155"/>
      <c r="VO610" s="155"/>
      <c r="VP610" s="155"/>
      <c r="VQ610" s="155"/>
      <c r="VR610" s="155"/>
      <c r="VS610" s="155"/>
      <c r="VT610" s="155"/>
      <c r="VU610" s="155"/>
      <c r="VV610" s="155"/>
      <c r="VW610" s="155"/>
      <c r="VX610" s="155"/>
      <c r="VY610" s="155"/>
      <c r="VZ610" s="155"/>
      <c r="WA610" s="155"/>
      <c r="WB610" s="155"/>
      <c r="WC610" s="155"/>
      <c r="WD610" s="155"/>
      <c r="WE610" s="155"/>
      <c r="WF610" s="155"/>
      <c r="WG610" s="155"/>
      <c r="WH610" s="155"/>
      <c r="WI610" s="155"/>
      <c r="WJ610" s="155"/>
      <c r="WK610" s="155"/>
      <c r="WL610" s="155"/>
      <c r="WM610" s="155"/>
      <c r="WN610" s="155"/>
      <c r="WO610" s="155"/>
      <c r="WP610" s="155"/>
      <c r="WQ610" s="155"/>
      <c r="WR610" s="155"/>
      <c r="WS610" s="155"/>
      <c r="WT610" s="155"/>
      <c r="WU610" s="155"/>
      <c r="WV610" s="155"/>
      <c r="WW610" s="155"/>
      <c r="WX610" s="155"/>
      <c r="WY610" s="155"/>
      <c r="WZ610" s="155"/>
      <c r="XA610" s="155"/>
      <c r="XB610" s="155"/>
      <c r="XC610" s="155"/>
      <c r="XD610" s="155"/>
      <c r="XE610" s="155"/>
      <c r="XF610" s="155"/>
      <c r="XG610" s="155"/>
      <c r="XH610" s="155"/>
      <c r="XI610" s="155"/>
      <c r="XJ610" s="155"/>
      <c r="XK610" s="155"/>
      <c r="XL610" s="155"/>
      <c r="XM610" s="155"/>
      <c r="XN610" s="155"/>
      <c r="XO610" s="155"/>
      <c r="XP610" s="155"/>
      <c r="XQ610" s="155"/>
      <c r="XR610" s="155"/>
      <c r="XS610" s="155"/>
      <c r="XT610" s="155"/>
      <c r="XU610" s="155"/>
      <c r="XV610" s="155"/>
      <c r="XW610" s="155"/>
      <c r="XX610" s="155"/>
      <c r="XY610" s="155"/>
      <c r="XZ610" s="155"/>
      <c r="YA610" s="155"/>
      <c r="YB610" s="155"/>
      <c r="YC610" s="155"/>
      <c r="YD610" s="155"/>
      <c r="YE610" s="155"/>
      <c r="YF610" s="155"/>
      <c r="YG610" s="155"/>
      <c r="YH610" s="155"/>
      <c r="YI610" s="155"/>
      <c r="YJ610" s="155"/>
      <c r="YK610" s="155"/>
      <c r="YL610" s="155"/>
      <c r="YM610" s="155"/>
      <c r="YN610" s="155"/>
      <c r="YO610" s="155"/>
      <c r="YP610" s="155"/>
      <c r="YQ610" s="155"/>
      <c r="YR610" s="155"/>
      <c r="YS610" s="155"/>
      <c r="YT610" s="155"/>
      <c r="YU610" s="155"/>
      <c r="YV610" s="155"/>
      <c r="YW610" s="155"/>
      <c r="YX610" s="155"/>
      <c r="YY610" s="155"/>
      <c r="YZ610" s="155"/>
      <c r="ZA610" s="155"/>
      <c r="ZB610" s="155"/>
      <c r="ZC610" s="155"/>
      <c r="ZD610" s="155"/>
      <c r="ZE610" s="155"/>
      <c r="ZF610" s="155"/>
      <c r="ZG610" s="155"/>
      <c r="ZH610" s="155"/>
      <c r="ZI610" s="155"/>
      <c r="ZJ610" s="155"/>
      <c r="ZK610" s="155"/>
      <c r="ZL610" s="155"/>
      <c r="ZM610" s="155"/>
      <c r="ZN610" s="155"/>
      <c r="ZO610" s="155"/>
      <c r="ZP610" s="155"/>
      <c r="ZQ610" s="155"/>
      <c r="ZR610" s="155"/>
      <c r="ZS610" s="155"/>
      <c r="ZT610" s="155"/>
      <c r="ZU610" s="155"/>
      <c r="ZV610" s="155"/>
      <c r="ZW610" s="155"/>
      <c r="ZX610" s="155"/>
      <c r="ZY610" s="155"/>
      <c r="ZZ610" s="155"/>
      <c r="AAA610" s="155"/>
      <c r="AAB610" s="155"/>
      <c r="AAC610" s="155"/>
      <c r="AAD610" s="155"/>
      <c r="AAE610" s="155"/>
      <c r="AAF610" s="155"/>
      <c r="AAG610" s="155"/>
      <c r="AAH610" s="155"/>
      <c r="AAI610" s="155"/>
      <c r="AAJ610" s="155"/>
      <c r="AAK610" s="155"/>
      <c r="AAL610" s="155"/>
      <c r="AAM610" s="155"/>
      <c r="AAN610" s="155"/>
      <c r="AAO610" s="155"/>
      <c r="AAP610" s="155"/>
      <c r="AAQ610" s="155"/>
      <c r="AAR610" s="155"/>
      <c r="AAS610" s="155"/>
      <c r="AAT610" s="155"/>
      <c r="AAU610" s="155"/>
      <c r="AAV610" s="155"/>
      <c r="AAW610" s="155"/>
      <c r="AAX610" s="155"/>
      <c r="AAY610" s="155"/>
      <c r="AAZ610" s="155"/>
      <c r="ABA610" s="155"/>
      <c r="ABB610" s="155"/>
      <c r="ABC610" s="155"/>
      <c r="ABD610" s="155"/>
      <c r="ABE610" s="155"/>
      <c r="ABF610" s="155"/>
      <c r="ABG610" s="155"/>
      <c r="ABH610" s="155"/>
      <c r="ABI610" s="155"/>
      <c r="ABJ610" s="155"/>
      <c r="ABK610" s="155"/>
      <c r="ABL610" s="155"/>
      <c r="ABM610" s="155"/>
      <c r="ABN610" s="155"/>
      <c r="ABO610" s="155"/>
      <c r="ABP610" s="155"/>
      <c r="ABQ610" s="155"/>
      <c r="ABR610" s="155"/>
      <c r="ABS610" s="155"/>
      <c r="ABT610" s="155"/>
      <c r="ABU610" s="155"/>
      <c r="ABV610" s="155"/>
      <c r="ABW610" s="155"/>
      <c r="ABX610" s="155"/>
      <c r="ABY610" s="155"/>
      <c r="ABZ610" s="155"/>
      <c r="ACA610" s="155"/>
      <c r="ACB610" s="155"/>
      <c r="ACC610" s="155"/>
      <c r="ACD610" s="155"/>
      <c r="ACE610" s="155"/>
      <c r="ACF610" s="155"/>
      <c r="ACG610" s="155"/>
      <c r="ACH610" s="155"/>
      <c r="ACI610" s="155"/>
      <c r="ACJ610" s="155"/>
      <c r="ACK610" s="155"/>
      <c r="ACL610" s="155"/>
      <c r="ACM610" s="155"/>
      <c r="ACN610" s="155"/>
      <c r="ACO610" s="155"/>
      <c r="ACP610" s="155"/>
      <c r="ACQ610" s="155"/>
      <c r="ACR610" s="155"/>
      <c r="ACS610" s="155"/>
      <c r="ACT610" s="155"/>
      <c r="ACU610" s="155"/>
      <c r="ACV610" s="155"/>
      <c r="ACW610" s="155"/>
      <c r="ACX610" s="155"/>
      <c r="ACY610" s="155"/>
      <c r="ACZ610" s="155"/>
      <c r="ADA610" s="155"/>
      <c r="ADB610" s="155"/>
      <c r="ADC610" s="155"/>
      <c r="ADD610" s="155"/>
      <c r="ADE610" s="155"/>
      <c r="ADF610" s="155"/>
      <c r="ADG610" s="155"/>
      <c r="ADH610" s="155"/>
      <c r="ADI610" s="155"/>
      <c r="ADJ610" s="155"/>
      <c r="ADK610" s="155"/>
      <c r="ADL610" s="155"/>
      <c r="ADM610" s="155"/>
      <c r="ADN610" s="155"/>
      <c r="ADO610" s="155"/>
      <c r="ADP610" s="155"/>
      <c r="ADQ610" s="155"/>
      <c r="ADR610" s="155"/>
      <c r="ADS610" s="155"/>
      <c r="ADT610" s="155"/>
      <c r="ADU610" s="155"/>
      <c r="ADV610" s="155"/>
      <c r="ADW610" s="155"/>
      <c r="ADX610" s="155"/>
      <c r="ADY610" s="155"/>
      <c r="ADZ610" s="155"/>
      <c r="AEA610" s="155"/>
      <c r="AEB610" s="155"/>
      <c r="AEC610" s="155"/>
      <c r="AED610" s="155"/>
      <c r="AEE610" s="155"/>
      <c r="AEF610" s="155"/>
      <c r="AEG610" s="155"/>
      <c r="AEH610" s="155"/>
      <c r="AEI610" s="155"/>
      <c r="AEJ610" s="155"/>
      <c r="AEK610" s="155"/>
      <c r="AEL610" s="155"/>
      <c r="AEM610" s="155"/>
      <c r="AEN610" s="155"/>
      <c r="AEO610" s="155"/>
      <c r="AEP610" s="155"/>
      <c r="AEQ610" s="155"/>
      <c r="AER610" s="155"/>
      <c r="AES610" s="155"/>
      <c r="AET610" s="155"/>
      <c r="AEU610" s="155"/>
      <c r="AEV610" s="155"/>
      <c r="AEW610" s="155"/>
      <c r="AEX610" s="155"/>
      <c r="AEY610" s="155"/>
      <c r="AEZ610" s="155"/>
      <c r="AFA610" s="155"/>
      <c r="AFB610" s="155"/>
      <c r="AFC610" s="155"/>
      <c r="AFD610" s="155"/>
      <c r="AFE610" s="155"/>
      <c r="AFF610" s="155"/>
      <c r="AFG610" s="155"/>
      <c r="AFH610" s="155"/>
      <c r="AFI610" s="155"/>
      <c r="AFJ610" s="155"/>
      <c r="AFK610" s="155"/>
      <c r="AFL610" s="155"/>
      <c r="AFM610" s="155"/>
      <c r="AFN610" s="155"/>
      <c r="AFO610" s="155"/>
      <c r="AFP610" s="155"/>
      <c r="AFQ610" s="155"/>
      <c r="AFR610" s="155"/>
      <c r="AFS610" s="155"/>
      <c r="AFT610" s="155"/>
      <c r="AFU610" s="155"/>
      <c r="AFV610" s="155"/>
      <c r="AFW610" s="155"/>
      <c r="AFX610" s="155"/>
      <c r="AFY610" s="155"/>
      <c r="AFZ610" s="155"/>
      <c r="AGA610" s="155"/>
      <c r="AGB610" s="155"/>
      <c r="AGC610" s="155"/>
      <c r="AGD610" s="155"/>
      <c r="AGE610" s="155"/>
      <c r="AGF610" s="155"/>
      <c r="AGG610" s="155"/>
      <c r="AGH610" s="155"/>
      <c r="AGI610" s="155"/>
      <c r="AGJ610" s="155"/>
      <c r="AGK610" s="155"/>
      <c r="AGL610" s="155"/>
      <c r="AGM610" s="155"/>
      <c r="AGN610" s="155"/>
      <c r="AGO610" s="155"/>
      <c r="AGP610" s="155"/>
      <c r="AGQ610" s="155"/>
      <c r="AGR610" s="155"/>
      <c r="AGS610" s="155"/>
      <c r="AGT610" s="155"/>
      <c r="AGU610" s="155"/>
      <c r="AGV610" s="155"/>
      <c r="AGW610" s="155"/>
      <c r="AGX610" s="155"/>
      <c r="AGY610" s="155"/>
      <c r="AGZ610" s="155"/>
      <c r="AHA610" s="155"/>
      <c r="AHB610" s="155"/>
      <c r="AHC610" s="155"/>
      <c r="AHD610" s="155"/>
      <c r="AHE610" s="155"/>
      <c r="AHF610" s="155"/>
      <c r="AHG610" s="155"/>
      <c r="AHH610" s="155"/>
      <c r="AHI610" s="155"/>
      <c r="AHJ610" s="155"/>
      <c r="AHK610" s="155"/>
      <c r="AHL610" s="155"/>
      <c r="AHM610" s="155"/>
      <c r="AHN610" s="155"/>
      <c r="AHO610" s="155"/>
      <c r="AHP610" s="155"/>
      <c r="AHQ610" s="155"/>
      <c r="AHR610" s="155"/>
      <c r="AHS610" s="155"/>
      <c r="AHT610" s="155"/>
      <c r="AHU610" s="155"/>
      <c r="AHV610" s="155"/>
      <c r="AHW610" s="155"/>
      <c r="AHX610" s="155"/>
      <c r="AHY610" s="155"/>
      <c r="AHZ610" s="155"/>
      <c r="AIA610" s="155"/>
      <c r="AIB610" s="155"/>
      <c r="AIC610" s="155"/>
      <c r="AID610" s="155"/>
      <c r="AIE610" s="155"/>
      <c r="AIF610" s="155"/>
      <c r="AIG610" s="155"/>
      <c r="AIH610" s="155"/>
      <c r="AII610" s="155"/>
      <c r="AIJ610" s="155"/>
      <c r="AIK610" s="155"/>
      <c r="AIL610" s="155"/>
      <c r="AIM610" s="155"/>
      <c r="AIN610" s="155"/>
      <c r="AIO610" s="155"/>
      <c r="AIP610" s="155"/>
      <c r="AIQ610" s="155"/>
      <c r="AIR610" s="155"/>
      <c r="AIS610" s="155"/>
      <c r="AIT610" s="155"/>
      <c r="AIU610" s="155"/>
      <c r="AIV610" s="155"/>
      <c r="AIW610" s="155"/>
      <c r="AIX610" s="155"/>
      <c r="AIY610" s="155"/>
      <c r="AIZ610" s="155"/>
      <c r="AJA610" s="155"/>
      <c r="AJB610" s="155"/>
      <c r="AJC610" s="155"/>
      <c r="AJD610" s="155"/>
      <c r="AJE610" s="155"/>
      <c r="AJF610" s="155"/>
      <c r="AJG610" s="155"/>
      <c r="AJH610" s="155"/>
      <c r="AJI610" s="155"/>
      <c r="AJJ610" s="155"/>
      <c r="AJK610" s="155"/>
      <c r="AJL610" s="155"/>
      <c r="AJM610" s="155"/>
      <c r="AJN610" s="155"/>
      <c r="AJO610" s="155"/>
      <c r="AJP610" s="155"/>
      <c r="AJQ610" s="155"/>
      <c r="AJR610" s="155"/>
      <c r="AJS610" s="155"/>
      <c r="AJT610" s="155"/>
      <c r="AJU610" s="155"/>
      <c r="AJV610" s="155"/>
      <c r="AJW610" s="155"/>
      <c r="AJX610" s="155"/>
      <c r="AJY610" s="155"/>
      <c r="AJZ610" s="155"/>
      <c r="AKA610" s="155"/>
      <c r="AKB610" s="155"/>
      <c r="AKC610" s="155"/>
      <c r="AKD610" s="155"/>
      <c r="AKE610" s="155"/>
      <c r="AKF610" s="155"/>
      <c r="AKG610" s="155"/>
      <c r="AKH610" s="155"/>
      <c r="AKI610" s="155"/>
      <c r="AKJ610" s="155"/>
      <c r="AKK610" s="155"/>
      <c r="AKL610" s="155"/>
      <c r="AKM610" s="155"/>
      <c r="AKN610" s="155"/>
      <c r="AKO610" s="155"/>
      <c r="AKP610" s="155"/>
      <c r="AKQ610" s="155"/>
      <c r="AKR610" s="155"/>
      <c r="AKS610" s="155"/>
      <c r="AKT610" s="155"/>
      <c r="AKU610" s="155"/>
      <c r="AKV610" s="155"/>
      <c r="AKW610" s="155"/>
      <c r="AKX610" s="155"/>
      <c r="AKY610" s="155"/>
      <c r="AKZ610" s="155"/>
      <c r="ALA610" s="155"/>
      <c r="ALB610" s="155"/>
      <c r="ALC610" s="155"/>
      <c r="ALD610" s="155"/>
      <c r="ALE610" s="155"/>
      <c r="ALF610" s="155"/>
      <c r="ALG610" s="155"/>
      <c r="ALH610" s="155"/>
      <c r="ALI610" s="155"/>
      <c r="ALJ610" s="155"/>
      <c r="ALK610" s="155"/>
      <c r="ALL610" s="155"/>
      <c r="ALM610" s="155"/>
      <c r="ALN610" s="155"/>
      <c r="ALO610" s="155"/>
      <c r="ALP610" s="155"/>
      <c r="ALQ610" s="155"/>
      <c r="ALR610" s="155"/>
      <c r="ALS610" s="155"/>
      <c r="ALT610" s="155"/>
      <c r="ALU610" s="155"/>
      <c r="ALV610" s="155"/>
      <c r="ALW610" s="155"/>
      <c r="ALX610" s="155"/>
      <c r="ALY610" s="155"/>
      <c r="ALZ610" s="155"/>
      <c r="AMA610" s="155"/>
      <c r="AMB610" s="155"/>
      <c r="AMC610" s="155"/>
      <c r="AMD610" s="155"/>
      <c r="AME610" s="155"/>
      <c r="AMF610" s="155"/>
      <c r="AMG610" s="155"/>
      <c r="AMH610" s="155"/>
      <c r="AMI610" s="155"/>
      <c r="AMJ610" s="155"/>
      <c r="AMK610" s="155"/>
      <c r="AML610" s="155"/>
      <c r="AMM610" s="155"/>
      <c r="AMN610" s="155"/>
      <c r="AMO610" s="155"/>
      <c r="AMP610" s="155"/>
      <c r="AMQ610" s="155"/>
      <c r="AMR610" s="155"/>
      <c r="AMS610" s="155"/>
      <c r="AMT610" s="155"/>
      <c r="AMU610" s="155"/>
      <c r="AMV610" s="155"/>
      <c r="AMW610" s="155"/>
      <c r="AMX610" s="155"/>
      <c r="AMY610" s="155"/>
      <c r="AMZ610" s="155"/>
      <c r="ANA610" s="155"/>
      <c r="ANB610" s="155"/>
      <c r="ANC610" s="155"/>
      <c r="AND610" s="155"/>
      <c r="ANE610" s="155"/>
      <c r="ANF610" s="155"/>
      <c r="ANG610" s="155"/>
      <c r="ANH610" s="155"/>
      <c r="ANI610" s="155"/>
      <c r="ANJ610" s="155"/>
      <c r="ANK610" s="155"/>
      <c r="ANL610" s="155"/>
      <c r="ANM610" s="155"/>
      <c r="ANN610" s="155"/>
      <c r="ANO610" s="155"/>
      <c r="ANP610" s="155"/>
      <c r="ANQ610" s="155"/>
      <c r="ANR610" s="155"/>
      <c r="ANS610" s="155"/>
      <c r="ANT610" s="155"/>
      <c r="ANU610" s="155"/>
      <c r="ANV610" s="155"/>
      <c r="ANW610" s="155"/>
      <c r="ANX610" s="155"/>
      <c r="ANY610" s="155"/>
      <c r="ANZ610" s="155"/>
      <c r="AOA610" s="155"/>
      <c r="AOB610" s="155"/>
      <c r="AOC610" s="155"/>
      <c r="AOD610" s="155"/>
      <c r="AOE610" s="155"/>
      <c r="AOF610" s="155"/>
      <c r="AOG610" s="155"/>
      <c r="AOH610" s="155"/>
      <c r="AOI610" s="155"/>
      <c r="AOJ610" s="155"/>
      <c r="AOK610" s="155"/>
      <c r="AOL610" s="155"/>
      <c r="AOM610" s="155"/>
      <c r="AON610" s="155"/>
      <c r="AOO610" s="155"/>
      <c r="AOP610" s="155"/>
      <c r="AOQ610" s="155"/>
      <c r="AOR610" s="155"/>
      <c r="AOS610" s="155"/>
      <c r="AOT610" s="155"/>
      <c r="AOU610" s="155"/>
      <c r="AOV610" s="155"/>
      <c r="AOW610" s="155"/>
      <c r="AOX610" s="155"/>
      <c r="AOY610" s="155"/>
      <c r="AOZ610" s="155"/>
      <c r="APA610" s="155"/>
      <c r="APB610" s="155"/>
      <c r="APC610" s="155"/>
      <c r="APD610" s="155"/>
      <c r="APE610" s="155"/>
      <c r="APF610" s="155"/>
      <c r="APG610" s="155"/>
      <c r="APH610" s="155"/>
      <c r="API610" s="155"/>
      <c r="APJ610" s="155"/>
      <c r="APK610" s="155"/>
      <c r="APL610" s="155"/>
      <c r="APM610" s="155"/>
      <c r="APN610" s="155"/>
      <c r="APO610" s="155"/>
      <c r="APP610" s="155"/>
      <c r="APQ610" s="155"/>
      <c r="APR610" s="155"/>
      <c r="APS610" s="155"/>
      <c r="APT610" s="155"/>
      <c r="APU610" s="155"/>
      <c r="APV610" s="155"/>
      <c r="APW610" s="155"/>
      <c r="APX610" s="155"/>
      <c r="APY610" s="155"/>
      <c r="APZ610" s="155"/>
      <c r="AQA610" s="155"/>
      <c r="AQB610" s="155"/>
      <c r="AQC610" s="155"/>
      <c r="AQD610" s="155"/>
      <c r="AQE610" s="155"/>
      <c r="AQF610" s="155"/>
      <c r="AQG610" s="155"/>
      <c r="AQH610" s="155"/>
      <c r="AQI610" s="155"/>
      <c r="AQJ610" s="155"/>
      <c r="AQK610" s="155"/>
      <c r="AQL610" s="155"/>
      <c r="AQM610" s="155"/>
      <c r="AQN610" s="155"/>
      <c r="AQO610" s="155"/>
      <c r="AQP610" s="155"/>
      <c r="AQQ610" s="155"/>
      <c r="AQR610" s="155"/>
      <c r="AQS610" s="155"/>
      <c r="AQT610" s="155"/>
      <c r="AQU610" s="155"/>
      <c r="AQV610" s="155"/>
      <c r="AQW610" s="155"/>
      <c r="AQX610" s="155"/>
      <c r="AQY610" s="155"/>
      <c r="AQZ610" s="155"/>
      <c r="ARA610" s="155"/>
      <c r="ARB610" s="155"/>
      <c r="ARC610" s="155"/>
      <c r="ARD610" s="155"/>
      <c r="ARE610" s="155"/>
      <c r="ARF610" s="155"/>
      <c r="ARG610" s="155"/>
      <c r="ARH610" s="155"/>
      <c r="ARI610" s="155"/>
      <c r="ARJ610" s="155"/>
      <c r="ARK610" s="155"/>
      <c r="ARL610" s="155"/>
      <c r="ARM610" s="155"/>
      <c r="ARN610" s="155"/>
      <c r="ARO610" s="155"/>
      <c r="ARP610" s="155"/>
      <c r="ARQ610" s="155"/>
      <c r="ARR610" s="155"/>
      <c r="ARS610" s="155"/>
      <c r="ART610" s="155"/>
      <c r="ARU610" s="155"/>
      <c r="ARV610" s="155"/>
      <c r="ARW610" s="155"/>
      <c r="ARX610" s="155"/>
      <c r="ARY610" s="155"/>
      <c r="ARZ610" s="155"/>
      <c r="ASA610" s="155"/>
      <c r="ASB610" s="155"/>
      <c r="ASC610" s="155"/>
      <c r="ASD610" s="155"/>
      <c r="ASE610" s="155"/>
      <c r="ASF610" s="155"/>
      <c r="ASG610" s="155"/>
      <c r="ASH610" s="155"/>
      <c r="ASI610" s="155"/>
      <c r="ASJ610" s="155"/>
      <c r="ASK610" s="155"/>
      <c r="ASL610" s="155"/>
      <c r="ASM610" s="155"/>
      <c r="ASN610" s="155"/>
      <c r="ASO610" s="155"/>
      <c r="ASP610" s="155"/>
      <c r="ASQ610" s="155"/>
      <c r="ASR610" s="155"/>
      <c r="ASS610" s="155"/>
      <c r="AST610" s="155"/>
      <c r="ASU610" s="155"/>
      <c r="ASV610" s="155"/>
      <c r="ASW610" s="155"/>
      <c r="ASX610" s="155"/>
      <c r="ASY610" s="155"/>
      <c r="ASZ610" s="155"/>
      <c r="ATA610" s="155"/>
      <c r="ATB610" s="155"/>
      <c r="ATC610" s="155"/>
      <c r="ATD610" s="155"/>
      <c r="ATE610" s="155"/>
      <c r="ATF610" s="155"/>
      <c r="ATG610" s="155"/>
      <c r="ATH610" s="155"/>
      <c r="ATI610" s="155"/>
      <c r="ATJ610" s="155"/>
      <c r="ATK610" s="155"/>
      <c r="ATL610" s="155"/>
      <c r="ATM610" s="155"/>
      <c r="ATN610" s="155"/>
      <c r="ATO610" s="155"/>
      <c r="ATP610" s="155"/>
      <c r="ATQ610" s="155"/>
      <c r="ATR610" s="155"/>
      <c r="ATS610" s="155"/>
      <c r="ATT610" s="155"/>
      <c r="ATU610" s="155"/>
      <c r="ATV610" s="155"/>
      <c r="ATW610" s="155"/>
      <c r="ATX610" s="155"/>
      <c r="ATY610" s="155"/>
      <c r="ATZ610" s="155"/>
      <c r="AUA610" s="155"/>
      <c r="AUB610" s="155"/>
      <c r="AUC610" s="155"/>
      <c r="AUD610" s="155"/>
      <c r="AUE610" s="155"/>
      <c r="AUF610" s="155"/>
      <c r="AUG610" s="155"/>
      <c r="AUH610" s="155"/>
      <c r="AUI610" s="155"/>
      <c r="AUJ610" s="155"/>
      <c r="AUK610" s="155"/>
      <c r="AUL610" s="155"/>
      <c r="AUM610" s="155"/>
      <c r="AUN610" s="155"/>
      <c r="AUO610" s="155"/>
      <c r="AUP610" s="155"/>
      <c r="AUQ610" s="155"/>
      <c r="AUR610" s="155"/>
      <c r="AUS610" s="155"/>
      <c r="AUT610" s="155"/>
      <c r="AUU610" s="155"/>
      <c r="AUV610" s="155"/>
      <c r="AUW610" s="155"/>
      <c r="AUX610" s="155"/>
      <c r="AUY610" s="155"/>
      <c r="AUZ610" s="155"/>
      <c r="AVA610" s="155"/>
      <c r="AVB610" s="155"/>
      <c r="AVC610" s="155"/>
      <c r="AVD610" s="155"/>
      <c r="AVE610" s="155"/>
      <c r="AVF610" s="155"/>
      <c r="AVG610" s="155"/>
      <c r="AVH610" s="155"/>
      <c r="AVI610" s="155"/>
      <c r="AVJ610" s="155"/>
      <c r="AVK610" s="155"/>
      <c r="AVL610" s="155"/>
      <c r="AVM610" s="155"/>
      <c r="AVN610" s="155"/>
      <c r="AVO610" s="155"/>
      <c r="AVP610" s="155"/>
      <c r="AVQ610" s="155"/>
      <c r="AVR610" s="155"/>
      <c r="AVS610" s="155"/>
      <c r="AVT610" s="155"/>
      <c r="AVU610" s="155"/>
      <c r="AVV610" s="155"/>
      <c r="AVW610" s="155"/>
      <c r="AVX610" s="155"/>
      <c r="AVY610" s="155"/>
      <c r="AVZ610" s="155"/>
      <c r="AWA610" s="155"/>
      <c r="AWB610" s="155"/>
      <c r="AWC610" s="155"/>
      <c r="AWD610" s="155"/>
      <c r="AWE610" s="155"/>
      <c r="AWF610" s="155"/>
      <c r="AWG610" s="155"/>
      <c r="AWH610" s="155"/>
      <c r="AWI610" s="155"/>
      <c r="AWJ610" s="155"/>
      <c r="AWK610" s="155"/>
      <c r="AWL610" s="155"/>
      <c r="AWM610" s="155"/>
      <c r="AWN610" s="155"/>
      <c r="AWO610" s="155"/>
      <c r="AWP610" s="155"/>
      <c r="AWQ610" s="155"/>
      <c r="AWR610" s="155"/>
      <c r="AWS610" s="155"/>
      <c r="AWT610" s="155"/>
      <c r="AWU610" s="155"/>
      <c r="AWV610" s="155"/>
      <c r="AWW610" s="155"/>
      <c r="AWX610" s="155"/>
      <c r="AWY610" s="155"/>
      <c r="AWZ610" s="155"/>
      <c r="AXA610" s="155"/>
      <c r="AXB610" s="155"/>
      <c r="AXC610" s="155"/>
      <c r="AXD610" s="155"/>
      <c r="AXE610" s="155"/>
      <c r="AXF610" s="155"/>
      <c r="AXG610" s="155"/>
      <c r="AXH610" s="155"/>
      <c r="AXI610" s="155"/>
      <c r="AXJ610" s="155"/>
      <c r="AXK610" s="155"/>
      <c r="AXL610" s="155"/>
      <c r="AXM610" s="155"/>
      <c r="AXN610" s="155"/>
      <c r="AXO610" s="155"/>
      <c r="AXP610" s="155"/>
      <c r="AXQ610" s="155"/>
      <c r="AXR610" s="155"/>
      <c r="AXS610" s="155"/>
      <c r="AXT610" s="155"/>
      <c r="AXU610" s="155"/>
      <c r="AXV610" s="155"/>
      <c r="AXW610" s="155"/>
      <c r="AXX610" s="155"/>
      <c r="AXY610" s="155"/>
      <c r="AXZ610" s="155"/>
      <c r="AYA610" s="155"/>
      <c r="AYB610" s="155"/>
      <c r="AYC610" s="155"/>
      <c r="AYD610" s="155"/>
      <c r="AYE610" s="155"/>
      <c r="AYF610" s="155"/>
      <c r="AYG610" s="155"/>
      <c r="AYH610" s="155"/>
      <c r="AYI610" s="155"/>
      <c r="AYJ610" s="155"/>
      <c r="AYK610" s="155"/>
      <c r="AYL610" s="155"/>
      <c r="AYM610" s="155"/>
      <c r="AYN610" s="155"/>
      <c r="AYO610" s="155"/>
      <c r="AYP610" s="155"/>
      <c r="AYQ610" s="155"/>
      <c r="AYR610" s="155"/>
      <c r="AYS610" s="155"/>
      <c r="AYT610" s="155"/>
      <c r="AYU610" s="155"/>
      <c r="AYV610" s="155"/>
      <c r="AYW610" s="155"/>
      <c r="AYX610" s="155"/>
      <c r="AYY610" s="155"/>
      <c r="AYZ610" s="155"/>
      <c r="AZA610" s="155"/>
      <c r="AZB610" s="155"/>
      <c r="AZC610" s="155"/>
      <c r="AZD610" s="155"/>
      <c r="AZE610" s="155"/>
      <c r="AZF610" s="155"/>
      <c r="AZG610" s="155"/>
      <c r="AZH610" s="155"/>
      <c r="AZI610" s="155"/>
      <c r="AZJ610" s="155"/>
      <c r="AZK610" s="155"/>
      <c r="AZL610" s="155"/>
      <c r="AZM610" s="155"/>
      <c r="AZN610" s="155"/>
      <c r="AZO610" s="155"/>
      <c r="AZP610" s="155"/>
      <c r="AZQ610" s="155"/>
      <c r="AZR610" s="155"/>
      <c r="AZS610" s="155"/>
      <c r="AZT610" s="155"/>
      <c r="AZU610" s="155"/>
      <c r="AZV610" s="155"/>
      <c r="AZW610" s="155"/>
      <c r="AZX610" s="155"/>
      <c r="AZY610" s="155"/>
      <c r="AZZ610" s="155"/>
      <c r="BAA610" s="155"/>
      <c r="BAB610" s="155"/>
      <c r="BAC610" s="155"/>
      <c r="BAD610" s="155"/>
      <c r="BAE610" s="155"/>
      <c r="BAF610" s="155"/>
      <c r="BAG610" s="155"/>
      <c r="BAH610" s="155"/>
      <c r="BAI610" s="155"/>
      <c r="BAJ610" s="155"/>
      <c r="BAK610" s="155"/>
      <c r="BAL610" s="155"/>
      <c r="BAM610" s="155"/>
      <c r="BAN610" s="155"/>
      <c r="BAO610" s="155"/>
      <c r="BAP610" s="155"/>
      <c r="BAQ610" s="155"/>
      <c r="BAR610" s="155"/>
      <c r="BAS610" s="155"/>
      <c r="BAT610" s="155"/>
      <c r="BAU610" s="155"/>
      <c r="BAV610" s="155"/>
      <c r="BAW610" s="155"/>
      <c r="BAX610" s="155"/>
      <c r="BAY610" s="155"/>
      <c r="BAZ610" s="155"/>
      <c r="BBA610" s="155"/>
      <c r="BBB610" s="155"/>
      <c r="BBC610" s="155"/>
      <c r="BBD610" s="155"/>
      <c r="BBE610" s="155"/>
      <c r="BBF610" s="155"/>
      <c r="BBG610" s="155"/>
      <c r="BBH610" s="155"/>
      <c r="BBI610" s="155"/>
      <c r="BBJ610" s="155"/>
      <c r="BBK610" s="155"/>
      <c r="BBL610" s="155"/>
      <c r="BBM610" s="155"/>
      <c r="BBN610" s="155"/>
      <c r="BBO610" s="155"/>
      <c r="BBP610" s="155"/>
      <c r="BBQ610" s="155"/>
      <c r="BBR610" s="155"/>
      <c r="BBS610" s="155"/>
      <c r="BBT610" s="155"/>
      <c r="BBU610" s="155"/>
      <c r="BBV610" s="155"/>
      <c r="BBW610" s="155"/>
      <c r="BBX610" s="155"/>
      <c r="BBY610" s="155"/>
      <c r="BBZ610" s="155"/>
      <c r="BCA610" s="155"/>
      <c r="BCB610" s="155"/>
      <c r="BCC610" s="155"/>
      <c r="BCD610" s="155"/>
      <c r="BCE610" s="155"/>
      <c r="BCF610" s="155"/>
      <c r="BCG610" s="155"/>
      <c r="BCH610" s="155"/>
      <c r="BCI610" s="155"/>
      <c r="BCJ610" s="155"/>
      <c r="BCK610" s="155"/>
      <c r="BCL610" s="155"/>
      <c r="BCM610" s="155"/>
      <c r="BCN610" s="155"/>
      <c r="BCO610" s="155"/>
      <c r="BCP610" s="155"/>
      <c r="BCQ610" s="155"/>
      <c r="BCR610" s="155"/>
      <c r="BCS610" s="155"/>
      <c r="BCT610" s="155"/>
      <c r="BCU610" s="155"/>
      <c r="BCV610" s="155"/>
      <c r="BCW610" s="155"/>
      <c r="BCX610" s="155"/>
      <c r="BCY610" s="155"/>
      <c r="BCZ610" s="155"/>
      <c r="BDA610" s="155"/>
      <c r="BDB610" s="155"/>
      <c r="BDC610" s="155"/>
      <c r="BDD610" s="155"/>
      <c r="BDE610" s="155"/>
      <c r="BDF610" s="155"/>
      <c r="BDG610" s="155"/>
      <c r="BDH610" s="155"/>
      <c r="BDI610" s="155"/>
      <c r="BDJ610" s="155"/>
      <c r="BDK610" s="155"/>
      <c r="BDL610" s="155"/>
      <c r="BDM610" s="155"/>
      <c r="BDN610" s="155"/>
      <c r="BDO610" s="155"/>
      <c r="BDP610" s="155"/>
      <c r="BDQ610" s="155"/>
      <c r="BDR610" s="155"/>
      <c r="BDS610" s="155"/>
      <c r="BDT610" s="155"/>
      <c r="BDU610" s="155"/>
      <c r="BDV610" s="155"/>
      <c r="BDW610" s="155"/>
      <c r="BDX610" s="155"/>
      <c r="BDY610" s="155"/>
      <c r="BDZ610" s="155"/>
      <c r="BEA610" s="155"/>
      <c r="BEB610" s="155"/>
      <c r="BEC610" s="155"/>
      <c r="BED610" s="155"/>
      <c r="BEE610" s="155"/>
      <c r="BEF610" s="155"/>
      <c r="BEG610" s="155"/>
      <c r="BEH610" s="155"/>
      <c r="BEI610" s="155"/>
      <c r="BEJ610" s="155"/>
      <c r="BEK610" s="155"/>
      <c r="BEL610" s="155"/>
      <c r="BEM610" s="155"/>
      <c r="BEN610" s="155"/>
      <c r="BEO610" s="155"/>
      <c r="BEP610" s="155"/>
      <c r="BEQ610" s="155"/>
      <c r="BER610" s="155"/>
      <c r="BES610" s="155"/>
      <c r="BET610" s="155"/>
      <c r="BEU610" s="155"/>
      <c r="BEV610" s="155"/>
      <c r="BEW610" s="155"/>
      <c r="BEX610" s="155"/>
      <c r="BEY610" s="155"/>
      <c r="BEZ610" s="155"/>
      <c r="BFA610" s="155"/>
      <c r="BFB610" s="155"/>
      <c r="BFC610" s="155"/>
      <c r="BFD610" s="155"/>
      <c r="BFE610" s="155"/>
      <c r="BFF610" s="155"/>
      <c r="BFG610" s="155"/>
      <c r="BFH610" s="155"/>
      <c r="BFI610" s="155"/>
      <c r="BFJ610" s="155"/>
      <c r="BFK610" s="155"/>
      <c r="BFL610" s="155"/>
      <c r="BFM610" s="155"/>
      <c r="BFN610" s="155"/>
      <c r="BFO610" s="155"/>
      <c r="BFP610" s="155"/>
      <c r="BFQ610" s="155"/>
      <c r="BFR610" s="155"/>
      <c r="BFS610" s="155"/>
      <c r="BFT610" s="155"/>
      <c r="BFU610" s="155"/>
      <c r="BFV610" s="155"/>
      <c r="BFW610" s="155"/>
      <c r="BFX610" s="155"/>
      <c r="BFY610" s="155"/>
      <c r="BFZ610" s="155"/>
      <c r="BGA610" s="155"/>
      <c r="BGB610" s="155"/>
      <c r="BGC610" s="155"/>
      <c r="BGD610" s="155"/>
      <c r="BGE610" s="155"/>
      <c r="BGF610" s="155"/>
      <c r="BGG610" s="155"/>
      <c r="BGH610" s="155"/>
      <c r="BGI610" s="155"/>
      <c r="BGJ610" s="155"/>
      <c r="BGK610" s="155"/>
      <c r="BGL610" s="155"/>
      <c r="BGM610" s="155"/>
      <c r="BGN610" s="155"/>
      <c r="BGO610" s="155"/>
      <c r="BGP610" s="155"/>
      <c r="BGQ610" s="155"/>
      <c r="BGR610" s="155"/>
      <c r="BGS610" s="155"/>
      <c r="BGT610" s="155"/>
      <c r="BGU610" s="155"/>
      <c r="BGV610" s="155"/>
      <c r="BGW610" s="155"/>
      <c r="BGX610" s="155"/>
      <c r="BGY610" s="155"/>
      <c r="BGZ610" s="155"/>
      <c r="BHA610" s="155"/>
      <c r="BHB610" s="155"/>
      <c r="BHC610" s="155"/>
      <c r="BHD610" s="155"/>
      <c r="BHE610" s="155"/>
      <c r="BHF610" s="155"/>
      <c r="BHG610" s="155"/>
      <c r="BHH610" s="155"/>
      <c r="BHI610" s="155"/>
      <c r="BHJ610" s="155"/>
      <c r="BHK610" s="155"/>
      <c r="BHL610" s="155"/>
      <c r="BHM610" s="155"/>
      <c r="BHN610" s="155"/>
      <c r="BHO610" s="155"/>
      <c r="BHP610" s="155"/>
      <c r="BHQ610" s="155"/>
      <c r="BHR610" s="155"/>
      <c r="BHS610" s="155"/>
      <c r="BHT610" s="155"/>
      <c r="BHU610" s="155"/>
      <c r="BHV610" s="155"/>
      <c r="BHW610" s="155"/>
      <c r="BHX610" s="155"/>
      <c r="BHY610" s="155"/>
      <c r="BHZ610" s="155"/>
      <c r="BIA610" s="155"/>
      <c r="BIB610" s="155"/>
      <c r="BIC610" s="155"/>
      <c r="BID610" s="155"/>
      <c r="BIE610" s="155"/>
      <c r="BIF610" s="155"/>
      <c r="BIG610" s="155"/>
      <c r="BIH610" s="155"/>
      <c r="BII610" s="155"/>
      <c r="BIJ610" s="155"/>
      <c r="BIK610" s="155"/>
      <c r="BIL610" s="155"/>
      <c r="BIM610" s="155"/>
      <c r="BIN610" s="155"/>
      <c r="BIO610" s="155"/>
      <c r="BIP610" s="155"/>
      <c r="BIQ610" s="155"/>
      <c r="BIR610" s="155"/>
      <c r="BIS610" s="155"/>
      <c r="BIT610" s="155"/>
      <c r="BIU610" s="155"/>
      <c r="BIV610" s="155"/>
      <c r="BIW610" s="155"/>
      <c r="BIX610" s="155"/>
      <c r="BIY610" s="155"/>
      <c r="BIZ610" s="155"/>
      <c r="BJA610" s="155"/>
      <c r="BJB610" s="155"/>
      <c r="BJC610" s="155"/>
      <c r="BJD610" s="155"/>
      <c r="BJE610" s="155"/>
      <c r="BJF610" s="155"/>
      <c r="BJG610" s="155"/>
      <c r="BJH610" s="155"/>
      <c r="BJI610" s="155"/>
      <c r="BJJ610" s="155"/>
      <c r="BJK610" s="155"/>
      <c r="BJL610" s="155"/>
      <c r="BJM610" s="155"/>
      <c r="BJN610" s="155"/>
      <c r="BJO610" s="155"/>
      <c r="BJP610" s="155"/>
      <c r="BJQ610" s="155"/>
      <c r="BJR610" s="155"/>
      <c r="BJS610" s="155"/>
      <c r="BJT610" s="155"/>
      <c r="BJU610" s="155"/>
      <c r="BJV610" s="155"/>
      <c r="BJW610" s="155"/>
      <c r="BJX610" s="155"/>
      <c r="BJY610" s="155"/>
      <c r="BJZ610" s="155"/>
      <c r="BKA610" s="155"/>
      <c r="BKB610" s="155"/>
      <c r="BKC610" s="155"/>
      <c r="BKD610" s="155"/>
      <c r="BKE610" s="155"/>
      <c r="BKF610" s="155"/>
      <c r="BKG610" s="155"/>
      <c r="BKH610" s="155"/>
      <c r="BKI610" s="155"/>
      <c r="BKJ610" s="155"/>
      <c r="BKK610" s="155"/>
      <c r="BKL610" s="155"/>
      <c r="BKM610" s="155"/>
      <c r="BKN610" s="155"/>
      <c r="BKO610" s="155"/>
      <c r="BKP610" s="155"/>
      <c r="BKQ610" s="155"/>
      <c r="BKR610" s="155"/>
      <c r="BKS610" s="155"/>
      <c r="BKT610" s="155"/>
      <c r="BKU610" s="155"/>
      <c r="BKV610" s="155"/>
      <c r="BKW610" s="155"/>
      <c r="BKX610" s="155"/>
      <c r="BKY610" s="155"/>
      <c r="BKZ610" s="155"/>
      <c r="BLA610" s="155"/>
      <c r="BLB610" s="155"/>
      <c r="BLC610" s="155"/>
      <c r="BLD610" s="155"/>
      <c r="BLE610" s="155"/>
      <c r="BLF610" s="155"/>
      <c r="BLG610" s="155"/>
      <c r="BLH610" s="155"/>
      <c r="BLI610" s="155"/>
      <c r="BLJ610" s="155"/>
      <c r="BLK610" s="155"/>
      <c r="BLL610" s="155"/>
      <c r="BLM610" s="155"/>
      <c r="BLN610" s="155"/>
      <c r="BLO610" s="155"/>
      <c r="BLP610" s="155"/>
      <c r="BLQ610" s="155"/>
      <c r="BLR610" s="155"/>
      <c r="BLS610" s="155"/>
      <c r="BLT610" s="155"/>
      <c r="BLU610" s="155"/>
      <c r="BLV610" s="155"/>
      <c r="BLW610" s="155"/>
      <c r="BLX610" s="155"/>
      <c r="BLY610" s="155"/>
      <c r="BLZ610" s="155"/>
      <c r="BMA610" s="155"/>
      <c r="BMB610" s="155"/>
      <c r="BMC610" s="155"/>
      <c r="BMD610" s="155"/>
      <c r="BME610" s="155"/>
      <c r="BMF610" s="155"/>
      <c r="BMG610" s="155"/>
      <c r="BMH610" s="155"/>
      <c r="BMI610" s="155"/>
      <c r="BMJ610" s="155"/>
      <c r="BMK610" s="155"/>
      <c r="BML610" s="155"/>
      <c r="BMM610" s="155"/>
      <c r="BMN610" s="155"/>
      <c r="BMO610" s="155"/>
      <c r="BMP610" s="155"/>
      <c r="BMQ610" s="155"/>
      <c r="BMR610" s="155"/>
      <c r="BMS610" s="155"/>
      <c r="BMT610" s="155"/>
      <c r="BMU610" s="155"/>
      <c r="BMV610" s="155"/>
      <c r="BMW610" s="155"/>
      <c r="BMX610" s="155"/>
      <c r="BMY610" s="155"/>
      <c r="BMZ610" s="155"/>
      <c r="BNA610" s="155"/>
      <c r="BNB610" s="155"/>
      <c r="BNC610" s="155"/>
      <c r="BND610" s="155"/>
      <c r="BNE610" s="155"/>
      <c r="BNF610" s="155"/>
      <c r="BNG610" s="155"/>
      <c r="BNH610" s="155"/>
      <c r="BNI610" s="155"/>
      <c r="BNJ610" s="155"/>
      <c r="BNK610" s="155"/>
      <c r="BNL610" s="155"/>
      <c r="BNM610" s="155"/>
      <c r="BNN610" s="155"/>
      <c r="BNO610" s="155"/>
      <c r="BNP610" s="155"/>
      <c r="BNQ610" s="155"/>
      <c r="BNR610" s="155"/>
      <c r="BNS610" s="155"/>
      <c r="BNT610" s="155"/>
      <c r="BNU610" s="155"/>
      <c r="BNV610" s="155"/>
      <c r="BNW610" s="155"/>
      <c r="BNX610" s="155"/>
      <c r="BNY610" s="155"/>
      <c r="BNZ610" s="155"/>
      <c r="BOA610" s="155"/>
      <c r="BOB610" s="155"/>
      <c r="BOC610" s="155"/>
      <c r="BOD610" s="155"/>
      <c r="BOE610" s="155"/>
      <c r="BOF610" s="155"/>
      <c r="BOG610" s="155"/>
      <c r="BOH610" s="155"/>
      <c r="BOI610" s="155"/>
      <c r="BOJ610" s="155"/>
      <c r="BOK610" s="155"/>
      <c r="BOL610" s="155"/>
      <c r="BOM610" s="155"/>
      <c r="BON610" s="155"/>
      <c r="BOO610" s="155"/>
      <c r="BOP610" s="155"/>
      <c r="BOQ610" s="155"/>
      <c r="BOR610" s="155"/>
      <c r="BOS610" s="155"/>
      <c r="BOT610" s="155"/>
      <c r="BOU610" s="155"/>
      <c r="BOV610" s="155"/>
      <c r="BOW610" s="155"/>
      <c r="BOX610" s="155"/>
      <c r="BOY610" s="155"/>
      <c r="BOZ610" s="155"/>
      <c r="BPA610" s="155"/>
      <c r="BPB610" s="155"/>
      <c r="BPC610" s="155"/>
      <c r="BPD610" s="155"/>
      <c r="BPE610" s="155"/>
      <c r="BPF610" s="155"/>
      <c r="BPG610" s="155"/>
      <c r="BPH610" s="155"/>
      <c r="BPI610" s="155"/>
      <c r="BPJ610" s="155"/>
      <c r="BPK610" s="155"/>
      <c r="BPL610" s="155"/>
      <c r="BPM610" s="155"/>
      <c r="BPN610" s="155"/>
      <c r="BPO610" s="155"/>
      <c r="BPP610" s="155"/>
      <c r="BPQ610" s="155"/>
      <c r="BPR610" s="155"/>
      <c r="BPS610" s="155"/>
      <c r="BPT610" s="155"/>
      <c r="BPU610" s="155"/>
      <c r="BPV610" s="155"/>
      <c r="BPW610" s="155"/>
      <c r="BPX610" s="155"/>
      <c r="BPY610" s="155"/>
      <c r="BPZ610" s="155"/>
      <c r="BQA610" s="155"/>
      <c r="BQB610" s="155"/>
      <c r="BQC610" s="155"/>
      <c r="BQD610" s="155"/>
      <c r="BQE610" s="155"/>
      <c r="BQF610" s="155"/>
      <c r="BQG610" s="155"/>
      <c r="BQH610" s="155"/>
      <c r="BQI610" s="155"/>
      <c r="BQJ610" s="155"/>
      <c r="BQK610" s="155"/>
      <c r="BQL610" s="155"/>
      <c r="BQM610" s="155"/>
      <c r="BQN610" s="155"/>
      <c r="BQO610" s="155"/>
      <c r="BQP610" s="155"/>
      <c r="BQQ610" s="155"/>
      <c r="BQR610" s="155"/>
      <c r="BQS610" s="155"/>
      <c r="BQT610" s="155"/>
      <c r="BQU610" s="155"/>
      <c r="BQV610" s="155"/>
      <c r="BQW610" s="155"/>
      <c r="BQX610" s="155"/>
      <c r="BQY610" s="155"/>
      <c r="BQZ610" s="155"/>
      <c r="BRA610" s="155"/>
      <c r="BRB610" s="155"/>
      <c r="BRC610" s="155"/>
      <c r="BRD610" s="155"/>
      <c r="BRE610" s="155"/>
      <c r="BRF610" s="155"/>
      <c r="BRG610" s="155"/>
      <c r="BRH610" s="155"/>
      <c r="BRI610" s="155"/>
      <c r="BRJ610" s="155"/>
      <c r="BRK610" s="155"/>
      <c r="BRL610" s="155"/>
      <c r="BRM610" s="155"/>
      <c r="BRN610" s="155"/>
      <c r="BRO610" s="155"/>
      <c r="BRP610" s="155"/>
      <c r="BRQ610" s="155"/>
      <c r="BRR610" s="155"/>
      <c r="BRS610" s="155"/>
      <c r="BRT610" s="155"/>
      <c r="BRU610" s="155"/>
      <c r="BRV610" s="155"/>
      <c r="BRW610" s="155"/>
      <c r="BRX610" s="155"/>
      <c r="BRY610" s="155"/>
      <c r="BRZ610" s="155"/>
      <c r="BSA610" s="155"/>
      <c r="BSB610" s="155"/>
      <c r="BSC610" s="155"/>
      <c r="BSD610" s="155"/>
      <c r="BSE610" s="155"/>
      <c r="BSF610" s="155"/>
      <c r="BSG610" s="155"/>
      <c r="BSH610" s="155"/>
      <c r="BSI610" s="155"/>
      <c r="BSJ610" s="155"/>
      <c r="BSK610" s="155"/>
      <c r="BSL610" s="155"/>
      <c r="BSM610" s="155"/>
      <c r="BSN610" s="155"/>
      <c r="BSO610" s="155"/>
      <c r="BSP610" s="155"/>
      <c r="BSQ610" s="155"/>
      <c r="BSR610" s="155"/>
      <c r="BSS610" s="155"/>
      <c r="BST610" s="155"/>
      <c r="BSU610" s="155"/>
      <c r="BSV610" s="155"/>
      <c r="BSW610" s="155"/>
      <c r="BSX610" s="155"/>
      <c r="BSY610" s="155"/>
      <c r="BSZ610" s="155"/>
      <c r="BTA610" s="155"/>
      <c r="BTB610" s="155"/>
      <c r="BTC610" s="155"/>
      <c r="BTD610" s="155"/>
      <c r="BTE610" s="155"/>
      <c r="BTF610" s="155"/>
      <c r="BTG610" s="155"/>
      <c r="BTH610" s="155"/>
      <c r="BTI610" s="155"/>
      <c r="BTJ610" s="155"/>
      <c r="BTK610" s="155"/>
      <c r="BTL610" s="155"/>
      <c r="BTM610" s="155"/>
      <c r="BTN610" s="155"/>
      <c r="BTO610" s="155"/>
      <c r="BTP610" s="155"/>
      <c r="BTQ610" s="155"/>
      <c r="BTR610" s="155"/>
      <c r="BTS610" s="155"/>
      <c r="BTT610" s="155"/>
      <c r="BTU610" s="155"/>
      <c r="BTV610" s="155"/>
      <c r="BTW610" s="155"/>
      <c r="BTX610" s="155"/>
      <c r="BTY610" s="155"/>
      <c r="BTZ610" s="155"/>
      <c r="BUA610" s="155"/>
      <c r="BUB610" s="155"/>
      <c r="BUC610" s="155"/>
      <c r="BUD610" s="155"/>
      <c r="BUE610" s="155"/>
      <c r="BUF610" s="155"/>
      <c r="BUG610" s="155"/>
      <c r="BUH610" s="155"/>
      <c r="BUI610" s="155"/>
      <c r="BUJ610" s="155"/>
      <c r="BUK610" s="155"/>
      <c r="BUL610" s="155"/>
      <c r="BUM610" s="155"/>
      <c r="BUN610" s="155"/>
      <c r="BUO610" s="155"/>
      <c r="BUP610" s="155"/>
      <c r="BUQ610" s="155"/>
      <c r="BUR610" s="155"/>
      <c r="BUS610" s="155"/>
      <c r="BUT610" s="155"/>
      <c r="BUU610" s="155"/>
      <c r="BUV610" s="155"/>
      <c r="BUW610" s="155"/>
      <c r="BUX610" s="155"/>
      <c r="BUY610" s="155"/>
      <c r="BUZ610" s="155"/>
      <c r="BVA610" s="155"/>
      <c r="BVB610" s="155"/>
      <c r="BVC610" s="155"/>
      <c r="BVD610" s="155"/>
      <c r="BVE610" s="155"/>
      <c r="BVF610" s="155"/>
      <c r="BVG610" s="155"/>
      <c r="BVH610" s="155"/>
      <c r="BVI610" s="155"/>
      <c r="BVJ610" s="155"/>
      <c r="BVK610" s="155"/>
      <c r="BVL610" s="155"/>
      <c r="BVM610" s="155"/>
      <c r="BVN610" s="155"/>
      <c r="BVO610" s="155"/>
      <c r="BVP610" s="155"/>
      <c r="BVQ610" s="155"/>
      <c r="BVR610" s="155"/>
      <c r="BVS610" s="155"/>
      <c r="BVT610" s="155"/>
      <c r="BVU610" s="155"/>
      <c r="BVV610" s="155"/>
      <c r="BVW610" s="155"/>
      <c r="BVX610" s="155"/>
      <c r="BVY610" s="155"/>
      <c r="BVZ610" s="155"/>
      <c r="BWA610" s="155"/>
      <c r="BWB610" s="155"/>
      <c r="BWC610" s="155"/>
      <c r="BWD610" s="155"/>
      <c r="BWE610" s="155"/>
      <c r="BWF610" s="155"/>
      <c r="BWG610" s="155"/>
      <c r="BWH610" s="155"/>
      <c r="BWI610" s="155"/>
      <c r="BWJ610" s="155"/>
      <c r="BWK610" s="155"/>
      <c r="BWL610" s="155"/>
      <c r="BWM610" s="155"/>
      <c r="BWN610" s="155"/>
      <c r="BWO610" s="155"/>
      <c r="BWP610" s="155"/>
      <c r="BWQ610" s="155"/>
      <c r="BWR610" s="155"/>
      <c r="BWS610" s="155"/>
      <c r="BWT610" s="155"/>
      <c r="BWU610" s="155"/>
      <c r="BWV610" s="155"/>
      <c r="BWW610" s="155"/>
      <c r="BWX610" s="155"/>
      <c r="BWY610" s="155"/>
      <c r="BWZ610" s="155"/>
      <c r="BXA610" s="155"/>
      <c r="BXB610" s="155"/>
      <c r="BXC610" s="155"/>
      <c r="BXD610" s="155"/>
      <c r="BXE610" s="155"/>
      <c r="BXF610" s="155"/>
      <c r="BXG610" s="155"/>
      <c r="BXH610" s="155"/>
      <c r="BXI610" s="155"/>
      <c r="BXJ610" s="155"/>
      <c r="BXK610" s="155"/>
      <c r="BXL610" s="155"/>
      <c r="BXM610" s="155"/>
      <c r="BXN610" s="155"/>
      <c r="BXO610" s="155"/>
      <c r="BXP610" s="155"/>
      <c r="BXQ610" s="155"/>
      <c r="BXR610" s="155"/>
      <c r="BXS610" s="155"/>
      <c r="BXT610" s="155"/>
      <c r="BXU610" s="155"/>
      <c r="BXV610" s="155"/>
      <c r="BXW610" s="155"/>
      <c r="BXX610" s="155"/>
      <c r="BXY610" s="155"/>
      <c r="BXZ610" s="155"/>
      <c r="BYA610" s="155"/>
      <c r="BYB610" s="155"/>
      <c r="BYC610" s="155"/>
      <c r="BYD610" s="155"/>
      <c r="BYE610" s="155"/>
      <c r="BYF610" s="155"/>
      <c r="BYG610" s="155"/>
      <c r="BYH610" s="155"/>
      <c r="BYI610" s="155"/>
      <c r="BYJ610" s="155"/>
      <c r="BYK610" s="155"/>
      <c r="BYL610" s="155"/>
      <c r="BYM610" s="155"/>
      <c r="BYN610" s="155"/>
      <c r="BYO610" s="155"/>
      <c r="BYP610" s="155"/>
      <c r="BYQ610" s="155"/>
      <c r="BYR610" s="155"/>
      <c r="BYS610" s="155"/>
      <c r="BYT610" s="155"/>
      <c r="BYU610" s="155"/>
      <c r="BYV610" s="155"/>
      <c r="BYW610" s="155"/>
      <c r="BYX610" s="155"/>
      <c r="BYY610" s="155"/>
      <c r="BYZ610" s="155"/>
      <c r="BZA610" s="155"/>
      <c r="BZB610" s="155"/>
      <c r="BZC610" s="155"/>
      <c r="BZD610" s="155"/>
      <c r="BZE610" s="155"/>
      <c r="BZF610" s="155"/>
      <c r="BZG610" s="155"/>
      <c r="BZH610" s="155"/>
      <c r="BZI610" s="155"/>
      <c r="BZJ610" s="155"/>
      <c r="BZK610" s="155"/>
      <c r="BZL610" s="155"/>
      <c r="BZM610" s="155"/>
      <c r="BZN610" s="155"/>
      <c r="BZO610" s="155"/>
      <c r="BZP610" s="155"/>
      <c r="BZQ610" s="155"/>
      <c r="BZR610" s="155"/>
      <c r="BZS610" s="155"/>
      <c r="BZT610" s="155"/>
      <c r="BZU610" s="155"/>
      <c r="BZV610" s="155"/>
      <c r="BZW610" s="155"/>
      <c r="BZX610" s="155"/>
      <c r="BZY610" s="155"/>
      <c r="BZZ610" s="155"/>
      <c r="CAA610" s="155"/>
      <c r="CAB610" s="155"/>
      <c r="CAC610" s="155"/>
      <c r="CAD610" s="155"/>
      <c r="CAE610" s="155"/>
      <c r="CAF610" s="155"/>
      <c r="CAG610" s="155"/>
      <c r="CAH610" s="155"/>
      <c r="CAI610" s="155"/>
      <c r="CAJ610" s="155"/>
      <c r="CAK610" s="155"/>
      <c r="CAL610" s="155"/>
      <c r="CAM610" s="155"/>
      <c r="CAN610" s="155"/>
      <c r="CAO610" s="155"/>
      <c r="CAP610" s="155"/>
      <c r="CAQ610" s="155"/>
      <c r="CAR610" s="155"/>
      <c r="CAS610" s="155"/>
      <c r="CAT610" s="155"/>
      <c r="CAU610" s="155"/>
      <c r="CAV610" s="155"/>
      <c r="CAW610" s="155"/>
      <c r="CAX610" s="155"/>
      <c r="CAY610" s="155"/>
      <c r="CAZ610" s="155"/>
      <c r="CBA610" s="155"/>
      <c r="CBB610" s="155"/>
      <c r="CBC610" s="155"/>
      <c r="CBD610" s="155"/>
      <c r="CBE610" s="155"/>
      <c r="CBF610" s="155"/>
      <c r="CBG610" s="155"/>
      <c r="CBH610" s="155"/>
      <c r="CBI610" s="155"/>
      <c r="CBJ610" s="155"/>
      <c r="CBK610" s="155"/>
      <c r="CBL610" s="155"/>
      <c r="CBM610" s="155"/>
      <c r="CBN610" s="155"/>
      <c r="CBO610" s="155"/>
      <c r="CBP610" s="155"/>
      <c r="CBQ610" s="155"/>
      <c r="CBR610" s="155"/>
      <c r="CBS610" s="155"/>
      <c r="CBT610" s="155"/>
      <c r="CBU610" s="155"/>
      <c r="CBV610" s="155"/>
      <c r="CBW610" s="155"/>
      <c r="CBX610" s="155"/>
      <c r="CBY610" s="155"/>
      <c r="CBZ610" s="155"/>
      <c r="CCA610" s="155"/>
      <c r="CCB610" s="155"/>
      <c r="CCC610" s="155"/>
      <c r="CCD610" s="155"/>
      <c r="CCE610" s="155"/>
      <c r="CCF610" s="155"/>
      <c r="CCG610" s="155"/>
      <c r="CCH610" s="155"/>
      <c r="CCI610" s="155"/>
      <c r="CCJ610" s="155"/>
      <c r="CCK610" s="155"/>
      <c r="CCL610" s="155"/>
      <c r="CCM610" s="155"/>
      <c r="CCN610" s="155"/>
      <c r="CCO610" s="155"/>
      <c r="CCP610" s="155"/>
      <c r="CCQ610" s="155"/>
      <c r="CCR610" s="155"/>
      <c r="CCS610" s="155"/>
      <c r="CCT610" s="155"/>
      <c r="CCU610" s="155"/>
      <c r="CCV610" s="155"/>
      <c r="CCW610" s="155"/>
      <c r="CCX610" s="155"/>
      <c r="CCY610" s="155"/>
      <c r="CCZ610" s="155"/>
      <c r="CDA610" s="155"/>
      <c r="CDB610" s="155"/>
      <c r="CDC610" s="155"/>
      <c r="CDD610" s="155"/>
      <c r="CDE610" s="155"/>
      <c r="CDF610" s="155"/>
      <c r="CDG610" s="155"/>
      <c r="CDH610" s="155"/>
      <c r="CDI610" s="155"/>
      <c r="CDJ610" s="155"/>
      <c r="CDK610" s="155"/>
      <c r="CDL610" s="155"/>
      <c r="CDM610" s="155"/>
      <c r="CDN610" s="155"/>
      <c r="CDO610" s="155"/>
      <c r="CDP610" s="155"/>
      <c r="CDQ610" s="155"/>
      <c r="CDR610" s="155"/>
      <c r="CDS610" s="155"/>
      <c r="CDT610" s="155"/>
      <c r="CDU610" s="155"/>
      <c r="CDV610" s="155"/>
      <c r="CDW610" s="155"/>
      <c r="CDX610" s="155"/>
      <c r="CDY610" s="155"/>
      <c r="CDZ610" s="155"/>
      <c r="CEA610" s="155"/>
      <c r="CEB610" s="155"/>
      <c r="CEC610" s="155"/>
      <c r="CED610" s="155"/>
      <c r="CEE610" s="155"/>
      <c r="CEF610" s="155"/>
      <c r="CEG610" s="155"/>
      <c r="CEH610" s="155"/>
      <c r="CEI610" s="155"/>
      <c r="CEJ610" s="155"/>
      <c r="CEK610" s="155"/>
      <c r="CEL610" s="155"/>
      <c r="CEM610" s="155"/>
      <c r="CEN610" s="155"/>
      <c r="CEO610" s="155"/>
      <c r="CEP610" s="155"/>
      <c r="CEQ610" s="155"/>
      <c r="CER610" s="155"/>
      <c r="CES610" s="155"/>
      <c r="CET610" s="155"/>
      <c r="CEU610" s="155"/>
      <c r="CEV610" s="155"/>
      <c r="CEW610" s="155"/>
      <c r="CEX610" s="155"/>
      <c r="CEY610" s="155"/>
      <c r="CEZ610" s="155"/>
      <c r="CFA610" s="155"/>
      <c r="CFB610" s="155"/>
      <c r="CFC610" s="155"/>
      <c r="CFD610" s="155"/>
      <c r="CFE610" s="155"/>
      <c r="CFF610" s="155"/>
      <c r="CFG610" s="155"/>
      <c r="CFH610" s="155"/>
      <c r="CFI610" s="155"/>
      <c r="CFJ610" s="155"/>
      <c r="CFK610" s="155"/>
      <c r="CFL610" s="155"/>
      <c r="CFM610" s="155"/>
      <c r="CFN610" s="155"/>
      <c r="CFO610" s="155"/>
      <c r="CFP610" s="155"/>
      <c r="CFQ610" s="155"/>
      <c r="CFR610" s="155"/>
      <c r="CFS610" s="155"/>
      <c r="CFT610" s="155"/>
      <c r="CFU610" s="155"/>
      <c r="CFV610" s="155"/>
      <c r="CFW610" s="155"/>
      <c r="CFX610" s="155"/>
      <c r="CFY610" s="155"/>
      <c r="CFZ610" s="155"/>
      <c r="CGA610" s="155"/>
      <c r="CGB610" s="155"/>
      <c r="CGC610" s="155"/>
      <c r="CGD610" s="155"/>
      <c r="CGE610" s="155"/>
      <c r="CGF610" s="155"/>
      <c r="CGG610" s="155"/>
      <c r="CGH610" s="155"/>
      <c r="CGI610" s="155"/>
      <c r="CGJ610" s="155"/>
      <c r="CGK610" s="155"/>
      <c r="CGL610" s="155"/>
      <c r="CGM610" s="155"/>
      <c r="CGN610" s="155"/>
      <c r="CGO610" s="155"/>
      <c r="CGP610" s="155"/>
      <c r="CGQ610" s="155"/>
      <c r="CGR610" s="155"/>
      <c r="CGS610" s="155"/>
      <c r="CGT610" s="155"/>
      <c r="CGU610" s="155"/>
      <c r="CGV610" s="155"/>
      <c r="CGW610" s="155"/>
      <c r="CGX610" s="155"/>
      <c r="CGY610" s="155"/>
      <c r="CGZ610" s="155"/>
      <c r="CHA610" s="155"/>
      <c r="CHB610" s="155"/>
      <c r="CHC610" s="155"/>
      <c r="CHD610" s="155"/>
      <c r="CHE610" s="155"/>
      <c r="CHF610" s="155"/>
      <c r="CHG610" s="155"/>
      <c r="CHH610" s="155"/>
      <c r="CHI610" s="155"/>
      <c r="CHJ610" s="155"/>
      <c r="CHK610" s="155"/>
      <c r="CHL610" s="155"/>
      <c r="CHM610" s="155"/>
      <c r="CHN610" s="155"/>
      <c r="CHO610" s="155"/>
      <c r="CHP610" s="155"/>
      <c r="CHQ610" s="155"/>
      <c r="CHR610" s="155"/>
      <c r="CHS610" s="155"/>
      <c r="CHT610" s="155"/>
      <c r="CHU610" s="155"/>
      <c r="CHV610" s="155"/>
      <c r="CHW610" s="155"/>
      <c r="CHX610" s="155"/>
      <c r="CHY610" s="155"/>
      <c r="CHZ610" s="155"/>
      <c r="CIA610" s="155"/>
      <c r="CIB610" s="155"/>
      <c r="CIC610" s="155"/>
      <c r="CID610" s="155"/>
      <c r="CIE610" s="155"/>
      <c r="CIF610" s="155"/>
      <c r="CIG610" s="155"/>
      <c r="CIH610" s="155"/>
      <c r="CII610" s="155"/>
      <c r="CIJ610" s="155"/>
      <c r="CIK610" s="155"/>
      <c r="CIL610" s="155"/>
      <c r="CIM610" s="155"/>
      <c r="CIN610" s="155"/>
      <c r="CIO610" s="155"/>
      <c r="CIP610" s="155"/>
      <c r="CIQ610" s="155"/>
      <c r="CIR610" s="155"/>
      <c r="CIS610" s="155"/>
      <c r="CIT610" s="155"/>
      <c r="CIU610" s="155"/>
      <c r="CIV610" s="155"/>
      <c r="CIW610" s="155"/>
      <c r="CIX610" s="155"/>
      <c r="CIY610" s="155"/>
      <c r="CIZ610" s="155"/>
      <c r="CJA610" s="155"/>
      <c r="CJB610" s="155"/>
      <c r="CJC610" s="155"/>
      <c r="CJD610" s="155"/>
      <c r="CJE610" s="155"/>
      <c r="CJF610" s="155"/>
      <c r="CJG610" s="155"/>
      <c r="CJH610" s="155"/>
      <c r="CJI610" s="155"/>
      <c r="CJJ610" s="155"/>
      <c r="CJK610" s="155"/>
      <c r="CJL610" s="155"/>
      <c r="CJM610" s="155"/>
      <c r="CJN610" s="155"/>
      <c r="CJO610" s="155"/>
      <c r="CJP610" s="155"/>
      <c r="CJQ610" s="155"/>
      <c r="CJR610" s="155"/>
      <c r="CJS610" s="155"/>
      <c r="CJT610" s="155"/>
      <c r="CJU610" s="155"/>
      <c r="CJV610" s="155"/>
      <c r="CJW610" s="155"/>
      <c r="CJX610" s="155"/>
      <c r="CJY610" s="155"/>
      <c r="CJZ610" s="155"/>
      <c r="CKA610" s="155"/>
      <c r="CKB610" s="155"/>
      <c r="CKC610" s="155"/>
      <c r="CKD610" s="155"/>
      <c r="CKE610" s="155"/>
      <c r="CKF610" s="155"/>
      <c r="CKG610" s="155"/>
      <c r="CKH610" s="155"/>
      <c r="CKI610" s="155"/>
      <c r="CKJ610" s="155"/>
      <c r="CKK610" s="155"/>
      <c r="CKL610" s="155"/>
      <c r="CKM610" s="155"/>
      <c r="CKN610" s="155"/>
      <c r="CKO610" s="155"/>
      <c r="CKP610" s="155"/>
      <c r="CKQ610" s="155"/>
      <c r="CKR610" s="155"/>
      <c r="CKS610" s="155"/>
      <c r="CKT610" s="155"/>
      <c r="CKU610" s="155"/>
      <c r="CKV610" s="155"/>
      <c r="CKW610" s="155"/>
      <c r="CKX610" s="155"/>
      <c r="CKY610" s="155"/>
      <c r="CKZ610" s="155"/>
      <c r="CLA610" s="155"/>
      <c r="CLB610" s="155"/>
      <c r="CLC610" s="155"/>
      <c r="CLD610" s="155"/>
      <c r="CLE610" s="155"/>
      <c r="CLF610" s="155"/>
      <c r="CLG610" s="155"/>
      <c r="CLH610" s="155"/>
      <c r="CLI610" s="155"/>
      <c r="CLJ610" s="155"/>
      <c r="CLK610" s="155"/>
      <c r="CLL610" s="155"/>
      <c r="CLM610" s="155"/>
      <c r="CLN610" s="155"/>
      <c r="CLO610" s="155"/>
      <c r="CLP610" s="155"/>
      <c r="CLQ610" s="155"/>
      <c r="CLR610" s="155"/>
      <c r="CLS610" s="155"/>
      <c r="CLT610" s="155"/>
      <c r="CLU610" s="155"/>
      <c r="CLV610" s="155"/>
      <c r="CLW610" s="155"/>
      <c r="CLX610" s="155"/>
      <c r="CLY610" s="155"/>
      <c r="CLZ610" s="155"/>
      <c r="CMA610" s="155"/>
      <c r="CMB610" s="155"/>
      <c r="CMC610" s="155"/>
      <c r="CMD610" s="155"/>
      <c r="CME610" s="155"/>
      <c r="CMF610" s="155"/>
      <c r="CMG610" s="155"/>
      <c r="CMH610" s="155"/>
      <c r="CMI610" s="155"/>
      <c r="CMJ610" s="155"/>
      <c r="CMK610" s="155"/>
      <c r="CML610" s="155"/>
      <c r="CMM610" s="155"/>
      <c r="CMN610" s="155"/>
      <c r="CMO610" s="155"/>
      <c r="CMP610" s="155"/>
      <c r="CMQ610" s="155"/>
      <c r="CMR610" s="155"/>
      <c r="CMS610" s="155"/>
      <c r="CMT610" s="155"/>
      <c r="CMU610" s="155"/>
      <c r="CMV610" s="155"/>
      <c r="CMW610" s="155"/>
      <c r="CMX610" s="155"/>
      <c r="CMY610" s="155"/>
      <c r="CMZ610" s="155"/>
      <c r="CNA610" s="155"/>
      <c r="CNB610" s="155"/>
      <c r="CNC610" s="155"/>
      <c r="CND610" s="155"/>
      <c r="CNE610" s="155"/>
      <c r="CNF610" s="155"/>
      <c r="CNG610" s="155"/>
      <c r="CNH610" s="155"/>
      <c r="CNI610" s="155"/>
      <c r="CNJ610" s="155"/>
      <c r="CNK610" s="155"/>
      <c r="CNL610" s="155"/>
      <c r="CNM610" s="155"/>
      <c r="CNN610" s="155"/>
      <c r="CNO610" s="155"/>
      <c r="CNP610" s="155"/>
      <c r="CNQ610" s="155"/>
      <c r="CNR610" s="155"/>
      <c r="CNS610" s="155"/>
      <c r="CNT610" s="155"/>
      <c r="CNU610" s="155"/>
      <c r="CNV610" s="155"/>
      <c r="CNW610" s="155"/>
      <c r="CNX610" s="155"/>
      <c r="CNY610" s="155"/>
      <c r="CNZ610" s="155"/>
      <c r="COA610" s="155"/>
      <c r="COB610" s="155"/>
      <c r="COC610" s="155"/>
      <c r="COD610" s="155"/>
      <c r="COE610" s="155"/>
      <c r="COF610" s="155"/>
      <c r="COG610" s="155"/>
      <c r="COH610" s="155"/>
      <c r="COI610" s="155"/>
      <c r="COJ610" s="155"/>
      <c r="COK610" s="155"/>
      <c r="COL610" s="155"/>
      <c r="COM610" s="155"/>
      <c r="CON610" s="155"/>
      <c r="COO610" s="155"/>
      <c r="COP610" s="155"/>
      <c r="COQ610" s="155"/>
      <c r="COR610" s="155"/>
      <c r="COS610" s="155"/>
      <c r="COT610" s="155"/>
      <c r="COU610" s="155"/>
      <c r="COV610" s="155"/>
      <c r="COW610" s="155"/>
      <c r="COX610" s="155"/>
      <c r="COY610" s="155"/>
      <c r="COZ610" s="155"/>
      <c r="CPA610" s="155"/>
      <c r="CPB610" s="155"/>
      <c r="CPC610" s="155"/>
      <c r="CPD610" s="155"/>
      <c r="CPE610" s="155"/>
      <c r="CPF610" s="155"/>
      <c r="CPG610" s="155"/>
      <c r="CPH610" s="155"/>
      <c r="CPI610" s="155"/>
      <c r="CPJ610" s="155"/>
      <c r="CPK610" s="155"/>
      <c r="CPL610" s="155"/>
      <c r="CPM610" s="155"/>
      <c r="CPN610" s="155"/>
      <c r="CPO610" s="155"/>
      <c r="CPP610" s="155"/>
      <c r="CPQ610" s="155"/>
      <c r="CPR610" s="155"/>
      <c r="CPS610" s="155"/>
      <c r="CPT610" s="155"/>
      <c r="CPU610" s="155"/>
      <c r="CPV610" s="155"/>
      <c r="CPW610" s="155"/>
      <c r="CPX610" s="155"/>
      <c r="CPY610" s="155"/>
      <c r="CPZ610" s="155"/>
      <c r="CQA610" s="155"/>
      <c r="CQB610" s="155"/>
      <c r="CQC610" s="155"/>
      <c r="CQD610" s="155"/>
      <c r="CQE610" s="155"/>
      <c r="CQF610" s="155"/>
      <c r="CQG610" s="155"/>
      <c r="CQH610" s="155"/>
      <c r="CQI610" s="155"/>
      <c r="CQJ610" s="155"/>
      <c r="CQK610" s="155"/>
      <c r="CQL610" s="155"/>
      <c r="CQM610" s="155"/>
      <c r="CQN610" s="155"/>
      <c r="CQO610" s="155"/>
      <c r="CQP610" s="155"/>
      <c r="CQQ610" s="155"/>
      <c r="CQR610" s="155"/>
      <c r="CQS610" s="155"/>
      <c r="CQT610" s="155"/>
      <c r="CQU610" s="155"/>
      <c r="CQV610" s="155"/>
      <c r="CQW610" s="155"/>
      <c r="CQX610" s="155"/>
      <c r="CQY610" s="155"/>
      <c r="CQZ610" s="155"/>
      <c r="CRA610" s="155"/>
      <c r="CRB610" s="155"/>
      <c r="CRC610" s="155"/>
      <c r="CRD610" s="155"/>
      <c r="CRE610" s="155"/>
      <c r="CRF610" s="155"/>
      <c r="CRG610" s="155"/>
      <c r="CRH610" s="155"/>
      <c r="CRI610" s="155"/>
      <c r="CRJ610" s="155"/>
      <c r="CRK610" s="155"/>
      <c r="CRL610" s="155"/>
      <c r="CRM610" s="155"/>
      <c r="CRN610" s="155"/>
      <c r="CRO610" s="155"/>
      <c r="CRP610" s="155"/>
      <c r="CRQ610" s="155"/>
      <c r="CRR610" s="155"/>
      <c r="CRS610" s="155"/>
      <c r="CRT610" s="155"/>
      <c r="CRU610" s="155"/>
      <c r="CRV610" s="155"/>
      <c r="CRW610" s="155"/>
      <c r="CRX610" s="155"/>
      <c r="CRY610" s="155"/>
      <c r="CRZ610" s="155"/>
      <c r="CSA610" s="155"/>
      <c r="CSB610" s="155"/>
      <c r="CSC610" s="155"/>
      <c r="CSD610" s="155"/>
      <c r="CSE610" s="155"/>
      <c r="CSF610" s="155"/>
      <c r="CSG610" s="155"/>
      <c r="CSH610" s="155"/>
      <c r="CSI610" s="155"/>
      <c r="CSJ610" s="155"/>
      <c r="CSK610" s="155"/>
      <c r="CSL610" s="155"/>
      <c r="CSM610" s="155"/>
      <c r="CSN610" s="155"/>
      <c r="CSO610" s="155"/>
      <c r="CSP610" s="155"/>
      <c r="CSQ610" s="155"/>
      <c r="CSR610" s="155"/>
      <c r="CSS610" s="155"/>
      <c r="CST610" s="155"/>
      <c r="CSU610" s="155"/>
      <c r="CSV610" s="155"/>
      <c r="CSW610" s="155"/>
      <c r="CSX610" s="155"/>
      <c r="CSY610" s="155"/>
      <c r="CSZ610" s="155"/>
      <c r="CTA610" s="155"/>
      <c r="CTB610" s="155"/>
      <c r="CTC610" s="155"/>
      <c r="CTD610" s="155"/>
      <c r="CTE610" s="155"/>
      <c r="CTF610" s="155"/>
      <c r="CTG610" s="155"/>
      <c r="CTH610" s="155"/>
      <c r="CTI610" s="155"/>
      <c r="CTJ610" s="155"/>
      <c r="CTK610" s="155"/>
      <c r="CTL610" s="155"/>
      <c r="CTM610" s="155"/>
      <c r="CTN610" s="155"/>
      <c r="CTO610" s="155"/>
      <c r="CTP610" s="155"/>
      <c r="CTQ610" s="155"/>
      <c r="CTR610" s="155"/>
      <c r="CTS610" s="155"/>
      <c r="CTT610" s="155"/>
      <c r="CTU610" s="155"/>
      <c r="CTV610" s="155"/>
      <c r="CTW610" s="155"/>
      <c r="CTX610" s="155"/>
      <c r="CTY610" s="155"/>
      <c r="CTZ610" s="155"/>
      <c r="CUA610" s="155"/>
      <c r="CUB610" s="155"/>
      <c r="CUC610" s="155"/>
      <c r="CUD610" s="155"/>
      <c r="CUE610" s="155"/>
      <c r="CUF610" s="155"/>
      <c r="CUG610" s="155"/>
      <c r="CUH610" s="155"/>
      <c r="CUI610" s="155"/>
      <c r="CUJ610" s="155"/>
      <c r="CUK610" s="155"/>
      <c r="CUL610" s="155"/>
      <c r="CUM610" s="155"/>
      <c r="CUN610" s="155"/>
      <c r="CUO610" s="155"/>
      <c r="CUP610" s="155"/>
      <c r="CUQ610" s="155"/>
      <c r="CUR610" s="155"/>
      <c r="CUS610" s="155"/>
      <c r="CUT610" s="155"/>
      <c r="CUU610" s="155"/>
      <c r="CUV610" s="155"/>
      <c r="CUW610" s="155"/>
      <c r="CUX610" s="155"/>
      <c r="CUY610" s="155"/>
      <c r="CUZ610" s="155"/>
      <c r="CVA610" s="155"/>
      <c r="CVB610" s="155"/>
      <c r="CVC610" s="155"/>
      <c r="CVD610" s="155"/>
      <c r="CVE610" s="155"/>
      <c r="CVF610" s="155"/>
      <c r="CVG610" s="155"/>
      <c r="CVH610" s="155"/>
      <c r="CVI610" s="155"/>
      <c r="CVJ610" s="155"/>
      <c r="CVK610" s="155"/>
      <c r="CVL610" s="155"/>
      <c r="CVM610" s="155"/>
      <c r="CVN610" s="155"/>
      <c r="CVO610" s="155"/>
      <c r="CVP610" s="155"/>
      <c r="CVQ610" s="155"/>
      <c r="CVR610" s="155"/>
      <c r="CVS610" s="155"/>
      <c r="CVT610" s="155"/>
      <c r="CVU610" s="155"/>
      <c r="CVV610" s="155"/>
      <c r="CVW610" s="155"/>
      <c r="CVX610" s="155"/>
      <c r="CVY610" s="155"/>
      <c r="CVZ610" s="155"/>
      <c r="CWA610" s="155"/>
      <c r="CWB610" s="155"/>
      <c r="CWC610" s="155"/>
      <c r="CWD610" s="155"/>
      <c r="CWE610" s="155"/>
      <c r="CWF610" s="155"/>
      <c r="CWG610" s="155"/>
      <c r="CWH610" s="155"/>
      <c r="CWI610" s="155"/>
      <c r="CWJ610" s="155"/>
      <c r="CWK610" s="155"/>
      <c r="CWL610" s="155"/>
      <c r="CWM610" s="155"/>
      <c r="CWN610" s="155"/>
      <c r="CWO610" s="155"/>
      <c r="CWP610" s="155"/>
      <c r="CWQ610" s="155"/>
      <c r="CWR610" s="155"/>
      <c r="CWS610" s="155"/>
      <c r="CWT610" s="155"/>
      <c r="CWU610" s="155"/>
      <c r="CWV610" s="155"/>
      <c r="CWW610" s="155"/>
      <c r="CWX610" s="155"/>
      <c r="CWY610" s="155"/>
      <c r="CWZ610" s="155"/>
      <c r="CXA610" s="155"/>
      <c r="CXB610" s="155"/>
      <c r="CXC610" s="155"/>
      <c r="CXD610" s="155"/>
      <c r="CXE610" s="155"/>
      <c r="CXF610" s="155"/>
      <c r="CXG610" s="155"/>
      <c r="CXH610" s="155"/>
      <c r="CXI610" s="155"/>
      <c r="CXJ610" s="155"/>
      <c r="CXK610" s="155"/>
      <c r="CXL610" s="155"/>
      <c r="CXM610" s="155"/>
      <c r="CXN610" s="155"/>
      <c r="CXO610" s="155"/>
      <c r="CXP610" s="155"/>
      <c r="CXQ610" s="155"/>
      <c r="CXR610" s="155"/>
      <c r="CXS610" s="155"/>
      <c r="CXT610" s="155"/>
      <c r="CXU610" s="155"/>
      <c r="CXV610" s="155"/>
      <c r="CXW610" s="155"/>
      <c r="CXX610" s="155"/>
      <c r="CXY610" s="155"/>
      <c r="CXZ610" s="155"/>
      <c r="CYA610" s="155"/>
      <c r="CYB610" s="155"/>
      <c r="CYC610" s="155"/>
      <c r="CYD610" s="155"/>
      <c r="CYE610" s="155"/>
      <c r="CYF610" s="155"/>
      <c r="CYG610" s="155"/>
      <c r="CYH610" s="155"/>
      <c r="CYI610" s="155"/>
      <c r="CYJ610" s="155"/>
      <c r="CYK610" s="155"/>
      <c r="CYL610" s="155"/>
      <c r="CYM610" s="155"/>
      <c r="CYN610" s="155"/>
      <c r="CYO610" s="155"/>
      <c r="CYP610" s="155"/>
      <c r="CYQ610" s="155"/>
      <c r="CYR610" s="155"/>
      <c r="CYS610" s="155"/>
      <c r="CYT610" s="155"/>
      <c r="CYU610" s="155"/>
      <c r="CYV610" s="155"/>
      <c r="CYW610" s="155"/>
      <c r="CYX610" s="155"/>
      <c r="CYY610" s="155"/>
      <c r="CYZ610" s="155"/>
      <c r="CZA610" s="155"/>
      <c r="CZB610" s="155"/>
      <c r="CZC610" s="155"/>
      <c r="CZD610" s="155"/>
      <c r="CZE610" s="155"/>
      <c r="CZF610" s="155"/>
      <c r="CZG610" s="155"/>
      <c r="CZH610" s="155"/>
      <c r="CZI610" s="155"/>
      <c r="CZJ610" s="155"/>
      <c r="CZK610" s="155"/>
      <c r="CZL610" s="155"/>
      <c r="CZM610" s="155"/>
      <c r="CZN610" s="155"/>
      <c r="CZO610" s="155"/>
      <c r="CZP610" s="155"/>
      <c r="CZQ610" s="155"/>
      <c r="CZR610" s="155"/>
      <c r="CZS610" s="155"/>
      <c r="CZT610" s="155"/>
      <c r="CZU610" s="155"/>
      <c r="CZV610" s="155"/>
      <c r="CZW610" s="155"/>
      <c r="CZX610" s="155"/>
      <c r="CZY610" s="155"/>
      <c r="CZZ610" s="155"/>
      <c r="DAA610" s="155"/>
      <c r="DAB610" s="155"/>
      <c r="DAC610" s="155"/>
      <c r="DAD610" s="155"/>
      <c r="DAE610" s="155"/>
      <c r="DAF610" s="155"/>
      <c r="DAG610" s="155"/>
      <c r="DAH610" s="155"/>
      <c r="DAI610" s="155"/>
      <c r="DAJ610" s="155"/>
      <c r="DAK610" s="155"/>
      <c r="DAL610" s="155"/>
      <c r="DAM610" s="155"/>
      <c r="DAN610" s="155"/>
      <c r="DAO610" s="155"/>
      <c r="DAP610" s="155"/>
      <c r="DAQ610" s="155"/>
      <c r="DAR610" s="155"/>
      <c r="DAS610" s="155"/>
      <c r="DAT610" s="155"/>
      <c r="DAU610" s="155"/>
      <c r="DAV610" s="155"/>
      <c r="DAW610" s="155"/>
      <c r="DAX610" s="155"/>
      <c r="DAY610" s="155"/>
      <c r="DAZ610" s="155"/>
      <c r="DBA610" s="155"/>
      <c r="DBB610" s="155"/>
      <c r="DBC610" s="155"/>
      <c r="DBD610" s="155"/>
      <c r="DBE610" s="155"/>
      <c r="DBF610" s="155"/>
      <c r="DBG610" s="155"/>
      <c r="DBH610" s="155"/>
      <c r="DBI610" s="155"/>
      <c r="DBJ610" s="155"/>
      <c r="DBK610" s="155"/>
      <c r="DBL610" s="155"/>
      <c r="DBM610" s="155"/>
      <c r="DBN610" s="155"/>
      <c r="DBO610" s="155"/>
      <c r="DBP610" s="155"/>
      <c r="DBQ610" s="155"/>
      <c r="DBR610" s="155"/>
      <c r="DBS610" s="155"/>
      <c r="DBT610" s="155"/>
      <c r="DBU610" s="155"/>
      <c r="DBV610" s="155"/>
      <c r="DBW610" s="155"/>
      <c r="DBX610" s="155"/>
      <c r="DBY610" s="155"/>
      <c r="DBZ610" s="155"/>
      <c r="DCA610" s="155"/>
      <c r="DCB610" s="155"/>
      <c r="DCC610" s="155"/>
      <c r="DCD610" s="155"/>
      <c r="DCE610" s="155"/>
      <c r="DCF610" s="155"/>
      <c r="DCG610" s="155"/>
      <c r="DCH610" s="155"/>
      <c r="DCI610" s="155"/>
      <c r="DCJ610" s="155"/>
      <c r="DCK610" s="155"/>
      <c r="DCL610" s="155"/>
      <c r="DCM610" s="155"/>
      <c r="DCN610" s="155"/>
      <c r="DCO610" s="155"/>
      <c r="DCP610" s="155"/>
      <c r="DCQ610" s="155"/>
      <c r="DCR610" s="155"/>
      <c r="DCS610" s="155"/>
      <c r="DCT610" s="155"/>
      <c r="DCU610" s="155"/>
      <c r="DCV610" s="155"/>
      <c r="DCW610" s="155"/>
      <c r="DCX610" s="155"/>
      <c r="DCY610" s="155"/>
      <c r="DCZ610" s="155"/>
      <c r="DDA610" s="155"/>
      <c r="DDB610" s="155"/>
      <c r="DDC610" s="155"/>
      <c r="DDD610" s="155"/>
      <c r="DDE610" s="155"/>
      <c r="DDF610" s="155"/>
      <c r="DDG610" s="155"/>
      <c r="DDH610" s="155"/>
      <c r="DDI610" s="155"/>
      <c r="DDJ610" s="155"/>
      <c r="DDK610" s="155"/>
      <c r="DDL610" s="155"/>
      <c r="DDM610" s="155"/>
      <c r="DDN610" s="155"/>
      <c r="DDO610" s="155"/>
      <c r="DDP610" s="155"/>
      <c r="DDQ610" s="155"/>
      <c r="DDR610" s="155"/>
      <c r="DDS610" s="155"/>
      <c r="DDT610" s="155"/>
      <c r="DDU610" s="155"/>
      <c r="DDV610" s="155"/>
      <c r="DDW610" s="155"/>
      <c r="DDX610" s="155"/>
      <c r="DDY610" s="155"/>
      <c r="DDZ610" s="155"/>
      <c r="DEA610" s="155"/>
      <c r="DEB610" s="155"/>
      <c r="DEC610" s="155"/>
      <c r="DED610" s="155"/>
      <c r="DEE610" s="155"/>
      <c r="DEF610" s="155"/>
      <c r="DEG610" s="155"/>
      <c r="DEH610" s="155"/>
      <c r="DEI610" s="155"/>
      <c r="DEJ610" s="155"/>
      <c r="DEK610" s="155"/>
      <c r="DEL610" s="155"/>
      <c r="DEM610" s="155"/>
      <c r="DEN610" s="155"/>
      <c r="DEO610" s="155"/>
      <c r="DEP610" s="155"/>
      <c r="DEQ610" s="155"/>
      <c r="DER610" s="155"/>
      <c r="DES610" s="155"/>
      <c r="DET610" s="155"/>
      <c r="DEU610" s="155"/>
      <c r="DEV610" s="155"/>
      <c r="DEW610" s="155"/>
      <c r="DEX610" s="155"/>
      <c r="DEY610" s="155"/>
      <c r="DEZ610" s="155"/>
      <c r="DFA610" s="155"/>
      <c r="DFB610" s="155"/>
      <c r="DFC610" s="155"/>
      <c r="DFD610" s="155"/>
      <c r="DFE610" s="155"/>
      <c r="DFF610" s="155"/>
      <c r="DFG610" s="155"/>
      <c r="DFH610" s="155"/>
      <c r="DFI610" s="155"/>
      <c r="DFJ610" s="155"/>
      <c r="DFK610" s="155"/>
      <c r="DFL610" s="155"/>
      <c r="DFM610" s="155"/>
      <c r="DFN610" s="155"/>
      <c r="DFO610" s="155"/>
      <c r="DFP610" s="155"/>
      <c r="DFQ610" s="155"/>
      <c r="DFR610" s="155"/>
      <c r="DFS610" s="155"/>
      <c r="DFT610" s="155"/>
      <c r="DFU610" s="155"/>
      <c r="DFV610" s="155"/>
      <c r="DFW610" s="155"/>
      <c r="DFX610" s="155"/>
      <c r="DFY610" s="155"/>
      <c r="DFZ610" s="155"/>
      <c r="DGA610" s="155"/>
      <c r="DGB610" s="155"/>
      <c r="DGC610" s="155"/>
      <c r="DGD610" s="155"/>
      <c r="DGE610" s="155"/>
      <c r="DGF610" s="155"/>
      <c r="DGG610" s="155"/>
      <c r="DGH610" s="155"/>
      <c r="DGI610" s="155"/>
      <c r="DGJ610" s="155"/>
      <c r="DGK610" s="155"/>
      <c r="DGL610" s="155"/>
      <c r="DGM610" s="155"/>
      <c r="DGN610" s="155"/>
      <c r="DGO610" s="155"/>
      <c r="DGP610" s="155"/>
      <c r="DGQ610" s="155"/>
      <c r="DGR610" s="155"/>
      <c r="DGS610" s="155"/>
      <c r="DGT610" s="155"/>
      <c r="DGU610" s="155"/>
      <c r="DGV610" s="155"/>
      <c r="DGW610" s="155"/>
      <c r="DGX610" s="155"/>
      <c r="DGY610" s="155"/>
      <c r="DGZ610" s="155"/>
      <c r="DHA610" s="155"/>
      <c r="DHB610" s="155"/>
      <c r="DHC610" s="155"/>
      <c r="DHD610" s="155"/>
      <c r="DHE610" s="155"/>
      <c r="DHF610" s="155"/>
      <c r="DHG610" s="155"/>
      <c r="DHH610" s="155"/>
      <c r="DHI610" s="155"/>
      <c r="DHJ610" s="155"/>
      <c r="DHK610" s="155"/>
      <c r="DHL610" s="155"/>
      <c r="DHM610" s="155"/>
      <c r="DHN610" s="155"/>
      <c r="DHO610" s="155"/>
      <c r="DHP610" s="155"/>
      <c r="DHQ610" s="155"/>
      <c r="DHR610" s="155"/>
      <c r="DHS610" s="155"/>
      <c r="DHT610" s="155"/>
      <c r="DHU610" s="155"/>
      <c r="DHV610" s="155"/>
      <c r="DHW610" s="155"/>
      <c r="DHX610" s="155"/>
      <c r="DHY610" s="155"/>
      <c r="DHZ610" s="155"/>
      <c r="DIA610" s="155"/>
      <c r="DIB610" s="155"/>
      <c r="DIC610" s="155"/>
      <c r="DID610" s="155"/>
      <c r="DIE610" s="155"/>
      <c r="DIF610" s="155"/>
      <c r="DIG610" s="155"/>
      <c r="DIH610" s="155"/>
      <c r="DII610" s="155"/>
      <c r="DIJ610" s="155"/>
      <c r="DIK610" s="155"/>
      <c r="DIL610" s="155"/>
      <c r="DIM610" s="155"/>
      <c r="DIN610" s="155"/>
      <c r="DIO610" s="155"/>
      <c r="DIP610" s="155"/>
      <c r="DIQ610" s="155"/>
      <c r="DIR610" s="155"/>
      <c r="DIS610" s="155"/>
      <c r="DIT610" s="155"/>
      <c r="DIU610" s="155"/>
      <c r="DIV610" s="155"/>
      <c r="DIW610" s="155"/>
      <c r="DIX610" s="155"/>
      <c r="DIY610" s="155"/>
      <c r="DIZ610" s="155"/>
      <c r="DJA610" s="155"/>
      <c r="DJB610" s="155"/>
      <c r="DJC610" s="155"/>
      <c r="DJD610" s="155"/>
      <c r="DJE610" s="155"/>
      <c r="DJF610" s="155"/>
      <c r="DJG610" s="155"/>
      <c r="DJH610" s="155"/>
      <c r="DJI610" s="155"/>
      <c r="DJJ610" s="155"/>
      <c r="DJK610" s="155"/>
      <c r="DJL610" s="155"/>
      <c r="DJM610" s="155"/>
      <c r="DJN610" s="155"/>
      <c r="DJO610" s="155"/>
      <c r="DJP610" s="155"/>
      <c r="DJQ610" s="155"/>
      <c r="DJR610" s="155"/>
      <c r="DJS610" s="155"/>
      <c r="DJT610" s="155"/>
      <c r="DJU610" s="155"/>
      <c r="DJV610" s="155"/>
      <c r="DJW610" s="155"/>
      <c r="DJX610" s="155"/>
      <c r="DJY610" s="155"/>
      <c r="DJZ610" s="155"/>
      <c r="DKA610" s="155"/>
      <c r="DKB610" s="155"/>
      <c r="DKC610" s="155"/>
      <c r="DKD610" s="155"/>
      <c r="DKE610" s="155"/>
      <c r="DKF610" s="155"/>
      <c r="DKG610" s="155"/>
      <c r="DKH610" s="155"/>
      <c r="DKI610" s="155"/>
      <c r="DKJ610" s="155"/>
      <c r="DKK610" s="155"/>
      <c r="DKL610" s="155"/>
      <c r="DKM610" s="155"/>
      <c r="DKN610" s="155"/>
      <c r="DKO610" s="155"/>
      <c r="DKP610" s="155"/>
      <c r="DKQ610" s="155"/>
      <c r="DKR610" s="155"/>
      <c r="DKS610" s="155"/>
      <c r="DKT610" s="155"/>
      <c r="DKU610" s="155"/>
      <c r="DKV610" s="155"/>
      <c r="DKW610" s="155"/>
      <c r="DKX610" s="155"/>
      <c r="DKY610" s="155"/>
      <c r="DKZ610" s="155"/>
      <c r="DLA610" s="155"/>
      <c r="DLB610" s="155"/>
      <c r="DLC610" s="155"/>
      <c r="DLD610" s="155"/>
      <c r="DLE610" s="155"/>
      <c r="DLF610" s="155"/>
      <c r="DLG610" s="155"/>
      <c r="DLH610" s="155"/>
      <c r="DLI610" s="155"/>
      <c r="DLJ610" s="155"/>
      <c r="DLK610" s="155"/>
      <c r="DLL610" s="155"/>
      <c r="DLM610" s="155"/>
      <c r="DLN610" s="155"/>
      <c r="DLO610" s="155"/>
      <c r="DLP610" s="155"/>
      <c r="DLQ610" s="155"/>
      <c r="DLR610" s="155"/>
      <c r="DLS610" s="155"/>
      <c r="DLT610" s="155"/>
      <c r="DLU610" s="155"/>
      <c r="DLV610" s="155"/>
      <c r="DLW610" s="155"/>
      <c r="DLX610" s="155"/>
      <c r="DLY610" s="155"/>
      <c r="DLZ610" s="155"/>
      <c r="DMA610" s="155"/>
      <c r="DMB610" s="155"/>
      <c r="DMC610" s="155"/>
      <c r="DMD610" s="155"/>
      <c r="DME610" s="155"/>
      <c r="DMF610" s="155"/>
      <c r="DMG610" s="155"/>
      <c r="DMH610" s="155"/>
      <c r="DMI610" s="155"/>
      <c r="DMJ610" s="155"/>
      <c r="DMK610" s="155"/>
      <c r="DML610" s="155"/>
      <c r="DMM610" s="155"/>
      <c r="DMN610" s="155"/>
      <c r="DMO610" s="155"/>
      <c r="DMP610" s="155"/>
      <c r="DMQ610" s="155"/>
      <c r="DMR610" s="155"/>
      <c r="DMS610" s="155"/>
      <c r="DMT610" s="155"/>
      <c r="DMU610" s="155"/>
      <c r="DMV610" s="155"/>
      <c r="DMW610" s="155"/>
      <c r="DMX610" s="155"/>
      <c r="DMY610" s="155"/>
      <c r="DMZ610" s="155"/>
      <c r="DNA610" s="155"/>
      <c r="DNB610" s="155"/>
      <c r="DNC610" s="155"/>
      <c r="DND610" s="155"/>
      <c r="DNE610" s="155"/>
      <c r="DNF610" s="155"/>
      <c r="DNG610" s="155"/>
      <c r="DNH610" s="155"/>
      <c r="DNI610" s="155"/>
      <c r="DNJ610" s="155"/>
      <c r="DNK610" s="155"/>
      <c r="DNL610" s="155"/>
      <c r="DNM610" s="155"/>
      <c r="DNN610" s="155"/>
      <c r="DNO610" s="155"/>
      <c r="DNP610" s="155"/>
      <c r="DNQ610" s="155"/>
      <c r="DNR610" s="155"/>
      <c r="DNS610" s="155"/>
      <c r="DNT610" s="155"/>
      <c r="DNU610" s="155"/>
      <c r="DNV610" s="155"/>
      <c r="DNW610" s="155"/>
      <c r="DNX610" s="155"/>
      <c r="DNY610" s="155"/>
      <c r="DNZ610" s="155"/>
      <c r="DOA610" s="155"/>
      <c r="DOB610" s="155"/>
      <c r="DOC610" s="155"/>
      <c r="DOD610" s="155"/>
      <c r="DOE610" s="155"/>
      <c r="DOF610" s="155"/>
      <c r="DOG610" s="155"/>
      <c r="DOH610" s="155"/>
      <c r="DOI610" s="155"/>
      <c r="DOJ610" s="155"/>
      <c r="DOK610" s="155"/>
      <c r="DOL610" s="155"/>
      <c r="DOM610" s="155"/>
      <c r="DON610" s="155"/>
      <c r="DOO610" s="155"/>
      <c r="DOP610" s="155"/>
      <c r="DOQ610" s="155"/>
      <c r="DOR610" s="155"/>
      <c r="DOS610" s="155"/>
      <c r="DOT610" s="155"/>
      <c r="DOU610" s="155"/>
      <c r="DOV610" s="155"/>
      <c r="DOW610" s="155"/>
      <c r="DOX610" s="155"/>
      <c r="DOY610" s="155"/>
      <c r="DOZ610" s="155"/>
      <c r="DPA610" s="155"/>
      <c r="DPB610" s="155"/>
      <c r="DPC610" s="155"/>
      <c r="DPD610" s="155"/>
      <c r="DPE610" s="155"/>
      <c r="DPF610" s="155"/>
      <c r="DPG610" s="155"/>
      <c r="DPH610" s="155"/>
      <c r="DPI610" s="155"/>
      <c r="DPJ610" s="155"/>
      <c r="DPK610" s="155"/>
      <c r="DPL610" s="155"/>
      <c r="DPM610" s="155"/>
      <c r="DPN610" s="155"/>
      <c r="DPO610" s="155"/>
      <c r="DPP610" s="155"/>
      <c r="DPQ610" s="155"/>
      <c r="DPR610" s="155"/>
      <c r="DPS610" s="155"/>
      <c r="DPT610" s="155"/>
      <c r="DPU610" s="155"/>
      <c r="DPV610" s="155"/>
      <c r="DPW610" s="155"/>
      <c r="DPX610" s="155"/>
      <c r="DPY610" s="155"/>
      <c r="DPZ610" s="155"/>
      <c r="DQA610" s="155"/>
      <c r="DQB610" s="155"/>
      <c r="DQC610" s="155"/>
      <c r="DQD610" s="155"/>
      <c r="DQE610" s="155"/>
      <c r="DQF610" s="155"/>
      <c r="DQG610" s="155"/>
      <c r="DQH610" s="155"/>
      <c r="DQI610" s="155"/>
      <c r="DQJ610" s="155"/>
      <c r="DQK610" s="155"/>
      <c r="DQL610" s="155"/>
      <c r="DQM610" s="155"/>
      <c r="DQN610" s="155"/>
      <c r="DQO610" s="155"/>
      <c r="DQP610" s="155"/>
      <c r="DQQ610" s="155"/>
      <c r="DQR610" s="155"/>
      <c r="DQS610" s="155"/>
      <c r="DQT610" s="155"/>
      <c r="DQU610" s="155"/>
      <c r="DQV610" s="155"/>
      <c r="DQW610" s="155"/>
      <c r="DQX610" s="155"/>
      <c r="DQY610" s="155"/>
      <c r="DQZ610" s="155"/>
      <c r="DRA610" s="155"/>
      <c r="DRB610" s="155"/>
      <c r="DRC610" s="155"/>
      <c r="DRD610" s="155"/>
      <c r="DRE610" s="155"/>
      <c r="DRF610" s="155"/>
      <c r="DRG610" s="155"/>
      <c r="DRH610" s="155"/>
      <c r="DRI610" s="155"/>
      <c r="DRJ610" s="155"/>
      <c r="DRK610" s="155"/>
      <c r="DRL610" s="155"/>
      <c r="DRM610" s="155"/>
      <c r="DRN610" s="155"/>
      <c r="DRO610" s="155"/>
      <c r="DRP610" s="155"/>
      <c r="DRQ610" s="155"/>
      <c r="DRR610" s="155"/>
      <c r="DRS610" s="155"/>
      <c r="DRT610" s="155"/>
      <c r="DRU610" s="155"/>
      <c r="DRV610" s="155"/>
      <c r="DRW610" s="155"/>
      <c r="DRX610" s="155"/>
      <c r="DRY610" s="155"/>
      <c r="DRZ610" s="155"/>
      <c r="DSA610" s="155"/>
      <c r="DSB610" s="155"/>
      <c r="DSC610" s="155"/>
      <c r="DSD610" s="155"/>
      <c r="DSE610" s="155"/>
      <c r="DSF610" s="155"/>
      <c r="DSG610" s="155"/>
      <c r="DSH610" s="155"/>
      <c r="DSI610" s="155"/>
      <c r="DSJ610" s="155"/>
      <c r="DSK610" s="155"/>
      <c r="DSL610" s="155"/>
      <c r="DSM610" s="155"/>
      <c r="DSN610" s="155"/>
      <c r="DSO610" s="155"/>
      <c r="DSP610" s="155"/>
      <c r="DSQ610" s="155"/>
      <c r="DSR610" s="155"/>
      <c r="DSS610" s="155"/>
      <c r="DST610" s="155"/>
      <c r="DSU610" s="155"/>
      <c r="DSV610" s="155"/>
      <c r="DSW610" s="155"/>
      <c r="DSX610" s="155"/>
      <c r="DSY610" s="155"/>
      <c r="DSZ610" s="155"/>
      <c r="DTA610" s="155"/>
      <c r="DTB610" s="155"/>
      <c r="DTC610" s="155"/>
      <c r="DTD610" s="155"/>
      <c r="DTE610" s="155"/>
      <c r="DTF610" s="155"/>
      <c r="DTG610" s="155"/>
      <c r="DTH610" s="155"/>
      <c r="DTI610" s="155"/>
      <c r="DTJ610" s="155"/>
      <c r="DTK610" s="155"/>
      <c r="DTL610" s="155"/>
      <c r="DTM610" s="155"/>
      <c r="DTN610" s="155"/>
      <c r="DTO610" s="155"/>
      <c r="DTP610" s="155"/>
      <c r="DTQ610" s="155"/>
      <c r="DTR610" s="155"/>
      <c r="DTS610" s="155"/>
      <c r="DTT610" s="155"/>
      <c r="DTU610" s="155"/>
      <c r="DTV610" s="155"/>
      <c r="DTW610" s="155"/>
      <c r="DTX610" s="155"/>
      <c r="DTY610" s="155"/>
      <c r="DTZ610" s="155"/>
      <c r="DUA610" s="155"/>
      <c r="DUB610" s="155"/>
      <c r="DUC610" s="155"/>
      <c r="DUD610" s="155"/>
      <c r="DUE610" s="155"/>
      <c r="DUF610" s="155"/>
      <c r="DUG610" s="155"/>
      <c r="DUH610" s="155"/>
      <c r="DUI610" s="155"/>
      <c r="DUJ610" s="155"/>
      <c r="DUK610" s="155"/>
      <c r="DUL610" s="155"/>
      <c r="DUM610" s="155"/>
      <c r="DUN610" s="155"/>
      <c r="DUO610" s="155"/>
      <c r="DUP610" s="155"/>
      <c r="DUQ610" s="155"/>
      <c r="DUR610" s="155"/>
      <c r="DUS610" s="155"/>
      <c r="DUT610" s="155"/>
      <c r="DUU610" s="155"/>
      <c r="DUV610" s="155"/>
      <c r="DUW610" s="155"/>
      <c r="DUX610" s="155"/>
      <c r="DUY610" s="155"/>
      <c r="DUZ610" s="155"/>
      <c r="DVA610" s="155"/>
      <c r="DVB610" s="155"/>
      <c r="DVC610" s="155"/>
      <c r="DVD610" s="155"/>
      <c r="DVE610" s="155"/>
      <c r="DVF610" s="155"/>
      <c r="DVG610" s="155"/>
      <c r="DVH610" s="155"/>
      <c r="DVI610" s="155"/>
      <c r="DVJ610" s="155"/>
      <c r="DVK610" s="155"/>
      <c r="DVL610" s="155"/>
      <c r="DVM610" s="155"/>
      <c r="DVN610" s="155"/>
      <c r="DVO610" s="155"/>
      <c r="DVP610" s="155"/>
      <c r="DVQ610" s="155"/>
      <c r="DVR610" s="155"/>
      <c r="DVS610" s="155"/>
      <c r="DVT610" s="155"/>
      <c r="DVU610" s="155"/>
      <c r="DVV610" s="155"/>
      <c r="DVW610" s="155"/>
      <c r="DVX610" s="155"/>
      <c r="DVY610" s="155"/>
      <c r="DVZ610" s="155"/>
      <c r="DWA610" s="155"/>
      <c r="DWB610" s="155"/>
      <c r="DWC610" s="155"/>
      <c r="DWD610" s="155"/>
      <c r="DWE610" s="155"/>
      <c r="DWF610" s="155"/>
      <c r="DWG610" s="155"/>
      <c r="DWH610" s="155"/>
      <c r="DWI610" s="155"/>
      <c r="DWJ610" s="155"/>
      <c r="DWK610" s="155"/>
      <c r="DWL610" s="155"/>
      <c r="DWM610" s="155"/>
      <c r="DWN610" s="155"/>
      <c r="DWO610" s="155"/>
      <c r="DWP610" s="155"/>
      <c r="DWQ610" s="155"/>
      <c r="DWR610" s="155"/>
      <c r="DWS610" s="155"/>
      <c r="DWT610" s="155"/>
      <c r="DWU610" s="155"/>
      <c r="DWV610" s="155"/>
      <c r="DWW610" s="155"/>
      <c r="DWX610" s="155"/>
      <c r="DWY610" s="155"/>
      <c r="DWZ610" s="155"/>
      <c r="DXA610" s="155"/>
      <c r="DXB610" s="155"/>
      <c r="DXC610" s="155"/>
      <c r="DXD610" s="155"/>
      <c r="DXE610" s="155"/>
      <c r="DXF610" s="155"/>
      <c r="DXG610" s="155"/>
      <c r="DXH610" s="155"/>
      <c r="DXI610" s="155"/>
      <c r="DXJ610" s="155"/>
      <c r="DXK610" s="155"/>
      <c r="DXL610" s="155"/>
      <c r="DXM610" s="155"/>
      <c r="DXN610" s="155"/>
      <c r="DXO610" s="155"/>
      <c r="DXP610" s="155"/>
      <c r="DXQ610" s="155"/>
      <c r="DXR610" s="155"/>
      <c r="DXS610" s="155"/>
      <c r="DXT610" s="155"/>
      <c r="DXU610" s="155"/>
      <c r="DXV610" s="155"/>
      <c r="DXW610" s="155"/>
      <c r="DXX610" s="155"/>
      <c r="DXY610" s="155"/>
      <c r="DXZ610" s="155"/>
      <c r="DYA610" s="155"/>
      <c r="DYB610" s="155"/>
      <c r="DYC610" s="155"/>
      <c r="DYD610" s="155"/>
      <c r="DYE610" s="155"/>
      <c r="DYF610" s="155"/>
      <c r="DYG610" s="155"/>
      <c r="DYH610" s="155"/>
      <c r="DYI610" s="155"/>
      <c r="DYJ610" s="155"/>
      <c r="DYK610" s="155"/>
      <c r="DYL610" s="155"/>
      <c r="DYM610" s="155"/>
      <c r="DYN610" s="155"/>
      <c r="DYO610" s="155"/>
      <c r="DYP610" s="155"/>
      <c r="DYQ610" s="155"/>
      <c r="DYR610" s="155"/>
      <c r="DYS610" s="155"/>
      <c r="DYT610" s="155"/>
      <c r="DYU610" s="155"/>
      <c r="DYV610" s="155"/>
      <c r="DYW610" s="155"/>
      <c r="DYX610" s="155"/>
      <c r="DYY610" s="155"/>
      <c r="DYZ610" s="155"/>
      <c r="DZA610" s="155"/>
      <c r="DZB610" s="155"/>
      <c r="DZC610" s="155"/>
      <c r="DZD610" s="155"/>
      <c r="DZE610" s="155"/>
      <c r="DZF610" s="155"/>
      <c r="DZG610" s="155"/>
      <c r="DZH610" s="155"/>
      <c r="DZI610" s="155"/>
      <c r="DZJ610" s="155"/>
      <c r="DZK610" s="155"/>
      <c r="DZL610" s="155"/>
      <c r="DZM610" s="155"/>
      <c r="DZN610" s="155"/>
      <c r="DZO610" s="155"/>
      <c r="DZP610" s="155"/>
      <c r="DZQ610" s="155"/>
      <c r="DZR610" s="155"/>
      <c r="DZS610" s="155"/>
      <c r="DZT610" s="155"/>
      <c r="DZU610" s="155"/>
      <c r="DZV610" s="155"/>
      <c r="DZW610" s="155"/>
      <c r="DZX610" s="155"/>
      <c r="DZY610" s="155"/>
      <c r="DZZ610" s="155"/>
      <c r="EAA610" s="155"/>
      <c r="EAB610" s="155"/>
      <c r="EAC610" s="155"/>
      <c r="EAD610" s="155"/>
      <c r="EAE610" s="155"/>
      <c r="EAF610" s="155"/>
      <c r="EAG610" s="155"/>
      <c r="EAH610" s="155"/>
      <c r="EAI610" s="155"/>
      <c r="EAJ610" s="155"/>
      <c r="EAK610" s="155"/>
      <c r="EAL610" s="155"/>
      <c r="EAM610" s="155"/>
      <c r="EAN610" s="155"/>
      <c r="EAO610" s="155"/>
      <c r="EAP610" s="155"/>
      <c r="EAQ610" s="155"/>
      <c r="EAR610" s="155"/>
      <c r="EAS610" s="155"/>
      <c r="EAT610" s="155"/>
      <c r="EAU610" s="155"/>
      <c r="EAV610" s="155"/>
      <c r="EAW610" s="155"/>
      <c r="EAX610" s="155"/>
      <c r="EAY610" s="155"/>
      <c r="EAZ610" s="155"/>
      <c r="EBA610" s="155"/>
      <c r="EBB610" s="155"/>
      <c r="EBC610" s="155"/>
      <c r="EBD610" s="155"/>
      <c r="EBE610" s="155"/>
      <c r="EBF610" s="155"/>
      <c r="EBG610" s="155"/>
      <c r="EBH610" s="155"/>
      <c r="EBI610" s="155"/>
      <c r="EBJ610" s="155"/>
      <c r="EBK610" s="155"/>
      <c r="EBL610" s="155"/>
      <c r="EBM610" s="155"/>
      <c r="EBN610" s="155"/>
      <c r="EBO610" s="155"/>
      <c r="EBP610" s="155"/>
      <c r="EBQ610" s="155"/>
      <c r="EBR610" s="155"/>
      <c r="EBS610" s="155"/>
      <c r="EBT610" s="155"/>
      <c r="EBU610" s="155"/>
      <c r="EBV610" s="155"/>
      <c r="EBW610" s="155"/>
      <c r="EBX610" s="155"/>
      <c r="EBY610" s="155"/>
      <c r="EBZ610" s="155"/>
      <c r="ECA610" s="155"/>
      <c r="ECB610" s="155"/>
      <c r="ECC610" s="155"/>
      <c r="ECD610" s="155"/>
      <c r="ECE610" s="155"/>
      <c r="ECF610" s="155"/>
      <c r="ECG610" s="155"/>
      <c r="ECH610" s="155"/>
      <c r="ECI610" s="155"/>
      <c r="ECJ610" s="155"/>
      <c r="ECK610" s="155"/>
      <c r="ECL610" s="155"/>
      <c r="ECM610" s="155"/>
      <c r="ECN610" s="155"/>
      <c r="ECO610" s="155"/>
      <c r="ECP610" s="155"/>
      <c r="ECQ610" s="155"/>
      <c r="ECR610" s="155"/>
      <c r="ECS610" s="155"/>
      <c r="ECT610" s="155"/>
      <c r="ECU610" s="155"/>
      <c r="ECV610" s="155"/>
      <c r="ECW610" s="155"/>
      <c r="ECX610" s="155"/>
      <c r="ECY610" s="155"/>
      <c r="ECZ610" s="155"/>
      <c r="EDA610" s="155"/>
      <c r="EDB610" s="155"/>
      <c r="EDC610" s="155"/>
      <c r="EDD610" s="155"/>
      <c r="EDE610" s="155"/>
      <c r="EDF610" s="155"/>
      <c r="EDG610" s="155"/>
      <c r="EDH610" s="155"/>
      <c r="EDI610" s="155"/>
      <c r="EDJ610" s="155"/>
      <c r="EDK610" s="155"/>
      <c r="EDL610" s="155"/>
      <c r="EDM610" s="155"/>
      <c r="EDN610" s="155"/>
      <c r="EDO610" s="155"/>
      <c r="EDP610" s="155"/>
      <c r="EDQ610" s="155"/>
      <c r="EDR610" s="155"/>
      <c r="EDS610" s="155"/>
      <c r="EDT610" s="155"/>
      <c r="EDU610" s="155"/>
      <c r="EDV610" s="155"/>
      <c r="EDW610" s="155"/>
      <c r="EDX610" s="155"/>
      <c r="EDY610" s="155"/>
      <c r="EDZ610" s="155"/>
      <c r="EEA610" s="155"/>
      <c r="EEB610" s="155"/>
      <c r="EEC610" s="155"/>
      <c r="EED610" s="155"/>
      <c r="EEE610" s="155"/>
      <c r="EEF610" s="155"/>
      <c r="EEG610" s="155"/>
      <c r="EEH610" s="155"/>
      <c r="EEI610" s="155"/>
      <c r="EEJ610" s="155"/>
      <c r="EEK610" s="155"/>
      <c r="EEL610" s="155"/>
      <c r="EEM610" s="155"/>
      <c r="EEN610" s="155"/>
      <c r="EEO610" s="155"/>
      <c r="EEP610" s="155"/>
      <c r="EEQ610" s="155"/>
      <c r="EER610" s="155"/>
      <c r="EES610" s="155"/>
      <c r="EET610" s="155"/>
      <c r="EEU610" s="155"/>
      <c r="EEV610" s="155"/>
      <c r="EEW610" s="155"/>
      <c r="EEX610" s="155"/>
      <c r="EEY610" s="155"/>
      <c r="EEZ610" s="155"/>
      <c r="EFA610" s="155"/>
      <c r="EFB610" s="155"/>
      <c r="EFC610" s="155"/>
      <c r="EFD610" s="155"/>
      <c r="EFE610" s="155"/>
      <c r="EFF610" s="155"/>
      <c r="EFG610" s="155"/>
      <c r="EFH610" s="155"/>
      <c r="EFI610" s="155"/>
      <c r="EFJ610" s="155"/>
      <c r="EFK610" s="155"/>
      <c r="EFL610" s="155"/>
      <c r="EFM610" s="155"/>
      <c r="EFN610" s="155"/>
      <c r="EFO610" s="155"/>
      <c r="EFP610" s="155"/>
      <c r="EFQ610" s="155"/>
      <c r="EFR610" s="155"/>
      <c r="EFS610" s="155"/>
      <c r="EFT610" s="155"/>
      <c r="EFU610" s="155"/>
      <c r="EFV610" s="155"/>
      <c r="EFW610" s="155"/>
      <c r="EFX610" s="155"/>
      <c r="EFY610" s="155"/>
      <c r="EFZ610" s="155"/>
      <c r="EGA610" s="155"/>
      <c r="EGB610" s="155"/>
      <c r="EGC610" s="155"/>
      <c r="EGD610" s="155"/>
      <c r="EGE610" s="155"/>
      <c r="EGF610" s="155"/>
      <c r="EGG610" s="155"/>
      <c r="EGH610" s="155"/>
      <c r="EGI610" s="155"/>
      <c r="EGJ610" s="155"/>
      <c r="EGK610" s="155"/>
      <c r="EGL610" s="155"/>
      <c r="EGM610" s="155"/>
      <c r="EGN610" s="155"/>
      <c r="EGO610" s="155"/>
      <c r="EGP610" s="155"/>
      <c r="EGQ610" s="155"/>
      <c r="EGR610" s="155"/>
      <c r="EGS610" s="155"/>
      <c r="EGT610" s="155"/>
      <c r="EGU610" s="155"/>
      <c r="EGV610" s="155"/>
      <c r="EGW610" s="155"/>
      <c r="EGX610" s="155"/>
      <c r="EGY610" s="155"/>
      <c r="EGZ610" s="155"/>
      <c r="EHA610" s="155"/>
      <c r="EHB610" s="155"/>
      <c r="EHC610" s="155"/>
      <c r="EHD610" s="155"/>
      <c r="EHE610" s="155"/>
      <c r="EHF610" s="155"/>
      <c r="EHG610" s="155"/>
      <c r="EHH610" s="155"/>
      <c r="EHI610" s="155"/>
      <c r="EHJ610" s="155"/>
      <c r="EHK610" s="155"/>
      <c r="EHL610" s="155"/>
      <c r="EHM610" s="155"/>
      <c r="EHN610" s="155"/>
      <c r="EHO610" s="155"/>
      <c r="EHP610" s="155"/>
      <c r="EHQ610" s="155"/>
      <c r="EHR610" s="155"/>
      <c r="EHS610" s="155"/>
      <c r="EHT610" s="155"/>
      <c r="EHU610" s="155"/>
      <c r="EHV610" s="155"/>
      <c r="EHW610" s="155"/>
      <c r="EHX610" s="155"/>
      <c r="EHY610" s="155"/>
      <c r="EHZ610" s="155"/>
      <c r="EIA610" s="155"/>
      <c r="EIB610" s="155"/>
      <c r="EIC610" s="155"/>
      <c r="EID610" s="155"/>
      <c r="EIE610" s="155"/>
      <c r="EIF610" s="155"/>
      <c r="EIG610" s="155"/>
      <c r="EIH610" s="155"/>
      <c r="EII610" s="155"/>
      <c r="EIJ610" s="155"/>
      <c r="EIK610" s="155"/>
      <c r="EIL610" s="155"/>
      <c r="EIM610" s="155"/>
      <c r="EIN610" s="155"/>
      <c r="EIO610" s="155"/>
      <c r="EIP610" s="155"/>
      <c r="EIQ610" s="155"/>
      <c r="EIR610" s="155"/>
      <c r="EIS610" s="155"/>
      <c r="EIT610" s="155"/>
      <c r="EIU610" s="155"/>
      <c r="EIV610" s="155"/>
      <c r="EIW610" s="155"/>
      <c r="EIX610" s="155"/>
      <c r="EIY610" s="155"/>
      <c r="EIZ610" s="155"/>
      <c r="EJA610" s="155"/>
      <c r="EJB610" s="155"/>
      <c r="EJC610" s="155"/>
      <c r="EJD610" s="155"/>
      <c r="EJE610" s="155"/>
      <c r="EJF610" s="155"/>
      <c r="EJG610" s="155"/>
      <c r="EJH610" s="155"/>
      <c r="EJI610" s="155"/>
      <c r="EJJ610" s="155"/>
      <c r="EJK610" s="155"/>
      <c r="EJL610" s="155"/>
      <c r="EJM610" s="155"/>
      <c r="EJN610" s="155"/>
      <c r="EJO610" s="155"/>
      <c r="EJP610" s="155"/>
      <c r="EJQ610" s="155"/>
      <c r="EJR610" s="155"/>
      <c r="EJS610" s="155"/>
      <c r="EJT610" s="155"/>
      <c r="EJU610" s="155"/>
      <c r="EJV610" s="155"/>
      <c r="EJW610" s="155"/>
      <c r="EJX610" s="155"/>
      <c r="EJY610" s="155"/>
      <c r="EJZ610" s="155"/>
      <c r="EKA610" s="155"/>
      <c r="EKB610" s="155"/>
      <c r="EKC610" s="155"/>
      <c r="EKD610" s="155"/>
      <c r="EKE610" s="155"/>
      <c r="EKF610" s="155"/>
      <c r="EKG610" s="155"/>
      <c r="EKH610" s="155"/>
      <c r="EKI610" s="155"/>
      <c r="EKJ610" s="155"/>
      <c r="EKK610" s="155"/>
      <c r="EKL610" s="155"/>
      <c r="EKM610" s="155"/>
      <c r="EKN610" s="155"/>
      <c r="EKO610" s="155"/>
      <c r="EKP610" s="155"/>
      <c r="EKQ610" s="155"/>
      <c r="EKR610" s="155"/>
      <c r="EKS610" s="155"/>
      <c r="EKT610" s="155"/>
      <c r="EKU610" s="155"/>
      <c r="EKV610" s="155"/>
      <c r="EKW610" s="155"/>
      <c r="EKX610" s="155"/>
      <c r="EKY610" s="155"/>
      <c r="EKZ610" s="155"/>
      <c r="ELA610" s="155"/>
      <c r="ELB610" s="155"/>
      <c r="ELC610" s="155"/>
      <c r="ELD610" s="155"/>
      <c r="ELE610" s="155"/>
      <c r="ELF610" s="155"/>
      <c r="ELG610" s="155"/>
      <c r="ELH610" s="155"/>
      <c r="ELI610" s="155"/>
      <c r="ELJ610" s="155"/>
      <c r="ELK610" s="155"/>
      <c r="ELL610" s="155"/>
      <c r="ELM610" s="155"/>
      <c r="ELN610" s="155"/>
      <c r="ELO610" s="155"/>
      <c r="ELP610" s="155"/>
      <c r="ELQ610" s="155"/>
      <c r="ELR610" s="155"/>
      <c r="ELS610" s="155"/>
      <c r="ELT610" s="155"/>
      <c r="ELU610" s="155"/>
      <c r="ELV610" s="155"/>
      <c r="ELW610" s="155"/>
      <c r="ELX610" s="155"/>
      <c r="ELY610" s="155"/>
      <c r="ELZ610" s="155"/>
      <c r="EMA610" s="155"/>
      <c r="EMB610" s="155"/>
      <c r="EMC610" s="155"/>
      <c r="EMD610" s="155"/>
      <c r="EME610" s="155"/>
      <c r="EMF610" s="155"/>
      <c r="EMG610" s="155"/>
      <c r="EMH610" s="155"/>
      <c r="EMI610" s="155"/>
      <c r="EMJ610" s="155"/>
      <c r="EMK610" s="155"/>
      <c r="EML610" s="155"/>
      <c r="EMM610" s="155"/>
      <c r="EMN610" s="155"/>
      <c r="EMO610" s="155"/>
      <c r="EMP610" s="155"/>
      <c r="EMQ610" s="155"/>
      <c r="EMR610" s="155"/>
      <c r="EMS610" s="155"/>
      <c r="EMT610" s="155"/>
      <c r="EMU610" s="155"/>
      <c r="EMV610" s="155"/>
      <c r="EMW610" s="155"/>
      <c r="EMX610" s="155"/>
      <c r="EMY610" s="155"/>
      <c r="EMZ610" s="155"/>
      <c r="ENA610" s="155"/>
      <c r="ENB610" s="155"/>
      <c r="ENC610" s="155"/>
      <c r="END610" s="155"/>
      <c r="ENE610" s="155"/>
      <c r="ENF610" s="155"/>
      <c r="ENG610" s="155"/>
      <c r="ENH610" s="155"/>
      <c r="ENI610" s="155"/>
      <c r="ENJ610" s="155"/>
      <c r="ENK610" s="155"/>
      <c r="ENL610" s="155"/>
      <c r="ENM610" s="155"/>
      <c r="ENN610" s="155"/>
      <c r="ENO610" s="155"/>
      <c r="ENP610" s="155"/>
      <c r="ENQ610" s="155"/>
      <c r="ENR610" s="155"/>
      <c r="ENS610" s="155"/>
      <c r="ENT610" s="155"/>
      <c r="ENU610" s="155"/>
      <c r="ENV610" s="155"/>
      <c r="ENW610" s="155"/>
      <c r="ENX610" s="155"/>
      <c r="ENY610" s="155"/>
      <c r="ENZ610" s="155"/>
      <c r="EOA610" s="155"/>
      <c r="EOB610" s="155"/>
      <c r="EOC610" s="155"/>
      <c r="EOD610" s="155"/>
      <c r="EOE610" s="155"/>
      <c r="EOF610" s="155"/>
      <c r="EOG610" s="155"/>
      <c r="EOH610" s="155"/>
      <c r="EOI610" s="155"/>
      <c r="EOJ610" s="155"/>
      <c r="EOK610" s="155"/>
      <c r="EOL610" s="155"/>
      <c r="EOM610" s="155"/>
      <c r="EON610" s="155"/>
      <c r="EOO610" s="155"/>
      <c r="EOP610" s="155"/>
      <c r="EOQ610" s="155"/>
      <c r="EOR610" s="155"/>
      <c r="EOS610" s="155"/>
      <c r="EOT610" s="155"/>
      <c r="EOU610" s="155"/>
      <c r="EOV610" s="155"/>
      <c r="EOW610" s="155"/>
      <c r="EOX610" s="155"/>
      <c r="EOY610" s="155"/>
      <c r="EOZ610" s="155"/>
      <c r="EPA610" s="155"/>
      <c r="EPB610" s="155"/>
      <c r="EPC610" s="155"/>
      <c r="EPD610" s="155"/>
      <c r="EPE610" s="155"/>
      <c r="EPF610" s="155"/>
      <c r="EPG610" s="155"/>
      <c r="EPH610" s="155"/>
      <c r="EPI610" s="155"/>
      <c r="EPJ610" s="155"/>
      <c r="EPK610" s="155"/>
      <c r="EPL610" s="155"/>
      <c r="EPM610" s="155"/>
      <c r="EPN610" s="155"/>
      <c r="EPO610" s="155"/>
      <c r="EPP610" s="155"/>
      <c r="EPQ610" s="155"/>
      <c r="EPR610" s="155"/>
      <c r="EPS610" s="155"/>
      <c r="EPT610" s="155"/>
      <c r="EPU610" s="155"/>
      <c r="EPV610" s="155"/>
      <c r="EPW610" s="155"/>
      <c r="EPX610" s="155"/>
      <c r="EPY610" s="155"/>
      <c r="EPZ610" s="155"/>
      <c r="EQA610" s="155"/>
      <c r="EQB610" s="155"/>
      <c r="EQC610" s="155"/>
      <c r="EQD610" s="155"/>
      <c r="EQE610" s="155"/>
      <c r="EQF610" s="155"/>
      <c r="EQG610" s="155"/>
      <c r="EQH610" s="155"/>
      <c r="EQI610" s="155"/>
      <c r="EQJ610" s="155"/>
      <c r="EQK610" s="155"/>
      <c r="EQL610" s="155"/>
      <c r="EQM610" s="155"/>
      <c r="EQN610" s="155"/>
      <c r="EQO610" s="155"/>
      <c r="EQP610" s="155"/>
      <c r="EQQ610" s="155"/>
      <c r="EQR610" s="155"/>
      <c r="EQS610" s="155"/>
      <c r="EQT610" s="155"/>
      <c r="EQU610" s="155"/>
      <c r="EQV610" s="155"/>
      <c r="EQW610" s="155"/>
      <c r="EQX610" s="155"/>
      <c r="EQY610" s="155"/>
      <c r="EQZ610" s="155"/>
      <c r="ERA610" s="155"/>
      <c r="ERB610" s="155"/>
      <c r="ERC610" s="155"/>
      <c r="ERD610" s="155"/>
      <c r="ERE610" s="155"/>
      <c r="ERF610" s="155"/>
      <c r="ERG610" s="155"/>
      <c r="ERH610" s="155"/>
      <c r="ERI610" s="155"/>
      <c r="ERJ610" s="155"/>
      <c r="ERK610" s="155"/>
      <c r="ERL610" s="155"/>
      <c r="ERM610" s="155"/>
      <c r="ERN610" s="155"/>
      <c r="ERO610" s="155"/>
      <c r="ERP610" s="155"/>
      <c r="ERQ610" s="155"/>
      <c r="ERR610" s="155"/>
      <c r="ERS610" s="155"/>
      <c r="ERT610" s="155"/>
      <c r="ERU610" s="155"/>
      <c r="ERV610" s="155"/>
      <c r="ERW610" s="155"/>
      <c r="ERX610" s="155"/>
      <c r="ERY610" s="155"/>
      <c r="ERZ610" s="155"/>
      <c r="ESA610" s="155"/>
      <c r="ESB610" s="155"/>
      <c r="ESC610" s="155"/>
      <c r="ESD610" s="155"/>
      <c r="ESE610" s="155"/>
      <c r="ESF610" s="155"/>
      <c r="ESG610" s="155"/>
      <c r="ESH610" s="155"/>
      <c r="ESI610" s="155"/>
      <c r="ESJ610" s="155"/>
      <c r="ESK610" s="155"/>
      <c r="ESL610" s="155"/>
      <c r="ESM610" s="155"/>
      <c r="ESN610" s="155"/>
      <c r="ESO610" s="155"/>
      <c r="ESP610" s="155"/>
      <c r="ESQ610" s="155"/>
      <c r="ESR610" s="155"/>
      <c r="ESS610" s="155"/>
      <c r="EST610" s="155"/>
      <c r="ESU610" s="155"/>
      <c r="ESV610" s="155"/>
      <c r="ESW610" s="155"/>
      <c r="ESX610" s="155"/>
      <c r="ESY610" s="155"/>
      <c r="ESZ610" s="155"/>
      <c r="ETA610" s="155"/>
      <c r="ETB610" s="155"/>
      <c r="ETC610" s="155"/>
      <c r="ETD610" s="155"/>
      <c r="ETE610" s="155"/>
      <c r="ETF610" s="155"/>
      <c r="ETG610" s="155"/>
      <c r="ETH610" s="155"/>
      <c r="ETI610" s="155"/>
      <c r="ETJ610" s="155"/>
      <c r="ETK610" s="155"/>
      <c r="ETL610" s="155"/>
      <c r="ETM610" s="155"/>
      <c r="ETN610" s="155"/>
      <c r="ETO610" s="155"/>
      <c r="ETP610" s="155"/>
      <c r="ETQ610" s="155"/>
      <c r="ETR610" s="155"/>
      <c r="ETS610" s="155"/>
      <c r="ETT610" s="155"/>
      <c r="ETU610" s="155"/>
      <c r="ETV610" s="155"/>
      <c r="ETW610" s="155"/>
      <c r="ETX610" s="155"/>
      <c r="ETY610" s="155"/>
      <c r="ETZ610" s="155"/>
      <c r="EUA610" s="155"/>
      <c r="EUB610" s="155"/>
      <c r="EUC610" s="155"/>
      <c r="EUD610" s="155"/>
      <c r="EUE610" s="155"/>
      <c r="EUF610" s="155"/>
      <c r="EUG610" s="155"/>
      <c r="EUH610" s="155"/>
      <c r="EUI610" s="155"/>
      <c r="EUJ610" s="155"/>
      <c r="EUK610" s="155"/>
      <c r="EUL610" s="155"/>
      <c r="EUM610" s="155"/>
      <c r="EUN610" s="155"/>
      <c r="EUO610" s="155"/>
      <c r="EUP610" s="155"/>
      <c r="EUQ610" s="155"/>
      <c r="EUR610" s="155"/>
      <c r="EUS610" s="155"/>
      <c r="EUT610" s="155"/>
      <c r="EUU610" s="155"/>
      <c r="EUV610" s="155"/>
      <c r="EUW610" s="155"/>
      <c r="EUX610" s="155"/>
      <c r="EUY610" s="155"/>
      <c r="EUZ610" s="155"/>
      <c r="EVA610" s="155"/>
      <c r="EVB610" s="155"/>
      <c r="EVC610" s="155"/>
      <c r="EVD610" s="155"/>
      <c r="EVE610" s="155"/>
      <c r="EVF610" s="155"/>
      <c r="EVG610" s="155"/>
      <c r="EVH610" s="155"/>
      <c r="EVI610" s="155"/>
      <c r="EVJ610" s="155"/>
      <c r="EVK610" s="155"/>
      <c r="EVL610" s="155"/>
      <c r="EVM610" s="155"/>
      <c r="EVN610" s="155"/>
      <c r="EVO610" s="155"/>
      <c r="EVP610" s="155"/>
      <c r="EVQ610" s="155"/>
      <c r="EVR610" s="155"/>
      <c r="EVS610" s="155"/>
      <c r="EVT610" s="155"/>
      <c r="EVU610" s="155"/>
      <c r="EVV610" s="155"/>
      <c r="EVW610" s="155"/>
      <c r="EVX610" s="155"/>
      <c r="EVY610" s="155"/>
      <c r="EVZ610" s="155"/>
      <c r="EWA610" s="155"/>
      <c r="EWB610" s="155"/>
      <c r="EWC610" s="155"/>
      <c r="EWD610" s="155"/>
      <c r="EWE610" s="155"/>
      <c r="EWF610" s="155"/>
      <c r="EWG610" s="155"/>
      <c r="EWH610" s="155"/>
      <c r="EWI610" s="155"/>
      <c r="EWJ610" s="155"/>
      <c r="EWK610" s="155"/>
      <c r="EWL610" s="155"/>
      <c r="EWM610" s="155"/>
      <c r="EWN610" s="155"/>
      <c r="EWO610" s="155"/>
      <c r="EWP610" s="155"/>
      <c r="EWQ610" s="155"/>
      <c r="EWR610" s="155"/>
      <c r="EWS610" s="155"/>
      <c r="EWT610" s="155"/>
      <c r="EWU610" s="155"/>
      <c r="EWV610" s="155"/>
      <c r="EWW610" s="155"/>
      <c r="EWX610" s="155"/>
      <c r="EWY610" s="155"/>
      <c r="EWZ610" s="155"/>
      <c r="EXA610" s="155"/>
      <c r="EXB610" s="155"/>
      <c r="EXC610" s="155"/>
      <c r="EXD610" s="155"/>
      <c r="EXE610" s="155"/>
      <c r="EXF610" s="155"/>
      <c r="EXG610" s="155"/>
      <c r="EXH610" s="155"/>
      <c r="EXI610" s="155"/>
      <c r="EXJ610" s="155"/>
      <c r="EXK610" s="155"/>
      <c r="EXL610" s="155"/>
      <c r="EXM610" s="155"/>
      <c r="EXN610" s="155"/>
      <c r="EXO610" s="155"/>
      <c r="EXP610" s="155"/>
      <c r="EXQ610" s="155"/>
      <c r="EXR610" s="155"/>
      <c r="EXS610" s="155"/>
      <c r="EXT610" s="155"/>
      <c r="EXU610" s="155"/>
      <c r="EXV610" s="155"/>
      <c r="EXW610" s="155"/>
      <c r="EXX610" s="155"/>
      <c r="EXY610" s="155"/>
      <c r="EXZ610" s="155"/>
      <c r="EYA610" s="155"/>
      <c r="EYB610" s="155"/>
      <c r="EYC610" s="155"/>
      <c r="EYD610" s="155"/>
      <c r="EYE610" s="155"/>
      <c r="EYF610" s="155"/>
      <c r="EYG610" s="155"/>
      <c r="EYH610" s="155"/>
      <c r="EYI610" s="155"/>
      <c r="EYJ610" s="155"/>
      <c r="EYK610" s="155"/>
      <c r="EYL610" s="155"/>
      <c r="EYM610" s="155"/>
      <c r="EYN610" s="155"/>
      <c r="EYO610" s="155"/>
      <c r="EYP610" s="155"/>
      <c r="EYQ610" s="155"/>
      <c r="EYR610" s="155"/>
      <c r="EYS610" s="155"/>
      <c r="EYT610" s="155"/>
      <c r="EYU610" s="155"/>
      <c r="EYV610" s="155"/>
      <c r="EYW610" s="155"/>
      <c r="EYX610" s="155"/>
      <c r="EYY610" s="155"/>
      <c r="EYZ610" s="155"/>
      <c r="EZA610" s="155"/>
      <c r="EZB610" s="155"/>
      <c r="EZC610" s="155"/>
      <c r="EZD610" s="155"/>
      <c r="EZE610" s="155"/>
      <c r="EZF610" s="155"/>
      <c r="EZG610" s="155"/>
      <c r="EZH610" s="155"/>
      <c r="EZI610" s="155"/>
      <c r="EZJ610" s="155"/>
      <c r="EZK610" s="155"/>
      <c r="EZL610" s="155"/>
      <c r="EZM610" s="155"/>
      <c r="EZN610" s="155"/>
      <c r="EZO610" s="155"/>
      <c r="EZP610" s="155"/>
      <c r="EZQ610" s="155"/>
      <c r="EZR610" s="155"/>
      <c r="EZS610" s="155"/>
      <c r="EZT610" s="155"/>
      <c r="EZU610" s="155"/>
      <c r="EZV610" s="155"/>
      <c r="EZW610" s="155"/>
      <c r="EZX610" s="155"/>
      <c r="EZY610" s="155"/>
      <c r="EZZ610" s="155"/>
      <c r="FAA610" s="155"/>
      <c r="FAB610" s="155"/>
      <c r="FAC610" s="155"/>
      <c r="FAD610" s="155"/>
      <c r="FAE610" s="155"/>
      <c r="FAF610" s="155"/>
      <c r="FAG610" s="155"/>
      <c r="FAH610" s="155"/>
      <c r="FAI610" s="155"/>
      <c r="FAJ610" s="155"/>
      <c r="FAK610" s="155"/>
      <c r="FAL610" s="155"/>
      <c r="FAM610" s="155"/>
      <c r="FAN610" s="155"/>
      <c r="FAO610" s="155"/>
      <c r="FAP610" s="155"/>
      <c r="FAQ610" s="155"/>
      <c r="FAR610" s="155"/>
      <c r="FAS610" s="155"/>
      <c r="FAT610" s="155"/>
      <c r="FAU610" s="155"/>
      <c r="FAV610" s="155"/>
      <c r="FAW610" s="155"/>
      <c r="FAX610" s="155"/>
      <c r="FAY610" s="155"/>
      <c r="FAZ610" s="155"/>
      <c r="FBA610" s="155"/>
      <c r="FBB610" s="155"/>
      <c r="FBC610" s="155"/>
      <c r="FBD610" s="155"/>
      <c r="FBE610" s="155"/>
      <c r="FBF610" s="155"/>
      <c r="FBG610" s="155"/>
      <c r="FBH610" s="155"/>
      <c r="FBI610" s="155"/>
      <c r="FBJ610" s="155"/>
      <c r="FBK610" s="155"/>
      <c r="FBL610" s="155"/>
      <c r="FBM610" s="155"/>
      <c r="FBN610" s="155"/>
      <c r="FBO610" s="155"/>
      <c r="FBP610" s="155"/>
      <c r="FBQ610" s="155"/>
      <c r="FBR610" s="155"/>
      <c r="FBS610" s="155"/>
      <c r="FBT610" s="155"/>
      <c r="FBU610" s="155"/>
      <c r="FBV610" s="155"/>
      <c r="FBW610" s="155"/>
      <c r="FBX610" s="155"/>
      <c r="FBY610" s="155"/>
      <c r="FBZ610" s="155"/>
      <c r="FCA610" s="155"/>
      <c r="FCB610" s="155"/>
      <c r="FCC610" s="155"/>
      <c r="FCD610" s="155"/>
      <c r="FCE610" s="155"/>
      <c r="FCF610" s="155"/>
      <c r="FCG610" s="155"/>
      <c r="FCH610" s="155"/>
      <c r="FCI610" s="155"/>
      <c r="FCJ610" s="155"/>
      <c r="FCK610" s="155"/>
      <c r="FCL610" s="155"/>
      <c r="FCM610" s="155"/>
      <c r="FCN610" s="155"/>
      <c r="FCO610" s="155"/>
      <c r="FCP610" s="155"/>
      <c r="FCQ610" s="155"/>
      <c r="FCR610" s="155"/>
      <c r="FCS610" s="155"/>
      <c r="FCT610" s="155"/>
      <c r="FCU610" s="155"/>
      <c r="FCV610" s="155"/>
      <c r="FCW610" s="155"/>
      <c r="FCX610" s="155"/>
      <c r="FCY610" s="155"/>
      <c r="FCZ610" s="155"/>
      <c r="FDA610" s="155"/>
      <c r="FDB610" s="155"/>
      <c r="FDC610" s="155"/>
      <c r="FDD610" s="155"/>
      <c r="FDE610" s="155"/>
      <c r="FDF610" s="155"/>
      <c r="FDG610" s="155"/>
      <c r="FDH610" s="155"/>
      <c r="FDI610" s="155"/>
      <c r="FDJ610" s="155"/>
      <c r="FDK610" s="155"/>
      <c r="FDL610" s="155"/>
      <c r="FDM610" s="155"/>
      <c r="FDN610" s="155"/>
      <c r="FDO610" s="155"/>
      <c r="FDP610" s="155"/>
      <c r="FDQ610" s="155"/>
      <c r="FDR610" s="155"/>
      <c r="FDS610" s="155"/>
      <c r="FDT610" s="155"/>
      <c r="FDU610" s="155"/>
      <c r="FDV610" s="155"/>
      <c r="FDW610" s="155"/>
      <c r="FDX610" s="155"/>
      <c r="FDY610" s="155"/>
      <c r="FDZ610" s="155"/>
      <c r="FEA610" s="155"/>
      <c r="FEB610" s="155"/>
      <c r="FEC610" s="155"/>
      <c r="FED610" s="155"/>
      <c r="FEE610" s="155"/>
      <c r="FEF610" s="155"/>
      <c r="FEG610" s="155"/>
      <c r="FEH610" s="155"/>
      <c r="FEI610" s="155"/>
      <c r="FEJ610" s="155"/>
      <c r="FEK610" s="155"/>
      <c r="FEL610" s="155"/>
      <c r="FEM610" s="155"/>
      <c r="FEN610" s="155"/>
      <c r="FEO610" s="155"/>
      <c r="FEP610" s="155"/>
      <c r="FEQ610" s="155"/>
      <c r="FER610" s="155"/>
      <c r="FES610" s="155"/>
      <c r="FET610" s="155"/>
      <c r="FEU610" s="155"/>
      <c r="FEV610" s="155"/>
      <c r="FEW610" s="155"/>
      <c r="FEX610" s="155"/>
      <c r="FEY610" s="155"/>
      <c r="FEZ610" s="155"/>
      <c r="FFA610" s="155"/>
      <c r="FFB610" s="155"/>
      <c r="FFC610" s="155"/>
      <c r="FFD610" s="155"/>
      <c r="FFE610" s="155"/>
      <c r="FFF610" s="155"/>
      <c r="FFG610" s="155"/>
      <c r="FFH610" s="155"/>
      <c r="FFI610" s="155"/>
      <c r="FFJ610" s="155"/>
      <c r="FFK610" s="155"/>
      <c r="FFL610" s="155"/>
      <c r="FFM610" s="155"/>
      <c r="FFN610" s="155"/>
      <c r="FFO610" s="155"/>
      <c r="FFP610" s="155"/>
      <c r="FFQ610" s="155"/>
      <c r="FFR610" s="155"/>
      <c r="FFS610" s="155"/>
      <c r="FFT610" s="155"/>
      <c r="FFU610" s="155"/>
      <c r="FFV610" s="155"/>
      <c r="FFW610" s="155"/>
      <c r="FFX610" s="155"/>
      <c r="FFY610" s="155"/>
      <c r="FFZ610" s="155"/>
      <c r="FGA610" s="155"/>
      <c r="FGB610" s="155"/>
      <c r="FGC610" s="155"/>
      <c r="FGD610" s="155"/>
      <c r="FGE610" s="155"/>
      <c r="FGF610" s="155"/>
      <c r="FGG610" s="155"/>
      <c r="FGH610" s="155"/>
      <c r="FGI610" s="155"/>
      <c r="FGJ610" s="155"/>
      <c r="FGK610" s="155"/>
      <c r="FGL610" s="155"/>
      <c r="FGM610" s="155"/>
      <c r="FGN610" s="155"/>
      <c r="FGO610" s="155"/>
      <c r="FGP610" s="155"/>
      <c r="FGQ610" s="155"/>
      <c r="FGR610" s="155"/>
      <c r="FGS610" s="155"/>
      <c r="FGT610" s="155"/>
      <c r="FGU610" s="155"/>
      <c r="FGV610" s="155"/>
      <c r="FGW610" s="155"/>
      <c r="FGX610" s="155"/>
      <c r="FGY610" s="155"/>
      <c r="FGZ610" s="155"/>
      <c r="FHA610" s="155"/>
      <c r="FHB610" s="155"/>
      <c r="FHC610" s="155"/>
      <c r="FHD610" s="155"/>
      <c r="FHE610" s="155"/>
      <c r="FHF610" s="155"/>
      <c r="FHG610" s="155"/>
      <c r="FHH610" s="155"/>
      <c r="FHI610" s="155"/>
      <c r="FHJ610" s="155"/>
      <c r="FHK610" s="155"/>
      <c r="FHL610" s="155"/>
      <c r="FHM610" s="155"/>
      <c r="FHN610" s="155"/>
      <c r="FHO610" s="155"/>
      <c r="FHP610" s="155"/>
      <c r="FHQ610" s="155"/>
      <c r="FHR610" s="155"/>
      <c r="FHS610" s="155"/>
      <c r="FHT610" s="155"/>
      <c r="FHU610" s="155"/>
      <c r="FHV610" s="155"/>
      <c r="FHW610" s="155"/>
      <c r="FHX610" s="155"/>
      <c r="FHY610" s="155"/>
      <c r="FHZ610" s="155"/>
      <c r="FIA610" s="155"/>
      <c r="FIB610" s="155"/>
      <c r="FIC610" s="155"/>
      <c r="FID610" s="155"/>
      <c r="FIE610" s="155"/>
      <c r="FIF610" s="155"/>
      <c r="FIG610" s="155"/>
      <c r="FIH610" s="155"/>
      <c r="FII610" s="155"/>
      <c r="FIJ610" s="155"/>
      <c r="FIK610" s="155"/>
      <c r="FIL610" s="155"/>
      <c r="FIM610" s="155"/>
      <c r="FIN610" s="155"/>
      <c r="FIO610" s="155"/>
      <c r="FIP610" s="155"/>
      <c r="FIQ610" s="155"/>
      <c r="FIR610" s="155"/>
      <c r="FIS610" s="155"/>
      <c r="FIT610" s="155"/>
      <c r="FIU610" s="155"/>
      <c r="FIV610" s="155"/>
      <c r="FIW610" s="155"/>
      <c r="FIX610" s="155"/>
      <c r="FIY610" s="155"/>
      <c r="FIZ610" s="155"/>
      <c r="FJA610" s="155"/>
      <c r="FJB610" s="155"/>
      <c r="FJC610" s="155"/>
      <c r="FJD610" s="155"/>
      <c r="FJE610" s="155"/>
      <c r="FJF610" s="155"/>
      <c r="FJG610" s="155"/>
      <c r="FJH610" s="155"/>
      <c r="FJI610" s="155"/>
      <c r="FJJ610" s="155"/>
      <c r="FJK610" s="155"/>
      <c r="FJL610" s="155"/>
      <c r="FJM610" s="155"/>
      <c r="FJN610" s="155"/>
      <c r="FJO610" s="155"/>
      <c r="FJP610" s="155"/>
      <c r="FJQ610" s="155"/>
      <c r="FJR610" s="155"/>
      <c r="FJS610" s="155"/>
      <c r="FJT610" s="155"/>
      <c r="FJU610" s="155"/>
      <c r="FJV610" s="155"/>
      <c r="FJW610" s="155"/>
      <c r="FJX610" s="155"/>
      <c r="FJY610" s="155"/>
      <c r="FJZ610" s="155"/>
      <c r="FKA610" s="155"/>
      <c r="FKB610" s="155"/>
      <c r="FKC610" s="155"/>
      <c r="FKD610" s="155"/>
      <c r="FKE610" s="155"/>
      <c r="FKF610" s="155"/>
      <c r="FKG610" s="155"/>
      <c r="FKH610" s="155"/>
      <c r="FKI610" s="155"/>
      <c r="FKJ610" s="155"/>
      <c r="FKK610" s="155"/>
      <c r="FKL610" s="155"/>
      <c r="FKM610" s="155"/>
      <c r="FKN610" s="155"/>
      <c r="FKO610" s="155"/>
      <c r="FKP610" s="155"/>
      <c r="FKQ610" s="155"/>
      <c r="FKR610" s="155"/>
      <c r="FKS610" s="155"/>
      <c r="FKT610" s="155"/>
      <c r="FKU610" s="155"/>
      <c r="FKV610" s="155"/>
      <c r="FKW610" s="155"/>
      <c r="FKX610" s="155"/>
      <c r="FKY610" s="155"/>
      <c r="FKZ610" s="155"/>
      <c r="FLA610" s="155"/>
      <c r="FLB610" s="155"/>
      <c r="FLC610" s="155"/>
      <c r="FLD610" s="155"/>
      <c r="FLE610" s="155"/>
      <c r="FLF610" s="155"/>
      <c r="FLG610" s="155"/>
      <c r="FLH610" s="155"/>
      <c r="FLI610" s="155"/>
      <c r="FLJ610" s="155"/>
      <c r="FLK610" s="155"/>
      <c r="FLL610" s="155"/>
      <c r="FLM610" s="155"/>
      <c r="FLN610" s="155"/>
      <c r="FLO610" s="155"/>
      <c r="FLP610" s="155"/>
      <c r="FLQ610" s="155"/>
      <c r="FLR610" s="155"/>
      <c r="FLS610" s="155"/>
      <c r="FLT610" s="155"/>
      <c r="FLU610" s="155"/>
      <c r="FLV610" s="155"/>
      <c r="FLW610" s="155"/>
      <c r="FLX610" s="155"/>
      <c r="FLY610" s="155"/>
      <c r="FLZ610" s="155"/>
      <c r="FMA610" s="155"/>
      <c r="FMB610" s="155"/>
      <c r="FMC610" s="155"/>
      <c r="FMD610" s="155"/>
      <c r="FME610" s="155"/>
      <c r="FMF610" s="155"/>
      <c r="FMG610" s="155"/>
      <c r="FMH610" s="155"/>
      <c r="FMI610" s="155"/>
      <c r="FMJ610" s="155"/>
      <c r="FMK610" s="155"/>
      <c r="FML610" s="155"/>
      <c r="FMM610" s="155"/>
      <c r="FMN610" s="155"/>
      <c r="FMO610" s="155"/>
      <c r="FMP610" s="155"/>
      <c r="FMQ610" s="155"/>
      <c r="FMR610" s="155"/>
      <c r="FMS610" s="155"/>
      <c r="FMT610" s="155"/>
      <c r="FMU610" s="155"/>
      <c r="FMV610" s="155"/>
      <c r="FMW610" s="155"/>
      <c r="FMX610" s="155"/>
      <c r="FMY610" s="155"/>
      <c r="FMZ610" s="155"/>
      <c r="FNA610" s="155"/>
      <c r="FNB610" s="155"/>
      <c r="FNC610" s="155"/>
      <c r="FND610" s="155"/>
      <c r="FNE610" s="155"/>
      <c r="FNF610" s="155"/>
      <c r="FNG610" s="155"/>
      <c r="FNH610" s="155"/>
      <c r="FNI610" s="155"/>
      <c r="FNJ610" s="155"/>
      <c r="FNK610" s="155"/>
      <c r="FNL610" s="155"/>
      <c r="FNM610" s="155"/>
      <c r="FNN610" s="155"/>
      <c r="FNO610" s="155"/>
      <c r="FNP610" s="155"/>
      <c r="FNQ610" s="155"/>
      <c r="FNR610" s="155"/>
      <c r="FNS610" s="155"/>
      <c r="FNT610" s="155"/>
      <c r="FNU610" s="155"/>
      <c r="FNV610" s="155"/>
      <c r="FNW610" s="155"/>
      <c r="FNX610" s="155"/>
      <c r="FNY610" s="155"/>
      <c r="FNZ610" s="155"/>
      <c r="FOA610" s="155"/>
      <c r="FOB610" s="155"/>
      <c r="FOC610" s="155"/>
      <c r="FOD610" s="155"/>
      <c r="FOE610" s="155"/>
      <c r="FOF610" s="155"/>
      <c r="FOG610" s="155"/>
      <c r="FOH610" s="155"/>
      <c r="FOI610" s="155"/>
      <c r="FOJ610" s="155"/>
      <c r="FOK610" s="155"/>
      <c r="FOL610" s="155"/>
      <c r="FOM610" s="155"/>
      <c r="FON610" s="155"/>
      <c r="FOO610" s="155"/>
      <c r="FOP610" s="155"/>
      <c r="FOQ610" s="155"/>
      <c r="FOR610" s="155"/>
      <c r="FOS610" s="155"/>
      <c r="FOT610" s="155"/>
      <c r="FOU610" s="155"/>
      <c r="FOV610" s="155"/>
      <c r="FOW610" s="155"/>
      <c r="FOX610" s="155"/>
      <c r="FOY610" s="155"/>
      <c r="FOZ610" s="155"/>
      <c r="FPA610" s="155"/>
      <c r="FPB610" s="155"/>
      <c r="FPC610" s="155"/>
      <c r="FPD610" s="155"/>
      <c r="FPE610" s="155"/>
      <c r="FPF610" s="155"/>
      <c r="FPG610" s="155"/>
      <c r="FPH610" s="155"/>
      <c r="FPI610" s="155"/>
      <c r="FPJ610" s="155"/>
      <c r="FPK610" s="155"/>
      <c r="FPL610" s="155"/>
      <c r="FPM610" s="155"/>
      <c r="FPN610" s="155"/>
      <c r="FPO610" s="155"/>
      <c r="FPP610" s="155"/>
      <c r="FPQ610" s="155"/>
      <c r="FPR610" s="155"/>
      <c r="FPS610" s="155"/>
      <c r="FPT610" s="155"/>
      <c r="FPU610" s="155"/>
      <c r="FPV610" s="155"/>
      <c r="FPW610" s="155"/>
      <c r="FPX610" s="155"/>
      <c r="FPY610" s="155"/>
      <c r="FPZ610" s="155"/>
      <c r="FQA610" s="155"/>
      <c r="FQB610" s="155"/>
      <c r="FQC610" s="155"/>
      <c r="FQD610" s="155"/>
      <c r="FQE610" s="155"/>
      <c r="FQF610" s="155"/>
      <c r="FQG610" s="155"/>
      <c r="FQH610" s="155"/>
      <c r="FQI610" s="155"/>
      <c r="FQJ610" s="155"/>
      <c r="FQK610" s="155"/>
      <c r="FQL610" s="155"/>
      <c r="FQM610" s="155"/>
      <c r="FQN610" s="155"/>
      <c r="FQO610" s="155"/>
      <c r="FQP610" s="155"/>
      <c r="FQQ610" s="155"/>
      <c r="FQR610" s="155"/>
      <c r="FQS610" s="155"/>
      <c r="FQT610" s="155"/>
      <c r="FQU610" s="155"/>
      <c r="FQV610" s="155"/>
      <c r="FQW610" s="155"/>
      <c r="FQX610" s="155"/>
      <c r="FQY610" s="155"/>
      <c r="FQZ610" s="155"/>
      <c r="FRA610" s="155"/>
      <c r="FRB610" s="155"/>
      <c r="FRC610" s="155"/>
      <c r="FRD610" s="155"/>
      <c r="FRE610" s="155"/>
      <c r="FRF610" s="155"/>
      <c r="FRG610" s="155"/>
      <c r="FRH610" s="155"/>
      <c r="FRI610" s="155"/>
      <c r="FRJ610" s="155"/>
      <c r="FRK610" s="155"/>
      <c r="FRL610" s="155"/>
      <c r="FRM610" s="155"/>
      <c r="FRN610" s="155"/>
      <c r="FRO610" s="155"/>
      <c r="FRP610" s="155"/>
      <c r="FRQ610" s="155"/>
      <c r="FRR610" s="155"/>
      <c r="FRS610" s="155"/>
      <c r="FRT610" s="155"/>
      <c r="FRU610" s="155"/>
      <c r="FRV610" s="155"/>
      <c r="FRW610" s="155"/>
      <c r="FRX610" s="155"/>
      <c r="FRY610" s="155"/>
      <c r="FRZ610" s="155"/>
      <c r="FSA610" s="155"/>
      <c r="FSB610" s="155"/>
      <c r="FSC610" s="155"/>
      <c r="FSD610" s="155"/>
      <c r="FSE610" s="155"/>
      <c r="FSF610" s="155"/>
      <c r="FSG610" s="155"/>
      <c r="FSH610" s="155"/>
      <c r="FSI610" s="155"/>
      <c r="FSJ610" s="155"/>
      <c r="FSK610" s="155"/>
      <c r="FSL610" s="155"/>
      <c r="FSM610" s="155"/>
      <c r="FSN610" s="155"/>
      <c r="FSO610" s="155"/>
      <c r="FSP610" s="155"/>
      <c r="FSQ610" s="155"/>
      <c r="FSR610" s="155"/>
      <c r="FSS610" s="155"/>
      <c r="FST610" s="155"/>
      <c r="FSU610" s="155"/>
      <c r="FSV610" s="155"/>
      <c r="FSW610" s="155"/>
      <c r="FSX610" s="155"/>
      <c r="FSY610" s="155"/>
      <c r="FSZ610" s="155"/>
      <c r="FTA610" s="155"/>
      <c r="FTB610" s="155"/>
      <c r="FTC610" s="155"/>
      <c r="FTD610" s="155"/>
      <c r="FTE610" s="155"/>
      <c r="FTF610" s="155"/>
      <c r="FTG610" s="155"/>
      <c r="FTH610" s="155"/>
      <c r="FTI610" s="155"/>
      <c r="FTJ610" s="155"/>
      <c r="FTK610" s="155"/>
      <c r="FTL610" s="155"/>
      <c r="FTM610" s="155"/>
      <c r="FTN610" s="155"/>
      <c r="FTO610" s="155"/>
      <c r="FTP610" s="155"/>
      <c r="FTQ610" s="155"/>
      <c r="FTR610" s="155"/>
      <c r="FTS610" s="155"/>
      <c r="FTT610" s="155"/>
      <c r="FTU610" s="155"/>
      <c r="FTV610" s="155"/>
      <c r="FTW610" s="155"/>
      <c r="FTX610" s="155"/>
      <c r="FTY610" s="155"/>
      <c r="FTZ610" s="155"/>
      <c r="FUA610" s="155"/>
      <c r="FUB610" s="155"/>
      <c r="FUC610" s="155"/>
      <c r="FUD610" s="155"/>
      <c r="FUE610" s="155"/>
      <c r="FUF610" s="155"/>
      <c r="FUG610" s="155"/>
      <c r="FUH610" s="155"/>
      <c r="FUI610" s="155"/>
      <c r="FUJ610" s="155"/>
      <c r="FUK610" s="155"/>
      <c r="FUL610" s="155"/>
      <c r="FUM610" s="155"/>
      <c r="FUN610" s="155"/>
      <c r="FUO610" s="155"/>
      <c r="FUP610" s="155"/>
      <c r="FUQ610" s="155"/>
      <c r="FUR610" s="155"/>
      <c r="FUS610" s="155"/>
      <c r="FUT610" s="155"/>
      <c r="FUU610" s="155"/>
      <c r="FUV610" s="155"/>
      <c r="FUW610" s="155"/>
      <c r="FUX610" s="155"/>
      <c r="FUY610" s="155"/>
      <c r="FUZ610" s="155"/>
      <c r="FVA610" s="155"/>
      <c r="FVB610" s="155"/>
      <c r="FVC610" s="155"/>
      <c r="FVD610" s="155"/>
      <c r="FVE610" s="155"/>
      <c r="FVF610" s="155"/>
      <c r="FVG610" s="155"/>
      <c r="FVH610" s="155"/>
      <c r="FVI610" s="155"/>
      <c r="FVJ610" s="155"/>
      <c r="FVK610" s="155"/>
      <c r="FVL610" s="155"/>
      <c r="FVM610" s="155"/>
      <c r="FVN610" s="155"/>
      <c r="FVO610" s="155"/>
      <c r="FVP610" s="155"/>
      <c r="FVQ610" s="155"/>
      <c r="FVR610" s="155"/>
      <c r="FVS610" s="155"/>
      <c r="FVT610" s="155"/>
      <c r="FVU610" s="155"/>
      <c r="FVV610" s="155"/>
      <c r="FVW610" s="155"/>
      <c r="FVX610" s="155"/>
      <c r="FVY610" s="155"/>
      <c r="FVZ610" s="155"/>
      <c r="FWA610" s="155"/>
      <c r="FWB610" s="155"/>
      <c r="FWC610" s="155"/>
      <c r="FWD610" s="155"/>
      <c r="FWE610" s="155"/>
      <c r="FWF610" s="155"/>
      <c r="FWG610" s="155"/>
      <c r="FWH610" s="155"/>
      <c r="FWI610" s="155"/>
      <c r="FWJ610" s="155"/>
      <c r="FWK610" s="155"/>
      <c r="FWL610" s="155"/>
      <c r="FWM610" s="155"/>
      <c r="FWN610" s="155"/>
      <c r="FWO610" s="155"/>
      <c r="FWP610" s="155"/>
      <c r="FWQ610" s="155"/>
      <c r="FWR610" s="155"/>
      <c r="FWS610" s="155"/>
      <c r="FWT610" s="155"/>
      <c r="FWU610" s="155"/>
      <c r="FWV610" s="155"/>
      <c r="FWW610" s="155"/>
      <c r="FWX610" s="155"/>
      <c r="FWY610" s="155"/>
      <c r="FWZ610" s="155"/>
      <c r="FXA610" s="155"/>
      <c r="FXB610" s="155"/>
      <c r="FXC610" s="155"/>
      <c r="FXD610" s="155"/>
      <c r="FXE610" s="155"/>
      <c r="FXF610" s="155"/>
      <c r="FXG610" s="155"/>
      <c r="FXH610" s="155"/>
      <c r="FXI610" s="155"/>
      <c r="FXJ610" s="155"/>
      <c r="FXK610" s="155"/>
      <c r="FXL610" s="155"/>
      <c r="FXM610" s="155"/>
      <c r="FXN610" s="155"/>
      <c r="FXO610" s="155"/>
      <c r="FXP610" s="155"/>
      <c r="FXQ610" s="155"/>
      <c r="FXR610" s="155"/>
      <c r="FXS610" s="155"/>
      <c r="FXT610" s="155"/>
      <c r="FXU610" s="155"/>
      <c r="FXV610" s="155"/>
      <c r="FXW610" s="155"/>
      <c r="FXX610" s="155"/>
      <c r="FXY610" s="155"/>
      <c r="FXZ610" s="155"/>
      <c r="FYA610" s="155"/>
      <c r="FYB610" s="155"/>
      <c r="FYC610" s="155"/>
      <c r="FYD610" s="155"/>
      <c r="FYE610" s="155"/>
      <c r="FYF610" s="155"/>
      <c r="FYG610" s="155"/>
      <c r="FYH610" s="155"/>
      <c r="FYI610" s="155"/>
      <c r="FYJ610" s="155"/>
      <c r="FYK610" s="155"/>
      <c r="FYL610" s="155"/>
      <c r="FYM610" s="155"/>
      <c r="FYN610" s="155"/>
      <c r="FYO610" s="155"/>
      <c r="FYP610" s="155"/>
      <c r="FYQ610" s="155"/>
      <c r="FYR610" s="155"/>
      <c r="FYS610" s="155"/>
      <c r="FYT610" s="155"/>
      <c r="FYU610" s="155"/>
      <c r="FYV610" s="155"/>
      <c r="FYW610" s="155"/>
      <c r="FYX610" s="155"/>
      <c r="FYY610" s="155"/>
      <c r="FYZ610" s="155"/>
      <c r="FZA610" s="155"/>
      <c r="FZB610" s="155"/>
      <c r="FZC610" s="155"/>
      <c r="FZD610" s="155"/>
      <c r="FZE610" s="155"/>
      <c r="FZF610" s="155"/>
      <c r="FZG610" s="155"/>
      <c r="FZH610" s="155"/>
      <c r="FZI610" s="155"/>
      <c r="FZJ610" s="155"/>
      <c r="FZK610" s="155"/>
      <c r="FZL610" s="155"/>
      <c r="FZM610" s="155"/>
      <c r="FZN610" s="155"/>
      <c r="FZO610" s="155"/>
      <c r="FZP610" s="155"/>
      <c r="FZQ610" s="155"/>
      <c r="FZR610" s="155"/>
      <c r="FZS610" s="155"/>
      <c r="FZT610" s="155"/>
      <c r="FZU610" s="155"/>
      <c r="FZV610" s="155"/>
      <c r="FZW610" s="155"/>
      <c r="FZX610" s="155"/>
      <c r="FZY610" s="155"/>
      <c r="FZZ610" s="155"/>
      <c r="GAA610" s="155"/>
      <c r="GAB610" s="155"/>
      <c r="GAC610" s="155"/>
      <c r="GAD610" s="155"/>
      <c r="GAE610" s="155"/>
      <c r="GAF610" s="155"/>
      <c r="GAG610" s="155"/>
      <c r="GAH610" s="155"/>
      <c r="GAI610" s="155"/>
      <c r="GAJ610" s="155"/>
      <c r="GAK610" s="155"/>
      <c r="GAL610" s="155"/>
      <c r="GAM610" s="155"/>
      <c r="GAN610" s="155"/>
      <c r="GAO610" s="155"/>
      <c r="GAP610" s="155"/>
      <c r="GAQ610" s="155"/>
      <c r="GAR610" s="155"/>
      <c r="GAS610" s="155"/>
      <c r="GAT610" s="155"/>
      <c r="GAU610" s="155"/>
      <c r="GAV610" s="155"/>
      <c r="GAW610" s="155"/>
      <c r="GAX610" s="155"/>
      <c r="GAY610" s="155"/>
      <c r="GAZ610" s="155"/>
      <c r="GBA610" s="155"/>
      <c r="GBB610" s="155"/>
      <c r="GBC610" s="155"/>
      <c r="GBD610" s="155"/>
      <c r="GBE610" s="155"/>
      <c r="GBF610" s="155"/>
      <c r="GBG610" s="155"/>
      <c r="GBH610" s="155"/>
      <c r="GBI610" s="155"/>
      <c r="GBJ610" s="155"/>
      <c r="GBK610" s="155"/>
      <c r="GBL610" s="155"/>
      <c r="GBM610" s="155"/>
      <c r="GBN610" s="155"/>
      <c r="GBO610" s="155"/>
      <c r="GBP610" s="155"/>
      <c r="GBQ610" s="155"/>
      <c r="GBR610" s="155"/>
      <c r="GBS610" s="155"/>
      <c r="GBT610" s="155"/>
      <c r="GBU610" s="155"/>
      <c r="GBV610" s="155"/>
      <c r="GBW610" s="155"/>
      <c r="GBX610" s="155"/>
      <c r="GBY610" s="155"/>
      <c r="GBZ610" s="155"/>
      <c r="GCA610" s="155"/>
      <c r="GCB610" s="155"/>
      <c r="GCC610" s="155"/>
      <c r="GCD610" s="155"/>
      <c r="GCE610" s="155"/>
      <c r="GCF610" s="155"/>
      <c r="GCG610" s="155"/>
      <c r="GCH610" s="155"/>
      <c r="GCI610" s="155"/>
      <c r="GCJ610" s="155"/>
      <c r="GCK610" s="155"/>
      <c r="GCL610" s="155"/>
      <c r="GCM610" s="155"/>
      <c r="GCN610" s="155"/>
      <c r="GCO610" s="155"/>
      <c r="GCP610" s="155"/>
      <c r="GCQ610" s="155"/>
      <c r="GCR610" s="155"/>
      <c r="GCS610" s="155"/>
      <c r="GCT610" s="155"/>
      <c r="GCU610" s="155"/>
      <c r="GCV610" s="155"/>
      <c r="GCW610" s="155"/>
      <c r="GCX610" s="155"/>
      <c r="GCY610" s="155"/>
      <c r="GCZ610" s="155"/>
      <c r="GDA610" s="155"/>
      <c r="GDB610" s="155"/>
      <c r="GDC610" s="155"/>
      <c r="GDD610" s="155"/>
      <c r="GDE610" s="155"/>
      <c r="GDF610" s="155"/>
      <c r="GDG610" s="155"/>
      <c r="GDH610" s="155"/>
      <c r="GDI610" s="155"/>
      <c r="GDJ610" s="155"/>
      <c r="GDK610" s="155"/>
      <c r="GDL610" s="155"/>
      <c r="GDM610" s="155"/>
      <c r="GDN610" s="155"/>
      <c r="GDO610" s="155"/>
      <c r="GDP610" s="155"/>
      <c r="GDQ610" s="155"/>
      <c r="GDR610" s="155"/>
      <c r="GDS610" s="155"/>
      <c r="GDT610" s="155"/>
      <c r="GDU610" s="155"/>
      <c r="GDV610" s="155"/>
      <c r="GDW610" s="155"/>
      <c r="GDX610" s="155"/>
      <c r="GDY610" s="155"/>
      <c r="GDZ610" s="155"/>
      <c r="GEA610" s="155"/>
      <c r="GEB610" s="155"/>
      <c r="GEC610" s="155"/>
      <c r="GED610" s="155"/>
      <c r="GEE610" s="155"/>
      <c r="GEF610" s="155"/>
      <c r="GEG610" s="155"/>
      <c r="GEH610" s="155"/>
      <c r="GEI610" s="155"/>
      <c r="GEJ610" s="155"/>
      <c r="GEK610" s="155"/>
      <c r="GEL610" s="155"/>
      <c r="GEM610" s="155"/>
      <c r="GEN610" s="155"/>
      <c r="GEO610" s="155"/>
      <c r="GEP610" s="155"/>
      <c r="GEQ610" s="155"/>
      <c r="GER610" s="155"/>
      <c r="GES610" s="155"/>
      <c r="GET610" s="155"/>
      <c r="GEU610" s="155"/>
      <c r="GEV610" s="155"/>
      <c r="GEW610" s="155"/>
      <c r="GEX610" s="155"/>
      <c r="GEY610" s="155"/>
      <c r="GEZ610" s="155"/>
      <c r="GFA610" s="155"/>
      <c r="GFB610" s="155"/>
      <c r="GFC610" s="155"/>
      <c r="GFD610" s="155"/>
      <c r="GFE610" s="155"/>
      <c r="GFF610" s="155"/>
      <c r="GFG610" s="155"/>
      <c r="GFH610" s="155"/>
      <c r="GFI610" s="155"/>
      <c r="GFJ610" s="155"/>
      <c r="GFK610" s="155"/>
      <c r="GFL610" s="155"/>
      <c r="GFM610" s="155"/>
      <c r="GFN610" s="155"/>
      <c r="GFO610" s="155"/>
      <c r="GFP610" s="155"/>
      <c r="GFQ610" s="155"/>
      <c r="GFR610" s="155"/>
      <c r="GFS610" s="155"/>
      <c r="GFT610" s="155"/>
      <c r="GFU610" s="155"/>
      <c r="GFV610" s="155"/>
      <c r="GFW610" s="155"/>
      <c r="GFX610" s="155"/>
      <c r="GFY610" s="155"/>
      <c r="GFZ610" s="155"/>
      <c r="GGA610" s="155"/>
      <c r="GGB610" s="155"/>
      <c r="GGC610" s="155"/>
      <c r="GGD610" s="155"/>
      <c r="GGE610" s="155"/>
      <c r="GGF610" s="155"/>
      <c r="GGG610" s="155"/>
      <c r="GGH610" s="155"/>
      <c r="GGI610" s="155"/>
      <c r="GGJ610" s="155"/>
      <c r="GGK610" s="155"/>
      <c r="GGL610" s="155"/>
      <c r="GGM610" s="155"/>
      <c r="GGN610" s="155"/>
      <c r="GGO610" s="155"/>
      <c r="GGP610" s="155"/>
      <c r="GGQ610" s="155"/>
      <c r="GGR610" s="155"/>
      <c r="GGS610" s="155"/>
      <c r="GGT610" s="155"/>
      <c r="GGU610" s="155"/>
      <c r="GGV610" s="155"/>
      <c r="GGW610" s="155"/>
      <c r="GGX610" s="155"/>
      <c r="GGY610" s="155"/>
      <c r="GGZ610" s="155"/>
      <c r="GHA610" s="155"/>
      <c r="GHB610" s="155"/>
      <c r="GHC610" s="155"/>
      <c r="GHD610" s="155"/>
      <c r="GHE610" s="155"/>
      <c r="GHF610" s="155"/>
      <c r="GHG610" s="155"/>
      <c r="GHH610" s="155"/>
      <c r="GHI610" s="155"/>
      <c r="GHJ610" s="155"/>
      <c r="GHK610" s="155"/>
      <c r="GHL610" s="155"/>
      <c r="GHM610" s="155"/>
      <c r="GHN610" s="155"/>
      <c r="GHO610" s="155"/>
      <c r="GHP610" s="155"/>
      <c r="GHQ610" s="155"/>
      <c r="GHR610" s="155"/>
      <c r="GHS610" s="155"/>
      <c r="GHT610" s="155"/>
      <c r="GHU610" s="155"/>
      <c r="GHV610" s="155"/>
      <c r="GHW610" s="155"/>
      <c r="GHX610" s="155"/>
      <c r="GHY610" s="155"/>
      <c r="GHZ610" s="155"/>
      <c r="GIA610" s="155"/>
      <c r="GIB610" s="155"/>
      <c r="GIC610" s="155"/>
      <c r="GID610" s="155"/>
      <c r="GIE610" s="155"/>
      <c r="GIF610" s="155"/>
      <c r="GIG610" s="155"/>
      <c r="GIH610" s="155"/>
      <c r="GII610" s="155"/>
      <c r="GIJ610" s="155"/>
      <c r="GIK610" s="155"/>
      <c r="GIL610" s="155"/>
      <c r="GIM610" s="155"/>
      <c r="GIN610" s="155"/>
      <c r="GIO610" s="155"/>
      <c r="GIP610" s="155"/>
      <c r="GIQ610" s="155"/>
      <c r="GIR610" s="155"/>
      <c r="GIS610" s="155"/>
      <c r="GIT610" s="155"/>
      <c r="GIU610" s="155"/>
      <c r="GIV610" s="155"/>
      <c r="GIW610" s="155"/>
      <c r="GIX610" s="155"/>
      <c r="GIY610" s="155"/>
      <c r="GIZ610" s="155"/>
      <c r="GJA610" s="155"/>
      <c r="GJB610" s="155"/>
      <c r="GJC610" s="155"/>
      <c r="GJD610" s="155"/>
      <c r="GJE610" s="155"/>
      <c r="GJF610" s="155"/>
      <c r="GJG610" s="155"/>
      <c r="GJH610" s="155"/>
      <c r="GJI610" s="155"/>
      <c r="GJJ610" s="155"/>
      <c r="GJK610" s="155"/>
      <c r="GJL610" s="155"/>
      <c r="GJM610" s="155"/>
      <c r="GJN610" s="155"/>
      <c r="GJO610" s="155"/>
      <c r="GJP610" s="155"/>
      <c r="GJQ610" s="155"/>
      <c r="GJR610" s="155"/>
      <c r="GJS610" s="155"/>
      <c r="GJT610" s="155"/>
      <c r="GJU610" s="155"/>
      <c r="GJV610" s="155"/>
      <c r="GJW610" s="155"/>
      <c r="GJX610" s="155"/>
      <c r="GJY610" s="155"/>
      <c r="GJZ610" s="155"/>
      <c r="GKA610" s="155"/>
      <c r="GKB610" s="155"/>
      <c r="GKC610" s="155"/>
      <c r="GKD610" s="155"/>
      <c r="GKE610" s="155"/>
      <c r="GKF610" s="155"/>
      <c r="GKG610" s="155"/>
      <c r="GKH610" s="155"/>
      <c r="GKI610" s="155"/>
      <c r="GKJ610" s="155"/>
      <c r="GKK610" s="155"/>
      <c r="GKL610" s="155"/>
      <c r="GKM610" s="155"/>
      <c r="GKN610" s="155"/>
      <c r="GKO610" s="155"/>
      <c r="GKP610" s="155"/>
      <c r="GKQ610" s="155"/>
      <c r="GKR610" s="155"/>
      <c r="GKS610" s="155"/>
      <c r="GKT610" s="155"/>
      <c r="GKU610" s="155"/>
      <c r="GKV610" s="155"/>
      <c r="GKW610" s="155"/>
      <c r="GKX610" s="155"/>
      <c r="GKY610" s="155"/>
      <c r="GKZ610" s="155"/>
      <c r="GLA610" s="155"/>
      <c r="GLB610" s="155"/>
      <c r="GLC610" s="155"/>
      <c r="GLD610" s="155"/>
      <c r="GLE610" s="155"/>
      <c r="GLF610" s="155"/>
      <c r="GLG610" s="155"/>
      <c r="GLH610" s="155"/>
      <c r="GLI610" s="155"/>
      <c r="GLJ610" s="155"/>
      <c r="GLK610" s="155"/>
      <c r="GLL610" s="155"/>
      <c r="GLM610" s="155"/>
      <c r="GLN610" s="155"/>
      <c r="GLO610" s="155"/>
      <c r="GLP610" s="155"/>
      <c r="GLQ610" s="155"/>
      <c r="GLR610" s="155"/>
      <c r="GLS610" s="155"/>
      <c r="GLT610" s="155"/>
      <c r="GLU610" s="155"/>
      <c r="GLV610" s="155"/>
      <c r="GLW610" s="155"/>
      <c r="GLX610" s="155"/>
      <c r="GLY610" s="155"/>
      <c r="GLZ610" s="155"/>
      <c r="GMA610" s="155"/>
      <c r="GMB610" s="155"/>
      <c r="GMC610" s="155"/>
      <c r="GMD610" s="155"/>
      <c r="GME610" s="155"/>
      <c r="GMF610" s="155"/>
      <c r="GMG610" s="155"/>
      <c r="GMH610" s="155"/>
      <c r="GMI610" s="155"/>
      <c r="GMJ610" s="155"/>
      <c r="GMK610" s="155"/>
      <c r="GML610" s="155"/>
      <c r="GMM610" s="155"/>
      <c r="GMN610" s="155"/>
      <c r="GMO610" s="155"/>
      <c r="GMP610" s="155"/>
      <c r="GMQ610" s="155"/>
      <c r="GMR610" s="155"/>
      <c r="GMS610" s="155"/>
      <c r="GMT610" s="155"/>
      <c r="GMU610" s="155"/>
      <c r="GMV610" s="155"/>
      <c r="GMW610" s="155"/>
      <c r="GMX610" s="155"/>
      <c r="GMY610" s="155"/>
      <c r="GMZ610" s="155"/>
      <c r="GNA610" s="155"/>
      <c r="GNB610" s="155"/>
      <c r="GNC610" s="155"/>
      <c r="GND610" s="155"/>
      <c r="GNE610" s="155"/>
      <c r="GNF610" s="155"/>
      <c r="GNG610" s="155"/>
      <c r="GNH610" s="155"/>
      <c r="GNI610" s="155"/>
      <c r="GNJ610" s="155"/>
      <c r="GNK610" s="155"/>
      <c r="GNL610" s="155"/>
      <c r="GNM610" s="155"/>
      <c r="GNN610" s="155"/>
      <c r="GNO610" s="155"/>
      <c r="GNP610" s="155"/>
      <c r="GNQ610" s="155"/>
      <c r="GNR610" s="155"/>
      <c r="GNS610" s="155"/>
      <c r="GNT610" s="155"/>
      <c r="GNU610" s="155"/>
      <c r="GNV610" s="155"/>
      <c r="GNW610" s="155"/>
      <c r="GNX610" s="155"/>
      <c r="GNY610" s="155"/>
      <c r="GNZ610" s="155"/>
      <c r="GOA610" s="155"/>
      <c r="GOB610" s="155"/>
      <c r="GOC610" s="155"/>
      <c r="GOD610" s="155"/>
      <c r="GOE610" s="155"/>
      <c r="GOF610" s="155"/>
      <c r="GOG610" s="155"/>
      <c r="GOH610" s="155"/>
      <c r="GOI610" s="155"/>
      <c r="GOJ610" s="155"/>
      <c r="GOK610" s="155"/>
      <c r="GOL610" s="155"/>
      <c r="GOM610" s="155"/>
      <c r="GON610" s="155"/>
      <c r="GOO610" s="155"/>
      <c r="GOP610" s="155"/>
      <c r="GOQ610" s="155"/>
      <c r="GOR610" s="155"/>
      <c r="GOS610" s="155"/>
      <c r="GOT610" s="155"/>
      <c r="GOU610" s="155"/>
      <c r="GOV610" s="155"/>
      <c r="GOW610" s="155"/>
      <c r="GOX610" s="155"/>
      <c r="GOY610" s="155"/>
      <c r="GOZ610" s="155"/>
      <c r="GPA610" s="155"/>
      <c r="GPB610" s="155"/>
      <c r="GPC610" s="155"/>
      <c r="GPD610" s="155"/>
      <c r="GPE610" s="155"/>
      <c r="GPF610" s="155"/>
      <c r="GPG610" s="155"/>
      <c r="GPH610" s="155"/>
      <c r="GPI610" s="155"/>
      <c r="GPJ610" s="155"/>
      <c r="GPK610" s="155"/>
      <c r="GPL610" s="155"/>
      <c r="GPM610" s="155"/>
      <c r="GPN610" s="155"/>
      <c r="GPO610" s="155"/>
      <c r="GPP610" s="155"/>
      <c r="GPQ610" s="155"/>
      <c r="GPR610" s="155"/>
      <c r="GPS610" s="155"/>
      <c r="GPT610" s="155"/>
      <c r="GPU610" s="155"/>
      <c r="GPV610" s="155"/>
      <c r="GPW610" s="155"/>
      <c r="GPX610" s="155"/>
      <c r="GPY610" s="155"/>
      <c r="GPZ610" s="155"/>
      <c r="GQA610" s="155"/>
      <c r="GQB610" s="155"/>
      <c r="GQC610" s="155"/>
      <c r="GQD610" s="155"/>
      <c r="GQE610" s="155"/>
      <c r="GQF610" s="155"/>
      <c r="GQG610" s="155"/>
      <c r="GQH610" s="155"/>
      <c r="GQI610" s="155"/>
      <c r="GQJ610" s="155"/>
      <c r="GQK610" s="155"/>
      <c r="GQL610" s="155"/>
      <c r="GQM610" s="155"/>
      <c r="GQN610" s="155"/>
      <c r="GQO610" s="155"/>
      <c r="GQP610" s="155"/>
      <c r="GQQ610" s="155"/>
      <c r="GQR610" s="155"/>
      <c r="GQS610" s="155"/>
      <c r="GQT610" s="155"/>
      <c r="GQU610" s="155"/>
      <c r="GQV610" s="155"/>
      <c r="GQW610" s="155"/>
      <c r="GQX610" s="155"/>
      <c r="GQY610" s="155"/>
      <c r="GQZ610" s="155"/>
      <c r="GRA610" s="155"/>
      <c r="GRB610" s="155"/>
      <c r="GRC610" s="155"/>
      <c r="GRD610" s="155"/>
      <c r="GRE610" s="155"/>
      <c r="GRF610" s="155"/>
      <c r="GRG610" s="155"/>
      <c r="GRH610" s="155"/>
      <c r="GRI610" s="155"/>
      <c r="GRJ610" s="155"/>
      <c r="GRK610" s="155"/>
      <c r="GRL610" s="155"/>
      <c r="GRM610" s="155"/>
      <c r="GRN610" s="155"/>
      <c r="GRO610" s="155"/>
      <c r="GRP610" s="155"/>
      <c r="GRQ610" s="155"/>
      <c r="GRR610" s="155"/>
      <c r="GRS610" s="155"/>
      <c r="GRT610" s="155"/>
      <c r="GRU610" s="155"/>
      <c r="GRV610" s="155"/>
      <c r="GRW610" s="155"/>
      <c r="GRX610" s="155"/>
      <c r="GRY610" s="155"/>
      <c r="GRZ610" s="155"/>
      <c r="GSA610" s="155"/>
      <c r="GSB610" s="155"/>
      <c r="GSC610" s="155"/>
      <c r="GSD610" s="155"/>
      <c r="GSE610" s="155"/>
      <c r="GSF610" s="155"/>
      <c r="GSG610" s="155"/>
      <c r="GSH610" s="155"/>
      <c r="GSI610" s="155"/>
      <c r="GSJ610" s="155"/>
      <c r="GSK610" s="155"/>
      <c r="GSL610" s="155"/>
      <c r="GSM610" s="155"/>
      <c r="GSN610" s="155"/>
      <c r="GSO610" s="155"/>
      <c r="GSP610" s="155"/>
      <c r="GSQ610" s="155"/>
      <c r="GSR610" s="155"/>
      <c r="GSS610" s="155"/>
      <c r="GST610" s="155"/>
      <c r="GSU610" s="155"/>
      <c r="GSV610" s="155"/>
      <c r="GSW610" s="155"/>
      <c r="GSX610" s="155"/>
      <c r="GSY610" s="155"/>
      <c r="GSZ610" s="155"/>
      <c r="GTA610" s="155"/>
      <c r="GTB610" s="155"/>
      <c r="GTC610" s="155"/>
      <c r="GTD610" s="155"/>
      <c r="GTE610" s="155"/>
      <c r="GTF610" s="155"/>
      <c r="GTG610" s="155"/>
      <c r="GTH610" s="155"/>
      <c r="GTI610" s="155"/>
      <c r="GTJ610" s="155"/>
      <c r="GTK610" s="155"/>
      <c r="GTL610" s="155"/>
      <c r="GTM610" s="155"/>
      <c r="GTN610" s="155"/>
      <c r="GTO610" s="155"/>
      <c r="GTP610" s="155"/>
      <c r="GTQ610" s="155"/>
      <c r="GTR610" s="155"/>
      <c r="GTS610" s="155"/>
      <c r="GTT610" s="155"/>
      <c r="GTU610" s="155"/>
      <c r="GTV610" s="155"/>
      <c r="GTW610" s="155"/>
      <c r="GTX610" s="155"/>
      <c r="GTY610" s="155"/>
      <c r="GTZ610" s="155"/>
      <c r="GUA610" s="155"/>
      <c r="GUB610" s="155"/>
      <c r="GUC610" s="155"/>
      <c r="GUD610" s="155"/>
      <c r="GUE610" s="155"/>
      <c r="GUF610" s="155"/>
      <c r="GUG610" s="155"/>
      <c r="GUH610" s="155"/>
      <c r="GUI610" s="155"/>
      <c r="GUJ610" s="155"/>
      <c r="GUK610" s="155"/>
      <c r="GUL610" s="155"/>
      <c r="GUM610" s="155"/>
      <c r="GUN610" s="155"/>
      <c r="GUO610" s="155"/>
      <c r="GUP610" s="155"/>
      <c r="GUQ610" s="155"/>
      <c r="GUR610" s="155"/>
      <c r="GUS610" s="155"/>
      <c r="GUT610" s="155"/>
      <c r="GUU610" s="155"/>
      <c r="GUV610" s="155"/>
      <c r="GUW610" s="155"/>
      <c r="GUX610" s="155"/>
      <c r="GUY610" s="155"/>
      <c r="GUZ610" s="155"/>
      <c r="GVA610" s="155"/>
      <c r="GVB610" s="155"/>
      <c r="GVC610" s="155"/>
      <c r="GVD610" s="155"/>
      <c r="GVE610" s="155"/>
      <c r="GVF610" s="155"/>
      <c r="GVG610" s="155"/>
      <c r="GVH610" s="155"/>
      <c r="GVI610" s="155"/>
      <c r="GVJ610" s="155"/>
      <c r="GVK610" s="155"/>
      <c r="GVL610" s="155"/>
      <c r="GVM610" s="155"/>
      <c r="GVN610" s="155"/>
      <c r="GVO610" s="155"/>
      <c r="GVP610" s="155"/>
      <c r="GVQ610" s="155"/>
      <c r="GVR610" s="155"/>
      <c r="GVS610" s="155"/>
      <c r="GVT610" s="155"/>
      <c r="GVU610" s="155"/>
      <c r="GVV610" s="155"/>
      <c r="GVW610" s="155"/>
      <c r="GVX610" s="155"/>
      <c r="GVY610" s="155"/>
      <c r="GVZ610" s="155"/>
      <c r="GWA610" s="155"/>
      <c r="GWB610" s="155"/>
      <c r="GWC610" s="155"/>
      <c r="GWD610" s="155"/>
      <c r="GWE610" s="155"/>
      <c r="GWF610" s="155"/>
      <c r="GWG610" s="155"/>
      <c r="GWH610" s="155"/>
      <c r="GWI610" s="155"/>
      <c r="GWJ610" s="155"/>
      <c r="GWK610" s="155"/>
      <c r="GWL610" s="155"/>
      <c r="GWM610" s="155"/>
      <c r="GWN610" s="155"/>
      <c r="GWO610" s="155"/>
      <c r="GWP610" s="155"/>
      <c r="GWQ610" s="155"/>
      <c r="GWR610" s="155"/>
      <c r="GWS610" s="155"/>
      <c r="GWT610" s="155"/>
      <c r="GWU610" s="155"/>
      <c r="GWV610" s="155"/>
      <c r="GWW610" s="155"/>
      <c r="GWX610" s="155"/>
      <c r="GWY610" s="155"/>
      <c r="GWZ610" s="155"/>
      <c r="GXA610" s="155"/>
      <c r="GXB610" s="155"/>
      <c r="GXC610" s="155"/>
      <c r="GXD610" s="155"/>
      <c r="GXE610" s="155"/>
      <c r="GXF610" s="155"/>
      <c r="GXG610" s="155"/>
      <c r="GXH610" s="155"/>
      <c r="GXI610" s="155"/>
      <c r="GXJ610" s="155"/>
      <c r="GXK610" s="155"/>
      <c r="GXL610" s="155"/>
      <c r="GXM610" s="155"/>
      <c r="GXN610" s="155"/>
      <c r="GXO610" s="155"/>
      <c r="GXP610" s="155"/>
      <c r="GXQ610" s="155"/>
      <c r="GXR610" s="155"/>
      <c r="GXS610" s="155"/>
      <c r="GXT610" s="155"/>
      <c r="GXU610" s="155"/>
      <c r="GXV610" s="155"/>
      <c r="GXW610" s="155"/>
      <c r="GXX610" s="155"/>
      <c r="GXY610" s="155"/>
      <c r="GXZ610" s="155"/>
      <c r="GYA610" s="155"/>
      <c r="GYB610" s="155"/>
      <c r="GYC610" s="155"/>
      <c r="GYD610" s="155"/>
      <c r="GYE610" s="155"/>
      <c r="GYF610" s="155"/>
      <c r="GYG610" s="155"/>
      <c r="GYH610" s="155"/>
      <c r="GYI610" s="155"/>
      <c r="GYJ610" s="155"/>
      <c r="GYK610" s="155"/>
      <c r="GYL610" s="155"/>
      <c r="GYM610" s="155"/>
      <c r="GYN610" s="155"/>
      <c r="GYO610" s="155"/>
      <c r="GYP610" s="155"/>
      <c r="GYQ610" s="155"/>
      <c r="GYR610" s="155"/>
      <c r="GYS610" s="155"/>
      <c r="GYT610" s="155"/>
      <c r="GYU610" s="155"/>
      <c r="GYV610" s="155"/>
      <c r="GYW610" s="155"/>
      <c r="GYX610" s="155"/>
      <c r="GYY610" s="155"/>
      <c r="GYZ610" s="155"/>
      <c r="GZA610" s="155"/>
      <c r="GZB610" s="155"/>
      <c r="GZC610" s="155"/>
      <c r="GZD610" s="155"/>
      <c r="GZE610" s="155"/>
      <c r="GZF610" s="155"/>
      <c r="GZG610" s="155"/>
      <c r="GZH610" s="155"/>
      <c r="GZI610" s="155"/>
      <c r="GZJ610" s="155"/>
      <c r="GZK610" s="155"/>
      <c r="GZL610" s="155"/>
      <c r="GZM610" s="155"/>
      <c r="GZN610" s="155"/>
      <c r="GZO610" s="155"/>
      <c r="GZP610" s="155"/>
      <c r="GZQ610" s="155"/>
      <c r="GZR610" s="155"/>
      <c r="GZS610" s="155"/>
      <c r="GZT610" s="155"/>
      <c r="GZU610" s="155"/>
      <c r="GZV610" s="155"/>
      <c r="GZW610" s="155"/>
      <c r="GZX610" s="155"/>
      <c r="GZY610" s="155"/>
      <c r="GZZ610" s="155"/>
      <c r="HAA610" s="155"/>
      <c r="HAB610" s="155"/>
      <c r="HAC610" s="155"/>
      <c r="HAD610" s="155"/>
      <c r="HAE610" s="155"/>
      <c r="HAF610" s="155"/>
      <c r="HAG610" s="155"/>
      <c r="HAH610" s="155"/>
      <c r="HAI610" s="155"/>
      <c r="HAJ610" s="155"/>
      <c r="HAK610" s="155"/>
      <c r="HAL610" s="155"/>
      <c r="HAM610" s="155"/>
      <c r="HAN610" s="155"/>
      <c r="HAO610" s="155"/>
      <c r="HAP610" s="155"/>
      <c r="HAQ610" s="155"/>
      <c r="HAR610" s="155"/>
      <c r="HAS610" s="155"/>
      <c r="HAT610" s="155"/>
      <c r="HAU610" s="155"/>
      <c r="HAV610" s="155"/>
      <c r="HAW610" s="155"/>
      <c r="HAX610" s="155"/>
      <c r="HAY610" s="155"/>
      <c r="HAZ610" s="155"/>
      <c r="HBA610" s="155"/>
      <c r="HBB610" s="155"/>
      <c r="HBC610" s="155"/>
      <c r="HBD610" s="155"/>
      <c r="HBE610" s="155"/>
      <c r="HBF610" s="155"/>
      <c r="HBG610" s="155"/>
      <c r="HBH610" s="155"/>
      <c r="HBI610" s="155"/>
      <c r="HBJ610" s="155"/>
      <c r="HBK610" s="155"/>
      <c r="HBL610" s="155"/>
      <c r="HBM610" s="155"/>
      <c r="HBN610" s="155"/>
      <c r="HBO610" s="155"/>
      <c r="HBP610" s="155"/>
      <c r="HBQ610" s="155"/>
      <c r="HBR610" s="155"/>
      <c r="HBS610" s="155"/>
      <c r="HBT610" s="155"/>
      <c r="HBU610" s="155"/>
      <c r="HBV610" s="155"/>
      <c r="HBW610" s="155"/>
      <c r="HBX610" s="155"/>
      <c r="HBY610" s="155"/>
      <c r="HBZ610" s="155"/>
      <c r="HCA610" s="155"/>
      <c r="HCB610" s="155"/>
      <c r="HCC610" s="155"/>
      <c r="HCD610" s="155"/>
      <c r="HCE610" s="155"/>
      <c r="HCF610" s="155"/>
      <c r="HCG610" s="155"/>
      <c r="HCH610" s="155"/>
      <c r="HCI610" s="155"/>
      <c r="HCJ610" s="155"/>
      <c r="HCK610" s="155"/>
      <c r="HCL610" s="155"/>
      <c r="HCM610" s="155"/>
      <c r="HCN610" s="155"/>
      <c r="HCO610" s="155"/>
      <c r="HCP610" s="155"/>
      <c r="HCQ610" s="155"/>
      <c r="HCR610" s="155"/>
      <c r="HCS610" s="155"/>
      <c r="HCT610" s="155"/>
      <c r="HCU610" s="155"/>
      <c r="HCV610" s="155"/>
      <c r="HCW610" s="155"/>
      <c r="HCX610" s="155"/>
      <c r="HCY610" s="155"/>
      <c r="HCZ610" s="155"/>
      <c r="HDA610" s="155"/>
      <c r="HDB610" s="155"/>
      <c r="HDC610" s="155"/>
      <c r="HDD610" s="155"/>
      <c r="HDE610" s="155"/>
      <c r="HDF610" s="155"/>
      <c r="HDG610" s="155"/>
      <c r="HDH610" s="155"/>
      <c r="HDI610" s="155"/>
      <c r="HDJ610" s="155"/>
      <c r="HDK610" s="155"/>
      <c r="HDL610" s="155"/>
      <c r="HDM610" s="155"/>
      <c r="HDN610" s="155"/>
      <c r="HDO610" s="155"/>
      <c r="HDP610" s="155"/>
      <c r="HDQ610" s="155"/>
      <c r="HDR610" s="155"/>
      <c r="HDS610" s="155"/>
      <c r="HDT610" s="155"/>
      <c r="HDU610" s="155"/>
      <c r="HDV610" s="155"/>
      <c r="HDW610" s="155"/>
      <c r="HDX610" s="155"/>
      <c r="HDY610" s="155"/>
      <c r="HDZ610" s="155"/>
      <c r="HEA610" s="155"/>
      <c r="HEB610" s="155"/>
      <c r="HEC610" s="155"/>
      <c r="HED610" s="155"/>
      <c r="HEE610" s="155"/>
      <c r="HEF610" s="155"/>
      <c r="HEG610" s="155"/>
      <c r="HEH610" s="155"/>
      <c r="HEI610" s="155"/>
      <c r="HEJ610" s="155"/>
      <c r="HEK610" s="155"/>
      <c r="HEL610" s="155"/>
      <c r="HEM610" s="155"/>
      <c r="HEN610" s="155"/>
      <c r="HEO610" s="155"/>
      <c r="HEP610" s="155"/>
      <c r="HEQ610" s="155"/>
      <c r="HER610" s="155"/>
      <c r="HES610" s="155"/>
      <c r="HET610" s="155"/>
      <c r="HEU610" s="155"/>
      <c r="HEV610" s="155"/>
      <c r="HEW610" s="155"/>
      <c r="HEX610" s="155"/>
      <c r="HEY610" s="155"/>
      <c r="HEZ610" s="155"/>
      <c r="HFA610" s="155"/>
      <c r="HFB610" s="155"/>
      <c r="HFC610" s="155"/>
      <c r="HFD610" s="155"/>
      <c r="HFE610" s="155"/>
      <c r="HFF610" s="155"/>
      <c r="HFG610" s="155"/>
      <c r="HFH610" s="155"/>
      <c r="HFI610" s="155"/>
      <c r="HFJ610" s="155"/>
      <c r="HFK610" s="155"/>
      <c r="HFL610" s="155"/>
      <c r="HFM610" s="155"/>
      <c r="HFN610" s="155"/>
      <c r="HFO610" s="155"/>
      <c r="HFP610" s="155"/>
      <c r="HFQ610" s="155"/>
      <c r="HFR610" s="155"/>
      <c r="HFS610" s="155"/>
      <c r="HFT610" s="155"/>
      <c r="HFU610" s="155"/>
      <c r="HFV610" s="155"/>
      <c r="HFW610" s="155"/>
      <c r="HFX610" s="155"/>
      <c r="HFY610" s="155"/>
      <c r="HFZ610" s="155"/>
      <c r="HGA610" s="155"/>
      <c r="HGB610" s="155"/>
      <c r="HGC610" s="155"/>
      <c r="HGD610" s="155"/>
      <c r="HGE610" s="155"/>
      <c r="HGF610" s="155"/>
      <c r="HGG610" s="155"/>
      <c r="HGH610" s="155"/>
      <c r="HGI610" s="155"/>
      <c r="HGJ610" s="155"/>
      <c r="HGK610" s="155"/>
      <c r="HGL610" s="155"/>
      <c r="HGM610" s="155"/>
      <c r="HGN610" s="155"/>
      <c r="HGO610" s="155"/>
      <c r="HGP610" s="155"/>
      <c r="HGQ610" s="155"/>
      <c r="HGR610" s="155"/>
      <c r="HGS610" s="155"/>
      <c r="HGT610" s="155"/>
      <c r="HGU610" s="155"/>
      <c r="HGV610" s="155"/>
      <c r="HGW610" s="155"/>
      <c r="HGX610" s="155"/>
      <c r="HGY610" s="155"/>
      <c r="HGZ610" s="155"/>
      <c r="HHA610" s="155"/>
      <c r="HHB610" s="155"/>
      <c r="HHC610" s="155"/>
      <c r="HHD610" s="155"/>
      <c r="HHE610" s="155"/>
      <c r="HHF610" s="155"/>
      <c r="HHG610" s="155"/>
      <c r="HHH610" s="155"/>
      <c r="HHI610" s="155"/>
      <c r="HHJ610" s="155"/>
      <c r="HHK610" s="155"/>
      <c r="HHL610" s="155"/>
      <c r="HHM610" s="155"/>
      <c r="HHN610" s="155"/>
      <c r="HHO610" s="155"/>
      <c r="HHP610" s="155"/>
      <c r="HHQ610" s="155"/>
      <c r="HHR610" s="155"/>
      <c r="HHS610" s="155"/>
      <c r="HHT610" s="155"/>
      <c r="HHU610" s="155"/>
      <c r="HHV610" s="155"/>
      <c r="HHW610" s="155"/>
      <c r="HHX610" s="155"/>
      <c r="HHY610" s="155"/>
      <c r="HHZ610" s="155"/>
      <c r="HIA610" s="155"/>
      <c r="HIB610" s="155"/>
      <c r="HIC610" s="155"/>
      <c r="HID610" s="155"/>
      <c r="HIE610" s="155"/>
      <c r="HIF610" s="155"/>
      <c r="HIG610" s="155"/>
      <c r="HIH610" s="155"/>
      <c r="HII610" s="155"/>
      <c r="HIJ610" s="155"/>
      <c r="HIK610" s="155"/>
      <c r="HIL610" s="155"/>
      <c r="HIM610" s="155"/>
      <c r="HIN610" s="155"/>
      <c r="HIO610" s="155"/>
      <c r="HIP610" s="155"/>
      <c r="HIQ610" s="155"/>
      <c r="HIR610" s="155"/>
      <c r="HIS610" s="155"/>
      <c r="HIT610" s="155"/>
      <c r="HIU610" s="155"/>
      <c r="HIV610" s="155"/>
      <c r="HIW610" s="155"/>
      <c r="HIX610" s="155"/>
      <c r="HIY610" s="155"/>
      <c r="HIZ610" s="155"/>
      <c r="HJA610" s="155"/>
      <c r="HJB610" s="155"/>
      <c r="HJC610" s="155"/>
      <c r="HJD610" s="155"/>
      <c r="HJE610" s="155"/>
      <c r="HJF610" s="155"/>
      <c r="HJG610" s="155"/>
      <c r="HJH610" s="155"/>
      <c r="HJI610" s="155"/>
      <c r="HJJ610" s="155"/>
      <c r="HJK610" s="155"/>
      <c r="HJL610" s="155"/>
      <c r="HJM610" s="155"/>
      <c r="HJN610" s="155"/>
      <c r="HJO610" s="155"/>
      <c r="HJP610" s="155"/>
      <c r="HJQ610" s="155"/>
      <c r="HJR610" s="155"/>
      <c r="HJS610" s="155"/>
      <c r="HJT610" s="155"/>
      <c r="HJU610" s="155"/>
      <c r="HJV610" s="155"/>
      <c r="HJW610" s="155"/>
      <c r="HJX610" s="155"/>
      <c r="HJY610" s="155"/>
      <c r="HJZ610" s="155"/>
      <c r="HKA610" s="155"/>
      <c r="HKB610" s="155"/>
      <c r="HKC610" s="155"/>
      <c r="HKD610" s="155"/>
      <c r="HKE610" s="155"/>
      <c r="HKF610" s="155"/>
      <c r="HKG610" s="155"/>
      <c r="HKH610" s="155"/>
      <c r="HKI610" s="155"/>
      <c r="HKJ610" s="155"/>
      <c r="HKK610" s="155"/>
      <c r="HKL610" s="155"/>
      <c r="HKM610" s="155"/>
      <c r="HKN610" s="155"/>
      <c r="HKO610" s="155"/>
      <c r="HKP610" s="155"/>
      <c r="HKQ610" s="155"/>
      <c r="HKR610" s="155"/>
      <c r="HKS610" s="155"/>
      <c r="HKT610" s="155"/>
      <c r="HKU610" s="155"/>
      <c r="HKV610" s="155"/>
      <c r="HKW610" s="155"/>
      <c r="HKX610" s="155"/>
      <c r="HKY610" s="155"/>
      <c r="HKZ610" s="155"/>
      <c r="HLA610" s="155"/>
      <c r="HLB610" s="155"/>
      <c r="HLC610" s="155"/>
      <c r="HLD610" s="155"/>
      <c r="HLE610" s="155"/>
      <c r="HLF610" s="155"/>
      <c r="HLG610" s="155"/>
      <c r="HLH610" s="155"/>
      <c r="HLI610" s="155"/>
      <c r="HLJ610" s="155"/>
      <c r="HLK610" s="155"/>
      <c r="HLL610" s="155"/>
      <c r="HLM610" s="155"/>
      <c r="HLN610" s="155"/>
      <c r="HLO610" s="155"/>
      <c r="HLP610" s="155"/>
      <c r="HLQ610" s="155"/>
      <c r="HLR610" s="155"/>
      <c r="HLS610" s="155"/>
      <c r="HLT610" s="155"/>
      <c r="HLU610" s="155"/>
      <c r="HLV610" s="155"/>
      <c r="HLW610" s="155"/>
      <c r="HLX610" s="155"/>
      <c r="HLY610" s="155"/>
      <c r="HLZ610" s="155"/>
      <c r="HMA610" s="155"/>
      <c r="HMB610" s="155"/>
      <c r="HMC610" s="155"/>
      <c r="HMD610" s="155"/>
      <c r="HME610" s="155"/>
      <c r="HMF610" s="155"/>
      <c r="HMG610" s="155"/>
      <c r="HMH610" s="155"/>
      <c r="HMI610" s="155"/>
      <c r="HMJ610" s="155"/>
      <c r="HMK610" s="155"/>
      <c r="HML610" s="155"/>
      <c r="HMM610" s="155"/>
      <c r="HMN610" s="155"/>
      <c r="HMO610" s="155"/>
      <c r="HMP610" s="155"/>
      <c r="HMQ610" s="155"/>
      <c r="HMR610" s="155"/>
      <c r="HMS610" s="155"/>
      <c r="HMT610" s="155"/>
      <c r="HMU610" s="155"/>
      <c r="HMV610" s="155"/>
      <c r="HMW610" s="155"/>
      <c r="HMX610" s="155"/>
      <c r="HMY610" s="155"/>
      <c r="HMZ610" s="155"/>
      <c r="HNA610" s="155"/>
      <c r="HNB610" s="155"/>
      <c r="HNC610" s="155"/>
      <c r="HND610" s="155"/>
      <c r="HNE610" s="155"/>
      <c r="HNF610" s="155"/>
      <c r="HNG610" s="155"/>
      <c r="HNH610" s="155"/>
      <c r="HNI610" s="155"/>
      <c r="HNJ610" s="155"/>
      <c r="HNK610" s="155"/>
      <c r="HNL610" s="155"/>
      <c r="HNM610" s="155"/>
      <c r="HNN610" s="155"/>
      <c r="HNO610" s="155"/>
      <c r="HNP610" s="155"/>
      <c r="HNQ610" s="155"/>
      <c r="HNR610" s="155"/>
      <c r="HNS610" s="155"/>
      <c r="HNT610" s="155"/>
      <c r="HNU610" s="155"/>
      <c r="HNV610" s="155"/>
      <c r="HNW610" s="155"/>
      <c r="HNX610" s="155"/>
      <c r="HNY610" s="155"/>
      <c r="HNZ610" s="155"/>
      <c r="HOA610" s="155"/>
      <c r="HOB610" s="155"/>
      <c r="HOC610" s="155"/>
      <c r="HOD610" s="155"/>
      <c r="HOE610" s="155"/>
      <c r="HOF610" s="155"/>
      <c r="HOG610" s="155"/>
      <c r="HOH610" s="155"/>
      <c r="HOI610" s="155"/>
      <c r="HOJ610" s="155"/>
      <c r="HOK610" s="155"/>
      <c r="HOL610" s="155"/>
      <c r="HOM610" s="155"/>
      <c r="HON610" s="155"/>
      <c r="HOO610" s="155"/>
      <c r="HOP610" s="155"/>
      <c r="HOQ610" s="155"/>
      <c r="HOR610" s="155"/>
      <c r="HOS610" s="155"/>
      <c r="HOT610" s="155"/>
      <c r="HOU610" s="155"/>
      <c r="HOV610" s="155"/>
      <c r="HOW610" s="155"/>
      <c r="HOX610" s="155"/>
      <c r="HOY610" s="155"/>
      <c r="HOZ610" s="155"/>
      <c r="HPA610" s="155"/>
      <c r="HPB610" s="155"/>
      <c r="HPC610" s="155"/>
      <c r="HPD610" s="155"/>
      <c r="HPE610" s="155"/>
      <c r="HPF610" s="155"/>
      <c r="HPG610" s="155"/>
      <c r="HPH610" s="155"/>
      <c r="HPI610" s="155"/>
      <c r="HPJ610" s="155"/>
      <c r="HPK610" s="155"/>
      <c r="HPL610" s="155"/>
      <c r="HPM610" s="155"/>
      <c r="HPN610" s="155"/>
      <c r="HPO610" s="155"/>
      <c r="HPP610" s="155"/>
      <c r="HPQ610" s="155"/>
      <c r="HPR610" s="155"/>
      <c r="HPS610" s="155"/>
      <c r="HPT610" s="155"/>
      <c r="HPU610" s="155"/>
      <c r="HPV610" s="155"/>
      <c r="HPW610" s="155"/>
      <c r="HPX610" s="155"/>
      <c r="HPY610" s="155"/>
      <c r="HPZ610" s="155"/>
      <c r="HQA610" s="155"/>
      <c r="HQB610" s="155"/>
      <c r="HQC610" s="155"/>
      <c r="HQD610" s="155"/>
      <c r="HQE610" s="155"/>
      <c r="HQF610" s="155"/>
      <c r="HQG610" s="155"/>
      <c r="HQH610" s="155"/>
      <c r="HQI610" s="155"/>
      <c r="HQJ610" s="155"/>
      <c r="HQK610" s="155"/>
      <c r="HQL610" s="155"/>
      <c r="HQM610" s="155"/>
      <c r="HQN610" s="155"/>
      <c r="HQO610" s="155"/>
      <c r="HQP610" s="155"/>
      <c r="HQQ610" s="155"/>
      <c r="HQR610" s="155"/>
      <c r="HQS610" s="155"/>
      <c r="HQT610" s="155"/>
      <c r="HQU610" s="155"/>
      <c r="HQV610" s="155"/>
      <c r="HQW610" s="155"/>
      <c r="HQX610" s="155"/>
      <c r="HQY610" s="155"/>
      <c r="HQZ610" s="155"/>
      <c r="HRA610" s="155"/>
      <c r="HRB610" s="155"/>
      <c r="HRC610" s="155"/>
      <c r="HRD610" s="155"/>
      <c r="HRE610" s="155"/>
      <c r="HRF610" s="155"/>
      <c r="HRG610" s="155"/>
      <c r="HRH610" s="155"/>
      <c r="HRI610" s="155"/>
      <c r="HRJ610" s="155"/>
      <c r="HRK610" s="155"/>
      <c r="HRL610" s="155"/>
      <c r="HRM610" s="155"/>
      <c r="HRN610" s="155"/>
      <c r="HRO610" s="155"/>
      <c r="HRP610" s="155"/>
      <c r="HRQ610" s="155"/>
      <c r="HRR610" s="155"/>
      <c r="HRS610" s="155"/>
      <c r="HRT610" s="155"/>
      <c r="HRU610" s="155"/>
      <c r="HRV610" s="155"/>
      <c r="HRW610" s="155"/>
      <c r="HRX610" s="155"/>
      <c r="HRY610" s="155"/>
      <c r="HRZ610" s="155"/>
      <c r="HSA610" s="155"/>
      <c r="HSB610" s="155"/>
      <c r="HSC610" s="155"/>
      <c r="HSD610" s="155"/>
      <c r="HSE610" s="155"/>
      <c r="HSF610" s="155"/>
      <c r="HSG610" s="155"/>
      <c r="HSH610" s="155"/>
      <c r="HSI610" s="155"/>
      <c r="HSJ610" s="155"/>
      <c r="HSK610" s="155"/>
      <c r="HSL610" s="155"/>
      <c r="HSM610" s="155"/>
      <c r="HSN610" s="155"/>
      <c r="HSO610" s="155"/>
      <c r="HSP610" s="155"/>
      <c r="HSQ610" s="155"/>
      <c r="HSR610" s="155"/>
      <c r="HSS610" s="155"/>
      <c r="HST610" s="155"/>
      <c r="HSU610" s="155"/>
      <c r="HSV610" s="155"/>
      <c r="HSW610" s="155"/>
      <c r="HSX610" s="155"/>
      <c r="HSY610" s="155"/>
      <c r="HSZ610" s="155"/>
      <c r="HTA610" s="155"/>
      <c r="HTB610" s="155"/>
      <c r="HTC610" s="155"/>
      <c r="HTD610" s="155"/>
      <c r="HTE610" s="155"/>
      <c r="HTF610" s="155"/>
      <c r="HTG610" s="155"/>
      <c r="HTH610" s="155"/>
      <c r="HTI610" s="155"/>
      <c r="HTJ610" s="155"/>
      <c r="HTK610" s="155"/>
      <c r="HTL610" s="155"/>
      <c r="HTM610" s="155"/>
      <c r="HTN610" s="155"/>
      <c r="HTO610" s="155"/>
      <c r="HTP610" s="155"/>
      <c r="HTQ610" s="155"/>
      <c r="HTR610" s="155"/>
      <c r="HTS610" s="155"/>
      <c r="HTT610" s="155"/>
      <c r="HTU610" s="155"/>
      <c r="HTV610" s="155"/>
      <c r="HTW610" s="155"/>
      <c r="HTX610" s="155"/>
      <c r="HTY610" s="155"/>
      <c r="HTZ610" s="155"/>
      <c r="HUA610" s="155"/>
      <c r="HUB610" s="155"/>
      <c r="HUC610" s="155"/>
      <c r="HUD610" s="155"/>
      <c r="HUE610" s="155"/>
      <c r="HUF610" s="155"/>
      <c r="HUG610" s="155"/>
      <c r="HUH610" s="155"/>
      <c r="HUI610" s="155"/>
      <c r="HUJ610" s="155"/>
      <c r="HUK610" s="155"/>
      <c r="HUL610" s="155"/>
      <c r="HUM610" s="155"/>
      <c r="HUN610" s="155"/>
      <c r="HUO610" s="155"/>
      <c r="HUP610" s="155"/>
      <c r="HUQ610" s="155"/>
      <c r="HUR610" s="155"/>
      <c r="HUS610" s="155"/>
      <c r="HUT610" s="155"/>
      <c r="HUU610" s="155"/>
      <c r="HUV610" s="155"/>
      <c r="HUW610" s="155"/>
      <c r="HUX610" s="155"/>
      <c r="HUY610" s="155"/>
      <c r="HUZ610" s="155"/>
      <c r="HVA610" s="155"/>
      <c r="HVB610" s="155"/>
      <c r="HVC610" s="155"/>
      <c r="HVD610" s="155"/>
      <c r="HVE610" s="155"/>
      <c r="HVF610" s="155"/>
      <c r="HVG610" s="155"/>
      <c r="HVH610" s="155"/>
      <c r="HVI610" s="155"/>
      <c r="HVJ610" s="155"/>
      <c r="HVK610" s="155"/>
      <c r="HVL610" s="155"/>
      <c r="HVM610" s="155"/>
      <c r="HVN610" s="155"/>
      <c r="HVO610" s="155"/>
      <c r="HVP610" s="155"/>
      <c r="HVQ610" s="155"/>
      <c r="HVR610" s="155"/>
      <c r="HVS610" s="155"/>
      <c r="HVT610" s="155"/>
      <c r="HVU610" s="155"/>
      <c r="HVV610" s="155"/>
      <c r="HVW610" s="155"/>
      <c r="HVX610" s="155"/>
      <c r="HVY610" s="155"/>
      <c r="HVZ610" s="155"/>
      <c r="HWA610" s="155"/>
      <c r="HWB610" s="155"/>
      <c r="HWC610" s="155"/>
      <c r="HWD610" s="155"/>
      <c r="HWE610" s="155"/>
      <c r="HWF610" s="155"/>
      <c r="HWG610" s="155"/>
      <c r="HWH610" s="155"/>
      <c r="HWI610" s="155"/>
      <c r="HWJ610" s="155"/>
      <c r="HWK610" s="155"/>
      <c r="HWL610" s="155"/>
      <c r="HWM610" s="155"/>
      <c r="HWN610" s="155"/>
      <c r="HWO610" s="155"/>
      <c r="HWP610" s="155"/>
      <c r="HWQ610" s="155"/>
      <c r="HWR610" s="155"/>
      <c r="HWS610" s="155"/>
      <c r="HWT610" s="155"/>
      <c r="HWU610" s="155"/>
      <c r="HWV610" s="155"/>
      <c r="HWW610" s="155"/>
      <c r="HWX610" s="155"/>
      <c r="HWY610" s="155"/>
      <c r="HWZ610" s="155"/>
      <c r="HXA610" s="155"/>
      <c r="HXB610" s="155"/>
      <c r="HXC610" s="155"/>
      <c r="HXD610" s="155"/>
      <c r="HXE610" s="155"/>
      <c r="HXF610" s="155"/>
      <c r="HXG610" s="155"/>
      <c r="HXH610" s="155"/>
      <c r="HXI610" s="155"/>
      <c r="HXJ610" s="155"/>
      <c r="HXK610" s="155"/>
      <c r="HXL610" s="155"/>
      <c r="HXM610" s="155"/>
      <c r="HXN610" s="155"/>
      <c r="HXO610" s="155"/>
      <c r="HXP610" s="155"/>
      <c r="HXQ610" s="155"/>
      <c r="HXR610" s="155"/>
      <c r="HXS610" s="155"/>
      <c r="HXT610" s="155"/>
      <c r="HXU610" s="155"/>
      <c r="HXV610" s="155"/>
      <c r="HXW610" s="155"/>
      <c r="HXX610" s="155"/>
      <c r="HXY610" s="155"/>
      <c r="HXZ610" s="155"/>
      <c r="HYA610" s="155"/>
      <c r="HYB610" s="155"/>
      <c r="HYC610" s="155"/>
      <c r="HYD610" s="155"/>
      <c r="HYE610" s="155"/>
      <c r="HYF610" s="155"/>
      <c r="HYG610" s="155"/>
      <c r="HYH610" s="155"/>
      <c r="HYI610" s="155"/>
      <c r="HYJ610" s="155"/>
      <c r="HYK610" s="155"/>
      <c r="HYL610" s="155"/>
      <c r="HYM610" s="155"/>
      <c r="HYN610" s="155"/>
      <c r="HYO610" s="155"/>
      <c r="HYP610" s="155"/>
      <c r="HYQ610" s="155"/>
      <c r="HYR610" s="155"/>
      <c r="HYS610" s="155"/>
      <c r="HYT610" s="155"/>
      <c r="HYU610" s="155"/>
      <c r="HYV610" s="155"/>
      <c r="HYW610" s="155"/>
      <c r="HYX610" s="155"/>
      <c r="HYY610" s="155"/>
      <c r="HYZ610" s="155"/>
      <c r="HZA610" s="155"/>
      <c r="HZB610" s="155"/>
      <c r="HZC610" s="155"/>
      <c r="HZD610" s="155"/>
      <c r="HZE610" s="155"/>
      <c r="HZF610" s="155"/>
      <c r="HZG610" s="155"/>
      <c r="HZH610" s="155"/>
      <c r="HZI610" s="155"/>
      <c r="HZJ610" s="155"/>
      <c r="HZK610" s="155"/>
      <c r="HZL610" s="155"/>
      <c r="HZM610" s="155"/>
      <c r="HZN610" s="155"/>
      <c r="HZO610" s="155"/>
      <c r="HZP610" s="155"/>
      <c r="HZQ610" s="155"/>
      <c r="HZR610" s="155"/>
      <c r="HZS610" s="155"/>
      <c r="HZT610" s="155"/>
      <c r="HZU610" s="155"/>
      <c r="HZV610" s="155"/>
      <c r="HZW610" s="155"/>
      <c r="HZX610" s="155"/>
      <c r="HZY610" s="155"/>
      <c r="HZZ610" s="155"/>
      <c r="IAA610" s="155"/>
      <c r="IAB610" s="155"/>
      <c r="IAC610" s="155"/>
      <c r="IAD610" s="155"/>
      <c r="IAE610" s="155"/>
      <c r="IAF610" s="155"/>
      <c r="IAG610" s="155"/>
      <c r="IAH610" s="155"/>
      <c r="IAI610" s="155"/>
      <c r="IAJ610" s="155"/>
      <c r="IAK610" s="155"/>
      <c r="IAL610" s="155"/>
      <c r="IAM610" s="155"/>
      <c r="IAN610" s="155"/>
      <c r="IAO610" s="155"/>
      <c r="IAP610" s="155"/>
      <c r="IAQ610" s="155"/>
      <c r="IAR610" s="155"/>
      <c r="IAS610" s="155"/>
      <c r="IAT610" s="155"/>
      <c r="IAU610" s="155"/>
      <c r="IAV610" s="155"/>
      <c r="IAW610" s="155"/>
      <c r="IAX610" s="155"/>
      <c r="IAY610" s="155"/>
      <c r="IAZ610" s="155"/>
      <c r="IBA610" s="155"/>
      <c r="IBB610" s="155"/>
      <c r="IBC610" s="155"/>
      <c r="IBD610" s="155"/>
      <c r="IBE610" s="155"/>
      <c r="IBF610" s="155"/>
      <c r="IBG610" s="155"/>
      <c r="IBH610" s="155"/>
      <c r="IBI610" s="155"/>
      <c r="IBJ610" s="155"/>
      <c r="IBK610" s="155"/>
      <c r="IBL610" s="155"/>
      <c r="IBM610" s="155"/>
      <c r="IBN610" s="155"/>
      <c r="IBO610" s="155"/>
      <c r="IBP610" s="155"/>
      <c r="IBQ610" s="155"/>
      <c r="IBR610" s="155"/>
      <c r="IBS610" s="155"/>
      <c r="IBT610" s="155"/>
      <c r="IBU610" s="155"/>
      <c r="IBV610" s="155"/>
      <c r="IBW610" s="155"/>
      <c r="IBX610" s="155"/>
      <c r="IBY610" s="155"/>
      <c r="IBZ610" s="155"/>
      <c r="ICA610" s="155"/>
      <c r="ICB610" s="155"/>
      <c r="ICC610" s="155"/>
      <c r="ICD610" s="155"/>
      <c r="ICE610" s="155"/>
      <c r="ICF610" s="155"/>
      <c r="ICG610" s="155"/>
      <c r="ICH610" s="155"/>
      <c r="ICI610" s="155"/>
      <c r="ICJ610" s="155"/>
      <c r="ICK610" s="155"/>
      <c r="ICL610" s="155"/>
      <c r="ICM610" s="155"/>
      <c r="ICN610" s="155"/>
      <c r="ICO610" s="155"/>
      <c r="ICP610" s="155"/>
      <c r="ICQ610" s="155"/>
      <c r="ICR610" s="155"/>
      <c r="ICS610" s="155"/>
      <c r="ICT610" s="155"/>
      <c r="ICU610" s="155"/>
      <c r="ICV610" s="155"/>
      <c r="ICW610" s="155"/>
      <c r="ICX610" s="155"/>
      <c r="ICY610" s="155"/>
      <c r="ICZ610" s="155"/>
      <c r="IDA610" s="155"/>
      <c r="IDB610" s="155"/>
      <c r="IDC610" s="155"/>
      <c r="IDD610" s="155"/>
      <c r="IDE610" s="155"/>
      <c r="IDF610" s="155"/>
      <c r="IDG610" s="155"/>
      <c r="IDH610" s="155"/>
      <c r="IDI610" s="155"/>
      <c r="IDJ610" s="155"/>
      <c r="IDK610" s="155"/>
      <c r="IDL610" s="155"/>
      <c r="IDM610" s="155"/>
      <c r="IDN610" s="155"/>
      <c r="IDO610" s="155"/>
      <c r="IDP610" s="155"/>
      <c r="IDQ610" s="155"/>
      <c r="IDR610" s="155"/>
      <c r="IDS610" s="155"/>
      <c r="IDT610" s="155"/>
      <c r="IDU610" s="155"/>
      <c r="IDV610" s="155"/>
      <c r="IDW610" s="155"/>
      <c r="IDX610" s="155"/>
      <c r="IDY610" s="155"/>
      <c r="IDZ610" s="155"/>
      <c r="IEA610" s="155"/>
      <c r="IEB610" s="155"/>
      <c r="IEC610" s="155"/>
      <c r="IED610" s="155"/>
      <c r="IEE610" s="155"/>
      <c r="IEF610" s="155"/>
      <c r="IEG610" s="155"/>
      <c r="IEH610" s="155"/>
      <c r="IEI610" s="155"/>
      <c r="IEJ610" s="155"/>
      <c r="IEK610" s="155"/>
      <c r="IEL610" s="155"/>
      <c r="IEM610" s="155"/>
      <c r="IEN610" s="155"/>
      <c r="IEO610" s="155"/>
      <c r="IEP610" s="155"/>
      <c r="IEQ610" s="155"/>
      <c r="IER610" s="155"/>
      <c r="IES610" s="155"/>
      <c r="IET610" s="155"/>
      <c r="IEU610" s="155"/>
      <c r="IEV610" s="155"/>
      <c r="IEW610" s="155"/>
      <c r="IEX610" s="155"/>
      <c r="IEY610" s="155"/>
      <c r="IEZ610" s="155"/>
      <c r="IFA610" s="155"/>
      <c r="IFB610" s="155"/>
      <c r="IFC610" s="155"/>
      <c r="IFD610" s="155"/>
      <c r="IFE610" s="155"/>
      <c r="IFF610" s="155"/>
      <c r="IFG610" s="155"/>
      <c r="IFH610" s="155"/>
      <c r="IFI610" s="155"/>
      <c r="IFJ610" s="155"/>
      <c r="IFK610" s="155"/>
      <c r="IFL610" s="155"/>
      <c r="IFM610" s="155"/>
      <c r="IFN610" s="155"/>
      <c r="IFO610" s="155"/>
      <c r="IFP610" s="155"/>
      <c r="IFQ610" s="155"/>
      <c r="IFR610" s="155"/>
      <c r="IFS610" s="155"/>
      <c r="IFT610" s="155"/>
      <c r="IFU610" s="155"/>
      <c r="IFV610" s="155"/>
      <c r="IFW610" s="155"/>
      <c r="IFX610" s="155"/>
      <c r="IFY610" s="155"/>
      <c r="IFZ610" s="155"/>
      <c r="IGA610" s="155"/>
      <c r="IGB610" s="155"/>
      <c r="IGC610" s="155"/>
      <c r="IGD610" s="155"/>
      <c r="IGE610" s="155"/>
      <c r="IGF610" s="155"/>
      <c r="IGG610" s="155"/>
      <c r="IGH610" s="155"/>
      <c r="IGI610" s="155"/>
      <c r="IGJ610" s="155"/>
      <c r="IGK610" s="155"/>
      <c r="IGL610" s="155"/>
      <c r="IGM610" s="155"/>
      <c r="IGN610" s="155"/>
      <c r="IGO610" s="155"/>
      <c r="IGP610" s="155"/>
      <c r="IGQ610" s="155"/>
      <c r="IGR610" s="155"/>
      <c r="IGS610" s="155"/>
      <c r="IGT610" s="155"/>
      <c r="IGU610" s="155"/>
      <c r="IGV610" s="155"/>
      <c r="IGW610" s="155"/>
      <c r="IGX610" s="155"/>
      <c r="IGY610" s="155"/>
      <c r="IGZ610" s="155"/>
      <c r="IHA610" s="155"/>
      <c r="IHB610" s="155"/>
      <c r="IHC610" s="155"/>
      <c r="IHD610" s="155"/>
      <c r="IHE610" s="155"/>
      <c r="IHF610" s="155"/>
      <c r="IHG610" s="155"/>
      <c r="IHH610" s="155"/>
      <c r="IHI610" s="155"/>
      <c r="IHJ610" s="155"/>
      <c r="IHK610" s="155"/>
      <c r="IHL610" s="155"/>
      <c r="IHM610" s="155"/>
      <c r="IHN610" s="155"/>
      <c r="IHO610" s="155"/>
      <c r="IHP610" s="155"/>
      <c r="IHQ610" s="155"/>
      <c r="IHR610" s="155"/>
      <c r="IHS610" s="155"/>
      <c r="IHT610" s="155"/>
      <c r="IHU610" s="155"/>
      <c r="IHV610" s="155"/>
      <c r="IHW610" s="155"/>
      <c r="IHX610" s="155"/>
      <c r="IHY610" s="155"/>
      <c r="IHZ610" s="155"/>
      <c r="IIA610" s="155"/>
      <c r="IIB610" s="155"/>
      <c r="IIC610" s="155"/>
      <c r="IID610" s="155"/>
      <c r="IIE610" s="155"/>
      <c r="IIF610" s="155"/>
      <c r="IIG610" s="155"/>
      <c r="IIH610" s="155"/>
      <c r="III610" s="155"/>
      <c r="IIJ610" s="155"/>
      <c r="IIK610" s="155"/>
      <c r="IIL610" s="155"/>
      <c r="IIM610" s="155"/>
      <c r="IIN610" s="155"/>
      <c r="IIO610" s="155"/>
      <c r="IIP610" s="155"/>
      <c r="IIQ610" s="155"/>
      <c r="IIR610" s="155"/>
      <c r="IIS610" s="155"/>
      <c r="IIT610" s="155"/>
      <c r="IIU610" s="155"/>
      <c r="IIV610" s="155"/>
      <c r="IIW610" s="155"/>
      <c r="IIX610" s="155"/>
      <c r="IIY610" s="155"/>
      <c r="IIZ610" s="155"/>
      <c r="IJA610" s="155"/>
      <c r="IJB610" s="155"/>
      <c r="IJC610" s="155"/>
      <c r="IJD610" s="155"/>
      <c r="IJE610" s="155"/>
      <c r="IJF610" s="155"/>
      <c r="IJG610" s="155"/>
      <c r="IJH610" s="155"/>
      <c r="IJI610" s="155"/>
      <c r="IJJ610" s="155"/>
      <c r="IJK610" s="155"/>
      <c r="IJL610" s="155"/>
      <c r="IJM610" s="155"/>
      <c r="IJN610" s="155"/>
      <c r="IJO610" s="155"/>
      <c r="IJP610" s="155"/>
      <c r="IJQ610" s="155"/>
      <c r="IJR610" s="155"/>
      <c r="IJS610" s="155"/>
      <c r="IJT610" s="155"/>
      <c r="IJU610" s="155"/>
      <c r="IJV610" s="155"/>
      <c r="IJW610" s="155"/>
      <c r="IJX610" s="155"/>
      <c r="IJY610" s="155"/>
      <c r="IJZ610" s="155"/>
      <c r="IKA610" s="155"/>
      <c r="IKB610" s="155"/>
      <c r="IKC610" s="155"/>
      <c r="IKD610" s="155"/>
      <c r="IKE610" s="155"/>
      <c r="IKF610" s="155"/>
      <c r="IKG610" s="155"/>
      <c r="IKH610" s="155"/>
      <c r="IKI610" s="155"/>
      <c r="IKJ610" s="155"/>
      <c r="IKK610" s="155"/>
      <c r="IKL610" s="155"/>
      <c r="IKM610" s="155"/>
      <c r="IKN610" s="155"/>
      <c r="IKO610" s="155"/>
      <c r="IKP610" s="155"/>
      <c r="IKQ610" s="155"/>
      <c r="IKR610" s="155"/>
      <c r="IKS610" s="155"/>
      <c r="IKT610" s="155"/>
      <c r="IKU610" s="155"/>
      <c r="IKV610" s="155"/>
      <c r="IKW610" s="155"/>
      <c r="IKX610" s="155"/>
      <c r="IKY610" s="155"/>
      <c r="IKZ610" s="155"/>
      <c r="ILA610" s="155"/>
      <c r="ILB610" s="155"/>
      <c r="ILC610" s="155"/>
      <c r="ILD610" s="155"/>
      <c r="ILE610" s="155"/>
      <c r="ILF610" s="155"/>
      <c r="ILG610" s="155"/>
      <c r="ILH610" s="155"/>
      <c r="ILI610" s="155"/>
      <c r="ILJ610" s="155"/>
      <c r="ILK610" s="155"/>
      <c r="ILL610" s="155"/>
      <c r="ILM610" s="155"/>
      <c r="ILN610" s="155"/>
      <c r="ILO610" s="155"/>
      <c r="ILP610" s="155"/>
      <c r="ILQ610" s="155"/>
      <c r="ILR610" s="155"/>
      <c r="ILS610" s="155"/>
      <c r="ILT610" s="155"/>
      <c r="ILU610" s="155"/>
      <c r="ILV610" s="155"/>
      <c r="ILW610" s="155"/>
      <c r="ILX610" s="155"/>
      <c r="ILY610" s="155"/>
      <c r="ILZ610" s="155"/>
      <c r="IMA610" s="155"/>
      <c r="IMB610" s="155"/>
      <c r="IMC610" s="155"/>
      <c r="IMD610" s="155"/>
      <c r="IME610" s="155"/>
      <c r="IMF610" s="155"/>
      <c r="IMG610" s="155"/>
      <c r="IMH610" s="155"/>
      <c r="IMI610" s="155"/>
      <c r="IMJ610" s="155"/>
      <c r="IMK610" s="155"/>
      <c r="IML610" s="155"/>
      <c r="IMM610" s="155"/>
      <c r="IMN610" s="155"/>
      <c r="IMO610" s="155"/>
      <c r="IMP610" s="155"/>
      <c r="IMQ610" s="155"/>
      <c r="IMR610" s="155"/>
      <c r="IMS610" s="155"/>
      <c r="IMT610" s="155"/>
      <c r="IMU610" s="155"/>
      <c r="IMV610" s="155"/>
      <c r="IMW610" s="155"/>
      <c r="IMX610" s="155"/>
      <c r="IMY610" s="155"/>
      <c r="IMZ610" s="155"/>
      <c r="INA610" s="155"/>
      <c r="INB610" s="155"/>
      <c r="INC610" s="155"/>
      <c r="IND610" s="155"/>
      <c r="INE610" s="155"/>
      <c r="INF610" s="155"/>
      <c r="ING610" s="155"/>
      <c r="INH610" s="155"/>
      <c r="INI610" s="155"/>
      <c r="INJ610" s="155"/>
      <c r="INK610" s="155"/>
      <c r="INL610" s="155"/>
      <c r="INM610" s="155"/>
      <c r="INN610" s="155"/>
      <c r="INO610" s="155"/>
      <c r="INP610" s="155"/>
      <c r="INQ610" s="155"/>
      <c r="INR610" s="155"/>
      <c r="INS610" s="155"/>
      <c r="INT610" s="155"/>
      <c r="INU610" s="155"/>
      <c r="INV610" s="155"/>
      <c r="INW610" s="155"/>
      <c r="INX610" s="155"/>
      <c r="INY610" s="155"/>
      <c r="INZ610" s="155"/>
      <c r="IOA610" s="155"/>
      <c r="IOB610" s="155"/>
      <c r="IOC610" s="155"/>
      <c r="IOD610" s="155"/>
      <c r="IOE610" s="155"/>
      <c r="IOF610" s="155"/>
      <c r="IOG610" s="155"/>
      <c r="IOH610" s="155"/>
      <c r="IOI610" s="155"/>
      <c r="IOJ610" s="155"/>
      <c r="IOK610" s="155"/>
      <c r="IOL610" s="155"/>
      <c r="IOM610" s="155"/>
      <c r="ION610" s="155"/>
      <c r="IOO610" s="155"/>
      <c r="IOP610" s="155"/>
      <c r="IOQ610" s="155"/>
      <c r="IOR610" s="155"/>
      <c r="IOS610" s="155"/>
      <c r="IOT610" s="155"/>
      <c r="IOU610" s="155"/>
      <c r="IOV610" s="155"/>
      <c r="IOW610" s="155"/>
      <c r="IOX610" s="155"/>
      <c r="IOY610" s="155"/>
      <c r="IOZ610" s="155"/>
      <c r="IPA610" s="155"/>
      <c r="IPB610" s="155"/>
      <c r="IPC610" s="155"/>
      <c r="IPD610" s="155"/>
      <c r="IPE610" s="155"/>
      <c r="IPF610" s="155"/>
      <c r="IPG610" s="155"/>
      <c r="IPH610" s="155"/>
      <c r="IPI610" s="155"/>
      <c r="IPJ610" s="155"/>
      <c r="IPK610" s="155"/>
      <c r="IPL610" s="155"/>
      <c r="IPM610" s="155"/>
      <c r="IPN610" s="155"/>
      <c r="IPO610" s="155"/>
      <c r="IPP610" s="155"/>
      <c r="IPQ610" s="155"/>
      <c r="IPR610" s="155"/>
      <c r="IPS610" s="155"/>
      <c r="IPT610" s="155"/>
      <c r="IPU610" s="155"/>
      <c r="IPV610" s="155"/>
      <c r="IPW610" s="155"/>
      <c r="IPX610" s="155"/>
      <c r="IPY610" s="155"/>
      <c r="IPZ610" s="155"/>
      <c r="IQA610" s="155"/>
      <c r="IQB610" s="155"/>
      <c r="IQC610" s="155"/>
      <c r="IQD610" s="155"/>
      <c r="IQE610" s="155"/>
      <c r="IQF610" s="155"/>
      <c r="IQG610" s="155"/>
      <c r="IQH610" s="155"/>
      <c r="IQI610" s="155"/>
      <c r="IQJ610" s="155"/>
      <c r="IQK610" s="155"/>
      <c r="IQL610" s="155"/>
      <c r="IQM610" s="155"/>
      <c r="IQN610" s="155"/>
      <c r="IQO610" s="155"/>
      <c r="IQP610" s="155"/>
      <c r="IQQ610" s="155"/>
      <c r="IQR610" s="155"/>
      <c r="IQS610" s="155"/>
      <c r="IQT610" s="155"/>
      <c r="IQU610" s="155"/>
      <c r="IQV610" s="155"/>
      <c r="IQW610" s="155"/>
      <c r="IQX610" s="155"/>
      <c r="IQY610" s="155"/>
      <c r="IQZ610" s="155"/>
      <c r="IRA610" s="155"/>
      <c r="IRB610" s="155"/>
      <c r="IRC610" s="155"/>
      <c r="IRD610" s="155"/>
      <c r="IRE610" s="155"/>
      <c r="IRF610" s="155"/>
      <c r="IRG610" s="155"/>
      <c r="IRH610" s="155"/>
      <c r="IRI610" s="155"/>
      <c r="IRJ610" s="155"/>
      <c r="IRK610" s="155"/>
      <c r="IRL610" s="155"/>
      <c r="IRM610" s="155"/>
      <c r="IRN610" s="155"/>
      <c r="IRO610" s="155"/>
      <c r="IRP610" s="155"/>
      <c r="IRQ610" s="155"/>
      <c r="IRR610" s="155"/>
      <c r="IRS610" s="155"/>
      <c r="IRT610" s="155"/>
      <c r="IRU610" s="155"/>
      <c r="IRV610" s="155"/>
      <c r="IRW610" s="155"/>
      <c r="IRX610" s="155"/>
      <c r="IRY610" s="155"/>
      <c r="IRZ610" s="155"/>
      <c r="ISA610" s="155"/>
      <c r="ISB610" s="155"/>
      <c r="ISC610" s="155"/>
      <c r="ISD610" s="155"/>
      <c r="ISE610" s="155"/>
      <c r="ISF610" s="155"/>
      <c r="ISG610" s="155"/>
      <c r="ISH610" s="155"/>
      <c r="ISI610" s="155"/>
      <c r="ISJ610" s="155"/>
      <c r="ISK610" s="155"/>
      <c r="ISL610" s="155"/>
      <c r="ISM610" s="155"/>
      <c r="ISN610" s="155"/>
      <c r="ISO610" s="155"/>
      <c r="ISP610" s="155"/>
      <c r="ISQ610" s="155"/>
      <c r="ISR610" s="155"/>
      <c r="ISS610" s="155"/>
      <c r="IST610" s="155"/>
      <c r="ISU610" s="155"/>
      <c r="ISV610" s="155"/>
      <c r="ISW610" s="155"/>
      <c r="ISX610" s="155"/>
      <c r="ISY610" s="155"/>
      <c r="ISZ610" s="155"/>
      <c r="ITA610" s="155"/>
      <c r="ITB610" s="155"/>
      <c r="ITC610" s="155"/>
      <c r="ITD610" s="155"/>
      <c r="ITE610" s="155"/>
      <c r="ITF610" s="155"/>
      <c r="ITG610" s="155"/>
      <c r="ITH610" s="155"/>
      <c r="ITI610" s="155"/>
      <c r="ITJ610" s="155"/>
      <c r="ITK610" s="155"/>
      <c r="ITL610" s="155"/>
      <c r="ITM610" s="155"/>
      <c r="ITN610" s="155"/>
      <c r="ITO610" s="155"/>
      <c r="ITP610" s="155"/>
      <c r="ITQ610" s="155"/>
      <c r="ITR610" s="155"/>
      <c r="ITS610" s="155"/>
      <c r="ITT610" s="155"/>
      <c r="ITU610" s="155"/>
      <c r="ITV610" s="155"/>
      <c r="ITW610" s="155"/>
      <c r="ITX610" s="155"/>
      <c r="ITY610" s="155"/>
      <c r="ITZ610" s="155"/>
      <c r="IUA610" s="155"/>
      <c r="IUB610" s="155"/>
      <c r="IUC610" s="155"/>
      <c r="IUD610" s="155"/>
      <c r="IUE610" s="155"/>
      <c r="IUF610" s="155"/>
      <c r="IUG610" s="155"/>
      <c r="IUH610" s="155"/>
      <c r="IUI610" s="155"/>
      <c r="IUJ610" s="155"/>
      <c r="IUK610" s="155"/>
      <c r="IUL610" s="155"/>
      <c r="IUM610" s="155"/>
      <c r="IUN610" s="155"/>
      <c r="IUO610" s="155"/>
      <c r="IUP610" s="155"/>
      <c r="IUQ610" s="155"/>
      <c r="IUR610" s="155"/>
      <c r="IUS610" s="155"/>
      <c r="IUT610" s="155"/>
      <c r="IUU610" s="155"/>
      <c r="IUV610" s="155"/>
      <c r="IUW610" s="155"/>
      <c r="IUX610" s="155"/>
      <c r="IUY610" s="155"/>
      <c r="IUZ610" s="155"/>
      <c r="IVA610" s="155"/>
      <c r="IVB610" s="155"/>
      <c r="IVC610" s="155"/>
      <c r="IVD610" s="155"/>
      <c r="IVE610" s="155"/>
      <c r="IVF610" s="155"/>
      <c r="IVG610" s="155"/>
      <c r="IVH610" s="155"/>
      <c r="IVI610" s="155"/>
      <c r="IVJ610" s="155"/>
      <c r="IVK610" s="155"/>
      <c r="IVL610" s="155"/>
      <c r="IVM610" s="155"/>
      <c r="IVN610" s="155"/>
      <c r="IVO610" s="155"/>
      <c r="IVP610" s="155"/>
      <c r="IVQ610" s="155"/>
      <c r="IVR610" s="155"/>
      <c r="IVS610" s="155"/>
      <c r="IVT610" s="155"/>
      <c r="IVU610" s="155"/>
      <c r="IVV610" s="155"/>
      <c r="IVW610" s="155"/>
      <c r="IVX610" s="155"/>
      <c r="IVY610" s="155"/>
      <c r="IVZ610" s="155"/>
      <c r="IWA610" s="155"/>
      <c r="IWB610" s="155"/>
      <c r="IWC610" s="155"/>
      <c r="IWD610" s="155"/>
      <c r="IWE610" s="155"/>
      <c r="IWF610" s="155"/>
      <c r="IWG610" s="155"/>
      <c r="IWH610" s="155"/>
      <c r="IWI610" s="155"/>
      <c r="IWJ610" s="155"/>
      <c r="IWK610" s="155"/>
      <c r="IWL610" s="155"/>
      <c r="IWM610" s="155"/>
      <c r="IWN610" s="155"/>
      <c r="IWO610" s="155"/>
      <c r="IWP610" s="155"/>
      <c r="IWQ610" s="155"/>
      <c r="IWR610" s="155"/>
      <c r="IWS610" s="155"/>
      <c r="IWT610" s="155"/>
      <c r="IWU610" s="155"/>
      <c r="IWV610" s="155"/>
      <c r="IWW610" s="155"/>
      <c r="IWX610" s="155"/>
      <c r="IWY610" s="155"/>
      <c r="IWZ610" s="155"/>
      <c r="IXA610" s="155"/>
      <c r="IXB610" s="155"/>
      <c r="IXC610" s="155"/>
      <c r="IXD610" s="155"/>
      <c r="IXE610" s="155"/>
      <c r="IXF610" s="155"/>
      <c r="IXG610" s="155"/>
      <c r="IXH610" s="155"/>
      <c r="IXI610" s="155"/>
      <c r="IXJ610" s="155"/>
      <c r="IXK610" s="155"/>
      <c r="IXL610" s="155"/>
      <c r="IXM610" s="155"/>
      <c r="IXN610" s="155"/>
      <c r="IXO610" s="155"/>
      <c r="IXP610" s="155"/>
      <c r="IXQ610" s="155"/>
      <c r="IXR610" s="155"/>
      <c r="IXS610" s="155"/>
      <c r="IXT610" s="155"/>
      <c r="IXU610" s="155"/>
      <c r="IXV610" s="155"/>
      <c r="IXW610" s="155"/>
      <c r="IXX610" s="155"/>
      <c r="IXY610" s="155"/>
      <c r="IXZ610" s="155"/>
      <c r="IYA610" s="155"/>
      <c r="IYB610" s="155"/>
      <c r="IYC610" s="155"/>
      <c r="IYD610" s="155"/>
      <c r="IYE610" s="155"/>
      <c r="IYF610" s="155"/>
      <c r="IYG610" s="155"/>
      <c r="IYH610" s="155"/>
      <c r="IYI610" s="155"/>
      <c r="IYJ610" s="155"/>
      <c r="IYK610" s="155"/>
      <c r="IYL610" s="155"/>
      <c r="IYM610" s="155"/>
      <c r="IYN610" s="155"/>
      <c r="IYO610" s="155"/>
      <c r="IYP610" s="155"/>
      <c r="IYQ610" s="155"/>
      <c r="IYR610" s="155"/>
      <c r="IYS610" s="155"/>
      <c r="IYT610" s="155"/>
      <c r="IYU610" s="155"/>
      <c r="IYV610" s="155"/>
      <c r="IYW610" s="155"/>
      <c r="IYX610" s="155"/>
      <c r="IYY610" s="155"/>
      <c r="IYZ610" s="155"/>
      <c r="IZA610" s="155"/>
      <c r="IZB610" s="155"/>
      <c r="IZC610" s="155"/>
      <c r="IZD610" s="155"/>
      <c r="IZE610" s="155"/>
      <c r="IZF610" s="155"/>
      <c r="IZG610" s="155"/>
      <c r="IZH610" s="155"/>
      <c r="IZI610" s="155"/>
      <c r="IZJ610" s="155"/>
      <c r="IZK610" s="155"/>
      <c r="IZL610" s="155"/>
      <c r="IZM610" s="155"/>
      <c r="IZN610" s="155"/>
      <c r="IZO610" s="155"/>
      <c r="IZP610" s="155"/>
      <c r="IZQ610" s="155"/>
      <c r="IZR610" s="155"/>
      <c r="IZS610" s="155"/>
      <c r="IZT610" s="155"/>
      <c r="IZU610" s="155"/>
      <c r="IZV610" s="155"/>
      <c r="IZW610" s="155"/>
      <c r="IZX610" s="155"/>
      <c r="IZY610" s="155"/>
      <c r="IZZ610" s="155"/>
      <c r="JAA610" s="155"/>
      <c r="JAB610" s="155"/>
      <c r="JAC610" s="155"/>
      <c r="JAD610" s="155"/>
      <c r="JAE610" s="155"/>
      <c r="JAF610" s="155"/>
      <c r="JAG610" s="155"/>
      <c r="JAH610" s="155"/>
      <c r="JAI610" s="155"/>
      <c r="JAJ610" s="155"/>
      <c r="JAK610" s="155"/>
      <c r="JAL610" s="155"/>
      <c r="JAM610" s="155"/>
      <c r="JAN610" s="155"/>
      <c r="JAO610" s="155"/>
      <c r="JAP610" s="155"/>
      <c r="JAQ610" s="155"/>
      <c r="JAR610" s="155"/>
      <c r="JAS610" s="155"/>
      <c r="JAT610" s="155"/>
      <c r="JAU610" s="155"/>
      <c r="JAV610" s="155"/>
      <c r="JAW610" s="155"/>
      <c r="JAX610" s="155"/>
      <c r="JAY610" s="155"/>
      <c r="JAZ610" s="155"/>
      <c r="JBA610" s="155"/>
      <c r="JBB610" s="155"/>
      <c r="JBC610" s="155"/>
      <c r="JBD610" s="155"/>
      <c r="JBE610" s="155"/>
      <c r="JBF610" s="155"/>
      <c r="JBG610" s="155"/>
      <c r="JBH610" s="155"/>
      <c r="JBI610" s="155"/>
      <c r="JBJ610" s="155"/>
      <c r="JBK610" s="155"/>
      <c r="JBL610" s="155"/>
      <c r="JBM610" s="155"/>
      <c r="JBN610" s="155"/>
      <c r="JBO610" s="155"/>
      <c r="JBP610" s="155"/>
      <c r="JBQ610" s="155"/>
      <c r="JBR610" s="155"/>
      <c r="JBS610" s="155"/>
      <c r="JBT610" s="155"/>
      <c r="JBU610" s="155"/>
      <c r="JBV610" s="155"/>
      <c r="JBW610" s="155"/>
      <c r="JBX610" s="155"/>
      <c r="JBY610" s="155"/>
      <c r="JBZ610" s="155"/>
      <c r="JCA610" s="155"/>
      <c r="JCB610" s="155"/>
      <c r="JCC610" s="155"/>
      <c r="JCD610" s="155"/>
      <c r="JCE610" s="155"/>
      <c r="JCF610" s="155"/>
      <c r="JCG610" s="155"/>
      <c r="JCH610" s="155"/>
      <c r="JCI610" s="155"/>
      <c r="JCJ610" s="155"/>
      <c r="JCK610" s="155"/>
      <c r="JCL610" s="155"/>
      <c r="JCM610" s="155"/>
      <c r="JCN610" s="155"/>
      <c r="JCO610" s="155"/>
      <c r="JCP610" s="155"/>
      <c r="JCQ610" s="155"/>
      <c r="JCR610" s="155"/>
      <c r="JCS610" s="155"/>
      <c r="JCT610" s="155"/>
      <c r="JCU610" s="155"/>
      <c r="JCV610" s="155"/>
      <c r="JCW610" s="155"/>
      <c r="JCX610" s="155"/>
      <c r="JCY610" s="155"/>
      <c r="JCZ610" s="155"/>
      <c r="JDA610" s="155"/>
      <c r="JDB610" s="155"/>
      <c r="JDC610" s="155"/>
      <c r="JDD610" s="155"/>
      <c r="JDE610" s="155"/>
      <c r="JDF610" s="155"/>
      <c r="JDG610" s="155"/>
      <c r="JDH610" s="155"/>
      <c r="JDI610" s="155"/>
      <c r="JDJ610" s="155"/>
      <c r="JDK610" s="155"/>
      <c r="JDL610" s="155"/>
      <c r="JDM610" s="155"/>
      <c r="JDN610" s="155"/>
      <c r="JDO610" s="155"/>
      <c r="JDP610" s="155"/>
      <c r="JDQ610" s="155"/>
      <c r="JDR610" s="155"/>
      <c r="JDS610" s="155"/>
      <c r="JDT610" s="155"/>
      <c r="JDU610" s="155"/>
      <c r="JDV610" s="155"/>
      <c r="JDW610" s="155"/>
      <c r="JDX610" s="155"/>
      <c r="JDY610" s="155"/>
      <c r="JDZ610" s="155"/>
      <c r="JEA610" s="155"/>
      <c r="JEB610" s="155"/>
      <c r="JEC610" s="155"/>
      <c r="JED610" s="155"/>
      <c r="JEE610" s="155"/>
      <c r="JEF610" s="155"/>
      <c r="JEG610" s="155"/>
      <c r="JEH610" s="155"/>
      <c r="JEI610" s="155"/>
      <c r="JEJ610" s="155"/>
      <c r="JEK610" s="155"/>
      <c r="JEL610" s="155"/>
      <c r="JEM610" s="155"/>
      <c r="JEN610" s="155"/>
      <c r="JEO610" s="155"/>
      <c r="JEP610" s="155"/>
      <c r="JEQ610" s="155"/>
      <c r="JER610" s="155"/>
      <c r="JES610" s="155"/>
      <c r="JET610" s="155"/>
      <c r="JEU610" s="155"/>
      <c r="JEV610" s="155"/>
      <c r="JEW610" s="155"/>
      <c r="JEX610" s="155"/>
      <c r="JEY610" s="155"/>
      <c r="JEZ610" s="155"/>
      <c r="JFA610" s="155"/>
      <c r="JFB610" s="155"/>
      <c r="JFC610" s="155"/>
      <c r="JFD610" s="155"/>
      <c r="JFE610" s="155"/>
      <c r="JFF610" s="155"/>
      <c r="JFG610" s="155"/>
      <c r="JFH610" s="155"/>
      <c r="JFI610" s="155"/>
      <c r="JFJ610" s="155"/>
      <c r="JFK610" s="155"/>
      <c r="JFL610" s="155"/>
      <c r="JFM610" s="155"/>
      <c r="JFN610" s="155"/>
      <c r="JFO610" s="155"/>
      <c r="JFP610" s="155"/>
      <c r="JFQ610" s="155"/>
      <c r="JFR610" s="155"/>
      <c r="JFS610" s="155"/>
      <c r="JFT610" s="155"/>
      <c r="JFU610" s="155"/>
      <c r="JFV610" s="155"/>
      <c r="JFW610" s="155"/>
      <c r="JFX610" s="155"/>
      <c r="JFY610" s="155"/>
      <c r="JFZ610" s="155"/>
      <c r="JGA610" s="155"/>
      <c r="JGB610" s="155"/>
      <c r="JGC610" s="155"/>
      <c r="JGD610" s="155"/>
      <c r="JGE610" s="155"/>
      <c r="JGF610" s="155"/>
      <c r="JGG610" s="155"/>
      <c r="JGH610" s="155"/>
      <c r="JGI610" s="155"/>
      <c r="JGJ610" s="155"/>
      <c r="JGK610" s="155"/>
      <c r="JGL610" s="155"/>
      <c r="JGM610" s="155"/>
      <c r="JGN610" s="155"/>
      <c r="JGO610" s="155"/>
      <c r="JGP610" s="155"/>
      <c r="JGQ610" s="155"/>
      <c r="JGR610" s="155"/>
      <c r="JGS610" s="155"/>
      <c r="JGT610" s="155"/>
      <c r="JGU610" s="155"/>
      <c r="JGV610" s="155"/>
      <c r="JGW610" s="155"/>
      <c r="JGX610" s="155"/>
      <c r="JGY610" s="155"/>
      <c r="JGZ610" s="155"/>
      <c r="JHA610" s="155"/>
      <c r="JHB610" s="155"/>
      <c r="JHC610" s="155"/>
      <c r="JHD610" s="155"/>
      <c r="JHE610" s="155"/>
      <c r="JHF610" s="155"/>
      <c r="JHG610" s="155"/>
      <c r="JHH610" s="155"/>
      <c r="JHI610" s="155"/>
      <c r="JHJ610" s="155"/>
      <c r="JHK610" s="155"/>
      <c r="JHL610" s="155"/>
      <c r="JHM610" s="155"/>
      <c r="JHN610" s="155"/>
      <c r="JHO610" s="155"/>
      <c r="JHP610" s="155"/>
      <c r="JHQ610" s="155"/>
      <c r="JHR610" s="155"/>
      <c r="JHS610" s="155"/>
      <c r="JHT610" s="155"/>
      <c r="JHU610" s="155"/>
      <c r="JHV610" s="155"/>
      <c r="JHW610" s="155"/>
      <c r="JHX610" s="155"/>
      <c r="JHY610" s="155"/>
      <c r="JHZ610" s="155"/>
      <c r="JIA610" s="155"/>
      <c r="JIB610" s="155"/>
      <c r="JIC610" s="155"/>
      <c r="JID610" s="155"/>
      <c r="JIE610" s="155"/>
      <c r="JIF610" s="155"/>
      <c r="JIG610" s="155"/>
      <c r="JIH610" s="155"/>
      <c r="JII610" s="155"/>
      <c r="JIJ610" s="155"/>
      <c r="JIK610" s="155"/>
      <c r="JIL610" s="155"/>
      <c r="JIM610" s="155"/>
      <c r="JIN610" s="155"/>
      <c r="JIO610" s="155"/>
      <c r="JIP610" s="155"/>
      <c r="JIQ610" s="155"/>
      <c r="JIR610" s="155"/>
      <c r="JIS610" s="155"/>
      <c r="JIT610" s="155"/>
      <c r="JIU610" s="155"/>
      <c r="JIV610" s="155"/>
      <c r="JIW610" s="155"/>
      <c r="JIX610" s="155"/>
      <c r="JIY610" s="155"/>
      <c r="JIZ610" s="155"/>
      <c r="JJA610" s="155"/>
      <c r="JJB610" s="155"/>
      <c r="JJC610" s="155"/>
      <c r="JJD610" s="155"/>
      <c r="JJE610" s="155"/>
      <c r="JJF610" s="155"/>
      <c r="JJG610" s="155"/>
      <c r="JJH610" s="155"/>
      <c r="JJI610" s="155"/>
      <c r="JJJ610" s="155"/>
      <c r="JJK610" s="155"/>
      <c r="JJL610" s="155"/>
      <c r="JJM610" s="155"/>
      <c r="JJN610" s="155"/>
      <c r="JJO610" s="155"/>
      <c r="JJP610" s="155"/>
      <c r="JJQ610" s="155"/>
      <c r="JJR610" s="155"/>
      <c r="JJS610" s="155"/>
      <c r="JJT610" s="155"/>
      <c r="JJU610" s="155"/>
      <c r="JJV610" s="155"/>
      <c r="JJW610" s="155"/>
      <c r="JJX610" s="155"/>
      <c r="JJY610" s="155"/>
      <c r="JJZ610" s="155"/>
      <c r="JKA610" s="155"/>
      <c r="JKB610" s="155"/>
      <c r="JKC610" s="155"/>
      <c r="JKD610" s="155"/>
      <c r="JKE610" s="155"/>
      <c r="JKF610" s="155"/>
      <c r="JKG610" s="155"/>
      <c r="JKH610" s="155"/>
      <c r="JKI610" s="155"/>
      <c r="JKJ610" s="155"/>
      <c r="JKK610" s="155"/>
      <c r="JKL610" s="155"/>
      <c r="JKM610" s="155"/>
      <c r="JKN610" s="155"/>
      <c r="JKO610" s="155"/>
      <c r="JKP610" s="155"/>
      <c r="JKQ610" s="155"/>
      <c r="JKR610" s="155"/>
      <c r="JKS610" s="155"/>
      <c r="JKT610" s="155"/>
      <c r="JKU610" s="155"/>
      <c r="JKV610" s="155"/>
      <c r="JKW610" s="155"/>
      <c r="JKX610" s="155"/>
      <c r="JKY610" s="155"/>
      <c r="JKZ610" s="155"/>
      <c r="JLA610" s="155"/>
      <c r="JLB610" s="155"/>
      <c r="JLC610" s="155"/>
      <c r="JLD610" s="155"/>
      <c r="JLE610" s="155"/>
      <c r="JLF610" s="155"/>
      <c r="JLG610" s="155"/>
      <c r="JLH610" s="155"/>
      <c r="JLI610" s="155"/>
      <c r="JLJ610" s="155"/>
      <c r="JLK610" s="155"/>
      <c r="JLL610" s="155"/>
      <c r="JLM610" s="155"/>
      <c r="JLN610" s="155"/>
      <c r="JLO610" s="155"/>
      <c r="JLP610" s="155"/>
      <c r="JLQ610" s="155"/>
      <c r="JLR610" s="155"/>
      <c r="JLS610" s="155"/>
      <c r="JLT610" s="155"/>
      <c r="JLU610" s="155"/>
      <c r="JLV610" s="155"/>
      <c r="JLW610" s="155"/>
      <c r="JLX610" s="155"/>
      <c r="JLY610" s="155"/>
      <c r="JLZ610" s="155"/>
      <c r="JMA610" s="155"/>
      <c r="JMB610" s="155"/>
      <c r="JMC610" s="155"/>
      <c r="JMD610" s="155"/>
      <c r="JME610" s="155"/>
      <c r="JMF610" s="155"/>
      <c r="JMG610" s="155"/>
      <c r="JMH610" s="155"/>
      <c r="JMI610" s="155"/>
      <c r="JMJ610" s="155"/>
      <c r="JMK610" s="155"/>
      <c r="JML610" s="155"/>
      <c r="JMM610" s="155"/>
      <c r="JMN610" s="155"/>
      <c r="JMO610" s="155"/>
      <c r="JMP610" s="155"/>
      <c r="JMQ610" s="155"/>
      <c r="JMR610" s="155"/>
      <c r="JMS610" s="155"/>
      <c r="JMT610" s="155"/>
      <c r="JMU610" s="155"/>
      <c r="JMV610" s="155"/>
      <c r="JMW610" s="155"/>
      <c r="JMX610" s="155"/>
      <c r="JMY610" s="155"/>
      <c r="JMZ610" s="155"/>
      <c r="JNA610" s="155"/>
      <c r="JNB610" s="155"/>
      <c r="JNC610" s="155"/>
      <c r="JND610" s="155"/>
      <c r="JNE610" s="155"/>
      <c r="JNF610" s="155"/>
      <c r="JNG610" s="155"/>
      <c r="JNH610" s="155"/>
      <c r="JNI610" s="155"/>
      <c r="JNJ610" s="155"/>
      <c r="JNK610" s="155"/>
      <c r="JNL610" s="155"/>
      <c r="JNM610" s="155"/>
      <c r="JNN610" s="155"/>
      <c r="JNO610" s="155"/>
      <c r="JNP610" s="155"/>
      <c r="JNQ610" s="155"/>
      <c r="JNR610" s="155"/>
      <c r="JNS610" s="155"/>
      <c r="JNT610" s="155"/>
      <c r="JNU610" s="155"/>
      <c r="JNV610" s="155"/>
      <c r="JNW610" s="155"/>
      <c r="JNX610" s="155"/>
      <c r="JNY610" s="155"/>
      <c r="JNZ610" s="155"/>
      <c r="JOA610" s="155"/>
      <c r="JOB610" s="155"/>
      <c r="JOC610" s="155"/>
      <c r="JOD610" s="155"/>
      <c r="JOE610" s="155"/>
      <c r="JOF610" s="155"/>
      <c r="JOG610" s="155"/>
      <c r="JOH610" s="155"/>
      <c r="JOI610" s="155"/>
      <c r="JOJ610" s="155"/>
      <c r="JOK610" s="155"/>
      <c r="JOL610" s="155"/>
      <c r="JOM610" s="155"/>
      <c r="JON610" s="155"/>
      <c r="JOO610" s="155"/>
      <c r="JOP610" s="155"/>
      <c r="JOQ610" s="155"/>
      <c r="JOR610" s="155"/>
      <c r="JOS610" s="155"/>
      <c r="JOT610" s="155"/>
      <c r="JOU610" s="155"/>
      <c r="JOV610" s="155"/>
      <c r="JOW610" s="155"/>
      <c r="JOX610" s="155"/>
      <c r="JOY610" s="155"/>
      <c r="JOZ610" s="155"/>
      <c r="JPA610" s="155"/>
      <c r="JPB610" s="155"/>
      <c r="JPC610" s="155"/>
      <c r="JPD610" s="155"/>
      <c r="JPE610" s="155"/>
      <c r="JPF610" s="155"/>
      <c r="JPG610" s="155"/>
      <c r="JPH610" s="155"/>
      <c r="JPI610" s="155"/>
      <c r="JPJ610" s="155"/>
      <c r="JPK610" s="155"/>
      <c r="JPL610" s="155"/>
      <c r="JPM610" s="155"/>
      <c r="JPN610" s="155"/>
      <c r="JPO610" s="155"/>
      <c r="JPP610" s="155"/>
      <c r="JPQ610" s="155"/>
      <c r="JPR610" s="155"/>
      <c r="JPS610" s="155"/>
      <c r="JPT610" s="155"/>
      <c r="JPU610" s="155"/>
      <c r="JPV610" s="155"/>
      <c r="JPW610" s="155"/>
      <c r="JPX610" s="155"/>
      <c r="JPY610" s="155"/>
      <c r="JPZ610" s="155"/>
      <c r="JQA610" s="155"/>
      <c r="JQB610" s="155"/>
      <c r="JQC610" s="155"/>
      <c r="JQD610" s="155"/>
      <c r="JQE610" s="155"/>
      <c r="JQF610" s="155"/>
      <c r="JQG610" s="155"/>
      <c r="JQH610" s="155"/>
      <c r="JQI610" s="155"/>
      <c r="JQJ610" s="155"/>
      <c r="JQK610" s="155"/>
      <c r="JQL610" s="155"/>
      <c r="JQM610" s="155"/>
      <c r="JQN610" s="155"/>
      <c r="JQO610" s="155"/>
      <c r="JQP610" s="155"/>
      <c r="JQQ610" s="155"/>
      <c r="JQR610" s="155"/>
      <c r="JQS610" s="155"/>
      <c r="JQT610" s="155"/>
      <c r="JQU610" s="155"/>
      <c r="JQV610" s="155"/>
      <c r="JQW610" s="155"/>
      <c r="JQX610" s="155"/>
      <c r="JQY610" s="155"/>
      <c r="JQZ610" s="155"/>
      <c r="JRA610" s="155"/>
      <c r="JRB610" s="155"/>
      <c r="JRC610" s="155"/>
      <c r="JRD610" s="155"/>
      <c r="JRE610" s="155"/>
      <c r="JRF610" s="155"/>
      <c r="JRG610" s="155"/>
      <c r="JRH610" s="155"/>
      <c r="JRI610" s="155"/>
      <c r="JRJ610" s="155"/>
      <c r="JRK610" s="155"/>
      <c r="JRL610" s="155"/>
      <c r="JRM610" s="155"/>
      <c r="JRN610" s="155"/>
      <c r="JRO610" s="155"/>
      <c r="JRP610" s="155"/>
      <c r="JRQ610" s="155"/>
      <c r="JRR610" s="155"/>
      <c r="JRS610" s="155"/>
      <c r="JRT610" s="155"/>
      <c r="JRU610" s="155"/>
      <c r="JRV610" s="155"/>
      <c r="JRW610" s="155"/>
      <c r="JRX610" s="155"/>
      <c r="JRY610" s="155"/>
      <c r="JRZ610" s="155"/>
      <c r="JSA610" s="155"/>
      <c r="JSB610" s="155"/>
      <c r="JSC610" s="155"/>
      <c r="JSD610" s="155"/>
      <c r="JSE610" s="155"/>
      <c r="JSF610" s="155"/>
      <c r="JSG610" s="155"/>
      <c r="JSH610" s="155"/>
      <c r="JSI610" s="155"/>
      <c r="JSJ610" s="155"/>
      <c r="JSK610" s="155"/>
      <c r="JSL610" s="155"/>
      <c r="JSM610" s="155"/>
      <c r="JSN610" s="155"/>
      <c r="JSO610" s="155"/>
      <c r="JSP610" s="155"/>
      <c r="JSQ610" s="155"/>
      <c r="JSR610" s="155"/>
      <c r="JSS610" s="155"/>
      <c r="JST610" s="155"/>
      <c r="JSU610" s="155"/>
      <c r="JSV610" s="155"/>
      <c r="JSW610" s="155"/>
      <c r="JSX610" s="155"/>
      <c r="JSY610" s="155"/>
      <c r="JSZ610" s="155"/>
      <c r="JTA610" s="155"/>
      <c r="JTB610" s="155"/>
      <c r="JTC610" s="155"/>
      <c r="JTD610" s="155"/>
      <c r="JTE610" s="155"/>
      <c r="JTF610" s="155"/>
      <c r="JTG610" s="155"/>
      <c r="JTH610" s="155"/>
      <c r="JTI610" s="155"/>
      <c r="JTJ610" s="155"/>
      <c r="JTK610" s="155"/>
      <c r="JTL610" s="155"/>
      <c r="JTM610" s="155"/>
      <c r="JTN610" s="155"/>
      <c r="JTO610" s="155"/>
      <c r="JTP610" s="155"/>
      <c r="JTQ610" s="155"/>
      <c r="JTR610" s="155"/>
      <c r="JTS610" s="155"/>
      <c r="JTT610" s="155"/>
      <c r="JTU610" s="155"/>
      <c r="JTV610" s="155"/>
      <c r="JTW610" s="155"/>
      <c r="JTX610" s="155"/>
      <c r="JTY610" s="155"/>
      <c r="JTZ610" s="155"/>
      <c r="JUA610" s="155"/>
      <c r="JUB610" s="155"/>
      <c r="JUC610" s="155"/>
      <c r="JUD610" s="155"/>
      <c r="JUE610" s="155"/>
      <c r="JUF610" s="155"/>
      <c r="JUG610" s="155"/>
      <c r="JUH610" s="155"/>
      <c r="JUI610" s="155"/>
      <c r="JUJ610" s="155"/>
      <c r="JUK610" s="155"/>
      <c r="JUL610" s="155"/>
      <c r="JUM610" s="155"/>
      <c r="JUN610" s="155"/>
      <c r="JUO610" s="155"/>
      <c r="JUP610" s="155"/>
      <c r="JUQ610" s="155"/>
      <c r="JUR610" s="155"/>
      <c r="JUS610" s="155"/>
      <c r="JUT610" s="155"/>
      <c r="JUU610" s="155"/>
      <c r="JUV610" s="155"/>
      <c r="JUW610" s="155"/>
      <c r="JUX610" s="155"/>
      <c r="JUY610" s="155"/>
      <c r="JUZ610" s="155"/>
      <c r="JVA610" s="155"/>
      <c r="JVB610" s="155"/>
      <c r="JVC610" s="155"/>
      <c r="JVD610" s="155"/>
      <c r="JVE610" s="155"/>
      <c r="JVF610" s="155"/>
      <c r="JVG610" s="155"/>
      <c r="JVH610" s="155"/>
      <c r="JVI610" s="155"/>
      <c r="JVJ610" s="155"/>
      <c r="JVK610" s="155"/>
      <c r="JVL610" s="155"/>
      <c r="JVM610" s="155"/>
      <c r="JVN610" s="155"/>
      <c r="JVO610" s="155"/>
      <c r="JVP610" s="155"/>
      <c r="JVQ610" s="155"/>
      <c r="JVR610" s="155"/>
      <c r="JVS610" s="155"/>
      <c r="JVT610" s="155"/>
      <c r="JVU610" s="155"/>
      <c r="JVV610" s="155"/>
      <c r="JVW610" s="155"/>
      <c r="JVX610" s="155"/>
      <c r="JVY610" s="155"/>
      <c r="JVZ610" s="155"/>
      <c r="JWA610" s="155"/>
      <c r="JWB610" s="155"/>
      <c r="JWC610" s="155"/>
      <c r="JWD610" s="155"/>
      <c r="JWE610" s="155"/>
      <c r="JWF610" s="155"/>
      <c r="JWG610" s="155"/>
      <c r="JWH610" s="155"/>
      <c r="JWI610" s="155"/>
      <c r="JWJ610" s="155"/>
      <c r="JWK610" s="155"/>
      <c r="JWL610" s="155"/>
      <c r="JWM610" s="155"/>
      <c r="JWN610" s="155"/>
      <c r="JWO610" s="155"/>
      <c r="JWP610" s="155"/>
      <c r="JWQ610" s="155"/>
      <c r="JWR610" s="155"/>
      <c r="JWS610" s="155"/>
      <c r="JWT610" s="155"/>
      <c r="JWU610" s="155"/>
      <c r="JWV610" s="155"/>
      <c r="JWW610" s="155"/>
      <c r="JWX610" s="155"/>
      <c r="JWY610" s="155"/>
      <c r="JWZ610" s="155"/>
      <c r="JXA610" s="155"/>
      <c r="JXB610" s="155"/>
      <c r="JXC610" s="155"/>
      <c r="JXD610" s="155"/>
      <c r="JXE610" s="155"/>
      <c r="JXF610" s="155"/>
      <c r="JXG610" s="155"/>
      <c r="JXH610" s="155"/>
      <c r="JXI610" s="155"/>
      <c r="JXJ610" s="155"/>
      <c r="JXK610" s="155"/>
      <c r="JXL610" s="155"/>
      <c r="JXM610" s="155"/>
      <c r="JXN610" s="155"/>
      <c r="JXO610" s="155"/>
      <c r="JXP610" s="155"/>
      <c r="JXQ610" s="155"/>
      <c r="JXR610" s="155"/>
      <c r="JXS610" s="155"/>
      <c r="JXT610" s="155"/>
      <c r="JXU610" s="155"/>
      <c r="JXV610" s="155"/>
      <c r="JXW610" s="155"/>
      <c r="JXX610" s="155"/>
      <c r="JXY610" s="155"/>
      <c r="JXZ610" s="155"/>
      <c r="JYA610" s="155"/>
      <c r="JYB610" s="155"/>
      <c r="JYC610" s="155"/>
      <c r="JYD610" s="155"/>
      <c r="JYE610" s="155"/>
      <c r="JYF610" s="155"/>
      <c r="JYG610" s="155"/>
      <c r="JYH610" s="155"/>
      <c r="JYI610" s="155"/>
      <c r="JYJ610" s="155"/>
      <c r="JYK610" s="155"/>
      <c r="JYL610" s="155"/>
      <c r="JYM610" s="155"/>
      <c r="JYN610" s="155"/>
      <c r="JYO610" s="155"/>
      <c r="JYP610" s="155"/>
      <c r="JYQ610" s="155"/>
      <c r="JYR610" s="155"/>
      <c r="JYS610" s="155"/>
      <c r="JYT610" s="155"/>
      <c r="JYU610" s="155"/>
      <c r="JYV610" s="155"/>
      <c r="JYW610" s="155"/>
      <c r="JYX610" s="155"/>
      <c r="JYY610" s="155"/>
      <c r="JYZ610" s="155"/>
      <c r="JZA610" s="155"/>
      <c r="JZB610" s="155"/>
      <c r="JZC610" s="155"/>
      <c r="JZD610" s="155"/>
      <c r="JZE610" s="155"/>
      <c r="JZF610" s="155"/>
      <c r="JZG610" s="155"/>
      <c r="JZH610" s="155"/>
      <c r="JZI610" s="155"/>
      <c r="JZJ610" s="155"/>
      <c r="JZK610" s="155"/>
      <c r="JZL610" s="155"/>
      <c r="JZM610" s="155"/>
      <c r="JZN610" s="155"/>
      <c r="JZO610" s="155"/>
      <c r="JZP610" s="155"/>
      <c r="JZQ610" s="155"/>
      <c r="JZR610" s="155"/>
      <c r="JZS610" s="155"/>
      <c r="JZT610" s="155"/>
      <c r="JZU610" s="155"/>
      <c r="JZV610" s="155"/>
      <c r="JZW610" s="155"/>
      <c r="JZX610" s="155"/>
      <c r="JZY610" s="155"/>
      <c r="JZZ610" s="155"/>
      <c r="KAA610" s="155"/>
      <c r="KAB610" s="155"/>
      <c r="KAC610" s="155"/>
      <c r="KAD610" s="155"/>
      <c r="KAE610" s="155"/>
      <c r="KAF610" s="155"/>
      <c r="KAG610" s="155"/>
      <c r="KAH610" s="155"/>
      <c r="KAI610" s="155"/>
      <c r="KAJ610" s="155"/>
      <c r="KAK610" s="155"/>
      <c r="KAL610" s="155"/>
      <c r="KAM610" s="155"/>
      <c r="KAN610" s="155"/>
      <c r="KAO610" s="155"/>
      <c r="KAP610" s="155"/>
      <c r="KAQ610" s="155"/>
      <c r="KAR610" s="155"/>
      <c r="KAS610" s="155"/>
      <c r="KAT610" s="155"/>
      <c r="KAU610" s="155"/>
      <c r="KAV610" s="155"/>
      <c r="KAW610" s="155"/>
      <c r="KAX610" s="155"/>
      <c r="KAY610" s="155"/>
      <c r="KAZ610" s="155"/>
      <c r="KBA610" s="155"/>
      <c r="KBB610" s="155"/>
      <c r="KBC610" s="155"/>
      <c r="KBD610" s="155"/>
      <c r="KBE610" s="155"/>
      <c r="KBF610" s="155"/>
      <c r="KBG610" s="155"/>
      <c r="KBH610" s="155"/>
      <c r="KBI610" s="155"/>
      <c r="KBJ610" s="155"/>
      <c r="KBK610" s="155"/>
      <c r="KBL610" s="155"/>
      <c r="KBM610" s="155"/>
      <c r="KBN610" s="155"/>
      <c r="KBO610" s="155"/>
      <c r="KBP610" s="155"/>
      <c r="KBQ610" s="155"/>
      <c r="KBR610" s="155"/>
      <c r="KBS610" s="155"/>
      <c r="KBT610" s="155"/>
      <c r="KBU610" s="155"/>
      <c r="KBV610" s="155"/>
      <c r="KBW610" s="155"/>
      <c r="KBX610" s="155"/>
      <c r="KBY610" s="155"/>
      <c r="KBZ610" s="155"/>
      <c r="KCA610" s="155"/>
      <c r="KCB610" s="155"/>
      <c r="KCC610" s="155"/>
      <c r="KCD610" s="155"/>
      <c r="KCE610" s="155"/>
      <c r="KCF610" s="155"/>
      <c r="KCG610" s="155"/>
      <c r="KCH610" s="155"/>
      <c r="KCI610" s="155"/>
      <c r="KCJ610" s="155"/>
      <c r="KCK610" s="155"/>
      <c r="KCL610" s="155"/>
      <c r="KCM610" s="155"/>
      <c r="KCN610" s="155"/>
      <c r="KCO610" s="155"/>
      <c r="KCP610" s="155"/>
      <c r="KCQ610" s="155"/>
      <c r="KCR610" s="155"/>
      <c r="KCS610" s="155"/>
      <c r="KCT610" s="155"/>
      <c r="KCU610" s="155"/>
      <c r="KCV610" s="155"/>
      <c r="KCW610" s="155"/>
      <c r="KCX610" s="155"/>
      <c r="KCY610" s="155"/>
      <c r="KCZ610" s="155"/>
      <c r="KDA610" s="155"/>
      <c r="KDB610" s="155"/>
      <c r="KDC610" s="155"/>
      <c r="KDD610" s="155"/>
      <c r="KDE610" s="155"/>
      <c r="KDF610" s="155"/>
      <c r="KDG610" s="155"/>
      <c r="KDH610" s="155"/>
      <c r="KDI610" s="155"/>
      <c r="KDJ610" s="155"/>
      <c r="KDK610" s="155"/>
      <c r="KDL610" s="155"/>
      <c r="KDM610" s="155"/>
      <c r="KDN610" s="155"/>
      <c r="KDO610" s="155"/>
      <c r="KDP610" s="155"/>
      <c r="KDQ610" s="155"/>
      <c r="KDR610" s="155"/>
      <c r="KDS610" s="155"/>
      <c r="KDT610" s="155"/>
      <c r="KDU610" s="155"/>
      <c r="KDV610" s="155"/>
      <c r="KDW610" s="155"/>
      <c r="KDX610" s="155"/>
      <c r="KDY610" s="155"/>
      <c r="KDZ610" s="155"/>
      <c r="KEA610" s="155"/>
      <c r="KEB610" s="155"/>
      <c r="KEC610" s="155"/>
      <c r="KED610" s="155"/>
      <c r="KEE610" s="155"/>
      <c r="KEF610" s="155"/>
      <c r="KEG610" s="155"/>
      <c r="KEH610" s="155"/>
      <c r="KEI610" s="155"/>
      <c r="KEJ610" s="155"/>
      <c r="KEK610" s="155"/>
      <c r="KEL610" s="155"/>
      <c r="KEM610" s="155"/>
      <c r="KEN610" s="155"/>
      <c r="KEO610" s="155"/>
      <c r="KEP610" s="155"/>
      <c r="KEQ610" s="155"/>
      <c r="KER610" s="155"/>
      <c r="KES610" s="155"/>
      <c r="KET610" s="155"/>
      <c r="KEU610" s="155"/>
      <c r="KEV610" s="155"/>
      <c r="KEW610" s="155"/>
      <c r="KEX610" s="155"/>
      <c r="KEY610" s="155"/>
      <c r="KEZ610" s="155"/>
      <c r="KFA610" s="155"/>
      <c r="KFB610" s="155"/>
      <c r="KFC610" s="155"/>
      <c r="KFD610" s="155"/>
      <c r="KFE610" s="155"/>
      <c r="KFF610" s="155"/>
      <c r="KFG610" s="155"/>
      <c r="KFH610" s="155"/>
      <c r="KFI610" s="155"/>
      <c r="KFJ610" s="155"/>
      <c r="KFK610" s="155"/>
      <c r="KFL610" s="155"/>
      <c r="KFM610" s="155"/>
      <c r="KFN610" s="155"/>
      <c r="KFO610" s="155"/>
      <c r="KFP610" s="155"/>
      <c r="KFQ610" s="155"/>
      <c r="KFR610" s="155"/>
      <c r="KFS610" s="155"/>
      <c r="KFT610" s="155"/>
      <c r="KFU610" s="155"/>
      <c r="KFV610" s="155"/>
      <c r="KFW610" s="155"/>
      <c r="KFX610" s="155"/>
      <c r="KFY610" s="155"/>
      <c r="KFZ610" s="155"/>
      <c r="KGA610" s="155"/>
      <c r="KGB610" s="155"/>
      <c r="KGC610" s="155"/>
      <c r="KGD610" s="155"/>
      <c r="KGE610" s="155"/>
      <c r="KGF610" s="155"/>
      <c r="KGG610" s="155"/>
      <c r="KGH610" s="155"/>
      <c r="KGI610" s="155"/>
      <c r="KGJ610" s="155"/>
      <c r="KGK610" s="155"/>
      <c r="KGL610" s="155"/>
      <c r="KGM610" s="155"/>
      <c r="KGN610" s="155"/>
      <c r="KGO610" s="155"/>
      <c r="KGP610" s="155"/>
      <c r="KGQ610" s="155"/>
      <c r="KGR610" s="155"/>
      <c r="KGS610" s="155"/>
      <c r="KGT610" s="155"/>
      <c r="KGU610" s="155"/>
      <c r="KGV610" s="155"/>
      <c r="KGW610" s="155"/>
      <c r="KGX610" s="155"/>
      <c r="KGY610" s="155"/>
      <c r="KGZ610" s="155"/>
      <c r="KHA610" s="155"/>
      <c r="KHB610" s="155"/>
      <c r="KHC610" s="155"/>
      <c r="KHD610" s="155"/>
      <c r="KHE610" s="155"/>
      <c r="KHF610" s="155"/>
      <c r="KHG610" s="155"/>
      <c r="KHH610" s="155"/>
      <c r="KHI610" s="155"/>
      <c r="KHJ610" s="155"/>
      <c r="KHK610" s="155"/>
      <c r="KHL610" s="155"/>
      <c r="KHM610" s="155"/>
      <c r="KHN610" s="155"/>
      <c r="KHO610" s="155"/>
      <c r="KHP610" s="155"/>
      <c r="KHQ610" s="155"/>
      <c r="KHR610" s="155"/>
      <c r="KHS610" s="155"/>
      <c r="KHT610" s="155"/>
      <c r="KHU610" s="155"/>
      <c r="KHV610" s="155"/>
      <c r="KHW610" s="155"/>
      <c r="KHX610" s="155"/>
      <c r="KHY610" s="155"/>
      <c r="KHZ610" s="155"/>
      <c r="KIA610" s="155"/>
      <c r="KIB610" s="155"/>
      <c r="KIC610" s="155"/>
      <c r="KID610" s="155"/>
      <c r="KIE610" s="155"/>
      <c r="KIF610" s="155"/>
      <c r="KIG610" s="155"/>
      <c r="KIH610" s="155"/>
      <c r="KII610" s="155"/>
      <c r="KIJ610" s="155"/>
      <c r="KIK610" s="155"/>
      <c r="KIL610" s="155"/>
      <c r="KIM610" s="155"/>
      <c r="KIN610" s="155"/>
      <c r="KIO610" s="155"/>
      <c r="KIP610" s="155"/>
      <c r="KIQ610" s="155"/>
      <c r="KIR610" s="155"/>
      <c r="KIS610" s="155"/>
      <c r="KIT610" s="155"/>
      <c r="KIU610" s="155"/>
      <c r="KIV610" s="155"/>
      <c r="KIW610" s="155"/>
      <c r="KIX610" s="155"/>
      <c r="KIY610" s="155"/>
      <c r="KIZ610" s="155"/>
      <c r="KJA610" s="155"/>
      <c r="KJB610" s="155"/>
      <c r="KJC610" s="155"/>
      <c r="KJD610" s="155"/>
      <c r="KJE610" s="155"/>
      <c r="KJF610" s="155"/>
      <c r="KJG610" s="155"/>
      <c r="KJH610" s="155"/>
      <c r="KJI610" s="155"/>
      <c r="KJJ610" s="155"/>
      <c r="KJK610" s="155"/>
      <c r="KJL610" s="155"/>
      <c r="KJM610" s="155"/>
      <c r="KJN610" s="155"/>
      <c r="KJO610" s="155"/>
      <c r="KJP610" s="155"/>
      <c r="KJQ610" s="155"/>
      <c r="KJR610" s="155"/>
      <c r="KJS610" s="155"/>
      <c r="KJT610" s="155"/>
      <c r="KJU610" s="155"/>
      <c r="KJV610" s="155"/>
      <c r="KJW610" s="155"/>
      <c r="KJX610" s="155"/>
      <c r="KJY610" s="155"/>
      <c r="KJZ610" s="155"/>
      <c r="KKA610" s="155"/>
      <c r="KKB610" s="155"/>
      <c r="KKC610" s="155"/>
      <c r="KKD610" s="155"/>
      <c r="KKE610" s="155"/>
      <c r="KKF610" s="155"/>
      <c r="KKG610" s="155"/>
      <c r="KKH610" s="155"/>
      <c r="KKI610" s="155"/>
      <c r="KKJ610" s="155"/>
      <c r="KKK610" s="155"/>
      <c r="KKL610" s="155"/>
      <c r="KKM610" s="155"/>
      <c r="KKN610" s="155"/>
      <c r="KKO610" s="155"/>
      <c r="KKP610" s="155"/>
      <c r="KKQ610" s="155"/>
      <c r="KKR610" s="155"/>
      <c r="KKS610" s="155"/>
      <c r="KKT610" s="155"/>
      <c r="KKU610" s="155"/>
      <c r="KKV610" s="155"/>
      <c r="KKW610" s="155"/>
      <c r="KKX610" s="155"/>
      <c r="KKY610" s="155"/>
      <c r="KKZ610" s="155"/>
      <c r="KLA610" s="155"/>
      <c r="KLB610" s="155"/>
      <c r="KLC610" s="155"/>
      <c r="KLD610" s="155"/>
      <c r="KLE610" s="155"/>
      <c r="KLF610" s="155"/>
      <c r="KLG610" s="155"/>
      <c r="KLH610" s="155"/>
      <c r="KLI610" s="155"/>
      <c r="KLJ610" s="155"/>
      <c r="KLK610" s="155"/>
      <c r="KLL610" s="155"/>
      <c r="KLM610" s="155"/>
      <c r="KLN610" s="155"/>
      <c r="KLO610" s="155"/>
      <c r="KLP610" s="155"/>
      <c r="KLQ610" s="155"/>
      <c r="KLR610" s="155"/>
      <c r="KLS610" s="155"/>
      <c r="KLT610" s="155"/>
      <c r="KLU610" s="155"/>
      <c r="KLV610" s="155"/>
      <c r="KLW610" s="155"/>
      <c r="KLX610" s="155"/>
      <c r="KLY610" s="155"/>
      <c r="KLZ610" s="155"/>
      <c r="KMA610" s="155"/>
      <c r="KMB610" s="155"/>
      <c r="KMC610" s="155"/>
      <c r="KMD610" s="155"/>
      <c r="KME610" s="155"/>
      <c r="KMF610" s="155"/>
      <c r="KMG610" s="155"/>
      <c r="KMH610" s="155"/>
      <c r="KMI610" s="155"/>
      <c r="KMJ610" s="155"/>
      <c r="KMK610" s="155"/>
      <c r="KML610" s="155"/>
      <c r="KMM610" s="155"/>
      <c r="KMN610" s="155"/>
      <c r="KMO610" s="155"/>
      <c r="KMP610" s="155"/>
      <c r="KMQ610" s="155"/>
      <c r="KMR610" s="155"/>
      <c r="KMS610" s="155"/>
      <c r="KMT610" s="155"/>
      <c r="KMU610" s="155"/>
      <c r="KMV610" s="155"/>
      <c r="KMW610" s="155"/>
      <c r="KMX610" s="155"/>
      <c r="KMY610" s="155"/>
      <c r="KMZ610" s="155"/>
      <c r="KNA610" s="155"/>
      <c r="KNB610" s="155"/>
      <c r="KNC610" s="155"/>
      <c r="KND610" s="155"/>
      <c r="KNE610" s="155"/>
      <c r="KNF610" s="155"/>
      <c r="KNG610" s="155"/>
      <c r="KNH610" s="155"/>
      <c r="KNI610" s="155"/>
      <c r="KNJ610" s="155"/>
      <c r="KNK610" s="155"/>
      <c r="KNL610" s="155"/>
      <c r="KNM610" s="155"/>
      <c r="KNN610" s="155"/>
      <c r="KNO610" s="155"/>
      <c r="KNP610" s="155"/>
      <c r="KNQ610" s="155"/>
      <c r="KNR610" s="155"/>
      <c r="KNS610" s="155"/>
      <c r="KNT610" s="155"/>
      <c r="KNU610" s="155"/>
      <c r="KNV610" s="155"/>
      <c r="KNW610" s="155"/>
      <c r="KNX610" s="155"/>
      <c r="KNY610" s="155"/>
      <c r="KNZ610" s="155"/>
      <c r="KOA610" s="155"/>
      <c r="KOB610" s="155"/>
      <c r="KOC610" s="155"/>
      <c r="KOD610" s="155"/>
      <c r="KOE610" s="155"/>
      <c r="KOF610" s="155"/>
      <c r="KOG610" s="155"/>
      <c r="KOH610" s="155"/>
      <c r="KOI610" s="155"/>
      <c r="KOJ610" s="155"/>
      <c r="KOK610" s="155"/>
      <c r="KOL610" s="155"/>
      <c r="KOM610" s="155"/>
      <c r="KON610" s="155"/>
      <c r="KOO610" s="155"/>
      <c r="KOP610" s="155"/>
      <c r="KOQ610" s="155"/>
      <c r="KOR610" s="155"/>
      <c r="KOS610" s="155"/>
      <c r="KOT610" s="155"/>
      <c r="KOU610" s="155"/>
      <c r="KOV610" s="155"/>
      <c r="KOW610" s="155"/>
      <c r="KOX610" s="155"/>
      <c r="KOY610" s="155"/>
      <c r="KOZ610" s="155"/>
      <c r="KPA610" s="155"/>
      <c r="KPB610" s="155"/>
      <c r="KPC610" s="155"/>
      <c r="KPD610" s="155"/>
      <c r="KPE610" s="155"/>
      <c r="KPF610" s="155"/>
      <c r="KPG610" s="155"/>
      <c r="KPH610" s="155"/>
      <c r="KPI610" s="155"/>
      <c r="KPJ610" s="155"/>
      <c r="KPK610" s="155"/>
      <c r="KPL610" s="155"/>
      <c r="KPM610" s="155"/>
      <c r="KPN610" s="155"/>
      <c r="KPO610" s="155"/>
      <c r="KPP610" s="155"/>
      <c r="KPQ610" s="155"/>
      <c r="KPR610" s="155"/>
      <c r="KPS610" s="155"/>
      <c r="KPT610" s="155"/>
      <c r="KPU610" s="155"/>
      <c r="KPV610" s="155"/>
      <c r="KPW610" s="155"/>
      <c r="KPX610" s="155"/>
      <c r="KPY610" s="155"/>
      <c r="KPZ610" s="155"/>
      <c r="KQA610" s="155"/>
      <c r="KQB610" s="155"/>
      <c r="KQC610" s="155"/>
      <c r="KQD610" s="155"/>
      <c r="KQE610" s="155"/>
      <c r="KQF610" s="155"/>
      <c r="KQG610" s="155"/>
      <c r="KQH610" s="155"/>
      <c r="KQI610" s="155"/>
      <c r="KQJ610" s="155"/>
      <c r="KQK610" s="155"/>
      <c r="KQL610" s="155"/>
      <c r="KQM610" s="155"/>
      <c r="KQN610" s="155"/>
      <c r="KQO610" s="155"/>
      <c r="KQP610" s="155"/>
      <c r="KQQ610" s="155"/>
      <c r="KQR610" s="155"/>
      <c r="KQS610" s="155"/>
      <c r="KQT610" s="155"/>
      <c r="KQU610" s="155"/>
      <c r="KQV610" s="155"/>
      <c r="KQW610" s="155"/>
      <c r="KQX610" s="155"/>
      <c r="KQY610" s="155"/>
      <c r="KQZ610" s="155"/>
      <c r="KRA610" s="155"/>
      <c r="KRB610" s="155"/>
      <c r="KRC610" s="155"/>
      <c r="KRD610" s="155"/>
      <c r="KRE610" s="155"/>
      <c r="KRF610" s="155"/>
      <c r="KRG610" s="155"/>
      <c r="KRH610" s="155"/>
      <c r="KRI610" s="155"/>
      <c r="KRJ610" s="155"/>
      <c r="KRK610" s="155"/>
      <c r="KRL610" s="155"/>
      <c r="KRM610" s="155"/>
      <c r="KRN610" s="155"/>
      <c r="KRO610" s="155"/>
      <c r="KRP610" s="155"/>
      <c r="KRQ610" s="155"/>
      <c r="KRR610" s="155"/>
      <c r="KRS610" s="155"/>
      <c r="KRT610" s="155"/>
      <c r="KRU610" s="155"/>
      <c r="KRV610" s="155"/>
      <c r="KRW610" s="155"/>
      <c r="KRX610" s="155"/>
      <c r="KRY610" s="155"/>
      <c r="KRZ610" s="155"/>
      <c r="KSA610" s="155"/>
      <c r="KSB610" s="155"/>
      <c r="KSC610" s="155"/>
      <c r="KSD610" s="155"/>
      <c r="KSE610" s="155"/>
      <c r="KSF610" s="155"/>
      <c r="KSG610" s="155"/>
      <c r="KSH610" s="155"/>
      <c r="KSI610" s="155"/>
      <c r="KSJ610" s="155"/>
      <c r="KSK610" s="155"/>
      <c r="KSL610" s="155"/>
      <c r="KSM610" s="155"/>
      <c r="KSN610" s="155"/>
      <c r="KSO610" s="155"/>
      <c r="KSP610" s="155"/>
      <c r="KSQ610" s="155"/>
      <c r="KSR610" s="155"/>
      <c r="KSS610" s="155"/>
      <c r="KST610" s="155"/>
      <c r="KSU610" s="155"/>
      <c r="KSV610" s="155"/>
      <c r="KSW610" s="155"/>
      <c r="KSX610" s="155"/>
      <c r="KSY610" s="155"/>
      <c r="KSZ610" s="155"/>
      <c r="KTA610" s="155"/>
      <c r="KTB610" s="155"/>
      <c r="KTC610" s="155"/>
      <c r="KTD610" s="155"/>
      <c r="KTE610" s="155"/>
      <c r="KTF610" s="155"/>
      <c r="KTG610" s="155"/>
      <c r="KTH610" s="155"/>
      <c r="KTI610" s="155"/>
      <c r="KTJ610" s="155"/>
      <c r="KTK610" s="155"/>
      <c r="KTL610" s="155"/>
      <c r="KTM610" s="155"/>
      <c r="KTN610" s="155"/>
      <c r="KTO610" s="155"/>
      <c r="KTP610" s="155"/>
      <c r="KTQ610" s="155"/>
      <c r="KTR610" s="155"/>
      <c r="KTS610" s="155"/>
      <c r="KTT610" s="155"/>
      <c r="KTU610" s="155"/>
      <c r="KTV610" s="155"/>
      <c r="KTW610" s="155"/>
      <c r="KTX610" s="155"/>
      <c r="KTY610" s="155"/>
      <c r="KTZ610" s="155"/>
      <c r="KUA610" s="155"/>
      <c r="KUB610" s="155"/>
      <c r="KUC610" s="155"/>
      <c r="KUD610" s="155"/>
      <c r="KUE610" s="155"/>
      <c r="KUF610" s="155"/>
      <c r="KUG610" s="155"/>
      <c r="KUH610" s="155"/>
      <c r="KUI610" s="155"/>
      <c r="KUJ610" s="155"/>
      <c r="KUK610" s="155"/>
      <c r="KUL610" s="155"/>
      <c r="KUM610" s="155"/>
      <c r="KUN610" s="155"/>
      <c r="KUO610" s="155"/>
      <c r="KUP610" s="155"/>
      <c r="KUQ610" s="155"/>
      <c r="KUR610" s="155"/>
      <c r="KUS610" s="155"/>
      <c r="KUT610" s="155"/>
      <c r="KUU610" s="155"/>
      <c r="KUV610" s="155"/>
      <c r="KUW610" s="155"/>
      <c r="KUX610" s="155"/>
      <c r="KUY610" s="155"/>
      <c r="KUZ610" s="155"/>
      <c r="KVA610" s="155"/>
      <c r="KVB610" s="155"/>
      <c r="KVC610" s="155"/>
      <c r="KVD610" s="155"/>
      <c r="KVE610" s="155"/>
      <c r="KVF610" s="155"/>
      <c r="KVG610" s="155"/>
      <c r="KVH610" s="155"/>
      <c r="KVI610" s="155"/>
      <c r="KVJ610" s="155"/>
      <c r="KVK610" s="155"/>
      <c r="KVL610" s="155"/>
      <c r="KVM610" s="155"/>
      <c r="KVN610" s="155"/>
      <c r="KVO610" s="155"/>
      <c r="KVP610" s="155"/>
      <c r="KVQ610" s="155"/>
      <c r="KVR610" s="155"/>
      <c r="KVS610" s="155"/>
      <c r="KVT610" s="155"/>
      <c r="KVU610" s="155"/>
      <c r="KVV610" s="155"/>
      <c r="KVW610" s="155"/>
      <c r="KVX610" s="155"/>
      <c r="KVY610" s="155"/>
      <c r="KVZ610" s="155"/>
      <c r="KWA610" s="155"/>
      <c r="KWB610" s="155"/>
      <c r="KWC610" s="155"/>
      <c r="KWD610" s="155"/>
      <c r="KWE610" s="155"/>
      <c r="KWF610" s="155"/>
      <c r="KWG610" s="155"/>
      <c r="KWH610" s="155"/>
      <c r="KWI610" s="155"/>
      <c r="KWJ610" s="155"/>
      <c r="KWK610" s="155"/>
      <c r="KWL610" s="155"/>
      <c r="KWM610" s="155"/>
      <c r="KWN610" s="155"/>
      <c r="KWO610" s="155"/>
      <c r="KWP610" s="155"/>
      <c r="KWQ610" s="155"/>
      <c r="KWR610" s="155"/>
      <c r="KWS610" s="155"/>
      <c r="KWT610" s="155"/>
      <c r="KWU610" s="155"/>
      <c r="KWV610" s="155"/>
      <c r="KWW610" s="155"/>
      <c r="KWX610" s="155"/>
      <c r="KWY610" s="155"/>
      <c r="KWZ610" s="155"/>
      <c r="KXA610" s="155"/>
      <c r="KXB610" s="155"/>
      <c r="KXC610" s="155"/>
      <c r="KXD610" s="155"/>
      <c r="KXE610" s="155"/>
      <c r="KXF610" s="155"/>
      <c r="KXG610" s="155"/>
      <c r="KXH610" s="155"/>
      <c r="KXI610" s="155"/>
      <c r="KXJ610" s="155"/>
      <c r="KXK610" s="155"/>
      <c r="KXL610" s="155"/>
      <c r="KXM610" s="155"/>
      <c r="KXN610" s="155"/>
      <c r="KXO610" s="155"/>
      <c r="KXP610" s="155"/>
      <c r="KXQ610" s="155"/>
      <c r="KXR610" s="155"/>
      <c r="KXS610" s="155"/>
      <c r="KXT610" s="155"/>
      <c r="KXU610" s="155"/>
      <c r="KXV610" s="155"/>
      <c r="KXW610" s="155"/>
      <c r="KXX610" s="155"/>
      <c r="KXY610" s="155"/>
      <c r="KXZ610" s="155"/>
      <c r="KYA610" s="155"/>
      <c r="KYB610" s="155"/>
      <c r="KYC610" s="155"/>
      <c r="KYD610" s="155"/>
      <c r="KYE610" s="155"/>
      <c r="KYF610" s="155"/>
      <c r="KYG610" s="155"/>
      <c r="KYH610" s="155"/>
      <c r="KYI610" s="155"/>
      <c r="KYJ610" s="155"/>
      <c r="KYK610" s="155"/>
      <c r="KYL610" s="155"/>
      <c r="KYM610" s="155"/>
      <c r="KYN610" s="155"/>
      <c r="KYO610" s="155"/>
      <c r="KYP610" s="155"/>
      <c r="KYQ610" s="155"/>
      <c r="KYR610" s="155"/>
      <c r="KYS610" s="155"/>
      <c r="KYT610" s="155"/>
      <c r="KYU610" s="155"/>
      <c r="KYV610" s="155"/>
      <c r="KYW610" s="155"/>
      <c r="KYX610" s="155"/>
      <c r="KYY610" s="155"/>
      <c r="KYZ610" s="155"/>
      <c r="KZA610" s="155"/>
      <c r="KZB610" s="155"/>
      <c r="KZC610" s="155"/>
      <c r="KZD610" s="155"/>
      <c r="KZE610" s="155"/>
      <c r="KZF610" s="155"/>
      <c r="KZG610" s="155"/>
      <c r="KZH610" s="155"/>
      <c r="KZI610" s="155"/>
      <c r="KZJ610" s="155"/>
      <c r="KZK610" s="155"/>
      <c r="KZL610" s="155"/>
      <c r="KZM610" s="155"/>
      <c r="KZN610" s="155"/>
      <c r="KZO610" s="155"/>
      <c r="KZP610" s="155"/>
      <c r="KZQ610" s="155"/>
      <c r="KZR610" s="155"/>
      <c r="KZS610" s="155"/>
      <c r="KZT610" s="155"/>
      <c r="KZU610" s="155"/>
      <c r="KZV610" s="155"/>
      <c r="KZW610" s="155"/>
      <c r="KZX610" s="155"/>
      <c r="KZY610" s="155"/>
      <c r="KZZ610" s="155"/>
      <c r="LAA610" s="155"/>
      <c r="LAB610" s="155"/>
      <c r="LAC610" s="155"/>
      <c r="LAD610" s="155"/>
      <c r="LAE610" s="155"/>
      <c r="LAF610" s="155"/>
      <c r="LAG610" s="155"/>
      <c r="LAH610" s="155"/>
      <c r="LAI610" s="155"/>
      <c r="LAJ610" s="155"/>
      <c r="LAK610" s="155"/>
      <c r="LAL610" s="155"/>
      <c r="LAM610" s="155"/>
      <c r="LAN610" s="155"/>
      <c r="LAO610" s="155"/>
      <c r="LAP610" s="155"/>
      <c r="LAQ610" s="155"/>
      <c r="LAR610" s="155"/>
      <c r="LAS610" s="155"/>
      <c r="LAT610" s="155"/>
      <c r="LAU610" s="155"/>
      <c r="LAV610" s="155"/>
      <c r="LAW610" s="155"/>
      <c r="LAX610" s="155"/>
      <c r="LAY610" s="155"/>
      <c r="LAZ610" s="155"/>
      <c r="LBA610" s="155"/>
      <c r="LBB610" s="155"/>
      <c r="LBC610" s="155"/>
      <c r="LBD610" s="155"/>
      <c r="LBE610" s="155"/>
      <c r="LBF610" s="155"/>
      <c r="LBG610" s="155"/>
      <c r="LBH610" s="155"/>
      <c r="LBI610" s="155"/>
      <c r="LBJ610" s="155"/>
      <c r="LBK610" s="155"/>
      <c r="LBL610" s="155"/>
      <c r="LBM610" s="155"/>
      <c r="LBN610" s="155"/>
      <c r="LBO610" s="155"/>
      <c r="LBP610" s="155"/>
      <c r="LBQ610" s="155"/>
      <c r="LBR610" s="155"/>
      <c r="LBS610" s="155"/>
      <c r="LBT610" s="155"/>
      <c r="LBU610" s="155"/>
      <c r="LBV610" s="155"/>
      <c r="LBW610" s="155"/>
      <c r="LBX610" s="155"/>
      <c r="LBY610" s="155"/>
      <c r="LBZ610" s="155"/>
      <c r="LCA610" s="155"/>
      <c r="LCB610" s="155"/>
      <c r="LCC610" s="155"/>
      <c r="LCD610" s="155"/>
      <c r="LCE610" s="155"/>
      <c r="LCF610" s="155"/>
      <c r="LCG610" s="155"/>
      <c r="LCH610" s="155"/>
      <c r="LCI610" s="155"/>
      <c r="LCJ610" s="155"/>
      <c r="LCK610" s="155"/>
      <c r="LCL610" s="155"/>
      <c r="LCM610" s="155"/>
      <c r="LCN610" s="155"/>
      <c r="LCO610" s="155"/>
      <c r="LCP610" s="155"/>
      <c r="LCQ610" s="155"/>
      <c r="LCR610" s="155"/>
      <c r="LCS610" s="155"/>
      <c r="LCT610" s="155"/>
      <c r="LCU610" s="155"/>
      <c r="LCV610" s="155"/>
      <c r="LCW610" s="155"/>
      <c r="LCX610" s="155"/>
      <c r="LCY610" s="155"/>
      <c r="LCZ610" s="155"/>
      <c r="LDA610" s="155"/>
      <c r="LDB610" s="155"/>
      <c r="LDC610" s="155"/>
      <c r="LDD610" s="155"/>
      <c r="LDE610" s="155"/>
      <c r="LDF610" s="155"/>
      <c r="LDG610" s="155"/>
      <c r="LDH610" s="155"/>
      <c r="LDI610" s="155"/>
      <c r="LDJ610" s="155"/>
      <c r="LDK610" s="155"/>
      <c r="LDL610" s="155"/>
      <c r="LDM610" s="155"/>
      <c r="LDN610" s="155"/>
      <c r="LDO610" s="155"/>
      <c r="LDP610" s="155"/>
      <c r="LDQ610" s="155"/>
      <c r="LDR610" s="155"/>
      <c r="LDS610" s="155"/>
      <c r="LDT610" s="155"/>
      <c r="LDU610" s="155"/>
      <c r="LDV610" s="155"/>
      <c r="LDW610" s="155"/>
      <c r="LDX610" s="155"/>
      <c r="LDY610" s="155"/>
      <c r="LDZ610" s="155"/>
      <c r="LEA610" s="155"/>
      <c r="LEB610" s="155"/>
      <c r="LEC610" s="155"/>
      <c r="LED610" s="155"/>
      <c r="LEE610" s="155"/>
      <c r="LEF610" s="155"/>
      <c r="LEG610" s="155"/>
      <c r="LEH610" s="155"/>
      <c r="LEI610" s="155"/>
      <c r="LEJ610" s="155"/>
      <c r="LEK610" s="155"/>
      <c r="LEL610" s="155"/>
      <c r="LEM610" s="155"/>
      <c r="LEN610" s="155"/>
      <c r="LEO610" s="155"/>
      <c r="LEP610" s="155"/>
      <c r="LEQ610" s="155"/>
      <c r="LER610" s="155"/>
      <c r="LES610" s="155"/>
      <c r="LET610" s="155"/>
      <c r="LEU610" s="155"/>
      <c r="LEV610" s="155"/>
      <c r="LEW610" s="155"/>
      <c r="LEX610" s="155"/>
      <c r="LEY610" s="155"/>
      <c r="LEZ610" s="155"/>
      <c r="LFA610" s="155"/>
      <c r="LFB610" s="155"/>
      <c r="LFC610" s="155"/>
      <c r="LFD610" s="155"/>
      <c r="LFE610" s="155"/>
      <c r="LFF610" s="155"/>
      <c r="LFG610" s="155"/>
      <c r="LFH610" s="155"/>
      <c r="LFI610" s="155"/>
      <c r="LFJ610" s="155"/>
      <c r="LFK610" s="155"/>
      <c r="LFL610" s="155"/>
      <c r="LFM610" s="155"/>
      <c r="LFN610" s="155"/>
      <c r="LFO610" s="155"/>
      <c r="LFP610" s="155"/>
      <c r="LFQ610" s="155"/>
      <c r="LFR610" s="155"/>
      <c r="LFS610" s="155"/>
      <c r="LFT610" s="155"/>
      <c r="LFU610" s="155"/>
      <c r="LFV610" s="155"/>
      <c r="LFW610" s="155"/>
      <c r="LFX610" s="155"/>
      <c r="LFY610" s="155"/>
      <c r="LFZ610" s="155"/>
      <c r="LGA610" s="155"/>
      <c r="LGB610" s="155"/>
      <c r="LGC610" s="155"/>
      <c r="LGD610" s="155"/>
      <c r="LGE610" s="155"/>
      <c r="LGF610" s="155"/>
      <c r="LGG610" s="155"/>
      <c r="LGH610" s="155"/>
      <c r="LGI610" s="155"/>
      <c r="LGJ610" s="155"/>
      <c r="LGK610" s="155"/>
      <c r="LGL610" s="155"/>
      <c r="LGM610" s="155"/>
      <c r="LGN610" s="155"/>
      <c r="LGO610" s="155"/>
      <c r="LGP610" s="155"/>
      <c r="LGQ610" s="155"/>
      <c r="LGR610" s="155"/>
      <c r="LGS610" s="155"/>
      <c r="LGT610" s="155"/>
      <c r="LGU610" s="155"/>
      <c r="LGV610" s="155"/>
      <c r="LGW610" s="155"/>
      <c r="LGX610" s="155"/>
      <c r="LGY610" s="155"/>
      <c r="LGZ610" s="155"/>
      <c r="LHA610" s="155"/>
      <c r="LHB610" s="155"/>
      <c r="LHC610" s="155"/>
      <c r="LHD610" s="155"/>
      <c r="LHE610" s="155"/>
      <c r="LHF610" s="155"/>
      <c r="LHG610" s="155"/>
      <c r="LHH610" s="155"/>
      <c r="LHI610" s="155"/>
      <c r="LHJ610" s="155"/>
      <c r="LHK610" s="155"/>
      <c r="LHL610" s="155"/>
      <c r="LHM610" s="155"/>
      <c r="LHN610" s="155"/>
      <c r="LHO610" s="155"/>
      <c r="LHP610" s="155"/>
      <c r="LHQ610" s="155"/>
      <c r="LHR610" s="155"/>
      <c r="LHS610" s="155"/>
      <c r="LHT610" s="155"/>
      <c r="LHU610" s="155"/>
      <c r="LHV610" s="155"/>
      <c r="LHW610" s="155"/>
      <c r="LHX610" s="155"/>
      <c r="LHY610" s="155"/>
      <c r="LHZ610" s="155"/>
      <c r="LIA610" s="155"/>
      <c r="LIB610" s="155"/>
      <c r="LIC610" s="155"/>
      <c r="LID610" s="155"/>
      <c r="LIE610" s="155"/>
      <c r="LIF610" s="155"/>
      <c r="LIG610" s="155"/>
      <c r="LIH610" s="155"/>
      <c r="LII610" s="155"/>
      <c r="LIJ610" s="155"/>
      <c r="LIK610" s="155"/>
      <c r="LIL610" s="155"/>
      <c r="LIM610" s="155"/>
      <c r="LIN610" s="155"/>
      <c r="LIO610" s="155"/>
      <c r="LIP610" s="155"/>
      <c r="LIQ610" s="155"/>
      <c r="LIR610" s="155"/>
      <c r="LIS610" s="155"/>
      <c r="LIT610" s="155"/>
      <c r="LIU610" s="155"/>
      <c r="LIV610" s="155"/>
      <c r="LIW610" s="155"/>
      <c r="LIX610" s="155"/>
      <c r="LIY610" s="155"/>
      <c r="LIZ610" s="155"/>
      <c r="LJA610" s="155"/>
      <c r="LJB610" s="155"/>
      <c r="LJC610" s="155"/>
      <c r="LJD610" s="155"/>
      <c r="LJE610" s="155"/>
      <c r="LJF610" s="155"/>
      <c r="LJG610" s="155"/>
      <c r="LJH610" s="155"/>
      <c r="LJI610" s="155"/>
      <c r="LJJ610" s="155"/>
      <c r="LJK610" s="155"/>
      <c r="LJL610" s="155"/>
      <c r="LJM610" s="155"/>
      <c r="LJN610" s="155"/>
      <c r="LJO610" s="155"/>
      <c r="LJP610" s="155"/>
      <c r="LJQ610" s="155"/>
      <c r="LJR610" s="155"/>
      <c r="LJS610" s="155"/>
      <c r="LJT610" s="155"/>
      <c r="LJU610" s="155"/>
      <c r="LJV610" s="155"/>
      <c r="LJW610" s="155"/>
      <c r="LJX610" s="155"/>
      <c r="LJY610" s="155"/>
      <c r="LJZ610" s="155"/>
      <c r="LKA610" s="155"/>
      <c r="LKB610" s="155"/>
      <c r="LKC610" s="155"/>
      <c r="LKD610" s="155"/>
      <c r="LKE610" s="155"/>
      <c r="LKF610" s="155"/>
      <c r="LKG610" s="155"/>
      <c r="LKH610" s="155"/>
      <c r="LKI610" s="155"/>
      <c r="LKJ610" s="155"/>
      <c r="LKK610" s="155"/>
      <c r="LKL610" s="155"/>
      <c r="LKM610" s="155"/>
      <c r="LKN610" s="155"/>
      <c r="LKO610" s="155"/>
      <c r="LKP610" s="155"/>
      <c r="LKQ610" s="155"/>
      <c r="LKR610" s="155"/>
      <c r="LKS610" s="155"/>
      <c r="LKT610" s="155"/>
      <c r="LKU610" s="155"/>
      <c r="LKV610" s="155"/>
      <c r="LKW610" s="155"/>
      <c r="LKX610" s="155"/>
      <c r="LKY610" s="155"/>
      <c r="LKZ610" s="155"/>
      <c r="LLA610" s="155"/>
      <c r="LLB610" s="155"/>
      <c r="LLC610" s="155"/>
      <c r="LLD610" s="155"/>
      <c r="LLE610" s="155"/>
      <c r="LLF610" s="155"/>
      <c r="LLG610" s="155"/>
      <c r="LLH610" s="155"/>
      <c r="LLI610" s="155"/>
      <c r="LLJ610" s="155"/>
      <c r="LLK610" s="155"/>
      <c r="LLL610" s="155"/>
      <c r="LLM610" s="155"/>
      <c r="LLN610" s="155"/>
      <c r="LLO610" s="155"/>
      <c r="LLP610" s="155"/>
      <c r="LLQ610" s="155"/>
      <c r="LLR610" s="155"/>
      <c r="LLS610" s="155"/>
      <c r="LLT610" s="155"/>
      <c r="LLU610" s="155"/>
      <c r="LLV610" s="155"/>
      <c r="LLW610" s="155"/>
      <c r="LLX610" s="155"/>
      <c r="LLY610" s="155"/>
      <c r="LLZ610" s="155"/>
      <c r="LMA610" s="155"/>
      <c r="LMB610" s="155"/>
      <c r="LMC610" s="155"/>
      <c r="LMD610" s="155"/>
      <c r="LME610" s="155"/>
      <c r="LMF610" s="155"/>
      <c r="LMG610" s="155"/>
      <c r="LMH610" s="155"/>
      <c r="LMI610" s="155"/>
      <c r="LMJ610" s="155"/>
      <c r="LMK610" s="155"/>
      <c r="LML610" s="155"/>
      <c r="LMM610" s="155"/>
      <c r="LMN610" s="155"/>
      <c r="LMO610" s="155"/>
      <c r="LMP610" s="155"/>
      <c r="LMQ610" s="155"/>
      <c r="LMR610" s="155"/>
      <c r="LMS610" s="155"/>
      <c r="LMT610" s="155"/>
      <c r="LMU610" s="155"/>
      <c r="LMV610" s="155"/>
      <c r="LMW610" s="155"/>
      <c r="LMX610" s="155"/>
      <c r="LMY610" s="155"/>
      <c r="LMZ610" s="155"/>
      <c r="LNA610" s="155"/>
      <c r="LNB610" s="155"/>
      <c r="LNC610" s="155"/>
      <c r="LND610" s="155"/>
      <c r="LNE610" s="155"/>
      <c r="LNF610" s="155"/>
      <c r="LNG610" s="155"/>
      <c r="LNH610" s="155"/>
      <c r="LNI610" s="155"/>
      <c r="LNJ610" s="155"/>
      <c r="LNK610" s="155"/>
      <c r="LNL610" s="155"/>
      <c r="LNM610" s="155"/>
      <c r="LNN610" s="155"/>
      <c r="LNO610" s="155"/>
      <c r="LNP610" s="155"/>
      <c r="LNQ610" s="155"/>
      <c r="LNR610" s="155"/>
      <c r="LNS610" s="155"/>
      <c r="LNT610" s="155"/>
      <c r="LNU610" s="155"/>
      <c r="LNV610" s="155"/>
      <c r="LNW610" s="155"/>
      <c r="LNX610" s="155"/>
      <c r="LNY610" s="155"/>
      <c r="LNZ610" s="155"/>
      <c r="LOA610" s="155"/>
      <c r="LOB610" s="155"/>
      <c r="LOC610" s="155"/>
      <c r="LOD610" s="155"/>
      <c r="LOE610" s="155"/>
      <c r="LOF610" s="155"/>
      <c r="LOG610" s="155"/>
      <c r="LOH610" s="155"/>
      <c r="LOI610" s="155"/>
      <c r="LOJ610" s="155"/>
      <c r="LOK610" s="155"/>
      <c r="LOL610" s="155"/>
      <c r="LOM610" s="155"/>
      <c r="LON610" s="155"/>
      <c r="LOO610" s="155"/>
      <c r="LOP610" s="155"/>
      <c r="LOQ610" s="155"/>
      <c r="LOR610" s="155"/>
      <c r="LOS610" s="155"/>
      <c r="LOT610" s="155"/>
      <c r="LOU610" s="155"/>
      <c r="LOV610" s="155"/>
      <c r="LOW610" s="155"/>
      <c r="LOX610" s="155"/>
      <c r="LOY610" s="155"/>
      <c r="LOZ610" s="155"/>
      <c r="LPA610" s="155"/>
      <c r="LPB610" s="155"/>
      <c r="LPC610" s="155"/>
      <c r="LPD610" s="155"/>
      <c r="LPE610" s="155"/>
      <c r="LPF610" s="155"/>
      <c r="LPG610" s="155"/>
      <c r="LPH610" s="155"/>
      <c r="LPI610" s="155"/>
      <c r="LPJ610" s="155"/>
      <c r="LPK610" s="155"/>
      <c r="LPL610" s="155"/>
      <c r="LPM610" s="155"/>
      <c r="LPN610" s="155"/>
      <c r="LPO610" s="155"/>
      <c r="LPP610" s="155"/>
      <c r="LPQ610" s="155"/>
      <c r="LPR610" s="155"/>
      <c r="LPS610" s="155"/>
      <c r="LPT610" s="155"/>
      <c r="LPU610" s="155"/>
      <c r="LPV610" s="155"/>
      <c r="LPW610" s="155"/>
      <c r="LPX610" s="155"/>
      <c r="LPY610" s="155"/>
      <c r="LPZ610" s="155"/>
      <c r="LQA610" s="155"/>
      <c r="LQB610" s="155"/>
      <c r="LQC610" s="155"/>
      <c r="LQD610" s="155"/>
      <c r="LQE610" s="155"/>
      <c r="LQF610" s="155"/>
      <c r="LQG610" s="155"/>
      <c r="LQH610" s="155"/>
      <c r="LQI610" s="155"/>
      <c r="LQJ610" s="155"/>
      <c r="LQK610" s="155"/>
      <c r="LQL610" s="155"/>
      <c r="LQM610" s="155"/>
      <c r="LQN610" s="155"/>
      <c r="LQO610" s="155"/>
      <c r="LQP610" s="155"/>
      <c r="LQQ610" s="155"/>
      <c r="LQR610" s="155"/>
      <c r="LQS610" s="155"/>
      <c r="LQT610" s="155"/>
      <c r="LQU610" s="155"/>
      <c r="LQV610" s="155"/>
      <c r="LQW610" s="155"/>
      <c r="LQX610" s="155"/>
      <c r="LQY610" s="155"/>
      <c r="LQZ610" s="155"/>
      <c r="LRA610" s="155"/>
      <c r="LRB610" s="155"/>
      <c r="LRC610" s="155"/>
      <c r="LRD610" s="155"/>
      <c r="LRE610" s="155"/>
      <c r="LRF610" s="155"/>
      <c r="LRG610" s="155"/>
      <c r="LRH610" s="155"/>
      <c r="LRI610" s="155"/>
      <c r="LRJ610" s="155"/>
      <c r="LRK610" s="155"/>
      <c r="LRL610" s="155"/>
      <c r="LRM610" s="155"/>
      <c r="LRN610" s="155"/>
      <c r="LRO610" s="155"/>
      <c r="LRP610" s="155"/>
      <c r="LRQ610" s="155"/>
      <c r="LRR610" s="155"/>
      <c r="LRS610" s="155"/>
      <c r="LRT610" s="155"/>
      <c r="LRU610" s="155"/>
      <c r="LRV610" s="155"/>
      <c r="LRW610" s="155"/>
      <c r="LRX610" s="155"/>
      <c r="LRY610" s="155"/>
      <c r="LRZ610" s="155"/>
      <c r="LSA610" s="155"/>
      <c r="LSB610" s="155"/>
      <c r="LSC610" s="155"/>
      <c r="LSD610" s="155"/>
      <c r="LSE610" s="155"/>
      <c r="LSF610" s="155"/>
      <c r="LSG610" s="155"/>
      <c r="LSH610" s="155"/>
      <c r="LSI610" s="155"/>
      <c r="LSJ610" s="155"/>
      <c r="LSK610" s="155"/>
      <c r="LSL610" s="155"/>
      <c r="LSM610" s="155"/>
      <c r="LSN610" s="155"/>
      <c r="LSO610" s="155"/>
      <c r="LSP610" s="155"/>
      <c r="LSQ610" s="155"/>
      <c r="LSR610" s="155"/>
      <c r="LSS610" s="155"/>
      <c r="LST610" s="155"/>
      <c r="LSU610" s="155"/>
      <c r="LSV610" s="155"/>
      <c r="LSW610" s="155"/>
      <c r="LSX610" s="155"/>
      <c r="LSY610" s="155"/>
      <c r="LSZ610" s="155"/>
      <c r="LTA610" s="155"/>
      <c r="LTB610" s="155"/>
      <c r="LTC610" s="155"/>
      <c r="LTD610" s="155"/>
      <c r="LTE610" s="155"/>
      <c r="LTF610" s="155"/>
      <c r="LTG610" s="155"/>
      <c r="LTH610" s="155"/>
      <c r="LTI610" s="155"/>
      <c r="LTJ610" s="155"/>
      <c r="LTK610" s="155"/>
      <c r="LTL610" s="155"/>
      <c r="LTM610" s="155"/>
      <c r="LTN610" s="155"/>
      <c r="LTO610" s="155"/>
      <c r="LTP610" s="155"/>
      <c r="LTQ610" s="155"/>
      <c r="LTR610" s="155"/>
      <c r="LTS610" s="155"/>
      <c r="LTT610" s="155"/>
      <c r="LTU610" s="155"/>
      <c r="LTV610" s="155"/>
      <c r="LTW610" s="155"/>
      <c r="LTX610" s="155"/>
      <c r="LTY610" s="155"/>
      <c r="LTZ610" s="155"/>
      <c r="LUA610" s="155"/>
      <c r="LUB610" s="155"/>
      <c r="LUC610" s="155"/>
      <c r="LUD610" s="155"/>
      <c r="LUE610" s="155"/>
      <c r="LUF610" s="155"/>
      <c r="LUG610" s="155"/>
      <c r="LUH610" s="155"/>
      <c r="LUI610" s="155"/>
      <c r="LUJ610" s="155"/>
      <c r="LUK610" s="155"/>
      <c r="LUL610" s="155"/>
      <c r="LUM610" s="155"/>
      <c r="LUN610" s="155"/>
      <c r="LUO610" s="155"/>
      <c r="LUP610" s="155"/>
      <c r="LUQ610" s="155"/>
      <c r="LUR610" s="155"/>
      <c r="LUS610" s="155"/>
      <c r="LUT610" s="155"/>
      <c r="LUU610" s="155"/>
      <c r="LUV610" s="155"/>
      <c r="LUW610" s="155"/>
      <c r="LUX610" s="155"/>
      <c r="LUY610" s="155"/>
      <c r="LUZ610" s="155"/>
      <c r="LVA610" s="155"/>
      <c r="LVB610" s="155"/>
      <c r="LVC610" s="155"/>
      <c r="LVD610" s="155"/>
      <c r="LVE610" s="155"/>
      <c r="LVF610" s="155"/>
      <c r="LVG610" s="155"/>
      <c r="LVH610" s="155"/>
      <c r="LVI610" s="155"/>
      <c r="LVJ610" s="155"/>
      <c r="LVK610" s="155"/>
      <c r="LVL610" s="155"/>
      <c r="LVM610" s="155"/>
      <c r="LVN610" s="155"/>
      <c r="LVO610" s="155"/>
      <c r="LVP610" s="155"/>
      <c r="LVQ610" s="155"/>
      <c r="LVR610" s="155"/>
      <c r="LVS610" s="155"/>
      <c r="LVT610" s="155"/>
      <c r="LVU610" s="155"/>
      <c r="LVV610" s="155"/>
      <c r="LVW610" s="155"/>
      <c r="LVX610" s="155"/>
      <c r="LVY610" s="155"/>
      <c r="LVZ610" s="155"/>
      <c r="LWA610" s="155"/>
      <c r="LWB610" s="155"/>
      <c r="LWC610" s="155"/>
      <c r="LWD610" s="155"/>
      <c r="LWE610" s="155"/>
      <c r="LWF610" s="155"/>
      <c r="LWG610" s="155"/>
      <c r="LWH610" s="155"/>
      <c r="LWI610" s="155"/>
      <c r="LWJ610" s="155"/>
      <c r="LWK610" s="155"/>
      <c r="LWL610" s="155"/>
      <c r="LWM610" s="155"/>
      <c r="LWN610" s="155"/>
      <c r="LWO610" s="155"/>
      <c r="LWP610" s="155"/>
      <c r="LWQ610" s="155"/>
      <c r="LWR610" s="155"/>
      <c r="LWS610" s="155"/>
      <c r="LWT610" s="155"/>
      <c r="LWU610" s="155"/>
      <c r="LWV610" s="155"/>
      <c r="LWW610" s="155"/>
      <c r="LWX610" s="155"/>
      <c r="LWY610" s="155"/>
      <c r="LWZ610" s="155"/>
      <c r="LXA610" s="155"/>
      <c r="LXB610" s="155"/>
      <c r="LXC610" s="155"/>
      <c r="LXD610" s="155"/>
      <c r="LXE610" s="155"/>
      <c r="LXF610" s="155"/>
      <c r="LXG610" s="155"/>
      <c r="LXH610" s="155"/>
      <c r="LXI610" s="155"/>
      <c r="LXJ610" s="155"/>
      <c r="LXK610" s="155"/>
      <c r="LXL610" s="155"/>
      <c r="LXM610" s="155"/>
      <c r="LXN610" s="155"/>
      <c r="LXO610" s="155"/>
      <c r="LXP610" s="155"/>
      <c r="LXQ610" s="155"/>
      <c r="LXR610" s="155"/>
      <c r="LXS610" s="155"/>
      <c r="LXT610" s="155"/>
      <c r="LXU610" s="155"/>
      <c r="LXV610" s="155"/>
      <c r="LXW610" s="155"/>
      <c r="LXX610" s="155"/>
      <c r="LXY610" s="155"/>
      <c r="LXZ610" s="155"/>
      <c r="LYA610" s="155"/>
      <c r="LYB610" s="155"/>
      <c r="LYC610" s="155"/>
      <c r="LYD610" s="155"/>
      <c r="LYE610" s="155"/>
      <c r="LYF610" s="155"/>
      <c r="LYG610" s="155"/>
      <c r="LYH610" s="155"/>
      <c r="LYI610" s="155"/>
      <c r="LYJ610" s="155"/>
      <c r="LYK610" s="155"/>
      <c r="LYL610" s="155"/>
      <c r="LYM610" s="155"/>
      <c r="LYN610" s="155"/>
      <c r="LYO610" s="155"/>
      <c r="LYP610" s="155"/>
      <c r="LYQ610" s="155"/>
      <c r="LYR610" s="155"/>
      <c r="LYS610" s="155"/>
      <c r="LYT610" s="155"/>
      <c r="LYU610" s="155"/>
      <c r="LYV610" s="155"/>
      <c r="LYW610" s="155"/>
      <c r="LYX610" s="155"/>
      <c r="LYY610" s="155"/>
      <c r="LYZ610" s="155"/>
      <c r="LZA610" s="155"/>
      <c r="LZB610" s="155"/>
      <c r="LZC610" s="155"/>
      <c r="LZD610" s="155"/>
      <c r="LZE610" s="155"/>
      <c r="LZF610" s="155"/>
      <c r="LZG610" s="155"/>
      <c r="LZH610" s="155"/>
      <c r="LZI610" s="155"/>
      <c r="LZJ610" s="155"/>
      <c r="LZK610" s="155"/>
      <c r="LZL610" s="155"/>
      <c r="LZM610" s="155"/>
      <c r="LZN610" s="155"/>
      <c r="LZO610" s="155"/>
      <c r="LZP610" s="155"/>
      <c r="LZQ610" s="155"/>
      <c r="LZR610" s="155"/>
      <c r="LZS610" s="155"/>
      <c r="LZT610" s="155"/>
      <c r="LZU610" s="155"/>
      <c r="LZV610" s="155"/>
      <c r="LZW610" s="155"/>
      <c r="LZX610" s="155"/>
      <c r="LZY610" s="155"/>
      <c r="LZZ610" s="155"/>
      <c r="MAA610" s="155"/>
      <c r="MAB610" s="155"/>
      <c r="MAC610" s="155"/>
      <c r="MAD610" s="155"/>
      <c r="MAE610" s="155"/>
      <c r="MAF610" s="155"/>
      <c r="MAG610" s="155"/>
      <c r="MAH610" s="155"/>
      <c r="MAI610" s="155"/>
      <c r="MAJ610" s="155"/>
      <c r="MAK610" s="155"/>
      <c r="MAL610" s="155"/>
      <c r="MAM610" s="155"/>
      <c r="MAN610" s="155"/>
      <c r="MAO610" s="155"/>
      <c r="MAP610" s="155"/>
      <c r="MAQ610" s="155"/>
      <c r="MAR610" s="155"/>
      <c r="MAS610" s="155"/>
      <c r="MAT610" s="155"/>
      <c r="MAU610" s="155"/>
      <c r="MAV610" s="155"/>
      <c r="MAW610" s="155"/>
      <c r="MAX610" s="155"/>
      <c r="MAY610" s="155"/>
      <c r="MAZ610" s="155"/>
      <c r="MBA610" s="155"/>
      <c r="MBB610" s="155"/>
      <c r="MBC610" s="155"/>
      <c r="MBD610" s="155"/>
      <c r="MBE610" s="155"/>
      <c r="MBF610" s="155"/>
      <c r="MBG610" s="155"/>
      <c r="MBH610" s="155"/>
      <c r="MBI610" s="155"/>
      <c r="MBJ610" s="155"/>
      <c r="MBK610" s="155"/>
      <c r="MBL610" s="155"/>
      <c r="MBM610" s="155"/>
      <c r="MBN610" s="155"/>
      <c r="MBO610" s="155"/>
      <c r="MBP610" s="155"/>
      <c r="MBQ610" s="155"/>
      <c r="MBR610" s="155"/>
      <c r="MBS610" s="155"/>
      <c r="MBT610" s="155"/>
      <c r="MBU610" s="155"/>
      <c r="MBV610" s="155"/>
      <c r="MBW610" s="155"/>
      <c r="MBX610" s="155"/>
      <c r="MBY610" s="155"/>
      <c r="MBZ610" s="155"/>
      <c r="MCA610" s="155"/>
      <c r="MCB610" s="155"/>
      <c r="MCC610" s="155"/>
      <c r="MCD610" s="155"/>
      <c r="MCE610" s="155"/>
      <c r="MCF610" s="155"/>
      <c r="MCG610" s="155"/>
      <c r="MCH610" s="155"/>
      <c r="MCI610" s="155"/>
      <c r="MCJ610" s="155"/>
      <c r="MCK610" s="155"/>
      <c r="MCL610" s="155"/>
      <c r="MCM610" s="155"/>
      <c r="MCN610" s="155"/>
      <c r="MCO610" s="155"/>
      <c r="MCP610" s="155"/>
      <c r="MCQ610" s="155"/>
      <c r="MCR610" s="155"/>
      <c r="MCS610" s="155"/>
      <c r="MCT610" s="155"/>
      <c r="MCU610" s="155"/>
      <c r="MCV610" s="155"/>
      <c r="MCW610" s="155"/>
      <c r="MCX610" s="155"/>
      <c r="MCY610" s="155"/>
      <c r="MCZ610" s="155"/>
      <c r="MDA610" s="155"/>
      <c r="MDB610" s="155"/>
      <c r="MDC610" s="155"/>
      <c r="MDD610" s="155"/>
      <c r="MDE610" s="155"/>
      <c r="MDF610" s="155"/>
      <c r="MDG610" s="155"/>
      <c r="MDH610" s="155"/>
      <c r="MDI610" s="155"/>
      <c r="MDJ610" s="155"/>
      <c r="MDK610" s="155"/>
      <c r="MDL610" s="155"/>
      <c r="MDM610" s="155"/>
      <c r="MDN610" s="155"/>
      <c r="MDO610" s="155"/>
      <c r="MDP610" s="155"/>
      <c r="MDQ610" s="155"/>
      <c r="MDR610" s="155"/>
      <c r="MDS610" s="155"/>
      <c r="MDT610" s="155"/>
      <c r="MDU610" s="155"/>
      <c r="MDV610" s="155"/>
      <c r="MDW610" s="155"/>
      <c r="MDX610" s="155"/>
      <c r="MDY610" s="155"/>
      <c r="MDZ610" s="155"/>
      <c r="MEA610" s="155"/>
      <c r="MEB610" s="155"/>
      <c r="MEC610" s="155"/>
      <c r="MED610" s="155"/>
      <c r="MEE610" s="155"/>
      <c r="MEF610" s="155"/>
      <c r="MEG610" s="155"/>
      <c r="MEH610" s="155"/>
      <c r="MEI610" s="155"/>
      <c r="MEJ610" s="155"/>
      <c r="MEK610" s="155"/>
      <c r="MEL610" s="155"/>
      <c r="MEM610" s="155"/>
      <c r="MEN610" s="155"/>
      <c r="MEO610" s="155"/>
      <c r="MEP610" s="155"/>
      <c r="MEQ610" s="155"/>
      <c r="MER610" s="155"/>
      <c r="MES610" s="155"/>
      <c r="MET610" s="155"/>
      <c r="MEU610" s="155"/>
      <c r="MEV610" s="155"/>
      <c r="MEW610" s="155"/>
      <c r="MEX610" s="155"/>
      <c r="MEY610" s="155"/>
      <c r="MEZ610" s="155"/>
      <c r="MFA610" s="155"/>
      <c r="MFB610" s="155"/>
      <c r="MFC610" s="155"/>
      <c r="MFD610" s="155"/>
      <c r="MFE610" s="155"/>
      <c r="MFF610" s="155"/>
      <c r="MFG610" s="155"/>
      <c r="MFH610" s="155"/>
      <c r="MFI610" s="155"/>
      <c r="MFJ610" s="155"/>
      <c r="MFK610" s="155"/>
      <c r="MFL610" s="155"/>
      <c r="MFM610" s="155"/>
      <c r="MFN610" s="155"/>
      <c r="MFO610" s="155"/>
      <c r="MFP610" s="155"/>
      <c r="MFQ610" s="155"/>
      <c r="MFR610" s="155"/>
      <c r="MFS610" s="155"/>
      <c r="MFT610" s="155"/>
      <c r="MFU610" s="155"/>
      <c r="MFV610" s="155"/>
      <c r="MFW610" s="155"/>
      <c r="MFX610" s="155"/>
      <c r="MFY610" s="155"/>
      <c r="MFZ610" s="155"/>
      <c r="MGA610" s="155"/>
      <c r="MGB610" s="155"/>
      <c r="MGC610" s="155"/>
      <c r="MGD610" s="155"/>
      <c r="MGE610" s="155"/>
      <c r="MGF610" s="155"/>
      <c r="MGG610" s="155"/>
      <c r="MGH610" s="155"/>
      <c r="MGI610" s="155"/>
      <c r="MGJ610" s="155"/>
      <c r="MGK610" s="155"/>
      <c r="MGL610" s="155"/>
      <c r="MGM610" s="155"/>
      <c r="MGN610" s="155"/>
      <c r="MGO610" s="155"/>
      <c r="MGP610" s="155"/>
      <c r="MGQ610" s="155"/>
      <c r="MGR610" s="155"/>
      <c r="MGS610" s="155"/>
      <c r="MGT610" s="155"/>
      <c r="MGU610" s="155"/>
      <c r="MGV610" s="155"/>
      <c r="MGW610" s="155"/>
      <c r="MGX610" s="155"/>
      <c r="MGY610" s="155"/>
      <c r="MGZ610" s="155"/>
      <c r="MHA610" s="155"/>
      <c r="MHB610" s="155"/>
      <c r="MHC610" s="155"/>
      <c r="MHD610" s="155"/>
      <c r="MHE610" s="155"/>
      <c r="MHF610" s="155"/>
      <c r="MHG610" s="155"/>
      <c r="MHH610" s="155"/>
      <c r="MHI610" s="155"/>
      <c r="MHJ610" s="155"/>
      <c r="MHK610" s="155"/>
      <c r="MHL610" s="155"/>
      <c r="MHM610" s="155"/>
      <c r="MHN610" s="155"/>
      <c r="MHO610" s="155"/>
      <c r="MHP610" s="155"/>
      <c r="MHQ610" s="155"/>
      <c r="MHR610" s="155"/>
      <c r="MHS610" s="155"/>
      <c r="MHT610" s="155"/>
      <c r="MHU610" s="155"/>
      <c r="MHV610" s="155"/>
      <c r="MHW610" s="155"/>
      <c r="MHX610" s="155"/>
      <c r="MHY610" s="155"/>
      <c r="MHZ610" s="155"/>
      <c r="MIA610" s="155"/>
      <c r="MIB610" s="155"/>
      <c r="MIC610" s="155"/>
      <c r="MID610" s="155"/>
      <c r="MIE610" s="155"/>
      <c r="MIF610" s="155"/>
      <c r="MIG610" s="155"/>
      <c r="MIH610" s="155"/>
      <c r="MII610" s="155"/>
      <c r="MIJ610" s="155"/>
      <c r="MIK610" s="155"/>
      <c r="MIL610" s="155"/>
      <c r="MIM610" s="155"/>
      <c r="MIN610" s="155"/>
      <c r="MIO610" s="155"/>
      <c r="MIP610" s="155"/>
      <c r="MIQ610" s="155"/>
      <c r="MIR610" s="155"/>
      <c r="MIS610" s="155"/>
      <c r="MIT610" s="155"/>
      <c r="MIU610" s="155"/>
      <c r="MIV610" s="155"/>
      <c r="MIW610" s="155"/>
      <c r="MIX610" s="155"/>
      <c r="MIY610" s="155"/>
      <c r="MIZ610" s="155"/>
      <c r="MJA610" s="155"/>
      <c r="MJB610" s="155"/>
      <c r="MJC610" s="155"/>
      <c r="MJD610" s="155"/>
      <c r="MJE610" s="155"/>
      <c r="MJF610" s="155"/>
      <c r="MJG610" s="155"/>
      <c r="MJH610" s="155"/>
      <c r="MJI610" s="155"/>
      <c r="MJJ610" s="155"/>
      <c r="MJK610" s="155"/>
      <c r="MJL610" s="155"/>
      <c r="MJM610" s="155"/>
      <c r="MJN610" s="155"/>
      <c r="MJO610" s="155"/>
      <c r="MJP610" s="155"/>
      <c r="MJQ610" s="155"/>
      <c r="MJR610" s="155"/>
      <c r="MJS610" s="155"/>
      <c r="MJT610" s="155"/>
      <c r="MJU610" s="155"/>
      <c r="MJV610" s="155"/>
      <c r="MJW610" s="155"/>
      <c r="MJX610" s="155"/>
      <c r="MJY610" s="155"/>
      <c r="MJZ610" s="155"/>
      <c r="MKA610" s="155"/>
      <c r="MKB610" s="155"/>
      <c r="MKC610" s="155"/>
      <c r="MKD610" s="155"/>
      <c r="MKE610" s="155"/>
      <c r="MKF610" s="155"/>
      <c r="MKG610" s="155"/>
      <c r="MKH610" s="155"/>
      <c r="MKI610" s="155"/>
      <c r="MKJ610" s="155"/>
      <c r="MKK610" s="155"/>
      <c r="MKL610" s="155"/>
      <c r="MKM610" s="155"/>
      <c r="MKN610" s="155"/>
      <c r="MKO610" s="155"/>
      <c r="MKP610" s="155"/>
      <c r="MKQ610" s="155"/>
      <c r="MKR610" s="155"/>
      <c r="MKS610" s="155"/>
      <c r="MKT610" s="155"/>
      <c r="MKU610" s="155"/>
      <c r="MKV610" s="155"/>
      <c r="MKW610" s="155"/>
      <c r="MKX610" s="155"/>
      <c r="MKY610" s="155"/>
      <c r="MKZ610" s="155"/>
      <c r="MLA610" s="155"/>
      <c r="MLB610" s="155"/>
      <c r="MLC610" s="155"/>
      <c r="MLD610" s="155"/>
      <c r="MLE610" s="155"/>
      <c r="MLF610" s="155"/>
      <c r="MLG610" s="155"/>
      <c r="MLH610" s="155"/>
      <c r="MLI610" s="155"/>
      <c r="MLJ610" s="155"/>
      <c r="MLK610" s="155"/>
      <c r="MLL610" s="155"/>
      <c r="MLM610" s="155"/>
      <c r="MLN610" s="155"/>
      <c r="MLO610" s="155"/>
      <c r="MLP610" s="155"/>
      <c r="MLQ610" s="155"/>
      <c r="MLR610" s="155"/>
      <c r="MLS610" s="155"/>
      <c r="MLT610" s="155"/>
      <c r="MLU610" s="155"/>
      <c r="MLV610" s="155"/>
      <c r="MLW610" s="155"/>
      <c r="MLX610" s="155"/>
      <c r="MLY610" s="155"/>
      <c r="MLZ610" s="155"/>
      <c r="MMA610" s="155"/>
      <c r="MMB610" s="155"/>
      <c r="MMC610" s="155"/>
      <c r="MMD610" s="155"/>
      <c r="MME610" s="155"/>
      <c r="MMF610" s="155"/>
      <c r="MMG610" s="155"/>
      <c r="MMH610" s="155"/>
      <c r="MMI610" s="155"/>
      <c r="MMJ610" s="155"/>
      <c r="MMK610" s="155"/>
      <c r="MML610" s="155"/>
      <c r="MMM610" s="155"/>
      <c r="MMN610" s="155"/>
      <c r="MMO610" s="155"/>
      <c r="MMP610" s="155"/>
      <c r="MMQ610" s="155"/>
      <c r="MMR610" s="155"/>
      <c r="MMS610" s="155"/>
      <c r="MMT610" s="155"/>
      <c r="MMU610" s="155"/>
      <c r="MMV610" s="155"/>
      <c r="MMW610" s="155"/>
      <c r="MMX610" s="155"/>
      <c r="MMY610" s="155"/>
      <c r="MMZ610" s="155"/>
      <c r="MNA610" s="155"/>
      <c r="MNB610" s="155"/>
      <c r="MNC610" s="155"/>
      <c r="MND610" s="155"/>
      <c r="MNE610" s="155"/>
      <c r="MNF610" s="155"/>
      <c r="MNG610" s="155"/>
      <c r="MNH610" s="155"/>
      <c r="MNI610" s="155"/>
      <c r="MNJ610" s="155"/>
      <c r="MNK610" s="155"/>
      <c r="MNL610" s="155"/>
      <c r="MNM610" s="155"/>
      <c r="MNN610" s="155"/>
      <c r="MNO610" s="155"/>
      <c r="MNP610" s="155"/>
      <c r="MNQ610" s="155"/>
      <c r="MNR610" s="155"/>
      <c r="MNS610" s="155"/>
      <c r="MNT610" s="155"/>
      <c r="MNU610" s="155"/>
      <c r="MNV610" s="155"/>
      <c r="MNW610" s="155"/>
      <c r="MNX610" s="155"/>
      <c r="MNY610" s="155"/>
      <c r="MNZ610" s="155"/>
      <c r="MOA610" s="155"/>
      <c r="MOB610" s="155"/>
      <c r="MOC610" s="155"/>
      <c r="MOD610" s="155"/>
      <c r="MOE610" s="155"/>
      <c r="MOF610" s="155"/>
      <c r="MOG610" s="155"/>
      <c r="MOH610" s="155"/>
      <c r="MOI610" s="155"/>
      <c r="MOJ610" s="155"/>
      <c r="MOK610" s="155"/>
      <c r="MOL610" s="155"/>
      <c r="MOM610" s="155"/>
      <c r="MON610" s="155"/>
      <c r="MOO610" s="155"/>
      <c r="MOP610" s="155"/>
      <c r="MOQ610" s="155"/>
      <c r="MOR610" s="155"/>
      <c r="MOS610" s="155"/>
      <c r="MOT610" s="155"/>
      <c r="MOU610" s="155"/>
      <c r="MOV610" s="155"/>
      <c r="MOW610" s="155"/>
      <c r="MOX610" s="155"/>
      <c r="MOY610" s="155"/>
      <c r="MOZ610" s="155"/>
      <c r="MPA610" s="155"/>
      <c r="MPB610" s="155"/>
      <c r="MPC610" s="155"/>
      <c r="MPD610" s="155"/>
      <c r="MPE610" s="155"/>
      <c r="MPF610" s="155"/>
      <c r="MPG610" s="155"/>
      <c r="MPH610" s="155"/>
      <c r="MPI610" s="155"/>
      <c r="MPJ610" s="155"/>
      <c r="MPK610" s="155"/>
      <c r="MPL610" s="155"/>
      <c r="MPM610" s="155"/>
      <c r="MPN610" s="155"/>
      <c r="MPO610" s="155"/>
      <c r="MPP610" s="155"/>
      <c r="MPQ610" s="155"/>
      <c r="MPR610" s="155"/>
      <c r="MPS610" s="155"/>
      <c r="MPT610" s="155"/>
      <c r="MPU610" s="155"/>
      <c r="MPV610" s="155"/>
      <c r="MPW610" s="155"/>
      <c r="MPX610" s="155"/>
      <c r="MPY610" s="155"/>
      <c r="MPZ610" s="155"/>
      <c r="MQA610" s="155"/>
      <c r="MQB610" s="155"/>
      <c r="MQC610" s="155"/>
      <c r="MQD610" s="155"/>
      <c r="MQE610" s="155"/>
      <c r="MQF610" s="155"/>
      <c r="MQG610" s="155"/>
      <c r="MQH610" s="155"/>
      <c r="MQI610" s="155"/>
      <c r="MQJ610" s="155"/>
      <c r="MQK610" s="155"/>
      <c r="MQL610" s="155"/>
      <c r="MQM610" s="155"/>
      <c r="MQN610" s="155"/>
      <c r="MQO610" s="155"/>
      <c r="MQP610" s="155"/>
      <c r="MQQ610" s="155"/>
      <c r="MQR610" s="155"/>
      <c r="MQS610" s="155"/>
      <c r="MQT610" s="155"/>
      <c r="MQU610" s="155"/>
      <c r="MQV610" s="155"/>
      <c r="MQW610" s="155"/>
      <c r="MQX610" s="155"/>
      <c r="MQY610" s="155"/>
      <c r="MQZ610" s="155"/>
      <c r="MRA610" s="155"/>
      <c r="MRB610" s="155"/>
      <c r="MRC610" s="155"/>
      <c r="MRD610" s="155"/>
      <c r="MRE610" s="155"/>
      <c r="MRF610" s="155"/>
      <c r="MRG610" s="155"/>
      <c r="MRH610" s="155"/>
      <c r="MRI610" s="155"/>
      <c r="MRJ610" s="155"/>
      <c r="MRK610" s="155"/>
      <c r="MRL610" s="155"/>
      <c r="MRM610" s="155"/>
      <c r="MRN610" s="155"/>
      <c r="MRO610" s="155"/>
      <c r="MRP610" s="155"/>
      <c r="MRQ610" s="155"/>
      <c r="MRR610" s="155"/>
      <c r="MRS610" s="155"/>
      <c r="MRT610" s="155"/>
      <c r="MRU610" s="155"/>
      <c r="MRV610" s="155"/>
      <c r="MRW610" s="155"/>
      <c r="MRX610" s="155"/>
      <c r="MRY610" s="155"/>
      <c r="MRZ610" s="155"/>
      <c r="MSA610" s="155"/>
      <c r="MSB610" s="155"/>
      <c r="MSC610" s="155"/>
      <c r="MSD610" s="155"/>
      <c r="MSE610" s="155"/>
      <c r="MSF610" s="155"/>
      <c r="MSG610" s="155"/>
      <c r="MSH610" s="155"/>
      <c r="MSI610" s="155"/>
      <c r="MSJ610" s="155"/>
      <c r="MSK610" s="155"/>
      <c r="MSL610" s="155"/>
      <c r="MSM610" s="155"/>
      <c r="MSN610" s="155"/>
      <c r="MSO610" s="155"/>
      <c r="MSP610" s="155"/>
      <c r="MSQ610" s="155"/>
      <c r="MSR610" s="155"/>
      <c r="MSS610" s="155"/>
      <c r="MST610" s="155"/>
      <c r="MSU610" s="155"/>
      <c r="MSV610" s="155"/>
      <c r="MSW610" s="155"/>
      <c r="MSX610" s="155"/>
      <c r="MSY610" s="155"/>
      <c r="MSZ610" s="155"/>
      <c r="MTA610" s="155"/>
      <c r="MTB610" s="155"/>
      <c r="MTC610" s="155"/>
      <c r="MTD610" s="155"/>
      <c r="MTE610" s="155"/>
      <c r="MTF610" s="155"/>
      <c r="MTG610" s="155"/>
      <c r="MTH610" s="155"/>
      <c r="MTI610" s="155"/>
      <c r="MTJ610" s="155"/>
      <c r="MTK610" s="155"/>
      <c r="MTL610" s="155"/>
      <c r="MTM610" s="155"/>
      <c r="MTN610" s="155"/>
      <c r="MTO610" s="155"/>
      <c r="MTP610" s="155"/>
      <c r="MTQ610" s="155"/>
      <c r="MTR610" s="155"/>
      <c r="MTS610" s="155"/>
      <c r="MTT610" s="155"/>
      <c r="MTU610" s="155"/>
      <c r="MTV610" s="155"/>
      <c r="MTW610" s="155"/>
      <c r="MTX610" s="155"/>
      <c r="MTY610" s="155"/>
      <c r="MTZ610" s="155"/>
      <c r="MUA610" s="155"/>
      <c r="MUB610" s="155"/>
      <c r="MUC610" s="155"/>
      <c r="MUD610" s="155"/>
      <c r="MUE610" s="155"/>
      <c r="MUF610" s="155"/>
      <c r="MUG610" s="155"/>
      <c r="MUH610" s="155"/>
      <c r="MUI610" s="155"/>
      <c r="MUJ610" s="155"/>
      <c r="MUK610" s="155"/>
      <c r="MUL610" s="155"/>
      <c r="MUM610" s="155"/>
      <c r="MUN610" s="155"/>
      <c r="MUO610" s="155"/>
      <c r="MUP610" s="155"/>
      <c r="MUQ610" s="155"/>
      <c r="MUR610" s="155"/>
      <c r="MUS610" s="155"/>
      <c r="MUT610" s="155"/>
      <c r="MUU610" s="155"/>
      <c r="MUV610" s="155"/>
      <c r="MUW610" s="155"/>
      <c r="MUX610" s="155"/>
      <c r="MUY610" s="155"/>
      <c r="MUZ610" s="155"/>
      <c r="MVA610" s="155"/>
      <c r="MVB610" s="155"/>
      <c r="MVC610" s="155"/>
      <c r="MVD610" s="155"/>
      <c r="MVE610" s="155"/>
      <c r="MVF610" s="155"/>
      <c r="MVG610" s="155"/>
      <c r="MVH610" s="155"/>
      <c r="MVI610" s="155"/>
      <c r="MVJ610" s="155"/>
      <c r="MVK610" s="155"/>
      <c r="MVL610" s="155"/>
      <c r="MVM610" s="155"/>
      <c r="MVN610" s="155"/>
      <c r="MVO610" s="155"/>
      <c r="MVP610" s="155"/>
      <c r="MVQ610" s="155"/>
      <c r="MVR610" s="155"/>
      <c r="MVS610" s="155"/>
      <c r="MVT610" s="155"/>
      <c r="MVU610" s="155"/>
      <c r="MVV610" s="155"/>
      <c r="MVW610" s="155"/>
      <c r="MVX610" s="155"/>
      <c r="MVY610" s="155"/>
      <c r="MVZ610" s="155"/>
      <c r="MWA610" s="155"/>
      <c r="MWB610" s="155"/>
      <c r="MWC610" s="155"/>
      <c r="MWD610" s="155"/>
      <c r="MWE610" s="155"/>
      <c r="MWF610" s="155"/>
      <c r="MWG610" s="155"/>
      <c r="MWH610" s="155"/>
      <c r="MWI610" s="155"/>
      <c r="MWJ610" s="155"/>
      <c r="MWK610" s="155"/>
      <c r="MWL610" s="155"/>
      <c r="MWM610" s="155"/>
      <c r="MWN610" s="155"/>
      <c r="MWO610" s="155"/>
      <c r="MWP610" s="155"/>
      <c r="MWQ610" s="155"/>
      <c r="MWR610" s="155"/>
      <c r="MWS610" s="155"/>
      <c r="MWT610" s="155"/>
      <c r="MWU610" s="155"/>
      <c r="MWV610" s="155"/>
      <c r="MWW610" s="155"/>
      <c r="MWX610" s="155"/>
      <c r="MWY610" s="155"/>
      <c r="MWZ610" s="155"/>
      <c r="MXA610" s="155"/>
      <c r="MXB610" s="155"/>
      <c r="MXC610" s="155"/>
      <c r="MXD610" s="155"/>
      <c r="MXE610" s="155"/>
      <c r="MXF610" s="155"/>
      <c r="MXG610" s="155"/>
      <c r="MXH610" s="155"/>
      <c r="MXI610" s="155"/>
      <c r="MXJ610" s="155"/>
      <c r="MXK610" s="155"/>
      <c r="MXL610" s="155"/>
      <c r="MXM610" s="155"/>
      <c r="MXN610" s="155"/>
      <c r="MXO610" s="155"/>
      <c r="MXP610" s="155"/>
      <c r="MXQ610" s="155"/>
      <c r="MXR610" s="155"/>
      <c r="MXS610" s="155"/>
      <c r="MXT610" s="155"/>
      <c r="MXU610" s="155"/>
      <c r="MXV610" s="155"/>
      <c r="MXW610" s="155"/>
      <c r="MXX610" s="155"/>
      <c r="MXY610" s="155"/>
      <c r="MXZ610" s="155"/>
      <c r="MYA610" s="155"/>
      <c r="MYB610" s="155"/>
      <c r="MYC610" s="155"/>
      <c r="MYD610" s="155"/>
      <c r="MYE610" s="155"/>
      <c r="MYF610" s="155"/>
      <c r="MYG610" s="155"/>
      <c r="MYH610" s="155"/>
      <c r="MYI610" s="155"/>
      <c r="MYJ610" s="155"/>
      <c r="MYK610" s="155"/>
      <c r="MYL610" s="155"/>
      <c r="MYM610" s="155"/>
      <c r="MYN610" s="155"/>
      <c r="MYO610" s="155"/>
      <c r="MYP610" s="155"/>
      <c r="MYQ610" s="155"/>
      <c r="MYR610" s="155"/>
      <c r="MYS610" s="155"/>
      <c r="MYT610" s="155"/>
      <c r="MYU610" s="155"/>
      <c r="MYV610" s="155"/>
      <c r="MYW610" s="155"/>
      <c r="MYX610" s="155"/>
      <c r="MYY610" s="155"/>
      <c r="MYZ610" s="155"/>
      <c r="MZA610" s="155"/>
      <c r="MZB610" s="155"/>
      <c r="MZC610" s="155"/>
      <c r="MZD610" s="155"/>
      <c r="MZE610" s="155"/>
      <c r="MZF610" s="155"/>
      <c r="MZG610" s="155"/>
      <c r="MZH610" s="155"/>
      <c r="MZI610" s="155"/>
      <c r="MZJ610" s="155"/>
      <c r="MZK610" s="155"/>
      <c r="MZL610" s="155"/>
      <c r="MZM610" s="155"/>
      <c r="MZN610" s="155"/>
      <c r="MZO610" s="155"/>
      <c r="MZP610" s="155"/>
      <c r="MZQ610" s="155"/>
      <c r="MZR610" s="155"/>
      <c r="MZS610" s="155"/>
      <c r="MZT610" s="155"/>
      <c r="MZU610" s="155"/>
      <c r="MZV610" s="155"/>
      <c r="MZW610" s="155"/>
      <c r="MZX610" s="155"/>
      <c r="MZY610" s="155"/>
      <c r="MZZ610" s="155"/>
      <c r="NAA610" s="155"/>
      <c r="NAB610" s="155"/>
      <c r="NAC610" s="155"/>
      <c r="NAD610" s="155"/>
      <c r="NAE610" s="155"/>
      <c r="NAF610" s="155"/>
      <c r="NAG610" s="155"/>
      <c r="NAH610" s="155"/>
      <c r="NAI610" s="155"/>
      <c r="NAJ610" s="155"/>
      <c r="NAK610" s="155"/>
      <c r="NAL610" s="155"/>
      <c r="NAM610" s="155"/>
      <c r="NAN610" s="155"/>
      <c r="NAO610" s="155"/>
      <c r="NAP610" s="155"/>
      <c r="NAQ610" s="155"/>
      <c r="NAR610" s="155"/>
      <c r="NAS610" s="155"/>
      <c r="NAT610" s="155"/>
      <c r="NAU610" s="155"/>
      <c r="NAV610" s="155"/>
      <c r="NAW610" s="155"/>
      <c r="NAX610" s="155"/>
      <c r="NAY610" s="155"/>
      <c r="NAZ610" s="155"/>
      <c r="NBA610" s="155"/>
      <c r="NBB610" s="155"/>
      <c r="NBC610" s="155"/>
      <c r="NBD610" s="155"/>
      <c r="NBE610" s="155"/>
      <c r="NBF610" s="155"/>
      <c r="NBG610" s="155"/>
      <c r="NBH610" s="155"/>
      <c r="NBI610" s="155"/>
      <c r="NBJ610" s="155"/>
      <c r="NBK610" s="155"/>
      <c r="NBL610" s="155"/>
      <c r="NBM610" s="155"/>
      <c r="NBN610" s="155"/>
      <c r="NBO610" s="155"/>
      <c r="NBP610" s="155"/>
      <c r="NBQ610" s="155"/>
      <c r="NBR610" s="155"/>
      <c r="NBS610" s="155"/>
      <c r="NBT610" s="155"/>
      <c r="NBU610" s="155"/>
      <c r="NBV610" s="155"/>
      <c r="NBW610" s="155"/>
      <c r="NBX610" s="155"/>
      <c r="NBY610" s="155"/>
      <c r="NBZ610" s="155"/>
      <c r="NCA610" s="155"/>
      <c r="NCB610" s="155"/>
      <c r="NCC610" s="155"/>
      <c r="NCD610" s="155"/>
      <c r="NCE610" s="155"/>
      <c r="NCF610" s="155"/>
      <c r="NCG610" s="155"/>
      <c r="NCH610" s="155"/>
      <c r="NCI610" s="155"/>
      <c r="NCJ610" s="155"/>
      <c r="NCK610" s="155"/>
      <c r="NCL610" s="155"/>
      <c r="NCM610" s="155"/>
      <c r="NCN610" s="155"/>
      <c r="NCO610" s="155"/>
      <c r="NCP610" s="155"/>
      <c r="NCQ610" s="155"/>
      <c r="NCR610" s="155"/>
      <c r="NCS610" s="155"/>
      <c r="NCT610" s="155"/>
      <c r="NCU610" s="155"/>
      <c r="NCV610" s="155"/>
      <c r="NCW610" s="155"/>
      <c r="NCX610" s="155"/>
      <c r="NCY610" s="155"/>
      <c r="NCZ610" s="155"/>
      <c r="NDA610" s="155"/>
      <c r="NDB610" s="155"/>
      <c r="NDC610" s="155"/>
      <c r="NDD610" s="155"/>
      <c r="NDE610" s="155"/>
      <c r="NDF610" s="155"/>
      <c r="NDG610" s="155"/>
      <c r="NDH610" s="155"/>
      <c r="NDI610" s="155"/>
      <c r="NDJ610" s="155"/>
      <c r="NDK610" s="155"/>
      <c r="NDL610" s="155"/>
      <c r="NDM610" s="155"/>
      <c r="NDN610" s="155"/>
      <c r="NDO610" s="155"/>
      <c r="NDP610" s="155"/>
      <c r="NDQ610" s="155"/>
      <c r="NDR610" s="155"/>
      <c r="NDS610" s="155"/>
      <c r="NDT610" s="155"/>
      <c r="NDU610" s="155"/>
      <c r="NDV610" s="155"/>
      <c r="NDW610" s="155"/>
      <c r="NDX610" s="155"/>
      <c r="NDY610" s="155"/>
      <c r="NDZ610" s="155"/>
      <c r="NEA610" s="155"/>
      <c r="NEB610" s="155"/>
      <c r="NEC610" s="155"/>
      <c r="NED610" s="155"/>
      <c r="NEE610" s="155"/>
      <c r="NEF610" s="155"/>
      <c r="NEG610" s="155"/>
      <c r="NEH610" s="155"/>
      <c r="NEI610" s="155"/>
      <c r="NEJ610" s="155"/>
      <c r="NEK610" s="155"/>
      <c r="NEL610" s="155"/>
      <c r="NEM610" s="155"/>
      <c r="NEN610" s="155"/>
      <c r="NEO610" s="155"/>
      <c r="NEP610" s="155"/>
      <c r="NEQ610" s="155"/>
      <c r="NER610" s="155"/>
      <c r="NES610" s="155"/>
      <c r="NET610" s="155"/>
      <c r="NEU610" s="155"/>
      <c r="NEV610" s="155"/>
      <c r="NEW610" s="155"/>
      <c r="NEX610" s="155"/>
      <c r="NEY610" s="155"/>
      <c r="NEZ610" s="155"/>
      <c r="NFA610" s="155"/>
      <c r="NFB610" s="155"/>
      <c r="NFC610" s="155"/>
      <c r="NFD610" s="155"/>
      <c r="NFE610" s="155"/>
      <c r="NFF610" s="155"/>
      <c r="NFG610" s="155"/>
      <c r="NFH610" s="155"/>
      <c r="NFI610" s="155"/>
      <c r="NFJ610" s="155"/>
      <c r="NFK610" s="155"/>
      <c r="NFL610" s="155"/>
      <c r="NFM610" s="155"/>
      <c r="NFN610" s="155"/>
      <c r="NFO610" s="155"/>
      <c r="NFP610" s="155"/>
      <c r="NFQ610" s="155"/>
      <c r="NFR610" s="155"/>
      <c r="NFS610" s="155"/>
      <c r="NFT610" s="155"/>
      <c r="NFU610" s="155"/>
      <c r="NFV610" s="155"/>
      <c r="NFW610" s="155"/>
      <c r="NFX610" s="155"/>
      <c r="NFY610" s="155"/>
      <c r="NFZ610" s="155"/>
      <c r="NGA610" s="155"/>
      <c r="NGB610" s="155"/>
      <c r="NGC610" s="155"/>
      <c r="NGD610" s="155"/>
      <c r="NGE610" s="155"/>
      <c r="NGF610" s="155"/>
      <c r="NGG610" s="155"/>
      <c r="NGH610" s="155"/>
      <c r="NGI610" s="155"/>
      <c r="NGJ610" s="155"/>
      <c r="NGK610" s="155"/>
      <c r="NGL610" s="155"/>
      <c r="NGM610" s="155"/>
      <c r="NGN610" s="155"/>
      <c r="NGO610" s="155"/>
      <c r="NGP610" s="155"/>
      <c r="NGQ610" s="155"/>
      <c r="NGR610" s="155"/>
      <c r="NGS610" s="155"/>
      <c r="NGT610" s="155"/>
      <c r="NGU610" s="155"/>
      <c r="NGV610" s="155"/>
      <c r="NGW610" s="155"/>
      <c r="NGX610" s="155"/>
      <c r="NGY610" s="155"/>
      <c r="NGZ610" s="155"/>
      <c r="NHA610" s="155"/>
      <c r="NHB610" s="155"/>
      <c r="NHC610" s="155"/>
      <c r="NHD610" s="155"/>
      <c r="NHE610" s="155"/>
      <c r="NHF610" s="155"/>
      <c r="NHG610" s="155"/>
      <c r="NHH610" s="155"/>
      <c r="NHI610" s="155"/>
      <c r="NHJ610" s="155"/>
      <c r="NHK610" s="155"/>
      <c r="NHL610" s="155"/>
      <c r="NHM610" s="155"/>
      <c r="NHN610" s="155"/>
      <c r="NHO610" s="155"/>
      <c r="NHP610" s="155"/>
      <c r="NHQ610" s="155"/>
      <c r="NHR610" s="155"/>
      <c r="NHS610" s="155"/>
      <c r="NHT610" s="155"/>
      <c r="NHU610" s="155"/>
      <c r="NHV610" s="155"/>
      <c r="NHW610" s="155"/>
      <c r="NHX610" s="155"/>
      <c r="NHY610" s="155"/>
      <c r="NHZ610" s="155"/>
      <c r="NIA610" s="155"/>
      <c r="NIB610" s="155"/>
      <c r="NIC610" s="155"/>
      <c r="NID610" s="155"/>
      <c r="NIE610" s="155"/>
      <c r="NIF610" s="155"/>
      <c r="NIG610" s="155"/>
      <c r="NIH610" s="155"/>
      <c r="NII610" s="155"/>
      <c r="NIJ610" s="155"/>
      <c r="NIK610" s="155"/>
      <c r="NIL610" s="155"/>
      <c r="NIM610" s="155"/>
      <c r="NIN610" s="155"/>
      <c r="NIO610" s="155"/>
      <c r="NIP610" s="155"/>
      <c r="NIQ610" s="155"/>
      <c r="NIR610" s="155"/>
      <c r="NIS610" s="155"/>
      <c r="NIT610" s="155"/>
      <c r="NIU610" s="155"/>
      <c r="NIV610" s="155"/>
      <c r="NIW610" s="155"/>
      <c r="NIX610" s="155"/>
      <c r="NIY610" s="155"/>
      <c r="NIZ610" s="155"/>
      <c r="NJA610" s="155"/>
      <c r="NJB610" s="155"/>
      <c r="NJC610" s="155"/>
      <c r="NJD610" s="155"/>
      <c r="NJE610" s="155"/>
      <c r="NJF610" s="155"/>
      <c r="NJG610" s="155"/>
      <c r="NJH610" s="155"/>
      <c r="NJI610" s="155"/>
      <c r="NJJ610" s="155"/>
      <c r="NJK610" s="155"/>
      <c r="NJL610" s="155"/>
      <c r="NJM610" s="155"/>
      <c r="NJN610" s="155"/>
      <c r="NJO610" s="155"/>
      <c r="NJP610" s="155"/>
      <c r="NJQ610" s="155"/>
      <c r="NJR610" s="155"/>
      <c r="NJS610" s="155"/>
      <c r="NJT610" s="155"/>
      <c r="NJU610" s="155"/>
      <c r="NJV610" s="155"/>
      <c r="NJW610" s="155"/>
      <c r="NJX610" s="155"/>
      <c r="NJY610" s="155"/>
      <c r="NJZ610" s="155"/>
      <c r="NKA610" s="155"/>
      <c r="NKB610" s="155"/>
      <c r="NKC610" s="155"/>
      <c r="NKD610" s="155"/>
      <c r="NKE610" s="155"/>
      <c r="NKF610" s="155"/>
      <c r="NKG610" s="155"/>
      <c r="NKH610" s="155"/>
      <c r="NKI610" s="155"/>
      <c r="NKJ610" s="155"/>
      <c r="NKK610" s="155"/>
      <c r="NKL610" s="155"/>
      <c r="NKM610" s="155"/>
      <c r="NKN610" s="155"/>
      <c r="NKO610" s="155"/>
      <c r="NKP610" s="155"/>
      <c r="NKQ610" s="155"/>
      <c r="NKR610" s="155"/>
      <c r="NKS610" s="155"/>
      <c r="NKT610" s="155"/>
      <c r="NKU610" s="155"/>
      <c r="NKV610" s="155"/>
      <c r="NKW610" s="155"/>
      <c r="NKX610" s="155"/>
      <c r="NKY610" s="155"/>
      <c r="NKZ610" s="155"/>
      <c r="NLA610" s="155"/>
      <c r="NLB610" s="155"/>
      <c r="NLC610" s="155"/>
      <c r="NLD610" s="155"/>
      <c r="NLE610" s="155"/>
      <c r="NLF610" s="155"/>
      <c r="NLG610" s="155"/>
      <c r="NLH610" s="155"/>
      <c r="NLI610" s="155"/>
      <c r="NLJ610" s="155"/>
      <c r="NLK610" s="155"/>
      <c r="NLL610" s="155"/>
      <c r="NLM610" s="155"/>
      <c r="NLN610" s="155"/>
      <c r="NLO610" s="155"/>
      <c r="NLP610" s="155"/>
      <c r="NLQ610" s="155"/>
      <c r="NLR610" s="155"/>
      <c r="NLS610" s="155"/>
      <c r="NLT610" s="155"/>
      <c r="NLU610" s="155"/>
      <c r="NLV610" s="155"/>
      <c r="NLW610" s="155"/>
      <c r="NLX610" s="155"/>
      <c r="NLY610" s="155"/>
      <c r="NLZ610" s="155"/>
      <c r="NMA610" s="155"/>
      <c r="NMB610" s="155"/>
      <c r="NMC610" s="155"/>
      <c r="NMD610" s="155"/>
      <c r="NME610" s="155"/>
      <c r="NMF610" s="155"/>
      <c r="NMG610" s="155"/>
      <c r="NMH610" s="155"/>
      <c r="NMI610" s="155"/>
      <c r="NMJ610" s="155"/>
      <c r="NMK610" s="155"/>
      <c r="NML610" s="155"/>
      <c r="NMM610" s="155"/>
      <c r="NMN610" s="155"/>
      <c r="NMO610" s="155"/>
      <c r="NMP610" s="155"/>
      <c r="NMQ610" s="155"/>
      <c r="NMR610" s="155"/>
      <c r="NMS610" s="155"/>
      <c r="NMT610" s="155"/>
      <c r="NMU610" s="155"/>
      <c r="NMV610" s="155"/>
      <c r="NMW610" s="155"/>
      <c r="NMX610" s="155"/>
      <c r="NMY610" s="155"/>
      <c r="NMZ610" s="155"/>
      <c r="NNA610" s="155"/>
      <c r="NNB610" s="155"/>
      <c r="NNC610" s="155"/>
      <c r="NND610" s="155"/>
      <c r="NNE610" s="155"/>
      <c r="NNF610" s="155"/>
      <c r="NNG610" s="155"/>
      <c r="NNH610" s="155"/>
      <c r="NNI610" s="155"/>
      <c r="NNJ610" s="155"/>
      <c r="NNK610" s="155"/>
      <c r="NNL610" s="155"/>
      <c r="NNM610" s="155"/>
      <c r="NNN610" s="155"/>
      <c r="NNO610" s="155"/>
      <c r="NNP610" s="155"/>
      <c r="NNQ610" s="155"/>
      <c r="NNR610" s="155"/>
      <c r="NNS610" s="155"/>
      <c r="NNT610" s="155"/>
      <c r="NNU610" s="155"/>
      <c r="NNV610" s="155"/>
      <c r="NNW610" s="155"/>
      <c r="NNX610" s="155"/>
      <c r="NNY610" s="155"/>
      <c r="NNZ610" s="155"/>
      <c r="NOA610" s="155"/>
      <c r="NOB610" s="155"/>
      <c r="NOC610" s="155"/>
      <c r="NOD610" s="155"/>
      <c r="NOE610" s="155"/>
      <c r="NOF610" s="155"/>
      <c r="NOG610" s="155"/>
      <c r="NOH610" s="155"/>
      <c r="NOI610" s="155"/>
      <c r="NOJ610" s="155"/>
      <c r="NOK610" s="155"/>
      <c r="NOL610" s="155"/>
      <c r="NOM610" s="155"/>
      <c r="NON610" s="155"/>
      <c r="NOO610" s="155"/>
      <c r="NOP610" s="155"/>
      <c r="NOQ610" s="155"/>
      <c r="NOR610" s="155"/>
      <c r="NOS610" s="155"/>
      <c r="NOT610" s="155"/>
      <c r="NOU610" s="155"/>
      <c r="NOV610" s="155"/>
      <c r="NOW610" s="155"/>
      <c r="NOX610" s="155"/>
      <c r="NOY610" s="155"/>
      <c r="NOZ610" s="155"/>
      <c r="NPA610" s="155"/>
      <c r="NPB610" s="155"/>
      <c r="NPC610" s="155"/>
      <c r="NPD610" s="155"/>
      <c r="NPE610" s="155"/>
      <c r="NPF610" s="155"/>
      <c r="NPG610" s="155"/>
      <c r="NPH610" s="155"/>
      <c r="NPI610" s="155"/>
      <c r="NPJ610" s="155"/>
      <c r="NPK610" s="155"/>
      <c r="NPL610" s="155"/>
      <c r="NPM610" s="155"/>
      <c r="NPN610" s="155"/>
      <c r="NPO610" s="155"/>
      <c r="NPP610" s="155"/>
      <c r="NPQ610" s="155"/>
      <c r="NPR610" s="155"/>
      <c r="NPS610" s="155"/>
      <c r="NPT610" s="155"/>
      <c r="NPU610" s="155"/>
      <c r="NPV610" s="155"/>
      <c r="NPW610" s="155"/>
      <c r="NPX610" s="155"/>
      <c r="NPY610" s="155"/>
      <c r="NPZ610" s="155"/>
      <c r="NQA610" s="155"/>
      <c r="NQB610" s="155"/>
      <c r="NQC610" s="155"/>
      <c r="NQD610" s="155"/>
      <c r="NQE610" s="155"/>
      <c r="NQF610" s="155"/>
      <c r="NQG610" s="155"/>
      <c r="NQH610" s="155"/>
      <c r="NQI610" s="155"/>
      <c r="NQJ610" s="155"/>
      <c r="NQK610" s="155"/>
      <c r="NQL610" s="155"/>
      <c r="NQM610" s="155"/>
      <c r="NQN610" s="155"/>
      <c r="NQO610" s="155"/>
      <c r="NQP610" s="155"/>
      <c r="NQQ610" s="155"/>
      <c r="NQR610" s="155"/>
      <c r="NQS610" s="155"/>
      <c r="NQT610" s="155"/>
      <c r="NQU610" s="155"/>
      <c r="NQV610" s="155"/>
      <c r="NQW610" s="155"/>
      <c r="NQX610" s="155"/>
      <c r="NQY610" s="155"/>
      <c r="NQZ610" s="155"/>
      <c r="NRA610" s="155"/>
      <c r="NRB610" s="155"/>
      <c r="NRC610" s="155"/>
      <c r="NRD610" s="155"/>
      <c r="NRE610" s="155"/>
      <c r="NRF610" s="155"/>
      <c r="NRG610" s="155"/>
      <c r="NRH610" s="155"/>
      <c r="NRI610" s="155"/>
      <c r="NRJ610" s="155"/>
      <c r="NRK610" s="155"/>
      <c r="NRL610" s="155"/>
      <c r="NRM610" s="155"/>
      <c r="NRN610" s="155"/>
      <c r="NRO610" s="155"/>
      <c r="NRP610" s="155"/>
      <c r="NRQ610" s="155"/>
      <c r="NRR610" s="155"/>
      <c r="NRS610" s="155"/>
      <c r="NRT610" s="155"/>
      <c r="NRU610" s="155"/>
      <c r="NRV610" s="155"/>
      <c r="NRW610" s="155"/>
      <c r="NRX610" s="155"/>
      <c r="NRY610" s="155"/>
      <c r="NRZ610" s="155"/>
      <c r="NSA610" s="155"/>
      <c r="NSB610" s="155"/>
      <c r="NSC610" s="155"/>
      <c r="NSD610" s="155"/>
      <c r="NSE610" s="155"/>
      <c r="NSF610" s="155"/>
      <c r="NSG610" s="155"/>
      <c r="NSH610" s="155"/>
      <c r="NSI610" s="155"/>
      <c r="NSJ610" s="155"/>
      <c r="NSK610" s="155"/>
      <c r="NSL610" s="155"/>
      <c r="NSM610" s="155"/>
      <c r="NSN610" s="155"/>
      <c r="NSO610" s="155"/>
      <c r="NSP610" s="155"/>
      <c r="NSQ610" s="155"/>
      <c r="NSR610" s="155"/>
      <c r="NSS610" s="155"/>
      <c r="NST610" s="155"/>
      <c r="NSU610" s="155"/>
      <c r="NSV610" s="155"/>
      <c r="NSW610" s="155"/>
      <c r="NSX610" s="155"/>
      <c r="NSY610" s="155"/>
      <c r="NSZ610" s="155"/>
      <c r="NTA610" s="155"/>
      <c r="NTB610" s="155"/>
      <c r="NTC610" s="155"/>
      <c r="NTD610" s="155"/>
      <c r="NTE610" s="155"/>
      <c r="NTF610" s="155"/>
      <c r="NTG610" s="155"/>
      <c r="NTH610" s="155"/>
      <c r="NTI610" s="155"/>
      <c r="NTJ610" s="155"/>
      <c r="NTK610" s="155"/>
      <c r="NTL610" s="155"/>
      <c r="NTM610" s="155"/>
      <c r="NTN610" s="155"/>
      <c r="NTO610" s="155"/>
      <c r="NTP610" s="155"/>
      <c r="NTQ610" s="155"/>
      <c r="NTR610" s="155"/>
      <c r="NTS610" s="155"/>
      <c r="NTT610" s="155"/>
      <c r="NTU610" s="155"/>
      <c r="NTV610" s="155"/>
      <c r="NTW610" s="155"/>
      <c r="NTX610" s="155"/>
      <c r="NTY610" s="155"/>
      <c r="NTZ610" s="155"/>
      <c r="NUA610" s="155"/>
      <c r="NUB610" s="155"/>
      <c r="NUC610" s="155"/>
      <c r="NUD610" s="155"/>
      <c r="NUE610" s="155"/>
      <c r="NUF610" s="155"/>
      <c r="NUG610" s="155"/>
      <c r="NUH610" s="155"/>
      <c r="NUI610" s="155"/>
      <c r="NUJ610" s="155"/>
      <c r="NUK610" s="155"/>
      <c r="NUL610" s="155"/>
      <c r="NUM610" s="155"/>
      <c r="NUN610" s="155"/>
      <c r="NUO610" s="155"/>
      <c r="NUP610" s="155"/>
      <c r="NUQ610" s="155"/>
      <c r="NUR610" s="155"/>
      <c r="NUS610" s="155"/>
      <c r="NUT610" s="155"/>
      <c r="NUU610" s="155"/>
      <c r="NUV610" s="155"/>
      <c r="NUW610" s="155"/>
      <c r="NUX610" s="155"/>
      <c r="NUY610" s="155"/>
      <c r="NUZ610" s="155"/>
      <c r="NVA610" s="155"/>
      <c r="NVB610" s="155"/>
      <c r="NVC610" s="155"/>
      <c r="NVD610" s="155"/>
      <c r="NVE610" s="155"/>
      <c r="NVF610" s="155"/>
      <c r="NVG610" s="155"/>
      <c r="NVH610" s="155"/>
      <c r="NVI610" s="155"/>
      <c r="NVJ610" s="155"/>
      <c r="NVK610" s="155"/>
      <c r="NVL610" s="155"/>
      <c r="NVM610" s="155"/>
      <c r="NVN610" s="155"/>
      <c r="NVO610" s="155"/>
      <c r="NVP610" s="155"/>
      <c r="NVQ610" s="155"/>
      <c r="NVR610" s="155"/>
      <c r="NVS610" s="155"/>
      <c r="NVT610" s="155"/>
      <c r="NVU610" s="155"/>
      <c r="NVV610" s="155"/>
      <c r="NVW610" s="155"/>
      <c r="NVX610" s="155"/>
      <c r="NVY610" s="155"/>
      <c r="NVZ610" s="155"/>
      <c r="NWA610" s="155"/>
      <c r="NWB610" s="155"/>
      <c r="NWC610" s="155"/>
      <c r="NWD610" s="155"/>
      <c r="NWE610" s="155"/>
      <c r="NWF610" s="155"/>
      <c r="NWG610" s="155"/>
      <c r="NWH610" s="155"/>
      <c r="NWI610" s="155"/>
      <c r="NWJ610" s="155"/>
      <c r="NWK610" s="155"/>
      <c r="NWL610" s="155"/>
      <c r="NWM610" s="155"/>
      <c r="NWN610" s="155"/>
      <c r="NWO610" s="155"/>
      <c r="NWP610" s="155"/>
      <c r="NWQ610" s="155"/>
      <c r="NWR610" s="155"/>
      <c r="NWS610" s="155"/>
      <c r="NWT610" s="155"/>
      <c r="NWU610" s="155"/>
      <c r="NWV610" s="155"/>
      <c r="NWW610" s="155"/>
      <c r="NWX610" s="155"/>
      <c r="NWY610" s="155"/>
      <c r="NWZ610" s="155"/>
      <c r="NXA610" s="155"/>
      <c r="NXB610" s="155"/>
      <c r="NXC610" s="155"/>
      <c r="NXD610" s="155"/>
      <c r="NXE610" s="155"/>
      <c r="NXF610" s="155"/>
      <c r="NXG610" s="155"/>
      <c r="NXH610" s="155"/>
      <c r="NXI610" s="155"/>
      <c r="NXJ610" s="155"/>
      <c r="NXK610" s="155"/>
      <c r="NXL610" s="155"/>
      <c r="NXM610" s="155"/>
      <c r="NXN610" s="155"/>
      <c r="NXO610" s="155"/>
      <c r="NXP610" s="155"/>
      <c r="NXQ610" s="155"/>
      <c r="NXR610" s="155"/>
      <c r="NXS610" s="155"/>
      <c r="NXT610" s="155"/>
      <c r="NXU610" s="155"/>
      <c r="NXV610" s="155"/>
      <c r="NXW610" s="155"/>
      <c r="NXX610" s="155"/>
      <c r="NXY610" s="155"/>
      <c r="NXZ610" s="155"/>
      <c r="NYA610" s="155"/>
      <c r="NYB610" s="155"/>
      <c r="NYC610" s="155"/>
      <c r="NYD610" s="155"/>
      <c r="NYE610" s="155"/>
      <c r="NYF610" s="155"/>
      <c r="NYG610" s="155"/>
      <c r="NYH610" s="155"/>
      <c r="NYI610" s="155"/>
      <c r="NYJ610" s="155"/>
      <c r="NYK610" s="155"/>
      <c r="NYL610" s="155"/>
      <c r="NYM610" s="155"/>
      <c r="NYN610" s="155"/>
      <c r="NYO610" s="155"/>
      <c r="NYP610" s="155"/>
      <c r="NYQ610" s="155"/>
      <c r="NYR610" s="155"/>
      <c r="NYS610" s="155"/>
      <c r="NYT610" s="155"/>
      <c r="NYU610" s="155"/>
      <c r="NYV610" s="155"/>
      <c r="NYW610" s="155"/>
      <c r="NYX610" s="155"/>
      <c r="NYY610" s="155"/>
      <c r="NYZ610" s="155"/>
      <c r="NZA610" s="155"/>
      <c r="NZB610" s="155"/>
      <c r="NZC610" s="155"/>
      <c r="NZD610" s="155"/>
      <c r="NZE610" s="155"/>
      <c r="NZF610" s="155"/>
      <c r="NZG610" s="155"/>
      <c r="NZH610" s="155"/>
      <c r="NZI610" s="155"/>
      <c r="NZJ610" s="155"/>
      <c r="NZK610" s="155"/>
      <c r="NZL610" s="155"/>
      <c r="NZM610" s="155"/>
      <c r="NZN610" s="155"/>
      <c r="NZO610" s="155"/>
      <c r="NZP610" s="155"/>
      <c r="NZQ610" s="155"/>
      <c r="NZR610" s="155"/>
      <c r="NZS610" s="155"/>
      <c r="NZT610" s="155"/>
      <c r="NZU610" s="155"/>
      <c r="NZV610" s="155"/>
      <c r="NZW610" s="155"/>
      <c r="NZX610" s="155"/>
      <c r="NZY610" s="155"/>
      <c r="NZZ610" s="155"/>
      <c r="OAA610" s="155"/>
      <c r="OAB610" s="155"/>
      <c r="OAC610" s="155"/>
      <c r="OAD610" s="155"/>
      <c r="OAE610" s="155"/>
      <c r="OAF610" s="155"/>
      <c r="OAG610" s="155"/>
      <c r="OAH610" s="155"/>
      <c r="OAI610" s="155"/>
      <c r="OAJ610" s="155"/>
      <c r="OAK610" s="155"/>
      <c r="OAL610" s="155"/>
      <c r="OAM610" s="155"/>
      <c r="OAN610" s="155"/>
      <c r="OAO610" s="155"/>
      <c r="OAP610" s="155"/>
      <c r="OAQ610" s="155"/>
      <c r="OAR610" s="155"/>
      <c r="OAS610" s="155"/>
      <c r="OAT610" s="155"/>
      <c r="OAU610" s="155"/>
      <c r="OAV610" s="155"/>
      <c r="OAW610" s="155"/>
      <c r="OAX610" s="155"/>
      <c r="OAY610" s="155"/>
      <c r="OAZ610" s="155"/>
      <c r="OBA610" s="155"/>
      <c r="OBB610" s="155"/>
      <c r="OBC610" s="155"/>
      <c r="OBD610" s="155"/>
      <c r="OBE610" s="155"/>
      <c r="OBF610" s="155"/>
      <c r="OBG610" s="155"/>
      <c r="OBH610" s="155"/>
      <c r="OBI610" s="155"/>
      <c r="OBJ610" s="155"/>
      <c r="OBK610" s="155"/>
      <c r="OBL610" s="155"/>
      <c r="OBM610" s="155"/>
      <c r="OBN610" s="155"/>
      <c r="OBO610" s="155"/>
      <c r="OBP610" s="155"/>
      <c r="OBQ610" s="155"/>
      <c r="OBR610" s="155"/>
      <c r="OBS610" s="155"/>
      <c r="OBT610" s="155"/>
      <c r="OBU610" s="155"/>
      <c r="OBV610" s="155"/>
      <c r="OBW610" s="155"/>
      <c r="OBX610" s="155"/>
      <c r="OBY610" s="155"/>
      <c r="OBZ610" s="155"/>
      <c r="OCA610" s="155"/>
      <c r="OCB610" s="155"/>
      <c r="OCC610" s="155"/>
      <c r="OCD610" s="155"/>
      <c r="OCE610" s="155"/>
      <c r="OCF610" s="155"/>
      <c r="OCG610" s="155"/>
      <c r="OCH610" s="155"/>
      <c r="OCI610" s="155"/>
      <c r="OCJ610" s="155"/>
      <c r="OCK610" s="155"/>
      <c r="OCL610" s="155"/>
      <c r="OCM610" s="155"/>
      <c r="OCN610" s="155"/>
      <c r="OCO610" s="155"/>
      <c r="OCP610" s="155"/>
      <c r="OCQ610" s="155"/>
      <c r="OCR610" s="155"/>
      <c r="OCS610" s="155"/>
      <c r="OCT610" s="155"/>
      <c r="OCU610" s="155"/>
      <c r="OCV610" s="155"/>
      <c r="OCW610" s="155"/>
      <c r="OCX610" s="155"/>
      <c r="OCY610" s="155"/>
      <c r="OCZ610" s="155"/>
      <c r="ODA610" s="155"/>
      <c r="ODB610" s="155"/>
      <c r="ODC610" s="155"/>
      <c r="ODD610" s="155"/>
      <c r="ODE610" s="155"/>
      <c r="ODF610" s="155"/>
      <c r="ODG610" s="155"/>
      <c r="ODH610" s="155"/>
      <c r="ODI610" s="155"/>
      <c r="ODJ610" s="155"/>
      <c r="ODK610" s="155"/>
      <c r="ODL610" s="155"/>
      <c r="ODM610" s="155"/>
      <c r="ODN610" s="155"/>
      <c r="ODO610" s="155"/>
      <c r="ODP610" s="155"/>
      <c r="ODQ610" s="155"/>
      <c r="ODR610" s="155"/>
      <c r="ODS610" s="155"/>
      <c r="ODT610" s="155"/>
      <c r="ODU610" s="155"/>
      <c r="ODV610" s="155"/>
      <c r="ODW610" s="155"/>
      <c r="ODX610" s="155"/>
      <c r="ODY610" s="155"/>
      <c r="ODZ610" s="155"/>
      <c r="OEA610" s="155"/>
      <c r="OEB610" s="155"/>
      <c r="OEC610" s="155"/>
      <c r="OED610" s="155"/>
      <c r="OEE610" s="155"/>
      <c r="OEF610" s="155"/>
      <c r="OEG610" s="155"/>
      <c r="OEH610" s="155"/>
      <c r="OEI610" s="155"/>
      <c r="OEJ610" s="155"/>
      <c r="OEK610" s="155"/>
      <c r="OEL610" s="155"/>
      <c r="OEM610" s="155"/>
      <c r="OEN610" s="155"/>
      <c r="OEO610" s="155"/>
      <c r="OEP610" s="155"/>
      <c r="OEQ610" s="155"/>
      <c r="OER610" s="155"/>
      <c r="OES610" s="155"/>
      <c r="OET610" s="155"/>
      <c r="OEU610" s="155"/>
      <c r="OEV610" s="155"/>
      <c r="OEW610" s="155"/>
      <c r="OEX610" s="155"/>
      <c r="OEY610" s="155"/>
      <c r="OEZ610" s="155"/>
      <c r="OFA610" s="155"/>
      <c r="OFB610" s="155"/>
      <c r="OFC610" s="155"/>
      <c r="OFD610" s="155"/>
      <c r="OFE610" s="155"/>
      <c r="OFF610" s="155"/>
      <c r="OFG610" s="155"/>
      <c r="OFH610" s="155"/>
      <c r="OFI610" s="155"/>
      <c r="OFJ610" s="155"/>
      <c r="OFK610" s="155"/>
      <c r="OFL610" s="155"/>
      <c r="OFM610" s="155"/>
      <c r="OFN610" s="155"/>
      <c r="OFO610" s="155"/>
      <c r="OFP610" s="155"/>
      <c r="OFQ610" s="155"/>
      <c r="OFR610" s="155"/>
      <c r="OFS610" s="155"/>
      <c r="OFT610" s="155"/>
      <c r="OFU610" s="155"/>
      <c r="OFV610" s="155"/>
      <c r="OFW610" s="155"/>
      <c r="OFX610" s="155"/>
      <c r="OFY610" s="155"/>
      <c r="OFZ610" s="155"/>
      <c r="OGA610" s="155"/>
      <c r="OGB610" s="155"/>
      <c r="OGC610" s="155"/>
      <c r="OGD610" s="155"/>
      <c r="OGE610" s="155"/>
      <c r="OGF610" s="155"/>
      <c r="OGG610" s="155"/>
      <c r="OGH610" s="155"/>
      <c r="OGI610" s="155"/>
      <c r="OGJ610" s="155"/>
      <c r="OGK610" s="155"/>
      <c r="OGL610" s="155"/>
      <c r="OGM610" s="155"/>
      <c r="OGN610" s="155"/>
      <c r="OGO610" s="155"/>
      <c r="OGP610" s="155"/>
      <c r="OGQ610" s="155"/>
      <c r="OGR610" s="155"/>
      <c r="OGS610" s="155"/>
      <c r="OGT610" s="155"/>
      <c r="OGU610" s="155"/>
      <c r="OGV610" s="155"/>
      <c r="OGW610" s="155"/>
      <c r="OGX610" s="155"/>
      <c r="OGY610" s="155"/>
      <c r="OGZ610" s="155"/>
      <c r="OHA610" s="155"/>
      <c r="OHB610" s="155"/>
      <c r="OHC610" s="155"/>
      <c r="OHD610" s="155"/>
      <c r="OHE610" s="155"/>
      <c r="OHF610" s="155"/>
      <c r="OHG610" s="155"/>
      <c r="OHH610" s="155"/>
      <c r="OHI610" s="155"/>
      <c r="OHJ610" s="155"/>
      <c r="OHK610" s="155"/>
      <c r="OHL610" s="155"/>
      <c r="OHM610" s="155"/>
      <c r="OHN610" s="155"/>
      <c r="OHO610" s="155"/>
      <c r="OHP610" s="155"/>
      <c r="OHQ610" s="155"/>
      <c r="OHR610" s="155"/>
      <c r="OHS610" s="155"/>
      <c r="OHT610" s="155"/>
      <c r="OHU610" s="155"/>
      <c r="OHV610" s="155"/>
      <c r="OHW610" s="155"/>
      <c r="OHX610" s="155"/>
      <c r="OHY610" s="155"/>
      <c r="OHZ610" s="155"/>
      <c r="OIA610" s="155"/>
      <c r="OIB610" s="155"/>
      <c r="OIC610" s="155"/>
      <c r="OID610" s="155"/>
      <c r="OIE610" s="155"/>
      <c r="OIF610" s="155"/>
      <c r="OIG610" s="155"/>
      <c r="OIH610" s="155"/>
      <c r="OII610" s="155"/>
      <c r="OIJ610" s="155"/>
      <c r="OIK610" s="155"/>
      <c r="OIL610" s="155"/>
      <c r="OIM610" s="155"/>
      <c r="OIN610" s="155"/>
      <c r="OIO610" s="155"/>
      <c r="OIP610" s="155"/>
      <c r="OIQ610" s="155"/>
      <c r="OIR610" s="155"/>
      <c r="OIS610" s="155"/>
      <c r="OIT610" s="155"/>
      <c r="OIU610" s="155"/>
      <c r="OIV610" s="155"/>
      <c r="OIW610" s="155"/>
      <c r="OIX610" s="155"/>
      <c r="OIY610" s="155"/>
      <c r="OIZ610" s="155"/>
      <c r="OJA610" s="155"/>
      <c r="OJB610" s="155"/>
      <c r="OJC610" s="155"/>
      <c r="OJD610" s="155"/>
      <c r="OJE610" s="155"/>
      <c r="OJF610" s="155"/>
      <c r="OJG610" s="155"/>
      <c r="OJH610" s="155"/>
      <c r="OJI610" s="155"/>
      <c r="OJJ610" s="155"/>
      <c r="OJK610" s="155"/>
      <c r="OJL610" s="155"/>
      <c r="OJM610" s="155"/>
      <c r="OJN610" s="155"/>
      <c r="OJO610" s="155"/>
      <c r="OJP610" s="155"/>
      <c r="OJQ610" s="155"/>
      <c r="OJR610" s="155"/>
      <c r="OJS610" s="155"/>
      <c r="OJT610" s="155"/>
      <c r="OJU610" s="155"/>
      <c r="OJV610" s="155"/>
      <c r="OJW610" s="155"/>
      <c r="OJX610" s="155"/>
      <c r="OJY610" s="155"/>
      <c r="OJZ610" s="155"/>
      <c r="OKA610" s="155"/>
      <c r="OKB610" s="155"/>
      <c r="OKC610" s="155"/>
      <c r="OKD610" s="155"/>
      <c r="OKE610" s="155"/>
      <c r="OKF610" s="155"/>
      <c r="OKG610" s="155"/>
      <c r="OKH610" s="155"/>
      <c r="OKI610" s="155"/>
      <c r="OKJ610" s="155"/>
      <c r="OKK610" s="155"/>
      <c r="OKL610" s="155"/>
      <c r="OKM610" s="155"/>
      <c r="OKN610" s="155"/>
      <c r="OKO610" s="155"/>
      <c r="OKP610" s="155"/>
      <c r="OKQ610" s="155"/>
      <c r="OKR610" s="155"/>
      <c r="OKS610" s="155"/>
      <c r="OKT610" s="155"/>
      <c r="OKU610" s="155"/>
      <c r="OKV610" s="155"/>
      <c r="OKW610" s="155"/>
      <c r="OKX610" s="155"/>
      <c r="OKY610" s="155"/>
      <c r="OKZ610" s="155"/>
      <c r="OLA610" s="155"/>
      <c r="OLB610" s="155"/>
      <c r="OLC610" s="155"/>
      <c r="OLD610" s="155"/>
      <c r="OLE610" s="155"/>
      <c r="OLF610" s="155"/>
      <c r="OLG610" s="155"/>
      <c r="OLH610" s="155"/>
      <c r="OLI610" s="155"/>
      <c r="OLJ610" s="155"/>
      <c r="OLK610" s="155"/>
      <c r="OLL610" s="155"/>
      <c r="OLM610" s="155"/>
      <c r="OLN610" s="155"/>
      <c r="OLO610" s="155"/>
      <c r="OLP610" s="155"/>
      <c r="OLQ610" s="155"/>
      <c r="OLR610" s="155"/>
      <c r="OLS610" s="155"/>
      <c r="OLT610" s="155"/>
      <c r="OLU610" s="155"/>
      <c r="OLV610" s="155"/>
      <c r="OLW610" s="155"/>
      <c r="OLX610" s="155"/>
      <c r="OLY610" s="155"/>
      <c r="OLZ610" s="155"/>
      <c r="OMA610" s="155"/>
      <c r="OMB610" s="155"/>
      <c r="OMC610" s="155"/>
      <c r="OMD610" s="155"/>
      <c r="OME610" s="155"/>
      <c r="OMF610" s="155"/>
      <c r="OMG610" s="155"/>
      <c r="OMH610" s="155"/>
      <c r="OMI610" s="155"/>
      <c r="OMJ610" s="155"/>
      <c r="OMK610" s="155"/>
      <c r="OML610" s="155"/>
      <c r="OMM610" s="155"/>
      <c r="OMN610" s="155"/>
      <c r="OMO610" s="155"/>
      <c r="OMP610" s="155"/>
      <c r="OMQ610" s="155"/>
      <c r="OMR610" s="155"/>
      <c r="OMS610" s="155"/>
      <c r="OMT610" s="155"/>
      <c r="OMU610" s="155"/>
      <c r="OMV610" s="155"/>
      <c r="OMW610" s="155"/>
      <c r="OMX610" s="155"/>
      <c r="OMY610" s="155"/>
      <c r="OMZ610" s="155"/>
      <c r="ONA610" s="155"/>
      <c r="ONB610" s="155"/>
      <c r="ONC610" s="155"/>
      <c r="OND610" s="155"/>
      <c r="ONE610" s="155"/>
      <c r="ONF610" s="155"/>
      <c r="ONG610" s="155"/>
      <c r="ONH610" s="155"/>
      <c r="ONI610" s="155"/>
      <c r="ONJ610" s="155"/>
      <c r="ONK610" s="155"/>
      <c r="ONL610" s="155"/>
      <c r="ONM610" s="155"/>
      <c r="ONN610" s="155"/>
      <c r="ONO610" s="155"/>
      <c r="ONP610" s="155"/>
      <c r="ONQ610" s="155"/>
      <c r="ONR610" s="155"/>
      <c r="ONS610" s="155"/>
      <c r="ONT610" s="155"/>
      <c r="ONU610" s="155"/>
      <c r="ONV610" s="155"/>
      <c r="ONW610" s="155"/>
      <c r="ONX610" s="155"/>
      <c r="ONY610" s="155"/>
      <c r="ONZ610" s="155"/>
      <c r="OOA610" s="155"/>
      <c r="OOB610" s="155"/>
      <c r="OOC610" s="155"/>
      <c r="OOD610" s="155"/>
      <c r="OOE610" s="155"/>
      <c r="OOF610" s="155"/>
      <c r="OOG610" s="155"/>
      <c r="OOH610" s="155"/>
      <c r="OOI610" s="155"/>
      <c r="OOJ610" s="155"/>
      <c r="OOK610" s="155"/>
      <c r="OOL610" s="155"/>
      <c r="OOM610" s="155"/>
      <c r="OON610" s="155"/>
      <c r="OOO610" s="155"/>
      <c r="OOP610" s="155"/>
      <c r="OOQ610" s="155"/>
      <c r="OOR610" s="155"/>
      <c r="OOS610" s="155"/>
      <c r="OOT610" s="155"/>
      <c r="OOU610" s="155"/>
      <c r="OOV610" s="155"/>
      <c r="OOW610" s="155"/>
      <c r="OOX610" s="155"/>
      <c r="OOY610" s="155"/>
      <c r="OOZ610" s="155"/>
      <c r="OPA610" s="155"/>
      <c r="OPB610" s="155"/>
      <c r="OPC610" s="155"/>
      <c r="OPD610" s="155"/>
      <c r="OPE610" s="155"/>
      <c r="OPF610" s="155"/>
      <c r="OPG610" s="155"/>
      <c r="OPH610" s="155"/>
      <c r="OPI610" s="155"/>
      <c r="OPJ610" s="155"/>
      <c r="OPK610" s="155"/>
      <c r="OPL610" s="155"/>
      <c r="OPM610" s="155"/>
      <c r="OPN610" s="155"/>
      <c r="OPO610" s="155"/>
      <c r="OPP610" s="155"/>
      <c r="OPQ610" s="155"/>
      <c r="OPR610" s="155"/>
      <c r="OPS610" s="155"/>
      <c r="OPT610" s="155"/>
      <c r="OPU610" s="155"/>
      <c r="OPV610" s="155"/>
      <c r="OPW610" s="155"/>
      <c r="OPX610" s="155"/>
      <c r="OPY610" s="155"/>
      <c r="OPZ610" s="155"/>
      <c r="OQA610" s="155"/>
      <c r="OQB610" s="155"/>
      <c r="OQC610" s="155"/>
      <c r="OQD610" s="155"/>
      <c r="OQE610" s="155"/>
      <c r="OQF610" s="155"/>
      <c r="OQG610" s="155"/>
      <c r="OQH610" s="155"/>
      <c r="OQI610" s="155"/>
      <c r="OQJ610" s="155"/>
      <c r="OQK610" s="155"/>
      <c r="OQL610" s="155"/>
      <c r="OQM610" s="155"/>
      <c r="OQN610" s="155"/>
      <c r="OQO610" s="155"/>
      <c r="OQP610" s="155"/>
      <c r="OQQ610" s="155"/>
      <c r="OQR610" s="155"/>
      <c r="OQS610" s="155"/>
      <c r="OQT610" s="155"/>
      <c r="OQU610" s="155"/>
      <c r="OQV610" s="155"/>
      <c r="OQW610" s="155"/>
      <c r="OQX610" s="155"/>
      <c r="OQY610" s="155"/>
      <c r="OQZ610" s="155"/>
      <c r="ORA610" s="155"/>
      <c r="ORB610" s="155"/>
      <c r="ORC610" s="155"/>
      <c r="ORD610" s="155"/>
      <c r="ORE610" s="155"/>
      <c r="ORF610" s="155"/>
      <c r="ORG610" s="155"/>
      <c r="ORH610" s="155"/>
      <c r="ORI610" s="155"/>
      <c r="ORJ610" s="155"/>
      <c r="ORK610" s="155"/>
      <c r="ORL610" s="155"/>
      <c r="ORM610" s="155"/>
      <c r="ORN610" s="155"/>
      <c r="ORO610" s="155"/>
      <c r="ORP610" s="155"/>
      <c r="ORQ610" s="155"/>
      <c r="ORR610" s="155"/>
      <c r="ORS610" s="155"/>
      <c r="ORT610" s="155"/>
      <c r="ORU610" s="155"/>
      <c r="ORV610" s="155"/>
      <c r="ORW610" s="155"/>
      <c r="ORX610" s="155"/>
      <c r="ORY610" s="155"/>
      <c r="ORZ610" s="155"/>
      <c r="OSA610" s="155"/>
      <c r="OSB610" s="155"/>
      <c r="OSC610" s="155"/>
      <c r="OSD610" s="155"/>
      <c r="OSE610" s="155"/>
      <c r="OSF610" s="155"/>
      <c r="OSG610" s="155"/>
      <c r="OSH610" s="155"/>
      <c r="OSI610" s="155"/>
      <c r="OSJ610" s="155"/>
      <c r="OSK610" s="155"/>
      <c r="OSL610" s="155"/>
      <c r="OSM610" s="155"/>
      <c r="OSN610" s="155"/>
      <c r="OSO610" s="155"/>
      <c r="OSP610" s="155"/>
      <c r="OSQ610" s="155"/>
      <c r="OSR610" s="155"/>
      <c r="OSS610" s="155"/>
      <c r="OST610" s="155"/>
      <c r="OSU610" s="155"/>
      <c r="OSV610" s="155"/>
      <c r="OSW610" s="155"/>
      <c r="OSX610" s="155"/>
      <c r="OSY610" s="155"/>
      <c r="OSZ610" s="155"/>
      <c r="OTA610" s="155"/>
      <c r="OTB610" s="155"/>
      <c r="OTC610" s="155"/>
      <c r="OTD610" s="155"/>
      <c r="OTE610" s="155"/>
      <c r="OTF610" s="155"/>
      <c r="OTG610" s="155"/>
      <c r="OTH610" s="155"/>
      <c r="OTI610" s="155"/>
      <c r="OTJ610" s="155"/>
      <c r="OTK610" s="155"/>
      <c r="OTL610" s="155"/>
      <c r="OTM610" s="155"/>
      <c r="OTN610" s="155"/>
      <c r="OTO610" s="155"/>
      <c r="OTP610" s="155"/>
      <c r="OTQ610" s="155"/>
      <c r="OTR610" s="155"/>
      <c r="OTS610" s="155"/>
      <c r="OTT610" s="155"/>
      <c r="OTU610" s="155"/>
      <c r="OTV610" s="155"/>
      <c r="OTW610" s="155"/>
      <c r="OTX610" s="155"/>
      <c r="OTY610" s="155"/>
      <c r="OTZ610" s="155"/>
      <c r="OUA610" s="155"/>
      <c r="OUB610" s="155"/>
      <c r="OUC610" s="155"/>
      <c r="OUD610" s="155"/>
      <c r="OUE610" s="155"/>
      <c r="OUF610" s="155"/>
      <c r="OUG610" s="155"/>
      <c r="OUH610" s="155"/>
      <c r="OUI610" s="155"/>
      <c r="OUJ610" s="155"/>
      <c r="OUK610" s="155"/>
      <c r="OUL610" s="155"/>
      <c r="OUM610" s="155"/>
      <c r="OUN610" s="155"/>
      <c r="OUO610" s="155"/>
      <c r="OUP610" s="155"/>
      <c r="OUQ610" s="155"/>
      <c r="OUR610" s="155"/>
      <c r="OUS610" s="155"/>
      <c r="OUT610" s="155"/>
      <c r="OUU610" s="155"/>
      <c r="OUV610" s="155"/>
      <c r="OUW610" s="155"/>
      <c r="OUX610" s="155"/>
      <c r="OUY610" s="155"/>
      <c r="OUZ610" s="155"/>
      <c r="OVA610" s="155"/>
      <c r="OVB610" s="155"/>
      <c r="OVC610" s="155"/>
      <c r="OVD610" s="155"/>
      <c r="OVE610" s="155"/>
      <c r="OVF610" s="155"/>
      <c r="OVG610" s="155"/>
      <c r="OVH610" s="155"/>
      <c r="OVI610" s="155"/>
      <c r="OVJ610" s="155"/>
      <c r="OVK610" s="155"/>
      <c r="OVL610" s="155"/>
      <c r="OVM610" s="155"/>
      <c r="OVN610" s="155"/>
      <c r="OVO610" s="155"/>
      <c r="OVP610" s="155"/>
      <c r="OVQ610" s="155"/>
      <c r="OVR610" s="155"/>
      <c r="OVS610" s="155"/>
      <c r="OVT610" s="155"/>
      <c r="OVU610" s="155"/>
      <c r="OVV610" s="155"/>
      <c r="OVW610" s="155"/>
      <c r="OVX610" s="155"/>
      <c r="OVY610" s="155"/>
      <c r="OVZ610" s="155"/>
      <c r="OWA610" s="155"/>
      <c r="OWB610" s="155"/>
      <c r="OWC610" s="155"/>
      <c r="OWD610" s="155"/>
      <c r="OWE610" s="155"/>
      <c r="OWF610" s="155"/>
      <c r="OWG610" s="155"/>
      <c r="OWH610" s="155"/>
      <c r="OWI610" s="155"/>
      <c r="OWJ610" s="155"/>
      <c r="OWK610" s="155"/>
      <c r="OWL610" s="155"/>
      <c r="OWM610" s="155"/>
      <c r="OWN610" s="155"/>
      <c r="OWO610" s="155"/>
      <c r="OWP610" s="155"/>
      <c r="OWQ610" s="155"/>
      <c r="OWR610" s="155"/>
      <c r="OWS610" s="155"/>
      <c r="OWT610" s="155"/>
      <c r="OWU610" s="155"/>
      <c r="OWV610" s="155"/>
      <c r="OWW610" s="155"/>
      <c r="OWX610" s="155"/>
      <c r="OWY610" s="155"/>
      <c r="OWZ610" s="155"/>
      <c r="OXA610" s="155"/>
      <c r="OXB610" s="155"/>
      <c r="OXC610" s="155"/>
      <c r="OXD610" s="155"/>
      <c r="OXE610" s="155"/>
      <c r="OXF610" s="155"/>
      <c r="OXG610" s="155"/>
      <c r="OXH610" s="155"/>
      <c r="OXI610" s="155"/>
      <c r="OXJ610" s="155"/>
      <c r="OXK610" s="155"/>
      <c r="OXL610" s="155"/>
      <c r="OXM610" s="155"/>
      <c r="OXN610" s="155"/>
      <c r="OXO610" s="155"/>
      <c r="OXP610" s="155"/>
      <c r="OXQ610" s="155"/>
      <c r="OXR610" s="155"/>
      <c r="OXS610" s="155"/>
      <c r="OXT610" s="155"/>
      <c r="OXU610" s="155"/>
      <c r="OXV610" s="155"/>
      <c r="OXW610" s="155"/>
      <c r="OXX610" s="155"/>
      <c r="OXY610" s="155"/>
      <c r="OXZ610" s="155"/>
      <c r="OYA610" s="155"/>
      <c r="OYB610" s="155"/>
      <c r="OYC610" s="155"/>
      <c r="OYD610" s="155"/>
      <c r="OYE610" s="155"/>
      <c r="OYF610" s="155"/>
      <c r="OYG610" s="155"/>
      <c r="OYH610" s="155"/>
      <c r="OYI610" s="155"/>
      <c r="OYJ610" s="155"/>
      <c r="OYK610" s="155"/>
      <c r="OYL610" s="155"/>
      <c r="OYM610" s="155"/>
      <c r="OYN610" s="155"/>
      <c r="OYO610" s="155"/>
      <c r="OYP610" s="155"/>
      <c r="OYQ610" s="155"/>
      <c r="OYR610" s="155"/>
      <c r="OYS610" s="155"/>
      <c r="OYT610" s="155"/>
      <c r="OYU610" s="155"/>
      <c r="OYV610" s="155"/>
      <c r="OYW610" s="155"/>
      <c r="OYX610" s="155"/>
      <c r="OYY610" s="155"/>
      <c r="OYZ610" s="155"/>
      <c r="OZA610" s="155"/>
      <c r="OZB610" s="155"/>
      <c r="OZC610" s="155"/>
      <c r="OZD610" s="155"/>
      <c r="OZE610" s="155"/>
      <c r="OZF610" s="155"/>
      <c r="OZG610" s="155"/>
      <c r="OZH610" s="155"/>
      <c r="OZI610" s="155"/>
      <c r="OZJ610" s="155"/>
      <c r="OZK610" s="155"/>
      <c r="OZL610" s="155"/>
      <c r="OZM610" s="155"/>
      <c r="OZN610" s="155"/>
      <c r="OZO610" s="155"/>
      <c r="OZP610" s="155"/>
      <c r="OZQ610" s="155"/>
      <c r="OZR610" s="155"/>
      <c r="OZS610" s="155"/>
      <c r="OZT610" s="155"/>
      <c r="OZU610" s="155"/>
      <c r="OZV610" s="155"/>
      <c r="OZW610" s="155"/>
      <c r="OZX610" s="155"/>
      <c r="OZY610" s="155"/>
      <c r="OZZ610" s="155"/>
      <c r="PAA610" s="155"/>
      <c r="PAB610" s="155"/>
      <c r="PAC610" s="155"/>
      <c r="PAD610" s="155"/>
      <c r="PAE610" s="155"/>
      <c r="PAF610" s="155"/>
      <c r="PAG610" s="155"/>
      <c r="PAH610" s="155"/>
      <c r="PAI610" s="155"/>
      <c r="PAJ610" s="155"/>
      <c r="PAK610" s="155"/>
      <c r="PAL610" s="155"/>
      <c r="PAM610" s="155"/>
      <c r="PAN610" s="155"/>
      <c r="PAO610" s="155"/>
      <c r="PAP610" s="155"/>
      <c r="PAQ610" s="155"/>
      <c r="PAR610" s="155"/>
      <c r="PAS610" s="155"/>
      <c r="PAT610" s="155"/>
      <c r="PAU610" s="155"/>
      <c r="PAV610" s="155"/>
      <c r="PAW610" s="155"/>
      <c r="PAX610" s="155"/>
      <c r="PAY610" s="155"/>
      <c r="PAZ610" s="155"/>
      <c r="PBA610" s="155"/>
      <c r="PBB610" s="155"/>
      <c r="PBC610" s="155"/>
      <c r="PBD610" s="155"/>
      <c r="PBE610" s="155"/>
      <c r="PBF610" s="155"/>
      <c r="PBG610" s="155"/>
      <c r="PBH610" s="155"/>
      <c r="PBI610" s="155"/>
      <c r="PBJ610" s="155"/>
      <c r="PBK610" s="155"/>
      <c r="PBL610" s="155"/>
      <c r="PBM610" s="155"/>
      <c r="PBN610" s="155"/>
      <c r="PBO610" s="155"/>
      <c r="PBP610" s="155"/>
      <c r="PBQ610" s="155"/>
      <c r="PBR610" s="155"/>
      <c r="PBS610" s="155"/>
      <c r="PBT610" s="155"/>
      <c r="PBU610" s="155"/>
      <c r="PBV610" s="155"/>
      <c r="PBW610" s="155"/>
      <c r="PBX610" s="155"/>
      <c r="PBY610" s="155"/>
      <c r="PBZ610" s="155"/>
      <c r="PCA610" s="155"/>
      <c r="PCB610" s="155"/>
      <c r="PCC610" s="155"/>
      <c r="PCD610" s="155"/>
      <c r="PCE610" s="155"/>
      <c r="PCF610" s="155"/>
      <c r="PCG610" s="155"/>
      <c r="PCH610" s="155"/>
      <c r="PCI610" s="155"/>
      <c r="PCJ610" s="155"/>
      <c r="PCK610" s="155"/>
      <c r="PCL610" s="155"/>
      <c r="PCM610" s="155"/>
      <c r="PCN610" s="155"/>
      <c r="PCO610" s="155"/>
      <c r="PCP610" s="155"/>
      <c r="PCQ610" s="155"/>
      <c r="PCR610" s="155"/>
      <c r="PCS610" s="155"/>
      <c r="PCT610" s="155"/>
      <c r="PCU610" s="155"/>
      <c r="PCV610" s="155"/>
      <c r="PCW610" s="155"/>
      <c r="PCX610" s="155"/>
      <c r="PCY610" s="155"/>
      <c r="PCZ610" s="155"/>
      <c r="PDA610" s="155"/>
      <c r="PDB610" s="155"/>
      <c r="PDC610" s="155"/>
      <c r="PDD610" s="155"/>
      <c r="PDE610" s="155"/>
      <c r="PDF610" s="155"/>
      <c r="PDG610" s="155"/>
      <c r="PDH610" s="155"/>
      <c r="PDI610" s="155"/>
      <c r="PDJ610" s="155"/>
      <c r="PDK610" s="155"/>
      <c r="PDL610" s="155"/>
      <c r="PDM610" s="155"/>
      <c r="PDN610" s="155"/>
      <c r="PDO610" s="155"/>
      <c r="PDP610" s="155"/>
      <c r="PDQ610" s="155"/>
      <c r="PDR610" s="155"/>
      <c r="PDS610" s="155"/>
      <c r="PDT610" s="155"/>
      <c r="PDU610" s="155"/>
      <c r="PDV610" s="155"/>
      <c r="PDW610" s="155"/>
      <c r="PDX610" s="155"/>
      <c r="PDY610" s="155"/>
      <c r="PDZ610" s="155"/>
      <c r="PEA610" s="155"/>
      <c r="PEB610" s="155"/>
      <c r="PEC610" s="155"/>
      <c r="PED610" s="155"/>
      <c r="PEE610" s="155"/>
      <c r="PEF610" s="155"/>
      <c r="PEG610" s="155"/>
      <c r="PEH610" s="155"/>
      <c r="PEI610" s="155"/>
      <c r="PEJ610" s="155"/>
      <c r="PEK610" s="155"/>
      <c r="PEL610" s="155"/>
      <c r="PEM610" s="155"/>
      <c r="PEN610" s="155"/>
      <c r="PEO610" s="155"/>
      <c r="PEP610" s="155"/>
      <c r="PEQ610" s="155"/>
      <c r="PER610" s="155"/>
      <c r="PES610" s="155"/>
      <c r="PET610" s="155"/>
      <c r="PEU610" s="155"/>
      <c r="PEV610" s="155"/>
      <c r="PEW610" s="155"/>
      <c r="PEX610" s="155"/>
      <c r="PEY610" s="155"/>
      <c r="PEZ610" s="155"/>
      <c r="PFA610" s="155"/>
      <c r="PFB610" s="155"/>
      <c r="PFC610" s="155"/>
      <c r="PFD610" s="155"/>
      <c r="PFE610" s="155"/>
      <c r="PFF610" s="155"/>
      <c r="PFG610" s="155"/>
      <c r="PFH610" s="155"/>
      <c r="PFI610" s="155"/>
      <c r="PFJ610" s="155"/>
      <c r="PFK610" s="155"/>
      <c r="PFL610" s="155"/>
      <c r="PFM610" s="155"/>
      <c r="PFN610" s="155"/>
      <c r="PFO610" s="155"/>
      <c r="PFP610" s="155"/>
      <c r="PFQ610" s="155"/>
      <c r="PFR610" s="155"/>
      <c r="PFS610" s="155"/>
      <c r="PFT610" s="155"/>
      <c r="PFU610" s="155"/>
      <c r="PFV610" s="155"/>
      <c r="PFW610" s="155"/>
      <c r="PFX610" s="155"/>
      <c r="PFY610" s="155"/>
      <c r="PFZ610" s="155"/>
      <c r="PGA610" s="155"/>
      <c r="PGB610" s="155"/>
      <c r="PGC610" s="155"/>
      <c r="PGD610" s="155"/>
      <c r="PGE610" s="155"/>
      <c r="PGF610" s="155"/>
      <c r="PGG610" s="155"/>
      <c r="PGH610" s="155"/>
      <c r="PGI610" s="155"/>
      <c r="PGJ610" s="155"/>
      <c r="PGK610" s="155"/>
      <c r="PGL610" s="155"/>
      <c r="PGM610" s="155"/>
      <c r="PGN610" s="155"/>
      <c r="PGO610" s="155"/>
      <c r="PGP610" s="155"/>
      <c r="PGQ610" s="155"/>
      <c r="PGR610" s="155"/>
      <c r="PGS610" s="155"/>
      <c r="PGT610" s="155"/>
      <c r="PGU610" s="155"/>
      <c r="PGV610" s="155"/>
      <c r="PGW610" s="155"/>
      <c r="PGX610" s="155"/>
      <c r="PGY610" s="155"/>
      <c r="PGZ610" s="155"/>
      <c r="PHA610" s="155"/>
      <c r="PHB610" s="155"/>
      <c r="PHC610" s="155"/>
      <c r="PHD610" s="155"/>
      <c r="PHE610" s="155"/>
      <c r="PHF610" s="155"/>
      <c r="PHG610" s="155"/>
      <c r="PHH610" s="155"/>
      <c r="PHI610" s="155"/>
      <c r="PHJ610" s="155"/>
      <c r="PHK610" s="155"/>
      <c r="PHL610" s="155"/>
      <c r="PHM610" s="155"/>
      <c r="PHN610" s="155"/>
      <c r="PHO610" s="155"/>
      <c r="PHP610" s="155"/>
      <c r="PHQ610" s="155"/>
      <c r="PHR610" s="155"/>
      <c r="PHS610" s="155"/>
      <c r="PHT610" s="155"/>
      <c r="PHU610" s="155"/>
      <c r="PHV610" s="155"/>
      <c r="PHW610" s="155"/>
      <c r="PHX610" s="155"/>
      <c r="PHY610" s="155"/>
      <c r="PHZ610" s="155"/>
      <c r="PIA610" s="155"/>
      <c r="PIB610" s="155"/>
      <c r="PIC610" s="155"/>
      <c r="PID610" s="155"/>
      <c r="PIE610" s="155"/>
      <c r="PIF610" s="155"/>
      <c r="PIG610" s="155"/>
      <c r="PIH610" s="155"/>
      <c r="PII610" s="155"/>
      <c r="PIJ610" s="155"/>
      <c r="PIK610" s="155"/>
      <c r="PIL610" s="155"/>
      <c r="PIM610" s="155"/>
      <c r="PIN610" s="155"/>
      <c r="PIO610" s="155"/>
      <c r="PIP610" s="155"/>
      <c r="PIQ610" s="155"/>
      <c r="PIR610" s="155"/>
      <c r="PIS610" s="155"/>
      <c r="PIT610" s="155"/>
      <c r="PIU610" s="155"/>
      <c r="PIV610" s="155"/>
      <c r="PIW610" s="155"/>
      <c r="PIX610" s="155"/>
      <c r="PIY610" s="155"/>
      <c r="PIZ610" s="155"/>
      <c r="PJA610" s="155"/>
      <c r="PJB610" s="155"/>
      <c r="PJC610" s="155"/>
      <c r="PJD610" s="155"/>
      <c r="PJE610" s="155"/>
      <c r="PJF610" s="155"/>
      <c r="PJG610" s="155"/>
      <c r="PJH610" s="155"/>
      <c r="PJI610" s="155"/>
      <c r="PJJ610" s="155"/>
      <c r="PJK610" s="155"/>
      <c r="PJL610" s="155"/>
      <c r="PJM610" s="155"/>
      <c r="PJN610" s="155"/>
      <c r="PJO610" s="155"/>
      <c r="PJP610" s="155"/>
      <c r="PJQ610" s="155"/>
      <c r="PJR610" s="155"/>
      <c r="PJS610" s="155"/>
      <c r="PJT610" s="155"/>
      <c r="PJU610" s="155"/>
      <c r="PJV610" s="155"/>
      <c r="PJW610" s="155"/>
      <c r="PJX610" s="155"/>
      <c r="PJY610" s="155"/>
      <c r="PJZ610" s="155"/>
      <c r="PKA610" s="155"/>
      <c r="PKB610" s="155"/>
      <c r="PKC610" s="155"/>
      <c r="PKD610" s="155"/>
      <c r="PKE610" s="155"/>
      <c r="PKF610" s="155"/>
      <c r="PKG610" s="155"/>
      <c r="PKH610" s="155"/>
      <c r="PKI610" s="155"/>
      <c r="PKJ610" s="155"/>
      <c r="PKK610" s="155"/>
      <c r="PKL610" s="155"/>
      <c r="PKM610" s="155"/>
      <c r="PKN610" s="155"/>
      <c r="PKO610" s="155"/>
      <c r="PKP610" s="155"/>
      <c r="PKQ610" s="155"/>
      <c r="PKR610" s="155"/>
      <c r="PKS610" s="155"/>
      <c r="PKT610" s="155"/>
      <c r="PKU610" s="155"/>
      <c r="PKV610" s="155"/>
      <c r="PKW610" s="155"/>
      <c r="PKX610" s="155"/>
      <c r="PKY610" s="155"/>
      <c r="PKZ610" s="155"/>
      <c r="PLA610" s="155"/>
      <c r="PLB610" s="155"/>
      <c r="PLC610" s="155"/>
      <c r="PLD610" s="155"/>
      <c r="PLE610" s="155"/>
      <c r="PLF610" s="155"/>
      <c r="PLG610" s="155"/>
      <c r="PLH610" s="155"/>
      <c r="PLI610" s="155"/>
      <c r="PLJ610" s="155"/>
      <c r="PLK610" s="155"/>
      <c r="PLL610" s="155"/>
      <c r="PLM610" s="155"/>
      <c r="PLN610" s="155"/>
      <c r="PLO610" s="155"/>
      <c r="PLP610" s="155"/>
      <c r="PLQ610" s="155"/>
      <c r="PLR610" s="155"/>
      <c r="PLS610" s="155"/>
      <c r="PLT610" s="155"/>
      <c r="PLU610" s="155"/>
      <c r="PLV610" s="155"/>
      <c r="PLW610" s="155"/>
      <c r="PLX610" s="155"/>
      <c r="PLY610" s="155"/>
      <c r="PLZ610" s="155"/>
      <c r="PMA610" s="155"/>
      <c r="PMB610" s="155"/>
      <c r="PMC610" s="155"/>
      <c r="PMD610" s="155"/>
      <c r="PME610" s="155"/>
      <c r="PMF610" s="155"/>
      <c r="PMG610" s="155"/>
      <c r="PMH610" s="155"/>
      <c r="PMI610" s="155"/>
      <c r="PMJ610" s="155"/>
      <c r="PMK610" s="155"/>
      <c r="PML610" s="155"/>
      <c r="PMM610" s="155"/>
      <c r="PMN610" s="155"/>
      <c r="PMO610" s="155"/>
      <c r="PMP610" s="155"/>
      <c r="PMQ610" s="155"/>
      <c r="PMR610" s="155"/>
      <c r="PMS610" s="155"/>
      <c r="PMT610" s="155"/>
      <c r="PMU610" s="155"/>
      <c r="PMV610" s="155"/>
      <c r="PMW610" s="155"/>
      <c r="PMX610" s="155"/>
      <c r="PMY610" s="155"/>
      <c r="PMZ610" s="155"/>
      <c r="PNA610" s="155"/>
      <c r="PNB610" s="155"/>
      <c r="PNC610" s="155"/>
      <c r="PND610" s="155"/>
      <c r="PNE610" s="155"/>
      <c r="PNF610" s="155"/>
      <c r="PNG610" s="155"/>
      <c r="PNH610" s="155"/>
      <c r="PNI610" s="155"/>
      <c r="PNJ610" s="155"/>
      <c r="PNK610" s="155"/>
      <c r="PNL610" s="155"/>
      <c r="PNM610" s="155"/>
      <c r="PNN610" s="155"/>
      <c r="PNO610" s="155"/>
      <c r="PNP610" s="155"/>
      <c r="PNQ610" s="155"/>
      <c r="PNR610" s="155"/>
      <c r="PNS610" s="155"/>
      <c r="PNT610" s="155"/>
      <c r="PNU610" s="155"/>
      <c r="PNV610" s="155"/>
      <c r="PNW610" s="155"/>
      <c r="PNX610" s="155"/>
      <c r="PNY610" s="155"/>
      <c r="PNZ610" s="155"/>
      <c r="POA610" s="155"/>
      <c r="POB610" s="155"/>
      <c r="POC610" s="155"/>
      <c r="POD610" s="155"/>
      <c r="POE610" s="155"/>
      <c r="POF610" s="155"/>
      <c r="POG610" s="155"/>
      <c r="POH610" s="155"/>
      <c r="POI610" s="155"/>
      <c r="POJ610" s="155"/>
      <c r="POK610" s="155"/>
      <c r="POL610" s="155"/>
      <c r="POM610" s="155"/>
      <c r="PON610" s="155"/>
      <c r="POO610" s="155"/>
      <c r="POP610" s="155"/>
      <c r="POQ610" s="155"/>
      <c r="POR610" s="155"/>
      <c r="POS610" s="155"/>
      <c r="POT610" s="155"/>
      <c r="POU610" s="155"/>
      <c r="POV610" s="155"/>
      <c r="POW610" s="155"/>
      <c r="POX610" s="155"/>
      <c r="POY610" s="155"/>
      <c r="POZ610" s="155"/>
      <c r="PPA610" s="155"/>
      <c r="PPB610" s="155"/>
      <c r="PPC610" s="155"/>
      <c r="PPD610" s="155"/>
      <c r="PPE610" s="155"/>
      <c r="PPF610" s="155"/>
      <c r="PPG610" s="155"/>
      <c r="PPH610" s="155"/>
      <c r="PPI610" s="155"/>
      <c r="PPJ610" s="155"/>
      <c r="PPK610" s="155"/>
      <c r="PPL610" s="155"/>
      <c r="PPM610" s="155"/>
      <c r="PPN610" s="155"/>
      <c r="PPO610" s="155"/>
      <c r="PPP610" s="155"/>
      <c r="PPQ610" s="155"/>
      <c r="PPR610" s="155"/>
      <c r="PPS610" s="155"/>
      <c r="PPT610" s="155"/>
      <c r="PPU610" s="155"/>
      <c r="PPV610" s="155"/>
      <c r="PPW610" s="155"/>
      <c r="PPX610" s="155"/>
      <c r="PPY610" s="155"/>
      <c r="PPZ610" s="155"/>
      <c r="PQA610" s="155"/>
      <c r="PQB610" s="155"/>
      <c r="PQC610" s="155"/>
      <c r="PQD610" s="155"/>
      <c r="PQE610" s="155"/>
      <c r="PQF610" s="155"/>
      <c r="PQG610" s="155"/>
      <c r="PQH610" s="155"/>
      <c r="PQI610" s="155"/>
      <c r="PQJ610" s="155"/>
      <c r="PQK610" s="155"/>
      <c r="PQL610" s="155"/>
      <c r="PQM610" s="155"/>
      <c r="PQN610" s="155"/>
      <c r="PQO610" s="155"/>
      <c r="PQP610" s="155"/>
      <c r="PQQ610" s="155"/>
      <c r="PQR610" s="155"/>
      <c r="PQS610" s="155"/>
      <c r="PQT610" s="155"/>
      <c r="PQU610" s="155"/>
      <c r="PQV610" s="155"/>
      <c r="PQW610" s="155"/>
      <c r="PQX610" s="155"/>
      <c r="PQY610" s="155"/>
      <c r="PQZ610" s="155"/>
      <c r="PRA610" s="155"/>
      <c r="PRB610" s="155"/>
      <c r="PRC610" s="155"/>
      <c r="PRD610" s="155"/>
      <c r="PRE610" s="155"/>
      <c r="PRF610" s="155"/>
      <c r="PRG610" s="155"/>
      <c r="PRH610" s="155"/>
      <c r="PRI610" s="155"/>
      <c r="PRJ610" s="155"/>
      <c r="PRK610" s="155"/>
      <c r="PRL610" s="155"/>
      <c r="PRM610" s="155"/>
      <c r="PRN610" s="155"/>
      <c r="PRO610" s="155"/>
      <c r="PRP610" s="155"/>
      <c r="PRQ610" s="155"/>
      <c r="PRR610" s="155"/>
      <c r="PRS610" s="155"/>
      <c r="PRT610" s="155"/>
      <c r="PRU610" s="155"/>
      <c r="PRV610" s="155"/>
      <c r="PRW610" s="155"/>
      <c r="PRX610" s="155"/>
      <c r="PRY610" s="155"/>
      <c r="PRZ610" s="155"/>
      <c r="PSA610" s="155"/>
      <c r="PSB610" s="155"/>
      <c r="PSC610" s="155"/>
      <c r="PSD610" s="155"/>
      <c r="PSE610" s="155"/>
      <c r="PSF610" s="155"/>
      <c r="PSG610" s="155"/>
      <c r="PSH610" s="155"/>
      <c r="PSI610" s="155"/>
      <c r="PSJ610" s="155"/>
      <c r="PSK610" s="155"/>
      <c r="PSL610" s="155"/>
      <c r="PSM610" s="155"/>
      <c r="PSN610" s="155"/>
      <c r="PSO610" s="155"/>
      <c r="PSP610" s="155"/>
      <c r="PSQ610" s="155"/>
      <c r="PSR610" s="155"/>
      <c r="PSS610" s="155"/>
      <c r="PST610" s="155"/>
      <c r="PSU610" s="155"/>
      <c r="PSV610" s="155"/>
      <c r="PSW610" s="155"/>
      <c r="PSX610" s="155"/>
      <c r="PSY610" s="155"/>
      <c r="PSZ610" s="155"/>
      <c r="PTA610" s="155"/>
      <c r="PTB610" s="155"/>
      <c r="PTC610" s="155"/>
      <c r="PTD610" s="155"/>
      <c r="PTE610" s="155"/>
      <c r="PTF610" s="155"/>
      <c r="PTG610" s="155"/>
      <c r="PTH610" s="155"/>
      <c r="PTI610" s="155"/>
      <c r="PTJ610" s="155"/>
      <c r="PTK610" s="155"/>
      <c r="PTL610" s="155"/>
      <c r="PTM610" s="155"/>
      <c r="PTN610" s="155"/>
      <c r="PTO610" s="155"/>
      <c r="PTP610" s="155"/>
      <c r="PTQ610" s="155"/>
      <c r="PTR610" s="155"/>
      <c r="PTS610" s="155"/>
      <c r="PTT610" s="155"/>
      <c r="PTU610" s="155"/>
      <c r="PTV610" s="155"/>
      <c r="PTW610" s="155"/>
      <c r="PTX610" s="155"/>
      <c r="PTY610" s="155"/>
      <c r="PTZ610" s="155"/>
      <c r="PUA610" s="155"/>
      <c r="PUB610" s="155"/>
      <c r="PUC610" s="155"/>
      <c r="PUD610" s="155"/>
      <c r="PUE610" s="155"/>
      <c r="PUF610" s="155"/>
      <c r="PUG610" s="155"/>
      <c r="PUH610" s="155"/>
      <c r="PUI610" s="155"/>
      <c r="PUJ610" s="155"/>
      <c r="PUK610" s="155"/>
      <c r="PUL610" s="155"/>
      <c r="PUM610" s="155"/>
      <c r="PUN610" s="155"/>
      <c r="PUO610" s="155"/>
      <c r="PUP610" s="155"/>
      <c r="PUQ610" s="155"/>
      <c r="PUR610" s="155"/>
      <c r="PUS610" s="155"/>
      <c r="PUT610" s="155"/>
      <c r="PUU610" s="155"/>
      <c r="PUV610" s="155"/>
      <c r="PUW610" s="155"/>
      <c r="PUX610" s="155"/>
      <c r="PUY610" s="155"/>
      <c r="PUZ610" s="155"/>
      <c r="PVA610" s="155"/>
      <c r="PVB610" s="155"/>
      <c r="PVC610" s="155"/>
      <c r="PVD610" s="155"/>
      <c r="PVE610" s="155"/>
      <c r="PVF610" s="155"/>
      <c r="PVG610" s="155"/>
      <c r="PVH610" s="155"/>
      <c r="PVI610" s="155"/>
      <c r="PVJ610" s="155"/>
      <c r="PVK610" s="155"/>
      <c r="PVL610" s="155"/>
      <c r="PVM610" s="155"/>
      <c r="PVN610" s="155"/>
      <c r="PVO610" s="155"/>
      <c r="PVP610" s="155"/>
      <c r="PVQ610" s="155"/>
      <c r="PVR610" s="155"/>
      <c r="PVS610" s="155"/>
      <c r="PVT610" s="155"/>
      <c r="PVU610" s="155"/>
      <c r="PVV610" s="155"/>
      <c r="PVW610" s="155"/>
      <c r="PVX610" s="155"/>
      <c r="PVY610" s="155"/>
      <c r="PVZ610" s="155"/>
      <c r="PWA610" s="155"/>
      <c r="PWB610" s="155"/>
      <c r="PWC610" s="155"/>
      <c r="PWD610" s="155"/>
      <c r="PWE610" s="155"/>
      <c r="PWF610" s="155"/>
      <c r="PWG610" s="155"/>
      <c r="PWH610" s="155"/>
      <c r="PWI610" s="155"/>
      <c r="PWJ610" s="155"/>
      <c r="PWK610" s="155"/>
      <c r="PWL610" s="155"/>
      <c r="PWM610" s="155"/>
      <c r="PWN610" s="155"/>
      <c r="PWO610" s="155"/>
      <c r="PWP610" s="155"/>
      <c r="PWQ610" s="155"/>
      <c r="PWR610" s="155"/>
      <c r="PWS610" s="155"/>
      <c r="PWT610" s="155"/>
      <c r="PWU610" s="155"/>
      <c r="PWV610" s="155"/>
      <c r="PWW610" s="155"/>
      <c r="PWX610" s="155"/>
      <c r="PWY610" s="155"/>
      <c r="PWZ610" s="155"/>
      <c r="PXA610" s="155"/>
      <c r="PXB610" s="155"/>
      <c r="PXC610" s="155"/>
      <c r="PXD610" s="155"/>
      <c r="PXE610" s="155"/>
      <c r="PXF610" s="155"/>
      <c r="PXG610" s="155"/>
      <c r="PXH610" s="155"/>
      <c r="PXI610" s="155"/>
      <c r="PXJ610" s="155"/>
      <c r="PXK610" s="155"/>
      <c r="PXL610" s="155"/>
      <c r="PXM610" s="155"/>
      <c r="PXN610" s="155"/>
      <c r="PXO610" s="155"/>
      <c r="PXP610" s="155"/>
      <c r="PXQ610" s="155"/>
      <c r="PXR610" s="155"/>
      <c r="PXS610" s="155"/>
      <c r="PXT610" s="155"/>
      <c r="PXU610" s="155"/>
      <c r="PXV610" s="155"/>
      <c r="PXW610" s="155"/>
      <c r="PXX610" s="155"/>
      <c r="PXY610" s="155"/>
      <c r="PXZ610" s="155"/>
      <c r="PYA610" s="155"/>
      <c r="PYB610" s="155"/>
      <c r="PYC610" s="155"/>
      <c r="PYD610" s="155"/>
      <c r="PYE610" s="155"/>
      <c r="PYF610" s="155"/>
      <c r="PYG610" s="155"/>
      <c r="PYH610" s="155"/>
      <c r="PYI610" s="155"/>
      <c r="PYJ610" s="155"/>
      <c r="PYK610" s="155"/>
      <c r="PYL610" s="155"/>
      <c r="PYM610" s="155"/>
      <c r="PYN610" s="155"/>
      <c r="PYO610" s="155"/>
      <c r="PYP610" s="155"/>
      <c r="PYQ610" s="155"/>
      <c r="PYR610" s="155"/>
      <c r="PYS610" s="155"/>
      <c r="PYT610" s="155"/>
      <c r="PYU610" s="155"/>
      <c r="PYV610" s="155"/>
      <c r="PYW610" s="155"/>
      <c r="PYX610" s="155"/>
      <c r="PYY610" s="155"/>
      <c r="PYZ610" s="155"/>
      <c r="PZA610" s="155"/>
      <c r="PZB610" s="155"/>
      <c r="PZC610" s="155"/>
      <c r="PZD610" s="155"/>
      <c r="PZE610" s="155"/>
      <c r="PZF610" s="155"/>
      <c r="PZG610" s="155"/>
      <c r="PZH610" s="155"/>
      <c r="PZI610" s="155"/>
      <c r="PZJ610" s="155"/>
      <c r="PZK610" s="155"/>
      <c r="PZL610" s="155"/>
      <c r="PZM610" s="155"/>
      <c r="PZN610" s="155"/>
      <c r="PZO610" s="155"/>
      <c r="PZP610" s="155"/>
      <c r="PZQ610" s="155"/>
      <c r="PZR610" s="155"/>
      <c r="PZS610" s="155"/>
      <c r="PZT610" s="155"/>
      <c r="PZU610" s="155"/>
      <c r="PZV610" s="155"/>
      <c r="PZW610" s="155"/>
      <c r="PZX610" s="155"/>
      <c r="PZY610" s="155"/>
      <c r="PZZ610" s="155"/>
      <c r="QAA610" s="155"/>
      <c r="QAB610" s="155"/>
      <c r="QAC610" s="155"/>
      <c r="QAD610" s="155"/>
      <c r="QAE610" s="155"/>
      <c r="QAF610" s="155"/>
      <c r="QAG610" s="155"/>
      <c r="QAH610" s="155"/>
      <c r="QAI610" s="155"/>
      <c r="QAJ610" s="155"/>
      <c r="QAK610" s="155"/>
      <c r="QAL610" s="155"/>
      <c r="QAM610" s="155"/>
      <c r="QAN610" s="155"/>
      <c r="QAO610" s="155"/>
      <c r="QAP610" s="155"/>
      <c r="QAQ610" s="155"/>
      <c r="QAR610" s="155"/>
      <c r="QAS610" s="155"/>
      <c r="QAT610" s="155"/>
      <c r="QAU610" s="155"/>
      <c r="QAV610" s="155"/>
      <c r="QAW610" s="155"/>
      <c r="QAX610" s="155"/>
      <c r="QAY610" s="155"/>
      <c r="QAZ610" s="155"/>
      <c r="QBA610" s="155"/>
      <c r="QBB610" s="155"/>
      <c r="QBC610" s="155"/>
      <c r="QBD610" s="155"/>
      <c r="QBE610" s="155"/>
      <c r="QBF610" s="155"/>
      <c r="QBG610" s="155"/>
      <c r="QBH610" s="155"/>
      <c r="QBI610" s="155"/>
      <c r="QBJ610" s="155"/>
      <c r="QBK610" s="155"/>
      <c r="QBL610" s="155"/>
      <c r="QBM610" s="155"/>
      <c r="QBN610" s="155"/>
      <c r="QBO610" s="155"/>
      <c r="QBP610" s="155"/>
      <c r="QBQ610" s="155"/>
      <c r="QBR610" s="155"/>
      <c r="QBS610" s="155"/>
      <c r="QBT610" s="155"/>
      <c r="QBU610" s="155"/>
      <c r="QBV610" s="155"/>
      <c r="QBW610" s="155"/>
      <c r="QBX610" s="155"/>
      <c r="QBY610" s="155"/>
      <c r="QBZ610" s="155"/>
      <c r="QCA610" s="155"/>
      <c r="QCB610" s="155"/>
      <c r="QCC610" s="155"/>
      <c r="QCD610" s="155"/>
      <c r="QCE610" s="155"/>
      <c r="QCF610" s="155"/>
      <c r="QCG610" s="155"/>
      <c r="QCH610" s="155"/>
      <c r="QCI610" s="155"/>
      <c r="QCJ610" s="155"/>
      <c r="QCK610" s="155"/>
      <c r="QCL610" s="155"/>
      <c r="QCM610" s="155"/>
      <c r="QCN610" s="155"/>
      <c r="QCO610" s="155"/>
      <c r="QCP610" s="155"/>
      <c r="QCQ610" s="155"/>
      <c r="QCR610" s="155"/>
      <c r="QCS610" s="155"/>
      <c r="QCT610" s="155"/>
      <c r="QCU610" s="155"/>
      <c r="QCV610" s="155"/>
      <c r="QCW610" s="155"/>
      <c r="QCX610" s="155"/>
      <c r="QCY610" s="155"/>
      <c r="QCZ610" s="155"/>
      <c r="QDA610" s="155"/>
      <c r="QDB610" s="155"/>
      <c r="QDC610" s="155"/>
      <c r="QDD610" s="155"/>
      <c r="QDE610" s="155"/>
      <c r="QDF610" s="155"/>
      <c r="QDG610" s="155"/>
      <c r="QDH610" s="155"/>
      <c r="QDI610" s="155"/>
      <c r="QDJ610" s="155"/>
      <c r="QDK610" s="155"/>
      <c r="QDL610" s="155"/>
      <c r="QDM610" s="155"/>
      <c r="QDN610" s="155"/>
      <c r="QDO610" s="155"/>
      <c r="QDP610" s="155"/>
      <c r="QDQ610" s="155"/>
      <c r="QDR610" s="155"/>
      <c r="QDS610" s="155"/>
      <c r="QDT610" s="155"/>
      <c r="QDU610" s="155"/>
      <c r="QDV610" s="155"/>
      <c r="QDW610" s="155"/>
      <c r="QDX610" s="155"/>
      <c r="QDY610" s="155"/>
      <c r="QDZ610" s="155"/>
      <c r="QEA610" s="155"/>
      <c r="QEB610" s="155"/>
      <c r="QEC610" s="155"/>
      <c r="QED610" s="155"/>
      <c r="QEE610" s="155"/>
      <c r="QEF610" s="155"/>
      <c r="QEG610" s="155"/>
      <c r="QEH610" s="155"/>
      <c r="QEI610" s="155"/>
      <c r="QEJ610" s="155"/>
      <c r="QEK610" s="155"/>
      <c r="QEL610" s="155"/>
      <c r="QEM610" s="155"/>
      <c r="QEN610" s="155"/>
      <c r="QEO610" s="155"/>
      <c r="QEP610" s="155"/>
      <c r="QEQ610" s="155"/>
      <c r="QER610" s="155"/>
      <c r="QES610" s="155"/>
      <c r="QET610" s="155"/>
      <c r="QEU610" s="155"/>
      <c r="QEV610" s="155"/>
      <c r="QEW610" s="155"/>
      <c r="QEX610" s="155"/>
      <c r="QEY610" s="155"/>
      <c r="QEZ610" s="155"/>
      <c r="QFA610" s="155"/>
      <c r="QFB610" s="155"/>
      <c r="QFC610" s="155"/>
      <c r="QFD610" s="155"/>
      <c r="QFE610" s="155"/>
      <c r="QFF610" s="155"/>
      <c r="QFG610" s="155"/>
      <c r="QFH610" s="155"/>
      <c r="QFI610" s="155"/>
      <c r="QFJ610" s="155"/>
      <c r="QFK610" s="155"/>
      <c r="QFL610" s="155"/>
      <c r="QFM610" s="155"/>
      <c r="QFN610" s="155"/>
      <c r="QFO610" s="155"/>
      <c r="QFP610" s="155"/>
      <c r="QFQ610" s="155"/>
      <c r="QFR610" s="155"/>
      <c r="QFS610" s="155"/>
      <c r="QFT610" s="155"/>
      <c r="QFU610" s="155"/>
      <c r="QFV610" s="155"/>
      <c r="QFW610" s="155"/>
      <c r="QFX610" s="155"/>
      <c r="QFY610" s="155"/>
      <c r="QFZ610" s="155"/>
      <c r="QGA610" s="155"/>
      <c r="QGB610" s="155"/>
      <c r="QGC610" s="155"/>
      <c r="QGD610" s="155"/>
      <c r="QGE610" s="155"/>
      <c r="QGF610" s="155"/>
      <c r="QGG610" s="155"/>
      <c r="QGH610" s="155"/>
      <c r="QGI610" s="155"/>
      <c r="QGJ610" s="155"/>
      <c r="QGK610" s="155"/>
      <c r="QGL610" s="155"/>
      <c r="QGM610" s="155"/>
      <c r="QGN610" s="155"/>
      <c r="QGO610" s="155"/>
      <c r="QGP610" s="155"/>
      <c r="QGQ610" s="155"/>
      <c r="QGR610" s="155"/>
      <c r="QGS610" s="155"/>
      <c r="QGT610" s="155"/>
      <c r="QGU610" s="155"/>
      <c r="QGV610" s="155"/>
      <c r="QGW610" s="155"/>
      <c r="QGX610" s="155"/>
      <c r="QGY610" s="155"/>
      <c r="QGZ610" s="155"/>
      <c r="QHA610" s="155"/>
      <c r="QHB610" s="155"/>
      <c r="QHC610" s="155"/>
      <c r="QHD610" s="155"/>
      <c r="QHE610" s="155"/>
      <c r="QHF610" s="155"/>
      <c r="QHG610" s="155"/>
      <c r="QHH610" s="155"/>
      <c r="QHI610" s="155"/>
      <c r="QHJ610" s="155"/>
      <c r="QHK610" s="155"/>
      <c r="QHL610" s="155"/>
      <c r="QHM610" s="155"/>
      <c r="QHN610" s="155"/>
      <c r="QHO610" s="155"/>
      <c r="QHP610" s="155"/>
      <c r="QHQ610" s="155"/>
      <c r="QHR610" s="155"/>
      <c r="QHS610" s="155"/>
      <c r="QHT610" s="155"/>
      <c r="QHU610" s="155"/>
      <c r="QHV610" s="155"/>
      <c r="QHW610" s="155"/>
      <c r="QHX610" s="155"/>
      <c r="QHY610" s="155"/>
      <c r="QHZ610" s="155"/>
      <c r="QIA610" s="155"/>
      <c r="QIB610" s="155"/>
      <c r="QIC610" s="155"/>
      <c r="QID610" s="155"/>
      <c r="QIE610" s="155"/>
      <c r="QIF610" s="155"/>
      <c r="QIG610" s="155"/>
      <c r="QIH610" s="155"/>
      <c r="QII610" s="155"/>
      <c r="QIJ610" s="155"/>
      <c r="QIK610" s="155"/>
      <c r="QIL610" s="155"/>
      <c r="QIM610" s="155"/>
      <c r="QIN610" s="155"/>
      <c r="QIO610" s="155"/>
      <c r="QIP610" s="155"/>
      <c r="QIQ610" s="155"/>
      <c r="QIR610" s="155"/>
      <c r="QIS610" s="155"/>
      <c r="QIT610" s="155"/>
      <c r="QIU610" s="155"/>
      <c r="QIV610" s="155"/>
      <c r="QIW610" s="155"/>
      <c r="QIX610" s="155"/>
      <c r="QIY610" s="155"/>
      <c r="QIZ610" s="155"/>
      <c r="QJA610" s="155"/>
      <c r="QJB610" s="155"/>
      <c r="QJC610" s="155"/>
      <c r="QJD610" s="155"/>
      <c r="QJE610" s="155"/>
      <c r="QJF610" s="155"/>
      <c r="QJG610" s="155"/>
      <c r="QJH610" s="155"/>
      <c r="QJI610" s="155"/>
      <c r="QJJ610" s="155"/>
      <c r="QJK610" s="155"/>
      <c r="QJL610" s="155"/>
      <c r="QJM610" s="155"/>
      <c r="QJN610" s="155"/>
      <c r="QJO610" s="155"/>
      <c r="QJP610" s="155"/>
      <c r="QJQ610" s="155"/>
      <c r="QJR610" s="155"/>
      <c r="QJS610" s="155"/>
      <c r="QJT610" s="155"/>
      <c r="QJU610" s="155"/>
      <c r="QJV610" s="155"/>
      <c r="QJW610" s="155"/>
      <c r="QJX610" s="155"/>
      <c r="QJY610" s="155"/>
      <c r="QJZ610" s="155"/>
      <c r="QKA610" s="155"/>
      <c r="QKB610" s="155"/>
      <c r="QKC610" s="155"/>
      <c r="QKD610" s="155"/>
      <c r="QKE610" s="155"/>
      <c r="QKF610" s="155"/>
      <c r="QKG610" s="155"/>
      <c r="QKH610" s="155"/>
      <c r="QKI610" s="155"/>
      <c r="QKJ610" s="155"/>
      <c r="QKK610" s="155"/>
      <c r="QKL610" s="155"/>
      <c r="QKM610" s="155"/>
      <c r="QKN610" s="155"/>
      <c r="QKO610" s="155"/>
      <c r="QKP610" s="155"/>
      <c r="QKQ610" s="155"/>
      <c r="QKR610" s="155"/>
      <c r="QKS610" s="155"/>
      <c r="QKT610" s="155"/>
      <c r="QKU610" s="155"/>
      <c r="QKV610" s="155"/>
      <c r="QKW610" s="155"/>
      <c r="QKX610" s="155"/>
      <c r="QKY610" s="155"/>
      <c r="QKZ610" s="155"/>
      <c r="QLA610" s="155"/>
      <c r="QLB610" s="155"/>
      <c r="QLC610" s="155"/>
      <c r="QLD610" s="155"/>
      <c r="QLE610" s="155"/>
      <c r="QLF610" s="155"/>
      <c r="QLG610" s="155"/>
      <c r="QLH610" s="155"/>
      <c r="QLI610" s="155"/>
      <c r="QLJ610" s="155"/>
      <c r="QLK610" s="155"/>
      <c r="QLL610" s="155"/>
      <c r="QLM610" s="155"/>
      <c r="QLN610" s="155"/>
      <c r="QLO610" s="155"/>
      <c r="QLP610" s="155"/>
      <c r="QLQ610" s="155"/>
      <c r="QLR610" s="155"/>
      <c r="QLS610" s="155"/>
      <c r="QLT610" s="155"/>
      <c r="QLU610" s="155"/>
      <c r="QLV610" s="155"/>
      <c r="QLW610" s="155"/>
      <c r="QLX610" s="155"/>
      <c r="QLY610" s="155"/>
      <c r="QLZ610" s="155"/>
      <c r="QMA610" s="155"/>
      <c r="QMB610" s="155"/>
      <c r="QMC610" s="155"/>
      <c r="QMD610" s="155"/>
      <c r="QME610" s="155"/>
      <c r="QMF610" s="155"/>
      <c r="QMG610" s="155"/>
      <c r="QMH610" s="155"/>
      <c r="QMI610" s="155"/>
      <c r="QMJ610" s="155"/>
      <c r="QMK610" s="155"/>
      <c r="QML610" s="155"/>
      <c r="QMM610" s="155"/>
      <c r="QMN610" s="155"/>
      <c r="QMO610" s="155"/>
      <c r="QMP610" s="155"/>
      <c r="QMQ610" s="155"/>
      <c r="QMR610" s="155"/>
      <c r="QMS610" s="155"/>
      <c r="QMT610" s="155"/>
      <c r="QMU610" s="155"/>
      <c r="QMV610" s="155"/>
      <c r="QMW610" s="155"/>
      <c r="QMX610" s="155"/>
      <c r="QMY610" s="155"/>
      <c r="QMZ610" s="155"/>
      <c r="QNA610" s="155"/>
      <c r="QNB610" s="155"/>
      <c r="QNC610" s="155"/>
      <c r="QND610" s="155"/>
      <c r="QNE610" s="155"/>
      <c r="QNF610" s="155"/>
      <c r="QNG610" s="155"/>
      <c r="QNH610" s="155"/>
      <c r="QNI610" s="155"/>
      <c r="QNJ610" s="155"/>
      <c r="QNK610" s="155"/>
      <c r="QNL610" s="155"/>
      <c r="QNM610" s="155"/>
      <c r="QNN610" s="155"/>
      <c r="QNO610" s="155"/>
      <c r="QNP610" s="155"/>
      <c r="QNQ610" s="155"/>
      <c r="QNR610" s="155"/>
      <c r="QNS610" s="155"/>
      <c r="QNT610" s="155"/>
      <c r="QNU610" s="155"/>
      <c r="QNV610" s="155"/>
      <c r="QNW610" s="155"/>
      <c r="QNX610" s="155"/>
      <c r="QNY610" s="155"/>
      <c r="QNZ610" s="155"/>
      <c r="QOA610" s="155"/>
      <c r="QOB610" s="155"/>
      <c r="QOC610" s="155"/>
      <c r="QOD610" s="155"/>
      <c r="QOE610" s="155"/>
      <c r="QOF610" s="155"/>
      <c r="QOG610" s="155"/>
      <c r="QOH610" s="155"/>
      <c r="QOI610" s="155"/>
      <c r="QOJ610" s="155"/>
      <c r="QOK610" s="155"/>
      <c r="QOL610" s="155"/>
      <c r="QOM610" s="155"/>
      <c r="QON610" s="155"/>
      <c r="QOO610" s="155"/>
      <c r="QOP610" s="155"/>
      <c r="QOQ610" s="155"/>
      <c r="QOR610" s="155"/>
      <c r="QOS610" s="155"/>
      <c r="QOT610" s="155"/>
      <c r="QOU610" s="155"/>
      <c r="QOV610" s="155"/>
      <c r="QOW610" s="155"/>
      <c r="QOX610" s="155"/>
      <c r="QOY610" s="155"/>
      <c r="QOZ610" s="155"/>
      <c r="QPA610" s="155"/>
      <c r="QPB610" s="155"/>
      <c r="QPC610" s="155"/>
      <c r="QPD610" s="155"/>
      <c r="QPE610" s="155"/>
      <c r="QPF610" s="155"/>
      <c r="QPG610" s="155"/>
      <c r="QPH610" s="155"/>
      <c r="QPI610" s="155"/>
      <c r="QPJ610" s="155"/>
      <c r="QPK610" s="155"/>
      <c r="QPL610" s="155"/>
      <c r="QPM610" s="155"/>
      <c r="QPN610" s="155"/>
      <c r="QPO610" s="155"/>
      <c r="QPP610" s="155"/>
      <c r="QPQ610" s="155"/>
      <c r="QPR610" s="155"/>
      <c r="QPS610" s="155"/>
      <c r="QPT610" s="155"/>
      <c r="QPU610" s="155"/>
      <c r="QPV610" s="155"/>
      <c r="QPW610" s="155"/>
      <c r="QPX610" s="155"/>
      <c r="QPY610" s="155"/>
      <c r="QPZ610" s="155"/>
      <c r="QQA610" s="155"/>
      <c r="QQB610" s="155"/>
      <c r="QQC610" s="155"/>
      <c r="QQD610" s="155"/>
      <c r="QQE610" s="155"/>
      <c r="QQF610" s="155"/>
      <c r="QQG610" s="155"/>
      <c r="QQH610" s="155"/>
      <c r="QQI610" s="155"/>
      <c r="QQJ610" s="155"/>
      <c r="QQK610" s="155"/>
      <c r="QQL610" s="155"/>
      <c r="QQM610" s="155"/>
      <c r="QQN610" s="155"/>
      <c r="QQO610" s="155"/>
      <c r="QQP610" s="155"/>
      <c r="QQQ610" s="155"/>
      <c r="QQR610" s="155"/>
      <c r="QQS610" s="155"/>
      <c r="QQT610" s="155"/>
      <c r="QQU610" s="155"/>
      <c r="QQV610" s="155"/>
      <c r="QQW610" s="155"/>
      <c r="QQX610" s="155"/>
      <c r="QQY610" s="155"/>
      <c r="QQZ610" s="155"/>
      <c r="QRA610" s="155"/>
      <c r="QRB610" s="155"/>
      <c r="QRC610" s="155"/>
      <c r="QRD610" s="155"/>
      <c r="QRE610" s="155"/>
      <c r="QRF610" s="155"/>
      <c r="QRG610" s="155"/>
      <c r="QRH610" s="155"/>
      <c r="QRI610" s="155"/>
      <c r="QRJ610" s="155"/>
      <c r="QRK610" s="155"/>
      <c r="QRL610" s="155"/>
      <c r="QRM610" s="155"/>
      <c r="QRN610" s="155"/>
      <c r="QRO610" s="155"/>
      <c r="QRP610" s="155"/>
      <c r="QRQ610" s="155"/>
      <c r="QRR610" s="155"/>
      <c r="QRS610" s="155"/>
      <c r="QRT610" s="155"/>
      <c r="QRU610" s="155"/>
      <c r="QRV610" s="155"/>
      <c r="QRW610" s="155"/>
      <c r="QRX610" s="155"/>
      <c r="QRY610" s="155"/>
      <c r="QRZ610" s="155"/>
      <c r="QSA610" s="155"/>
      <c r="QSB610" s="155"/>
      <c r="QSC610" s="155"/>
      <c r="QSD610" s="155"/>
      <c r="QSE610" s="155"/>
      <c r="QSF610" s="155"/>
      <c r="QSG610" s="155"/>
      <c r="QSH610" s="155"/>
      <c r="QSI610" s="155"/>
      <c r="QSJ610" s="155"/>
      <c r="QSK610" s="155"/>
      <c r="QSL610" s="155"/>
      <c r="QSM610" s="155"/>
      <c r="QSN610" s="155"/>
      <c r="QSO610" s="155"/>
      <c r="QSP610" s="155"/>
      <c r="QSQ610" s="155"/>
      <c r="QSR610" s="155"/>
      <c r="QSS610" s="155"/>
      <c r="QST610" s="155"/>
      <c r="QSU610" s="155"/>
      <c r="QSV610" s="155"/>
      <c r="QSW610" s="155"/>
      <c r="QSX610" s="155"/>
      <c r="QSY610" s="155"/>
      <c r="QSZ610" s="155"/>
      <c r="QTA610" s="155"/>
      <c r="QTB610" s="155"/>
      <c r="QTC610" s="155"/>
      <c r="QTD610" s="155"/>
      <c r="QTE610" s="155"/>
      <c r="QTF610" s="155"/>
      <c r="QTG610" s="155"/>
      <c r="QTH610" s="155"/>
      <c r="QTI610" s="155"/>
      <c r="QTJ610" s="155"/>
      <c r="QTK610" s="155"/>
      <c r="QTL610" s="155"/>
      <c r="QTM610" s="155"/>
      <c r="QTN610" s="155"/>
      <c r="QTO610" s="155"/>
      <c r="QTP610" s="155"/>
      <c r="QTQ610" s="155"/>
      <c r="QTR610" s="155"/>
      <c r="QTS610" s="155"/>
      <c r="QTT610" s="155"/>
      <c r="QTU610" s="155"/>
      <c r="QTV610" s="155"/>
      <c r="QTW610" s="155"/>
      <c r="QTX610" s="155"/>
      <c r="QTY610" s="155"/>
      <c r="QTZ610" s="155"/>
      <c r="QUA610" s="155"/>
      <c r="QUB610" s="155"/>
      <c r="QUC610" s="155"/>
      <c r="QUD610" s="155"/>
      <c r="QUE610" s="155"/>
      <c r="QUF610" s="155"/>
      <c r="QUG610" s="155"/>
      <c r="QUH610" s="155"/>
      <c r="QUI610" s="155"/>
      <c r="QUJ610" s="155"/>
      <c r="QUK610" s="155"/>
      <c r="QUL610" s="155"/>
      <c r="QUM610" s="155"/>
      <c r="QUN610" s="155"/>
      <c r="QUO610" s="155"/>
      <c r="QUP610" s="155"/>
      <c r="QUQ610" s="155"/>
      <c r="QUR610" s="155"/>
      <c r="QUS610" s="155"/>
      <c r="QUT610" s="155"/>
      <c r="QUU610" s="155"/>
      <c r="QUV610" s="155"/>
      <c r="QUW610" s="155"/>
      <c r="QUX610" s="155"/>
      <c r="QUY610" s="155"/>
      <c r="QUZ610" s="155"/>
      <c r="QVA610" s="155"/>
      <c r="QVB610" s="155"/>
      <c r="QVC610" s="155"/>
      <c r="QVD610" s="155"/>
      <c r="QVE610" s="155"/>
      <c r="QVF610" s="155"/>
      <c r="QVG610" s="155"/>
      <c r="QVH610" s="155"/>
      <c r="QVI610" s="155"/>
      <c r="QVJ610" s="155"/>
      <c r="QVK610" s="155"/>
      <c r="QVL610" s="155"/>
      <c r="QVM610" s="155"/>
      <c r="QVN610" s="155"/>
      <c r="QVO610" s="155"/>
      <c r="QVP610" s="155"/>
      <c r="QVQ610" s="155"/>
      <c r="QVR610" s="155"/>
      <c r="QVS610" s="155"/>
      <c r="QVT610" s="155"/>
      <c r="QVU610" s="155"/>
      <c r="QVV610" s="155"/>
      <c r="QVW610" s="155"/>
      <c r="QVX610" s="155"/>
      <c r="QVY610" s="155"/>
      <c r="QVZ610" s="155"/>
      <c r="QWA610" s="155"/>
      <c r="QWB610" s="155"/>
      <c r="QWC610" s="155"/>
      <c r="QWD610" s="155"/>
      <c r="QWE610" s="155"/>
      <c r="QWF610" s="155"/>
      <c r="QWG610" s="155"/>
      <c r="QWH610" s="155"/>
      <c r="QWI610" s="155"/>
      <c r="QWJ610" s="155"/>
      <c r="QWK610" s="155"/>
      <c r="QWL610" s="155"/>
      <c r="QWM610" s="155"/>
      <c r="QWN610" s="155"/>
      <c r="QWO610" s="155"/>
      <c r="QWP610" s="155"/>
      <c r="QWQ610" s="155"/>
      <c r="QWR610" s="155"/>
      <c r="QWS610" s="155"/>
      <c r="QWT610" s="155"/>
      <c r="QWU610" s="155"/>
      <c r="QWV610" s="155"/>
      <c r="QWW610" s="155"/>
      <c r="QWX610" s="155"/>
      <c r="QWY610" s="155"/>
      <c r="QWZ610" s="155"/>
      <c r="QXA610" s="155"/>
      <c r="QXB610" s="155"/>
      <c r="QXC610" s="155"/>
      <c r="QXD610" s="155"/>
      <c r="QXE610" s="155"/>
      <c r="QXF610" s="155"/>
      <c r="QXG610" s="155"/>
      <c r="QXH610" s="155"/>
      <c r="QXI610" s="155"/>
      <c r="QXJ610" s="155"/>
      <c r="QXK610" s="155"/>
      <c r="QXL610" s="155"/>
      <c r="QXM610" s="155"/>
      <c r="QXN610" s="155"/>
      <c r="QXO610" s="155"/>
      <c r="QXP610" s="155"/>
      <c r="QXQ610" s="155"/>
      <c r="QXR610" s="155"/>
      <c r="QXS610" s="155"/>
      <c r="QXT610" s="155"/>
      <c r="QXU610" s="155"/>
      <c r="QXV610" s="155"/>
      <c r="QXW610" s="155"/>
      <c r="QXX610" s="155"/>
      <c r="QXY610" s="155"/>
      <c r="QXZ610" s="155"/>
      <c r="QYA610" s="155"/>
      <c r="QYB610" s="155"/>
      <c r="QYC610" s="155"/>
      <c r="QYD610" s="155"/>
      <c r="QYE610" s="155"/>
      <c r="QYF610" s="155"/>
      <c r="QYG610" s="155"/>
      <c r="QYH610" s="155"/>
      <c r="QYI610" s="155"/>
      <c r="QYJ610" s="155"/>
      <c r="QYK610" s="155"/>
      <c r="QYL610" s="155"/>
      <c r="QYM610" s="155"/>
      <c r="QYN610" s="155"/>
      <c r="QYO610" s="155"/>
      <c r="QYP610" s="155"/>
      <c r="QYQ610" s="155"/>
      <c r="QYR610" s="155"/>
      <c r="QYS610" s="155"/>
      <c r="QYT610" s="155"/>
      <c r="QYU610" s="155"/>
      <c r="QYV610" s="155"/>
      <c r="QYW610" s="155"/>
      <c r="QYX610" s="155"/>
      <c r="QYY610" s="155"/>
      <c r="QYZ610" s="155"/>
      <c r="QZA610" s="155"/>
      <c r="QZB610" s="155"/>
      <c r="QZC610" s="155"/>
      <c r="QZD610" s="155"/>
      <c r="QZE610" s="155"/>
      <c r="QZF610" s="155"/>
      <c r="QZG610" s="155"/>
      <c r="QZH610" s="155"/>
      <c r="QZI610" s="155"/>
      <c r="QZJ610" s="155"/>
      <c r="QZK610" s="155"/>
      <c r="QZL610" s="155"/>
      <c r="QZM610" s="155"/>
      <c r="QZN610" s="155"/>
      <c r="QZO610" s="155"/>
      <c r="QZP610" s="155"/>
      <c r="QZQ610" s="155"/>
      <c r="QZR610" s="155"/>
      <c r="QZS610" s="155"/>
      <c r="QZT610" s="155"/>
      <c r="QZU610" s="155"/>
      <c r="QZV610" s="155"/>
      <c r="QZW610" s="155"/>
      <c r="QZX610" s="155"/>
      <c r="QZY610" s="155"/>
      <c r="QZZ610" s="155"/>
      <c r="RAA610" s="155"/>
      <c r="RAB610" s="155"/>
      <c r="RAC610" s="155"/>
      <c r="RAD610" s="155"/>
      <c r="RAE610" s="155"/>
      <c r="RAF610" s="155"/>
      <c r="RAG610" s="155"/>
      <c r="RAH610" s="155"/>
      <c r="RAI610" s="155"/>
      <c r="RAJ610" s="155"/>
      <c r="RAK610" s="155"/>
      <c r="RAL610" s="155"/>
      <c r="RAM610" s="155"/>
      <c r="RAN610" s="155"/>
      <c r="RAO610" s="155"/>
      <c r="RAP610" s="155"/>
      <c r="RAQ610" s="155"/>
      <c r="RAR610" s="155"/>
      <c r="RAS610" s="155"/>
      <c r="RAT610" s="155"/>
      <c r="RAU610" s="155"/>
      <c r="RAV610" s="155"/>
      <c r="RAW610" s="155"/>
      <c r="RAX610" s="155"/>
      <c r="RAY610" s="155"/>
      <c r="RAZ610" s="155"/>
      <c r="RBA610" s="155"/>
      <c r="RBB610" s="155"/>
      <c r="RBC610" s="155"/>
      <c r="RBD610" s="155"/>
      <c r="RBE610" s="155"/>
      <c r="RBF610" s="155"/>
      <c r="RBG610" s="155"/>
      <c r="RBH610" s="155"/>
      <c r="RBI610" s="155"/>
      <c r="RBJ610" s="155"/>
      <c r="RBK610" s="155"/>
      <c r="RBL610" s="155"/>
      <c r="RBM610" s="155"/>
      <c r="RBN610" s="155"/>
      <c r="RBO610" s="155"/>
      <c r="RBP610" s="155"/>
      <c r="RBQ610" s="155"/>
      <c r="RBR610" s="155"/>
      <c r="RBS610" s="155"/>
      <c r="RBT610" s="155"/>
      <c r="RBU610" s="155"/>
      <c r="RBV610" s="155"/>
      <c r="RBW610" s="155"/>
      <c r="RBX610" s="155"/>
      <c r="RBY610" s="155"/>
      <c r="RBZ610" s="155"/>
      <c r="RCA610" s="155"/>
      <c r="RCB610" s="155"/>
      <c r="RCC610" s="155"/>
      <c r="RCD610" s="155"/>
      <c r="RCE610" s="155"/>
      <c r="RCF610" s="155"/>
      <c r="RCG610" s="155"/>
      <c r="RCH610" s="155"/>
      <c r="RCI610" s="155"/>
      <c r="RCJ610" s="155"/>
      <c r="RCK610" s="155"/>
      <c r="RCL610" s="155"/>
      <c r="RCM610" s="155"/>
      <c r="RCN610" s="155"/>
      <c r="RCO610" s="155"/>
      <c r="RCP610" s="155"/>
      <c r="RCQ610" s="155"/>
      <c r="RCR610" s="155"/>
      <c r="RCS610" s="155"/>
      <c r="RCT610" s="155"/>
      <c r="RCU610" s="155"/>
      <c r="RCV610" s="155"/>
      <c r="RCW610" s="155"/>
      <c r="RCX610" s="155"/>
      <c r="RCY610" s="155"/>
      <c r="RCZ610" s="155"/>
      <c r="RDA610" s="155"/>
      <c r="RDB610" s="155"/>
      <c r="RDC610" s="155"/>
      <c r="RDD610" s="155"/>
      <c r="RDE610" s="155"/>
      <c r="RDF610" s="155"/>
      <c r="RDG610" s="155"/>
      <c r="RDH610" s="155"/>
      <c r="RDI610" s="155"/>
      <c r="RDJ610" s="155"/>
      <c r="RDK610" s="155"/>
      <c r="RDL610" s="155"/>
      <c r="RDM610" s="155"/>
      <c r="RDN610" s="155"/>
      <c r="RDO610" s="155"/>
      <c r="RDP610" s="155"/>
      <c r="RDQ610" s="155"/>
      <c r="RDR610" s="155"/>
      <c r="RDS610" s="155"/>
      <c r="RDT610" s="155"/>
      <c r="RDU610" s="155"/>
      <c r="RDV610" s="155"/>
      <c r="RDW610" s="155"/>
      <c r="RDX610" s="155"/>
      <c r="RDY610" s="155"/>
      <c r="RDZ610" s="155"/>
      <c r="REA610" s="155"/>
      <c r="REB610" s="155"/>
      <c r="REC610" s="155"/>
      <c r="RED610" s="155"/>
      <c r="REE610" s="155"/>
      <c r="REF610" s="155"/>
      <c r="REG610" s="155"/>
      <c r="REH610" s="155"/>
      <c r="REI610" s="155"/>
      <c r="REJ610" s="155"/>
      <c r="REK610" s="155"/>
      <c r="REL610" s="155"/>
      <c r="REM610" s="155"/>
      <c r="REN610" s="155"/>
      <c r="REO610" s="155"/>
      <c r="REP610" s="155"/>
      <c r="REQ610" s="155"/>
      <c r="RER610" s="155"/>
      <c r="RES610" s="155"/>
      <c r="RET610" s="155"/>
      <c r="REU610" s="155"/>
      <c r="REV610" s="155"/>
      <c r="REW610" s="155"/>
      <c r="REX610" s="155"/>
      <c r="REY610" s="155"/>
      <c r="REZ610" s="155"/>
      <c r="RFA610" s="155"/>
      <c r="RFB610" s="155"/>
      <c r="RFC610" s="155"/>
      <c r="RFD610" s="155"/>
      <c r="RFE610" s="155"/>
      <c r="RFF610" s="155"/>
      <c r="RFG610" s="155"/>
      <c r="RFH610" s="155"/>
      <c r="RFI610" s="155"/>
      <c r="RFJ610" s="155"/>
      <c r="RFK610" s="155"/>
      <c r="RFL610" s="155"/>
      <c r="RFM610" s="155"/>
      <c r="RFN610" s="155"/>
      <c r="RFO610" s="155"/>
      <c r="RFP610" s="155"/>
      <c r="RFQ610" s="155"/>
      <c r="RFR610" s="155"/>
      <c r="RFS610" s="155"/>
      <c r="RFT610" s="155"/>
      <c r="RFU610" s="155"/>
      <c r="RFV610" s="155"/>
      <c r="RFW610" s="155"/>
      <c r="RFX610" s="155"/>
      <c r="RFY610" s="155"/>
      <c r="RFZ610" s="155"/>
      <c r="RGA610" s="155"/>
      <c r="RGB610" s="155"/>
      <c r="RGC610" s="155"/>
      <c r="RGD610" s="155"/>
      <c r="RGE610" s="155"/>
      <c r="RGF610" s="155"/>
      <c r="RGG610" s="155"/>
      <c r="RGH610" s="155"/>
      <c r="RGI610" s="155"/>
      <c r="RGJ610" s="155"/>
      <c r="RGK610" s="155"/>
      <c r="RGL610" s="155"/>
      <c r="RGM610" s="155"/>
      <c r="RGN610" s="155"/>
      <c r="RGO610" s="155"/>
      <c r="RGP610" s="155"/>
      <c r="RGQ610" s="155"/>
      <c r="RGR610" s="155"/>
      <c r="RGS610" s="155"/>
      <c r="RGT610" s="155"/>
      <c r="RGU610" s="155"/>
      <c r="RGV610" s="155"/>
      <c r="RGW610" s="155"/>
      <c r="RGX610" s="155"/>
      <c r="RGY610" s="155"/>
      <c r="RGZ610" s="155"/>
      <c r="RHA610" s="155"/>
      <c r="RHB610" s="155"/>
      <c r="RHC610" s="155"/>
      <c r="RHD610" s="155"/>
      <c r="RHE610" s="155"/>
      <c r="RHF610" s="155"/>
      <c r="RHG610" s="155"/>
      <c r="RHH610" s="155"/>
      <c r="RHI610" s="155"/>
      <c r="RHJ610" s="155"/>
      <c r="RHK610" s="155"/>
      <c r="RHL610" s="155"/>
      <c r="RHM610" s="155"/>
      <c r="RHN610" s="155"/>
      <c r="RHO610" s="155"/>
      <c r="RHP610" s="155"/>
      <c r="RHQ610" s="155"/>
      <c r="RHR610" s="155"/>
      <c r="RHS610" s="155"/>
      <c r="RHT610" s="155"/>
      <c r="RHU610" s="155"/>
      <c r="RHV610" s="155"/>
      <c r="RHW610" s="155"/>
      <c r="RHX610" s="155"/>
      <c r="RHY610" s="155"/>
      <c r="RHZ610" s="155"/>
      <c r="RIA610" s="155"/>
      <c r="RIB610" s="155"/>
      <c r="RIC610" s="155"/>
      <c r="RID610" s="155"/>
      <c r="RIE610" s="155"/>
      <c r="RIF610" s="155"/>
      <c r="RIG610" s="155"/>
      <c r="RIH610" s="155"/>
      <c r="RII610" s="155"/>
      <c r="RIJ610" s="155"/>
      <c r="RIK610" s="155"/>
      <c r="RIL610" s="155"/>
      <c r="RIM610" s="155"/>
      <c r="RIN610" s="155"/>
      <c r="RIO610" s="155"/>
      <c r="RIP610" s="155"/>
      <c r="RIQ610" s="155"/>
      <c r="RIR610" s="155"/>
      <c r="RIS610" s="155"/>
      <c r="RIT610" s="155"/>
      <c r="RIU610" s="155"/>
      <c r="RIV610" s="155"/>
      <c r="RIW610" s="155"/>
      <c r="RIX610" s="155"/>
      <c r="RIY610" s="155"/>
      <c r="RIZ610" s="155"/>
      <c r="RJA610" s="155"/>
      <c r="RJB610" s="155"/>
      <c r="RJC610" s="155"/>
      <c r="RJD610" s="155"/>
      <c r="RJE610" s="155"/>
      <c r="RJF610" s="155"/>
      <c r="RJG610" s="155"/>
      <c r="RJH610" s="155"/>
      <c r="RJI610" s="155"/>
      <c r="RJJ610" s="155"/>
      <c r="RJK610" s="155"/>
      <c r="RJL610" s="155"/>
      <c r="RJM610" s="155"/>
      <c r="RJN610" s="155"/>
      <c r="RJO610" s="155"/>
      <c r="RJP610" s="155"/>
      <c r="RJQ610" s="155"/>
      <c r="RJR610" s="155"/>
      <c r="RJS610" s="155"/>
      <c r="RJT610" s="155"/>
      <c r="RJU610" s="155"/>
      <c r="RJV610" s="155"/>
      <c r="RJW610" s="155"/>
      <c r="RJX610" s="155"/>
      <c r="RJY610" s="155"/>
      <c r="RJZ610" s="155"/>
      <c r="RKA610" s="155"/>
      <c r="RKB610" s="155"/>
      <c r="RKC610" s="155"/>
      <c r="RKD610" s="155"/>
      <c r="RKE610" s="155"/>
      <c r="RKF610" s="155"/>
      <c r="RKG610" s="155"/>
      <c r="RKH610" s="155"/>
      <c r="RKI610" s="155"/>
      <c r="RKJ610" s="155"/>
      <c r="RKK610" s="155"/>
      <c r="RKL610" s="155"/>
      <c r="RKM610" s="155"/>
      <c r="RKN610" s="155"/>
      <c r="RKO610" s="155"/>
      <c r="RKP610" s="155"/>
      <c r="RKQ610" s="155"/>
      <c r="RKR610" s="155"/>
      <c r="RKS610" s="155"/>
      <c r="RKT610" s="155"/>
      <c r="RKU610" s="155"/>
      <c r="RKV610" s="155"/>
      <c r="RKW610" s="155"/>
      <c r="RKX610" s="155"/>
      <c r="RKY610" s="155"/>
      <c r="RKZ610" s="155"/>
      <c r="RLA610" s="155"/>
      <c r="RLB610" s="155"/>
      <c r="RLC610" s="155"/>
      <c r="RLD610" s="155"/>
      <c r="RLE610" s="155"/>
      <c r="RLF610" s="155"/>
      <c r="RLG610" s="155"/>
      <c r="RLH610" s="155"/>
      <c r="RLI610" s="155"/>
      <c r="RLJ610" s="155"/>
      <c r="RLK610" s="155"/>
      <c r="RLL610" s="155"/>
      <c r="RLM610" s="155"/>
      <c r="RLN610" s="155"/>
      <c r="RLO610" s="155"/>
      <c r="RLP610" s="155"/>
      <c r="RLQ610" s="155"/>
      <c r="RLR610" s="155"/>
      <c r="RLS610" s="155"/>
      <c r="RLT610" s="155"/>
      <c r="RLU610" s="155"/>
      <c r="RLV610" s="155"/>
      <c r="RLW610" s="155"/>
      <c r="RLX610" s="155"/>
      <c r="RLY610" s="155"/>
      <c r="RLZ610" s="155"/>
      <c r="RMA610" s="155"/>
      <c r="RMB610" s="155"/>
      <c r="RMC610" s="155"/>
      <c r="RMD610" s="155"/>
      <c r="RME610" s="155"/>
      <c r="RMF610" s="155"/>
      <c r="RMG610" s="155"/>
      <c r="RMH610" s="155"/>
      <c r="RMI610" s="155"/>
      <c r="RMJ610" s="155"/>
      <c r="RMK610" s="155"/>
      <c r="RML610" s="155"/>
      <c r="RMM610" s="155"/>
      <c r="RMN610" s="155"/>
      <c r="RMO610" s="155"/>
      <c r="RMP610" s="155"/>
      <c r="RMQ610" s="155"/>
      <c r="RMR610" s="155"/>
      <c r="RMS610" s="155"/>
      <c r="RMT610" s="155"/>
      <c r="RMU610" s="155"/>
      <c r="RMV610" s="155"/>
      <c r="RMW610" s="155"/>
      <c r="RMX610" s="155"/>
      <c r="RMY610" s="155"/>
      <c r="RMZ610" s="155"/>
      <c r="RNA610" s="155"/>
      <c r="RNB610" s="155"/>
      <c r="RNC610" s="155"/>
      <c r="RND610" s="155"/>
      <c r="RNE610" s="155"/>
      <c r="RNF610" s="155"/>
      <c r="RNG610" s="155"/>
      <c r="RNH610" s="155"/>
      <c r="RNI610" s="155"/>
      <c r="RNJ610" s="155"/>
      <c r="RNK610" s="155"/>
      <c r="RNL610" s="155"/>
      <c r="RNM610" s="155"/>
      <c r="RNN610" s="155"/>
      <c r="RNO610" s="155"/>
      <c r="RNP610" s="155"/>
      <c r="RNQ610" s="155"/>
      <c r="RNR610" s="155"/>
      <c r="RNS610" s="155"/>
      <c r="RNT610" s="155"/>
      <c r="RNU610" s="155"/>
      <c r="RNV610" s="155"/>
      <c r="RNW610" s="155"/>
      <c r="RNX610" s="155"/>
      <c r="RNY610" s="155"/>
      <c r="RNZ610" s="155"/>
      <c r="ROA610" s="155"/>
      <c r="ROB610" s="155"/>
      <c r="ROC610" s="155"/>
      <c r="ROD610" s="155"/>
      <c r="ROE610" s="155"/>
      <c r="ROF610" s="155"/>
      <c r="ROG610" s="155"/>
      <c r="ROH610" s="155"/>
      <c r="ROI610" s="155"/>
      <c r="ROJ610" s="155"/>
      <c r="ROK610" s="155"/>
      <c r="ROL610" s="155"/>
      <c r="ROM610" s="155"/>
      <c r="RON610" s="155"/>
      <c r="ROO610" s="155"/>
      <c r="ROP610" s="155"/>
      <c r="ROQ610" s="155"/>
      <c r="ROR610" s="155"/>
      <c r="ROS610" s="155"/>
      <c r="ROT610" s="155"/>
      <c r="ROU610" s="155"/>
      <c r="ROV610" s="155"/>
      <c r="ROW610" s="155"/>
      <c r="ROX610" s="155"/>
      <c r="ROY610" s="155"/>
      <c r="ROZ610" s="155"/>
      <c r="RPA610" s="155"/>
      <c r="RPB610" s="155"/>
      <c r="RPC610" s="155"/>
      <c r="RPD610" s="155"/>
      <c r="RPE610" s="155"/>
      <c r="RPF610" s="155"/>
      <c r="RPG610" s="155"/>
      <c r="RPH610" s="155"/>
      <c r="RPI610" s="155"/>
      <c r="RPJ610" s="155"/>
      <c r="RPK610" s="155"/>
      <c r="RPL610" s="155"/>
      <c r="RPM610" s="155"/>
      <c r="RPN610" s="155"/>
      <c r="RPO610" s="155"/>
      <c r="RPP610" s="155"/>
      <c r="RPQ610" s="155"/>
      <c r="RPR610" s="155"/>
      <c r="RPS610" s="155"/>
      <c r="RPT610" s="155"/>
      <c r="RPU610" s="155"/>
      <c r="RPV610" s="155"/>
      <c r="RPW610" s="155"/>
      <c r="RPX610" s="155"/>
      <c r="RPY610" s="155"/>
      <c r="RPZ610" s="155"/>
      <c r="RQA610" s="155"/>
      <c r="RQB610" s="155"/>
      <c r="RQC610" s="155"/>
      <c r="RQD610" s="155"/>
      <c r="RQE610" s="155"/>
      <c r="RQF610" s="155"/>
      <c r="RQG610" s="155"/>
      <c r="RQH610" s="155"/>
      <c r="RQI610" s="155"/>
      <c r="RQJ610" s="155"/>
      <c r="RQK610" s="155"/>
      <c r="RQL610" s="155"/>
      <c r="RQM610" s="155"/>
      <c r="RQN610" s="155"/>
      <c r="RQO610" s="155"/>
      <c r="RQP610" s="155"/>
      <c r="RQQ610" s="155"/>
      <c r="RQR610" s="155"/>
      <c r="RQS610" s="155"/>
      <c r="RQT610" s="155"/>
      <c r="RQU610" s="155"/>
      <c r="RQV610" s="155"/>
      <c r="RQW610" s="155"/>
      <c r="RQX610" s="155"/>
      <c r="RQY610" s="155"/>
      <c r="RQZ610" s="155"/>
      <c r="RRA610" s="155"/>
      <c r="RRB610" s="155"/>
      <c r="RRC610" s="155"/>
      <c r="RRD610" s="155"/>
      <c r="RRE610" s="155"/>
      <c r="RRF610" s="155"/>
      <c r="RRG610" s="155"/>
      <c r="RRH610" s="155"/>
      <c r="RRI610" s="155"/>
      <c r="RRJ610" s="155"/>
      <c r="RRK610" s="155"/>
      <c r="RRL610" s="155"/>
      <c r="RRM610" s="155"/>
      <c r="RRN610" s="155"/>
      <c r="RRO610" s="155"/>
      <c r="RRP610" s="155"/>
      <c r="RRQ610" s="155"/>
      <c r="RRR610" s="155"/>
      <c r="RRS610" s="155"/>
      <c r="RRT610" s="155"/>
      <c r="RRU610" s="155"/>
      <c r="RRV610" s="155"/>
      <c r="RRW610" s="155"/>
      <c r="RRX610" s="155"/>
      <c r="RRY610" s="155"/>
      <c r="RRZ610" s="155"/>
      <c r="RSA610" s="155"/>
      <c r="RSB610" s="155"/>
      <c r="RSC610" s="155"/>
      <c r="RSD610" s="155"/>
      <c r="RSE610" s="155"/>
      <c r="RSF610" s="155"/>
      <c r="RSG610" s="155"/>
      <c r="RSH610" s="155"/>
      <c r="RSI610" s="155"/>
      <c r="RSJ610" s="155"/>
      <c r="RSK610" s="155"/>
      <c r="RSL610" s="155"/>
      <c r="RSM610" s="155"/>
      <c r="RSN610" s="155"/>
      <c r="RSO610" s="155"/>
      <c r="RSP610" s="155"/>
      <c r="RSQ610" s="155"/>
      <c r="RSR610" s="155"/>
      <c r="RSS610" s="155"/>
      <c r="RST610" s="155"/>
      <c r="RSU610" s="155"/>
      <c r="RSV610" s="155"/>
      <c r="RSW610" s="155"/>
      <c r="RSX610" s="155"/>
      <c r="RSY610" s="155"/>
      <c r="RSZ610" s="155"/>
      <c r="RTA610" s="155"/>
      <c r="RTB610" s="155"/>
      <c r="RTC610" s="155"/>
      <c r="RTD610" s="155"/>
      <c r="RTE610" s="155"/>
      <c r="RTF610" s="155"/>
      <c r="RTG610" s="155"/>
      <c r="RTH610" s="155"/>
      <c r="RTI610" s="155"/>
      <c r="RTJ610" s="155"/>
      <c r="RTK610" s="155"/>
      <c r="RTL610" s="155"/>
      <c r="RTM610" s="155"/>
      <c r="RTN610" s="155"/>
      <c r="RTO610" s="155"/>
      <c r="RTP610" s="155"/>
      <c r="RTQ610" s="155"/>
      <c r="RTR610" s="155"/>
      <c r="RTS610" s="155"/>
      <c r="RTT610" s="155"/>
      <c r="RTU610" s="155"/>
      <c r="RTV610" s="155"/>
      <c r="RTW610" s="155"/>
      <c r="RTX610" s="155"/>
      <c r="RTY610" s="155"/>
      <c r="RTZ610" s="155"/>
      <c r="RUA610" s="155"/>
      <c r="RUB610" s="155"/>
      <c r="RUC610" s="155"/>
      <c r="RUD610" s="155"/>
      <c r="RUE610" s="155"/>
      <c r="RUF610" s="155"/>
      <c r="RUG610" s="155"/>
      <c r="RUH610" s="155"/>
      <c r="RUI610" s="155"/>
      <c r="RUJ610" s="155"/>
      <c r="RUK610" s="155"/>
      <c r="RUL610" s="155"/>
      <c r="RUM610" s="155"/>
      <c r="RUN610" s="155"/>
      <c r="RUO610" s="155"/>
      <c r="RUP610" s="155"/>
      <c r="RUQ610" s="155"/>
      <c r="RUR610" s="155"/>
      <c r="RUS610" s="155"/>
      <c r="RUT610" s="155"/>
      <c r="RUU610" s="155"/>
      <c r="RUV610" s="155"/>
      <c r="RUW610" s="155"/>
      <c r="RUX610" s="155"/>
      <c r="RUY610" s="155"/>
      <c r="RUZ610" s="155"/>
      <c r="RVA610" s="155"/>
      <c r="RVB610" s="155"/>
      <c r="RVC610" s="155"/>
      <c r="RVD610" s="155"/>
      <c r="RVE610" s="155"/>
      <c r="RVF610" s="155"/>
      <c r="RVG610" s="155"/>
      <c r="RVH610" s="155"/>
      <c r="RVI610" s="155"/>
      <c r="RVJ610" s="155"/>
      <c r="RVK610" s="155"/>
      <c r="RVL610" s="155"/>
      <c r="RVM610" s="155"/>
      <c r="RVN610" s="155"/>
      <c r="RVO610" s="155"/>
      <c r="RVP610" s="155"/>
      <c r="RVQ610" s="155"/>
      <c r="RVR610" s="155"/>
      <c r="RVS610" s="155"/>
      <c r="RVT610" s="155"/>
      <c r="RVU610" s="155"/>
      <c r="RVV610" s="155"/>
      <c r="RVW610" s="155"/>
      <c r="RVX610" s="155"/>
      <c r="RVY610" s="155"/>
      <c r="RVZ610" s="155"/>
      <c r="RWA610" s="155"/>
      <c r="RWB610" s="155"/>
      <c r="RWC610" s="155"/>
      <c r="RWD610" s="155"/>
      <c r="RWE610" s="155"/>
      <c r="RWF610" s="155"/>
      <c r="RWG610" s="155"/>
      <c r="RWH610" s="155"/>
      <c r="RWI610" s="155"/>
      <c r="RWJ610" s="155"/>
      <c r="RWK610" s="155"/>
      <c r="RWL610" s="155"/>
      <c r="RWM610" s="155"/>
      <c r="RWN610" s="155"/>
      <c r="RWO610" s="155"/>
      <c r="RWP610" s="155"/>
      <c r="RWQ610" s="155"/>
      <c r="RWR610" s="155"/>
      <c r="RWS610" s="155"/>
      <c r="RWT610" s="155"/>
      <c r="RWU610" s="155"/>
      <c r="RWV610" s="155"/>
      <c r="RWW610" s="155"/>
      <c r="RWX610" s="155"/>
      <c r="RWY610" s="155"/>
      <c r="RWZ610" s="155"/>
      <c r="RXA610" s="155"/>
      <c r="RXB610" s="155"/>
      <c r="RXC610" s="155"/>
      <c r="RXD610" s="155"/>
      <c r="RXE610" s="155"/>
      <c r="RXF610" s="155"/>
      <c r="RXG610" s="155"/>
      <c r="RXH610" s="155"/>
      <c r="RXI610" s="155"/>
      <c r="RXJ610" s="155"/>
      <c r="RXK610" s="155"/>
      <c r="RXL610" s="155"/>
      <c r="RXM610" s="155"/>
      <c r="RXN610" s="155"/>
      <c r="RXO610" s="155"/>
      <c r="RXP610" s="155"/>
      <c r="RXQ610" s="155"/>
      <c r="RXR610" s="155"/>
      <c r="RXS610" s="155"/>
      <c r="RXT610" s="155"/>
      <c r="RXU610" s="155"/>
      <c r="RXV610" s="155"/>
      <c r="RXW610" s="155"/>
      <c r="RXX610" s="155"/>
      <c r="RXY610" s="155"/>
      <c r="RXZ610" s="155"/>
      <c r="RYA610" s="155"/>
      <c r="RYB610" s="155"/>
      <c r="RYC610" s="155"/>
      <c r="RYD610" s="155"/>
      <c r="RYE610" s="155"/>
      <c r="RYF610" s="155"/>
      <c r="RYG610" s="155"/>
      <c r="RYH610" s="155"/>
      <c r="RYI610" s="155"/>
      <c r="RYJ610" s="155"/>
      <c r="RYK610" s="155"/>
      <c r="RYL610" s="155"/>
      <c r="RYM610" s="155"/>
      <c r="RYN610" s="155"/>
      <c r="RYO610" s="155"/>
      <c r="RYP610" s="155"/>
      <c r="RYQ610" s="155"/>
      <c r="RYR610" s="155"/>
      <c r="RYS610" s="155"/>
      <c r="RYT610" s="155"/>
      <c r="RYU610" s="155"/>
      <c r="RYV610" s="155"/>
      <c r="RYW610" s="155"/>
      <c r="RYX610" s="155"/>
      <c r="RYY610" s="155"/>
      <c r="RYZ610" s="155"/>
      <c r="RZA610" s="155"/>
      <c r="RZB610" s="155"/>
      <c r="RZC610" s="155"/>
      <c r="RZD610" s="155"/>
      <c r="RZE610" s="155"/>
      <c r="RZF610" s="155"/>
      <c r="RZG610" s="155"/>
      <c r="RZH610" s="155"/>
      <c r="RZI610" s="155"/>
      <c r="RZJ610" s="155"/>
      <c r="RZK610" s="155"/>
      <c r="RZL610" s="155"/>
      <c r="RZM610" s="155"/>
      <c r="RZN610" s="155"/>
      <c r="RZO610" s="155"/>
      <c r="RZP610" s="155"/>
      <c r="RZQ610" s="155"/>
      <c r="RZR610" s="155"/>
      <c r="RZS610" s="155"/>
      <c r="RZT610" s="155"/>
      <c r="RZU610" s="155"/>
      <c r="RZV610" s="155"/>
      <c r="RZW610" s="155"/>
      <c r="RZX610" s="155"/>
      <c r="RZY610" s="155"/>
      <c r="RZZ610" s="155"/>
      <c r="SAA610" s="155"/>
      <c r="SAB610" s="155"/>
      <c r="SAC610" s="155"/>
      <c r="SAD610" s="155"/>
      <c r="SAE610" s="155"/>
      <c r="SAF610" s="155"/>
      <c r="SAG610" s="155"/>
      <c r="SAH610" s="155"/>
      <c r="SAI610" s="155"/>
      <c r="SAJ610" s="155"/>
      <c r="SAK610" s="155"/>
      <c r="SAL610" s="155"/>
      <c r="SAM610" s="155"/>
      <c r="SAN610" s="155"/>
      <c r="SAO610" s="155"/>
      <c r="SAP610" s="155"/>
      <c r="SAQ610" s="155"/>
      <c r="SAR610" s="155"/>
      <c r="SAS610" s="155"/>
      <c r="SAT610" s="155"/>
      <c r="SAU610" s="155"/>
      <c r="SAV610" s="155"/>
      <c r="SAW610" s="155"/>
      <c r="SAX610" s="155"/>
      <c r="SAY610" s="155"/>
      <c r="SAZ610" s="155"/>
      <c r="SBA610" s="155"/>
      <c r="SBB610" s="155"/>
      <c r="SBC610" s="155"/>
      <c r="SBD610" s="155"/>
      <c r="SBE610" s="155"/>
      <c r="SBF610" s="155"/>
      <c r="SBG610" s="155"/>
      <c r="SBH610" s="155"/>
      <c r="SBI610" s="155"/>
      <c r="SBJ610" s="155"/>
      <c r="SBK610" s="155"/>
      <c r="SBL610" s="155"/>
      <c r="SBM610" s="155"/>
      <c r="SBN610" s="155"/>
      <c r="SBO610" s="155"/>
      <c r="SBP610" s="155"/>
      <c r="SBQ610" s="155"/>
      <c r="SBR610" s="155"/>
      <c r="SBS610" s="155"/>
      <c r="SBT610" s="155"/>
      <c r="SBU610" s="155"/>
      <c r="SBV610" s="155"/>
      <c r="SBW610" s="155"/>
      <c r="SBX610" s="155"/>
      <c r="SBY610" s="155"/>
      <c r="SBZ610" s="155"/>
      <c r="SCA610" s="155"/>
      <c r="SCB610" s="155"/>
      <c r="SCC610" s="155"/>
      <c r="SCD610" s="155"/>
      <c r="SCE610" s="155"/>
      <c r="SCF610" s="155"/>
      <c r="SCG610" s="155"/>
      <c r="SCH610" s="155"/>
      <c r="SCI610" s="155"/>
      <c r="SCJ610" s="155"/>
      <c r="SCK610" s="155"/>
      <c r="SCL610" s="155"/>
      <c r="SCM610" s="155"/>
      <c r="SCN610" s="155"/>
      <c r="SCO610" s="155"/>
      <c r="SCP610" s="155"/>
      <c r="SCQ610" s="155"/>
      <c r="SCR610" s="155"/>
      <c r="SCS610" s="155"/>
      <c r="SCT610" s="155"/>
      <c r="SCU610" s="155"/>
      <c r="SCV610" s="155"/>
      <c r="SCW610" s="155"/>
      <c r="SCX610" s="155"/>
      <c r="SCY610" s="155"/>
      <c r="SCZ610" s="155"/>
      <c r="SDA610" s="155"/>
      <c r="SDB610" s="155"/>
      <c r="SDC610" s="155"/>
      <c r="SDD610" s="155"/>
      <c r="SDE610" s="155"/>
      <c r="SDF610" s="155"/>
      <c r="SDG610" s="155"/>
      <c r="SDH610" s="155"/>
      <c r="SDI610" s="155"/>
      <c r="SDJ610" s="155"/>
      <c r="SDK610" s="155"/>
      <c r="SDL610" s="155"/>
      <c r="SDM610" s="155"/>
      <c r="SDN610" s="155"/>
      <c r="SDO610" s="155"/>
      <c r="SDP610" s="155"/>
      <c r="SDQ610" s="155"/>
      <c r="SDR610" s="155"/>
      <c r="SDS610" s="155"/>
      <c r="SDT610" s="155"/>
      <c r="SDU610" s="155"/>
      <c r="SDV610" s="155"/>
      <c r="SDW610" s="155"/>
      <c r="SDX610" s="155"/>
      <c r="SDY610" s="155"/>
      <c r="SDZ610" s="155"/>
      <c r="SEA610" s="155"/>
      <c r="SEB610" s="155"/>
      <c r="SEC610" s="155"/>
      <c r="SED610" s="155"/>
      <c r="SEE610" s="155"/>
      <c r="SEF610" s="155"/>
      <c r="SEG610" s="155"/>
      <c r="SEH610" s="155"/>
      <c r="SEI610" s="155"/>
      <c r="SEJ610" s="155"/>
      <c r="SEK610" s="155"/>
      <c r="SEL610" s="155"/>
      <c r="SEM610" s="155"/>
      <c r="SEN610" s="155"/>
      <c r="SEO610" s="155"/>
      <c r="SEP610" s="155"/>
      <c r="SEQ610" s="155"/>
      <c r="SER610" s="155"/>
      <c r="SES610" s="155"/>
      <c r="SET610" s="155"/>
      <c r="SEU610" s="155"/>
      <c r="SEV610" s="155"/>
      <c r="SEW610" s="155"/>
      <c r="SEX610" s="155"/>
      <c r="SEY610" s="155"/>
      <c r="SEZ610" s="155"/>
      <c r="SFA610" s="155"/>
      <c r="SFB610" s="155"/>
      <c r="SFC610" s="155"/>
      <c r="SFD610" s="155"/>
      <c r="SFE610" s="155"/>
      <c r="SFF610" s="155"/>
      <c r="SFG610" s="155"/>
      <c r="SFH610" s="155"/>
      <c r="SFI610" s="155"/>
      <c r="SFJ610" s="155"/>
      <c r="SFK610" s="155"/>
      <c r="SFL610" s="155"/>
      <c r="SFM610" s="155"/>
      <c r="SFN610" s="155"/>
      <c r="SFO610" s="155"/>
      <c r="SFP610" s="155"/>
      <c r="SFQ610" s="155"/>
      <c r="SFR610" s="155"/>
      <c r="SFS610" s="155"/>
      <c r="SFT610" s="155"/>
      <c r="SFU610" s="155"/>
      <c r="SFV610" s="155"/>
      <c r="SFW610" s="155"/>
      <c r="SFX610" s="155"/>
      <c r="SFY610" s="155"/>
      <c r="SFZ610" s="155"/>
      <c r="SGA610" s="155"/>
      <c r="SGB610" s="155"/>
      <c r="SGC610" s="155"/>
      <c r="SGD610" s="155"/>
      <c r="SGE610" s="155"/>
      <c r="SGF610" s="155"/>
      <c r="SGG610" s="155"/>
      <c r="SGH610" s="155"/>
      <c r="SGI610" s="155"/>
      <c r="SGJ610" s="155"/>
      <c r="SGK610" s="155"/>
      <c r="SGL610" s="155"/>
      <c r="SGM610" s="155"/>
      <c r="SGN610" s="155"/>
      <c r="SGO610" s="155"/>
      <c r="SGP610" s="155"/>
      <c r="SGQ610" s="155"/>
      <c r="SGR610" s="155"/>
      <c r="SGS610" s="155"/>
      <c r="SGT610" s="155"/>
      <c r="SGU610" s="155"/>
      <c r="SGV610" s="155"/>
      <c r="SGW610" s="155"/>
      <c r="SGX610" s="155"/>
      <c r="SGY610" s="155"/>
      <c r="SGZ610" s="155"/>
      <c r="SHA610" s="155"/>
      <c r="SHB610" s="155"/>
      <c r="SHC610" s="155"/>
      <c r="SHD610" s="155"/>
      <c r="SHE610" s="155"/>
      <c r="SHF610" s="155"/>
      <c r="SHG610" s="155"/>
      <c r="SHH610" s="155"/>
      <c r="SHI610" s="155"/>
      <c r="SHJ610" s="155"/>
      <c r="SHK610" s="155"/>
      <c r="SHL610" s="155"/>
      <c r="SHM610" s="155"/>
      <c r="SHN610" s="155"/>
      <c r="SHO610" s="155"/>
      <c r="SHP610" s="155"/>
      <c r="SHQ610" s="155"/>
      <c r="SHR610" s="155"/>
      <c r="SHS610" s="155"/>
      <c r="SHT610" s="155"/>
      <c r="SHU610" s="155"/>
      <c r="SHV610" s="155"/>
      <c r="SHW610" s="155"/>
      <c r="SHX610" s="155"/>
      <c r="SHY610" s="155"/>
      <c r="SHZ610" s="155"/>
      <c r="SIA610" s="155"/>
      <c r="SIB610" s="155"/>
      <c r="SIC610" s="155"/>
      <c r="SID610" s="155"/>
      <c r="SIE610" s="155"/>
      <c r="SIF610" s="155"/>
      <c r="SIG610" s="155"/>
      <c r="SIH610" s="155"/>
      <c r="SII610" s="155"/>
      <c r="SIJ610" s="155"/>
      <c r="SIK610" s="155"/>
      <c r="SIL610" s="155"/>
      <c r="SIM610" s="155"/>
      <c r="SIN610" s="155"/>
      <c r="SIO610" s="155"/>
      <c r="SIP610" s="155"/>
      <c r="SIQ610" s="155"/>
      <c r="SIR610" s="155"/>
      <c r="SIS610" s="155"/>
      <c r="SIT610" s="155"/>
      <c r="SIU610" s="155"/>
      <c r="SIV610" s="155"/>
      <c r="SIW610" s="155"/>
      <c r="SIX610" s="155"/>
      <c r="SIY610" s="155"/>
      <c r="SIZ610" s="155"/>
      <c r="SJA610" s="155"/>
      <c r="SJB610" s="155"/>
      <c r="SJC610" s="155"/>
      <c r="SJD610" s="155"/>
      <c r="SJE610" s="155"/>
      <c r="SJF610" s="155"/>
      <c r="SJG610" s="155"/>
      <c r="SJH610" s="155"/>
      <c r="SJI610" s="155"/>
      <c r="SJJ610" s="155"/>
      <c r="SJK610" s="155"/>
      <c r="SJL610" s="155"/>
      <c r="SJM610" s="155"/>
      <c r="SJN610" s="155"/>
      <c r="SJO610" s="155"/>
      <c r="SJP610" s="155"/>
      <c r="SJQ610" s="155"/>
      <c r="SJR610" s="155"/>
      <c r="SJS610" s="155"/>
      <c r="SJT610" s="155"/>
      <c r="SJU610" s="155"/>
      <c r="SJV610" s="155"/>
      <c r="SJW610" s="155"/>
      <c r="SJX610" s="155"/>
      <c r="SJY610" s="155"/>
      <c r="SJZ610" s="155"/>
      <c r="SKA610" s="155"/>
      <c r="SKB610" s="155"/>
      <c r="SKC610" s="155"/>
      <c r="SKD610" s="155"/>
      <c r="SKE610" s="155"/>
      <c r="SKF610" s="155"/>
      <c r="SKG610" s="155"/>
      <c r="SKH610" s="155"/>
      <c r="SKI610" s="155"/>
      <c r="SKJ610" s="155"/>
      <c r="SKK610" s="155"/>
      <c r="SKL610" s="155"/>
      <c r="SKM610" s="155"/>
      <c r="SKN610" s="155"/>
      <c r="SKO610" s="155"/>
      <c r="SKP610" s="155"/>
      <c r="SKQ610" s="155"/>
      <c r="SKR610" s="155"/>
      <c r="SKS610" s="155"/>
      <c r="SKT610" s="155"/>
      <c r="SKU610" s="155"/>
      <c r="SKV610" s="155"/>
      <c r="SKW610" s="155"/>
      <c r="SKX610" s="155"/>
      <c r="SKY610" s="155"/>
      <c r="SKZ610" s="155"/>
      <c r="SLA610" s="155"/>
      <c r="SLB610" s="155"/>
      <c r="SLC610" s="155"/>
      <c r="SLD610" s="155"/>
      <c r="SLE610" s="155"/>
      <c r="SLF610" s="155"/>
      <c r="SLG610" s="155"/>
      <c r="SLH610" s="155"/>
      <c r="SLI610" s="155"/>
      <c r="SLJ610" s="155"/>
      <c r="SLK610" s="155"/>
      <c r="SLL610" s="155"/>
      <c r="SLM610" s="155"/>
      <c r="SLN610" s="155"/>
      <c r="SLO610" s="155"/>
      <c r="SLP610" s="155"/>
      <c r="SLQ610" s="155"/>
      <c r="SLR610" s="155"/>
      <c r="SLS610" s="155"/>
      <c r="SLT610" s="155"/>
      <c r="SLU610" s="155"/>
      <c r="SLV610" s="155"/>
      <c r="SLW610" s="155"/>
      <c r="SLX610" s="155"/>
      <c r="SLY610" s="155"/>
      <c r="SLZ610" s="155"/>
      <c r="SMA610" s="155"/>
      <c r="SMB610" s="155"/>
      <c r="SMC610" s="155"/>
      <c r="SMD610" s="155"/>
      <c r="SME610" s="155"/>
      <c r="SMF610" s="155"/>
      <c r="SMG610" s="155"/>
      <c r="SMH610" s="155"/>
      <c r="SMI610" s="155"/>
      <c r="SMJ610" s="155"/>
      <c r="SMK610" s="155"/>
      <c r="SML610" s="155"/>
      <c r="SMM610" s="155"/>
      <c r="SMN610" s="155"/>
      <c r="SMO610" s="155"/>
      <c r="SMP610" s="155"/>
      <c r="SMQ610" s="155"/>
      <c r="SMR610" s="155"/>
      <c r="SMS610" s="155"/>
      <c r="SMT610" s="155"/>
      <c r="SMU610" s="155"/>
      <c r="SMV610" s="155"/>
      <c r="SMW610" s="155"/>
      <c r="SMX610" s="155"/>
      <c r="SMY610" s="155"/>
      <c r="SMZ610" s="155"/>
      <c r="SNA610" s="155"/>
      <c r="SNB610" s="155"/>
      <c r="SNC610" s="155"/>
      <c r="SND610" s="155"/>
      <c r="SNE610" s="155"/>
      <c r="SNF610" s="155"/>
      <c r="SNG610" s="155"/>
      <c r="SNH610" s="155"/>
      <c r="SNI610" s="155"/>
      <c r="SNJ610" s="155"/>
      <c r="SNK610" s="155"/>
      <c r="SNL610" s="155"/>
      <c r="SNM610" s="155"/>
      <c r="SNN610" s="155"/>
      <c r="SNO610" s="155"/>
      <c r="SNP610" s="155"/>
      <c r="SNQ610" s="155"/>
      <c r="SNR610" s="155"/>
      <c r="SNS610" s="155"/>
      <c r="SNT610" s="155"/>
      <c r="SNU610" s="155"/>
      <c r="SNV610" s="155"/>
      <c r="SNW610" s="155"/>
      <c r="SNX610" s="155"/>
      <c r="SNY610" s="155"/>
      <c r="SNZ610" s="155"/>
      <c r="SOA610" s="155"/>
      <c r="SOB610" s="155"/>
      <c r="SOC610" s="155"/>
      <c r="SOD610" s="155"/>
      <c r="SOE610" s="155"/>
      <c r="SOF610" s="155"/>
      <c r="SOG610" s="155"/>
      <c r="SOH610" s="155"/>
      <c r="SOI610" s="155"/>
      <c r="SOJ610" s="155"/>
      <c r="SOK610" s="155"/>
      <c r="SOL610" s="155"/>
      <c r="SOM610" s="155"/>
      <c r="SON610" s="155"/>
      <c r="SOO610" s="155"/>
      <c r="SOP610" s="155"/>
      <c r="SOQ610" s="155"/>
      <c r="SOR610" s="155"/>
      <c r="SOS610" s="155"/>
      <c r="SOT610" s="155"/>
      <c r="SOU610" s="155"/>
      <c r="SOV610" s="155"/>
      <c r="SOW610" s="155"/>
      <c r="SOX610" s="155"/>
      <c r="SOY610" s="155"/>
      <c r="SOZ610" s="155"/>
      <c r="SPA610" s="155"/>
      <c r="SPB610" s="155"/>
      <c r="SPC610" s="155"/>
      <c r="SPD610" s="155"/>
      <c r="SPE610" s="155"/>
      <c r="SPF610" s="155"/>
      <c r="SPG610" s="155"/>
      <c r="SPH610" s="155"/>
      <c r="SPI610" s="155"/>
      <c r="SPJ610" s="155"/>
      <c r="SPK610" s="155"/>
      <c r="SPL610" s="155"/>
      <c r="SPM610" s="155"/>
      <c r="SPN610" s="155"/>
      <c r="SPO610" s="155"/>
      <c r="SPP610" s="155"/>
      <c r="SPQ610" s="155"/>
      <c r="SPR610" s="155"/>
      <c r="SPS610" s="155"/>
      <c r="SPT610" s="155"/>
      <c r="SPU610" s="155"/>
      <c r="SPV610" s="155"/>
      <c r="SPW610" s="155"/>
      <c r="SPX610" s="155"/>
      <c r="SPY610" s="155"/>
      <c r="SPZ610" s="155"/>
      <c r="SQA610" s="155"/>
      <c r="SQB610" s="155"/>
      <c r="SQC610" s="155"/>
      <c r="SQD610" s="155"/>
      <c r="SQE610" s="155"/>
      <c r="SQF610" s="155"/>
      <c r="SQG610" s="155"/>
      <c r="SQH610" s="155"/>
      <c r="SQI610" s="155"/>
      <c r="SQJ610" s="155"/>
      <c r="SQK610" s="155"/>
      <c r="SQL610" s="155"/>
      <c r="SQM610" s="155"/>
      <c r="SQN610" s="155"/>
      <c r="SQO610" s="155"/>
      <c r="SQP610" s="155"/>
      <c r="SQQ610" s="155"/>
      <c r="SQR610" s="155"/>
      <c r="SQS610" s="155"/>
      <c r="SQT610" s="155"/>
      <c r="SQU610" s="155"/>
      <c r="SQV610" s="155"/>
      <c r="SQW610" s="155"/>
      <c r="SQX610" s="155"/>
      <c r="SQY610" s="155"/>
      <c r="SQZ610" s="155"/>
      <c r="SRA610" s="155"/>
      <c r="SRB610" s="155"/>
      <c r="SRC610" s="155"/>
      <c r="SRD610" s="155"/>
      <c r="SRE610" s="155"/>
      <c r="SRF610" s="155"/>
      <c r="SRG610" s="155"/>
      <c r="SRH610" s="155"/>
      <c r="SRI610" s="155"/>
      <c r="SRJ610" s="155"/>
      <c r="SRK610" s="155"/>
      <c r="SRL610" s="155"/>
      <c r="SRM610" s="155"/>
      <c r="SRN610" s="155"/>
      <c r="SRO610" s="155"/>
      <c r="SRP610" s="155"/>
      <c r="SRQ610" s="155"/>
      <c r="SRR610" s="155"/>
      <c r="SRS610" s="155"/>
      <c r="SRT610" s="155"/>
      <c r="SRU610" s="155"/>
      <c r="SRV610" s="155"/>
      <c r="SRW610" s="155"/>
      <c r="SRX610" s="155"/>
      <c r="SRY610" s="155"/>
      <c r="SRZ610" s="155"/>
      <c r="SSA610" s="155"/>
      <c r="SSB610" s="155"/>
      <c r="SSC610" s="155"/>
      <c r="SSD610" s="155"/>
      <c r="SSE610" s="155"/>
      <c r="SSF610" s="155"/>
      <c r="SSG610" s="155"/>
      <c r="SSH610" s="155"/>
      <c r="SSI610" s="155"/>
      <c r="SSJ610" s="155"/>
      <c r="SSK610" s="155"/>
      <c r="SSL610" s="155"/>
      <c r="SSM610" s="155"/>
      <c r="SSN610" s="155"/>
      <c r="SSO610" s="155"/>
      <c r="SSP610" s="155"/>
      <c r="SSQ610" s="155"/>
      <c r="SSR610" s="155"/>
      <c r="SSS610" s="155"/>
      <c r="SST610" s="155"/>
      <c r="SSU610" s="155"/>
      <c r="SSV610" s="155"/>
      <c r="SSW610" s="155"/>
      <c r="SSX610" s="155"/>
      <c r="SSY610" s="155"/>
      <c r="SSZ610" s="155"/>
      <c r="STA610" s="155"/>
      <c r="STB610" s="155"/>
      <c r="STC610" s="155"/>
      <c r="STD610" s="155"/>
      <c r="STE610" s="155"/>
      <c r="STF610" s="155"/>
      <c r="STG610" s="155"/>
      <c r="STH610" s="155"/>
      <c r="STI610" s="155"/>
      <c r="STJ610" s="155"/>
      <c r="STK610" s="155"/>
      <c r="STL610" s="155"/>
      <c r="STM610" s="155"/>
      <c r="STN610" s="155"/>
      <c r="STO610" s="155"/>
      <c r="STP610" s="155"/>
      <c r="STQ610" s="155"/>
      <c r="STR610" s="155"/>
      <c r="STS610" s="155"/>
      <c r="STT610" s="155"/>
      <c r="STU610" s="155"/>
      <c r="STV610" s="155"/>
      <c r="STW610" s="155"/>
      <c r="STX610" s="155"/>
      <c r="STY610" s="155"/>
      <c r="STZ610" s="155"/>
      <c r="SUA610" s="155"/>
      <c r="SUB610" s="155"/>
      <c r="SUC610" s="155"/>
      <c r="SUD610" s="155"/>
      <c r="SUE610" s="155"/>
      <c r="SUF610" s="155"/>
      <c r="SUG610" s="155"/>
      <c r="SUH610" s="155"/>
      <c r="SUI610" s="155"/>
      <c r="SUJ610" s="155"/>
      <c r="SUK610" s="155"/>
      <c r="SUL610" s="155"/>
      <c r="SUM610" s="155"/>
      <c r="SUN610" s="155"/>
      <c r="SUO610" s="155"/>
      <c r="SUP610" s="155"/>
      <c r="SUQ610" s="155"/>
      <c r="SUR610" s="155"/>
      <c r="SUS610" s="155"/>
      <c r="SUT610" s="155"/>
      <c r="SUU610" s="155"/>
      <c r="SUV610" s="155"/>
      <c r="SUW610" s="155"/>
      <c r="SUX610" s="155"/>
      <c r="SUY610" s="155"/>
      <c r="SUZ610" s="155"/>
      <c r="SVA610" s="155"/>
      <c r="SVB610" s="155"/>
      <c r="SVC610" s="155"/>
      <c r="SVD610" s="155"/>
      <c r="SVE610" s="155"/>
      <c r="SVF610" s="155"/>
      <c r="SVG610" s="155"/>
      <c r="SVH610" s="155"/>
      <c r="SVI610" s="155"/>
      <c r="SVJ610" s="155"/>
      <c r="SVK610" s="155"/>
      <c r="SVL610" s="155"/>
      <c r="SVM610" s="155"/>
      <c r="SVN610" s="155"/>
      <c r="SVO610" s="155"/>
      <c r="SVP610" s="155"/>
      <c r="SVQ610" s="155"/>
      <c r="SVR610" s="155"/>
      <c r="SVS610" s="155"/>
      <c r="SVT610" s="155"/>
      <c r="SVU610" s="155"/>
      <c r="SVV610" s="155"/>
      <c r="SVW610" s="155"/>
      <c r="SVX610" s="155"/>
      <c r="SVY610" s="155"/>
      <c r="SVZ610" s="155"/>
      <c r="SWA610" s="155"/>
      <c r="SWB610" s="155"/>
      <c r="SWC610" s="155"/>
      <c r="SWD610" s="155"/>
      <c r="SWE610" s="155"/>
      <c r="SWF610" s="155"/>
      <c r="SWG610" s="155"/>
      <c r="SWH610" s="155"/>
      <c r="SWI610" s="155"/>
      <c r="SWJ610" s="155"/>
      <c r="SWK610" s="155"/>
      <c r="SWL610" s="155"/>
      <c r="SWM610" s="155"/>
      <c r="SWN610" s="155"/>
      <c r="SWO610" s="155"/>
      <c r="SWP610" s="155"/>
      <c r="SWQ610" s="155"/>
      <c r="SWR610" s="155"/>
      <c r="SWS610" s="155"/>
      <c r="SWT610" s="155"/>
      <c r="SWU610" s="155"/>
      <c r="SWV610" s="155"/>
      <c r="SWW610" s="155"/>
      <c r="SWX610" s="155"/>
      <c r="SWY610" s="155"/>
      <c r="SWZ610" s="155"/>
      <c r="SXA610" s="155"/>
      <c r="SXB610" s="155"/>
      <c r="SXC610" s="155"/>
      <c r="SXD610" s="155"/>
      <c r="SXE610" s="155"/>
      <c r="SXF610" s="155"/>
      <c r="SXG610" s="155"/>
      <c r="SXH610" s="155"/>
      <c r="SXI610" s="155"/>
      <c r="SXJ610" s="155"/>
      <c r="SXK610" s="155"/>
      <c r="SXL610" s="155"/>
      <c r="SXM610" s="155"/>
      <c r="SXN610" s="155"/>
      <c r="SXO610" s="155"/>
      <c r="SXP610" s="155"/>
      <c r="SXQ610" s="155"/>
      <c r="SXR610" s="155"/>
      <c r="SXS610" s="155"/>
      <c r="SXT610" s="155"/>
      <c r="SXU610" s="155"/>
      <c r="SXV610" s="155"/>
      <c r="SXW610" s="155"/>
      <c r="SXX610" s="155"/>
      <c r="SXY610" s="155"/>
      <c r="SXZ610" s="155"/>
      <c r="SYA610" s="155"/>
      <c r="SYB610" s="155"/>
      <c r="SYC610" s="155"/>
      <c r="SYD610" s="155"/>
      <c r="SYE610" s="155"/>
      <c r="SYF610" s="155"/>
      <c r="SYG610" s="155"/>
      <c r="SYH610" s="155"/>
      <c r="SYI610" s="155"/>
      <c r="SYJ610" s="155"/>
      <c r="SYK610" s="155"/>
      <c r="SYL610" s="155"/>
      <c r="SYM610" s="155"/>
      <c r="SYN610" s="155"/>
      <c r="SYO610" s="155"/>
      <c r="SYP610" s="155"/>
      <c r="SYQ610" s="155"/>
      <c r="SYR610" s="155"/>
      <c r="SYS610" s="155"/>
      <c r="SYT610" s="155"/>
      <c r="SYU610" s="155"/>
      <c r="SYV610" s="155"/>
      <c r="SYW610" s="155"/>
      <c r="SYX610" s="155"/>
      <c r="SYY610" s="155"/>
      <c r="SYZ610" s="155"/>
      <c r="SZA610" s="155"/>
      <c r="SZB610" s="155"/>
      <c r="SZC610" s="155"/>
      <c r="SZD610" s="155"/>
      <c r="SZE610" s="155"/>
      <c r="SZF610" s="155"/>
      <c r="SZG610" s="155"/>
      <c r="SZH610" s="155"/>
      <c r="SZI610" s="155"/>
      <c r="SZJ610" s="155"/>
      <c r="SZK610" s="155"/>
      <c r="SZL610" s="155"/>
      <c r="SZM610" s="155"/>
      <c r="SZN610" s="155"/>
      <c r="SZO610" s="155"/>
      <c r="SZP610" s="155"/>
      <c r="SZQ610" s="155"/>
      <c r="SZR610" s="155"/>
      <c r="SZS610" s="155"/>
      <c r="SZT610" s="155"/>
      <c r="SZU610" s="155"/>
      <c r="SZV610" s="155"/>
      <c r="SZW610" s="155"/>
      <c r="SZX610" s="155"/>
      <c r="SZY610" s="155"/>
      <c r="SZZ610" s="155"/>
      <c r="TAA610" s="155"/>
      <c r="TAB610" s="155"/>
      <c r="TAC610" s="155"/>
      <c r="TAD610" s="155"/>
      <c r="TAE610" s="155"/>
      <c r="TAF610" s="155"/>
      <c r="TAG610" s="155"/>
      <c r="TAH610" s="155"/>
      <c r="TAI610" s="155"/>
      <c r="TAJ610" s="155"/>
      <c r="TAK610" s="155"/>
      <c r="TAL610" s="155"/>
      <c r="TAM610" s="155"/>
      <c r="TAN610" s="155"/>
      <c r="TAO610" s="155"/>
      <c r="TAP610" s="155"/>
      <c r="TAQ610" s="155"/>
      <c r="TAR610" s="155"/>
      <c r="TAS610" s="155"/>
      <c r="TAT610" s="155"/>
      <c r="TAU610" s="155"/>
      <c r="TAV610" s="155"/>
      <c r="TAW610" s="155"/>
      <c r="TAX610" s="155"/>
      <c r="TAY610" s="155"/>
      <c r="TAZ610" s="155"/>
      <c r="TBA610" s="155"/>
      <c r="TBB610" s="155"/>
      <c r="TBC610" s="155"/>
      <c r="TBD610" s="155"/>
      <c r="TBE610" s="155"/>
      <c r="TBF610" s="155"/>
      <c r="TBG610" s="155"/>
      <c r="TBH610" s="155"/>
      <c r="TBI610" s="155"/>
      <c r="TBJ610" s="155"/>
      <c r="TBK610" s="155"/>
      <c r="TBL610" s="155"/>
      <c r="TBM610" s="155"/>
      <c r="TBN610" s="155"/>
      <c r="TBO610" s="155"/>
      <c r="TBP610" s="155"/>
      <c r="TBQ610" s="155"/>
      <c r="TBR610" s="155"/>
      <c r="TBS610" s="155"/>
      <c r="TBT610" s="155"/>
      <c r="TBU610" s="155"/>
      <c r="TBV610" s="155"/>
      <c r="TBW610" s="155"/>
      <c r="TBX610" s="155"/>
      <c r="TBY610" s="155"/>
      <c r="TBZ610" s="155"/>
      <c r="TCA610" s="155"/>
      <c r="TCB610" s="155"/>
      <c r="TCC610" s="155"/>
      <c r="TCD610" s="155"/>
      <c r="TCE610" s="155"/>
      <c r="TCF610" s="155"/>
      <c r="TCG610" s="155"/>
      <c r="TCH610" s="155"/>
      <c r="TCI610" s="155"/>
      <c r="TCJ610" s="155"/>
      <c r="TCK610" s="155"/>
      <c r="TCL610" s="155"/>
      <c r="TCM610" s="155"/>
      <c r="TCN610" s="155"/>
      <c r="TCO610" s="155"/>
      <c r="TCP610" s="155"/>
      <c r="TCQ610" s="155"/>
      <c r="TCR610" s="155"/>
      <c r="TCS610" s="155"/>
      <c r="TCT610" s="155"/>
      <c r="TCU610" s="155"/>
      <c r="TCV610" s="155"/>
      <c r="TCW610" s="155"/>
      <c r="TCX610" s="155"/>
      <c r="TCY610" s="155"/>
      <c r="TCZ610" s="155"/>
      <c r="TDA610" s="155"/>
      <c r="TDB610" s="155"/>
      <c r="TDC610" s="155"/>
      <c r="TDD610" s="155"/>
      <c r="TDE610" s="155"/>
      <c r="TDF610" s="155"/>
      <c r="TDG610" s="155"/>
      <c r="TDH610" s="155"/>
      <c r="TDI610" s="155"/>
      <c r="TDJ610" s="155"/>
      <c r="TDK610" s="155"/>
      <c r="TDL610" s="155"/>
      <c r="TDM610" s="155"/>
      <c r="TDN610" s="155"/>
      <c r="TDO610" s="155"/>
      <c r="TDP610" s="155"/>
      <c r="TDQ610" s="155"/>
      <c r="TDR610" s="155"/>
      <c r="TDS610" s="155"/>
      <c r="TDT610" s="155"/>
      <c r="TDU610" s="155"/>
      <c r="TDV610" s="155"/>
      <c r="TDW610" s="155"/>
      <c r="TDX610" s="155"/>
      <c r="TDY610" s="155"/>
      <c r="TDZ610" s="155"/>
      <c r="TEA610" s="155"/>
      <c r="TEB610" s="155"/>
      <c r="TEC610" s="155"/>
      <c r="TED610" s="155"/>
      <c r="TEE610" s="155"/>
      <c r="TEF610" s="155"/>
      <c r="TEG610" s="155"/>
      <c r="TEH610" s="155"/>
      <c r="TEI610" s="155"/>
      <c r="TEJ610" s="155"/>
      <c r="TEK610" s="155"/>
      <c r="TEL610" s="155"/>
      <c r="TEM610" s="155"/>
      <c r="TEN610" s="155"/>
      <c r="TEO610" s="155"/>
      <c r="TEP610" s="155"/>
      <c r="TEQ610" s="155"/>
      <c r="TER610" s="155"/>
      <c r="TES610" s="155"/>
      <c r="TET610" s="155"/>
      <c r="TEU610" s="155"/>
      <c r="TEV610" s="155"/>
      <c r="TEW610" s="155"/>
      <c r="TEX610" s="155"/>
      <c r="TEY610" s="155"/>
      <c r="TEZ610" s="155"/>
      <c r="TFA610" s="155"/>
      <c r="TFB610" s="155"/>
      <c r="TFC610" s="155"/>
      <c r="TFD610" s="155"/>
      <c r="TFE610" s="155"/>
      <c r="TFF610" s="155"/>
      <c r="TFG610" s="155"/>
      <c r="TFH610" s="155"/>
      <c r="TFI610" s="155"/>
      <c r="TFJ610" s="155"/>
      <c r="TFK610" s="155"/>
      <c r="TFL610" s="155"/>
      <c r="TFM610" s="155"/>
      <c r="TFN610" s="155"/>
      <c r="TFO610" s="155"/>
      <c r="TFP610" s="155"/>
      <c r="TFQ610" s="155"/>
      <c r="TFR610" s="155"/>
      <c r="TFS610" s="155"/>
      <c r="TFT610" s="155"/>
      <c r="TFU610" s="155"/>
      <c r="TFV610" s="155"/>
      <c r="TFW610" s="155"/>
      <c r="TFX610" s="155"/>
      <c r="TFY610" s="155"/>
      <c r="TFZ610" s="155"/>
      <c r="TGA610" s="155"/>
      <c r="TGB610" s="155"/>
      <c r="TGC610" s="155"/>
      <c r="TGD610" s="155"/>
      <c r="TGE610" s="155"/>
      <c r="TGF610" s="155"/>
      <c r="TGG610" s="155"/>
      <c r="TGH610" s="155"/>
      <c r="TGI610" s="155"/>
      <c r="TGJ610" s="155"/>
      <c r="TGK610" s="155"/>
      <c r="TGL610" s="155"/>
      <c r="TGM610" s="155"/>
      <c r="TGN610" s="155"/>
      <c r="TGO610" s="155"/>
      <c r="TGP610" s="155"/>
      <c r="TGQ610" s="155"/>
      <c r="TGR610" s="155"/>
      <c r="TGS610" s="155"/>
      <c r="TGT610" s="155"/>
      <c r="TGU610" s="155"/>
      <c r="TGV610" s="155"/>
      <c r="TGW610" s="155"/>
      <c r="TGX610" s="155"/>
      <c r="TGY610" s="155"/>
      <c r="TGZ610" s="155"/>
      <c r="THA610" s="155"/>
      <c r="THB610" s="155"/>
      <c r="THC610" s="155"/>
      <c r="THD610" s="155"/>
      <c r="THE610" s="155"/>
      <c r="THF610" s="155"/>
      <c r="THG610" s="155"/>
      <c r="THH610" s="155"/>
      <c r="THI610" s="155"/>
      <c r="THJ610" s="155"/>
      <c r="THK610" s="155"/>
      <c r="THL610" s="155"/>
      <c r="THM610" s="155"/>
      <c r="THN610" s="155"/>
      <c r="THO610" s="155"/>
      <c r="THP610" s="155"/>
      <c r="THQ610" s="155"/>
      <c r="THR610" s="155"/>
      <c r="THS610" s="155"/>
      <c r="THT610" s="155"/>
      <c r="THU610" s="155"/>
      <c r="THV610" s="155"/>
      <c r="THW610" s="155"/>
      <c r="THX610" s="155"/>
      <c r="THY610" s="155"/>
      <c r="THZ610" s="155"/>
      <c r="TIA610" s="155"/>
      <c r="TIB610" s="155"/>
      <c r="TIC610" s="155"/>
      <c r="TID610" s="155"/>
      <c r="TIE610" s="155"/>
      <c r="TIF610" s="155"/>
      <c r="TIG610" s="155"/>
      <c r="TIH610" s="155"/>
      <c r="TII610" s="155"/>
      <c r="TIJ610" s="155"/>
      <c r="TIK610" s="155"/>
      <c r="TIL610" s="155"/>
      <c r="TIM610" s="155"/>
      <c r="TIN610" s="155"/>
      <c r="TIO610" s="155"/>
      <c r="TIP610" s="155"/>
      <c r="TIQ610" s="155"/>
      <c r="TIR610" s="155"/>
      <c r="TIS610" s="155"/>
      <c r="TIT610" s="155"/>
      <c r="TIU610" s="155"/>
      <c r="TIV610" s="155"/>
      <c r="TIW610" s="155"/>
      <c r="TIX610" s="155"/>
      <c r="TIY610" s="155"/>
      <c r="TIZ610" s="155"/>
      <c r="TJA610" s="155"/>
      <c r="TJB610" s="155"/>
      <c r="TJC610" s="155"/>
      <c r="TJD610" s="155"/>
      <c r="TJE610" s="155"/>
      <c r="TJF610" s="155"/>
      <c r="TJG610" s="155"/>
      <c r="TJH610" s="155"/>
      <c r="TJI610" s="155"/>
      <c r="TJJ610" s="155"/>
      <c r="TJK610" s="155"/>
      <c r="TJL610" s="155"/>
      <c r="TJM610" s="155"/>
      <c r="TJN610" s="155"/>
      <c r="TJO610" s="155"/>
      <c r="TJP610" s="155"/>
      <c r="TJQ610" s="155"/>
      <c r="TJR610" s="155"/>
      <c r="TJS610" s="155"/>
      <c r="TJT610" s="155"/>
      <c r="TJU610" s="155"/>
      <c r="TJV610" s="155"/>
      <c r="TJW610" s="155"/>
      <c r="TJX610" s="155"/>
      <c r="TJY610" s="155"/>
      <c r="TJZ610" s="155"/>
      <c r="TKA610" s="155"/>
      <c r="TKB610" s="155"/>
      <c r="TKC610" s="155"/>
      <c r="TKD610" s="155"/>
      <c r="TKE610" s="155"/>
      <c r="TKF610" s="155"/>
      <c r="TKG610" s="155"/>
      <c r="TKH610" s="155"/>
      <c r="TKI610" s="155"/>
      <c r="TKJ610" s="155"/>
      <c r="TKK610" s="155"/>
      <c r="TKL610" s="155"/>
      <c r="TKM610" s="155"/>
      <c r="TKN610" s="155"/>
      <c r="TKO610" s="155"/>
      <c r="TKP610" s="155"/>
      <c r="TKQ610" s="155"/>
      <c r="TKR610" s="155"/>
      <c r="TKS610" s="155"/>
      <c r="TKT610" s="155"/>
      <c r="TKU610" s="155"/>
      <c r="TKV610" s="155"/>
      <c r="TKW610" s="155"/>
      <c r="TKX610" s="155"/>
      <c r="TKY610" s="155"/>
      <c r="TKZ610" s="155"/>
      <c r="TLA610" s="155"/>
      <c r="TLB610" s="155"/>
      <c r="TLC610" s="155"/>
      <c r="TLD610" s="155"/>
      <c r="TLE610" s="155"/>
      <c r="TLF610" s="155"/>
      <c r="TLG610" s="155"/>
      <c r="TLH610" s="155"/>
      <c r="TLI610" s="155"/>
      <c r="TLJ610" s="155"/>
      <c r="TLK610" s="155"/>
      <c r="TLL610" s="155"/>
      <c r="TLM610" s="155"/>
      <c r="TLN610" s="155"/>
      <c r="TLO610" s="155"/>
      <c r="TLP610" s="155"/>
      <c r="TLQ610" s="155"/>
      <c r="TLR610" s="155"/>
      <c r="TLS610" s="155"/>
      <c r="TLT610" s="155"/>
      <c r="TLU610" s="155"/>
      <c r="TLV610" s="155"/>
      <c r="TLW610" s="155"/>
      <c r="TLX610" s="155"/>
      <c r="TLY610" s="155"/>
      <c r="TLZ610" s="155"/>
      <c r="TMA610" s="155"/>
      <c r="TMB610" s="155"/>
      <c r="TMC610" s="155"/>
      <c r="TMD610" s="155"/>
      <c r="TME610" s="155"/>
      <c r="TMF610" s="155"/>
      <c r="TMG610" s="155"/>
      <c r="TMH610" s="155"/>
      <c r="TMI610" s="155"/>
      <c r="TMJ610" s="155"/>
      <c r="TMK610" s="155"/>
      <c r="TML610" s="155"/>
      <c r="TMM610" s="155"/>
      <c r="TMN610" s="155"/>
      <c r="TMO610" s="155"/>
      <c r="TMP610" s="155"/>
      <c r="TMQ610" s="155"/>
      <c r="TMR610" s="155"/>
      <c r="TMS610" s="155"/>
      <c r="TMT610" s="155"/>
      <c r="TMU610" s="155"/>
      <c r="TMV610" s="155"/>
      <c r="TMW610" s="155"/>
      <c r="TMX610" s="155"/>
      <c r="TMY610" s="155"/>
      <c r="TMZ610" s="155"/>
      <c r="TNA610" s="155"/>
      <c r="TNB610" s="155"/>
      <c r="TNC610" s="155"/>
      <c r="TND610" s="155"/>
      <c r="TNE610" s="155"/>
      <c r="TNF610" s="155"/>
      <c r="TNG610" s="155"/>
      <c r="TNH610" s="155"/>
      <c r="TNI610" s="155"/>
      <c r="TNJ610" s="155"/>
      <c r="TNK610" s="155"/>
      <c r="TNL610" s="155"/>
      <c r="TNM610" s="155"/>
      <c r="TNN610" s="155"/>
      <c r="TNO610" s="155"/>
      <c r="TNP610" s="155"/>
      <c r="TNQ610" s="155"/>
      <c r="TNR610" s="155"/>
      <c r="TNS610" s="155"/>
      <c r="TNT610" s="155"/>
      <c r="TNU610" s="155"/>
      <c r="TNV610" s="155"/>
      <c r="TNW610" s="155"/>
      <c r="TNX610" s="155"/>
      <c r="TNY610" s="155"/>
      <c r="TNZ610" s="155"/>
      <c r="TOA610" s="155"/>
      <c r="TOB610" s="155"/>
      <c r="TOC610" s="155"/>
      <c r="TOD610" s="155"/>
      <c r="TOE610" s="155"/>
      <c r="TOF610" s="155"/>
      <c r="TOG610" s="155"/>
      <c r="TOH610" s="155"/>
      <c r="TOI610" s="155"/>
      <c r="TOJ610" s="155"/>
      <c r="TOK610" s="155"/>
      <c r="TOL610" s="155"/>
      <c r="TOM610" s="155"/>
      <c r="TON610" s="155"/>
      <c r="TOO610" s="155"/>
      <c r="TOP610" s="155"/>
      <c r="TOQ610" s="155"/>
      <c r="TOR610" s="155"/>
      <c r="TOS610" s="155"/>
      <c r="TOT610" s="155"/>
      <c r="TOU610" s="155"/>
      <c r="TOV610" s="155"/>
      <c r="TOW610" s="155"/>
      <c r="TOX610" s="155"/>
      <c r="TOY610" s="155"/>
      <c r="TOZ610" s="155"/>
      <c r="TPA610" s="155"/>
      <c r="TPB610" s="155"/>
      <c r="TPC610" s="155"/>
      <c r="TPD610" s="155"/>
      <c r="TPE610" s="155"/>
      <c r="TPF610" s="155"/>
      <c r="TPG610" s="155"/>
      <c r="TPH610" s="155"/>
      <c r="TPI610" s="155"/>
      <c r="TPJ610" s="155"/>
      <c r="TPK610" s="155"/>
      <c r="TPL610" s="155"/>
      <c r="TPM610" s="155"/>
      <c r="TPN610" s="155"/>
      <c r="TPO610" s="155"/>
      <c r="TPP610" s="155"/>
      <c r="TPQ610" s="155"/>
      <c r="TPR610" s="155"/>
      <c r="TPS610" s="155"/>
      <c r="TPT610" s="155"/>
      <c r="TPU610" s="155"/>
      <c r="TPV610" s="155"/>
      <c r="TPW610" s="155"/>
      <c r="TPX610" s="155"/>
      <c r="TPY610" s="155"/>
      <c r="TPZ610" s="155"/>
      <c r="TQA610" s="155"/>
      <c r="TQB610" s="155"/>
      <c r="TQC610" s="155"/>
      <c r="TQD610" s="155"/>
      <c r="TQE610" s="155"/>
      <c r="TQF610" s="155"/>
      <c r="TQG610" s="155"/>
      <c r="TQH610" s="155"/>
      <c r="TQI610" s="155"/>
      <c r="TQJ610" s="155"/>
      <c r="TQK610" s="155"/>
      <c r="TQL610" s="155"/>
      <c r="TQM610" s="155"/>
      <c r="TQN610" s="155"/>
      <c r="TQO610" s="155"/>
      <c r="TQP610" s="155"/>
      <c r="TQQ610" s="155"/>
      <c r="TQR610" s="155"/>
      <c r="TQS610" s="155"/>
      <c r="TQT610" s="155"/>
      <c r="TQU610" s="155"/>
      <c r="TQV610" s="155"/>
      <c r="TQW610" s="155"/>
      <c r="TQX610" s="155"/>
      <c r="TQY610" s="155"/>
      <c r="TQZ610" s="155"/>
      <c r="TRA610" s="155"/>
      <c r="TRB610" s="155"/>
      <c r="TRC610" s="155"/>
      <c r="TRD610" s="155"/>
      <c r="TRE610" s="155"/>
      <c r="TRF610" s="155"/>
      <c r="TRG610" s="155"/>
      <c r="TRH610" s="155"/>
      <c r="TRI610" s="155"/>
      <c r="TRJ610" s="155"/>
      <c r="TRK610" s="155"/>
      <c r="TRL610" s="155"/>
      <c r="TRM610" s="155"/>
      <c r="TRN610" s="155"/>
      <c r="TRO610" s="155"/>
      <c r="TRP610" s="155"/>
      <c r="TRQ610" s="155"/>
      <c r="TRR610" s="155"/>
      <c r="TRS610" s="155"/>
      <c r="TRT610" s="155"/>
      <c r="TRU610" s="155"/>
      <c r="TRV610" s="155"/>
      <c r="TRW610" s="155"/>
      <c r="TRX610" s="155"/>
      <c r="TRY610" s="155"/>
      <c r="TRZ610" s="155"/>
      <c r="TSA610" s="155"/>
      <c r="TSB610" s="155"/>
      <c r="TSC610" s="155"/>
      <c r="TSD610" s="155"/>
      <c r="TSE610" s="155"/>
      <c r="TSF610" s="155"/>
      <c r="TSG610" s="155"/>
      <c r="TSH610" s="155"/>
      <c r="TSI610" s="155"/>
      <c r="TSJ610" s="155"/>
      <c r="TSK610" s="155"/>
      <c r="TSL610" s="155"/>
      <c r="TSM610" s="155"/>
      <c r="TSN610" s="155"/>
      <c r="TSO610" s="155"/>
      <c r="TSP610" s="155"/>
      <c r="TSQ610" s="155"/>
      <c r="TSR610" s="155"/>
      <c r="TSS610" s="155"/>
      <c r="TST610" s="155"/>
      <c r="TSU610" s="155"/>
      <c r="TSV610" s="155"/>
      <c r="TSW610" s="155"/>
      <c r="TSX610" s="155"/>
      <c r="TSY610" s="155"/>
      <c r="TSZ610" s="155"/>
      <c r="TTA610" s="155"/>
      <c r="TTB610" s="155"/>
      <c r="TTC610" s="155"/>
      <c r="TTD610" s="155"/>
      <c r="TTE610" s="155"/>
      <c r="TTF610" s="155"/>
      <c r="TTG610" s="155"/>
      <c r="TTH610" s="155"/>
      <c r="TTI610" s="155"/>
      <c r="TTJ610" s="155"/>
      <c r="TTK610" s="155"/>
      <c r="TTL610" s="155"/>
      <c r="TTM610" s="155"/>
      <c r="TTN610" s="155"/>
      <c r="TTO610" s="155"/>
      <c r="TTP610" s="155"/>
      <c r="TTQ610" s="155"/>
      <c r="TTR610" s="155"/>
      <c r="TTS610" s="155"/>
      <c r="TTT610" s="155"/>
      <c r="TTU610" s="155"/>
      <c r="TTV610" s="155"/>
      <c r="TTW610" s="155"/>
      <c r="TTX610" s="155"/>
      <c r="TTY610" s="155"/>
      <c r="TTZ610" s="155"/>
      <c r="TUA610" s="155"/>
      <c r="TUB610" s="155"/>
      <c r="TUC610" s="155"/>
      <c r="TUD610" s="155"/>
      <c r="TUE610" s="155"/>
      <c r="TUF610" s="155"/>
      <c r="TUG610" s="155"/>
      <c r="TUH610" s="155"/>
      <c r="TUI610" s="155"/>
      <c r="TUJ610" s="155"/>
      <c r="TUK610" s="155"/>
      <c r="TUL610" s="155"/>
      <c r="TUM610" s="155"/>
      <c r="TUN610" s="155"/>
      <c r="TUO610" s="155"/>
      <c r="TUP610" s="155"/>
      <c r="TUQ610" s="155"/>
      <c r="TUR610" s="155"/>
      <c r="TUS610" s="155"/>
      <c r="TUT610" s="155"/>
      <c r="TUU610" s="155"/>
      <c r="TUV610" s="155"/>
      <c r="TUW610" s="155"/>
      <c r="TUX610" s="155"/>
      <c r="TUY610" s="155"/>
      <c r="TUZ610" s="155"/>
      <c r="TVA610" s="155"/>
      <c r="TVB610" s="155"/>
      <c r="TVC610" s="155"/>
      <c r="TVD610" s="155"/>
      <c r="TVE610" s="155"/>
      <c r="TVF610" s="155"/>
      <c r="TVG610" s="155"/>
      <c r="TVH610" s="155"/>
      <c r="TVI610" s="155"/>
      <c r="TVJ610" s="155"/>
      <c r="TVK610" s="155"/>
      <c r="TVL610" s="155"/>
      <c r="TVM610" s="155"/>
      <c r="TVN610" s="155"/>
      <c r="TVO610" s="155"/>
      <c r="TVP610" s="155"/>
      <c r="TVQ610" s="155"/>
      <c r="TVR610" s="155"/>
      <c r="TVS610" s="155"/>
      <c r="TVT610" s="155"/>
      <c r="TVU610" s="155"/>
      <c r="TVV610" s="155"/>
      <c r="TVW610" s="155"/>
      <c r="TVX610" s="155"/>
      <c r="TVY610" s="155"/>
      <c r="TVZ610" s="155"/>
      <c r="TWA610" s="155"/>
      <c r="TWB610" s="155"/>
      <c r="TWC610" s="155"/>
      <c r="TWD610" s="155"/>
      <c r="TWE610" s="155"/>
      <c r="TWF610" s="155"/>
      <c r="TWG610" s="155"/>
      <c r="TWH610" s="155"/>
      <c r="TWI610" s="155"/>
      <c r="TWJ610" s="155"/>
      <c r="TWK610" s="155"/>
      <c r="TWL610" s="155"/>
      <c r="TWM610" s="155"/>
      <c r="TWN610" s="155"/>
      <c r="TWO610" s="155"/>
      <c r="TWP610" s="155"/>
      <c r="TWQ610" s="155"/>
      <c r="TWR610" s="155"/>
      <c r="TWS610" s="155"/>
      <c r="TWT610" s="155"/>
      <c r="TWU610" s="155"/>
      <c r="TWV610" s="155"/>
      <c r="TWW610" s="155"/>
      <c r="TWX610" s="155"/>
      <c r="TWY610" s="155"/>
      <c r="TWZ610" s="155"/>
      <c r="TXA610" s="155"/>
      <c r="TXB610" s="155"/>
      <c r="TXC610" s="155"/>
      <c r="TXD610" s="155"/>
      <c r="TXE610" s="155"/>
      <c r="TXF610" s="155"/>
      <c r="TXG610" s="155"/>
      <c r="TXH610" s="155"/>
      <c r="TXI610" s="155"/>
      <c r="TXJ610" s="155"/>
      <c r="TXK610" s="155"/>
      <c r="TXL610" s="155"/>
      <c r="TXM610" s="155"/>
      <c r="TXN610" s="155"/>
      <c r="TXO610" s="155"/>
      <c r="TXP610" s="155"/>
      <c r="TXQ610" s="155"/>
      <c r="TXR610" s="155"/>
      <c r="TXS610" s="155"/>
      <c r="TXT610" s="155"/>
      <c r="TXU610" s="155"/>
      <c r="TXV610" s="155"/>
      <c r="TXW610" s="155"/>
      <c r="TXX610" s="155"/>
      <c r="TXY610" s="155"/>
      <c r="TXZ610" s="155"/>
      <c r="TYA610" s="155"/>
      <c r="TYB610" s="155"/>
      <c r="TYC610" s="155"/>
      <c r="TYD610" s="155"/>
      <c r="TYE610" s="155"/>
      <c r="TYF610" s="155"/>
      <c r="TYG610" s="155"/>
      <c r="TYH610" s="155"/>
      <c r="TYI610" s="155"/>
      <c r="TYJ610" s="155"/>
      <c r="TYK610" s="155"/>
      <c r="TYL610" s="155"/>
      <c r="TYM610" s="155"/>
      <c r="TYN610" s="155"/>
      <c r="TYO610" s="155"/>
      <c r="TYP610" s="155"/>
      <c r="TYQ610" s="155"/>
      <c r="TYR610" s="155"/>
      <c r="TYS610" s="155"/>
      <c r="TYT610" s="155"/>
      <c r="TYU610" s="155"/>
      <c r="TYV610" s="155"/>
      <c r="TYW610" s="155"/>
      <c r="TYX610" s="155"/>
      <c r="TYY610" s="155"/>
      <c r="TYZ610" s="155"/>
      <c r="TZA610" s="155"/>
      <c r="TZB610" s="155"/>
      <c r="TZC610" s="155"/>
      <c r="TZD610" s="155"/>
      <c r="TZE610" s="155"/>
      <c r="TZF610" s="155"/>
      <c r="TZG610" s="155"/>
      <c r="TZH610" s="155"/>
      <c r="TZI610" s="155"/>
      <c r="TZJ610" s="155"/>
      <c r="TZK610" s="155"/>
      <c r="TZL610" s="155"/>
      <c r="TZM610" s="155"/>
      <c r="TZN610" s="155"/>
      <c r="TZO610" s="155"/>
      <c r="TZP610" s="155"/>
      <c r="TZQ610" s="155"/>
      <c r="TZR610" s="155"/>
      <c r="TZS610" s="155"/>
      <c r="TZT610" s="155"/>
      <c r="TZU610" s="155"/>
      <c r="TZV610" s="155"/>
      <c r="TZW610" s="155"/>
      <c r="TZX610" s="155"/>
      <c r="TZY610" s="155"/>
      <c r="TZZ610" s="155"/>
      <c r="UAA610" s="155"/>
      <c r="UAB610" s="155"/>
      <c r="UAC610" s="155"/>
      <c r="UAD610" s="155"/>
      <c r="UAE610" s="155"/>
      <c r="UAF610" s="155"/>
      <c r="UAG610" s="155"/>
      <c r="UAH610" s="155"/>
      <c r="UAI610" s="155"/>
      <c r="UAJ610" s="155"/>
      <c r="UAK610" s="155"/>
      <c r="UAL610" s="155"/>
      <c r="UAM610" s="155"/>
      <c r="UAN610" s="155"/>
      <c r="UAO610" s="155"/>
      <c r="UAP610" s="155"/>
      <c r="UAQ610" s="155"/>
      <c r="UAR610" s="155"/>
      <c r="UAS610" s="155"/>
      <c r="UAT610" s="155"/>
      <c r="UAU610" s="155"/>
      <c r="UAV610" s="155"/>
      <c r="UAW610" s="155"/>
      <c r="UAX610" s="155"/>
      <c r="UAY610" s="155"/>
      <c r="UAZ610" s="155"/>
      <c r="UBA610" s="155"/>
      <c r="UBB610" s="155"/>
      <c r="UBC610" s="155"/>
      <c r="UBD610" s="155"/>
      <c r="UBE610" s="155"/>
      <c r="UBF610" s="155"/>
      <c r="UBG610" s="155"/>
      <c r="UBH610" s="155"/>
      <c r="UBI610" s="155"/>
      <c r="UBJ610" s="155"/>
      <c r="UBK610" s="155"/>
      <c r="UBL610" s="155"/>
      <c r="UBM610" s="155"/>
      <c r="UBN610" s="155"/>
      <c r="UBO610" s="155"/>
      <c r="UBP610" s="155"/>
      <c r="UBQ610" s="155"/>
      <c r="UBR610" s="155"/>
      <c r="UBS610" s="155"/>
      <c r="UBT610" s="155"/>
      <c r="UBU610" s="155"/>
      <c r="UBV610" s="155"/>
      <c r="UBW610" s="155"/>
      <c r="UBX610" s="155"/>
      <c r="UBY610" s="155"/>
      <c r="UBZ610" s="155"/>
      <c r="UCA610" s="155"/>
      <c r="UCB610" s="155"/>
      <c r="UCC610" s="155"/>
      <c r="UCD610" s="155"/>
      <c r="UCE610" s="155"/>
      <c r="UCF610" s="155"/>
      <c r="UCG610" s="155"/>
      <c r="UCH610" s="155"/>
      <c r="UCI610" s="155"/>
      <c r="UCJ610" s="155"/>
      <c r="UCK610" s="155"/>
      <c r="UCL610" s="155"/>
      <c r="UCM610" s="155"/>
      <c r="UCN610" s="155"/>
      <c r="UCO610" s="155"/>
      <c r="UCP610" s="155"/>
      <c r="UCQ610" s="155"/>
      <c r="UCR610" s="155"/>
      <c r="UCS610" s="155"/>
      <c r="UCT610" s="155"/>
      <c r="UCU610" s="155"/>
      <c r="UCV610" s="155"/>
      <c r="UCW610" s="155"/>
      <c r="UCX610" s="155"/>
      <c r="UCY610" s="155"/>
      <c r="UCZ610" s="155"/>
      <c r="UDA610" s="155"/>
      <c r="UDB610" s="155"/>
      <c r="UDC610" s="155"/>
      <c r="UDD610" s="155"/>
      <c r="UDE610" s="155"/>
      <c r="UDF610" s="155"/>
      <c r="UDG610" s="155"/>
      <c r="UDH610" s="155"/>
      <c r="UDI610" s="155"/>
      <c r="UDJ610" s="155"/>
      <c r="UDK610" s="155"/>
      <c r="UDL610" s="155"/>
      <c r="UDM610" s="155"/>
      <c r="UDN610" s="155"/>
      <c r="UDO610" s="155"/>
      <c r="UDP610" s="155"/>
      <c r="UDQ610" s="155"/>
      <c r="UDR610" s="155"/>
      <c r="UDS610" s="155"/>
      <c r="UDT610" s="155"/>
      <c r="UDU610" s="155"/>
      <c r="UDV610" s="155"/>
      <c r="UDW610" s="155"/>
      <c r="UDX610" s="155"/>
      <c r="UDY610" s="155"/>
      <c r="UDZ610" s="155"/>
      <c r="UEA610" s="155"/>
      <c r="UEB610" s="155"/>
      <c r="UEC610" s="155"/>
      <c r="UED610" s="155"/>
      <c r="UEE610" s="155"/>
      <c r="UEF610" s="155"/>
      <c r="UEG610" s="155"/>
      <c r="UEH610" s="155"/>
      <c r="UEI610" s="155"/>
      <c r="UEJ610" s="155"/>
      <c r="UEK610" s="155"/>
      <c r="UEL610" s="155"/>
      <c r="UEM610" s="155"/>
      <c r="UEN610" s="155"/>
      <c r="UEO610" s="155"/>
      <c r="UEP610" s="155"/>
      <c r="UEQ610" s="155"/>
      <c r="UER610" s="155"/>
      <c r="UES610" s="155"/>
      <c r="UET610" s="155"/>
      <c r="UEU610" s="155"/>
      <c r="UEV610" s="155"/>
      <c r="UEW610" s="155"/>
      <c r="UEX610" s="155"/>
      <c r="UEY610" s="155"/>
      <c r="UEZ610" s="155"/>
      <c r="UFA610" s="155"/>
      <c r="UFB610" s="155"/>
      <c r="UFC610" s="155"/>
      <c r="UFD610" s="155"/>
      <c r="UFE610" s="155"/>
      <c r="UFF610" s="155"/>
      <c r="UFG610" s="155"/>
      <c r="UFH610" s="155"/>
      <c r="UFI610" s="155"/>
      <c r="UFJ610" s="155"/>
      <c r="UFK610" s="155"/>
      <c r="UFL610" s="155"/>
      <c r="UFM610" s="155"/>
      <c r="UFN610" s="155"/>
      <c r="UFO610" s="155"/>
      <c r="UFP610" s="155"/>
      <c r="UFQ610" s="155"/>
      <c r="UFR610" s="155"/>
      <c r="UFS610" s="155"/>
      <c r="UFT610" s="155"/>
      <c r="UFU610" s="155"/>
      <c r="UFV610" s="155"/>
      <c r="UFW610" s="155"/>
      <c r="UFX610" s="155"/>
      <c r="UFY610" s="155"/>
      <c r="UFZ610" s="155"/>
      <c r="UGA610" s="155"/>
      <c r="UGB610" s="155"/>
      <c r="UGC610" s="155"/>
      <c r="UGD610" s="155"/>
      <c r="UGE610" s="155"/>
      <c r="UGF610" s="155"/>
      <c r="UGG610" s="155"/>
      <c r="UGH610" s="155"/>
      <c r="UGI610" s="155"/>
      <c r="UGJ610" s="155"/>
      <c r="UGK610" s="155"/>
      <c r="UGL610" s="155"/>
      <c r="UGM610" s="155"/>
      <c r="UGN610" s="155"/>
      <c r="UGO610" s="155"/>
      <c r="UGP610" s="155"/>
      <c r="UGQ610" s="155"/>
      <c r="UGR610" s="155"/>
      <c r="UGS610" s="155"/>
      <c r="UGT610" s="155"/>
      <c r="UGU610" s="155"/>
      <c r="UGV610" s="155"/>
      <c r="UGW610" s="155"/>
      <c r="UGX610" s="155"/>
      <c r="UGY610" s="155"/>
      <c r="UGZ610" s="155"/>
      <c r="UHA610" s="155"/>
      <c r="UHB610" s="155"/>
      <c r="UHC610" s="155"/>
      <c r="UHD610" s="155"/>
      <c r="UHE610" s="155"/>
      <c r="UHF610" s="155"/>
      <c r="UHG610" s="155"/>
      <c r="UHH610" s="155"/>
      <c r="UHI610" s="155"/>
      <c r="UHJ610" s="155"/>
      <c r="UHK610" s="155"/>
      <c r="UHL610" s="155"/>
      <c r="UHM610" s="155"/>
      <c r="UHN610" s="155"/>
      <c r="UHO610" s="155"/>
      <c r="UHP610" s="155"/>
      <c r="UHQ610" s="155"/>
      <c r="UHR610" s="155"/>
      <c r="UHS610" s="155"/>
      <c r="UHT610" s="155"/>
      <c r="UHU610" s="155"/>
      <c r="UHV610" s="155"/>
      <c r="UHW610" s="155"/>
      <c r="UHX610" s="155"/>
      <c r="UHY610" s="155"/>
      <c r="UHZ610" s="155"/>
      <c r="UIA610" s="155"/>
      <c r="UIB610" s="155"/>
      <c r="UIC610" s="155"/>
      <c r="UID610" s="155"/>
      <c r="UIE610" s="155"/>
      <c r="UIF610" s="155"/>
      <c r="UIG610" s="155"/>
      <c r="UIH610" s="155"/>
      <c r="UII610" s="155"/>
      <c r="UIJ610" s="155"/>
      <c r="UIK610" s="155"/>
      <c r="UIL610" s="155"/>
      <c r="UIM610" s="155"/>
      <c r="UIN610" s="155"/>
      <c r="UIO610" s="155"/>
      <c r="UIP610" s="155"/>
      <c r="UIQ610" s="155"/>
      <c r="UIR610" s="155"/>
      <c r="UIS610" s="155"/>
      <c r="UIT610" s="155"/>
      <c r="UIU610" s="155"/>
      <c r="UIV610" s="155"/>
      <c r="UIW610" s="155"/>
      <c r="UIX610" s="155"/>
      <c r="UIY610" s="155"/>
      <c r="UIZ610" s="155"/>
      <c r="UJA610" s="155"/>
      <c r="UJB610" s="155"/>
      <c r="UJC610" s="155"/>
      <c r="UJD610" s="155"/>
      <c r="UJE610" s="155"/>
      <c r="UJF610" s="155"/>
      <c r="UJG610" s="155"/>
      <c r="UJH610" s="155"/>
      <c r="UJI610" s="155"/>
      <c r="UJJ610" s="155"/>
      <c r="UJK610" s="155"/>
      <c r="UJL610" s="155"/>
      <c r="UJM610" s="155"/>
      <c r="UJN610" s="155"/>
      <c r="UJO610" s="155"/>
      <c r="UJP610" s="155"/>
      <c r="UJQ610" s="155"/>
      <c r="UJR610" s="155"/>
      <c r="UJS610" s="155"/>
      <c r="UJT610" s="155"/>
      <c r="UJU610" s="155"/>
      <c r="UJV610" s="155"/>
      <c r="UJW610" s="155"/>
      <c r="UJX610" s="155"/>
      <c r="UJY610" s="155"/>
      <c r="UJZ610" s="155"/>
      <c r="UKA610" s="155"/>
      <c r="UKB610" s="155"/>
      <c r="UKC610" s="155"/>
      <c r="UKD610" s="155"/>
      <c r="UKE610" s="155"/>
      <c r="UKF610" s="155"/>
      <c r="UKG610" s="155"/>
      <c r="UKH610" s="155"/>
      <c r="UKI610" s="155"/>
      <c r="UKJ610" s="155"/>
      <c r="UKK610" s="155"/>
      <c r="UKL610" s="155"/>
      <c r="UKM610" s="155"/>
      <c r="UKN610" s="155"/>
      <c r="UKO610" s="155"/>
      <c r="UKP610" s="155"/>
      <c r="UKQ610" s="155"/>
      <c r="UKR610" s="155"/>
      <c r="UKS610" s="155"/>
      <c r="UKT610" s="155"/>
      <c r="UKU610" s="155"/>
      <c r="UKV610" s="155"/>
      <c r="UKW610" s="155"/>
      <c r="UKX610" s="155"/>
      <c r="UKY610" s="155"/>
      <c r="UKZ610" s="155"/>
      <c r="ULA610" s="155"/>
      <c r="ULB610" s="155"/>
      <c r="ULC610" s="155"/>
      <c r="ULD610" s="155"/>
      <c r="ULE610" s="155"/>
      <c r="ULF610" s="155"/>
      <c r="ULG610" s="155"/>
      <c r="ULH610" s="155"/>
      <c r="ULI610" s="155"/>
      <c r="ULJ610" s="155"/>
      <c r="ULK610" s="155"/>
      <c r="ULL610" s="155"/>
      <c r="ULM610" s="155"/>
      <c r="ULN610" s="155"/>
      <c r="ULO610" s="155"/>
      <c r="ULP610" s="155"/>
      <c r="ULQ610" s="155"/>
      <c r="ULR610" s="155"/>
      <c r="ULS610" s="155"/>
      <c r="ULT610" s="155"/>
      <c r="ULU610" s="155"/>
      <c r="ULV610" s="155"/>
      <c r="ULW610" s="155"/>
      <c r="ULX610" s="155"/>
      <c r="ULY610" s="155"/>
      <c r="ULZ610" s="155"/>
      <c r="UMA610" s="155"/>
      <c r="UMB610" s="155"/>
      <c r="UMC610" s="155"/>
      <c r="UMD610" s="155"/>
      <c r="UME610" s="155"/>
      <c r="UMF610" s="155"/>
      <c r="UMG610" s="155"/>
      <c r="UMH610" s="155"/>
      <c r="UMI610" s="155"/>
      <c r="UMJ610" s="155"/>
      <c r="UMK610" s="155"/>
      <c r="UML610" s="155"/>
      <c r="UMM610" s="155"/>
      <c r="UMN610" s="155"/>
      <c r="UMO610" s="155"/>
      <c r="UMP610" s="155"/>
      <c r="UMQ610" s="155"/>
      <c r="UMR610" s="155"/>
      <c r="UMS610" s="155"/>
      <c r="UMT610" s="155"/>
      <c r="UMU610" s="155"/>
      <c r="UMV610" s="155"/>
      <c r="UMW610" s="155"/>
      <c r="UMX610" s="155"/>
      <c r="UMY610" s="155"/>
      <c r="UMZ610" s="155"/>
      <c r="UNA610" s="155"/>
      <c r="UNB610" s="155"/>
      <c r="UNC610" s="155"/>
      <c r="UND610" s="155"/>
      <c r="UNE610" s="155"/>
      <c r="UNF610" s="155"/>
      <c r="UNG610" s="155"/>
      <c r="UNH610" s="155"/>
      <c r="UNI610" s="155"/>
      <c r="UNJ610" s="155"/>
      <c r="UNK610" s="155"/>
      <c r="UNL610" s="155"/>
      <c r="UNM610" s="155"/>
      <c r="UNN610" s="155"/>
      <c r="UNO610" s="155"/>
      <c r="UNP610" s="155"/>
      <c r="UNQ610" s="155"/>
      <c r="UNR610" s="155"/>
      <c r="UNS610" s="155"/>
      <c r="UNT610" s="155"/>
      <c r="UNU610" s="155"/>
      <c r="UNV610" s="155"/>
      <c r="UNW610" s="155"/>
      <c r="UNX610" s="155"/>
      <c r="UNY610" s="155"/>
      <c r="UNZ610" s="155"/>
      <c r="UOA610" s="155"/>
      <c r="UOB610" s="155"/>
      <c r="UOC610" s="155"/>
      <c r="UOD610" s="155"/>
      <c r="UOE610" s="155"/>
      <c r="UOF610" s="155"/>
      <c r="UOG610" s="155"/>
      <c r="UOH610" s="155"/>
      <c r="UOI610" s="155"/>
      <c r="UOJ610" s="155"/>
      <c r="UOK610" s="155"/>
      <c r="UOL610" s="155"/>
      <c r="UOM610" s="155"/>
      <c r="UON610" s="155"/>
      <c r="UOO610" s="155"/>
      <c r="UOP610" s="155"/>
      <c r="UOQ610" s="155"/>
      <c r="UOR610" s="155"/>
      <c r="UOS610" s="155"/>
      <c r="UOT610" s="155"/>
      <c r="UOU610" s="155"/>
      <c r="UOV610" s="155"/>
      <c r="UOW610" s="155"/>
      <c r="UOX610" s="155"/>
      <c r="UOY610" s="155"/>
      <c r="UOZ610" s="155"/>
      <c r="UPA610" s="155"/>
      <c r="UPB610" s="155"/>
      <c r="UPC610" s="155"/>
      <c r="UPD610" s="155"/>
      <c r="UPE610" s="155"/>
      <c r="UPF610" s="155"/>
      <c r="UPG610" s="155"/>
      <c r="UPH610" s="155"/>
      <c r="UPI610" s="155"/>
      <c r="UPJ610" s="155"/>
      <c r="UPK610" s="155"/>
      <c r="UPL610" s="155"/>
      <c r="UPM610" s="155"/>
      <c r="UPN610" s="155"/>
      <c r="UPO610" s="155"/>
      <c r="UPP610" s="155"/>
      <c r="UPQ610" s="155"/>
      <c r="UPR610" s="155"/>
      <c r="UPS610" s="155"/>
      <c r="UPT610" s="155"/>
      <c r="UPU610" s="155"/>
      <c r="UPV610" s="155"/>
      <c r="UPW610" s="155"/>
      <c r="UPX610" s="155"/>
      <c r="UPY610" s="155"/>
      <c r="UPZ610" s="155"/>
      <c r="UQA610" s="155"/>
      <c r="UQB610" s="155"/>
      <c r="UQC610" s="155"/>
      <c r="UQD610" s="155"/>
      <c r="UQE610" s="155"/>
      <c r="UQF610" s="155"/>
      <c r="UQG610" s="155"/>
      <c r="UQH610" s="155"/>
      <c r="UQI610" s="155"/>
      <c r="UQJ610" s="155"/>
      <c r="UQK610" s="155"/>
      <c r="UQL610" s="155"/>
      <c r="UQM610" s="155"/>
      <c r="UQN610" s="155"/>
      <c r="UQO610" s="155"/>
      <c r="UQP610" s="155"/>
      <c r="UQQ610" s="155"/>
      <c r="UQR610" s="155"/>
      <c r="UQS610" s="155"/>
      <c r="UQT610" s="155"/>
      <c r="UQU610" s="155"/>
      <c r="UQV610" s="155"/>
      <c r="UQW610" s="155"/>
      <c r="UQX610" s="155"/>
      <c r="UQY610" s="155"/>
      <c r="UQZ610" s="155"/>
      <c r="URA610" s="155"/>
      <c r="URB610" s="155"/>
      <c r="URC610" s="155"/>
      <c r="URD610" s="155"/>
      <c r="URE610" s="155"/>
      <c r="URF610" s="155"/>
      <c r="URG610" s="155"/>
      <c r="URH610" s="155"/>
      <c r="URI610" s="155"/>
      <c r="URJ610" s="155"/>
      <c r="URK610" s="155"/>
      <c r="URL610" s="155"/>
      <c r="URM610" s="155"/>
      <c r="URN610" s="155"/>
      <c r="URO610" s="155"/>
      <c r="URP610" s="155"/>
      <c r="URQ610" s="155"/>
      <c r="URR610" s="155"/>
      <c r="URS610" s="155"/>
      <c r="URT610" s="155"/>
      <c r="URU610" s="155"/>
      <c r="URV610" s="155"/>
      <c r="URW610" s="155"/>
      <c r="URX610" s="155"/>
      <c r="URY610" s="155"/>
      <c r="URZ610" s="155"/>
      <c r="USA610" s="155"/>
      <c r="USB610" s="155"/>
      <c r="USC610" s="155"/>
      <c r="USD610" s="155"/>
      <c r="USE610" s="155"/>
      <c r="USF610" s="155"/>
      <c r="USG610" s="155"/>
      <c r="USH610" s="155"/>
      <c r="USI610" s="155"/>
      <c r="USJ610" s="155"/>
      <c r="USK610" s="155"/>
      <c r="USL610" s="155"/>
      <c r="USM610" s="155"/>
      <c r="USN610" s="155"/>
      <c r="USO610" s="155"/>
      <c r="USP610" s="155"/>
      <c r="USQ610" s="155"/>
      <c r="USR610" s="155"/>
      <c r="USS610" s="155"/>
      <c r="UST610" s="155"/>
      <c r="USU610" s="155"/>
      <c r="USV610" s="155"/>
      <c r="USW610" s="155"/>
      <c r="USX610" s="155"/>
      <c r="USY610" s="155"/>
      <c r="USZ610" s="155"/>
      <c r="UTA610" s="155"/>
      <c r="UTB610" s="155"/>
      <c r="UTC610" s="155"/>
      <c r="UTD610" s="155"/>
      <c r="UTE610" s="155"/>
      <c r="UTF610" s="155"/>
      <c r="UTG610" s="155"/>
      <c r="UTH610" s="155"/>
      <c r="UTI610" s="155"/>
      <c r="UTJ610" s="155"/>
      <c r="UTK610" s="155"/>
      <c r="UTL610" s="155"/>
      <c r="UTM610" s="155"/>
      <c r="UTN610" s="155"/>
      <c r="UTO610" s="155"/>
      <c r="UTP610" s="155"/>
      <c r="UTQ610" s="155"/>
      <c r="UTR610" s="155"/>
      <c r="UTS610" s="155"/>
      <c r="UTT610" s="155"/>
      <c r="UTU610" s="155"/>
      <c r="UTV610" s="155"/>
      <c r="UTW610" s="155"/>
      <c r="UTX610" s="155"/>
      <c r="UTY610" s="155"/>
      <c r="UTZ610" s="155"/>
      <c r="UUA610" s="155"/>
      <c r="UUB610" s="155"/>
      <c r="UUC610" s="155"/>
      <c r="UUD610" s="155"/>
      <c r="UUE610" s="155"/>
      <c r="UUF610" s="155"/>
      <c r="UUG610" s="155"/>
      <c r="UUH610" s="155"/>
      <c r="UUI610" s="155"/>
      <c r="UUJ610" s="155"/>
      <c r="UUK610" s="155"/>
      <c r="UUL610" s="155"/>
      <c r="UUM610" s="155"/>
      <c r="UUN610" s="155"/>
      <c r="UUO610" s="155"/>
      <c r="UUP610" s="155"/>
      <c r="UUQ610" s="155"/>
      <c r="UUR610" s="155"/>
      <c r="UUS610" s="155"/>
      <c r="UUT610" s="155"/>
      <c r="UUU610" s="155"/>
      <c r="UUV610" s="155"/>
      <c r="UUW610" s="155"/>
      <c r="UUX610" s="155"/>
      <c r="UUY610" s="155"/>
      <c r="UUZ610" s="155"/>
      <c r="UVA610" s="155"/>
      <c r="UVB610" s="155"/>
      <c r="UVC610" s="155"/>
      <c r="UVD610" s="155"/>
      <c r="UVE610" s="155"/>
      <c r="UVF610" s="155"/>
      <c r="UVG610" s="155"/>
      <c r="UVH610" s="155"/>
      <c r="UVI610" s="155"/>
      <c r="UVJ610" s="155"/>
      <c r="UVK610" s="155"/>
      <c r="UVL610" s="155"/>
      <c r="UVM610" s="155"/>
      <c r="UVN610" s="155"/>
      <c r="UVO610" s="155"/>
      <c r="UVP610" s="155"/>
      <c r="UVQ610" s="155"/>
      <c r="UVR610" s="155"/>
      <c r="UVS610" s="155"/>
      <c r="UVT610" s="155"/>
      <c r="UVU610" s="155"/>
      <c r="UVV610" s="155"/>
      <c r="UVW610" s="155"/>
      <c r="UVX610" s="155"/>
      <c r="UVY610" s="155"/>
      <c r="UVZ610" s="155"/>
      <c r="UWA610" s="155"/>
      <c r="UWB610" s="155"/>
      <c r="UWC610" s="155"/>
      <c r="UWD610" s="155"/>
      <c r="UWE610" s="155"/>
      <c r="UWF610" s="155"/>
      <c r="UWG610" s="155"/>
      <c r="UWH610" s="155"/>
      <c r="UWI610" s="155"/>
      <c r="UWJ610" s="155"/>
      <c r="UWK610" s="155"/>
      <c r="UWL610" s="155"/>
      <c r="UWM610" s="155"/>
      <c r="UWN610" s="155"/>
      <c r="UWO610" s="155"/>
      <c r="UWP610" s="155"/>
      <c r="UWQ610" s="155"/>
      <c r="UWR610" s="155"/>
      <c r="UWS610" s="155"/>
      <c r="UWT610" s="155"/>
      <c r="UWU610" s="155"/>
      <c r="UWV610" s="155"/>
      <c r="UWW610" s="155"/>
      <c r="UWX610" s="155"/>
      <c r="UWY610" s="155"/>
      <c r="UWZ610" s="155"/>
      <c r="UXA610" s="155"/>
      <c r="UXB610" s="155"/>
      <c r="UXC610" s="155"/>
      <c r="UXD610" s="155"/>
      <c r="UXE610" s="155"/>
      <c r="UXF610" s="155"/>
      <c r="UXG610" s="155"/>
      <c r="UXH610" s="155"/>
      <c r="UXI610" s="155"/>
      <c r="UXJ610" s="155"/>
      <c r="UXK610" s="155"/>
      <c r="UXL610" s="155"/>
      <c r="UXM610" s="155"/>
      <c r="UXN610" s="155"/>
      <c r="UXO610" s="155"/>
      <c r="UXP610" s="155"/>
      <c r="UXQ610" s="155"/>
      <c r="UXR610" s="155"/>
      <c r="UXS610" s="155"/>
      <c r="UXT610" s="155"/>
      <c r="UXU610" s="155"/>
      <c r="UXV610" s="155"/>
      <c r="UXW610" s="155"/>
      <c r="UXX610" s="155"/>
      <c r="UXY610" s="155"/>
      <c r="UXZ610" s="155"/>
      <c r="UYA610" s="155"/>
      <c r="UYB610" s="155"/>
      <c r="UYC610" s="155"/>
      <c r="UYD610" s="155"/>
      <c r="UYE610" s="155"/>
      <c r="UYF610" s="155"/>
      <c r="UYG610" s="155"/>
      <c r="UYH610" s="155"/>
      <c r="UYI610" s="155"/>
      <c r="UYJ610" s="155"/>
      <c r="UYK610" s="155"/>
      <c r="UYL610" s="155"/>
      <c r="UYM610" s="155"/>
      <c r="UYN610" s="155"/>
      <c r="UYO610" s="155"/>
      <c r="UYP610" s="155"/>
      <c r="UYQ610" s="155"/>
      <c r="UYR610" s="155"/>
      <c r="UYS610" s="155"/>
      <c r="UYT610" s="155"/>
      <c r="UYU610" s="155"/>
      <c r="UYV610" s="155"/>
      <c r="UYW610" s="155"/>
      <c r="UYX610" s="155"/>
      <c r="UYY610" s="155"/>
      <c r="UYZ610" s="155"/>
      <c r="UZA610" s="155"/>
      <c r="UZB610" s="155"/>
      <c r="UZC610" s="155"/>
      <c r="UZD610" s="155"/>
      <c r="UZE610" s="155"/>
      <c r="UZF610" s="155"/>
      <c r="UZG610" s="155"/>
      <c r="UZH610" s="155"/>
      <c r="UZI610" s="155"/>
      <c r="UZJ610" s="155"/>
      <c r="UZK610" s="155"/>
      <c r="UZL610" s="155"/>
      <c r="UZM610" s="155"/>
      <c r="UZN610" s="155"/>
      <c r="UZO610" s="155"/>
      <c r="UZP610" s="155"/>
      <c r="UZQ610" s="155"/>
      <c r="UZR610" s="155"/>
      <c r="UZS610" s="155"/>
      <c r="UZT610" s="155"/>
      <c r="UZU610" s="155"/>
      <c r="UZV610" s="155"/>
      <c r="UZW610" s="155"/>
      <c r="UZX610" s="155"/>
      <c r="UZY610" s="155"/>
      <c r="UZZ610" s="155"/>
      <c r="VAA610" s="155"/>
      <c r="VAB610" s="155"/>
      <c r="VAC610" s="155"/>
      <c r="VAD610" s="155"/>
      <c r="VAE610" s="155"/>
      <c r="VAF610" s="155"/>
      <c r="VAG610" s="155"/>
      <c r="VAH610" s="155"/>
      <c r="VAI610" s="155"/>
      <c r="VAJ610" s="155"/>
      <c r="VAK610" s="155"/>
      <c r="VAL610" s="155"/>
      <c r="VAM610" s="155"/>
      <c r="VAN610" s="155"/>
      <c r="VAO610" s="155"/>
      <c r="VAP610" s="155"/>
      <c r="VAQ610" s="155"/>
      <c r="VAR610" s="155"/>
      <c r="VAS610" s="155"/>
      <c r="VAT610" s="155"/>
      <c r="VAU610" s="155"/>
      <c r="VAV610" s="155"/>
      <c r="VAW610" s="155"/>
      <c r="VAX610" s="155"/>
      <c r="VAY610" s="155"/>
      <c r="VAZ610" s="155"/>
      <c r="VBA610" s="155"/>
      <c r="VBB610" s="155"/>
      <c r="VBC610" s="155"/>
      <c r="VBD610" s="155"/>
      <c r="VBE610" s="155"/>
      <c r="VBF610" s="155"/>
      <c r="VBG610" s="155"/>
      <c r="VBH610" s="155"/>
      <c r="VBI610" s="155"/>
      <c r="VBJ610" s="155"/>
      <c r="VBK610" s="155"/>
      <c r="VBL610" s="155"/>
      <c r="VBM610" s="155"/>
      <c r="VBN610" s="155"/>
      <c r="VBO610" s="155"/>
      <c r="VBP610" s="155"/>
      <c r="VBQ610" s="155"/>
      <c r="VBR610" s="155"/>
      <c r="VBS610" s="155"/>
      <c r="VBT610" s="155"/>
      <c r="VBU610" s="155"/>
      <c r="VBV610" s="155"/>
      <c r="VBW610" s="155"/>
      <c r="VBX610" s="155"/>
      <c r="VBY610" s="155"/>
      <c r="VBZ610" s="155"/>
      <c r="VCA610" s="155"/>
      <c r="VCB610" s="155"/>
      <c r="VCC610" s="155"/>
      <c r="VCD610" s="155"/>
      <c r="VCE610" s="155"/>
      <c r="VCF610" s="155"/>
      <c r="VCG610" s="155"/>
      <c r="VCH610" s="155"/>
      <c r="VCI610" s="155"/>
      <c r="VCJ610" s="155"/>
      <c r="VCK610" s="155"/>
      <c r="VCL610" s="155"/>
      <c r="VCM610" s="155"/>
      <c r="VCN610" s="155"/>
      <c r="VCO610" s="155"/>
      <c r="VCP610" s="155"/>
      <c r="VCQ610" s="155"/>
      <c r="VCR610" s="155"/>
      <c r="VCS610" s="155"/>
      <c r="VCT610" s="155"/>
      <c r="VCU610" s="155"/>
      <c r="VCV610" s="155"/>
      <c r="VCW610" s="155"/>
      <c r="VCX610" s="155"/>
      <c r="VCY610" s="155"/>
      <c r="VCZ610" s="155"/>
      <c r="VDA610" s="155"/>
      <c r="VDB610" s="155"/>
      <c r="VDC610" s="155"/>
      <c r="VDD610" s="155"/>
      <c r="VDE610" s="155"/>
      <c r="VDF610" s="155"/>
      <c r="VDG610" s="155"/>
      <c r="VDH610" s="155"/>
      <c r="VDI610" s="155"/>
      <c r="VDJ610" s="155"/>
      <c r="VDK610" s="155"/>
      <c r="VDL610" s="155"/>
      <c r="VDM610" s="155"/>
      <c r="VDN610" s="155"/>
      <c r="VDO610" s="155"/>
      <c r="VDP610" s="155"/>
      <c r="VDQ610" s="155"/>
      <c r="VDR610" s="155"/>
      <c r="VDS610" s="155"/>
      <c r="VDT610" s="155"/>
      <c r="VDU610" s="155"/>
      <c r="VDV610" s="155"/>
      <c r="VDW610" s="155"/>
      <c r="VDX610" s="155"/>
      <c r="VDY610" s="155"/>
      <c r="VDZ610" s="155"/>
      <c r="VEA610" s="155"/>
      <c r="VEB610" s="155"/>
      <c r="VEC610" s="155"/>
      <c r="VED610" s="155"/>
      <c r="VEE610" s="155"/>
      <c r="VEF610" s="155"/>
      <c r="VEG610" s="155"/>
      <c r="VEH610" s="155"/>
      <c r="VEI610" s="155"/>
      <c r="VEJ610" s="155"/>
      <c r="VEK610" s="155"/>
      <c r="VEL610" s="155"/>
      <c r="VEM610" s="155"/>
      <c r="VEN610" s="155"/>
      <c r="VEO610" s="155"/>
      <c r="VEP610" s="155"/>
      <c r="VEQ610" s="155"/>
      <c r="VER610" s="155"/>
      <c r="VES610" s="155"/>
      <c r="VET610" s="155"/>
      <c r="VEU610" s="155"/>
      <c r="VEV610" s="155"/>
      <c r="VEW610" s="155"/>
      <c r="VEX610" s="155"/>
      <c r="VEY610" s="155"/>
      <c r="VEZ610" s="155"/>
      <c r="VFA610" s="155"/>
      <c r="VFB610" s="155"/>
      <c r="VFC610" s="155"/>
      <c r="VFD610" s="155"/>
      <c r="VFE610" s="155"/>
      <c r="VFF610" s="155"/>
      <c r="VFG610" s="155"/>
      <c r="VFH610" s="155"/>
      <c r="VFI610" s="155"/>
      <c r="VFJ610" s="155"/>
      <c r="VFK610" s="155"/>
      <c r="VFL610" s="155"/>
      <c r="VFM610" s="155"/>
      <c r="VFN610" s="155"/>
      <c r="VFO610" s="155"/>
      <c r="VFP610" s="155"/>
      <c r="VFQ610" s="155"/>
      <c r="VFR610" s="155"/>
      <c r="VFS610" s="155"/>
      <c r="VFT610" s="155"/>
      <c r="VFU610" s="155"/>
      <c r="VFV610" s="155"/>
      <c r="VFW610" s="155"/>
      <c r="VFX610" s="155"/>
      <c r="VFY610" s="155"/>
      <c r="VFZ610" s="155"/>
      <c r="VGA610" s="155"/>
      <c r="VGB610" s="155"/>
      <c r="VGC610" s="155"/>
      <c r="VGD610" s="155"/>
      <c r="VGE610" s="155"/>
      <c r="VGF610" s="155"/>
      <c r="VGG610" s="155"/>
      <c r="VGH610" s="155"/>
      <c r="VGI610" s="155"/>
      <c r="VGJ610" s="155"/>
      <c r="VGK610" s="155"/>
      <c r="VGL610" s="155"/>
      <c r="VGM610" s="155"/>
      <c r="VGN610" s="155"/>
      <c r="VGO610" s="155"/>
      <c r="VGP610" s="155"/>
      <c r="VGQ610" s="155"/>
      <c r="VGR610" s="155"/>
      <c r="VGS610" s="155"/>
      <c r="VGT610" s="155"/>
      <c r="VGU610" s="155"/>
      <c r="VGV610" s="155"/>
      <c r="VGW610" s="155"/>
      <c r="VGX610" s="155"/>
      <c r="VGY610" s="155"/>
      <c r="VGZ610" s="155"/>
      <c r="VHA610" s="155"/>
      <c r="VHB610" s="155"/>
      <c r="VHC610" s="155"/>
      <c r="VHD610" s="155"/>
      <c r="VHE610" s="155"/>
      <c r="VHF610" s="155"/>
      <c r="VHG610" s="155"/>
      <c r="VHH610" s="155"/>
      <c r="VHI610" s="155"/>
      <c r="VHJ610" s="155"/>
      <c r="VHK610" s="155"/>
      <c r="VHL610" s="155"/>
      <c r="VHM610" s="155"/>
      <c r="VHN610" s="155"/>
      <c r="VHO610" s="155"/>
      <c r="VHP610" s="155"/>
      <c r="VHQ610" s="155"/>
      <c r="VHR610" s="155"/>
      <c r="VHS610" s="155"/>
      <c r="VHT610" s="155"/>
      <c r="VHU610" s="155"/>
      <c r="VHV610" s="155"/>
      <c r="VHW610" s="155"/>
      <c r="VHX610" s="155"/>
      <c r="VHY610" s="155"/>
      <c r="VHZ610" s="155"/>
      <c r="VIA610" s="155"/>
      <c r="VIB610" s="155"/>
      <c r="VIC610" s="155"/>
      <c r="VID610" s="155"/>
      <c r="VIE610" s="155"/>
      <c r="VIF610" s="155"/>
      <c r="VIG610" s="155"/>
      <c r="VIH610" s="155"/>
      <c r="VII610" s="155"/>
      <c r="VIJ610" s="155"/>
      <c r="VIK610" s="155"/>
      <c r="VIL610" s="155"/>
      <c r="VIM610" s="155"/>
      <c r="VIN610" s="155"/>
      <c r="VIO610" s="155"/>
      <c r="VIP610" s="155"/>
      <c r="VIQ610" s="155"/>
      <c r="VIR610" s="155"/>
      <c r="VIS610" s="155"/>
      <c r="VIT610" s="155"/>
      <c r="VIU610" s="155"/>
      <c r="VIV610" s="155"/>
      <c r="VIW610" s="155"/>
      <c r="VIX610" s="155"/>
      <c r="VIY610" s="155"/>
      <c r="VIZ610" s="155"/>
      <c r="VJA610" s="155"/>
      <c r="VJB610" s="155"/>
      <c r="VJC610" s="155"/>
      <c r="VJD610" s="155"/>
      <c r="VJE610" s="155"/>
      <c r="VJF610" s="155"/>
      <c r="VJG610" s="155"/>
      <c r="VJH610" s="155"/>
      <c r="VJI610" s="155"/>
      <c r="VJJ610" s="155"/>
      <c r="VJK610" s="155"/>
      <c r="VJL610" s="155"/>
      <c r="VJM610" s="155"/>
      <c r="VJN610" s="155"/>
      <c r="VJO610" s="155"/>
      <c r="VJP610" s="155"/>
      <c r="VJQ610" s="155"/>
      <c r="VJR610" s="155"/>
      <c r="VJS610" s="155"/>
      <c r="VJT610" s="155"/>
      <c r="VJU610" s="155"/>
      <c r="VJV610" s="155"/>
      <c r="VJW610" s="155"/>
      <c r="VJX610" s="155"/>
      <c r="VJY610" s="155"/>
      <c r="VJZ610" s="155"/>
      <c r="VKA610" s="155"/>
      <c r="VKB610" s="155"/>
      <c r="VKC610" s="155"/>
      <c r="VKD610" s="155"/>
      <c r="VKE610" s="155"/>
      <c r="VKF610" s="155"/>
      <c r="VKG610" s="155"/>
      <c r="VKH610" s="155"/>
      <c r="VKI610" s="155"/>
      <c r="VKJ610" s="155"/>
      <c r="VKK610" s="155"/>
      <c r="VKL610" s="155"/>
      <c r="VKM610" s="155"/>
      <c r="VKN610" s="155"/>
      <c r="VKO610" s="155"/>
      <c r="VKP610" s="155"/>
      <c r="VKQ610" s="155"/>
      <c r="VKR610" s="155"/>
      <c r="VKS610" s="155"/>
      <c r="VKT610" s="155"/>
      <c r="VKU610" s="155"/>
      <c r="VKV610" s="155"/>
      <c r="VKW610" s="155"/>
      <c r="VKX610" s="155"/>
      <c r="VKY610" s="155"/>
      <c r="VKZ610" s="155"/>
      <c r="VLA610" s="155"/>
      <c r="VLB610" s="155"/>
      <c r="VLC610" s="155"/>
      <c r="VLD610" s="155"/>
      <c r="VLE610" s="155"/>
      <c r="VLF610" s="155"/>
      <c r="VLG610" s="155"/>
      <c r="VLH610" s="155"/>
      <c r="VLI610" s="155"/>
      <c r="VLJ610" s="155"/>
      <c r="VLK610" s="155"/>
      <c r="VLL610" s="155"/>
      <c r="VLM610" s="155"/>
      <c r="VLN610" s="155"/>
      <c r="VLO610" s="155"/>
      <c r="VLP610" s="155"/>
      <c r="VLQ610" s="155"/>
      <c r="VLR610" s="155"/>
      <c r="VLS610" s="155"/>
      <c r="VLT610" s="155"/>
      <c r="VLU610" s="155"/>
      <c r="VLV610" s="155"/>
      <c r="VLW610" s="155"/>
      <c r="VLX610" s="155"/>
      <c r="VLY610" s="155"/>
      <c r="VLZ610" s="155"/>
      <c r="VMA610" s="155"/>
      <c r="VMB610" s="155"/>
      <c r="VMC610" s="155"/>
      <c r="VMD610" s="155"/>
      <c r="VME610" s="155"/>
      <c r="VMF610" s="155"/>
      <c r="VMG610" s="155"/>
      <c r="VMH610" s="155"/>
      <c r="VMI610" s="155"/>
      <c r="VMJ610" s="155"/>
      <c r="VMK610" s="155"/>
      <c r="VML610" s="155"/>
      <c r="VMM610" s="155"/>
      <c r="VMN610" s="155"/>
      <c r="VMO610" s="155"/>
      <c r="VMP610" s="155"/>
      <c r="VMQ610" s="155"/>
      <c r="VMR610" s="155"/>
      <c r="VMS610" s="155"/>
      <c r="VMT610" s="155"/>
      <c r="VMU610" s="155"/>
      <c r="VMV610" s="155"/>
      <c r="VMW610" s="155"/>
      <c r="VMX610" s="155"/>
      <c r="VMY610" s="155"/>
      <c r="VMZ610" s="155"/>
      <c r="VNA610" s="155"/>
      <c r="VNB610" s="155"/>
      <c r="VNC610" s="155"/>
      <c r="VND610" s="155"/>
      <c r="VNE610" s="155"/>
      <c r="VNF610" s="155"/>
      <c r="VNG610" s="155"/>
      <c r="VNH610" s="155"/>
      <c r="VNI610" s="155"/>
      <c r="VNJ610" s="155"/>
      <c r="VNK610" s="155"/>
      <c r="VNL610" s="155"/>
      <c r="VNM610" s="155"/>
      <c r="VNN610" s="155"/>
      <c r="VNO610" s="155"/>
      <c r="VNP610" s="155"/>
      <c r="VNQ610" s="155"/>
      <c r="VNR610" s="155"/>
      <c r="VNS610" s="155"/>
      <c r="VNT610" s="155"/>
      <c r="VNU610" s="155"/>
      <c r="VNV610" s="155"/>
      <c r="VNW610" s="155"/>
      <c r="VNX610" s="155"/>
      <c r="VNY610" s="155"/>
      <c r="VNZ610" s="155"/>
      <c r="VOA610" s="155"/>
      <c r="VOB610" s="155"/>
      <c r="VOC610" s="155"/>
      <c r="VOD610" s="155"/>
      <c r="VOE610" s="155"/>
      <c r="VOF610" s="155"/>
      <c r="VOG610" s="155"/>
      <c r="VOH610" s="155"/>
      <c r="VOI610" s="155"/>
      <c r="VOJ610" s="155"/>
      <c r="VOK610" s="155"/>
      <c r="VOL610" s="155"/>
      <c r="VOM610" s="155"/>
      <c r="VON610" s="155"/>
      <c r="VOO610" s="155"/>
      <c r="VOP610" s="155"/>
      <c r="VOQ610" s="155"/>
      <c r="VOR610" s="155"/>
      <c r="VOS610" s="155"/>
      <c r="VOT610" s="155"/>
      <c r="VOU610" s="155"/>
      <c r="VOV610" s="155"/>
      <c r="VOW610" s="155"/>
      <c r="VOX610" s="155"/>
      <c r="VOY610" s="155"/>
      <c r="VOZ610" s="155"/>
      <c r="VPA610" s="155"/>
      <c r="VPB610" s="155"/>
      <c r="VPC610" s="155"/>
      <c r="VPD610" s="155"/>
      <c r="VPE610" s="155"/>
      <c r="VPF610" s="155"/>
      <c r="VPG610" s="155"/>
      <c r="VPH610" s="155"/>
      <c r="VPI610" s="155"/>
      <c r="VPJ610" s="155"/>
      <c r="VPK610" s="155"/>
      <c r="VPL610" s="155"/>
      <c r="VPM610" s="155"/>
      <c r="VPN610" s="155"/>
      <c r="VPO610" s="155"/>
      <c r="VPP610" s="155"/>
      <c r="VPQ610" s="155"/>
      <c r="VPR610" s="155"/>
      <c r="VPS610" s="155"/>
      <c r="VPT610" s="155"/>
      <c r="VPU610" s="155"/>
      <c r="VPV610" s="155"/>
      <c r="VPW610" s="155"/>
      <c r="VPX610" s="155"/>
      <c r="VPY610" s="155"/>
      <c r="VPZ610" s="155"/>
      <c r="VQA610" s="155"/>
      <c r="VQB610" s="155"/>
      <c r="VQC610" s="155"/>
      <c r="VQD610" s="155"/>
      <c r="VQE610" s="155"/>
      <c r="VQF610" s="155"/>
      <c r="VQG610" s="155"/>
      <c r="VQH610" s="155"/>
      <c r="VQI610" s="155"/>
      <c r="VQJ610" s="155"/>
      <c r="VQK610" s="155"/>
      <c r="VQL610" s="155"/>
      <c r="VQM610" s="155"/>
      <c r="VQN610" s="155"/>
      <c r="VQO610" s="155"/>
      <c r="VQP610" s="155"/>
      <c r="VQQ610" s="155"/>
      <c r="VQR610" s="155"/>
      <c r="VQS610" s="155"/>
      <c r="VQT610" s="155"/>
      <c r="VQU610" s="155"/>
      <c r="VQV610" s="155"/>
      <c r="VQW610" s="155"/>
      <c r="VQX610" s="155"/>
      <c r="VQY610" s="155"/>
      <c r="VQZ610" s="155"/>
      <c r="VRA610" s="155"/>
      <c r="VRB610" s="155"/>
      <c r="VRC610" s="155"/>
      <c r="VRD610" s="155"/>
      <c r="VRE610" s="155"/>
      <c r="VRF610" s="155"/>
      <c r="VRG610" s="155"/>
      <c r="VRH610" s="155"/>
      <c r="VRI610" s="155"/>
      <c r="VRJ610" s="155"/>
      <c r="VRK610" s="155"/>
      <c r="VRL610" s="155"/>
      <c r="VRM610" s="155"/>
      <c r="VRN610" s="155"/>
      <c r="VRO610" s="155"/>
      <c r="VRP610" s="155"/>
      <c r="VRQ610" s="155"/>
      <c r="VRR610" s="155"/>
      <c r="VRS610" s="155"/>
      <c r="VRT610" s="155"/>
      <c r="VRU610" s="155"/>
      <c r="VRV610" s="155"/>
      <c r="VRW610" s="155"/>
      <c r="VRX610" s="155"/>
      <c r="VRY610" s="155"/>
      <c r="VRZ610" s="155"/>
      <c r="VSA610" s="155"/>
      <c r="VSB610" s="155"/>
      <c r="VSC610" s="155"/>
      <c r="VSD610" s="155"/>
      <c r="VSE610" s="155"/>
      <c r="VSF610" s="155"/>
      <c r="VSG610" s="155"/>
      <c r="VSH610" s="155"/>
      <c r="VSI610" s="155"/>
      <c r="VSJ610" s="155"/>
      <c r="VSK610" s="155"/>
      <c r="VSL610" s="155"/>
      <c r="VSM610" s="155"/>
      <c r="VSN610" s="155"/>
      <c r="VSO610" s="155"/>
      <c r="VSP610" s="155"/>
      <c r="VSQ610" s="155"/>
      <c r="VSR610" s="155"/>
      <c r="VSS610" s="155"/>
      <c r="VST610" s="155"/>
      <c r="VSU610" s="155"/>
      <c r="VSV610" s="155"/>
      <c r="VSW610" s="155"/>
      <c r="VSX610" s="155"/>
      <c r="VSY610" s="155"/>
      <c r="VSZ610" s="155"/>
      <c r="VTA610" s="155"/>
      <c r="VTB610" s="155"/>
      <c r="VTC610" s="155"/>
      <c r="VTD610" s="155"/>
      <c r="VTE610" s="155"/>
      <c r="VTF610" s="155"/>
      <c r="VTG610" s="155"/>
      <c r="VTH610" s="155"/>
      <c r="VTI610" s="155"/>
      <c r="VTJ610" s="155"/>
      <c r="VTK610" s="155"/>
      <c r="VTL610" s="155"/>
      <c r="VTM610" s="155"/>
      <c r="VTN610" s="155"/>
      <c r="VTO610" s="155"/>
      <c r="VTP610" s="155"/>
      <c r="VTQ610" s="155"/>
      <c r="VTR610" s="155"/>
      <c r="VTS610" s="155"/>
      <c r="VTT610" s="155"/>
      <c r="VTU610" s="155"/>
      <c r="VTV610" s="155"/>
      <c r="VTW610" s="155"/>
      <c r="VTX610" s="155"/>
      <c r="VTY610" s="155"/>
      <c r="VTZ610" s="155"/>
      <c r="VUA610" s="155"/>
      <c r="VUB610" s="155"/>
      <c r="VUC610" s="155"/>
      <c r="VUD610" s="155"/>
      <c r="VUE610" s="155"/>
      <c r="VUF610" s="155"/>
      <c r="VUG610" s="155"/>
      <c r="VUH610" s="155"/>
      <c r="VUI610" s="155"/>
      <c r="VUJ610" s="155"/>
      <c r="VUK610" s="155"/>
      <c r="VUL610" s="155"/>
      <c r="VUM610" s="155"/>
      <c r="VUN610" s="155"/>
      <c r="VUO610" s="155"/>
      <c r="VUP610" s="155"/>
      <c r="VUQ610" s="155"/>
      <c r="VUR610" s="155"/>
      <c r="VUS610" s="155"/>
      <c r="VUT610" s="155"/>
      <c r="VUU610" s="155"/>
      <c r="VUV610" s="155"/>
      <c r="VUW610" s="155"/>
      <c r="VUX610" s="155"/>
      <c r="VUY610" s="155"/>
      <c r="VUZ610" s="155"/>
      <c r="VVA610" s="155"/>
      <c r="VVB610" s="155"/>
      <c r="VVC610" s="155"/>
      <c r="VVD610" s="155"/>
      <c r="VVE610" s="155"/>
      <c r="VVF610" s="155"/>
      <c r="VVG610" s="155"/>
      <c r="VVH610" s="155"/>
      <c r="VVI610" s="155"/>
      <c r="VVJ610" s="155"/>
      <c r="VVK610" s="155"/>
      <c r="VVL610" s="155"/>
      <c r="VVM610" s="155"/>
      <c r="VVN610" s="155"/>
      <c r="VVO610" s="155"/>
      <c r="VVP610" s="155"/>
      <c r="VVQ610" s="155"/>
      <c r="VVR610" s="155"/>
      <c r="VVS610" s="155"/>
      <c r="VVT610" s="155"/>
      <c r="VVU610" s="155"/>
      <c r="VVV610" s="155"/>
      <c r="VVW610" s="155"/>
      <c r="VVX610" s="155"/>
      <c r="VVY610" s="155"/>
      <c r="VVZ610" s="155"/>
      <c r="VWA610" s="155"/>
      <c r="VWB610" s="155"/>
      <c r="VWC610" s="155"/>
      <c r="VWD610" s="155"/>
      <c r="VWE610" s="155"/>
      <c r="VWF610" s="155"/>
      <c r="VWG610" s="155"/>
      <c r="VWH610" s="155"/>
      <c r="VWI610" s="155"/>
      <c r="VWJ610" s="155"/>
      <c r="VWK610" s="155"/>
      <c r="VWL610" s="155"/>
      <c r="VWM610" s="155"/>
      <c r="VWN610" s="155"/>
      <c r="VWO610" s="155"/>
      <c r="VWP610" s="155"/>
      <c r="VWQ610" s="155"/>
      <c r="VWR610" s="155"/>
      <c r="VWS610" s="155"/>
      <c r="VWT610" s="155"/>
      <c r="VWU610" s="155"/>
      <c r="VWV610" s="155"/>
      <c r="VWW610" s="155"/>
      <c r="VWX610" s="155"/>
      <c r="VWY610" s="155"/>
      <c r="VWZ610" s="155"/>
      <c r="VXA610" s="155"/>
      <c r="VXB610" s="155"/>
      <c r="VXC610" s="155"/>
      <c r="VXD610" s="155"/>
      <c r="VXE610" s="155"/>
      <c r="VXF610" s="155"/>
      <c r="VXG610" s="155"/>
      <c r="VXH610" s="155"/>
      <c r="VXI610" s="155"/>
      <c r="VXJ610" s="155"/>
      <c r="VXK610" s="155"/>
      <c r="VXL610" s="155"/>
      <c r="VXM610" s="155"/>
      <c r="VXN610" s="155"/>
      <c r="VXO610" s="155"/>
      <c r="VXP610" s="155"/>
      <c r="VXQ610" s="155"/>
      <c r="VXR610" s="155"/>
      <c r="VXS610" s="155"/>
      <c r="VXT610" s="155"/>
      <c r="VXU610" s="155"/>
      <c r="VXV610" s="155"/>
      <c r="VXW610" s="155"/>
      <c r="VXX610" s="155"/>
      <c r="VXY610" s="155"/>
      <c r="VXZ610" s="155"/>
      <c r="VYA610" s="155"/>
      <c r="VYB610" s="155"/>
      <c r="VYC610" s="155"/>
      <c r="VYD610" s="155"/>
      <c r="VYE610" s="155"/>
      <c r="VYF610" s="155"/>
      <c r="VYG610" s="155"/>
      <c r="VYH610" s="155"/>
      <c r="VYI610" s="155"/>
      <c r="VYJ610" s="155"/>
      <c r="VYK610" s="155"/>
      <c r="VYL610" s="155"/>
      <c r="VYM610" s="155"/>
      <c r="VYN610" s="155"/>
      <c r="VYO610" s="155"/>
      <c r="VYP610" s="155"/>
      <c r="VYQ610" s="155"/>
      <c r="VYR610" s="155"/>
      <c r="VYS610" s="155"/>
      <c r="VYT610" s="155"/>
      <c r="VYU610" s="155"/>
      <c r="VYV610" s="155"/>
      <c r="VYW610" s="155"/>
      <c r="VYX610" s="155"/>
      <c r="VYY610" s="155"/>
      <c r="VYZ610" s="155"/>
      <c r="VZA610" s="155"/>
      <c r="VZB610" s="155"/>
      <c r="VZC610" s="155"/>
      <c r="VZD610" s="155"/>
      <c r="VZE610" s="155"/>
      <c r="VZF610" s="155"/>
      <c r="VZG610" s="155"/>
      <c r="VZH610" s="155"/>
      <c r="VZI610" s="155"/>
      <c r="VZJ610" s="155"/>
      <c r="VZK610" s="155"/>
      <c r="VZL610" s="155"/>
      <c r="VZM610" s="155"/>
      <c r="VZN610" s="155"/>
      <c r="VZO610" s="155"/>
      <c r="VZP610" s="155"/>
      <c r="VZQ610" s="155"/>
      <c r="VZR610" s="155"/>
      <c r="VZS610" s="155"/>
      <c r="VZT610" s="155"/>
      <c r="VZU610" s="155"/>
      <c r="VZV610" s="155"/>
      <c r="VZW610" s="155"/>
      <c r="VZX610" s="155"/>
      <c r="VZY610" s="155"/>
      <c r="VZZ610" s="155"/>
      <c r="WAA610" s="155"/>
      <c r="WAB610" s="155"/>
      <c r="WAC610" s="155"/>
      <c r="WAD610" s="155"/>
      <c r="WAE610" s="155"/>
      <c r="WAF610" s="155"/>
      <c r="WAG610" s="155"/>
      <c r="WAH610" s="155"/>
      <c r="WAI610" s="155"/>
      <c r="WAJ610" s="155"/>
      <c r="WAK610" s="155"/>
      <c r="WAL610" s="155"/>
      <c r="WAM610" s="155"/>
      <c r="WAN610" s="155"/>
      <c r="WAO610" s="155"/>
      <c r="WAP610" s="155"/>
      <c r="WAQ610" s="155"/>
      <c r="WAR610" s="155"/>
      <c r="WAS610" s="155"/>
      <c r="WAT610" s="155"/>
      <c r="WAU610" s="155"/>
      <c r="WAV610" s="155"/>
      <c r="WAW610" s="155"/>
      <c r="WAX610" s="155"/>
      <c r="WAY610" s="155"/>
      <c r="WAZ610" s="155"/>
      <c r="WBA610" s="155"/>
      <c r="WBB610" s="155"/>
      <c r="WBC610" s="155"/>
      <c r="WBD610" s="155"/>
      <c r="WBE610" s="155"/>
      <c r="WBF610" s="155"/>
      <c r="WBG610" s="155"/>
      <c r="WBH610" s="155"/>
      <c r="WBI610" s="155"/>
      <c r="WBJ610" s="155"/>
      <c r="WBK610" s="155"/>
      <c r="WBL610" s="155"/>
      <c r="WBM610" s="155"/>
      <c r="WBN610" s="155"/>
      <c r="WBO610" s="155"/>
      <c r="WBP610" s="155"/>
      <c r="WBQ610" s="155"/>
      <c r="WBR610" s="155"/>
      <c r="WBS610" s="155"/>
      <c r="WBT610" s="155"/>
      <c r="WBU610" s="155"/>
      <c r="WBV610" s="155"/>
      <c r="WBW610" s="155"/>
      <c r="WBX610" s="155"/>
      <c r="WBY610" s="155"/>
      <c r="WBZ610" s="155"/>
      <c r="WCA610" s="155"/>
      <c r="WCB610" s="155"/>
      <c r="WCC610" s="155"/>
      <c r="WCD610" s="155"/>
      <c r="WCE610" s="155"/>
      <c r="WCF610" s="155"/>
      <c r="WCG610" s="155"/>
      <c r="WCH610" s="155"/>
      <c r="WCI610" s="155"/>
      <c r="WCJ610" s="155"/>
      <c r="WCK610" s="155"/>
      <c r="WCL610" s="155"/>
      <c r="WCM610" s="155"/>
      <c r="WCN610" s="155"/>
      <c r="WCO610" s="155"/>
      <c r="WCP610" s="155"/>
      <c r="WCQ610" s="155"/>
      <c r="WCR610" s="155"/>
      <c r="WCS610" s="155"/>
      <c r="WCT610" s="155"/>
      <c r="WCU610" s="155"/>
      <c r="WCV610" s="155"/>
      <c r="WCW610" s="155"/>
      <c r="WCX610" s="155"/>
      <c r="WCY610" s="155"/>
      <c r="WCZ610" s="155"/>
      <c r="WDA610" s="155"/>
      <c r="WDB610" s="155"/>
      <c r="WDC610" s="155"/>
      <c r="WDD610" s="155"/>
      <c r="WDE610" s="155"/>
      <c r="WDF610" s="155"/>
      <c r="WDG610" s="155"/>
      <c r="WDH610" s="155"/>
      <c r="WDI610" s="155"/>
      <c r="WDJ610" s="155"/>
      <c r="WDK610" s="155"/>
      <c r="WDL610" s="155"/>
      <c r="WDM610" s="155"/>
      <c r="WDN610" s="155"/>
      <c r="WDO610" s="155"/>
      <c r="WDP610" s="155"/>
      <c r="WDQ610" s="155"/>
      <c r="WDR610" s="155"/>
      <c r="WDS610" s="155"/>
      <c r="WDT610" s="155"/>
      <c r="WDU610" s="155"/>
      <c r="WDV610" s="155"/>
      <c r="WDW610" s="155"/>
      <c r="WDX610" s="155"/>
      <c r="WDY610" s="155"/>
      <c r="WDZ610" s="155"/>
      <c r="WEA610" s="155"/>
      <c r="WEB610" s="155"/>
      <c r="WEC610" s="155"/>
      <c r="WED610" s="155"/>
      <c r="WEE610" s="155"/>
      <c r="WEF610" s="155"/>
      <c r="WEG610" s="155"/>
      <c r="WEH610" s="155"/>
      <c r="WEI610" s="155"/>
      <c r="WEJ610" s="155"/>
      <c r="WEK610" s="155"/>
      <c r="WEL610" s="155"/>
      <c r="WEM610" s="155"/>
      <c r="WEN610" s="155"/>
      <c r="WEO610" s="155"/>
      <c r="WEP610" s="155"/>
      <c r="WEQ610" s="155"/>
      <c r="WER610" s="155"/>
      <c r="WES610" s="155"/>
      <c r="WET610" s="155"/>
      <c r="WEU610" s="155"/>
      <c r="WEV610" s="155"/>
      <c r="WEW610" s="155"/>
      <c r="WEX610" s="155"/>
      <c r="WEY610" s="155"/>
      <c r="WEZ610" s="155"/>
      <c r="WFA610" s="155"/>
      <c r="WFB610" s="155"/>
      <c r="WFC610" s="155"/>
      <c r="WFD610" s="155"/>
      <c r="WFE610" s="155"/>
      <c r="WFF610" s="155"/>
      <c r="WFG610" s="155"/>
      <c r="WFH610" s="155"/>
      <c r="WFI610" s="155"/>
      <c r="WFJ610" s="155"/>
      <c r="WFK610" s="155"/>
      <c r="WFL610" s="155"/>
      <c r="WFM610" s="155"/>
      <c r="WFN610" s="155"/>
      <c r="WFO610" s="155"/>
      <c r="WFP610" s="155"/>
      <c r="WFQ610" s="155"/>
      <c r="WFR610" s="155"/>
      <c r="WFS610" s="155"/>
      <c r="WFT610" s="155"/>
      <c r="WFU610" s="155"/>
      <c r="WFV610" s="155"/>
      <c r="WFW610" s="155"/>
      <c r="WFX610" s="155"/>
      <c r="WFY610" s="155"/>
      <c r="WFZ610" s="155"/>
      <c r="WGA610" s="155"/>
      <c r="WGB610" s="155"/>
      <c r="WGC610" s="155"/>
      <c r="WGD610" s="155"/>
      <c r="WGE610" s="155"/>
      <c r="WGF610" s="155"/>
      <c r="WGG610" s="155"/>
      <c r="WGH610" s="155"/>
      <c r="WGI610" s="155"/>
      <c r="WGJ610" s="155"/>
      <c r="WGK610" s="155"/>
      <c r="WGL610" s="155"/>
      <c r="WGM610" s="155"/>
      <c r="WGN610" s="155"/>
      <c r="WGO610" s="155"/>
      <c r="WGP610" s="155"/>
      <c r="WGQ610" s="155"/>
      <c r="WGR610" s="155"/>
      <c r="WGS610" s="155"/>
      <c r="WGT610" s="155"/>
      <c r="WGU610" s="155"/>
      <c r="WGV610" s="155"/>
      <c r="WGW610" s="155"/>
      <c r="WGX610" s="155"/>
      <c r="WGY610" s="155"/>
      <c r="WGZ610" s="155"/>
      <c r="WHA610" s="155"/>
      <c r="WHB610" s="155"/>
      <c r="WHC610" s="155"/>
      <c r="WHD610" s="155"/>
      <c r="WHE610" s="155"/>
      <c r="WHF610" s="155"/>
      <c r="WHG610" s="155"/>
      <c r="WHH610" s="155"/>
      <c r="WHI610" s="155"/>
      <c r="WHJ610" s="155"/>
      <c r="WHK610" s="155"/>
      <c r="WHL610" s="155"/>
      <c r="WHM610" s="155"/>
      <c r="WHN610" s="155"/>
      <c r="WHO610" s="155"/>
      <c r="WHP610" s="155"/>
      <c r="WHQ610" s="155"/>
      <c r="WHR610" s="155"/>
      <c r="WHS610" s="155"/>
      <c r="WHT610" s="155"/>
      <c r="WHU610" s="155"/>
      <c r="WHV610" s="155"/>
      <c r="WHW610" s="155"/>
      <c r="WHX610" s="155"/>
      <c r="WHY610" s="155"/>
      <c r="WHZ610" s="155"/>
      <c r="WIA610" s="155"/>
      <c r="WIB610" s="155"/>
      <c r="WIC610" s="155"/>
      <c r="WID610" s="155"/>
      <c r="WIE610" s="155"/>
      <c r="WIF610" s="155"/>
      <c r="WIG610" s="155"/>
      <c r="WIH610" s="155"/>
      <c r="WII610" s="155"/>
      <c r="WIJ610" s="155"/>
      <c r="WIK610" s="155"/>
      <c r="WIL610" s="155"/>
      <c r="WIM610" s="155"/>
      <c r="WIN610" s="155"/>
      <c r="WIO610" s="155"/>
      <c r="WIP610" s="155"/>
      <c r="WIQ610" s="155"/>
      <c r="WIR610" s="155"/>
      <c r="WIS610" s="155"/>
      <c r="WIT610" s="155"/>
      <c r="WIU610" s="155"/>
      <c r="WIV610" s="155"/>
      <c r="WIW610" s="155"/>
      <c r="WIX610" s="155"/>
      <c r="WIY610" s="155"/>
      <c r="WIZ610" s="155"/>
      <c r="WJA610" s="155"/>
      <c r="WJB610" s="155"/>
      <c r="WJC610" s="155"/>
      <c r="WJD610" s="155"/>
      <c r="WJE610" s="155"/>
      <c r="WJF610" s="155"/>
      <c r="WJG610" s="155"/>
      <c r="WJH610" s="155"/>
      <c r="WJI610" s="155"/>
      <c r="WJJ610" s="155"/>
      <c r="WJK610" s="155"/>
      <c r="WJL610" s="155"/>
      <c r="WJM610" s="155"/>
      <c r="WJN610" s="155"/>
      <c r="WJO610" s="155"/>
      <c r="WJP610" s="155"/>
      <c r="WJQ610" s="155"/>
      <c r="WJR610" s="155"/>
      <c r="WJS610" s="155"/>
      <c r="WJT610" s="155"/>
      <c r="WJU610" s="155"/>
      <c r="WJV610" s="155"/>
      <c r="WJW610" s="155"/>
      <c r="WJX610" s="155"/>
      <c r="WJY610" s="155"/>
      <c r="WJZ610" s="155"/>
      <c r="WKA610" s="155"/>
      <c r="WKB610" s="155"/>
      <c r="WKC610" s="155"/>
      <c r="WKD610" s="155"/>
      <c r="WKE610" s="155"/>
      <c r="WKF610" s="155"/>
      <c r="WKG610" s="155"/>
      <c r="WKH610" s="155"/>
      <c r="WKI610" s="155"/>
      <c r="WKJ610" s="155"/>
      <c r="WKK610" s="155"/>
      <c r="WKL610" s="155"/>
      <c r="WKM610" s="155"/>
      <c r="WKN610" s="155"/>
      <c r="WKO610" s="155"/>
      <c r="WKP610" s="155"/>
      <c r="WKQ610" s="155"/>
      <c r="WKR610" s="155"/>
      <c r="WKS610" s="155"/>
      <c r="WKT610" s="155"/>
      <c r="WKU610" s="155"/>
      <c r="WKV610" s="155"/>
      <c r="WKW610" s="155"/>
      <c r="WKX610" s="155"/>
      <c r="WKY610" s="155"/>
      <c r="WKZ610" s="155"/>
      <c r="WLA610" s="155"/>
      <c r="WLB610" s="155"/>
      <c r="WLC610" s="155"/>
      <c r="WLD610" s="155"/>
      <c r="WLE610" s="155"/>
      <c r="WLF610" s="155"/>
      <c r="WLG610" s="155"/>
      <c r="WLH610" s="155"/>
      <c r="WLI610" s="155"/>
      <c r="WLJ610" s="155"/>
      <c r="WLK610" s="155"/>
      <c r="WLL610" s="155"/>
      <c r="WLM610" s="155"/>
      <c r="WLN610" s="155"/>
      <c r="WLO610" s="155"/>
      <c r="WLP610" s="155"/>
      <c r="WLQ610" s="155"/>
      <c r="WLR610" s="155"/>
      <c r="WLS610" s="155"/>
      <c r="WLT610" s="155"/>
      <c r="WLU610" s="155"/>
      <c r="WLV610" s="155"/>
      <c r="WLW610" s="155"/>
      <c r="WLX610" s="155"/>
      <c r="WLY610" s="155"/>
      <c r="WLZ610" s="155"/>
      <c r="WMA610" s="155"/>
      <c r="WMB610" s="155"/>
      <c r="WMC610" s="155"/>
      <c r="WMD610" s="155"/>
      <c r="WME610" s="155"/>
      <c r="WMF610" s="155"/>
      <c r="WMG610" s="155"/>
      <c r="WMH610" s="155"/>
      <c r="WMI610" s="155"/>
      <c r="WMJ610" s="155"/>
      <c r="WMK610" s="155"/>
      <c r="WML610" s="155"/>
      <c r="WMM610" s="155"/>
      <c r="WMN610" s="155"/>
      <c r="WMO610" s="155"/>
      <c r="WMP610" s="155"/>
      <c r="WMQ610" s="155"/>
      <c r="WMR610" s="155"/>
      <c r="WMS610" s="155"/>
      <c r="WMT610" s="155"/>
      <c r="WMU610" s="155"/>
      <c r="WMV610" s="155"/>
      <c r="WMW610" s="155"/>
      <c r="WMX610" s="155"/>
      <c r="WMY610" s="155"/>
      <c r="WMZ610" s="155"/>
      <c r="WNA610" s="155"/>
      <c r="WNB610" s="155"/>
      <c r="WNC610" s="155"/>
      <c r="WND610" s="155"/>
      <c r="WNE610" s="155"/>
      <c r="WNF610" s="155"/>
      <c r="WNG610" s="155"/>
      <c r="WNH610" s="155"/>
      <c r="WNI610" s="155"/>
      <c r="WNJ610" s="155"/>
      <c r="WNK610" s="155"/>
      <c r="WNL610" s="155"/>
      <c r="WNM610" s="155"/>
      <c r="WNN610" s="155"/>
      <c r="WNO610" s="155"/>
      <c r="WNP610" s="155"/>
      <c r="WNQ610" s="155"/>
      <c r="WNR610" s="155"/>
      <c r="WNS610" s="155"/>
      <c r="WNT610" s="155"/>
      <c r="WNU610" s="155"/>
      <c r="WNV610" s="155"/>
      <c r="WNW610" s="155"/>
      <c r="WNX610" s="155"/>
      <c r="WNY610" s="155"/>
      <c r="WNZ610" s="155"/>
      <c r="WOA610" s="155"/>
      <c r="WOB610" s="155"/>
      <c r="WOC610" s="155"/>
      <c r="WOD610" s="155"/>
      <c r="WOE610" s="155"/>
      <c r="WOF610" s="155"/>
      <c r="WOG610" s="155"/>
      <c r="WOH610" s="155"/>
      <c r="WOI610" s="155"/>
      <c r="WOJ610" s="155"/>
      <c r="WOK610" s="155"/>
      <c r="WOL610" s="155"/>
      <c r="WOM610" s="155"/>
      <c r="WON610" s="155"/>
      <c r="WOO610" s="155"/>
      <c r="WOP610" s="155"/>
      <c r="WOQ610" s="155"/>
      <c r="WOR610" s="155"/>
      <c r="WOS610" s="155"/>
      <c r="WOT610" s="155"/>
      <c r="WOU610" s="155"/>
      <c r="WOV610" s="155"/>
      <c r="WOW610" s="155"/>
      <c r="WOX610" s="155"/>
      <c r="WOY610" s="155"/>
      <c r="WOZ610" s="155"/>
      <c r="WPA610" s="155"/>
      <c r="WPB610" s="155"/>
      <c r="WPC610" s="155"/>
      <c r="WPD610" s="155"/>
      <c r="WPE610" s="155"/>
      <c r="WPF610" s="155"/>
      <c r="WPG610" s="155"/>
      <c r="WPH610" s="155"/>
      <c r="WPI610" s="155"/>
      <c r="WPJ610" s="155"/>
      <c r="WPK610" s="155"/>
      <c r="WPL610" s="155"/>
      <c r="WPM610" s="155"/>
      <c r="WPN610" s="155"/>
      <c r="WPO610" s="155"/>
      <c r="WPP610" s="155"/>
      <c r="WPQ610" s="155"/>
      <c r="WPR610" s="155"/>
      <c r="WPS610" s="155"/>
      <c r="WPT610" s="155"/>
      <c r="WPU610" s="155"/>
      <c r="WPV610" s="155"/>
      <c r="WPW610" s="155"/>
      <c r="WPX610" s="155"/>
      <c r="WPY610" s="155"/>
      <c r="WPZ610" s="155"/>
      <c r="WQA610" s="155"/>
      <c r="WQB610" s="155"/>
      <c r="WQC610" s="155"/>
      <c r="WQD610" s="155"/>
      <c r="WQE610" s="155"/>
      <c r="WQF610" s="155"/>
      <c r="WQG610" s="155"/>
      <c r="WQH610" s="155"/>
      <c r="WQI610" s="155"/>
      <c r="WQJ610" s="155"/>
      <c r="WQK610" s="155"/>
      <c r="WQL610" s="155"/>
      <c r="WQM610" s="155"/>
      <c r="WQN610" s="155"/>
      <c r="WQO610" s="155"/>
      <c r="WQP610" s="155"/>
      <c r="WQQ610" s="155"/>
      <c r="WQR610" s="155"/>
      <c r="WQS610" s="155"/>
      <c r="WQT610" s="155"/>
      <c r="WQU610" s="155"/>
      <c r="WQV610" s="155"/>
      <c r="WQW610" s="155"/>
      <c r="WQX610" s="155"/>
      <c r="WQY610" s="155"/>
      <c r="WQZ610" s="155"/>
      <c r="WRA610" s="155"/>
      <c r="WRB610" s="155"/>
      <c r="WRC610" s="155"/>
      <c r="WRD610" s="155"/>
      <c r="WRE610" s="155"/>
      <c r="WRF610" s="155"/>
      <c r="WRG610" s="155"/>
      <c r="WRH610" s="155"/>
      <c r="WRI610" s="155"/>
      <c r="WRJ610" s="155"/>
      <c r="WRK610" s="155"/>
      <c r="WRL610" s="155"/>
      <c r="WRM610" s="155"/>
      <c r="WRN610" s="155"/>
      <c r="WRO610" s="155"/>
      <c r="WRP610" s="155"/>
      <c r="WRQ610" s="155"/>
      <c r="WRR610" s="155"/>
      <c r="WRS610" s="155"/>
      <c r="WRT610" s="155"/>
      <c r="WRU610" s="155"/>
      <c r="WRV610" s="155"/>
      <c r="WRW610" s="155"/>
      <c r="WRX610" s="155"/>
      <c r="WRY610" s="155"/>
      <c r="WRZ610" s="155"/>
      <c r="WSA610" s="155"/>
      <c r="WSB610" s="155"/>
      <c r="WSC610" s="155"/>
      <c r="WSD610" s="155"/>
      <c r="WSE610" s="155"/>
      <c r="WSF610" s="155"/>
      <c r="WSG610" s="155"/>
      <c r="WSH610" s="155"/>
      <c r="WSI610" s="155"/>
      <c r="WSJ610" s="155"/>
      <c r="WSK610" s="155"/>
      <c r="WSL610" s="155"/>
      <c r="WSM610" s="155"/>
      <c r="WSN610" s="155"/>
      <c r="WSO610" s="155"/>
      <c r="WSP610" s="155"/>
      <c r="WSQ610" s="155"/>
      <c r="WSR610" s="155"/>
      <c r="WSS610" s="155"/>
      <c r="WST610" s="155"/>
      <c r="WSU610" s="155"/>
      <c r="WSV610" s="155"/>
      <c r="WSW610" s="155"/>
      <c r="WSX610" s="155"/>
      <c r="WSY610" s="155"/>
      <c r="WSZ610" s="155"/>
      <c r="WTA610" s="155"/>
      <c r="WTB610" s="155"/>
      <c r="WTC610" s="155"/>
      <c r="WTD610" s="155"/>
      <c r="WTE610" s="155"/>
      <c r="WTF610" s="155"/>
      <c r="WTG610" s="155"/>
      <c r="WTH610" s="155"/>
      <c r="WTI610" s="155"/>
      <c r="WTJ610" s="155"/>
      <c r="WTK610" s="155"/>
      <c r="WTL610" s="155"/>
      <c r="WTM610" s="155"/>
      <c r="WTN610" s="155"/>
      <c r="WTO610" s="155"/>
      <c r="WTP610" s="155"/>
      <c r="WTQ610" s="155"/>
      <c r="WTR610" s="155"/>
      <c r="WTS610" s="155"/>
      <c r="WTT610" s="155"/>
      <c r="WTU610" s="155"/>
      <c r="WTV610" s="155"/>
      <c r="WTW610" s="155"/>
      <c r="WTX610" s="155"/>
      <c r="WTY610" s="155"/>
      <c r="WTZ610" s="155"/>
      <c r="WUA610" s="155"/>
      <c r="WUB610" s="155"/>
      <c r="WUC610" s="155"/>
      <c r="WUD610" s="155"/>
      <c r="WUE610" s="155"/>
      <c r="WUF610" s="155"/>
      <c r="WUG610" s="155"/>
      <c r="WUH610" s="155"/>
      <c r="WUI610" s="155"/>
      <c r="WUJ610" s="155"/>
      <c r="WUK610" s="155"/>
      <c r="WUL610" s="155"/>
      <c r="WUM610" s="155"/>
      <c r="WUN610" s="155"/>
      <c r="WUO610" s="155"/>
      <c r="WUP610" s="155"/>
      <c r="WUQ610" s="155"/>
      <c r="WUR610" s="155"/>
      <c r="WUS610" s="155"/>
      <c r="WUT610" s="155"/>
      <c r="WUU610" s="155"/>
      <c r="WUV610" s="155"/>
      <c r="WUW610" s="155"/>
      <c r="WUX610" s="155"/>
      <c r="WUY610" s="155"/>
      <c r="WUZ610" s="155"/>
      <c r="WVA610" s="155"/>
      <c r="WVB610" s="155"/>
      <c r="WVC610" s="155"/>
      <c r="WVD610" s="155"/>
      <c r="WVE610" s="155"/>
      <c r="WVF610" s="155"/>
      <c r="WVG610" s="155"/>
      <c r="WVH610" s="155"/>
      <c r="WVI610" s="155"/>
      <c r="WVJ610" s="155"/>
      <c r="WVK610" s="155"/>
      <c r="WVL610" s="155"/>
      <c r="WVM610" s="155"/>
      <c r="WVN610" s="155"/>
      <c r="WVO610" s="155"/>
      <c r="WVP610" s="155"/>
      <c r="WVQ610" s="155"/>
      <c r="WVR610" s="155"/>
      <c r="WVS610" s="155"/>
      <c r="WVT610" s="155"/>
      <c r="WVU610" s="155"/>
      <c r="WVV610" s="155"/>
      <c r="WVW610" s="155"/>
      <c r="WVX610" s="155"/>
      <c r="WVY610" s="155"/>
      <c r="WVZ610" s="155"/>
      <c r="WWA610" s="155"/>
      <c r="WWB610" s="155"/>
      <c r="WWC610" s="155"/>
      <c r="WWD610" s="155"/>
      <c r="WWE610" s="155"/>
      <c r="WWF610" s="155"/>
      <c r="WWG610" s="155"/>
      <c r="WWH610" s="155"/>
      <c r="WWI610" s="155"/>
      <c r="WWJ610" s="155"/>
      <c r="WWK610" s="155"/>
      <c r="WWL610" s="155"/>
      <c r="WWM610" s="155"/>
      <c r="WWN610" s="155"/>
      <c r="WWO610" s="155"/>
      <c r="WWP610" s="155"/>
      <c r="WWQ610" s="155"/>
      <c r="WWR610" s="155"/>
      <c r="WWS610" s="155"/>
      <c r="WWT610" s="155"/>
      <c r="WWU610" s="155"/>
      <c r="WWV610" s="155"/>
      <c r="WWW610" s="155"/>
      <c r="WWX610" s="155"/>
      <c r="WWY610" s="155"/>
      <c r="WWZ610" s="155"/>
      <c r="WXA610" s="155"/>
      <c r="WXB610" s="155"/>
      <c r="WXC610" s="155"/>
      <c r="WXD610" s="155"/>
      <c r="WXE610" s="155"/>
      <c r="WXF610" s="155"/>
      <c r="WXG610" s="155"/>
      <c r="WXH610" s="155"/>
      <c r="WXI610" s="155"/>
      <c r="WXJ610" s="155"/>
      <c r="WXK610" s="155"/>
      <c r="WXL610" s="155"/>
      <c r="WXM610" s="155"/>
      <c r="WXN610" s="155"/>
      <c r="WXO610" s="155"/>
      <c r="WXP610" s="155"/>
      <c r="WXQ610" s="155"/>
      <c r="WXR610" s="155"/>
      <c r="WXS610" s="155"/>
      <c r="WXT610" s="155"/>
      <c r="WXU610" s="155"/>
      <c r="WXV610" s="155"/>
      <c r="WXW610" s="155"/>
      <c r="WXX610" s="155"/>
      <c r="WXY610" s="155"/>
      <c r="WXZ610" s="155"/>
      <c r="WYA610" s="155"/>
      <c r="WYB610" s="155"/>
      <c r="WYC610" s="155"/>
      <c r="WYD610" s="155"/>
      <c r="WYE610" s="155"/>
      <c r="WYF610" s="155"/>
      <c r="WYG610" s="155"/>
      <c r="WYH610" s="155"/>
      <c r="WYI610" s="155"/>
      <c r="WYJ610" s="155"/>
      <c r="WYK610" s="155"/>
      <c r="WYL610" s="155"/>
      <c r="WYM610" s="155"/>
      <c r="WYN610" s="155"/>
      <c r="WYO610" s="155"/>
      <c r="WYP610" s="155"/>
      <c r="WYQ610" s="155"/>
      <c r="WYR610" s="155"/>
      <c r="WYS610" s="155"/>
      <c r="WYT610" s="155"/>
      <c r="WYU610" s="155"/>
      <c r="WYV610" s="155"/>
      <c r="WYW610" s="155"/>
      <c r="WYX610" s="155"/>
      <c r="WYY610" s="155"/>
      <c r="WYZ610" s="155"/>
      <c r="WZA610" s="155"/>
      <c r="WZB610" s="155"/>
      <c r="WZC610" s="155"/>
      <c r="WZD610" s="155"/>
      <c r="WZE610" s="155"/>
      <c r="WZF610" s="155"/>
      <c r="WZG610" s="155"/>
      <c r="WZH610" s="155"/>
      <c r="WZI610" s="155"/>
      <c r="WZJ610" s="155"/>
      <c r="WZK610" s="155"/>
      <c r="WZL610" s="155"/>
      <c r="WZM610" s="155"/>
      <c r="WZN610" s="155"/>
      <c r="WZO610" s="155"/>
      <c r="WZP610" s="155"/>
      <c r="WZQ610" s="155"/>
      <c r="WZR610" s="155"/>
      <c r="WZS610" s="155"/>
      <c r="WZT610" s="155"/>
      <c r="WZU610" s="155"/>
      <c r="WZV610" s="155"/>
      <c r="WZW610" s="155"/>
      <c r="WZX610" s="155"/>
      <c r="WZY610" s="155"/>
      <c r="WZZ610" s="155"/>
      <c r="XAA610" s="155"/>
      <c r="XAB610" s="155"/>
      <c r="XAC610" s="155"/>
      <c r="XAD610" s="155"/>
      <c r="XAE610" s="155"/>
      <c r="XAF610" s="155"/>
      <c r="XAG610" s="155"/>
      <c r="XAH610" s="155"/>
      <c r="XAI610" s="155"/>
      <c r="XAJ610" s="155"/>
      <c r="XAK610" s="155"/>
      <c r="XAL610" s="155"/>
      <c r="XAM610" s="155"/>
      <c r="XAN610" s="155"/>
      <c r="XAO610" s="155"/>
      <c r="XAP610" s="155"/>
      <c r="XAQ610" s="155"/>
      <c r="XAR610" s="155"/>
      <c r="XAS610" s="155"/>
      <c r="XAT610" s="155"/>
      <c r="XAU610" s="155"/>
      <c r="XAV610" s="155"/>
      <c r="XAW610" s="155"/>
      <c r="XAX610" s="155"/>
      <c r="XAY610" s="155"/>
      <c r="XAZ610" s="155"/>
      <c r="XBA610" s="155"/>
      <c r="XBB610" s="155"/>
      <c r="XBC610" s="155"/>
      <c r="XBD610" s="155"/>
      <c r="XBE610" s="155"/>
      <c r="XBF610" s="155"/>
      <c r="XBG610" s="155"/>
      <c r="XBH610" s="155"/>
      <c r="XBI610" s="155"/>
      <c r="XBJ610" s="155"/>
      <c r="XBK610" s="155"/>
      <c r="XBL610" s="155"/>
      <c r="XBM610" s="155"/>
      <c r="XBN610" s="155"/>
      <c r="XBO610" s="155"/>
      <c r="XBP610" s="155"/>
      <c r="XBQ610" s="155"/>
      <c r="XBR610" s="155"/>
      <c r="XBS610" s="155"/>
      <c r="XBT610" s="155"/>
      <c r="XBU610" s="155"/>
      <c r="XBV610" s="155"/>
      <c r="XBW610" s="155"/>
      <c r="XBX610" s="155"/>
      <c r="XBY610" s="155"/>
      <c r="XBZ610" s="155"/>
      <c r="XCA610" s="155"/>
      <c r="XCB610" s="155"/>
      <c r="XCC610" s="155"/>
      <c r="XCD610" s="155"/>
      <c r="XCE610" s="155"/>
      <c r="XCF610" s="155"/>
      <c r="XCG610" s="155"/>
      <c r="XCH610" s="155"/>
      <c r="XCI610" s="155"/>
      <c r="XCJ610" s="155"/>
      <c r="XCK610" s="155"/>
      <c r="XCL610" s="155"/>
      <c r="XCM610" s="155"/>
      <c r="XCN610" s="155"/>
      <c r="XCO610" s="155"/>
      <c r="XCP610" s="155"/>
      <c r="XCQ610" s="155"/>
      <c r="XCR610" s="155"/>
      <c r="XCS610" s="155"/>
      <c r="XCT610" s="155"/>
      <c r="XCU610" s="155"/>
      <c r="XCV610" s="155"/>
      <c r="XCW610" s="155"/>
      <c r="XCX610" s="155"/>
      <c r="XCY610" s="155"/>
      <c r="XCZ610" s="155"/>
      <c r="XDA610" s="155"/>
      <c r="XDB610" s="155"/>
      <c r="XDC610" s="155"/>
      <c r="XDD610" s="155"/>
      <c r="XDE610" s="155"/>
      <c r="XDF610" s="155"/>
      <c r="XDG610" s="155"/>
      <c r="XDH610" s="155"/>
      <c r="XDI610" s="155"/>
      <c r="XDJ610" s="155"/>
      <c r="XDK610" s="155"/>
      <c r="XDL610" s="155"/>
      <c r="XDM610" s="155"/>
      <c r="XDN610" s="155"/>
      <c r="XDO610" s="155"/>
      <c r="XDP610" s="155"/>
      <c r="XDQ610" s="155"/>
      <c r="XDR610" s="155"/>
      <c r="XDS610" s="155"/>
      <c r="XDT610" s="155"/>
      <c r="XDU610" s="155"/>
      <c r="XDV610" s="155"/>
      <c r="XDW610" s="155"/>
      <c r="XDX610" s="155"/>
      <c r="XDY610" s="155"/>
      <c r="XDZ610" s="155"/>
      <c r="XEA610" s="155"/>
      <c r="XEB610" s="155"/>
      <c r="XEC610" s="155"/>
      <c r="XED610" s="155"/>
      <c r="XEE610" s="155"/>
      <c r="XEF610" s="155"/>
      <c r="XEG610" s="155"/>
      <c r="XEH610" s="155"/>
      <c r="XEI610" s="155"/>
      <c r="XEJ610" s="155"/>
      <c r="XEK610" s="155"/>
      <c r="XEL610" s="155"/>
      <c r="XEM610" s="155"/>
      <c r="XEN610" s="155"/>
      <c r="XEO610" s="155"/>
      <c r="XEP610" s="155"/>
      <c r="XEQ610" s="155"/>
      <c r="XER610" s="155"/>
      <c r="XES610" s="155"/>
      <c r="XET610" s="155"/>
      <c r="XEU610" s="155"/>
      <c r="XEV610" s="155"/>
      <c r="XEW610" s="155"/>
      <c r="XEX610" s="155"/>
      <c r="XEY610" s="155"/>
      <c r="XEZ610" s="155"/>
      <c r="XFA610" s="155"/>
      <c r="XFB610" s="155"/>
      <c r="XFC610" s="155"/>
      <c r="XFD610" s="155"/>
    </row>
    <row r="611" spans="1:16384" hidden="1" outlineLevel="2" x14ac:dyDescent="0.2"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152"/>
      <c r="AL611" s="152"/>
      <c r="AM611" s="152"/>
      <c r="AN611" s="152"/>
      <c r="AO611" s="152"/>
      <c r="AP611" s="152"/>
      <c r="AQ611" s="152"/>
      <c r="AR611" s="152"/>
      <c r="AS611" s="152"/>
      <c r="AT611" s="152"/>
      <c r="AU611" s="152"/>
      <c r="AV611" s="152"/>
      <c r="AW611" s="152"/>
      <c r="AX611" s="152"/>
      <c r="AY611" s="152"/>
      <c r="AZ611" s="152"/>
      <c r="BA611" s="152"/>
      <c r="BB611" s="152"/>
      <c r="BC611" s="152"/>
      <c r="BD611" s="152"/>
      <c r="BE611" s="152"/>
      <c r="BF611" s="152"/>
      <c r="BG611" s="152"/>
      <c r="BH611" s="152"/>
      <c r="BI611" s="152"/>
      <c r="BJ611" s="152"/>
      <c r="BK611" s="152"/>
      <c r="BL611" s="152"/>
      <c r="BM611" s="152"/>
      <c r="BN611" s="152"/>
      <c r="BO611" s="152"/>
      <c r="BP611" s="152"/>
      <c r="BQ611" s="152"/>
    </row>
    <row r="612" spans="1:16384" ht="16" hidden="1" outlineLevel="2" thickBot="1" x14ac:dyDescent="0.25">
      <c r="A612" s="24"/>
      <c r="B612" s="37" t="s">
        <v>16</v>
      </c>
      <c r="C612" s="37"/>
      <c r="D612" s="37"/>
      <c r="E612" s="37"/>
      <c r="F612" s="38" t="s">
        <v>401</v>
      </c>
      <c r="G612" s="37"/>
      <c r="H612" s="37"/>
      <c r="I612" s="36">
        <v>423.31181878163841</v>
      </c>
      <c r="J612" s="36">
        <v>-61.988118243596602</v>
      </c>
      <c r="K612" s="36">
        <v>-18.053087081878573</v>
      </c>
      <c r="L612" s="36">
        <v>3.0104528191804434</v>
      </c>
      <c r="M612" s="36">
        <v>-86.487485030329367</v>
      </c>
      <c r="N612" s="36">
        <v>-138.29489832944</v>
      </c>
      <c r="O612" s="36">
        <v>278.44901300963761</v>
      </c>
      <c r="P612" s="36">
        <v>224.21410946399408</v>
      </c>
      <c r="Q612" s="36">
        <v>362.32783211669494</v>
      </c>
      <c r="R612" s="36">
        <v>305.66150881743931</v>
      </c>
      <c r="S612" s="36">
        <v>304.54472375441298</v>
      </c>
      <c r="T612" s="36">
        <v>241.69593092816115</v>
      </c>
      <c r="U612" s="36">
        <v>358.85357152510551</v>
      </c>
      <c r="V612" s="36">
        <v>283.54863027668068</v>
      </c>
      <c r="W612" s="36">
        <v>303.32238675531551</v>
      </c>
      <c r="X612" s="36">
        <v>290.95356226710771</v>
      </c>
      <c r="Y612" s="36">
        <v>241.59620586832648</v>
      </c>
      <c r="Z612" s="36">
        <v>396.42706140975974</v>
      </c>
      <c r="AA612" s="36">
        <v>307.66170040327324</v>
      </c>
      <c r="AB612" s="36">
        <v>309.02818501464378</v>
      </c>
      <c r="AC612" s="36">
        <v>270.83088513868199</v>
      </c>
      <c r="AD612" s="36">
        <v>368.90851450148557</v>
      </c>
      <c r="AE612" s="36">
        <v>321.41725031095825</v>
      </c>
      <c r="AF612" s="36">
        <v>322.08759490966565</v>
      </c>
      <c r="AG612" s="36">
        <f t="shared" ref="AG612:AJ612" ca="1" si="259">IF(AG25="","",AG610+AG604+AG598)</f>
        <v>323.06818098436827</v>
      </c>
      <c r="AH612" s="36">
        <f t="shared" ca="1" si="259"/>
        <v>323.65911063646706</v>
      </c>
      <c r="AI612" s="36">
        <f t="shared" ca="1" si="259"/>
        <v>306.29681379024748</v>
      </c>
      <c r="AJ612" s="36">
        <f t="shared" ca="1" si="259"/>
        <v>407.92361722972913</v>
      </c>
      <c r="AK612" s="152"/>
      <c r="AL612" s="152"/>
      <c r="AM612" s="152"/>
      <c r="AN612" s="152"/>
      <c r="AO612" s="152"/>
      <c r="AP612" s="152"/>
      <c r="AQ612" s="152"/>
      <c r="AR612" s="152"/>
      <c r="AS612" s="152"/>
      <c r="AT612" s="152"/>
      <c r="AU612" s="152"/>
      <c r="AV612" s="152"/>
      <c r="AW612" s="152"/>
      <c r="AX612" s="152"/>
      <c r="AY612" s="152"/>
      <c r="AZ612" s="152"/>
      <c r="BA612" s="152"/>
      <c r="BB612" s="152"/>
      <c r="BC612" s="152"/>
      <c r="BD612" s="152"/>
      <c r="BE612" s="152"/>
      <c r="BF612" s="152"/>
      <c r="BG612" s="152"/>
      <c r="BH612" s="152"/>
      <c r="BI612" s="152"/>
      <c r="BJ612" s="152"/>
      <c r="BK612" s="152"/>
      <c r="BL612" s="152"/>
      <c r="BM612" s="152"/>
      <c r="BN612" s="152"/>
      <c r="BO612" s="152"/>
      <c r="BP612" s="152"/>
      <c r="BQ612" s="152"/>
    </row>
    <row r="613" spans="1:16384" ht="16" hidden="1" outlineLevel="2" thickTop="1" x14ac:dyDescent="0.2"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152"/>
      <c r="AL613" s="152"/>
      <c r="AM613" s="152"/>
      <c r="AN613" s="152"/>
      <c r="AO613" s="152"/>
      <c r="AP613" s="152"/>
      <c r="AQ613" s="152"/>
      <c r="AR613" s="152"/>
      <c r="AS613" s="152"/>
      <c r="AT613" s="152"/>
      <c r="AU613" s="152"/>
      <c r="AV613" s="152"/>
      <c r="AW613" s="152"/>
      <c r="AX613" s="152"/>
      <c r="AY613" s="152"/>
      <c r="AZ613" s="152"/>
      <c r="BA613" s="152"/>
      <c r="BB613" s="152"/>
      <c r="BC613" s="152"/>
      <c r="BD613" s="152"/>
      <c r="BE613" s="152"/>
      <c r="BF613" s="152"/>
      <c r="BG613" s="152"/>
      <c r="BH613" s="152"/>
      <c r="BI613" s="152"/>
      <c r="BJ613" s="152"/>
      <c r="BK613" s="152"/>
      <c r="BL613" s="152"/>
      <c r="BM613" s="152"/>
      <c r="BN613" s="152"/>
      <c r="BO613" s="152"/>
      <c r="BP613" s="152"/>
      <c r="BQ613" s="152"/>
    </row>
    <row r="614" spans="1:16384" hidden="1" outlineLevel="2" x14ac:dyDescent="0.2">
      <c r="A614" s="24"/>
      <c r="B614" s="33" t="s">
        <v>15</v>
      </c>
      <c r="C614" s="33"/>
      <c r="D614" s="33"/>
      <c r="E614" s="33"/>
      <c r="F614" s="155" t="s">
        <v>401</v>
      </c>
      <c r="G614" s="33"/>
      <c r="H614" s="33"/>
      <c r="I614" s="33">
        <v>313.64800000000002</v>
      </c>
      <c r="J614" s="35">
        <v>736.95981878163843</v>
      </c>
      <c r="K614" s="35">
        <v>674.97170053804189</v>
      </c>
      <c r="L614" s="35">
        <v>656.91861345616326</v>
      </c>
      <c r="M614" s="35">
        <v>659.92906627534376</v>
      </c>
      <c r="N614" s="35">
        <v>573.44158124501439</v>
      </c>
      <c r="O614" s="35">
        <v>435.14668291557439</v>
      </c>
      <c r="P614" s="35">
        <v>713.595695925212</v>
      </c>
      <c r="Q614" s="35">
        <v>937.80980538920608</v>
      </c>
      <c r="R614" s="35">
        <v>1300.137637505901</v>
      </c>
      <c r="S614" s="35">
        <v>1605.7991463233402</v>
      </c>
      <c r="T614" s="35">
        <v>1910.3438700777533</v>
      </c>
      <c r="U614" s="35">
        <v>2152.0398010059134</v>
      </c>
      <c r="V614" s="35">
        <v>2510.8933725310194</v>
      </c>
      <c r="W614" s="35">
        <v>2794.4420028076997</v>
      </c>
      <c r="X614" s="35">
        <v>3097.7643895630158</v>
      </c>
      <c r="Y614" s="35">
        <v>3388.7179518301232</v>
      </c>
      <c r="Z614" s="35">
        <v>3630.3141576984499</v>
      </c>
      <c r="AA614" s="35">
        <v>4026.7412191082094</v>
      </c>
      <c r="AB614" s="35">
        <v>4334.4029195114827</v>
      </c>
      <c r="AC614" s="35">
        <v>4643.4311045261265</v>
      </c>
      <c r="AD614" s="35">
        <v>4914.2619896648084</v>
      </c>
      <c r="AE614" s="35">
        <v>5283.1705041662935</v>
      </c>
      <c r="AF614" s="35">
        <v>5604.587754477252</v>
      </c>
      <c r="AG614" s="35">
        <f t="shared" ref="AG614:AJ614" si="260">IF(AG25="","",AF553)</f>
        <v>5926.6753493869173</v>
      </c>
      <c r="AH614" s="35">
        <f t="shared" ca="1" si="260"/>
        <v>6249.7435303712855</v>
      </c>
      <c r="AI614" s="35">
        <f t="shared" ca="1" si="260"/>
        <v>6573.4026410077522</v>
      </c>
      <c r="AJ614" s="35">
        <f t="shared" ca="1" si="260"/>
        <v>6879.6994547979994</v>
      </c>
      <c r="AK614" s="152"/>
      <c r="AL614" s="152"/>
      <c r="AM614" s="152"/>
      <c r="AN614" s="152"/>
      <c r="AO614" s="152"/>
      <c r="AP614" s="152"/>
      <c r="AQ614" s="152"/>
      <c r="AR614" s="152"/>
      <c r="AS614" s="152"/>
      <c r="AT614" s="152"/>
      <c r="AU614" s="152"/>
      <c r="AV614" s="152"/>
      <c r="AW614" s="152"/>
      <c r="AX614" s="152"/>
      <c r="AY614" s="152"/>
      <c r="AZ614" s="152"/>
      <c r="BA614" s="152"/>
      <c r="BB614" s="152"/>
      <c r="BC614" s="152"/>
      <c r="BD614" s="152"/>
      <c r="BE614" s="152"/>
      <c r="BF614" s="152"/>
      <c r="BG614" s="152"/>
      <c r="BH614" s="152"/>
      <c r="BI614" s="152"/>
      <c r="BJ614" s="152"/>
      <c r="BK614" s="152"/>
      <c r="BL614" s="152"/>
      <c r="BM614" s="152"/>
      <c r="BN614" s="152"/>
      <c r="BO614" s="152"/>
      <c r="BP614" s="152"/>
      <c r="BQ614" s="152"/>
    </row>
    <row r="615" spans="1:16384" hidden="1" outlineLevel="2" x14ac:dyDescent="0.2">
      <c r="A615" s="24"/>
      <c r="B615" s="33" t="s">
        <v>14</v>
      </c>
      <c r="C615" s="33"/>
      <c r="D615" s="33"/>
      <c r="E615" s="33"/>
      <c r="F615" s="155" t="s">
        <v>401</v>
      </c>
      <c r="G615" s="33"/>
      <c r="H615" s="33"/>
      <c r="I615" s="35">
        <v>736.95981878163843</v>
      </c>
      <c r="J615" s="35">
        <v>674.97170053804189</v>
      </c>
      <c r="K615" s="35">
        <v>656.91861345616326</v>
      </c>
      <c r="L615" s="35">
        <v>659.92906627534376</v>
      </c>
      <c r="M615" s="35">
        <v>573.44158124501439</v>
      </c>
      <c r="N615" s="35">
        <v>435.14668291557439</v>
      </c>
      <c r="O615" s="35">
        <v>713.595695925212</v>
      </c>
      <c r="P615" s="35">
        <v>937.80980538920608</v>
      </c>
      <c r="Q615" s="35">
        <v>1300.137637505901</v>
      </c>
      <c r="R615" s="35">
        <v>1605.7991463233402</v>
      </c>
      <c r="S615" s="35">
        <v>1910.3438700777533</v>
      </c>
      <c r="T615" s="35">
        <v>2152.0398010059143</v>
      </c>
      <c r="U615" s="35">
        <v>2510.8933725310189</v>
      </c>
      <c r="V615" s="35">
        <v>2794.4420028077002</v>
      </c>
      <c r="W615" s="35">
        <v>3097.7643895630154</v>
      </c>
      <c r="X615" s="35">
        <v>3388.7179518301236</v>
      </c>
      <c r="Y615" s="35">
        <v>3630.3141576984499</v>
      </c>
      <c r="Z615" s="35">
        <v>4026.7412191082094</v>
      </c>
      <c r="AA615" s="35">
        <v>4334.4029195114827</v>
      </c>
      <c r="AB615" s="35">
        <v>4643.4311045261265</v>
      </c>
      <c r="AC615" s="35">
        <v>4914.2619896648084</v>
      </c>
      <c r="AD615" s="35">
        <v>5283.1705041662935</v>
      </c>
      <c r="AE615" s="35">
        <v>5604.587754477252</v>
      </c>
      <c r="AF615" s="35">
        <v>5926.6753493869173</v>
      </c>
      <c r="AG615" s="35">
        <f t="shared" ref="AG615:AJ615" ca="1" si="261">AG614+AG612</f>
        <v>6249.7435303712855</v>
      </c>
      <c r="AH615" s="35">
        <f t="shared" ca="1" si="261"/>
        <v>6573.4026410077522</v>
      </c>
      <c r="AI615" s="35">
        <f t="shared" ca="1" si="261"/>
        <v>6879.6994547979994</v>
      </c>
      <c r="AJ615" s="35">
        <f t="shared" ca="1" si="261"/>
        <v>7287.6230720277281</v>
      </c>
      <c r="AK615" s="152"/>
      <c r="AL615" s="152"/>
      <c r="AM615" s="152"/>
      <c r="AN615" s="152"/>
      <c r="AO615" s="152"/>
      <c r="AP615" s="152"/>
      <c r="AQ615" s="152"/>
      <c r="AR615" s="152"/>
      <c r="AS615" s="152"/>
      <c r="AT615" s="152"/>
      <c r="AU615" s="152"/>
      <c r="AV615" s="152"/>
      <c r="AW615" s="152"/>
      <c r="AX615" s="152"/>
      <c r="AY615" s="152"/>
      <c r="AZ615" s="152"/>
      <c r="BA615" s="152"/>
      <c r="BB615" s="152"/>
      <c r="BC615" s="152"/>
      <c r="BD615" s="152"/>
      <c r="BE615" s="152"/>
      <c r="BF615" s="152"/>
      <c r="BG615" s="152"/>
      <c r="BH615" s="152"/>
      <c r="BI615" s="152"/>
      <c r="BJ615" s="152"/>
      <c r="BK615" s="152"/>
      <c r="BL615" s="152"/>
      <c r="BM615" s="152"/>
      <c r="BN615" s="152"/>
      <c r="BO615" s="152"/>
      <c r="BP615" s="152"/>
      <c r="BQ615" s="152"/>
    </row>
    <row r="616" spans="1:16384" hidden="1" outlineLevel="1" collapsed="1" x14ac:dyDescent="0.2"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152"/>
      <c r="AL616" s="152"/>
      <c r="AM616" s="152"/>
      <c r="AN616" s="152"/>
      <c r="AO616" s="152"/>
      <c r="AP616" s="152"/>
      <c r="AQ616" s="152"/>
      <c r="AR616" s="152"/>
      <c r="AS616" s="152"/>
      <c r="AT616" s="152"/>
      <c r="AU616" s="152"/>
      <c r="AV616" s="152"/>
      <c r="AW616" s="152"/>
      <c r="AX616" s="152"/>
      <c r="AY616" s="152"/>
      <c r="AZ616" s="152"/>
      <c r="BA616" s="152"/>
      <c r="BB616" s="152"/>
      <c r="BC616" s="152"/>
      <c r="BD616" s="152"/>
      <c r="BE616" s="152"/>
      <c r="BF616" s="152"/>
      <c r="BG616" s="152"/>
      <c r="BH616" s="152"/>
      <c r="BI616" s="152"/>
      <c r="BJ616" s="152"/>
      <c r="BK616" s="152"/>
      <c r="BL616" s="152"/>
      <c r="BM616" s="152"/>
      <c r="BN616" s="152"/>
      <c r="BO616" s="152"/>
      <c r="BP616" s="152"/>
      <c r="BQ616" s="152"/>
    </row>
    <row r="617" spans="1:16384" collapsed="1" x14ac:dyDescent="0.2">
      <c r="A617" s="14" t="s">
        <v>13</v>
      </c>
      <c r="B617" s="13"/>
      <c r="C617" s="13"/>
      <c r="D617" s="13"/>
      <c r="E617" s="12"/>
      <c r="F617" s="12"/>
      <c r="G617" s="197" t="s">
        <v>162</v>
      </c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52"/>
      <c r="AL617" s="152"/>
      <c r="AM617" s="152"/>
      <c r="AN617" s="152"/>
      <c r="AO617" s="152"/>
      <c r="AP617" s="152"/>
      <c r="AQ617" s="152"/>
      <c r="AR617" s="152"/>
      <c r="AS617" s="152"/>
      <c r="AT617" s="152"/>
      <c r="AU617" s="152"/>
      <c r="AV617" s="152"/>
      <c r="AW617" s="152"/>
      <c r="AX617" s="152"/>
      <c r="AY617" s="152"/>
      <c r="AZ617" s="152"/>
      <c r="BA617" s="152"/>
      <c r="BB617" s="152"/>
      <c r="BC617" s="152"/>
      <c r="BD617" s="152"/>
      <c r="BE617" s="152"/>
      <c r="BF617" s="152"/>
      <c r="BG617" s="152"/>
      <c r="BH617" s="152"/>
      <c r="BI617" s="152"/>
      <c r="BJ617" s="152"/>
      <c r="BK617" s="152"/>
      <c r="BL617" s="152"/>
      <c r="BM617" s="152"/>
      <c r="BN617" s="152"/>
      <c r="BO617" s="152"/>
      <c r="BP617" s="152"/>
      <c r="BQ617" s="152"/>
    </row>
    <row r="618" spans="1:16384" hidden="1" outlineLevel="1" x14ac:dyDescent="0.2">
      <c r="AK618" s="152"/>
      <c r="AL618" s="152"/>
      <c r="AM618" s="152"/>
      <c r="AN618" s="152"/>
      <c r="AO618" s="152"/>
      <c r="AP618" s="152"/>
      <c r="AQ618" s="152"/>
      <c r="AR618" s="152"/>
      <c r="AS618" s="152"/>
      <c r="AT618" s="152"/>
      <c r="AU618" s="152"/>
      <c r="AV618" s="152"/>
      <c r="AW618" s="152"/>
      <c r="AX618" s="152"/>
      <c r="AY618" s="152"/>
      <c r="AZ618" s="152"/>
      <c r="BA618" s="152"/>
      <c r="BB618" s="152"/>
      <c r="BC618" s="152"/>
      <c r="BD618" s="152"/>
      <c r="BE618" s="152"/>
      <c r="BF618" s="152"/>
      <c r="BG618" s="152"/>
      <c r="BH618" s="152"/>
      <c r="BI618" s="152"/>
      <c r="BJ618" s="152"/>
      <c r="BK618" s="152"/>
      <c r="BL618" s="152"/>
      <c r="BM618" s="152"/>
      <c r="BN618" s="152"/>
      <c r="BO618" s="152"/>
      <c r="BP618" s="152"/>
      <c r="BQ618" s="152"/>
    </row>
    <row r="619" spans="1:16384" ht="24" hidden="1" outlineLevel="1" x14ac:dyDescent="0.2">
      <c r="B619" s="32" t="s">
        <v>163</v>
      </c>
      <c r="AK619" s="152"/>
      <c r="AL619" s="152"/>
      <c r="AM619" s="152"/>
      <c r="AN619" s="152"/>
      <c r="AO619" s="152"/>
      <c r="AP619" s="152"/>
      <c r="AQ619" s="152"/>
      <c r="AR619" s="152"/>
      <c r="AS619" s="152"/>
      <c r="AT619" s="152"/>
      <c r="AU619" s="152"/>
      <c r="AV619" s="152"/>
      <c r="AW619" s="152"/>
      <c r="AX619" s="152"/>
      <c r="AY619" s="152"/>
      <c r="AZ619" s="152"/>
      <c r="BA619" s="152"/>
      <c r="BB619" s="152"/>
      <c r="BC619" s="152"/>
      <c r="BD619" s="152"/>
      <c r="BE619" s="152"/>
      <c r="BF619" s="152"/>
      <c r="BG619" s="152"/>
      <c r="BH619" s="152"/>
      <c r="BI619" s="152"/>
      <c r="BJ619" s="152"/>
      <c r="BK619" s="152"/>
      <c r="BL619" s="152"/>
      <c r="BM619" s="152"/>
      <c r="BN619" s="152"/>
      <c r="BO619" s="152"/>
      <c r="BP619" s="152"/>
      <c r="BQ619" s="152"/>
    </row>
    <row r="620" spans="1:16384" hidden="1" outlineLevel="1" x14ac:dyDescent="0.2">
      <c r="B620" s="31" t="s">
        <v>394</v>
      </c>
      <c r="AK620" s="152"/>
      <c r="AL620" s="152"/>
      <c r="AM620" s="152"/>
      <c r="AN620" s="152"/>
      <c r="AO620" s="152"/>
      <c r="AP620" s="152"/>
      <c r="AQ620" s="152"/>
      <c r="AR620" s="152"/>
      <c r="AS620" s="152"/>
      <c r="AT620" s="152"/>
      <c r="AU620" s="152"/>
      <c r="AV620" s="152"/>
      <c r="AW620" s="152"/>
      <c r="AX620" s="152"/>
      <c r="AY620" s="152"/>
      <c r="AZ620" s="152"/>
      <c r="BA620" s="152"/>
      <c r="BB620" s="152"/>
      <c r="BC620" s="152"/>
      <c r="BD620" s="152"/>
      <c r="BE620" s="152"/>
      <c r="BF620" s="152"/>
      <c r="BG620" s="152"/>
      <c r="BH620" s="152"/>
      <c r="BI620" s="152"/>
      <c r="BJ620" s="152"/>
      <c r="BK620" s="152"/>
      <c r="BL620" s="152"/>
      <c r="BM620" s="152"/>
      <c r="BN620" s="152"/>
      <c r="BO620" s="152"/>
      <c r="BP620" s="152"/>
      <c r="BQ620" s="152"/>
    </row>
    <row r="621" spans="1:16384" hidden="1" outlineLevel="1" x14ac:dyDescent="0.2">
      <c r="AK621" s="152"/>
      <c r="AL621" s="152"/>
      <c r="AM621" s="152"/>
      <c r="AN621" s="152"/>
      <c r="AO621" s="152"/>
      <c r="AP621" s="152"/>
      <c r="AQ621" s="152"/>
      <c r="AR621" s="152"/>
      <c r="AS621" s="152"/>
      <c r="AT621" s="152"/>
      <c r="AU621" s="152"/>
      <c r="AV621" s="152"/>
      <c r="AW621" s="152"/>
      <c r="AX621" s="152"/>
      <c r="AY621" s="152"/>
      <c r="AZ621" s="152"/>
      <c r="BA621" s="152"/>
      <c r="BB621" s="152"/>
      <c r="BC621" s="152"/>
      <c r="BD621" s="152"/>
      <c r="BE621" s="152"/>
      <c r="BF621" s="152"/>
      <c r="BG621" s="152"/>
      <c r="BH621" s="152"/>
      <c r="BI621" s="152"/>
      <c r="BJ621" s="152"/>
      <c r="BK621" s="152"/>
      <c r="BL621" s="152"/>
      <c r="BM621" s="152"/>
      <c r="BN621" s="152"/>
      <c r="BO621" s="152"/>
      <c r="BP621" s="152"/>
      <c r="BQ621" s="152"/>
    </row>
    <row r="622" spans="1:16384" hidden="1" outlineLevel="1" x14ac:dyDescent="0.2">
      <c r="AK622" s="152"/>
      <c r="AL622" s="152"/>
      <c r="AM622" s="152"/>
      <c r="AN622" s="152"/>
      <c r="AO622" s="152"/>
      <c r="AP622" s="152"/>
      <c r="AQ622" s="152"/>
      <c r="AR622" s="152"/>
      <c r="AS622" s="152"/>
      <c r="AT622" s="152"/>
      <c r="AU622" s="152"/>
      <c r="AV622" s="152"/>
      <c r="AW622" s="152"/>
      <c r="AX622" s="152"/>
      <c r="AY622" s="152"/>
      <c r="AZ622" s="152"/>
      <c r="BA622" s="152"/>
      <c r="BB622" s="152"/>
      <c r="BC622" s="152"/>
      <c r="BD622" s="152"/>
      <c r="BE622" s="152"/>
      <c r="BF622" s="152"/>
      <c r="BG622" s="152"/>
      <c r="BH622" s="152"/>
      <c r="BI622" s="152"/>
      <c r="BJ622" s="152"/>
      <c r="BK622" s="152"/>
      <c r="BL622" s="152"/>
      <c r="BM622" s="152"/>
      <c r="BN622" s="152"/>
      <c r="BO622" s="152"/>
      <c r="BP622" s="152"/>
      <c r="BQ622" s="152"/>
    </row>
    <row r="623" spans="1:16384" hidden="1" outlineLevel="1" x14ac:dyDescent="0.2">
      <c r="AK623" s="152"/>
      <c r="AL623" s="152"/>
      <c r="AM623" s="152"/>
      <c r="AN623" s="152"/>
      <c r="AO623" s="152"/>
      <c r="AP623" s="152"/>
      <c r="AQ623" s="152"/>
      <c r="AR623" s="152"/>
      <c r="AS623" s="152"/>
      <c r="AT623" s="152"/>
      <c r="AU623" s="152"/>
      <c r="AV623" s="152"/>
      <c r="AW623" s="152"/>
      <c r="AX623" s="152"/>
      <c r="AY623" s="152"/>
      <c r="AZ623" s="152"/>
      <c r="BA623" s="152"/>
      <c r="BB623" s="152"/>
      <c r="BC623" s="152"/>
      <c r="BD623" s="152"/>
      <c r="BE623" s="152"/>
      <c r="BF623" s="152"/>
      <c r="BG623" s="152"/>
      <c r="BH623" s="152"/>
      <c r="BI623" s="152"/>
      <c r="BJ623" s="152"/>
      <c r="BK623" s="152"/>
      <c r="BL623" s="152"/>
      <c r="BM623" s="152"/>
      <c r="BN623" s="152"/>
      <c r="BO623" s="152"/>
      <c r="BP623" s="152"/>
      <c r="BQ623" s="152"/>
    </row>
    <row r="624" spans="1:16384" hidden="1" outlineLevel="1" x14ac:dyDescent="0.2">
      <c r="B624" s="198" t="s">
        <v>12</v>
      </c>
      <c r="C624" s="199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30" t="b">
        <v>1</v>
      </c>
      <c r="AJ624" s="152"/>
      <c r="AK624" s="152"/>
      <c r="AL624" s="152"/>
      <c r="AM624" s="152"/>
      <c r="AN624" s="152"/>
      <c r="AO624" s="152"/>
      <c r="AP624" s="152"/>
      <c r="AQ624" s="152"/>
      <c r="AR624" s="152"/>
      <c r="AS624" s="152"/>
      <c r="AT624" s="152"/>
      <c r="AU624" s="152"/>
      <c r="AV624" s="152"/>
      <c r="AW624" s="152"/>
      <c r="AX624" s="152"/>
      <c r="AY624" s="152"/>
      <c r="AZ624" s="152"/>
      <c r="BA624" s="152"/>
      <c r="BB624" s="152"/>
      <c r="BC624" s="152"/>
      <c r="BD624" s="152"/>
      <c r="BE624" s="152"/>
      <c r="BF624" s="152"/>
      <c r="BG624" s="152"/>
      <c r="BH624" s="152"/>
      <c r="BI624" s="152"/>
      <c r="BJ624" s="152"/>
      <c r="BK624" s="152"/>
      <c r="BL624" s="152"/>
      <c r="BM624" s="152"/>
      <c r="BN624" s="152"/>
      <c r="BO624" s="152"/>
      <c r="BP624" s="152"/>
      <c r="BQ624" s="152"/>
    </row>
    <row r="625" spans="1:69" hidden="1" outlineLevel="1" x14ac:dyDescent="0.2">
      <c r="A625" s="24"/>
      <c r="B625" s="29" t="s">
        <v>11</v>
      </c>
      <c r="C625" s="200">
        <v>1</v>
      </c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30" t="b">
        <v>0</v>
      </c>
      <c r="AJ625" s="152"/>
      <c r="AK625" s="152"/>
      <c r="AL625" s="152"/>
      <c r="AM625" s="152"/>
      <c r="AN625" s="152"/>
      <c r="AO625" s="152"/>
      <c r="AP625" s="152"/>
      <c r="AQ625" s="152"/>
      <c r="AR625" s="152"/>
      <c r="AS625" s="152"/>
      <c r="AT625" s="152"/>
      <c r="AU625" s="152"/>
      <c r="AV625" s="152"/>
      <c r="AW625" s="152"/>
      <c r="AX625" s="152"/>
      <c r="AY625" s="152"/>
      <c r="AZ625" s="152"/>
      <c r="BA625" s="152"/>
      <c r="BB625" s="152"/>
      <c r="BC625" s="152"/>
      <c r="BD625" s="152"/>
      <c r="BE625" s="152"/>
      <c r="BF625" s="152"/>
      <c r="BG625" s="152"/>
      <c r="BH625" s="152"/>
      <c r="BI625" s="152"/>
      <c r="BJ625" s="152"/>
      <c r="BK625" s="152"/>
      <c r="BL625" s="152"/>
      <c r="BM625" s="152"/>
      <c r="BN625" s="152"/>
      <c r="BO625" s="152"/>
      <c r="BP625" s="152"/>
      <c r="BQ625" s="152"/>
    </row>
    <row r="626" spans="1:69" hidden="1" outlineLevel="1" x14ac:dyDescent="0.2">
      <c r="A626" s="24"/>
      <c r="B626" s="29" t="s">
        <v>10</v>
      </c>
      <c r="C626" s="200">
        <v>5</v>
      </c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152"/>
      <c r="AK626" s="152"/>
      <c r="AL626" s="152"/>
      <c r="AM626" s="152"/>
      <c r="AN626" s="152"/>
      <c r="AO626" s="152"/>
      <c r="AP626" s="152"/>
      <c r="AQ626" s="152"/>
      <c r="AR626" s="152"/>
      <c r="AS626" s="152"/>
      <c r="AT626" s="152"/>
      <c r="AU626" s="152"/>
      <c r="AV626" s="152"/>
      <c r="AW626" s="152"/>
      <c r="AX626" s="152"/>
      <c r="AY626" s="152"/>
      <c r="AZ626" s="152"/>
      <c r="BA626" s="152"/>
      <c r="BB626" s="152"/>
      <c r="BC626" s="152"/>
      <c r="BD626" s="152"/>
      <c r="BE626" s="152"/>
      <c r="BF626" s="152"/>
      <c r="BG626" s="152"/>
      <c r="BH626" s="152"/>
      <c r="BI626" s="152"/>
      <c r="BJ626" s="152"/>
      <c r="BK626" s="152"/>
      <c r="BL626" s="152"/>
      <c r="BM626" s="152"/>
      <c r="BN626" s="152"/>
      <c r="BO626" s="152"/>
      <c r="BP626" s="152"/>
      <c r="BQ626" s="152"/>
    </row>
    <row r="627" spans="1:69" hidden="1" outlineLevel="1" x14ac:dyDescent="0.2">
      <c r="A627" s="24"/>
      <c r="B627" s="29" t="s">
        <v>9</v>
      </c>
      <c r="C627" s="201">
        <v>28</v>
      </c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152"/>
      <c r="AK627" s="152"/>
      <c r="AL627" s="152"/>
      <c r="AM627" s="152"/>
      <c r="AN627" s="152"/>
      <c r="AO627" s="152"/>
      <c r="AP627" s="152"/>
      <c r="AQ627" s="152"/>
      <c r="AR627" s="152"/>
      <c r="AS627" s="152"/>
      <c r="AT627" s="152"/>
      <c r="AU627" s="152"/>
      <c r="AV627" s="152"/>
      <c r="AW627" s="152"/>
      <c r="AX627" s="152"/>
      <c r="AY627" s="152"/>
      <c r="AZ627" s="152"/>
      <c r="BA627" s="152"/>
      <c r="BB627" s="152"/>
      <c r="BC627" s="152"/>
      <c r="BD627" s="152"/>
      <c r="BE627" s="152"/>
      <c r="BF627" s="152"/>
      <c r="BG627" s="152"/>
      <c r="BH627" s="152"/>
      <c r="BI627" s="152"/>
      <c r="BJ627" s="152"/>
      <c r="BK627" s="152"/>
      <c r="BL627" s="152"/>
      <c r="BM627" s="152"/>
      <c r="BN627" s="152"/>
      <c r="BO627" s="152"/>
      <c r="BP627" s="152"/>
      <c r="BQ627" s="152"/>
    </row>
    <row r="628" spans="1:69" hidden="1" outlineLevel="1" x14ac:dyDescent="0.2">
      <c r="A628" s="24"/>
      <c r="B628" s="26" t="s">
        <v>8</v>
      </c>
      <c r="C628" s="348">
        <v>20</v>
      </c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152"/>
      <c r="AK628" s="152"/>
      <c r="AL628" s="152"/>
      <c r="AM628" s="152"/>
      <c r="AN628" s="152"/>
      <c r="AO628" s="152"/>
      <c r="AP628" s="152"/>
      <c r="AQ628" s="152"/>
      <c r="AR628" s="152"/>
      <c r="AS628" s="152"/>
      <c r="AT628" s="152"/>
      <c r="AU628" s="152"/>
      <c r="AV628" s="152"/>
      <c r="AW628" s="152"/>
      <c r="AX628" s="152"/>
      <c r="AY628" s="152"/>
      <c r="AZ628" s="152"/>
      <c r="BA628" s="152"/>
      <c r="BB628" s="152"/>
      <c r="BC628" s="152"/>
      <c r="BD628" s="152"/>
      <c r="BE628" s="152"/>
      <c r="BF628" s="152"/>
      <c r="BG628" s="152"/>
      <c r="BH628" s="152"/>
      <c r="BI628" s="152"/>
      <c r="BJ628" s="152"/>
      <c r="BK628" s="152"/>
      <c r="BL628" s="152"/>
      <c r="BM628" s="152"/>
      <c r="BN628" s="152"/>
      <c r="BO628" s="152"/>
      <c r="BP628" s="152"/>
      <c r="BQ628" s="152"/>
    </row>
    <row r="629" spans="1:69" hidden="1" outlineLevel="1" x14ac:dyDescent="0.2">
      <c r="D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152"/>
      <c r="AL629" s="152"/>
      <c r="AM629" s="152"/>
      <c r="AN629" s="152"/>
      <c r="AO629" s="152"/>
      <c r="AP629" s="152"/>
      <c r="AQ629" s="152"/>
      <c r="AR629" s="152"/>
      <c r="AS629" s="152"/>
      <c r="AT629" s="152"/>
      <c r="AU629" s="152"/>
      <c r="AV629" s="152"/>
      <c r="AW629" s="152"/>
      <c r="AX629" s="152"/>
      <c r="AY629" s="152"/>
      <c r="AZ629" s="152"/>
      <c r="BA629" s="152"/>
      <c r="BB629" s="152"/>
      <c r="BC629" s="152"/>
      <c r="BD629" s="152"/>
      <c r="BE629" s="152"/>
      <c r="BF629" s="152"/>
      <c r="BG629" s="152"/>
      <c r="BH629" s="152"/>
      <c r="BI629" s="152"/>
      <c r="BJ629" s="152"/>
      <c r="BK629" s="152"/>
      <c r="BL629" s="152"/>
      <c r="BM629" s="152"/>
      <c r="BN629" s="152"/>
      <c r="BO629" s="152"/>
      <c r="BP629" s="152"/>
      <c r="BQ629" s="152"/>
    </row>
    <row r="630" spans="1:69" hidden="1" outlineLevel="1" x14ac:dyDescent="0.2">
      <c r="B630" s="198" t="s">
        <v>7</v>
      </c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199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152"/>
      <c r="AL630" s="152"/>
      <c r="AM630" s="152"/>
      <c r="AN630" s="152"/>
      <c r="AO630" s="152"/>
      <c r="AP630" s="152"/>
      <c r="AQ630" s="152"/>
      <c r="AR630" s="152"/>
      <c r="AS630" s="152"/>
      <c r="AT630" s="152"/>
      <c r="AU630" s="152"/>
      <c r="AV630" s="152"/>
      <c r="AW630" s="152"/>
      <c r="AX630" s="152"/>
      <c r="AY630" s="152"/>
      <c r="AZ630" s="152"/>
      <c r="BA630" s="152"/>
      <c r="BB630" s="152"/>
      <c r="BC630" s="152"/>
      <c r="BD630" s="152"/>
      <c r="BE630" s="152"/>
      <c r="BF630" s="152"/>
      <c r="BG630" s="152"/>
      <c r="BH630" s="152"/>
      <c r="BI630" s="152"/>
      <c r="BJ630" s="152"/>
      <c r="BK630" s="152"/>
      <c r="BL630" s="152"/>
      <c r="BM630" s="152"/>
      <c r="BN630" s="152"/>
      <c r="BO630" s="152"/>
      <c r="BP630" s="152"/>
      <c r="BQ630" s="152"/>
    </row>
    <row r="631" spans="1:69" ht="22" hidden="1" outlineLevel="1" x14ac:dyDescent="0.3">
      <c r="A631" s="24"/>
      <c r="B631" s="203" t="s">
        <v>6</v>
      </c>
      <c r="C631" s="25" t="s">
        <v>5</v>
      </c>
      <c r="D631" s="204"/>
      <c r="E631" s="205" t="s">
        <v>162</v>
      </c>
      <c r="F631" s="204"/>
      <c r="G631" s="204"/>
      <c r="H631" s="204"/>
      <c r="I631" s="204"/>
      <c r="J631" s="204"/>
      <c r="K631" s="204"/>
      <c r="L631" s="204"/>
      <c r="M631" s="206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152"/>
      <c r="AL631" s="152"/>
      <c r="AM631" s="152"/>
      <c r="AN631" s="152"/>
      <c r="AO631" s="152"/>
      <c r="AP631" s="152"/>
      <c r="AQ631" s="152"/>
      <c r="AR631" s="152"/>
      <c r="AS631" s="152"/>
      <c r="AT631" s="152"/>
      <c r="AU631" s="152"/>
      <c r="AV631" s="152"/>
      <c r="AW631" s="152"/>
      <c r="AX631" s="152"/>
      <c r="AY631" s="152"/>
      <c r="AZ631" s="152"/>
      <c r="BA631" s="152"/>
      <c r="BB631" s="152"/>
      <c r="BC631" s="152"/>
      <c r="BD631" s="152"/>
      <c r="BE631" s="152"/>
      <c r="BF631" s="152"/>
      <c r="BG631" s="152"/>
      <c r="BH631" s="152"/>
      <c r="BI631" s="152"/>
      <c r="BJ631" s="152"/>
      <c r="BK631" s="152"/>
      <c r="BL631" s="152"/>
      <c r="BM631" s="152"/>
      <c r="BN631" s="152"/>
      <c r="BO631" s="152"/>
      <c r="BP631" s="152"/>
      <c r="BQ631" s="152"/>
    </row>
    <row r="632" spans="1:69" ht="30" hidden="1" outlineLevel="1" x14ac:dyDescent="0.2">
      <c r="B632" s="203"/>
      <c r="C632" s="23" t="s">
        <v>321</v>
      </c>
      <c r="D632" s="23" t="s">
        <v>322</v>
      </c>
      <c r="E632" s="23" t="s">
        <v>323</v>
      </c>
      <c r="F632" s="23" t="s">
        <v>324</v>
      </c>
      <c r="G632" s="23" t="s">
        <v>325</v>
      </c>
      <c r="H632" s="23" t="s">
        <v>326</v>
      </c>
      <c r="I632" s="23" t="s">
        <v>327</v>
      </c>
      <c r="J632" s="23" t="s">
        <v>328</v>
      </c>
      <c r="K632" s="23" t="s">
        <v>329</v>
      </c>
      <c r="L632" s="209" t="s">
        <v>331</v>
      </c>
      <c r="M632" s="209" t="s">
        <v>333</v>
      </c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152"/>
      <c r="AL632" s="152"/>
      <c r="AM632" s="152"/>
      <c r="AN632" s="152"/>
      <c r="AO632" s="152"/>
      <c r="AP632" s="152"/>
      <c r="AQ632" s="152"/>
      <c r="AR632" s="152"/>
      <c r="AS632" s="152"/>
      <c r="AT632" s="152"/>
      <c r="AU632" s="152"/>
      <c r="AV632" s="152"/>
      <c r="AW632" s="152"/>
      <c r="AX632" s="152"/>
      <c r="AY632" s="152"/>
      <c r="AZ632" s="152"/>
      <c r="BA632" s="152"/>
      <c r="BB632" s="152"/>
      <c r="BC632" s="152"/>
      <c r="BD632" s="152"/>
      <c r="BE632" s="152"/>
      <c r="BF632" s="152"/>
      <c r="BG632" s="152"/>
      <c r="BH632" s="152"/>
      <c r="BI632" s="152"/>
      <c r="BJ632" s="152"/>
      <c r="BK632" s="152"/>
      <c r="BL632" s="152"/>
      <c r="BM632" s="152"/>
      <c r="BN632" s="152"/>
      <c r="BO632" s="152"/>
      <c r="BP632" s="152"/>
      <c r="BQ632" s="152"/>
    </row>
    <row r="633" spans="1:69" hidden="1" outlineLevel="1" x14ac:dyDescent="0.2">
      <c r="B633" s="207" t="s">
        <v>4</v>
      </c>
      <c r="C633" s="19" t="s">
        <v>5</v>
      </c>
      <c r="D633" s="19" t="s">
        <v>5</v>
      </c>
      <c r="E633" s="19" t="s">
        <v>5</v>
      </c>
      <c r="F633" s="19" t="s">
        <v>5</v>
      </c>
      <c r="G633" s="19" t="s">
        <v>5</v>
      </c>
      <c r="H633" s="19" t="s">
        <v>5</v>
      </c>
      <c r="I633" s="19" t="s">
        <v>5</v>
      </c>
      <c r="J633" s="19" t="s">
        <v>5</v>
      </c>
      <c r="K633" s="19" t="s">
        <v>5</v>
      </c>
      <c r="L633" s="19" t="s">
        <v>5</v>
      </c>
      <c r="M633" s="19" t="s">
        <v>5</v>
      </c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152"/>
      <c r="AL633" s="152"/>
      <c r="AM633" s="152"/>
      <c r="AN633" s="152"/>
      <c r="AO633" s="152"/>
      <c r="AP633" s="152"/>
      <c r="AQ633" s="152"/>
      <c r="AR633" s="152"/>
      <c r="AS633" s="152"/>
      <c r="AT633" s="152"/>
      <c r="AU633" s="152"/>
      <c r="AV633" s="152"/>
      <c r="AW633" s="152"/>
      <c r="AX633" s="152"/>
      <c r="AY633" s="152"/>
      <c r="AZ633" s="152"/>
      <c r="BA633" s="152"/>
      <c r="BB633" s="152"/>
      <c r="BC633" s="152"/>
      <c r="BD633" s="152"/>
      <c r="BE633" s="152"/>
      <c r="BF633" s="152"/>
      <c r="BG633" s="152"/>
      <c r="BH633" s="152"/>
      <c r="BI633" s="152"/>
      <c r="BJ633" s="152"/>
      <c r="BK633" s="152"/>
      <c r="BL633" s="152"/>
      <c r="BM633" s="152"/>
      <c r="BN633" s="152"/>
      <c r="BO633" s="152"/>
      <c r="BP633" s="152"/>
      <c r="BQ633" s="152"/>
    </row>
    <row r="634" spans="1:69" hidden="1" outlineLevel="1" x14ac:dyDescent="0.2">
      <c r="B634" s="207" t="s">
        <v>320</v>
      </c>
      <c r="C634" s="191">
        <v>-4.2035974439174062E-3</v>
      </c>
      <c r="D634" s="22">
        <v>0.2</v>
      </c>
      <c r="E634" s="21">
        <v>7</v>
      </c>
      <c r="F634" s="21">
        <v>100</v>
      </c>
      <c r="G634" s="21">
        <v>105</v>
      </c>
      <c r="H634" s="22">
        <v>0.05</v>
      </c>
      <c r="I634" s="22">
        <v>0.15</v>
      </c>
      <c r="J634" s="22">
        <v>0.15</v>
      </c>
      <c r="K634" s="21">
        <v>4000</v>
      </c>
      <c r="L634" s="210">
        <v>160</v>
      </c>
      <c r="M634" s="249">
        <v>2.4E-2</v>
      </c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152"/>
      <c r="AL634" s="152"/>
      <c r="AM634" s="152"/>
      <c r="AN634" s="152"/>
      <c r="AO634" s="152"/>
      <c r="AP634" s="152"/>
      <c r="AQ634" s="152"/>
      <c r="AR634" s="152"/>
      <c r="AS634" s="152"/>
      <c r="AT634" s="152"/>
      <c r="AU634" s="152"/>
      <c r="AV634" s="152"/>
      <c r="AW634" s="152"/>
      <c r="AX634" s="152"/>
      <c r="AY634" s="152"/>
      <c r="AZ634" s="152"/>
      <c r="BA634" s="152"/>
      <c r="BB634" s="152"/>
      <c r="BC634" s="152"/>
      <c r="BD634" s="152"/>
      <c r="BE634" s="152"/>
      <c r="BF634" s="152"/>
      <c r="BG634" s="152"/>
      <c r="BH634" s="152"/>
      <c r="BI634" s="152"/>
      <c r="BJ634" s="152"/>
      <c r="BK634" s="152"/>
      <c r="BL634" s="152"/>
      <c r="BM634" s="152"/>
      <c r="BN634" s="152"/>
      <c r="BO634" s="152"/>
      <c r="BP634" s="152"/>
      <c r="BQ634" s="152"/>
    </row>
    <row r="635" spans="1:69" hidden="1" outlineLevel="1" x14ac:dyDescent="0.2">
      <c r="B635" s="208" t="s">
        <v>332</v>
      </c>
      <c r="C635" s="192">
        <v>-0.01</v>
      </c>
      <c r="D635" s="20">
        <v>0.03</v>
      </c>
      <c r="E635" s="19">
        <v>3.5</v>
      </c>
      <c r="F635" s="19">
        <v>60</v>
      </c>
      <c r="G635" s="19">
        <v>90</v>
      </c>
      <c r="H635" s="192">
        <v>0.03</v>
      </c>
      <c r="I635" s="192">
        <v>0.05</v>
      </c>
      <c r="J635" s="192">
        <v>0.05</v>
      </c>
      <c r="K635" s="19">
        <v>2000</v>
      </c>
      <c r="L635" s="211">
        <v>50</v>
      </c>
      <c r="M635" s="250">
        <v>0.01</v>
      </c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152"/>
      <c r="AL635" s="152"/>
      <c r="AM635" s="152"/>
      <c r="AN635" s="152"/>
      <c r="AO635" s="152"/>
      <c r="AP635" s="152"/>
      <c r="AQ635" s="152"/>
      <c r="AR635" s="152"/>
      <c r="AS635" s="152"/>
      <c r="AT635" s="152"/>
      <c r="AU635" s="152"/>
      <c r="AV635" s="152"/>
      <c r="AW635" s="152"/>
      <c r="AX635" s="152"/>
      <c r="AY635" s="152"/>
      <c r="AZ635" s="152"/>
      <c r="BA635" s="152"/>
      <c r="BB635" s="152"/>
      <c r="BC635" s="152"/>
      <c r="BD635" s="152"/>
      <c r="BE635" s="152"/>
      <c r="BF635" s="152"/>
      <c r="BG635" s="152"/>
      <c r="BH635" s="152"/>
      <c r="BI635" s="152"/>
      <c r="BJ635" s="152"/>
      <c r="BK635" s="152"/>
      <c r="BL635" s="152"/>
      <c r="BM635" s="152"/>
      <c r="BN635" s="152"/>
      <c r="BO635" s="152"/>
      <c r="BP635" s="152"/>
      <c r="BQ635" s="152"/>
    </row>
    <row r="636" spans="1:69" hidden="1" outlineLevel="1" x14ac:dyDescent="0.2">
      <c r="B636" s="3"/>
      <c r="C636" s="17"/>
      <c r="D636" s="18"/>
      <c r="E636" s="17"/>
      <c r="F636" s="18"/>
      <c r="G636" s="17"/>
      <c r="H636" s="18"/>
      <c r="I636" s="17"/>
      <c r="J636" s="17"/>
      <c r="K636" s="17"/>
      <c r="L636" s="17"/>
      <c r="M636" s="17"/>
      <c r="N636" s="17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152"/>
      <c r="AL636" s="152"/>
      <c r="AM636" s="152"/>
      <c r="AN636" s="152"/>
      <c r="AO636" s="152"/>
      <c r="AP636" s="152"/>
      <c r="AQ636" s="152"/>
      <c r="AR636" s="152"/>
      <c r="AS636" s="152"/>
      <c r="AT636" s="152"/>
      <c r="AU636" s="152"/>
      <c r="AV636" s="152"/>
      <c r="AW636" s="152"/>
      <c r="AX636" s="152"/>
      <c r="AY636" s="152"/>
      <c r="AZ636" s="152"/>
      <c r="BA636" s="152"/>
      <c r="BB636" s="152"/>
      <c r="BC636" s="152"/>
      <c r="BD636" s="152"/>
      <c r="BE636" s="152"/>
      <c r="BF636" s="152"/>
      <c r="BG636" s="152"/>
      <c r="BH636" s="152"/>
      <c r="BI636" s="152"/>
      <c r="BJ636" s="152"/>
      <c r="BK636" s="152"/>
      <c r="BL636" s="152"/>
      <c r="BM636" s="152"/>
      <c r="BN636" s="152"/>
      <c r="BO636" s="152"/>
      <c r="BP636" s="152"/>
      <c r="BQ636" s="152"/>
    </row>
    <row r="637" spans="1:69" collapsed="1" x14ac:dyDescent="0.2">
      <c r="G637" s="155"/>
      <c r="H637" s="152"/>
      <c r="I637" s="15"/>
      <c r="J637" s="16"/>
      <c r="K637" s="15"/>
      <c r="L637" s="16"/>
      <c r="M637" s="15"/>
      <c r="N637" s="15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152"/>
      <c r="AL637" s="152"/>
      <c r="AM637" s="152"/>
      <c r="AN637" s="152"/>
      <c r="AO637" s="152"/>
      <c r="AP637" s="152"/>
      <c r="AQ637" s="152"/>
      <c r="AR637" s="152"/>
      <c r="AS637" s="152"/>
      <c r="AT637" s="152"/>
      <c r="AU637" s="152"/>
      <c r="AV637" s="152"/>
      <c r="AW637" s="152"/>
      <c r="AX637" s="152"/>
      <c r="AY637" s="152"/>
      <c r="AZ637" s="152"/>
      <c r="BA637" s="152"/>
      <c r="BB637" s="152"/>
      <c r="BC637" s="152"/>
      <c r="BD637" s="152"/>
      <c r="BE637" s="152"/>
      <c r="BF637" s="152"/>
      <c r="BG637" s="152"/>
      <c r="BH637" s="152"/>
      <c r="BI637" s="152"/>
      <c r="BJ637" s="152"/>
      <c r="BK637" s="152"/>
      <c r="BL637" s="152"/>
      <c r="BM637" s="152"/>
      <c r="BN637" s="152"/>
      <c r="BO637" s="152"/>
      <c r="BP637" s="152"/>
      <c r="BQ637" s="152"/>
    </row>
    <row r="638" spans="1:69" x14ac:dyDescent="0.2">
      <c r="A638" s="14" t="s">
        <v>3</v>
      </c>
      <c r="B638" s="13"/>
      <c r="C638" s="13"/>
      <c r="D638" s="13"/>
      <c r="E638" s="12"/>
      <c r="F638" s="12"/>
      <c r="G638" s="197" t="s">
        <v>162</v>
      </c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52"/>
      <c r="AL638" s="152"/>
      <c r="AM638" s="152"/>
      <c r="AN638" s="152"/>
      <c r="AO638" s="152"/>
      <c r="AP638" s="152"/>
      <c r="AQ638" s="152"/>
      <c r="AR638" s="152"/>
      <c r="AS638" s="152"/>
      <c r="AT638" s="152"/>
      <c r="AU638" s="152"/>
      <c r="AV638" s="152"/>
      <c r="AW638" s="152"/>
      <c r="AX638" s="152"/>
      <c r="AY638" s="152"/>
      <c r="AZ638" s="152"/>
      <c r="BA638" s="152"/>
      <c r="BB638" s="152"/>
      <c r="BC638" s="152"/>
      <c r="BD638" s="152"/>
      <c r="BE638" s="152"/>
      <c r="BF638" s="152"/>
      <c r="BG638" s="152"/>
      <c r="BH638" s="152"/>
      <c r="BI638" s="152"/>
      <c r="BJ638" s="152"/>
      <c r="BK638" s="152"/>
      <c r="BL638" s="152"/>
      <c r="BM638" s="152"/>
      <c r="BN638" s="152"/>
      <c r="BO638" s="152"/>
      <c r="BP638" s="152"/>
      <c r="BQ638" s="152"/>
    </row>
    <row r="639" spans="1:69" x14ac:dyDescent="0.2">
      <c r="A639" s="11"/>
      <c r="B639" s="8"/>
      <c r="C639" s="8"/>
      <c r="D639" s="8"/>
      <c r="E639" s="10"/>
      <c r="F639" s="10"/>
      <c r="G639" s="339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52"/>
      <c r="AL639" s="152"/>
      <c r="AM639" s="152"/>
      <c r="AN639" s="152"/>
      <c r="AO639" s="152"/>
      <c r="AP639" s="152"/>
      <c r="AQ639" s="152"/>
      <c r="AR639" s="152"/>
      <c r="AS639" s="152"/>
      <c r="AT639" s="152"/>
      <c r="AU639" s="152"/>
      <c r="AV639" s="152"/>
      <c r="AW639" s="152"/>
      <c r="AX639" s="152"/>
      <c r="AY639" s="152"/>
      <c r="AZ639" s="152"/>
      <c r="BA639" s="152"/>
      <c r="BB639" s="152"/>
      <c r="BC639" s="152"/>
      <c r="BD639" s="152"/>
      <c r="BE639" s="152"/>
      <c r="BF639" s="152"/>
      <c r="BG639" s="152"/>
      <c r="BH639" s="152"/>
      <c r="BI639" s="152"/>
      <c r="BJ639" s="152"/>
      <c r="BK639" s="152"/>
      <c r="BL639" s="152"/>
      <c r="BM639" s="152"/>
      <c r="BN639" s="152"/>
      <c r="BO639" s="152"/>
      <c r="BP639" s="152"/>
      <c r="BQ639" s="152"/>
    </row>
    <row r="640" spans="1:69" x14ac:dyDescent="0.2">
      <c r="A640" s="340"/>
      <c r="B640" s="340"/>
      <c r="C640" s="340"/>
      <c r="D640" s="340"/>
      <c r="E640" s="340"/>
      <c r="F640" s="340"/>
      <c r="G640" s="340"/>
      <c r="H640" s="340"/>
      <c r="I640" s="340"/>
      <c r="J640" s="340"/>
      <c r="K640" s="340"/>
      <c r="L640" s="340"/>
      <c r="M640" s="340"/>
      <c r="N640" s="340"/>
      <c r="O640" s="340"/>
      <c r="P640" s="340"/>
      <c r="Q640" s="340"/>
      <c r="R640" s="340"/>
      <c r="S640" s="340"/>
      <c r="T640" s="340"/>
      <c r="U640" s="340"/>
      <c r="V640" s="340"/>
      <c r="W640" s="340"/>
      <c r="X640" s="340"/>
      <c r="Y640" s="340"/>
      <c r="Z640" s="340"/>
      <c r="AA640" s="340"/>
      <c r="AB640" s="340"/>
      <c r="AC640" s="340"/>
      <c r="AD640" s="340"/>
      <c r="AE640" s="340"/>
      <c r="AF640" s="340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</row>
    <row r="641" spans="1:47" ht="22" x14ac:dyDescent="0.3">
      <c r="A641" s="340"/>
      <c r="B641" s="331" t="s">
        <v>163</v>
      </c>
      <c r="AF641" s="340"/>
    </row>
    <row r="642" spans="1:47" x14ac:dyDescent="0.2">
      <c r="A642" s="340"/>
      <c r="B642" s="33" t="s">
        <v>439</v>
      </c>
      <c r="AF642" s="340"/>
    </row>
    <row r="643" spans="1:47" x14ac:dyDescent="0.2">
      <c r="A643" s="340"/>
      <c r="AF643" s="340"/>
    </row>
    <row r="644" spans="1:47" x14ac:dyDescent="0.2">
      <c r="A644" s="340"/>
      <c r="B644" s="332" t="s">
        <v>346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32"/>
      <c r="P644" s="332"/>
      <c r="Q644" s="332"/>
      <c r="R644" s="332"/>
      <c r="S644" s="332"/>
      <c r="T644" s="332"/>
      <c r="U644" s="332"/>
      <c r="V644" s="332"/>
      <c r="W644" s="332"/>
      <c r="X644" s="332"/>
      <c r="Y644" s="332"/>
      <c r="Z644" s="332"/>
      <c r="AA644" s="332"/>
      <c r="AB644" s="332"/>
      <c r="AC644" s="332"/>
      <c r="AD644" s="332"/>
      <c r="AE644" s="332"/>
      <c r="AF644" s="340"/>
      <c r="AG644"/>
      <c r="AH644"/>
      <c r="AI644"/>
      <c r="AJ644"/>
    </row>
    <row r="645" spans="1:47" outlineLevel="1" x14ac:dyDescent="0.2">
      <c r="A645" s="340"/>
      <c r="B645" s="153" t="s">
        <v>347</v>
      </c>
      <c r="C645" s="255">
        <v>42370</v>
      </c>
      <c r="D645" s="153" t="s">
        <v>348</v>
      </c>
      <c r="E645" s="255">
        <v>52596</v>
      </c>
      <c r="AF645" s="340"/>
    </row>
    <row r="646" spans="1:47" outlineLevel="1" x14ac:dyDescent="0.2">
      <c r="A646" s="340"/>
      <c r="C646" s="255"/>
      <c r="E646" s="255"/>
      <c r="AF646" s="340"/>
    </row>
    <row r="647" spans="1:47" outlineLevel="1" x14ac:dyDescent="0.2">
      <c r="A647" s="340"/>
      <c r="C647" s="255"/>
      <c r="D647" s="255"/>
      <c r="E647" s="255"/>
      <c r="F647" s="255"/>
      <c r="G647" s="255"/>
      <c r="H647" s="255"/>
      <c r="I647" s="255"/>
      <c r="J647" s="255"/>
      <c r="K647" s="255"/>
      <c r="L647" s="255"/>
      <c r="M647" s="255"/>
      <c r="N647" s="255"/>
      <c r="O647" s="255"/>
      <c r="P647" s="255"/>
      <c r="Q647" s="255"/>
      <c r="R647" s="255"/>
      <c r="S647" s="255"/>
      <c r="T647" s="255"/>
      <c r="U647" s="255"/>
      <c r="V647" s="255"/>
      <c r="W647" s="255"/>
      <c r="X647" s="255"/>
      <c r="Y647" s="255"/>
      <c r="Z647" s="255"/>
      <c r="AA647" s="255"/>
      <c r="AB647" s="255"/>
      <c r="AC647" s="255"/>
      <c r="AD647" s="255"/>
      <c r="AE647" s="255"/>
      <c r="AF647" s="340"/>
      <c r="AG647" s="255"/>
      <c r="AH647" s="255"/>
      <c r="AI647" s="255"/>
      <c r="AJ647" s="255"/>
      <c r="AK647" s="255"/>
      <c r="AL647" s="255"/>
      <c r="AM647" s="255"/>
      <c r="AN647" s="255"/>
      <c r="AO647" s="255"/>
      <c r="AP647" s="255"/>
      <c r="AQ647" s="255"/>
      <c r="AR647" s="255"/>
      <c r="AS647" s="255"/>
      <c r="AT647" s="255"/>
      <c r="AU647" s="255"/>
    </row>
    <row r="648" spans="1:47" outlineLevel="1" x14ac:dyDescent="0.2">
      <c r="A648" s="340"/>
      <c r="B648" s="333" t="s">
        <v>349</v>
      </c>
      <c r="C648" s="334">
        <v>42370</v>
      </c>
      <c r="D648" s="334">
        <v>42766</v>
      </c>
      <c r="E648" s="334">
        <v>43131</v>
      </c>
      <c r="F648" s="334">
        <v>43496</v>
      </c>
      <c r="G648" s="334">
        <v>43861</v>
      </c>
      <c r="H648" s="334">
        <v>44227</v>
      </c>
      <c r="I648" s="334">
        <v>44592</v>
      </c>
      <c r="J648" s="334">
        <v>44957</v>
      </c>
      <c r="K648" s="334">
        <v>45322</v>
      </c>
      <c r="L648" s="334">
        <v>45688</v>
      </c>
      <c r="M648" s="334">
        <v>46053</v>
      </c>
      <c r="N648" s="334">
        <v>46418</v>
      </c>
      <c r="O648" s="334">
        <v>46783</v>
      </c>
      <c r="P648" s="334">
        <v>47149</v>
      </c>
      <c r="Q648" s="334">
        <v>47514</v>
      </c>
      <c r="R648" s="334">
        <v>47879</v>
      </c>
      <c r="S648" s="334">
        <v>48244</v>
      </c>
      <c r="T648" s="334">
        <v>48610</v>
      </c>
      <c r="U648" s="334">
        <v>48975</v>
      </c>
      <c r="V648" s="334">
        <v>49340</v>
      </c>
      <c r="W648" s="334">
        <v>49705</v>
      </c>
      <c r="X648" s="334">
        <v>50071</v>
      </c>
      <c r="Y648" s="334">
        <v>50436</v>
      </c>
      <c r="Z648" s="334">
        <v>50801</v>
      </c>
      <c r="AA648" s="334">
        <v>51166</v>
      </c>
      <c r="AB648" s="334">
        <v>51532</v>
      </c>
      <c r="AC648" s="334">
        <v>51897</v>
      </c>
      <c r="AD648" s="334">
        <v>52262</v>
      </c>
      <c r="AE648" s="153" t="s">
        <v>162</v>
      </c>
      <c r="AF648" s="340"/>
    </row>
    <row r="649" spans="1:47" outlineLevel="1" x14ac:dyDescent="0.2">
      <c r="A649" s="340"/>
      <c r="B649" s="153" t="s">
        <v>353</v>
      </c>
      <c r="C649" s="337">
        <v>-4.2035974439172952E-3</v>
      </c>
      <c r="D649" s="337">
        <v>-4.2035974439174062E-3</v>
      </c>
      <c r="E649" s="337">
        <v>-4.2035974439174062E-3</v>
      </c>
      <c r="F649" s="337">
        <v>-4.2035974439174062E-3</v>
      </c>
      <c r="G649" s="337">
        <v>-4.2035974439175172E-3</v>
      </c>
      <c r="H649" s="337">
        <v>-4.2035974439174062E-3</v>
      </c>
      <c r="I649" s="337">
        <v>-4.2035974439175172E-3</v>
      </c>
      <c r="J649" s="337">
        <v>-4.2035974439172952E-3</v>
      </c>
      <c r="K649" s="337">
        <v>-4.2035974439174062E-3</v>
      </c>
      <c r="L649" s="337">
        <v>-4.2035974439175172E-3</v>
      </c>
      <c r="M649" s="337">
        <v>-4.2035974439174062E-3</v>
      </c>
      <c r="N649" s="337">
        <v>-4.2035974439174062E-3</v>
      </c>
      <c r="O649" s="337">
        <v>-4.2035974439175172E-3</v>
      </c>
      <c r="P649" s="337">
        <v>-4.2035974439174062E-3</v>
      </c>
      <c r="Q649" s="337">
        <v>-4.2035974439174062E-3</v>
      </c>
      <c r="R649" s="337">
        <v>-4.2035974439174062E-3</v>
      </c>
      <c r="S649" s="337">
        <v>-4.2035974439174062E-3</v>
      </c>
      <c r="T649" s="337">
        <v>-4.2035974439174062E-3</v>
      </c>
      <c r="U649" s="337">
        <v>-4.2035974439174062E-3</v>
      </c>
      <c r="V649" s="337">
        <v>-4.2035974439174062E-3</v>
      </c>
      <c r="W649" s="337">
        <v>-4.2035974439175172E-3</v>
      </c>
      <c r="X649" s="337">
        <v>-4.2035974439174062E-3</v>
      </c>
      <c r="Y649" s="337">
        <v>-4.2035974439174062E-3</v>
      </c>
      <c r="Z649" s="337">
        <v>-4.2035974439174062E-3</v>
      </c>
      <c r="AA649" s="337">
        <v>-4.2035974439174062E-3</v>
      </c>
      <c r="AB649" s="337">
        <v>-4.2035974439174062E-3</v>
      </c>
      <c r="AC649" s="337">
        <v>-4.2035974439174062E-3</v>
      </c>
      <c r="AD649" s="337">
        <v>-4.2035974439174062E-3</v>
      </c>
      <c r="AF649" s="340"/>
    </row>
    <row r="650" spans="1:47" outlineLevel="1" x14ac:dyDescent="0.2">
      <c r="A650" s="340"/>
      <c r="B650" s="153" t="s">
        <v>239</v>
      </c>
      <c r="C650" s="337">
        <v>-0.2</v>
      </c>
      <c r="D650" s="337">
        <v>-0.2</v>
      </c>
      <c r="E650" s="337">
        <v>-0.2</v>
      </c>
      <c r="F650" s="337">
        <v>-0.2</v>
      </c>
      <c r="G650" s="337">
        <v>-0.2</v>
      </c>
      <c r="H650" s="337">
        <v>-0.2</v>
      </c>
      <c r="I650" s="337">
        <v>-0.2</v>
      </c>
      <c r="J650" s="337">
        <v>-0.2</v>
      </c>
      <c r="K650" s="337">
        <v>-0.2</v>
      </c>
      <c r="L650" s="337">
        <v>-0.2</v>
      </c>
      <c r="M650" s="337">
        <v>-0.2</v>
      </c>
      <c r="N650" s="337">
        <v>-0.2</v>
      </c>
      <c r="O650" s="337">
        <v>-0.2</v>
      </c>
      <c r="P650" s="337">
        <v>-0.2</v>
      </c>
      <c r="Q650" s="337">
        <v>-0.2</v>
      </c>
      <c r="R650" s="337">
        <v>-0.2</v>
      </c>
      <c r="S650" s="337">
        <v>-0.2</v>
      </c>
      <c r="T650" s="337">
        <v>-0.2</v>
      </c>
      <c r="U650" s="337">
        <v>-0.2</v>
      </c>
      <c r="V650" s="337">
        <v>-0.2</v>
      </c>
      <c r="W650" s="337">
        <v>-0.2</v>
      </c>
      <c r="X650" s="337">
        <v>-0.2</v>
      </c>
      <c r="Y650" s="337">
        <v>-0.2</v>
      </c>
      <c r="Z650" s="337">
        <v>-0.2</v>
      </c>
      <c r="AA650" s="337">
        <v>-0.2</v>
      </c>
      <c r="AB650" s="337">
        <v>-0.2</v>
      </c>
      <c r="AC650" s="337">
        <v>-0.2</v>
      </c>
      <c r="AD650" s="337">
        <v>-0.2</v>
      </c>
      <c r="AF650" s="340"/>
    </row>
    <row r="651" spans="1:47" outlineLevel="1" x14ac:dyDescent="0.2">
      <c r="A651" s="340"/>
      <c r="B651" s="153" t="s">
        <v>355</v>
      </c>
      <c r="C651" s="256">
        <v>7</v>
      </c>
      <c r="D651" s="256">
        <v>7</v>
      </c>
      <c r="E651" s="256">
        <v>7</v>
      </c>
      <c r="F651" s="256">
        <v>7</v>
      </c>
      <c r="G651" s="256">
        <v>7</v>
      </c>
      <c r="H651" s="256">
        <v>7</v>
      </c>
      <c r="I651" s="256">
        <v>7</v>
      </c>
      <c r="J651" s="256">
        <v>7</v>
      </c>
      <c r="K651" s="256">
        <v>7</v>
      </c>
      <c r="L651" s="256">
        <v>7</v>
      </c>
      <c r="M651" s="256">
        <v>7</v>
      </c>
      <c r="N651" s="256">
        <v>7</v>
      </c>
      <c r="O651" s="256">
        <v>7</v>
      </c>
      <c r="P651" s="256">
        <v>7</v>
      </c>
      <c r="Q651" s="256">
        <v>7</v>
      </c>
      <c r="R651" s="256">
        <v>7</v>
      </c>
      <c r="S651" s="256">
        <v>7</v>
      </c>
      <c r="T651" s="256">
        <v>7</v>
      </c>
      <c r="U651" s="256">
        <v>7</v>
      </c>
      <c r="V651" s="256">
        <v>7</v>
      </c>
      <c r="W651" s="256">
        <v>7</v>
      </c>
      <c r="X651" s="256">
        <v>7</v>
      </c>
      <c r="Y651" s="256">
        <v>7</v>
      </c>
      <c r="Z651" s="256">
        <v>7</v>
      </c>
      <c r="AA651" s="256">
        <v>7</v>
      </c>
      <c r="AB651" s="256">
        <v>7</v>
      </c>
      <c r="AC651" s="256">
        <v>7</v>
      </c>
      <c r="AD651" s="256">
        <v>7</v>
      </c>
      <c r="AF651" s="340"/>
    </row>
    <row r="652" spans="1:47" outlineLevel="1" x14ac:dyDescent="0.2">
      <c r="A652" s="340"/>
      <c r="B652" s="153" t="s">
        <v>356</v>
      </c>
      <c r="C652" s="256">
        <v>100</v>
      </c>
      <c r="D652" s="256">
        <v>100</v>
      </c>
      <c r="E652" s="256">
        <v>100</v>
      </c>
      <c r="F652" s="256">
        <v>100</v>
      </c>
      <c r="G652" s="256">
        <v>100</v>
      </c>
      <c r="H652" s="256">
        <v>100</v>
      </c>
      <c r="I652" s="256">
        <v>100</v>
      </c>
      <c r="J652" s="256">
        <v>100</v>
      </c>
      <c r="K652" s="256">
        <v>100</v>
      </c>
      <c r="L652" s="256">
        <v>100</v>
      </c>
      <c r="M652" s="256">
        <v>100</v>
      </c>
      <c r="N652" s="256">
        <v>100</v>
      </c>
      <c r="O652" s="256">
        <v>100</v>
      </c>
      <c r="P652" s="256">
        <v>100</v>
      </c>
      <c r="Q652" s="256">
        <v>100</v>
      </c>
      <c r="R652" s="256">
        <v>100</v>
      </c>
      <c r="S652" s="256">
        <v>100</v>
      </c>
      <c r="T652" s="256">
        <v>100</v>
      </c>
      <c r="U652" s="256">
        <v>100</v>
      </c>
      <c r="V652" s="256">
        <v>100</v>
      </c>
      <c r="W652" s="256">
        <v>100</v>
      </c>
      <c r="X652" s="256">
        <v>100</v>
      </c>
      <c r="Y652" s="256">
        <v>100</v>
      </c>
      <c r="Z652" s="256">
        <v>100</v>
      </c>
      <c r="AA652" s="256">
        <v>100</v>
      </c>
      <c r="AB652" s="256">
        <v>100</v>
      </c>
      <c r="AC652" s="256">
        <v>100</v>
      </c>
      <c r="AD652" s="256">
        <v>100</v>
      </c>
      <c r="AF652" s="340"/>
    </row>
    <row r="653" spans="1:47" outlineLevel="1" x14ac:dyDescent="0.2">
      <c r="A653" s="340"/>
      <c r="B653" s="153" t="s">
        <v>357</v>
      </c>
      <c r="C653" s="256">
        <v>105</v>
      </c>
      <c r="D653" s="256">
        <v>105</v>
      </c>
      <c r="E653" s="256">
        <v>105</v>
      </c>
      <c r="F653" s="256">
        <v>105</v>
      </c>
      <c r="G653" s="256">
        <v>105</v>
      </c>
      <c r="H653" s="256">
        <v>105</v>
      </c>
      <c r="I653" s="256">
        <v>105</v>
      </c>
      <c r="J653" s="256">
        <v>105</v>
      </c>
      <c r="K653" s="256">
        <v>105</v>
      </c>
      <c r="L653" s="256">
        <v>105</v>
      </c>
      <c r="M653" s="256">
        <v>105</v>
      </c>
      <c r="N653" s="256">
        <v>105</v>
      </c>
      <c r="O653" s="256">
        <v>105</v>
      </c>
      <c r="P653" s="256">
        <v>105</v>
      </c>
      <c r="Q653" s="256">
        <v>105</v>
      </c>
      <c r="R653" s="256">
        <v>105</v>
      </c>
      <c r="S653" s="256">
        <v>105</v>
      </c>
      <c r="T653" s="256">
        <v>105</v>
      </c>
      <c r="U653" s="256">
        <v>105</v>
      </c>
      <c r="V653" s="256">
        <v>105</v>
      </c>
      <c r="W653" s="256">
        <v>105</v>
      </c>
      <c r="X653" s="256">
        <v>105</v>
      </c>
      <c r="Y653" s="256">
        <v>105</v>
      </c>
      <c r="Z653" s="256">
        <v>105</v>
      </c>
      <c r="AA653" s="256">
        <v>105</v>
      </c>
      <c r="AB653" s="256">
        <v>105</v>
      </c>
      <c r="AC653" s="256">
        <v>105</v>
      </c>
      <c r="AD653" s="256">
        <v>105</v>
      </c>
      <c r="AF653" s="340"/>
    </row>
    <row r="654" spans="1:47" outlineLevel="1" x14ac:dyDescent="0.2">
      <c r="A654" s="340"/>
      <c r="B654" s="153" t="s">
        <v>354</v>
      </c>
      <c r="C654" s="51">
        <v>0.3</v>
      </c>
      <c r="D654" s="51">
        <v>0.35</v>
      </c>
      <c r="E654" s="51">
        <v>0.39999999999999997</v>
      </c>
      <c r="F654" s="51">
        <v>0.44999999999999996</v>
      </c>
      <c r="G654" s="51">
        <v>0.49999999999999994</v>
      </c>
      <c r="H654" s="51">
        <v>0.54999999999999993</v>
      </c>
      <c r="I654" s="51">
        <v>0.6</v>
      </c>
      <c r="J654" s="51">
        <v>0.65</v>
      </c>
      <c r="K654" s="51">
        <v>0.70000000000000007</v>
      </c>
      <c r="L654" s="51">
        <v>0.75000000000000011</v>
      </c>
      <c r="M654" s="51">
        <v>0.80000000000000016</v>
      </c>
      <c r="N654" s="51">
        <v>0.80000000000000016</v>
      </c>
      <c r="O654" s="51">
        <v>0.80000000000000016</v>
      </c>
      <c r="P654" s="51">
        <v>0.80000000000000016</v>
      </c>
      <c r="Q654" s="51">
        <v>0.80000000000000016</v>
      </c>
      <c r="R654" s="51">
        <v>0.80000000000000016</v>
      </c>
      <c r="S654" s="51">
        <v>0.80000000000000016</v>
      </c>
      <c r="T654" s="51">
        <v>0.80000000000000016</v>
      </c>
      <c r="U654" s="51">
        <v>0.80000000000000016</v>
      </c>
      <c r="V654" s="51">
        <v>0.80000000000000016</v>
      </c>
      <c r="W654" s="51">
        <v>0.80000000000000016</v>
      </c>
      <c r="X654" s="51">
        <v>0.80000000000000016</v>
      </c>
      <c r="Y654" s="51">
        <v>0.80000000000000016</v>
      </c>
      <c r="Z654" s="51">
        <v>0.80000000000000016</v>
      </c>
      <c r="AA654" s="51">
        <v>0.80000000000000016</v>
      </c>
      <c r="AB654" s="51">
        <v>0.80000000000000016</v>
      </c>
      <c r="AC654" s="51">
        <v>0.80000000000000016</v>
      </c>
      <c r="AD654" s="51">
        <v>0.80000000000000016</v>
      </c>
      <c r="AF654" s="340"/>
    </row>
    <row r="655" spans="1:47" outlineLevel="1" x14ac:dyDescent="0.2">
      <c r="A655" s="340"/>
      <c r="B655" s="153" t="s">
        <v>351</v>
      </c>
      <c r="C655" s="256">
        <v>0.25595065297285197</v>
      </c>
      <c r="D655" s="256">
        <v>0.25559682673513384</v>
      </c>
      <c r="E655" s="256">
        <v>0.25443412982158375</v>
      </c>
      <c r="F655" s="256">
        <v>0.25193954851577471</v>
      </c>
      <c r="G655" s="256">
        <v>0.25106864822937214</v>
      </c>
      <c r="H655" s="256">
        <v>0.31607668718172677</v>
      </c>
      <c r="I655" s="256">
        <v>0.3164863912830016</v>
      </c>
      <c r="J655" s="256">
        <v>0.32516610322126227</v>
      </c>
      <c r="K655" s="256">
        <v>0.31608291875289285</v>
      </c>
      <c r="L655" s="256">
        <v>0.31612144210665033</v>
      </c>
      <c r="M655" s="256">
        <v>0.31686033939197711</v>
      </c>
      <c r="N655" s="256">
        <v>0.32822013286662993</v>
      </c>
      <c r="O655" s="256">
        <v>0.32061434470574618</v>
      </c>
      <c r="P655" s="256">
        <v>0.32613767413958505</v>
      </c>
      <c r="Q655" s="256">
        <v>0.32931111520893686</v>
      </c>
      <c r="R655" s="256">
        <v>0.33459648893320598</v>
      </c>
      <c r="S655" s="256">
        <v>0.34898217298650563</v>
      </c>
      <c r="T655" s="256">
        <v>0.33658399670019723</v>
      </c>
      <c r="U655" s="256">
        <v>0.34106759336982712</v>
      </c>
      <c r="V655" s="256">
        <v>0.34661582029629906</v>
      </c>
      <c r="W655" s="256">
        <v>0.35880318661527211</v>
      </c>
      <c r="X655" s="256">
        <v>0.35332610626680949</v>
      </c>
      <c r="Y655" s="256">
        <v>0.35784188765165409</v>
      </c>
      <c r="Z655" s="256">
        <v>0.36345590424395979</v>
      </c>
      <c r="AA655" s="256">
        <v>0.36907976846259616</v>
      </c>
      <c r="AB655" s="256">
        <v>0.37541975335232908</v>
      </c>
      <c r="AC655" s="256">
        <v>0.38602795461594275</v>
      </c>
      <c r="AD655" s="256">
        <v>0.37668480466776477</v>
      </c>
      <c r="AF655" s="340"/>
    </row>
    <row r="656" spans="1:47" outlineLevel="1" x14ac:dyDescent="0.2">
      <c r="A656" s="340"/>
      <c r="C656" s="255"/>
      <c r="E656" s="255"/>
      <c r="AF656" s="340"/>
    </row>
    <row r="657" spans="1:32" outlineLevel="1" x14ac:dyDescent="0.2">
      <c r="A657" s="340"/>
      <c r="C657" s="255"/>
      <c r="E657" s="255"/>
      <c r="AF657" s="340"/>
    </row>
    <row r="658" spans="1:32" outlineLevel="1" x14ac:dyDescent="0.2">
      <c r="A658" s="340"/>
      <c r="B658" s="333" t="s">
        <v>350</v>
      </c>
      <c r="C658" s="333"/>
      <c r="D658" s="333"/>
      <c r="E658" s="333"/>
      <c r="F658" s="333"/>
      <c r="G658" s="333"/>
      <c r="H658" s="333"/>
      <c r="I658" s="333"/>
      <c r="J658" s="333"/>
      <c r="K658" s="333"/>
      <c r="L658" s="333"/>
      <c r="M658" s="333"/>
      <c r="N658" s="333"/>
      <c r="O658" s="333"/>
      <c r="P658" s="333"/>
      <c r="Q658" s="333"/>
      <c r="R658" s="333"/>
      <c r="S658" s="333"/>
      <c r="T658" s="333"/>
      <c r="U658" s="333"/>
      <c r="V658" s="333"/>
      <c r="W658" s="333"/>
      <c r="X658" s="333"/>
      <c r="Y658" s="333"/>
      <c r="Z658" s="333"/>
      <c r="AA658" s="333"/>
      <c r="AB658" s="333"/>
      <c r="AC658" s="333"/>
      <c r="AD658" s="333"/>
      <c r="AF658" s="340"/>
    </row>
    <row r="659" spans="1:32" outlineLevel="1" x14ac:dyDescent="0.2">
      <c r="A659" s="340"/>
      <c r="B659" s="153" t="s">
        <v>358</v>
      </c>
      <c r="C659" s="51">
        <v>0.05</v>
      </c>
      <c r="D659" s="51">
        <v>0.05</v>
      </c>
      <c r="E659" s="51">
        <v>0.05</v>
      </c>
      <c r="F659" s="51">
        <v>0.05</v>
      </c>
      <c r="G659" s="51">
        <v>0.05</v>
      </c>
      <c r="H659" s="51">
        <v>0.05</v>
      </c>
      <c r="I659" s="51">
        <v>0.05</v>
      </c>
      <c r="J659" s="51">
        <v>0.05</v>
      </c>
      <c r="K659" s="51">
        <v>0.05</v>
      </c>
      <c r="L659" s="51">
        <v>0.05</v>
      </c>
      <c r="M659" s="51">
        <v>0.05</v>
      </c>
      <c r="N659" s="51">
        <v>0.05</v>
      </c>
      <c r="O659" s="51">
        <v>0.05</v>
      </c>
      <c r="P659" s="51">
        <v>0.05</v>
      </c>
      <c r="Q659" s="51">
        <v>0.05</v>
      </c>
      <c r="R659" s="51">
        <v>0.05</v>
      </c>
      <c r="S659" s="51">
        <v>0.05</v>
      </c>
      <c r="T659" s="51">
        <v>0.05</v>
      </c>
      <c r="U659" s="51">
        <v>0.05</v>
      </c>
      <c r="V659" s="51">
        <v>0.05</v>
      </c>
      <c r="W659" s="51">
        <v>0.05</v>
      </c>
      <c r="X659" s="51">
        <v>0.05</v>
      </c>
      <c r="Y659" s="51">
        <v>0.05</v>
      </c>
      <c r="Z659" s="51">
        <v>0.05</v>
      </c>
      <c r="AA659" s="51">
        <v>0.05</v>
      </c>
      <c r="AB659" s="51">
        <v>0.05</v>
      </c>
      <c r="AC659" s="51">
        <v>0.05</v>
      </c>
      <c r="AD659" s="51">
        <v>0.05</v>
      </c>
      <c r="AF659" s="340"/>
    </row>
    <row r="660" spans="1:32" outlineLevel="1" x14ac:dyDescent="0.2">
      <c r="A660" s="340"/>
      <c r="B660" s="153" t="s">
        <v>359</v>
      </c>
      <c r="C660" s="184">
        <v>3.4595855340741617E-2</v>
      </c>
      <c r="D660" s="184">
        <v>3.5818504037834757E-2</v>
      </c>
      <c r="E660" s="184">
        <v>3.1005705996723611E-2</v>
      </c>
      <c r="F660" s="184">
        <v>2.6452969305683235E-2</v>
      </c>
      <c r="G660" s="184">
        <v>2.1620870398286352E-2</v>
      </c>
      <c r="H660" s="184">
        <v>0.15102084876639843</v>
      </c>
      <c r="I660" s="184">
        <v>0.15422460564230883</v>
      </c>
      <c r="J660" s="184">
        <v>0.18060378006462544</v>
      </c>
      <c r="K660" s="184">
        <v>0.16247245862947346</v>
      </c>
      <c r="L660" s="184">
        <v>0.16568891025489316</v>
      </c>
      <c r="M660" s="184">
        <v>0.16924795286561498</v>
      </c>
      <c r="N660" s="184">
        <v>0.19101875470110388</v>
      </c>
      <c r="O660" s="184">
        <v>0.16568131874906461</v>
      </c>
      <c r="P660" s="184">
        <v>0.17130559638104975</v>
      </c>
      <c r="Q660" s="184">
        <v>0.17087367257561165</v>
      </c>
      <c r="R660" s="184">
        <v>0.17365728195241809</v>
      </c>
      <c r="S660" s="184">
        <v>0.20055367407606312</v>
      </c>
      <c r="T660" s="184">
        <v>0.16523204355009441</v>
      </c>
      <c r="U660" s="184">
        <v>0.16664779967368235</v>
      </c>
      <c r="V660" s="184">
        <v>0.16913056776285804</v>
      </c>
      <c r="W660" s="184">
        <v>0.18843285318994207</v>
      </c>
      <c r="X660" s="184">
        <v>0.1679239232755195</v>
      </c>
      <c r="Y660" s="184">
        <v>0.16821778273358937</v>
      </c>
      <c r="Z660" s="184">
        <v>0.17057096023448187</v>
      </c>
      <c r="AA660" s="184">
        <v>0.1725974579593898</v>
      </c>
      <c r="AB660" s="184">
        <v>0.17515245045878866</v>
      </c>
      <c r="AC660" s="184">
        <v>0.18862233889453481</v>
      </c>
      <c r="AD660" s="184">
        <v>0.16024269634142127</v>
      </c>
      <c r="AF660" s="340"/>
    </row>
    <row r="661" spans="1:32" outlineLevel="1" x14ac:dyDescent="0.2">
      <c r="A661" s="340"/>
      <c r="B661" s="153" t="s">
        <v>360</v>
      </c>
      <c r="C661" s="338">
        <v>62.444358011641647</v>
      </c>
      <c r="D661" s="338">
        <v>63.701473646631698</v>
      </c>
      <c r="E661" s="338">
        <v>78.18223008289408</v>
      </c>
      <c r="F661" s="338">
        <v>97.854020284174553</v>
      </c>
      <c r="G661" s="338">
        <v>127.08549354230664</v>
      </c>
      <c r="H661" s="338">
        <v>14.417584547931366</v>
      </c>
      <c r="I661" s="338">
        <v>14.006807820073208</v>
      </c>
      <c r="J661" s="338">
        <v>11.404579711666608</v>
      </c>
      <c r="K661" s="338">
        <v>12.945224224284443</v>
      </c>
      <c r="L661" s="338">
        <v>12.594298948591524</v>
      </c>
      <c r="M661" s="338">
        <v>12.196247752308935</v>
      </c>
      <c r="N661" s="338">
        <v>10.207284804691517</v>
      </c>
      <c r="O661" s="338">
        <v>11.965250142977618</v>
      </c>
      <c r="P661" s="338">
        <v>11.268905137952153</v>
      </c>
      <c r="Q661" s="338">
        <v>11.090939164320805</v>
      </c>
      <c r="R661" s="338">
        <v>10.625053334318226</v>
      </c>
      <c r="S661" s="338">
        <v>8.5677093844269194</v>
      </c>
      <c r="T661" s="338">
        <v>10.725006307842735</v>
      </c>
      <c r="U661" s="338">
        <v>10.442911756882159</v>
      </c>
      <c r="V661" s="338">
        <v>10.066126138060723</v>
      </c>
      <c r="W661" s="338">
        <v>8.5528879079401516</v>
      </c>
      <c r="X661" s="338">
        <v>9.6952075522233265</v>
      </c>
      <c r="Y661" s="338">
        <v>9.5147988363090246</v>
      </c>
      <c r="Z661" s="338">
        <v>9.1905022721138252</v>
      </c>
      <c r="AA661" s="338">
        <v>8.8840502586969805</v>
      </c>
      <c r="AB661" s="338">
        <v>8.5345653611065408</v>
      </c>
      <c r="AC661" s="338">
        <v>7.5612881975094384</v>
      </c>
      <c r="AD661" s="338">
        <v>9.1646830690362133</v>
      </c>
      <c r="AF661" s="340"/>
    </row>
    <row r="662" spans="1:32" outlineLevel="1" x14ac:dyDescent="0.2">
      <c r="A662" s="340"/>
      <c r="B662" s="153" t="s">
        <v>361</v>
      </c>
      <c r="C662" s="338">
        <v>2.1603159766162343</v>
      </c>
      <c r="D662" s="338">
        <v>2.2816914910279018</v>
      </c>
      <c r="E662" s="338">
        <v>2.4240952401184139</v>
      </c>
      <c r="F662" s="338">
        <v>2.5885293950149739</v>
      </c>
      <c r="G662" s="338">
        <v>2.7476989853804685</v>
      </c>
      <c r="H662" s="338">
        <v>2.1773558555899055</v>
      </c>
      <c r="I662" s="338">
        <v>2.1601944123583978</v>
      </c>
      <c r="J662" s="338">
        <v>2.0597102059753256</v>
      </c>
      <c r="K662" s="338">
        <v>2.1032424072293119</v>
      </c>
      <c r="L662" s="338">
        <v>2.0867356682164764</v>
      </c>
      <c r="M662" s="338">
        <v>2.0641899647201449</v>
      </c>
      <c r="N662" s="338">
        <v>1.9497828322716739</v>
      </c>
      <c r="O662" s="338">
        <v>1.9824184228509656</v>
      </c>
      <c r="P662" s="338">
        <v>1.9304265152183695</v>
      </c>
      <c r="Q662" s="338">
        <v>1.8951495073201812</v>
      </c>
      <c r="R662" s="338">
        <v>1.8451178826371799</v>
      </c>
      <c r="S662" s="338">
        <v>1.7182855954627836</v>
      </c>
      <c r="T662" s="338">
        <v>1.772114709332508</v>
      </c>
      <c r="U662" s="338">
        <v>1.7402882664708403</v>
      </c>
      <c r="V662" s="338">
        <v>1.7024896289027553</v>
      </c>
      <c r="W662" s="338">
        <v>1.6116450715069173</v>
      </c>
      <c r="X662" s="338">
        <v>1.6280572891397869</v>
      </c>
      <c r="Y662" s="338">
        <v>1.6005583634000404</v>
      </c>
      <c r="Z662" s="338">
        <v>1.5676327975916426</v>
      </c>
      <c r="AA662" s="338">
        <v>1.5333644910345583</v>
      </c>
      <c r="AB662" s="338">
        <v>1.4948500365985069</v>
      </c>
      <c r="AC662" s="338">
        <v>1.4262278648698716</v>
      </c>
      <c r="AD662" s="338">
        <v>1.4685735260969346</v>
      </c>
      <c r="AF662" s="340"/>
    </row>
    <row r="663" spans="1:32" outlineLevel="1" x14ac:dyDescent="0.2">
      <c r="A663" s="340"/>
      <c r="B663" s="153" t="s">
        <v>352</v>
      </c>
      <c r="C663" s="338">
        <v>6.6783494214731327</v>
      </c>
      <c r="D663" s="338">
        <v>5.4651854155934476</v>
      </c>
      <c r="E663" s="338">
        <v>5.4460574759051958</v>
      </c>
      <c r="F663" s="338">
        <v>5.1490437444574004</v>
      </c>
      <c r="G663" s="338">
        <v>4.2683782459124373</v>
      </c>
      <c r="H663" s="338">
        <v>3.1955923852728869</v>
      </c>
      <c r="I663" s="338">
        <v>3.2135564468181523</v>
      </c>
      <c r="J663" s="338">
        <v>3.5497894960820235</v>
      </c>
      <c r="K663" s="338">
        <v>3.3893485387397342</v>
      </c>
      <c r="L663" s="338">
        <v>3.4431287967758997</v>
      </c>
      <c r="M663" s="338">
        <v>3.4732498095764961</v>
      </c>
      <c r="N663" s="338">
        <v>3.8082603990888622</v>
      </c>
      <c r="O663" s="338">
        <v>3.5830579719667672</v>
      </c>
      <c r="P663" s="338">
        <v>3.694649571265439</v>
      </c>
      <c r="Q663" s="338">
        <v>3.7374412489934361</v>
      </c>
      <c r="R663" s="338">
        <v>3.7744899003228198</v>
      </c>
      <c r="S663" s="338">
        <v>4.2351702238059019</v>
      </c>
      <c r="T663" s="338">
        <v>3.8940020005509979</v>
      </c>
      <c r="U663" s="338">
        <v>3.9561234414550643</v>
      </c>
      <c r="V663" s="338">
        <v>3.9969512223333794</v>
      </c>
      <c r="W663" s="338">
        <v>4.3476190545048032</v>
      </c>
      <c r="X663" s="338">
        <v>4.1700178528431184</v>
      </c>
      <c r="Y663" s="338">
        <v>4.2248740008121555</v>
      </c>
      <c r="Z663" s="338">
        <v>4.307196925002521</v>
      </c>
      <c r="AA663" s="338">
        <v>4.388466132597812</v>
      </c>
      <c r="AB663" s="338">
        <v>4.4532321699876727</v>
      </c>
      <c r="AC663" s="338">
        <v>4.7950977683513196</v>
      </c>
      <c r="AD663" s="338">
        <v>4.5312448769731892</v>
      </c>
      <c r="AF663" s="340"/>
    </row>
    <row r="664" spans="1:32" outlineLevel="1" x14ac:dyDescent="0.2">
      <c r="A664" s="340"/>
      <c r="B664" s="153" t="s">
        <v>363</v>
      </c>
      <c r="C664" s="184">
        <v>1.5518597136829453E-2</v>
      </c>
      <c r="D664" s="184">
        <v>1.5987895950207404E-2</v>
      </c>
      <c r="E664" s="184">
        <v>1.3678505778350761E-2</v>
      </c>
      <c r="F664" s="184">
        <v>1.1455961242058147E-2</v>
      </c>
      <c r="G664" s="184">
        <v>9.3281469435485698E-3</v>
      </c>
      <c r="H664" s="184">
        <v>7.8492965526980041E-2</v>
      </c>
      <c r="I664" s="184">
        <v>7.714177270916904E-2</v>
      </c>
      <c r="J664" s="184">
        <v>8.924525022761623E-2</v>
      </c>
      <c r="K664" s="184">
        <v>7.4942264225370911E-2</v>
      </c>
      <c r="L664" s="184">
        <v>7.3410202579047526E-2</v>
      </c>
      <c r="M664" s="184">
        <v>7.2206399699821344E-2</v>
      </c>
      <c r="N664" s="184">
        <v>8.1087540937871613E-2</v>
      </c>
      <c r="O664" s="184">
        <v>6.6054459800751128E-2</v>
      </c>
      <c r="P664" s="184">
        <v>6.6785532067170972E-2</v>
      </c>
      <c r="Q664" s="184">
        <v>6.4671148890609431E-2</v>
      </c>
      <c r="R664" s="184">
        <v>6.4235450860585075E-2</v>
      </c>
      <c r="S664" s="184">
        <v>7.4434785223493963E-2</v>
      </c>
      <c r="T664" s="184">
        <v>5.6948823966941488E-2</v>
      </c>
      <c r="U664" s="184">
        <v>5.6011810493938441E-2</v>
      </c>
      <c r="V664" s="184">
        <v>5.559123168317251E-2</v>
      </c>
      <c r="W664" s="184">
        <v>6.172505549039782E-2</v>
      </c>
      <c r="X664" s="184">
        <v>5.2177278112575602E-2</v>
      </c>
      <c r="Y664" s="184">
        <v>5.0978609598243151E-2</v>
      </c>
      <c r="Z664" s="184">
        <v>5.0556749592950492E-2</v>
      </c>
      <c r="AA664" s="184">
        <v>5.0038768824410162E-2</v>
      </c>
      <c r="AB664" s="184">
        <v>4.9755654878380413E-2</v>
      </c>
      <c r="AC664" s="184">
        <v>5.307530142594015E-2</v>
      </c>
      <c r="AD664" s="184">
        <v>4.240127933837276E-2</v>
      </c>
      <c r="AF664" s="340"/>
    </row>
    <row r="665" spans="1:32" outlineLevel="1" x14ac:dyDescent="0.2">
      <c r="A665" s="340"/>
      <c r="B665" s="153" t="s">
        <v>364</v>
      </c>
      <c r="C665" s="338">
        <v>1.0943429086290097</v>
      </c>
      <c r="D665" s="338">
        <v>1.2335628093199396</v>
      </c>
      <c r="E665" s="338">
        <v>1.4220392178683277</v>
      </c>
      <c r="F665" s="338">
        <v>1.6883665945751511</v>
      </c>
      <c r="G665" s="338">
        <v>1.2606457596469332</v>
      </c>
      <c r="H665" s="338">
        <v>1.3907664361110954</v>
      </c>
      <c r="I665" s="338">
        <v>1.3398634486778813</v>
      </c>
      <c r="J665" s="338">
        <v>1.6539284212556948</v>
      </c>
      <c r="K665" s="338">
        <v>1.7884816111226709</v>
      </c>
      <c r="L665" s="338">
        <v>1.9163249327474936</v>
      </c>
      <c r="M665" s="338">
        <v>1.834183709159088</v>
      </c>
      <c r="N665" s="338">
        <v>2.2759189196597251</v>
      </c>
      <c r="O665" s="338">
        <v>2.3615483195771945</v>
      </c>
      <c r="P665" s="338">
        <v>2.5287265676537634</v>
      </c>
      <c r="Q665" s="338">
        <v>2.5815588090848887</v>
      </c>
      <c r="R665" s="338">
        <v>2.3748901076111442</v>
      </c>
      <c r="S665" s="338">
        <v>3.0635977962862357</v>
      </c>
      <c r="T665" s="338">
        <v>3.2190891570676072</v>
      </c>
      <c r="U665" s="338">
        <v>3.3459348340257793</v>
      </c>
      <c r="V665" s="338">
        <v>3.1614651651707844</v>
      </c>
      <c r="W665" s="338">
        <v>3.7415904956994219</v>
      </c>
      <c r="X665" s="338">
        <v>3.9307951487349428</v>
      </c>
      <c r="Y665" s="338">
        <v>4.0690634002596919</v>
      </c>
      <c r="Z665" s="338">
        <v>4.2113809037274059</v>
      </c>
      <c r="AA665" s="338">
        <v>4.3438176766704908</v>
      </c>
      <c r="AB665" s="338">
        <v>4.2152971391934129</v>
      </c>
      <c r="AC665" s="338">
        <v>5.2156552052501501</v>
      </c>
      <c r="AD665" s="338">
        <v>5.8974922173867634</v>
      </c>
      <c r="AF665" s="340"/>
    </row>
    <row r="666" spans="1:32" outlineLevel="1" x14ac:dyDescent="0.2">
      <c r="A666" s="340"/>
      <c r="C666" s="255"/>
      <c r="E666" s="255"/>
      <c r="AF666" s="340"/>
    </row>
    <row r="667" spans="1:32" outlineLevel="1" x14ac:dyDescent="0.2">
      <c r="A667" s="340"/>
      <c r="B667" s="333" t="s">
        <v>365</v>
      </c>
      <c r="C667" s="345" t="s">
        <v>366</v>
      </c>
      <c r="D667" s="345" t="s">
        <v>367</v>
      </c>
      <c r="E667" s="345" t="s">
        <v>368</v>
      </c>
      <c r="G667" s="333" t="s">
        <v>369</v>
      </c>
      <c r="H667" s="345" t="s">
        <v>372</v>
      </c>
      <c r="I667" s="345" t="s">
        <v>373</v>
      </c>
      <c r="J667" s="345" t="s">
        <v>374</v>
      </c>
      <c r="K667" s="345" t="s">
        <v>254</v>
      </c>
      <c r="M667" s="346" t="s">
        <v>376</v>
      </c>
      <c r="N667" s="345" t="s">
        <v>380</v>
      </c>
      <c r="O667" s="345" t="s">
        <v>379</v>
      </c>
      <c r="P667" s="345" t="s">
        <v>378</v>
      </c>
      <c r="Q667" s="345" t="s">
        <v>381</v>
      </c>
      <c r="R667" s="345" t="s">
        <v>382</v>
      </c>
      <c r="S667" s="345" t="s">
        <v>383</v>
      </c>
      <c r="AF667" s="340"/>
    </row>
    <row r="668" spans="1:32" outlineLevel="1" x14ac:dyDescent="0.2">
      <c r="A668" s="340"/>
      <c r="B668" s="153" t="s">
        <v>361</v>
      </c>
      <c r="C668" s="341">
        <v>1.4262278648698716</v>
      </c>
      <c r="D668" s="341">
        <v>2.7476989853804685</v>
      </c>
      <c r="E668" s="341">
        <v>1.9185979429626099</v>
      </c>
      <c r="G668" s="153" t="s">
        <v>375</v>
      </c>
      <c r="H668" s="343">
        <v>0.05</v>
      </c>
      <c r="I668" s="343">
        <v>0.05</v>
      </c>
      <c r="J668" s="153">
        <v>0</v>
      </c>
      <c r="K668" s="153">
        <v>0</v>
      </c>
      <c r="M668" s="153" t="s">
        <v>377</v>
      </c>
      <c r="N668" s="34">
        <v>30.70433207661911</v>
      </c>
      <c r="O668" s="34">
        <v>14.622592210390692</v>
      </c>
      <c r="P668" s="34">
        <v>16.17596061031897</v>
      </c>
      <c r="Q668" s="34">
        <v>6.5821700188894319</v>
      </c>
      <c r="R668" s="34">
        <v>3.4371019889927159</v>
      </c>
      <c r="S668" s="34">
        <v>0</v>
      </c>
      <c r="AF668" s="340"/>
    </row>
    <row r="669" spans="1:32" outlineLevel="1" x14ac:dyDescent="0.2">
      <c r="A669" s="340"/>
      <c r="B669" s="153" t="s">
        <v>352</v>
      </c>
      <c r="C669" s="341">
        <v>3.1955923852728869</v>
      </c>
      <c r="D669" s="341">
        <v>6.6783494214731327</v>
      </c>
      <c r="E669" s="341">
        <v>4.1846276620522165</v>
      </c>
      <c r="G669" s="153" t="s">
        <v>370</v>
      </c>
      <c r="H669" s="343">
        <v>0.05</v>
      </c>
      <c r="I669" s="51">
        <v>4.3749999999999997E-2</v>
      </c>
      <c r="J669" s="344">
        <v>6926.9413629999999</v>
      </c>
      <c r="K669" s="51">
        <v>0.15</v>
      </c>
      <c r="M669" s="153" t="s">
        <v>384</v>
      </c>
      <c r="N669" s="34">
        <v>139.97274878816839</v>
      </c>
      <c r="O669" s="34">
        <v>80.95935677430532</v>
      </c>
      <c r="P669" s="34">
        <v>104.43424773137902</v>
      </c>
      <c r="Q669" s="34">
        <v>36.20309251821481</v>
      </c>
      <c r="R669" s="34">
        <v>3.4601697751001184</v>
      </c>
      <c r="S669" s="34">
        <v>0</v>
      </c>
      <c r="AF669" s="340"/>
    </row>
    <row r="670" spans="1:32" outlineLevel="1" x14ac:dyDescent="0.2">
      <c r="A670" s="340"/>
      <c r="B670" s="153" t="s">
        <v>363</v>
      </c>
      <c r="C670" s="184">
        <v>9.3281469435485698E-3</v>
      </c>
      <c r="D670" s="184">
        <v>8.924525022761623E-2</v>
      </c>
      <c r="E670" s="184">
        <v>5.4569194400171599E-2</v>
      </c>
      <c r="G670" s="153" t="s">
        <v>371</v>
      </c>
      <c r="H670" s="343">
        <v>0.05</v>
      </c>
      <c r="I670" s="343">
        <v>4.3749999999999997E-2</v>
      </c>
      <c r="J670" s="344">
        <v>621.45624999999995</v>
      </c>
      <c r="K670" s="51">
        <v>0.15</v>
      </c>
      <c r="AF670" s="340"/>
    </row>
    <row r="671" spans="1:32" outlineLevel="1" x14ac:dyDescent="0.2">
      <c r="A671" s="340"/>
      <c r="B671" s="153" t="s">
        <v>364</v>
      </c>
      <c r="C671" s="341">
        <v>1.0943429086290097</v>
      </c>
      <c r="D671" s="341">
        <v>5.8974922173867634</v>
      </c>
      <c r="E671" s="341">
        <v>2.7557259897204531</v>
      </c>
      <c r="AF671" s="340"/>
    </row>
    <row r="672" spans="1:32" outlineLevel="1" x14ac:dyDescent="0.2">
      <c r="A672" s="340"/>
      <c r="B672"/>
      <c r="AF672" s="340"/>
    </row>
    <row r="673" spans="1:32" outlineLevel="1" x14ac:dyDescent="0.2">
      <c r="A673" s="340"/>
      <c r="B673"/>
      <c r="AF673" s="340"/>
    </row>
    <row r="674" spans="1:32" outlineLevel="1" x14ac:dyDescent="0.2">
      <c r="A674" s="340"/>
      <c r="B674"/>
      <c r="AF674" s="340"/>
    </row>
    <row r="675" spans="1:32" outlineLevel="1" x14ac:dyDescent="0.2">
      <c r="A675" s="340"/>
      <c r="B675"/>
      <c r="AF675" s="340"/>
    </row>
    <row r="676" spans="1:32" outlineLevel="1" x14ac:dyDescent="0.2">
      <c r="A676" s="340"/>
      <c r="B676"/>
      <c r="AF676" s="340"/>
    </row>
    <row r="677" spans="1:32" outlineLevel="1" x14ac:dyDescent="0.2">
      <c r="A677" s="340"/>
      <c r="B677"/>
      <c r="AF677" s="340"/>
    </row>
    <row r="678" spans="1:32" outlineLevel="1" x14ac:dyDescent="0.2">
      <c r="A678" s="340"/>
      <c r="AF678" s="340"/>
    </row>
    <row r="679" spans="1:32" outlineLevel="1" x14ac:dyDescent="0.2">
      <c r="A679" s="340"/>
      <c r="AF679" s="340"/>
    </row>
    <row r="680" spans="1:32" outlineLevel="1" x14ac:dyDescent="0.2">
      <c r="A680" s="340"/>
      <c r="F680"/>
      <c r="AF680" s="340"/>
    </row>
    <row r="681" spans="1:32" outlineLevel="1" x14ac:dyDescent="0.2">
      <c r="A681" s="340"/>
      <c r="AF681" s="340"/>
    </row>
    <row r="682" spans="1:32" outlineLevel="1" x14ac:dyDescent="0.2">
      <c r="A682" s="340"/>
      <c r="AF682" s="340"/>
    </row>
    <row r="683" spans="1:32" outlineLevel="1" x14ac:dyDescent="0.2">
      <c r="A683" s="340"/>
      <c r="AF683" s="340"/>
    </row>
    <row r="684" spans="1:32" outlineLevel="1" x14ac:dyDescent="0.2">
      <c r="A684" s="340"/>
      <c r="AF684" s="340"/>
    </row>
    <row r="685" spans="1:32" outlineLevel="1" x14ac:dyDescent="0.2">
      <c r="A685" s="340"/>
      <c r="AF685" s="340"/>
    </row>
    <row r="686" spans="1:32" outlineLevel="1" x14ac:dyDescent="0.2">
      <c r="A686" s="340"/>
      <c r="AF686" s="340"/>
    </row>
    <row r="687" spans="1:32" outlineLevel="1" x14ac:dyDescent="0.2">
      <c r="A687" s="340"/>
      <c r="AF687" s="340"/>
    </row>
    <row r="688" spans="1:32" outlineLevel="1" x14ac:dyDescent="0.2">
      <c r="A688" s="340"/>
      <c r="AF688" s="340"/>
    </row>
    <row r="689" spans="1:69" outlineLevel="1" x14ac:dyDescent="0.2">
      <c r="A689" s="340"/>
      <c r="AF689" s="340"/>
    </row>
    <row r="690" spans="1:69" x14ac:dyDescent="0.2">
      <c r="A690" s="340"/>
      <c r="AF690" s="340"/>
    </row>
    <row r="691" spans="1:69" x14ac:dyDescent="0.2">
      <c r="A691" s="340"/>
      <c r="B691" s="340"/>
      <c r="C691" s="340"/>
      <c r="D691" s="340"/>
      <c r="E691" s="340"/>
      <c r="F691" s="340"/>
      <c r="G691" s="340"/>
      <c r="H691" s="340"/>
      <c r="I691" s="340"/>
      <c r="J691" s="340"/>
      <c r="K691" s="340"/>
      <c r="L691" s="340"/>
      <c r="M691" s="340"/>
      <c r="N691" s="340"/>
      <c r="O691" s="340"/>
      <c r="P691" s="340"/>
      <c r="Q691" s="340"/>
      <c r="R691" s="340"/>
      <c r="S691" s="340"/>
      <c r="T691" s="340"/>
      <c r="U691" s="340"/>
      <c r="V691" s="340"/>
      <c r="W691" s="340"/>
      <c r="X691" s="340"/>
      <c r="Y691" s="340"/>
      <c r="Z691" s="340"/>
      <c r="AA691" s="340"/>
      <c r="AB691" s="340"/>
      <c r="AC691" s="340"/>
      <c r="AD691" s="340"/>
      <c r="AE691" s="340"/>
      <c r="AF691" s="340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</row>
    <row r="692" spans="1:69" x14ac:dyDescent="0.2">
      <c r="A692" s="340"/>
      <c r="B692" s="332" t="s">
        <v>393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32"/>
      <c r="P692" s="332"/>
      <c r="Q692" s="332"/>
      <c r="R692" s="332"/>
      <c r="S692" s="332"/>
      <c r="T692" s="332"/>
      <c r="U692" s="332"/>
      <c r="V692" s="332"/>
      <c r="W692" s="332"/>
      <c r="X692" s="332"/>
      <c r="Y692" s="332"/>
      <c r="Z692" s="332"/>
      <c r="AA692" s="332"/>
      <c r="AB692" s="332"/>
      <c r="AC692" s="332"/>
      <c r="AD692" s="332"/>
      <c r="AE692" s="332"/>
      <c r="AF692" s="340"/>
      <c r="AG692"/>
      <c r="AH692"/>
      <c r="AI692"/>
      <c r="AJ692"/>
    </row>
    <row r="693" spans="1:69" x14ac:dyDescent="0.2">
      <c r="A693" s="340"/>
      <c r="C693" s="255">
        <v>42370</v>
      </c>
      <c r="D693" s="255">
        <v>42766</v>
      </c>
      <c r="E693" s="255">
        <v>43131</v>
      </c>
      <c r="F693" s="255">
        <v>43496</v>
      </c>
      <c r="G693" s="255">
        <v>43861</v>
      </c>
      <c r="H693" s="255">
        <v>44227</v>
      </c>
      <c r="I693" s="255">
        <v>44592</v>
      </c>
      <c r="J693" s="255">
        <v>44957</v>
      </c>
      <c r="K693" s="255">
        <v>45322</v>
      </c>
      <c r="L693" s="255">
        <v>45688</v>
      </c>
      <c r="M693" s="255">
        <v>46053</v>
      </c>
      <c r="N693" s="255">
        <v>46418</v>
      </c>
      <c r="O693" s="255">
        <v>46783</v>
      </c>
      <c r="P693" s="255">
        <v>47149</v>
      </c>
      <c r="Q693" s="255">
        <v>47514</v>
      </c>
      <c r="R693" s="255">
        <v>47879</v>
      </c>
      <c r="S693" s="255">
        <v>48244</v>
      </c>
      <c r="T693" s="255">
        <v>48610</v>
      </c>
      <c r="U693" s="255">
        <v>48975</v>
      </c>
      <c r="V693" s="255">
        <v>49340</v>
      </c>
      <c r="W693" s="255">
        <v>49705</v>
      </c>
      <c r="X693" s="255">
        <v>50071</v>
      </c>
      <c r="Y693" s="255">
        <v>50436</v>
      </c>
      <c r="Z693" s="255">
        <v>50801</v>
      </c>
      <c r="AA693" s="255">
        <v>51166</v>
      </c>
      <c r="AB693" s="255">
        <v>51532</v>
      </c>
      <c r="AC693" s="255">
        <v>51897</v>
      </c>
      <c r="AD693" s="255">
        <v>52262</v>
      </c>
      <c r="AE693"/>
      <c r="AF693" s="340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</row>
    <row r="694" spans="1:69" x14ac:dyDescent="0.2">
      <c r="A694" s="340"/>
      <c r="B694" s="153" t="s">
        <v>240</v>
      </c>
      <c r="C694" s="153">
        <v>19694.061780273871</v>
      </c>
      <c r="D694" s="153">
        <v>19451.517664040566</v>
      </c>
      <c r="E694" s="153">
        <v>19209.993105634312</v>
      </c>
      <c r="F694" s="153">
        <v>18969.483819244408</v>
      </c>
      <c r="G694" s="153">
        <v>18729.985537076012</v>
      </c>
      <c r="H694" s="153">
        <v>18491.494009274364</v>
      </c>
      <c r="I694" s="153">
        <v>18254.005003849383</v>
      </c>
      <c r="J694" s="153">
        <v>18017.514306600562</v>
      </c>
      <c r="K694" s="153">
        <v>17782.017721042204</v>
      </c>
      <c r="L694" s="153">
        <v>17547.511068328953</v>
      </c>
      <c r="M694" s="153">
        <v>17313.990187181629</v>
      </c>
      <c r="N694" s="153">
        <v>17081.450933813398</v>
      </c>
      <c r="O694" s="153">
        <v>16849.88918185623</v>
      </c>
      <c r="P694" s="153">
        <v>16619.300822287703</v>
      </c>
      <c r="Q694" s="153">
        <v>16389.681763358054</v>
      </c>
      <c r="R694" s="153">
        <v>16161.027930517599</v>
      </c>
      <c r="S694" s="153">
        <v>15933.335266344411</v>
      </c>
      <c r="T694" s="153">
        <v>15706.599730472344</v>
      </c>
      <c r="U694" s="153">
        <v>15480.817299519309</v>
      </c>
      <c r="V694" s="153">
        <v>15255.983967015909</v>
      </c>
      <c r="W694" s="153">
        <v>15032.095743334336</v>
      </c>
      <c r="X694" s="153">
        <v>14809.148655617551</v>
      </c>
      <c r="Y694" s="153">
        <v>14587.138747708816</v>
      </c>
      <c r="Z694" s="153">
        <v>14366.062080081494</v>
      </c>
      <c r="AA694" s="153">
        <v>14145.914729769123</v>
      </c>
      <c r="AB694" s="153">
        <v>13926.692790295809</v>
      </c>
      <c r="AC694" s="153">
        <v>13708.392371606913</v>
      </c>
      <c r="AD694" s="153">
        <v>13491.009600000029</v>
      </c>
      <c r="AF694" s="340"/>
    </row>
    <row r="695" spans="1:69" x14ac:dyDescent="0.2">
      <c r="A695" s="340"/>
      <c r="B695" s="153" t="s">
        <v>169</v>
      </c>
      <c r="C695" s="24">
        <v>3518233.9665192198</v>
      </c>
      <c r="D695" s="24">
        <v>3503444.727210456</v>
      </c>
      <c r="E695" s="24">
        <v>3488717.6559102484</v>
      </c>
      <c r="F695" s="24">
        <v>3474052.4912893143</v>
      </c>
      <c r="G695" s="24">
        <v>3459448.9731168956</v>
      </c>
      <c r="H695" s="24">
        <v>3444906.8422561386</v>
      </c>
      <c r="I695" s="24">
        <v>3430425.8406594973</v>
      </c>
      <c r="J695" s="24">
        <v>3416005.7113641528</v>
      </c>
      <c r="K695" s="24">
        <v>3401646.198487455</v>
      </c>
      <c r="L695" s="24">
        <v>3387347.0472223819</v>
      </c>
      <c r="M695" s="24">
        <v>3373108.0038330168</v>
      </c>
      <c r="N695" s="24">
        <v>3358928.8156500468</v>
      </c>
      <c r="O695" s="24">
        <v>3344809.2310662796</v>
      </c>
      <c r="P695" s="24">
        <v>3330748.999532178</v>
      </c>
      <c r="Q695" s="24">
        <v>3316747.871551414</v>
      </c>
      <c r="R695" s="24">
        <v>3302805.5986764422</v>
      </c>
      <c r="S695" s="24">
        <v>3288921.9335040897</v>
      </c>
      <c r="T695" s="24">
        <v>3275096.629671168</v>
      </c>
      <c r="U695" s="24">
        <v>3261329.4418500997</v>
      </c>
      <c r="V695" s="24">
        <v>3247620.1257445659</v>
      </c>
      <c r="W695" s="24">
        <v>3233968.4380851714</v>
      </c>
      <c r="X695" s="24">
        <v>3220374.1366251269</v>
      </c>
      <c r="Y695" s="24">
        <v>3206836.9801359517</v>
      </c>
      <c r="Z695" s="24">
        <v>3193356.7284031925</v>
      </c>
      <c r="AA695" s="24">
        <v>3179933.1422221605</v>
      </c>
      <c r="AB695" s="24">
        <v>3166565.9833936873</v>
      </c>
      <c r="AC695" s="24">
        <v>3153255.0147198979</v>
      </c>
      <c r="AD695" s="24">
        <v>3140000.0000000014</v>
      </c>
      <c r="AF695" s="340"/>
    </row>
    <row r="696" spans="1:69" x14ac:dyDescent="0.2">
      <c r="A696" s="340"/>
      <c r="B696" s="153" t="s">
        <v>302</v>
      </c>
      <c r="C696" s="212">
        <v>0.25595065297285197</v>
      </c>
      <c r="D696" s="212">
        <v>0.25559682673513384</v>
      </c>
      <c r="E696" s="212">
        <v>0.25443412982158375</v>
      </c>
      <c r="F696" s="212">
        <v>0.25193954851577471</v>
      </c>
      <c r="G696" s="212">
        <v>0.25106864822937214</v>
      </c>
      <c r="H696" s="212">
        <v>0.31607668718172677</v>
      </c>
      <c r="I696" s="212">
        <v>0.3164863912830016</v>
      </c>
      <c r="J696" s="212">
        <v>0.32516610322126227</v>
      </c>
      <c r="K696" s="212">
        <v>0.31608291875289285</v>
      </c>
      <c r="L696" s="212">
        <v>0.31612144210665033</v>
      </c>
      <c r="M696" s="212">
        <v>0.31686033939197711</v>
      </c>
      <c r="N696" s="212">
        <v>0.32822013286662993</v>
      </c>
      <c r="O696" s="212">
        <v>0.32061434470574618</v>
      </c>
      <c r="P696" s="212">
        <v>0.32613767413958505</v>
      </c>
      <c r="Q696" s="212">
        <v>0.32931111520893686</v>
      </c>
      <c r="R696" s="212">
        <v>0.33459648893320598</v>
      </c>
      <c r="S696" s="212">
        <v>0.34898217298650563</v>
      </c>
      <c r="T696" s="212">
        <v>0.33658399670019723</v>
      </c>
      <c r="U696" s="212">
        <v>0.34106759336982712</v>
      </c>
      <c r="V696" s="212">
        <v>0.34661582029629906</v>
      </c>
      <c r="W696" s="212">
        <v>0.35880318661527211</v>
      </c>
      <c r="X696" s="212">
        <v>0.35332610626680949</v>
      </c>
      <c r="Y696" s="212">
        <v>0.35784188765165409</v>
      </c>
      <c r="Z696" s="212">
        <v>0.36345590424395979</v>
      </c>
      <c r="AA696" s="212">
        <v>0.36907976846259616</v>
      </c>
      <c r="AB696" s="212">
        <v>0.37541975335232908</v>
      </c>
      <c r="AC696" s="212">
        <v>0.38602795461594275</v>
      </c>
      <c r="AD696" s="212">
        <v>0.37668480466776477</v>
      </c>
      <c r="AF696" s="340"/>
    </row>
    <row r="697" spans="1:69" x14ac:dyDescent="0.2">
      <c r="A697" s="340"/>
      <c r="AF697" s="340"/>
    </row>
    <row r="698" spans="1:69" x14ac:dyDescent="0.2">
      <c r="A698" s="340"/>
      <c r="B698" s="153" t="s">
        <v>362</v>
      </c>
      <c r="C698" s="34">
        <v>4220.3009769573209</v>
      </c>
      <c r="D698" s="34">
        <v>4162.8328250926434</v>
      </c>
      <c r="E698" s="34">
        <v>4092.7758997589076</v>
      </c>
      <c r="F698" s="34">
        <v>4002.3469908314414</v>
      </c>
      <c r="G698" s="34">
        <v>3938.4711251244712</v>
      </c>
      <c r="H698" s="34">
        <v>4890.3194729101569</v>
      </c>
      <c r="I698" s="34">
        <v>4833.997808441788</v>
      </c>
      <c r="J698" s="34">
        <v>4901.9484306755403</v>
      </c>
      <c r="K698" s="34">
        <v>4703.5377188189041</v>
      </c>
      <c r="L698" s="34">
        <v>4642.3314202521315</v>
      </c>
      <c r="M698" s="34">
        <v>4591.4750057831106</v>
      </c>
      <c r="N698" s="34">
        <v>4691.7744125425452</v>
      </c>
      <c r="O698" s="34">
        <v>4521.6411486710649</v>
      </c>
      <c r="P698" s="34">
        <v>4536.5277633391715</v>
      </c>
      <c r="Q698" s="34">
        <v>4517.4646495091793</v>
      </c>
      <c r="R698" s="34">
        <v>4525.8970025855542</v>
      </c>
      <c r="S698" s="34">
        <v>4653.4193034761638</v>
      </c>
      <c r="T698" s="34">
        <v>4425.2027598771856</v>
      </c>
      <c r="U698" s="34">
        <v>4419.7152497875313</v>
      </c>
      <c r="V698" s="34">
        <v>4426.3488309620052</v>
      </c>
      <c r="W698" s="34">
        <v>4514.3475451785234</v>
      </c>
      <c r="X698" s="34">
        <v>4380.0933596797549</v>
      </c>
      <c r="Y698" s="34">
        <v>4369.6187207639241</v>
      </c>
      <c r="Z698" s="34">
        <v>4370.9027364507347</v>
      </c>
      <c r="AA698" s="34">
        <v>4370.5201109623476</v>
      </c>
      <c r="AB698" s="34">
        <v>4376.673976955427</v>
      </c>
      <c r="AC698" s="34">
        <v>4429.5632235701751</v>
      </c>
      <c r="AD698" s="34">
        <v>4254.592929955792</v>
      </c>
      <c r="AF698" s="340"/>
    </row>
    <row r="699" spans="1:69" x14ac:dyDescent="0.2">
      <c r="A699" s="340"/>
      <c r="B699" s="153" t="s">
        <v>55</v>
      </c>
      <c r="C699" s="34">
        <v>3672.5260184061772</v>
      </c>
      <c r="D699" s="34">
        <v>3593.7324165093837</v>
      </c>
      <c r="E699" s="34">
        <v>3514.5594527293383</v>
      </c>
      <c r="F699" s="34">
        <v>3442.3731134762197</v>
      </c>
      <c r="G699" s="34">
        <v>3371.744188236944</v>
      </c>
      <c r="H699" s="34">
        <v>3302.6643168298788</v>
      </c>
      <c r="I699" s="34">
        <v>3235.1251971361085</v>
      </c>
      <c r="J699" s="34">
        <v>3169.1185849119879</v>
      </c>
      <c r="K699" s="34">
        <v>3104.6362936037694</v>
      </c>
      <c r="L699" s="34">
        <v>3041.6701941643155</v>
      </c>
      <c r="M699" s="34">
        <v>2980.2122148718936</v>
      </c>
      <c r="N699" s="34">
        <v>2969.2955676075453</v>
      </c>
      <c r="O699" s="34">
        <v>2958.5414304036344</v>
      </c>
      <c r="P699" s="34">
        <v>2947.950286341983</v>
      </c>
      <c r="Q699" s="34">
        <v>2937.5226281358223</v>
      </c>
      <c r="R699" s="34">
        <v>2927.2589582059213</v>
      </c>
      <c r="S699" s="34">
        <v>2917.1597887575699</v>
      </c>
      <c r="T699" s="34">
        <v>2907.2256418584125</v>
      </c>
      <c r="U699" s="34">
        <v>2897.4570495171474</v>
      </c>
      <c r="V699" s="34">
        <v>2887.8545537630907</v>
      </c>
      <c r="W699" s="34">
        <v>2878.4187067266284</v>
      </c>
      <c r="X699" s="34">
        <v>2869.1500707205469</v>
      </c>
      <c r="Y699" s="34">
        <v>2860.0492183222641</v>
      </c>
      <c r="Z699" s="34">
        <v>2851.1167324569669</v>
      </c>
      <c r="AA699" s="34">
        <v>2842.35320648166</v>
      </c>
      <c r="AB699" s="34">
        <v>2833.7592442701339</v>
      </c>
      <c r="AC699" s="34">
        <v>2825.3354602988675</v>
      </c>
      <c r="AD699" s="34">
        <v>2817.0824797338723</v>
      </c>
      <c r="AF699" s="340"/>
    </row>
    <row r="700" spans="1:69" x14ac:dyDescent="0.2">
      <c r="A700" s="340"/>
      <c r="B700" s="153" t="s">
        <v>440</v>
      </c>
      <c r="C700" s="34">
        <v>2185.3380184061766</v>
      </c>
      <c r="D700" s="34">
        <v>2102.5785365093839</v>
      </c>
      <c r="E700" s="34">
        <v>2021.3190339293383</v>
      </c>
      <c r="F700" s="34">
        <v>1941.5502904882198</v>
      </c>
      <c r="G700" s="34">
        <v>1863.2631370190638</v>
      </c>
      <c r="H700" s="34">
        <v>1786.4484550998197</v>
      </c>
      <c r="I700" s="34">
        <v>1711.0971767887495</v>
      </c>
      <c r="J700" s="34">
        <v>1637.2002843611551</v>
      </c>
      <c r="K700" s="34">
        <v>1564.7488100474279</v>
      </c>
      <c r="L700" s="34">
        <v>1493.7338357724109</v>
      </c>
      <c r="M700" s="34">
        <v>1424.1464928960693</v>
      </c>
      <c r="N700" s="34">
        <v>1405.0191884119636</v>
      </c>
      <c r="O700" s="34">
        <v>1385.9722874160966</v>
      </c>
      <c r="P700" s="34">
        <v>1367.00545192457</v>
      </c>
      <c r="Q700" s="34">
        <v>1348.1183453742349</v>
      </c>
      <c r="R700" s="34">
        <v>1329.3106326167181</v>
      </c>
      <c r="S700" s="34">
        <v>1310.5819799124747</v>
      </c>
      <c r="T700" s="34">
        <v>1291.9320549248666</v>
      </c>
      <c r="U700" s="34">
        <v>1273.3605267142652</v>
      </c>
      <c r="V700" s="34">
        <v>1254.8670657321802</v>
      </c>
      <c r="W700" s="34">
        <v>1236.4513438154088</v>
      </c>
      <c r="X700" s="34">
        <v>1218.1130341802148</v>
      </c>
      <c r="Y700" s="34">
        <v>1199.8518114165283</v>
      </c>
      <c r="Z700" s="34">
        <v>1181.6673514821746</v>
      </c>
      <c r="AA700" s="34">
        <v>1163.5593316971197</v>
      </c>
      <c r="AB700" s="34">
        <v>1145.5274307377481</v>
      </c>
      <c r="AC700" s="34">
        <v>1127.5713286311577</v>
      </c>
      <c r="AD700" s="34">
        <v>1109.6907067494858</v>
      </c>
      <c r="AF700" s="340"/>
    </row>
    <row r="701" spans="1:69" x14ac:dyDescent="0.2">
      <c r="A701" s="340"/>
      <c r="B701" s="153" t="s">
        <v>278</v>
      </c>
      <c r="C701" s="34">
        <v>146.00492209320601</v>
      </c>
      <c r="D701" s="34">
        <v>149.10644435441191</v>
      </c>
      <c r="E701" s="34">
        <v>126.89940625840063</v>
      </c>
      <c r="F701" s="34">
        <v>105.87396209915778</v>
      </c>
      <c r="G701" s="34">
        <v>85.153173763709219</v>
      </c>
      <c r="H701" s="34">
        <v>738.54019753773809</v>
      </c>
      <c r="I701" s="34">
        <v>745.52140568271989</v>
      </c>
      <c r="J701" s="34">
        <v>885.31041626186106</v>
      </c>
      <c r="K701" s="34">
        <v>764.19533743297234</v>
      </c>
      <c r="L701" s="34">
        <v>769.18283406362616</v>
      </c>
      <c r="M701" s="34">
        <v>777.09774536242912</v>
      </c>
      <c r="N701" s="34">
        <v>896.21690562238018</v>
      </c>
      <c r="O701" s="34">
        <v>749.15146842185732</v>
      </c>
      <c r="P701" s="34">
        <v>777.13259399800654</v>
      </c>
      <c r="Q701" s="34">
        <v>771.91577539213176</v>
      </c>
      <c r="R701" s="34">
        <v>785.95497186560351</v>
      </c>
      <c r="S701" s="34">
        <v>933.26033832861913</v>
      </c>
      <c r="T701" s="34">
        <v>731.18529513802514</v>
      </c>
      <c r="U701" s="34">
        <v>736.53582156131142</v>
      </c>
      <c r="V701" s="34">
        <v>748.63089089706682</v>
      </c>
      <c r="W701" s="34">
        <v>850.65138822900008</v>
      </c>
      <c r="X701" s="34">
        <v>735.52246127047556</v>
      </c>
      <c r="Y701" s="34">
        <v>735.04757259809048</v>
      </c>
      <c r="Z701" s="34">
        <v>745.54907684792624</v>
      </c>
      <c r="AA701" s="34">
        <v>754.34066111249149</v>
      </c>
      <c r="AB701" s="34">
        <v>766.58517192295494</v>
      </c>
      <c r="AC701" s="34">
        <v>835.51457551102158</v>
      </c>
      <c r="AD701" s="34">
        <v>681.76744293126376</v>
      </c>
      <c r="AF701" s="340"/>
    </row>
    <row r="702" spans="1:69" x14ac:dyDescent="0.2">
      <c r="A702" s="340"/>
      <c r="AF702" s="340"/>
    </row>
    <row r="703" spans="1:69" x14ac:dyDescent="0.2">
      <c r="A703" s="340"/>
      <c r="B703" s="153" t="s">
        <v>385</v>
      </c>
      <c r="C703" s="34">
        <v>736.95981878163843</v>
      </c>
      <c r="D703" s="34">
        <v>674.97170053804189</v>
      </c>
      <c r="E703" s="34">
        <v>656.91861345616326</v>
      </c>
      <c r="F703" s="34">
        <v>659.92906627534376</v>
      </c>
      <c r="G703" s="34">
        <v>573.44158124501439</v>
      </c>
      <c r="H703" s="34">
        <v>435.14668291557439</v>
      </c>
      <c r="I703" s="34">
        <v>713.595695925212</v>
      </c>
      <c r="J703" s="34">
        <v>937.80980538920608</v>
      </c>
      <c r="K703" s="34">
        <v>1300.137637505901</v>
      </c>
      <c r="L703" s="34">
        <v>1605.7991463233402</v>
      </c>
      <c r="M703" s="34">
        <v>1910.3438700777533</v>
      </c>
      <c r="N703" s="34">
        <v>2152.0398010059143</v>
      </c>
      <c r="O703" s="34">
        <v>2510.8933725310189</v>
      </c>
      <c r="P703" s="34">
        <v>2794.4420028077002</v>
      </c>
      <c r="Q703" s="34">
        <v>3097.7643895630154</v>
      </c>
      <c r="R703" s="34">
        <v>3388.7179518301236</v>
      </c>
      <c r="S703" s="34">
        <v>3630.3141576984499</v>
      </c>
      <c r="T703" s="34">
        <v>4026.7412191082094</v>
      </c>
      <c r="U703" s="34">
        <v>4334.4029195114827</v>
      </c>
      <c r="V703" s="34">
        <v>4643.4311045261265</v>
      </c>
      <c r="W703" s="34">
        <v>4914.2619896648084</v>
      </c>
      <c r="X703" s="34">
        <v>5283.1705041662935</v>
      </c>
      <c r="Y703" s="34">
        <v>5604.587754477252</v>
      </c>
      <c r="Z703" s="34">
        <v>5926.6753493869173</v>
      </c>
      <c r="AA703" s="34">
        <v>6249.7435303712855</v>
      </c>
      <c r="AB703" s="34">
        <v>6573.4026410077522</v>
      </c>
      <c r="AC703" s="34">
        <v>6879.6994547979994</v>
      </c>
      <c r="AD703" s="34">
        <v>7287.6230720277281</v>
      </c>
      <c r="AF703" s="340"/>
    </row>
    <row r="704" spans="1:69" x14ac:dyDescent="0.2">
      <c r="A704" s="340"/>
      <c r="B704" s="153" t="s">
        <v>386</v>
      </c>
      <c r="C704" s="34">
        <v>423.31181878163841</v>
      </c>
      <c r="D704" s="34">
        <v>-61.988118243596546</v>
      </c>
      <c r="E704" s="34">
        <v>-18.05308708187863</v>
      </c>
      <c r="F704" s="34">
        <v>3.0104528191805002</v>
      </c>
      <c r="G704" s="34">
        <v>-86.487485030329367</v>
      </c>
      <c r="H704" s="34">
        <v>-138.29489832944</v>
      </c>
      <c r="I704" s="34">
        <v>278.44901300963761</v>
      </c>
      <c r="J704" s="34">
        <v>224.21410946399408</v>
      </c>
      <c r="K704" s="34">
        <v>362.32783211669494</v>
      </c>
      <c r="L704" s="34">
        <v>305.6615088174392</v>
      </c>
      <c r="M704" s="34">
        <v>304.5447237544131</v>
      </c>
      <c r="N704" s="34">
        <v>241.69593092816103</v>
      </c>
      <c r="O704" s="34">
        <v>358.85357152510551</v>
      </c>
      <c r="P704" s="34">
        <v>283.5486302766808</v>
      </c>
      <c r="Q704" s="34">
        <v>303.32238675531562</v>
      </c>
      <c r="R704" s="34">
        <v>290.95356226710783</v>
      </c>
      <c r="S704" s="34">
        <v>241.59620586832671</v>
      </c>
      <c r="T704" s="34">
        <v>396.42706140975952</v>
      </c>
      <c r="U704" s="34">
        <v>307.66170040327324</v>
      </c>
      <c r="V704" s="34">
        <v>309.0281850146439</v>
      </c>
      <c r="W704" s="34">
        <v>270.83088513868188</v>
      </c>
      <c r="X704" s="34">
        <v>368.90851450148512</v>
      </c>
      <c r="Y704" s="34">
        <v>321.41725031095848</v>
      </c>
      <c r="Z704" s="34">
        <v>322.08759490966531</v>
      </c>
      <c r="AA704" s="34">
        <v>323.06818098436815</v>
      </c>
      <c r="AB704" s="34">
        <v>323.65911063646672</v>
      </c>
      <c r="AC704" s="34">
        <v>306.29681379024714</v>
      </c>
      <c r="AD704" s="34">
        <v>407.92361722972873</v>
      </c>
      <c r="AF704" s="340"/>
    </row>
    <row r="705" spans="1:69" x14ac:dyDescent="0.2">
      <c r="A705" s="340"/>
      <c r="B705" s="153" t="s">
        <v>387</v>
      </c>
      <c r="C705" s="34">
        <v>723.31081878163843</v>
      </c>
      <c r="D705" s="34">
        <v>263.0118817564034</v>
      </c>
      <c r="E705" s="34">
        <v>306.94691291812143</v>
      </c>
      <c r="F705" s="34">
        <v>331.26045281918044</v>
      </c>
      <c r="G705" s="34">
        <v>245.04501496967066</v>
      </c>
      <c r="H705" s="34">
        <v>372.94533543967623</v>
      </c>
      <c r="I705" s="34">
        <v>799.8355985544033</v>
      </c>
      <c r="J705" s="34">
        <v>888.9816250051714</v>
      </c>
      <c r="K705" s="34">
        <v>909.84505048036965</v>
      </c>
      <c r="L705" s="34">
        <v>861.47591357163992</v>
      </c>
      <c r="M705" s="34">
        <v>871.21260609580725</v>
      </c>
      <c r="N705" s="34">
        <v>928.42396120453225</v>
      </c>
      <c r="O705" s="34">
        <v>899.66955593450302</v>
      </c>
      <c r="P705" s="34">
        <v>853.00046580762853</v>
      </c>
      <c r="Q705" s="34">
        <v>868.24971844159472</v>
      </c>
      <c r="R705" s="34">
        <v>870.20043259671286</v>
      </c>
      <c r="S705" s="34">
        <v>969.13759593956797</v>
      </c>
      <c r="T705" s="34">
        <v>923.20048331082626</v>
      </c>
      <c r="U705" s="34">
        <v>840.32755055327391</v>
      </c>
      <c r="V705" s="34">
        <v>854.06217890846335</v>
      </c>
      <c r="W705" s="34">
        <v>918.58646552020525</v>
      </c>
      <c r="X705" s="34">
        <v>902.49143085149615</v>
      </c>
      <c r="Y705" s="34">
        <v>855.02526550075663</v>
      </c>
      <c r="Z705" s="34">
        <v>866.65798877745033</v>
      </c>
      <c r="AA705" s="34">
        <v>876.8888696043665</v>
      </c>
      <c r="AB705" s="34">
        <v>890.02884230779807</v>
      </c>
      <c r="AC705" s="34">
        <v>942.39795689831055</v>
      </c>
      <c r="AD705" s="34">
        <v>891.33878580976636</v>
      </c>
      <c r="AF705" s="340"/>
    </row>
    <row r="706" spans="1:69" x14ac:dyDescent="0.2">
      <c r="A706" s="340"/>
      <c r="B706" s="153" t="s">
        <v>388</v>
      </c>
      <c r="C706" s="34">
        <v>-299.99900000000002</v>
      </c>
      <c r="D706" s="34">
        <v>-325</v>
      </c>
      <c r="E706" s="34">
        <v>-325</v>
      </c>
      <c r="F706" s="34">
        <v>-328.25</v>
      </c>
      <c r="G706" s="34">
        <v>-331.53250000000003</v>
      </c>
      <c r="H706" s="34">
        <v>-334.84782500000006</v>
      </c>
      <c r="I706" s="34">
        <v>-338.19630325000003</v>
      </c>
      <c r="J706" s="34">
        <v>-341.57826628250001</v>
      </c>
      <c r="K706" s="34">
        <v>-344.99404894532501</v>
      </c>
      <c r="L706" s="34">
        <v>-348.44398943477825</v>
      </c>
      <c r="M706" s="34">
        <v>-351.928429329126</v>
      </c>
      <c r="N706" s="34">
        <v>-355.44771362241727</v>
      </c>
      <c r="O706" s="34">
        <v>-359.00219075864152</v>
      </c>
      <c r="P706" s="34">
        <v>-362.59221266622785</v>
      </c>
      <c r="Q706" s="34">
        <v>-366.21813479289017</v>
      </c>
      <c r="R706" s="34">
        <v>-369.8803161408191</v>
      </c>
      <c r="S706" s="34">
        <v>-373.57911930222724</v>
      </c>
      <c r="T706" s="34">
        <v>-377.31491049524959</v>
      </c>
      <c r="U706" s="34">
        <v>-381.08805960020203</v>
      </c>
      <c r="V706" s="34">
        <v>-384.89894019620408</v>
      </c>
      <c r="W706" s="34">
        <v>-388.74792959816614</v>
      </c>
      <c r="X706" s="34">
        <v>-392.63540889414776</v>
      </c>
      <c r="Y706" s="34">
        <v>-396.5617629830893</v>
      </c>
      <c r="Z706" s="34">
        <v>-400.52738061292018</v>
      </c>
      <c r="AA706" s="34">
        <v>-404.53265441904932</v>
      </c>
      <c r="AB706" s="34">
        <v>-408.57798096323984</v>
      </c>
      <c r="AC706" s="34">
        <v>-412.66376077287225</v>
      </c>
      <c r="AD706" s="34">
        <v>-416.79039838060095</v>
      </c>
      <c r="AF706" s="340"/>
    </row>
    <row r="707" spans="1:69" x14ac:dyDescent="0.2">
      <c r="A707" s="340"/>
      <c r="B707" s="153" t="s">
        <v>389</v>
      </c>
      <c r="C707" s="34">
        <v>0</v>
      </c>
      <c r="D707" s="34">
        <v>0</v>
      </c>
      <c r="E707" s="34">
        <v>0</v>
      </c>
      <c r="F707" s="34">
        <v>0</v>
      </c>
      <c r="G707" s="34">
        <v>0</v>
      </c>
      <c r="H707" s="34">
        <v>-176.39240876911614</v>
      </c>
      <c r="I707" s="34">
        <v>-183.19028229476567</v>
      </c>
      <c r="J707" s="34">
        <v>-323.18924925867736</v>
      </c>
      <c r="K707" s="34">
        <v>-202.52316941834968</v>
      </c>
      <c r="L707" s="34">
        <v>-207.37041531942234</v>
      </c>
      <c r="M707" s="34">
        <v>-214.73945301226829</v>
      </c>
      <c r="N707" s="34">
        <v>-331.28031665395378</v>
      </c>
      <c r="O707" s="34">
        <v>-181.813793650756</v>
      </c>
      <c r="P707" s="34">
        <v>-206.85962286472</v>
      </c>
      <c r="Q707" s="34">
        <v>-198.70919689338902</v>
      </c>
      <c r="R707" s="34">
        <v>-209.36655418878598</v>
      </c>
      <c r="S707" s="34">
        <v>-353.96227076901425</v>
      </c>
      <c r="T707" s="34">
        <v>-149.45851140581689</v>
      </c>
      <c r="U707" s="34">
        <v>-151.57779054979864</v>
      </c>
      <c r="V707" s="34">
        <v>-160.13505369761552</v>
      </c>
      <c r="W707" s="34">
        <v>-259.00765078335706</v>
      </c>
      <c r="X707" s="34">
        <v>-140.94750745586279</v>
      </c>
      <c r="Y707" s="34">
        <v>-137.04625220670908</v>
      </c>
      <c r="Z707" s="34">
        <v>-144.04301325486449</v>
      </c>
      <c r="AA707" s="34">
        <v>-149.28803420094894</v>
      </c>
      <c r="AB707" s="34">
        <v>-157.79175070809117</v>
      </c>
      <c r="AC707" s="34">
        <v>-223.43738233519085</v>
      </c>
      <c r="AD707" s="34">
        <v>-66.62477019943627</v>
      </c>
      <c r="AF707" s="340"/>
    </row>
    <row r="708" spans="1:69" x14ac:dyDescent="0.2">
      <c r="A708" s="340"/>
      <c r="AF708" s="340"/>
    </row>
    <row r="709" spans="1:69" x14ac:dyDescent="0.2">
      <c r="A709" s="340"/>
      <c r="B709" s="153" t="s">
        <v>390</v>
      </c>
      <c r="C709" s="34">
        <v>2877.243070148992</v>
      </c>
      <c r="D709" s="34">
        <v>2787.8220775849441</v>
      </c>
      <c r="E709" s="34">
        <v>2736.9117148802611</v>
      </c>
      <c r="F709" s="34">
        <v>2698.228401290391</v>
      </c>
      <c r="G709" s="34">
        <v>2581.7802669327552</v>
      </c>
      <c r="H709" s="34">
        <v>2858.8668540299959</v>
      </c>
      <c r="I709" s="34">
        <v>3110.8527193156328</v>
      </c>
      <c r="J709" s="34">
        <v>3363.1718569377117</v>
      </c>
      <c r="K709" s="34">
        <v>3636.93598835273</v>
      </c>
      <c r="L709" s="34">
        <v>3914.2703561330304</v>
      </c>
      <c r="M709" s="34">
        <v>4195.116793574668</v>
      </c>
      <c r="N709" s="34">
        <v>4481.918269163737</v>
      </c>
      <c r="O709" s="34">
        <v>4767.356527768874</v>
      </c>
      <c r="P709" s="34">
        <v>5058.6196126632749</v>
      </c>
      <c r="Q709" s="34">
        <v>5354.7997392879379</v>
      </c>
      <c r="R709" s="34">
        <v>5650.6894038116079</v>
      </c>
      <c r="S709" s="34">
        <v>5949.4512788190796</v>
      </c>
      <c r="T709" s="34">
        <v>6247.1296495119477</v>
      </c>
      <c r="U709" s="34">
        <v>6553.7034632055165</v>
      </c>
      <c r="V709" s="34">
        <v>6866.9834816823268</v>
      </c>
      <c r="W709" s="34">
        <v>7177.7596812244237</v>
      </c>
      <c r="X709" s="34">
        <v>7489.2143653177318</v>
      </c>
      <c r="Y709" s="34">
        <v>7807.4643091821345</v>
      </c>
      <c r="Z709" s="34">
        <v>8131.5662882889364</v>
      </c>
      <c r="AA709" s="34">
        <v>8455.9457005549666</v>
      </c>
      <c r="AB709" s="34">
        <v>8783.8090033338431</v>
      </c>
      <c r="AC709" s="34">
        <v>9114.824623420438</v>
      </c>
      <c r="AD709" s="34">
        <v>9447.6115097259008</v>
      </c>
      <c r="AF709" s="340"/>
    </row>
    <row r="710" spans="1:69" x14ac:dyDescent="0.2">
      <c r="A710" s="340"/>
      <c r="B710" s="153" t="s">
        <v>256</v>
      </c>
      <c r="C710" s="34">
        <v>736.95981878163843</v>
      </c>
      <c r="D710" s="34">
        <v>674.97170053804189</v>
      </c>
      <c r="E710" s="34">
        <v>656.91861345616326</v>
      </c>
      <c r="F710" s="34">
        <v>659.92906627534376</v>
      </c>
      <c r="G710" s="34">
        <v>573.44158124501439</v>
      </c>
      <c r="H710" s="34">
        <v>435.14668291557439</v>
      </c>
      <c r="I710" s="34">
        <v>713.595695925212</v>
      </c>
      <c r="J710" s="34">
        <v>937.80980538920608</v>
      </c>
      <c r="K710" s="34">
        <v>1300.137637505901</v>
      </c>
      <c r="L710" s="34">
        <v>1605.7991463233402</v>
      </c>
      <c r="M710" s="34">
        <v>1910.3438700777533</v>
      </c>
      <c r="N710" s="34">
        <v>2152.0398010059143</v>
      </c>
      <c r="O710" s="34">
        <v>2510.8933725310189</v>
      </c>
      <c r="P710" s="34">
        <v>2794.4420028077002</v>
      </c>
      <c r="Q710" s="34">
        <v>3097.7643895630154</v>
      </c>
      <c r="R710" s="34">
        <v>3388.7179518301236</v>
      </c>
      <c r="S710" s="34">
        <v>3630.3141576984499</v>
      </c>
      <c r="T710" s="34">
        <v>4026.7412191082094</v>
      </c>
      <c r="U710" s="34">
        <v>4334.4029195114827</v>
      </c>
      <c r="V710" s="34">
        <v>4643.4311045261265</v>
      </c>
      <c r="W710" s="34">
        <v>4914.2619896648084</v>
      </c>
      <c r="X710" s="34">
        <v>5283.1705041662935</v>
      </c>
      <c r="Y710" s="34">
        <v>5604.587754477252</v>
      </c>
      <c r="Z710" s="34">
        <v>5926.6753493869173</v>
      </c>
      <c r="AA710" s="34">
        <v>6249.7435303712855</v>
      </c>
      <c r="AB710" s="34">
        <v>6573.4026410077522</v>
      </c>
      <c r="AC710" s="34">
        <v>6879.6994547979994</v>
      </c>
      <c r="AD710" s="34">
        <v>7287.6230720277281</v>
      </c>
      <c r="AF710" s="340"/>
    </row>
    <row r="711" spans="1:69" x14ac:dyDescent="0.2">
      <c r="A711" s="340"/>
      <c r="B711" s="153" t="s">
        <v>391</v>
      </c>
      <c r="C711" s="34">
        <v>2629.1969797232896</v>
      </c>
      <c r="D711" s="34">
        <v>2259.9757843882016</v>
      </c>
      <c r="E711" s="34">
        <v>1924.6387022876627</v>
      </c>
      <c r="F711" s="34">
        <v>1598.1294642763023</v>
      </c>
      <c r="G711" s="34">
        <v>2047.9823512481651</v>
      </c>
      <c r="H711" s="34">
        <v>2055.6052977695153</v>
      </c>
      <c r="I711" s="34">
        <v>2321.7684775155903</v>
      </c>
      <c r="J711" s="34">
        <v>2033.4446241538831</v>
      </c>
      <c r="K711" s="34">
        <v>2033.5327831912914</v>
      </c>
      <c r="L711" s="34">
        <v>2042.5921978278607</v>
      </c>
      <c r="M711" s="34">
        <v>2287.1846329384252</v>
      </c>
      <c r="N711" s="34">
        <v>1969.2785320462262</v>
      </c>
      <c r="O711" s="34">
        <v>2018.7418941410476</v>
      </c>
      <c r="P711" s="34">
        <v>2000.4612904260466</v>
      </c>
      <c r="Q711" s="34">
        <v>2074.2505343839553</v>
      </c>
      <c r="R711" s="34">
        <v>2379.3477372708949</v>
      </c>
      <c r="S711" s="34">
        <v>1941.9818378349607</v>
      </c>
      <c r="T711" s="34">
        <v>1940.6513285896995</v>
      </c>
      <c r="U711" s="34">
        <v>1958.7062475213236</v>
      </c>
      <c r="V711" s="34">
        <v>2172.0889280497158</v>
      </c>
      <c r="W711" s="34">
        <v>1918.3712620273461</v>
      </c>
      <c r="X711" s="34">
        <v>1905.2670215409225</v>
      </c>
      <c r="Y711" s="34">
        <v>1918.7374442688342</v>
      </c>
      <c r="Z711" s="34">
        <v>1930.855098167885</v>
      </c>
      <c r="AA711" s="34">
        <v>1946.6622059138531</v>
      </c>
      <c r="AB711" s="34">
        <v>2083.7935531668368</v>
      </c>
      <c r="AC711" s="34">
        <v>1747.5895673175116</v>
      </c>
      <c r="AD711" s="34">
        <v>1601.9710008048523</v>
      </c>
      <c r="AF711" s="340"/>
    </row>
    <row r="712" spans="1:69" x14ac:dyDescent="0.2">
      <c r="A712" s="340"/>
      <c r="B712" s="153" t="s">
        <v>364</v>
      </c>
      <c r="C712" s="153">
        <v>1.0943429086290097</v>
      </c>
      <c r="D712" s="153">
        <v>1.2335628093199396</v>
      </c>
      <c r="E712" s="153">
        <v>1.4220392178683277</v>
      </c>
      <c r="F712" s="153">
        <v>1.6883665945751511</v>
      </c>
      <c r="G712" s="153">
        <v>1.2606457596469332</v>
      </c>
      <c r="H712" s="153">
        <v>1.3907664361110954</v>
      </c>
      <c r="I712" s="153">
        <v>1.3398634486778813</v>
      </c>
      <c r="J712" s="153">
        <v>1.6539284212556948</v>
      </c>
      <c r="K712" s="153">
        <v>1.7884816111226709</v>
      </c>
      <c r="L712" s="153">
        <v>1.9163249327474936</v>
      </c>
      <c r="M712" s="153">
        <v>1.834183709159088</v>
      </c>
      <c r="N712" s="153">
        <v>2.2759189196597251</v>
      </c>
      <c r="O712" s="153">
        <v>2.3615483195771945</v>
      </c>
      <c r="P712" s="153">
        <v>2.5287265676537634</v>
      </c>
      <c r="Q712" s="153">
        <v>2.5815588090848887</v>
      </c>
      <c r="R712" s="153">
        <v>2.3748901076111442</v>
      </c>
      <c r="S712" s="153">
        <v>3.0635977962862357</v>
      </c>
      <c r="T712" s="153">
        <v>3.2190891570676072</v>
      </c>
      <c r="U712" s="153">
        <v>3.3459348340257793</v>
      </c>
      <c r="V712" s="153">
        <v>3.1614651651707844</v>
      </c>
      <c r="W712" s="153">
        <v>3.7415904956994219</v>
      </c>
      <c r="X712" s="153">
        <v>3.9307951487349428</v>
      </c>
      <c r="Y712" s="153">
        <v>4.0690634002596919</v>
      </c>
      <c r="Z712" s="153">
        <v>4.2113809037274059</v>
      </c>
      <c r="AA712" s="153">
        <v>4.3438176766704908</v>
      </c>
      <c r="AB712" s="153">
        <v>4.2152971391934129</v>
      </c>
      <c r="AC712" s="153">
        <v>5.2156552052501501</v>
      </c>
      <c r="AD712" s="153">
        <v>5.8974922173867634</v>
      </c>
      <c r="AF712" s="340"/>
    </row>
    <row r="713" spans="1:69" x14ac:dyDescent="0.2">
      <c r="A713" s="340"/>
      <c r="AF713" s="340"/>
    </row>
    <row r="714" spans="1:69" x14ac:dyDescent="0.2">
      <c r="A714" s="340"/>
      <c r="B714" s="153" t="s">
        <v>392</v>
      </c>
      <c r="C714" s="34">
        <v>0</v>
      </c>
      <c r="D714" s="34">
        <v>0</v>
      </c>
      <c r="E714" s="34">
        <v>0</v>
      </c>
      <c r="F714" s="34">
        <v>0</v>
      </c>
      <c r="G714" s="34">
        <v>0</v>
      </c>
      <c r="H714" s="34">
        <v>176.39240876911614</v>
      </c>
      <c r="I714" s="34">
        <v>183.19028229476567</v>
      </c>
      <c r="J714" s="34">
        <v>323.18924925867736</v>
      </c>
      <c r="K714" s="34">
        <v>202.52316941834968</v>
      </c>
      <c r="L714" s="34">
        <v>207.37041531942234</v>
      </c>
      <c r="M714" s="34">
        <v>214.73945301226829</v>
      </c>
      <c r="N714" s="34">
        <v>331.28031665395378</v>
      </c>
      <c r="O714" s="34">
        <v>181.813793650756</v>
      </c>
      <c r="P714" s="34">
        <v>206.85962286472</v>
      </c>
      <c r="Q714" s="34">
        <v>198.70919689338902</v>
      </c>
      <c r="R714" s="34">
        <v>209.36655418878598</v>
      </c>
      <c r="S714" s="34">
        <v>353.96227076901425</v>
      </c>
      <c r="T714" s="34">
        <v>149.45851140581689</v>
      </c>
      <c r="U714" s="34">
        <v>151.57779054979864</v>
      </c>
      <c r="V714" s="34">
        <v>160.13505369761552</v>
      </c>
      <c r="W714" s="34">
        <v>259.00765078335706</v>
      </c>
      <c r="X714" s="34">
        <v>140.94750745586279</v>
      </c>
      <c r="Y714" s="34">
        <v>137.04625220670908</v>
      </c>
      <c r="Z714" s="34">
        <v>144.04301325486449</v>
      </c>
      <c r="AA714" s="34">
        <v>149.28803420094894</v>
      </c>
      <c r="AB714" s="34">
        <v>157.79175070809117</v>
      </c>
      <c r="AC714" s="34">
        <v>223.43738233519085</v>
      </c>
      <c r="AD714" s="34">
        <v>66.62477019943627</v>
      </c>
      <c r="AF714" s="340"/>
    </row>
    <row r="715" spans="1:69" x14ac:dyDescent="0.2">
      <c r="A715" s="340"/>
      <c r="B715" s="34" t="s">
        <v>312</v>
      </c>
      <c r="C715" s="34">
        <v>8322.1083683324996</v>
      </c>
      <c r="D715" s="34">
        <v>8738.2137867491256</v>
      </c>
      <c r="E715" s="34">
        <v>9175.1244760865811</v>
      </c>
      <c r="F715" s="34">
        <v>9633.8806998909113</v>
      </c>
      <c r="G715" s="34">
        <v>9258.6465287185274</v>
      </c>
      <c r="H715" s="34">
        <v>8868.9514493022398</v>
      </c>
      <c r="I715" s="34">
        <v>8181.4408533324349</v>
      </c>
      <c r="J715" s="34">
        <v>7750.6195149869272</v>
      </c>
      <c r="K715" s="34">
        <v>7309.4867788275906</v>
      </c>
      <c r="L715" s="34">
        <v>6852.6781143768485</v>
      </c>
      <c r="M715" s="34">
        <v>6147.9556384335674</v>
      </c>
      <c r="N715" s="34">
        <v>5761.1887211704425</v>
      </c>
      <c r="O715" s="34">
        <v>5321.1425781628122</v>
      </c>
      <c r="P715" s="34">
        <v>4898.434586810321</v>
      </c>
      <c r="Q715" s="34">
        <v>4453.0555255431336</v>
      </c>
      <c r="R715" s="34">
        <v>3700.082422986578</v>
      </c>
      <c r="S715" s="34">
        <v>3382.1439071322666</v>
      </c>
      <c r="T715" s="34">
        <v>3059.6971136336729</v>
      </c>
      <c r="U715" s="34">
        <v>2719.0467162091418</v>
      </c>
      <c r="V715" s="34">
        <v>2168.0676698477355</v>
      </c>
      <c r="W715" s="34">
        <v>1868.2343521439077</v>
      </c>
      <c r="X715" s="34">
        <v>1576.7000553002358</v>
      </c>
      <c r="Y715" s="34">
        <v>1270.2817628746891</v>
      </c>
      <c r="Z715" s="34">
        <v>952.70589795937667</v>
      </c>
      <c r="AA715" s="34">
        <v>617.04033724757983</v>
      </c>
      <c r="AB715" s="34">
        <v>141.72883402289227</v>
      </c>
      <c r="AC715" s="34">
        <v>1.6484591469634324E-12</v>
      </c>
      <c r="AD715" s="34">
        <v>0</v>
      </c>
      <c r="AF715" s="340"/>
    </row>
    <row r="716" spans="1:69" x14ac:dyDescent="0.2">
      <c r="A716" s="340"/>
      <c r="B716" s="34" t="s">
        <v>313</v>
      </c>
      <c r="C716" s="34">
        <v>0</v>
      </c>
      <c r="D716" s="34">
        <v>0</v>
      </c>
      <c r="E716" s="34">
        <v>0</v>
      </c>
      <c r="F716" s="34">
        <v>0</v>
      </c>
      <c r="G716" s="34">
        <v>0</v>
      </c>
      <c r="H716" s="34">
        <v>198.84176240326664</v>
      </c>
      <c r="I716" s="34">
        <v>405.34655952479</v>
      </c>
      <c r="J716" s="34">
        <v>769.66790623591726</v>
      </c>
      <c r="K716" s="34">
        <v>997.9660751630754</v>
      </c>
      <c r="L716" s="34">
        <v>1231.728396002989</v>
      </c>
      <c r="M716" s="34">
        <v>1473.797607441463</v>
      </c>
      <c r="N716" s="34">
        <v>1847.2397667307905</v>
      </c>
      <c r="O716" s="34">
        <v>2052.1928903431594</v>
      </c>
      <c r="P716" s="34">
        <v>2285.3794104860699</v>
      </c>
      <c r="Q716" s="34">
        <v>2459.378204945172</v>
      </c>
      <c r="R716" s="34">
        <v>2695.3907120235731</v>
      </c>
      <c r="S716" s="34">
        <v>3094.4015438111146</v>
      </c>
      <c r="T716" s="34">
        <v>3262.8815482596092</v>
      </c>
      <c r="U716" s="34">
        <v>3433.7505512084044</v>
      </c>
      <c r="V716" s="34">
        <v>3614.2658949353199</v>
      </c>
      <c r="W716" s="34">
        <v>3906.2372905133689</v>
      </c>
      <c r="X716" s="34">
        <v>4065.1231007613342</v>
      </c>
      <c r="Y716" s="34">
        <v>4219.6111453982967</v>
      </c>
      <c r="Z716" s="34">
        <v>4381.9864245689787</v>
      </c>
      <c r="AA716" s="34">
        <v>4550.2742552833424</v>
      </c>
      <c r="AB716" s="34">
        <v>4728.1480652870478</v>
      </c>
      <c r="AC716" s="34">
        <v>4980.022186176544</v>
      </c>
      <c r="AD716" s="34">
        <v>5055.1262499999984</v>
      </c>
      <c r="AF716" s="340"/>
    </row>
    <row r="717" spans="1:69" x14ac:dyDescent="0.2">
      <c r="A717" s="340"/>
      <c r="B717" s="34" t="s">
        <v>285</v>
      </c>
      <c r="C717" s="347">
        <v>795.07525831750354</v>
      </c>
      <c r="D717" s="347">
        <v>760.08644883640045</v>
      </c>
      <c r="E717" s="347">
        <v>746.15410139034611</v>
      </c>
      <c r="F717" s="347">
        <v>726.31213492600182</v>
      </c>
      <c r="G717" s="347">
        <v>1563.0865857362551</v>
      </c>
      <c r="H717" s="347">
        <v>1580.172528340765</v>
      </c>
      <c r="I717" s="347">
        <v>1855.5876422914662</v>
      </c>
      <c r="J717" s="347">
        <v>1576.3057906042959</v>
      </c>
      <c r="K717" s="347">
        <v>1585.2271402318711</v>
      </c>
      <c r="L717" s="347">
        <v>1602.9120479423382</v>
      </c>
      <c r="M717" s="347">
        <v>1855.9233843258371</v>
      </c>
      <c r="N717" s="347">
        <v>1539.5127145657407</v>
      </c>
      <c r="O717" s="347">
        <v>1590.4492461405498</v>
      </c>
      <c r="P717" s="347">
        <v>1573.6194840778298</v>
      </c>
      <c r="Q717" s="347">
        <v>1648.8371743653497</v>
      </c>
      <c r="R717" s="347">
        <v>1955.3403594344672</v>
      </c>
      <c r="S717" s="347">
        <v>1519.3579078681705</v>
      </c>
      <c r="T717" s="347">
        <v>1519.3882406638895</v>
      </c>
      <c r="U717" s="347">
        <v>1538.7813229299336</v>
      </c>
      <c r="V717" s="347">
        <v>1753.4794138355937</v>
      </c>
      <c r="W717" s="347">
        <v>1501.054329599041</v>
      </c>
      <c r="X717" s="347">
        <v>1489.2197652778341</v>
      </c>
      <c r="Y717" s="347">
        <v>1503.9368801150995</v>
      </c>
      <c r="Z717" s="347">
        <v>1517.2781622148759</v>
      </c>
      <c r="AA717" s="347">
        <v>1534.28575297116</v>
      </c>
      <c r="AB717" s="347">
        <v>1672.594355321613</v>
      </c>
      <c r="AC717" s="347">
        <v>1337.5443124820504</v>
      </c>
      <c r="AD717" s="347">
        <v>1193.0562912522673</v>
      </c>
      <c r="AF717" s="340"/>
    </row>
    <row r="718" spans="1:69" x14ac:dyDescent="0.2">
      <c r="A718" s="340"/>
      <c r="B718" s="340"/>
      <c r="C718" s="340"/>
      <c r="D718" s="340"/>
      <c r="E718" s="340"/>
      <c r="F718" s="340"/>
      <c r="G718" s="340"/>
      <c r="H718" s="340"/>
      <c r="I718" s="340"/>
      <c r="J718" s="340"/>
      <c r="K718" s="340"/>
      <c r="L718" s="340"/>
      <c r="M718" s="340"/>
      <c r="N718" s="340"/>
      <c r="O718" s="340"/>
      <c r="P718" s="340"/>
      <c r="Q718" s="340"/>
      <c r="R718" s="340"/>
      <c r="S718" s="340"/>
      <c r="T718" s="340"/>
      <c r="U718" s="340"/>
      <c r="V718" s="340"/>
      <c r="W718" s="340"/>
      <c r="X718" s="340"/>
      <c r="Y718" s="340"/>
      <c r="Z718" s="340"/>
      <c r="AA718" s="340"/>
      <c r="AB718" s="340"/>
      <c r="AC718" s="340"/>
      <c r="AD718" s="340"/>
      <c r="AE718" s="340"/>
      <c r="AF718" s="340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</row>
    <row r="719" spans="1:69" x14ac:dyDescent="0.2">
      <c r="A719"/>
    </row>
  </sheetData>
  <phoneticPr fontId="70" type="noConversion"/>
  <dataValidations disablePrompts="1" count="9">
    <dataValidation type="list" allowBlank="1" showInputMessage="1" showErrorMessage="1" sqref="I356 I374 I393">
      <formula1>$C$18:$C$20</formula1>
    </dataValidation>
    <dataValidation type="list" allowBlank="1" showInputMessage="1" showErrorMessage="1" sqref="F206 F211 F217 F223 F229 F235">
      <formula1>"Model,Manual"</formula1>
    </dataValidation>
    <dataValidation type="list" allowBlank="1" showInputMessage="1" showErrorMessage="1" sqref="I367 I386 I399 I413">
      <formula1>"Fixed, Variable"</formula1>
    </dataValidation>
    <dataValidation type="list" allowBlank="1" showInputMessage="1" showErrorMessage="1" sqref="I405">
      <formula1>"Bullet, Equal Installment, Mortgage Style"</formula1>
    </dataValidation>
    <dataValidation type="list" allowBlank="1" showInputMessage="1" showErrorMessage="1" sqref="C637 C630">
      <formula1>"True, False"</formula1>
    </dataValidation>
    <dataValidation type="list" allowBlank="1" showInputMessage="1" showErrorMessage="1" sqref="C631 C633:M633">
      <formula1>"Yes, No"</formula1>
    </dataValidation>
    <dataValidation type="list" allowBlank="1" showInputMessage="1" showErrorMessage="1" sqref="C11">
      <formula1>"1,2,4,12"</formula1>
    </dataValidation>
    <dataValidation type="list" allowBlank="1" showInputMessage="1" showErrorMessage="1" sqref="C9">
      <formula1>$J$16:$J$19</formula1>
    </dataValidation>
    <dataValidation type="list" allowBlank="1" showInputMessage="1" showErrorMessage="1" sqref="I358 I376">
      <formula1>InterestType</formula1>
    </dataValidation>
  </dataValidations>
  <pageMargins left="0.25" right="0.25" top="0.75" bottom="0.75" header="0.3" footer="0.3"/>
  <pageSetup paperSize="5" scale="21" fitToHeight="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>
      <selection activeCell="D2" sqref="D2:D25"/>
    </sheetView>
  </sheetViews>
  <sheetFormatPr baseColWidth="10" defaultColWidth="8.83203125" defaultRowHeight="15" x14ac:dyDescent="0.2"/>
  <cols>
    <col min="1" max="1" width="5" bestFit="1" customWidth="1"/>
    <col min="2" max="2" width="18.33203125" bestFit="1" customWidth="1"/>
    <col min="3" max="3" width="17.33203125" bestFit="1" customWidth="1"/>
    <col min="4" max="4" width="11.6640625" bestFit="1" customWidth="1"/>
  </cols>
  <sheetData>
    <row r="1" spans="1:5" x14ac:dyDescent="0.2">
      <c r="A1" s="179"/>
      <c r="B1" s="179" t="s">
        <v>264</v>
      </c>
      <c r="C1" s="179" t="s">
        <v>265</v>
      </c>
    </row>
    <row r="2" spans="1:5" x14ac:dyDescent="0.2">
      <c r="A2" s="180">
        <v>2021</v>
      </c>
      <c r="B2" s="182">
        <v>224.035</v>
      </c>
      <c r="C2" s="182">
        <v>414.06911058504085</v>
      </c>
      <c r="D2" s="178">
        <f>B2/$B$27</f>
        <v>2.7491173956975212E-2</v>
      </c>
      <c r="E2" s="181"/>
    </row>
    <row r="3" spans="1:5" x14ac:dyDescent="0.2">
      <c r="A3" s="180">
        <v>2022</v>
      </c>
      <c r="B3" s="182">
        <v>237.36500000000001</v>
      </c>
      <c r="C3" s="182">
        <v>402.43125308504085</v>
      </c>
      <c r="D3" s="178">
        <f t="shared" ref="D3:D25" si="0">B3/$B$27</f>
        <v>2.9126888683899486E-2</v>
      </c>
      <c r="E3" s="181"/>
    </row>
    <row r="4" spans="1:5" x14ac:dyDescent="0.2">
      <c r="A4" s="180">
        <v>2023</v>
      </c>
      <c r="B4" s="182">
        <v>511.89</v>
      </c>
      <c r="C4" s="182">
        <v>770.79092442008186</v>
      </c>
      <c r="D4" s="178">
        <f t="shared" si="0"/>
        <v>6.2813654280965206E-2</v>
      </c>
      <c r="E4" s="181"/>
    </row>
    <row r="5" spans="1:5" x14ac:dyDescent="0.2">
      <c r="A5" s="180">
        <v>2024</v>
      </c>
      <c r="B5" s="182">
        <v>275.27499999999998</v>
      </c>
      <c r="C5" s="182">
        <v>366.59245346004087</v>
      </c>
      <c r="D5" s="178">
        <f t="shared" si="0"/>
        <v>3.377879755844556E-2</v>
      </c>
      <c r="E5" s="181"/>
    </row>
    <row r="6" spans="1:5" x14ac:dyDescent="0.2">
      <c r="A6" s="180">
        <v>2025</v>
      </c>
      <c r="B6" s="182">
        <v>284.77999999999997</v>
      </c>
      <c r="C6" s="182">
        <v>354.11675603504085</v>
      </c>
      <c r="D6" s="178">
        <f t="shared" si="0"/>
        <v>3.4945149282332673E-2</v>
      </c>
      <c r="E6" s="181"/>
    </row>
    <row r="7" spans="1:5" x14ac:dyDescent="0.2">
      <c r="A7" s="180">
        <v>2026</v>
      </c>
      <c r="B7" s="182">
        <v>299.23</v>
      </c>
      <c r="C7" s="182">
        <v>339.66121228504085</v>
      </c>
      <c r="D7" s="178">
        <f t="shared" si="0"/>
        <v>3.6718298404917506E-2</v>
      </c>
      <c r="E7" s="181"/>
    </row>
    <row r="8" spans="1:5" x14ac:dyDescent="0.2">
      <c r="A8" s="180">
        <v>2027</v>
      </c>
      <c r="B8" s="182">
        <v>649.61</v>
      </c>
      <c r="C8" s="182">
        <v>478.90836217756129</v>
      </c>
      <c r="D8" s="178">
        <f t="shared" si="0"/>
        <v>7.9713176575939779E-2</v>
      </c>
      <c r="E8" s="181"/>
    </row>
    <row r="9" spans="1:5" x14ac:dyDescent="0.2">
      <c r="A9" s="180">
        <v>2028</v>
      </c>
      <c r="B9" s="182">
        <v>356.52</v>
      </c>
      <c r="C9" s="182">
        <v>446.75158467756131</v>
      </c>
      <c r="D9" s="178">
        <f t="shared" si="0"/>
        <v>4.3748313161518525E-2</v>
      </c>
      <c r="E9" s="181"/>
    </row>
    <row r="10" spans="1:5" x14ac:dyDescent="0.2">
      <c r="A10" s="180">
        <v>2029</v>
      </c>
      <c r="B10" s="182">
        <v>405.63254999999998</v>
      </c>
      <c r="C10" s="182">
        <v>278.42872226353336</v>
      </c>
      <c r="D10" s="178">
        <f t="shared" si="0"/>
        <v>4.9774878901338832E-2</v>
      </c>
      <c r="E10" s="181"/>
    </row>
    <row r="11" spans="1:5" x14ac:dyDescent="0.2">
      <c r="A11" s="180">
        <v>2030</v>
      </c>
      <c r="B11" s="182">
        <v>389.65032000000002</v>
      </c>
      <c r="C11" s="182">
        <v>261.65853435148034</v>
      </c>
      <c r="D11" s="178">
        <f t="shared" si="0"/>
        <v>4.7813710935840643E-2</v>
      </c>
      <c r="E11" s="181"/>
    </row>
    <row r="12" spans="1:5" x14ac:dyDescent="0.2">
      <c r="A12" s="180">
        <v>2031</v>
      </c>
      <c r="B12" s="182">
        <v>410.54840999999999</v>
      </c>
      <c r="C12" s="182">
        <v>241.43358487936533</v>
      </c>
      <c r="D12" s="178">
        <f t="shared" si="0"/>
        <v>5.0378100551563734E-2</v>
      </c>
      <c r="E12" s="181"/>
    </row>
    <row r="13" spans="1:5" x14ac:dyDescent="0.2">
      <c r="A13" s="180">
        <v>2032</v>
      </c>
      <c r="B13" s="182">
        <v>694.08721000000003</v>
      </c>
      <c r="C13" s="182">
        <v>436.44410997630604</v>
      </c>
      <c r="D13" s="178">
        <f t="shared" si="0"/>
        <v>8.5170943073276884E-2</v>
      </c>
      <c r="E13" s="181"/>
    </row>
    <row r="14" spans="1:5" x14ac:dyDescent="0.2">
      <c r="A14" s="180">
        <v>2033</v>
      </c>
      <c r="B14" s="182">
        <v>293.07429000000002</v>
      </c>
      <c r="C14" s="182">
        <v>193.19530053943379</v>
      </c>
      <c r="D14" s="178">
        <f t="shared" si="0"/>
        <v>3.596293565160355E-2</v>
      </c>
      <c r="E14" s="181"/>
    </row>
    <row r="15" spans="1:5" x14ac:dyDescent="0.2">
      <c r="A15" s="180">
        <v>2034</v>
      </c>
      <c r="B15" s="182">
        <v>297.23</v>
      </c>
      <c r="C15" s="182">
        <v>177.66444125000001</v>
      </c>
      <c r="D15" s="178">
        <f t="shared" si="0"/>
        <v>3.6472879841237947E-2</v>
      </c>
      <c r="E15" s="181"/>
    </row>
    <row r="16" spans="1:5" x14ac:dyDescent="0.2">
      <c r="A16" s="180">
        <v>2035</v>
      </c>
      <c r="B16" s="182">
        <v>314.01</v>
      </c>
      <c r="C16" s="182">
        <v>160.88510625000001</v>
      </c>
      <c r="D16" s="178">
        <f t="shared" si="0"/>
        <v>3.8531941590509454E-2</v>
      </c>
      <c r="E16" s="181"/>
    </row>
    <row r="17" spans="1:5" x14ac:dyDescent="0.2">
      <c r="A17" s="180">
        <v>2036</v>
      </c>
      <c r="B17" s="182">
        <v>507.89</v>
      </c>
      <c r="C17" s="182">
        <v>206.22614687500001</v>
      </c>
      <c r="D17" s="178">
        <f t="shared" si="0"/>
        <v>6.2322817153606089E-2</v>
      </c>
      <c r="E17" s="181"/>
    </row>
    <row r="18" spans="1:5" x14ac:dyDescent="0.2">
      <c r="A18" s="180">
        <v>2037</v>
      </c>
      <c r="B18" s="182">
        <v>276.38499999999999</v>
      </c>
      <c r="C18" s="182">
        <v>176.58383437500001</v>
      </c>
      <c r="D18" s="178">
        <f t="shared" si="0"/>
        <v>3.391500486128772E-2</v>
      </c>
      <c r="E18" s="181"/>
    </row>
    <row r="19" spans="1:5" x14ac:dyDescent="0.2">
      <c r="A19" s="180">
        <v>2038</v>
      </c>
      <c r="B19" s="182">
        <v>268.73500000000001</v>
      </c>
      <c r="C19" s="182">
        <v>96.195681250000007</v>
      </c>
      <c r="D19" s="178">
        <f t="shared" si="0"/>
        <v>3.2976278855213398E-2</v>
      </c>
      <c r="E19" s="181"/>
    </row>
    <row r="20" spans="1:5" x14ac:dyDescent="0.2">
      <c r="A20" s="180">
        <v>2039</v>
      </c>
      <c r="B20" s="182">
        <v>282.45499999999998</v>
      </c>
      <c r="C20" s="182">
        <v>81.266087499999998</v>
      </c>
      <c r="D20" s="178">
        <f t="shared" si="0"/>
        <v>3.4659850202055184E-2</v>
      </c>
      <c r="E20" s="181"/>
    </row>
    <row r="21" spans="1:5" x14ac:dyDescent="0.2">
      <c r="A21" s="180">
        <v>2040</v>
      </c>
      <c r="B21" s="182">
        <v>292.74</v>
      </c>
      <c r="C21" s="182">
        <v>65.451700000000002</v>
      </c>
      <c r="D21" s="178">
        <f t="shared" si="0"/>
        <v>3.5921915165777328E-2</v>
      </c>
      <c r="E21" s="181"/>
    </row>
    <row r="22" spans="1:5" x14ac:dyDescent="0.2">
      <c r="A22" s="180">
        <v>2041</v>
      </c>
      <c r="B22" s="182">
        <v>309.41500000000002</v>
      </c>
      <c r="C22" s="182">
        <v>79.871531250000004</v>
      </c>
      <c r="D22" s="178">
        <f t="shared" si="0"/>
        <v>3.7968092440455667E-2</v>
      </c>
      <c r="E22" s="181"/>
    </row>
    <row r="23" spans="1:5" x14ac:dyDescent="0.2">
      <c r="A23" s="180">
        <v>2042</v>
      </c>
      <c r="B23" s="182">
        <v>438.14</v>
      </c>
      <c r="C23" s="182">
        <v>31.09215</v>
      </c>
      <c r="D23" s="178">
        <f t="shared" si="0"/>
        <v>5.3763844745281404E-2</v>
      </c>
      <c r="E23" s="181"/>
    </row>
    <row r="24" spans="1:5" x14ac:dyDescent="0.2">
      <c r="A24" s="180">
        <v>2043</v>
      </c>
      <c r="B24" s="182">
        <v>130.64500000000001</v>
      </c>
      <c r="C24" s="182">
        <v>9.145150000000001</v>
      </c>
      <c r="D24" s="178">
        <f t="shared" si="0"/>
        <v>1.6031354125958117E-2</v>
      </c>
      <c r="E24" s="181"/>
    </row>
    <row r="25" spans="1:5" x14ac:dyDescent="0.2">
      <c r="A25" s="180">
        <v>2044</v>
      </c>
      <c r="B25" s="182">
        <v>0</v>
      </c>
      <c r="C25" s="182">
        <v>0</v>
      </c>
      <c r="D25" s="178">
        <f t="shared" si="0"/>
        <v>0</v>
      </c>
      <c r="E25" s="181"/>
    </row>
    <row r="26" spans="1:5" x14ac:dyDescent="0.2">
      <c r="A26" s="180"/>
      <c r="B26" s="180"/>
      <c r="C26" s="180"/>
      <c r="D26" s="181"/>
      <c r="E26" s="181"/>
    </row>
    <row r="27" spans="1:5" x14ac:dyDescent="0.2">
      <c r="A27" s="180"/>
      <c r="B27" s="182">
        <f>SUM(B2:B25)</f>
        <v>8149.3427800000009</v>
      </c>
      <c r="C27" s="180"/>
      <c r="D27" s="181"/>
      <c r="E27" s="18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showGridLines="0" workbookViewId="0">
      <selection activeCell="A2" sqref="A2"/>
    </sheetView>
  </sheetViews>
  <sheetFormatPr baseColWidth="10" defaultColWidth="9.1640625" defaultRowHeight="15" x14ac:dyDescent="0.2"/>
  <cols>
    <col min="1" max="16384" width="9.1640625" style="153"/>
  </cols>
  <sheetData>
    <row r="1" spans="1:2" s="6" customFormat="1" x14ac:dyDescent="0.2">
      <c r="A1" s="6" t="s">
        <v>345</v>
      </c>
    </row>
    <row r="2" spans="1:2" x14ac:dyDescent="0.2">
      <c r="A2" s="153" t="s">
        <v>343</v>
      </c>
    </row>
    <row r="3" spans="1:2" x14ac:dyDescent="0.2">
      <c r="A3" s="153" t="s">
        <v>344</v>
      </c>
    </row>
    <row r="9" spans="1:2" x14ac:dyDescent="0.2">
      <c r="B9" s="33"/>
    </row>
    <row r="13" spans="1:2" x14ac:dyDescent="0.2">
      <c r="B13" s="33"/>
    </row>
    <row r="14" spans="1:2" x14ac:dyDescent="0.2">
      <c r="B14" s="33"/>
    </row>
  </sheetData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Utility Model</vt:lpstr>
      <vt:lpstr>Bondholders Debt Payment Schedu</vt:lpstr>
      <vt:lpstr>Notes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ayan27@uwo.ca;apate272@uwo.ca</dc:creator>
  <cp:lastModifiedBy>Microsoft Office User</cp:lastModifiedBy>
  <cp:lastPrinted>2016-08-02T15:31:35Z</cp:lastPrinted>
  <dcterms:created xsi:type="dcterms:W3CDTF">2016-01-28T21:34:53Z</dcterms:created>
  <dcterms:modified xsi:type="dcterms:W3CDTF">2016-08-02T15:38:14Z</dcterms:modified>
</cp:coreProperties>
</file>